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08"/>
  <workbookPr codeName="ThisWorkbook"/>
  <mc:AlternateContent xmlns:mc="http://schemas.openxmlformats.org/markup-compatibility/2006">
    <mc:Choice Requires="x15">
      <x15ac:absPath xmlns:x15ac="http://schemas.microsoft.com/office/spreadsheetml/2010/11/ac" url="https://icfonline.sharepoint.com/sites/TrackingSystem/Shared Documents/General/6_Regulatory Support/ICRs/Application-specific Rule ICR/Final Rule/Form Revisions/7.1.25/Substantive Changes/"/>
    </mc:Choice>
  </mc:AlternateContent>
  <xr:revisionPtr revIDLastSave="367" documentId="13_ncr:1_{AA6194C8-07E3-44B9-9A50-20180963FE93}" xr6:coauthVersionLast="47" xr6:coauthVersionMax="47" xr10:uidLastSave="{51B4E198-FA05-4253-990D-21C62E4CFD0F}"/>
  <bookViews>
    <workbookView xWindow="35235" yWindow="495" windowWidth="24630" windowHeight="13620" tabRatio="723" xr2:uid="{00000000-000D-0000-FFFF-FFFF00000000}"/>
  </bookViews>
  <sheets>
    <sheet name="Quarterly Information" sheetId="1" r:id="rId1"/>
    <sheet name="Shipments and Sales" sheetId="2" r:id="rId2"/>
    <sheet name="Import Summary" sheetId="6" r:id="rId3"/>
    <sheet name="Blend List" sheetId="8" r:id="rId4"/>
    <sheet name="Blends" sheetId="7" state="hidden" r:id="rId5"/>
    <sheet name="Lists" sheetId="3" state="hidden" r:id="rId6"/>
  </sheets>
  <definedNames>
    <definedName name="_xlnm._FilterDatabase" localSheetId="5" hidden="1">Lists!$S$1:$S$203</definedName>
    <definedName name="Common_Name">Lists!$B$2:$B$134</definedName>
    <definedName name="Common_Name_2">Lists!$E$2:$E$19</definedName>
    <definedName name="Common_Name_3">OFFSET(Lists!$D$2:$D$19,0,0,COUNT(Lists!$C$2:$C$19),1)</definedName>
    <definedName name="Country_1">Lists!$O$2:$O$57</definedName>
    <definedName name="Country_2">Lists!$S$2:$S$203</definedName>
    <definedName name="Exchange_Value">Lists!$F$2:$F$133</definedName>
    <definedName name="Intended_Use">Lists!$D$30:$D$35</definedName>
    <definedName name="Month">Lists!$H$2:$H$13</definedName>
    <definedName name="Option_1">Lists!$A$22:$A$23</definedName>
    <definedName name="Port_of_Entry">Lists!$Q$2:$Q$427</definedName>
    <definedName name="Purpose">Lists!$D$22:$D$23</definedName>
    <definedName name="Quarter">Lists!$I$2:$I$5</definedName>
    <definedName name="State">Lists!$N$2:$N$57</definedName>
    <definedName name="Transaction_Type">Lists!$D$26:$D$27</definedName>
    <definedName name="Year">Lists!$J$2:$J$10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C44" i="1" l="1"/>
  <c r="BY44" i="1"/>
  <c r="BZ44" i="1"/>
  <c r="CA44" i="1"/>
  <c r="CB44" i="1"/>
  <c r="BY45" i="1"/>
  <c r="BZ45" i="1"/>
  <c r="CA45" i="1"/>
  <c r="CB45" i="1"/>
  <c r="CC45" i="1"/>
  <c r="BY46" i="1"/>
  <c r="BZ46" i="1"/>
  <c r="CA46" i="1"/>
  <c r="CB46" i="1"/>
  <c r="CC46" i="1"/>
  <c r="BY47" i="1"/>
  <c r="BZ47" i="1"/>
  <c r="CA47" i="1"/>
  <c r="CB47" i="1"/>
  <c r="CC47" i="1"/>
  <c r="BY48" i="1"/>
  <c r="BZ48" i="1"/>
  <c r="CA48" i="1"/>
  <c r="CB48" i="1"/>
  <c r="CC48" i="1"/>
  <c r="BY49" i="1"/>
  <c r="BZ49" i="1"/>
  <c r="CA49" i="1"/>
  <c r="CB49" i="1"/>
  <c r="CC49" i="1"/>
  <c r="BY50" i="1"/>
  <c r="BZ50" i="1"/>
  <c r="CA50" i="1"/>
  <c r="CB50" i="1"/>
  <c r="CC50" i="1"/>
  <c r="BY51" i="1"/>
  <c r="BZ51" i="1"/>
  <c r="CA51" i="1"/>
  <c r="CB51" i="1"/>
  <c r="CC51" i="1"/>
  <c r="BY52" i="1"/>
  <c r="BZ52" i="1"/>
  <c r="CA52" i="1"/>
  <c r="CB52" i="1"/>
  <c r="CC52" i="1"/>
  <c r="BY53" i="1"/>
  <c r="BZ53" i="1"/>
  <c r="CA53" i="1"/>
  <c r="CB53" i="1"/>
  <c r="CC53" i="1"/>
  <c r="BY54" i="1"/>
  <c r="BZ54" i="1"/>
  <c r="CA54" i="1"/>
  <c r="CB54" i="1"/>
  <c r="CC54" i="1"/>
  <c r="BY55" i="1"/>
  <c r="BZ55" i="1"/>
  <c r="CA55" i="1"/>
  <c r="CB55" i="1"/>
  <c r="CC55" i="1"/>
  <c r="BY56" i="1"/>
  <c r="BZ56" i="1"/>
  <c r="CA56" i="1"/>
  <c r="CB56" i="1"/>
  <c r="CC56" i="1"/>
  <c r="BY57" i="1"/>
  <c r="BZ57" i="1"/>
  <c r="CA57" i="1"/>
  <c r="CB57" i="1"/>
  <c r="CC57" i="1"/>
  <c r="BY58" i="1"/>
  <c r="BZ58" i="1"/>
  <c r="CA58" i="1"/>
  <c r="CB58" i="1"/>
  <c r="CC58" i="1"/>
  <c r="BY59" i="1"/>
  <c r="BZ59" i="1"/>
  <c r="CA59" i="1"/>
  <c r="CB59" i="1"/>
  <c r="CC59" i="1"/>
  <c r="BY60" i="1"/>
  <c r="BZ60" i="1"/>
  <c r="CA60" i="1"/>
  <c r="CB60" i="1"/>
  <c r="CC60" i="1"/>
  <c r="BY61" i="1"/>
  <c r="BZ61" i="1"/>
  <c r="CA61" i="1"/>
  <c r="CB61" i="1"/>
  <c r="CC61" i="1"/>
  <c r="BY62" i="1"/>
  <c r="BZ62" i="1"/>
  <c r="CA62" i="1"/>
  <c r="CB62" i="1"/>
  <c r="CC62" i="1"/>
  <c r="BY63" i="1"/>
  <c r="BZ63" i="1"/>
  <c r="CA63" i="1"/>
  <c r="CB63" i="1"/>
  <c r="CC63" i="1"/>
  <c r="BY64" i="1"/>
  <c r="BZ64" i="1"/>
  <c r="CA64" i="1"/>
  <c r="CB64" i="1"/>
  <c r="CC64" i="1"/>
  <c r="BY65" i="1"/>
  <c r="BZ65" i="1"/>
  <c r="CA65" i="1"/>
  <c r="CB65" i="1"/>
  <c r="CC65" i="1"/>
  <c r="BY66" i="1"/>
  <c r="BZ66" i="1"/>
  <c r="CA66" i="1"/>
  <c r="CB66" i="1"/>
  <c r="CC66" i="1"/>
  <c r="BY67" i="1"/>
  <c r="BZ67" i="1"/>
  <c r="CA67" i="1"/>
  <c r="CB67" i="1"/>
  <c r="CC67" i="1"/>
  <c r="BY68" i="1"/>
  <c r="BZ68" i="1"/>
  <c r="CA68" i="1"/>
  <c r="CB68" i="1"/>
  <c r="CC68" i="1"/>
  <c r="BY69" i="1"/>
  <c r="BZ69" i="1"/>
  <c r="CA69" i="1"/>
  <c r="CB69" i="1"/>
  <c r="CC69" i="1"/>
  <c r="BY70" i="1"/>
  <c r="BZ70" i="1"/>
  <c r="CA70" i="1"/>
  <c r="CB70" i="1"/>
  <c r="CC70" i="1"/>
  <c r="BY71" i="1"/>
  <c r="BZ71" i="1"/>
  <c r="CA71" i="1"/>
  <c r="CB71" i="1"/>
  <c r="CC71" i="1"/>
  <c r="BY72" i="1"/>
  <c r="BZ72" i="1"/>
  <c r="CA72" i="1"/>
  <c r="CB72" i="1"/>
  <c r="CC72" i="1"/>
  <c r="BY73" i="1"/>
  <c r="BZ73" i="1"/>
  <c r="CA73" i="1"/>
  <c r="CB73" i="1"/>
  <c r="CC73" i="1"/>
  <c r="BY74" i="1"/>
  <c r="BZ74" i="1"/>
  <c r="CA74" i="1"/>
  <c r="CB74" i="1"/>
  <c r="CC74" i="1"/>
  <c r="BY75" i="1"/>
  <c r="BZ75" i="1"/>
  <c r="CA75" i="1"/>
  <c r="CB75" i="1"/>
  <c r="CC75" i="1"/>
  <c r="BY76" i="1"/>
  <c r="BZ76" i="1"/>
  <c r="CA76" i="1"/>
  <c r="CB76" i="1"/>
  <c r="CC76" i="1"/>
  <c r="BY77" i="1"/>
  <c r="BZ77" i="1"/>
  <c r="CA77" i="1"/>
  <c r="CB77" i="1"/>
  <c r="CC77" i="1"/>
  <c r="BY78" i="1"/>
  <c r="BZ78" i="1"/>
  <c r="CA78" i="1"/>
  <c r="CB78" i="1"/>
  <c r="CC78" i="1"/>
  <c r="BY79" i="1"/>
  <c r="BZ79" i="1"/>
  <c r="CA79" i="1"/>
  <c r="CB79" i="1"/>
  <c r="CC79" i="1"/>
  <c r="BY80" i="1"/>
  <c r="BZ80" i="1"/>
  <c r="CA80" i="1"/>
  <c r="CB80" i="1"/>
  <c r="CC80" i="1"/>
  <c r="BY81" i="1"/>
  <c r="BZ81" i="1"/>
  <c r="CA81" i="1"/>
  <c r="CB81" i="1"/>
  <c r="CC81" i="1"/>
  <c r="BY82" i="1"/>
  <c r="BZ82" i="1"/>
  <c r="CA82" i="1"/>
  <c r="CB82" i="1"/>
  <c r="CC82" i="1"/>
  <c r="BY83" i="1"/>
  <c r="BZ83" i="1"/>
  <c r="CA83" i="1"/>
  <c r="CB83" i="1"/>
  <c r="CC83" i="1"/>
  <c r="BY84" i="1"/>
  <c r="BZ84" i="1"/>
  <c r="CA84" i="1"/>
  <c r="CB84" i="1"/>
  <c r="CC84" i="1"/>
  <c r="BY85" i="1"/>
  <c r="BZ85" i="1"/>
  <c r="CA85" i="1"/>
  <c r="CB85" i="1"/>
  <c r="CC85" i="1"/>
  <c r="BY86" i="1"/>
  <c r="BZ86" i="1"/>
  <c r="CA86" i="1"/>
  <c r="CB86" i="1"/>
  <c r="CC86" i="1"/>
  <c r="BY87" i="1"/>
  <c r="BZ87" i="1"/>
  <c r="CA87" i="1"/>
  <c r="CB87" i="1"/>
  <c r="CC87" i="1"/>
  <c r="BY88" i="1"/>
  <c r="BZ88" i="1"/>
  <c r="CA88" i="1"/>
  <c r="CB88" i="1"/>
  <c r="CC88" i="1"/>
  <c r="BY89" i="1"/>
  <c r="BZ89" i="1"/>
  <c r="CA89" i="1"/>
  <c r="CB89" i="1"/>
  <c r="CC89" i="1"/>
  <c r="BY90" i="1"/>
  <c r="BZ90" i="1"/>
  <c r="CA90" i="1"/>
  <c r="CB90" i="1"/>
  <c r="CC90" i="1"/>
  <c r="BY91" i="1"/>
  <c r="BZ91" i="1"/>
  <c r="CA91" i="1"/>
  <c r="CB91" i="1"/>
  <c r="CC91" i="1"/>
  <c r="BY92" i="1"/>
  <c r="BZ92" i="1"/>
  <c r="CA92" i="1"/>
  <c r="CB92" i="1"/>
  <c r="CC92" i="1"/>
  <c r="BY93" i="1"/>
  <c r="BZ93" i="1"/>
  <c r="CA93" i="1"/>
  <c r="CB93" i="1"/>
  <c r="CC93" i="1"/>
  <c r="BY94" i="1"/>
  <c r="BZ94" i="1"/>
  <c r="CA94" i="1"/>
  <c r="CB94" i="1"/>
  <c r="CC94" i="1"/>
  <c r="BY95" i="1"/>
  <c r="BZ95" i="1"/>
  <c r="CA95" i="1"/>
  <c r="CB95" i="1"/>
  <c r="CC95" i="1"/>
  <c r="BY96" i="1"/>
  <c r="BZ96" i="1"/>
  <c r="CA96" i="1"/>
  <c r="CB96" i="1"/>
  <c r="CC96" i="1"/>
  <c r="BY97" i="1"/>
  <c r="BZ97" i="1"/>
  <c r="CA97" i="1"/>
  <c r="CB97" i="1"/>
  <c r="CC97" i="1"/>
  <c r="BY98" i="1"/>
  <c r="BZ98" i="1"/>
  <c r="CA98" i="1"/>
  <c r="CB98" i="1"/>
  <c r="CC98" i="1"/>
  <c r="BY99" i="1"/>
  <c r="BZ99" i="1"/>
  <c r="CA99" i="1"/>
  <c r="CB99" i="1"/>
  <c r="CC99" i="1"/>
  <c r="BY100" i="1"/>
  <c r="BZ100" i="1"/>
  <c r="CA100" i="1"/>
  <c r="CB100" i="1"/>
  <c r="CC100" i="1"/>
  <c r="BY101" i="1"/>
  <c r="BZ101" i="1"/>
  <c r="CA101" i="1"/>
  <c r="CB101" i="1"/>
  <c r="CC101" i="1"/>
  <c r="BY102" i="1"/>
  <c r="BZ102" i="1"/>
  <c r="CA102" i="1"/>
  <c r="CB102" i="1"/>
  <c r="CC102" i="1"/>
  <c r="BY103" i="1"/>
  <c r="BZ103" i="1"/>
  <c r="CA103" i="1"/>
  <c r="CB103" i="1"/>
  <c r="CC103" i="1"/>
  <c r="BY104" i="1"/>
  <c r="BZ104" i="1"/>
  <c r="CA104" i="1"/>
  <c r="CB104" i="1"/>
  <c r="CC104" i="1"/>
  <c r="BY105" i="1"/>
  <c r="BZ105" i="1"/>
  <c r="CA105" i="1"/>
  <c r="CB105" i="1"/>
  <c r="CC105" i="1"/>
  <c r="BY106" i="1"/>
  <c r="BZ106" i="1"/>
  <c r="CA106" i="1"/>
  <c r="CB106" i="1"/>
  <c r="CC106" i="1"/>
  <c r="BY107" i="1"/>
  <c r="BZ107" i="1"/>
  <c r="CA107" i="1"/>
  <c r="CB107" i="1"/>
  <c r="CC107" i="1"/>
  <c r="BY108" i="1"/>
  <c r="BZ108" i="1"/>
  <c r="CA108" i="1"/>
  <c r="CB108" i="1"/>
  <c r="CC108" i="1"/>
  <c r="BY109" i="1"/>
  <c r="BZ109" i="1"/>
  <c r="CA109" i="1"/>
  <c r="CB109" i="1"/>
  <c r="CC109" i="1"/>
  <c r="BY110" i="1"/>
  <c r="BZ110" i="1"/>
  <c r="CA110" i="1"/>
  <c r="CB110" i="1"/>
  <c r="CC110" i="1"/>
  <c r="BY111" i="1"/>
  <c r="BZ111" i="1"/>
  <c r="CA111" i="1"/>
  <c r="CB111" i="1"/>
  <c r="CC111" i="1"/>
  <c r="BY112" i="1"/>
  <c r="BZ112" i="1"/>
  <c r="CA112" i="1"/>
  <c r="CB112" i="1"/>
  <c r="CC112" i="1"/>
  <c r="BY113" i="1"/>
  <c r="BZ113" i="1"/>
  <c r="CA113" i="1"/>
  <c r="CB113" i="1"/>
  <c r="CC113" i="1"/>
  <c r="BY114" i="1"/>
  <c r="BZ114" i="1"/>
  <c r="CA114" i="1"/>
  <c r="CB114" i="1"/>
  <c r="CC114" i="1"/>
  <c r="BY115" i="1"/>
  <c r="BZ115" i="1"/>
  <c r="CA115" i="1"/>
  <c r="CB115" i="1"/>
  <c r="CC115" i="1"/>
  <c r="BY116" i="1"/>
  <c r="BZ116" i="1"/>
  <c r="CA116" i="1"/>
  <c r="CB116" i="1"/>
  <c r="CC116" i="1"/>
  <c r="BY117" i="1"/>
  <c r="BZ117" i="1"/>
  <c r="CA117" i="1"/>
  <c r="CB117" i="1"/>
  <c r="CC117" i="1"/>
  <c r="BY118" i="1"/>
  <c r="BZ118" i="1"/>
  <c r="CA118" i="1"/>
  <c r="CB118" i="1"/>
  <c r="CC118" i="1"/>
  <c r="BY119" i="1"/>
  <c r="BZ119" i="1"/>
  <c r="CA119" i="1"/>
  <c r="CB119" i="1"/>
  <c r="CC119" i="1"/>
  <c r="BY120" i="1"/>
  <c r="BZ120" i="1"/>
  <c r="CA120" i="1"/>
  <c r="CB120" i="1"/>
  <c r="CC120" i="1"/>
  <c r="BY121" i="1"/>
  <c r="BZ121" i="1"/>
  <c r="CA121" i="1"/>
  <c r="CB121" i="1"/>
  <c r="CC121" i="1"/>
  <c r="BY122" i="1"/>
  <c r="BZ122" i="1"/>
  <c r="CA122" i="1"/>
  <c r="CB122" i="1"/>
  <c r="CC122" i="1"/>
  <c r="BY123" i="1"/>
  <c r="BZ123" i="1"/>
  <c r="CA123" i="1"/>
  <c r="CB123" i="1"/>
  <c r="CC123" i="1"/>
  <c r="BY124" i="1"/>
  <c r="BZ124" i="1"/>
  <c r="CA124" i="1"/>
  <c r="CB124" i="1"/>
  <c r="CC124" i="1"/>
  <c r="BY125" i="1"/>
  <c r="BZ125" i="1"/>
  <c r="CA125" i="1"/>
  <c r="CB125" i="1"/>
  <c r="CC125" i="1"/>
  <c r="BY126" i="1"/>
  <c r="BZ126" i="1"/>
  <c r="CA126" i="1"/>
  <c r="CB126" i="1"/>
  <c r="CC126" i="1"/>
  <c r="BY127" i="1"/>
  <c r="BZ127" i="1"/>
  <c r="CA127" i="1"/>
  <c r="CB127" i="1"/>
  <c r="CC127" i="1"/>
  <c r="BY128" i="1"/>
  <c r="BZ128" i="1"/>
  <c r="CA128" i="1"/>
  <c r="CB128" i="1"/>
  <c r="CC128" i="1"/>
  <c r="BY129" i="1"/>
  <c r="BZ129" i="1"/>
  <c r="CA129" i="1"/>
  <c r="CB129" i="1"/>
  <c r="CC129" i="1"/>
  <c r="BY130" i="1"/>
  <c r="BZ130" i="1"/>
  <c r="CA130" i="1"/>
  <c r="CB130" i="1"/>
  <c r="CC130" i="1"/>
  <c r="BY131" i="1"/>
  <c r="BZ131" i="1"/>
  <c r="CA131" i="1"/>
  <c r="CB131" i="1"/>
  <c r="CC131" i="1"/>
  <c r="BY132" i="1"/>
  <c r="BZ132" i="1"/>
  <c r="CA132" i="1"/>
  <c r="CB132" i="1"/>
  <c r="CC132" i="1"/>
  <c r="BY133" i="1"/>
  <c r="BZ133" i="1"/>
  <c r="CA133" i="1"/>
  <c r="CB133" i="1"/>
  <c r="CC133" i="1"/>
  <c r="BY134" i="1"/>
  <c r="BZ134" i="1"/>
  <c r="CA134" i="1"/>
  <c r="CB134" i="1"/>
  <c r="CC134" i="1"/>
  <c r="BY135" i="1"/>
  <c r="BZ135" i="1"/>
  <c r="CA135" i="1"/>
  <c r="CB135" i="1"/>
  <c r="CC135" i="1"/>
  <c r="BY136" i="1"/>
  <c r="BZ136" i="1"/>
  <c r="CA136" i="1"/>
  <c r="CB136" i="1"/>
  <c r="CC136" i="1"/>
  <c r="BY137" i="1"/>
  <c r="BZ137" i="1"/>
  <c r="CA137" i="1"/>
  <c r="CB137" i="1"/>
  <c r="CC137" i="1"/>
  <c r="BY138" i="1"/>
  <c r="BZ138" i="1"/>
  <c r="CA138" i="1"/>
  <c r="CB138" i="1"/>
  <c r="CC138" i="1"/>
  <c r="BY139" i="1"/>
  <c r="BZ139" i="1"/>
  <c r="CA139" i="1"/>
  <c r="CB139" i="1"/>
  <c r="CC139" i="1"/>
  <c r="BY140" i="1"/>
  <c r="BZ140" i="1"/>
  <c r="CA140" i="1"/>
  <c r="CB140" i="1"/>
  <c r="CC140" i="1"/>
  <c r="BY141" i="1"/>
  <c r="BZ141" i="1"/>
  <c r="CA141" i="1"/>
  <c r="CB141" i="1"/>
  <c r="CC141" i="1"/>
  <c r="BY142" i="1"/>
  <c r="BZ142" i="1"/>
  <c r="CA142" i="1"/>
  <c r="CB142" i="1"/>
  <c r="CC142" i="1"/>
  <c r="BY143" i="1"/>
  <c r="BZ143" i="1"/>
  <c r="CA143" i="1"/>
  <c r="CB143" i="1"/>
  <c r="CC143" i="1"/>
  <c r="BY144" i="1"/>
  <c r="BZ144" i="1"/>
  <c r="CA144" i="1"/>
  <c r="CB144" i="1"/>
  <c r="CC144" i="1"/>
  <c r="BY145" i="1"/>
  <c r="BZ145" i="1"/>
  <c r="CA145" i="1"/>
  <c r="CB145" i="1"/>
  <c r="CC145" i="1"/>
  <c r="BY146" i="1"/>
  <c r="BZ146" i="1"/>
  <c r="CA146" i="1"/>
  <c r="CB146" i="1"/>
  <c r="CC146" i="1"/>
  <c r="BY147" i="1"/>
  <c r="BZ147" i="1"/>
  <c r="CA147" i="1"/>
  <c r="CB147" i="1"/>
  <c r="CC147" i="1"/>
  <c r="BY148" i="1"/>
  <c r="BZ148" i="1"/>
  <c r="CA148" i="1"/>
  <c r="CB148" i="1"/>
  <c r="CC148" i="1"/>
  <c r="BY149" i="1"/>
  <c r="BZ149" i="1"/>
  <c r="CA149" i="1"/>
  <c r="CB149" i="1"/>
  <c r="CC149" i="1"/>
  <c r="BY150" i="1"/>
  <c r="BZ150" i="1"/>
  <c r="CA150" i="1"/>
  <c r="CB150" i="1"/>
  <c r="CC150" i="1"/>
  <c r="BY151" i="1"/>
  <c r="BZ151" i="1"/>
  <c r="CA151" i="1"/>
  <c r="CB151" i="1"/>
  <c r="CC151" i="1"/>
  <c r="BY152" i="1"/>
  <c r="BZ152" i="1"/>
  <c r="CA152" i="1"/>
  <c r="CB152" i="1"/>
  <c r="CC152" i="1"/>
  <c r="BY153" i="1"/>
  <c r="BZ153" i="1"/>
  <c r="CA153" i="1"/>
  <c r="CB153" i="1"/>
  <c r="CC153" i="1"/>
  <c r="BY154" i="1"/>
  <c r="BZ154" i="1"/>
  <c r="CA154" i="1"/>
  <c r="CB154" i="1"/>
  <c r="CC154" i="1"/>
  <c r="BY155" i="1"/>
  <c r="BZ155" i="1"/>
  <c r="CA155" i="1"/>
  <c r="CB155" i="1"/>
  <c r="CC155" i="1"/>
  <c r="BY156" i="1"/>
  <c r="BZ156" i="1"/>
  <c r="CA156" i="1"/>
  <c r="CB156" i="1"/>
  <c r="CC156" i="1"/>
  <c r="BY157" i="1"/>
  <c r="BZ157" i="1"/>
  <c r="CA157" i="1"/>
  <c r="CB157" i="1"/>
  <c r="CC157" i="1"/>
  <c r="BY158" i="1"/>
  <c r="BZ158" i="1"/>
  <c r="CA158" i="1"/>
  <c r="CB158" i="1"/>
  <c r="CC158" i="1"/>
  <c r="BY159" i="1"/>
  <c r="BZ159" i="1"/>
  <c r="CA159" i="1"/>
  <c r="CB159" i="1"/>
  <c r="CC159" i="1"/>
  <c r="BY160" i="1"/>
  <c r="BZ160" i="1"/>
  <c r="CA160" i="1"/>
  <c r="CB160" i="1"/>
  <c r="CC160" i="1"/>
  <c r="BY161" i="1"/>
  <c r="BZ161" i="1"/>
  <c r="CA161" i="1"/>
  <c r="CB161" i="1"/>
  <c r="CC161" i="1"/>
  <c r="BY162" i="1"/>
  <c r="BZ162" i="1"/>
  <c r="CA162" i="1"/>
  <c r="CB162" i="1"/>
  <c r="CC162" i="1"/>
  <c r="BY163" i="1"/>
  <c r="BZ163" i="1"/>
  <c r="CA163" i="1"/>
  <c r="CB163" i="1"/>
  <c r="CC163" i="1"/>
  <c r="BY164" i="1"/>
  <c r="BZ164" i="1"/>
  <c r="CA164" i="1"/>
  <c r="CB164" i="1"/>
  <c r="CC164" i="1"/>
  <c r="BY165" i="1"/>
  <c r="BZ165" i="1"/>
  <c r="CA165" i="1"/>
  <c r="CB165" i="1"/>
  <c r="CC165" i="1"/>
  <c r="BY166" i="1"/>
  <c r="BZ166" i="1"/>
  <c r="CA166" i="1"/>
  <c r="CB166" i="1"/>
  <c r="CC166" i="1"/>
  <c r="BY167" i="1"/>
  <c r="BZ167" i="1"/>
  <c r="CA167" i="1"/>
  <c r="CB167" i="1"/>
  <c r="CC167" i="1"/>
  <c r="BY168" i="1"/>
  <c r="BZ168" i="1"/>
  <c r="CA168" i="1"/>
  <c r="CB168" i="1"/>
  <c r="CC168" i="1"/>
  <c r="BY169" i="1"/>
  <c r="BZ169" i="1"/>
  <c r="CA169" i="1"/>
  <c r="CB169" i="1"/>
  <c r="CC169" i="1"/>
  <c r="BY170" i="1"/>
  <c r="BZ170" i="1"/>
  <c r="CA170" i="1"/>
  <c r="CB170" i="1"/>
  <c r="CC170" i="1"/>
  <c r="BY171" i="1"/>
  <c r="BZ171" i="1"/>
  <c r="CA171" i="1"/>
  <c r="CB171" i="1"/>
  <c r="CC171" i="1"/>
  <c r="BY172" i="1"/>
  <c r="BZ172" i="1"/>
  <c r="CA172" i="1"/>
  <c r="CB172" i="1"/>
  <c r="CC172" i="1"/>
  <c r="BY173" i="1"/>
  <c r="BZ173" i="1"/>
  <c r="CA173" i="1"/>
  <c r="CB173" i="1"/>
  <c r="CC173" i="1"/>
  <c r="BY174" i="1"/>
  <c r="BZ174" i="1"/>
  <c r="CA174" i="1"/>
  <c r="CB174" i="1"/>
  <c r="CC174" i="1"/>
  <c r="BY175" i="1"/>
  <c r="BZ175" i="1"/>
  <c r="CA175" i="1"/>
  <c r="CB175" i="1"/>
  <c r="CC175" i="1"/>
  <c r="BY176" i="1"/>
  <c r="BZ176" i="1"/>
  <c r="CA176" i="1"/>
  <c r="CB176" i="1"/>
  <c r="CC176" i="1"/>
  <c r="BY177" i="1"/>
  <c r="BZ177" i="1"/>
  <c r="CA177" i="1"/>
  <c r="CB177" i="1"/>
  <c r="CC177" i="1"/>
  <c r="BY178" i="1"/>
  <c r="BZ178" i="1"/>
  <c r="CA178" i="1"/>
  <c r="CB178" i="1"/>
  <c r="CC178" i="1"/>
  <c r="BY179" i="1"/>
  <c r="BZ179" i="1"/>
  <c r="CA179" i="1"/>
  <c r="CB179" i="1"/>
  <c r="CC179" i="1"/>
  <c r="BY180" i="1"/>
  <c r="BZ180" i="1"/>
  <c r="CA180" i="1"/>
  <c r="CB180" i="1"/>
  <c r="CC180" i="1"/>
  <c r="BY181" i="1"/>
  <c r="BZ181" i="1"/>
  <c r="CA181" i="1"/>
  <c r="CB181" i="1"/>
  <c r="CC181" i="1"/>
  <c r="BY182" i="1"/>
  <c r="BZ182" i="1"/>
  <c r="CA182" i="1"/>
  <c r="CB182" i="1"/>
  <c r="CC182" i="1"/>
  <c r="BY183" i="1"/>
  <c r="BZ183" i="1"/>
  <c r="CA183" i="1"/>
  <c r="CB183" i="1"/>
  <c r="CC183" i="1"/>
  <c r="BY184" i="1"/>
  <c r="BZ184" i="1"/>
  <c r="CA184" i="1"/>
  <c r="CB184" i="1"/>
  <c r="CC184" i="1"/>
  <c r="BY185" i="1"/>
  <c r="BZ185" i="1"/>
  <c r="CA185" i="1"/>
  <c r="CB185" i="1"/>
  <c r="CC185" i="1"/>
  <c r="BY186" i="1"/>
  <c r="BZ186" i="1"/>
  <c r="CA186" i="1"/>
  <c r="CB186" i="1"/>
  <c r="CC186" i="1"/>
  <c r="BY187" i="1"/>
  <c r="BZ187" i="1"/>
  <c r="CA187" i="1"/>
  <c r="CB187" i="1"/>
  <c r="CC187" i="1"/>
  <c r="BY188" i="1"/>
  <c r="BZ188" i="1"/>
  <c r="CA188" i="1"/>
  <c r="CB188" i="1"/>
  <c r="CC188" i="1"/>
  <c r="BY189" i="1"/>
  <c r="BZ189" i="1"/>
  <c r="CA189" i="1"/>
  <c r="CB189" i="1"/>
  <c r="CC189" i="1"/>
  <c r="BY190" i="1"/>
  <c r="BZ190" i="1"/>
  <c r="CA190" i="1"/>
  <c r="CB190" i="1"/>
  <c r="CC190" i="1"/>
  <c r="BY191" i="1"/>
  <c r="BZ191" i="1"/>
  <c r="CA191" i="1"/>
  <c r="CB191" i="1"/>
  <c r="CC191" i="1"/>
  <c r="BY192" i="1"/>
  <c r="BZ192" i="1"/>
  <c r="CA192" i="1"/>
  <c r="CB192" i="1"/>
  <c r="CC192" i="1"/>
  <c r="BY193" i="1"/>
  <c r="BZ193" i="1"/>
  <c r="CA193" i="1"/>
  <c r="CB193" i="1"/>
  <c r="CC193" i="1"/>
  <c r="BY194" i="1"/>
  <c r="BZ194" i="1"/>
  <c r="CA194" i="1"/>
  <c r="CB194" i="1"/>
  <c r="CC194" i="1"/>
  <c r="BY195" i="1"/>
  <c r="BZ195" i="1"/>
  <c r="CA195" i="1"/>
  <c r="CB195" i="1"/>
  <c r="CC195" i="1"/>
  <c r="BY196" i="1"/>
  <c r="BZ196" i="1"/>
  <c r="CA196" i="1"/>
  <c r="CB196" i="1"/>
  <c r="CC196" i="1"/>
  <c r="BY197" i="1"/>
  <c r="BZ197" i="1"/>
  <c r="CA197" i="1"/>
  <c r="CB197" i="1"/>
  <c r="CC197" i="1"/>
  <c r="BY198" i="1"/>
  <c r="BZ198" i="1"/>
  <c r="CA198" i="1"/>
  <c r="CB198" i="1"/>
  <c r="CC198" i="1"/>
  <c r="BY199" i="1"/>
  <c r="BZ199" i="1"/>
  <c r="CA199" i="1"/>
  <c r="CB199" i="1"/>
  <c r="CC199" i="1"/>
  <c r="BY200" i="1"/>
  <c r="BZ200" i="1"/>
  <c r="CA200" i="1"/>
  <c r="CB200" i="1"/>
  <c r="CC200" i="1"/>
  <c r="BY201" i="1"/>
  <c r="BZ201" i="1"/>
  <c r="CA201" i="1"/>
  <c r="CB201" i="1"/>
  <c r="CC201" i="1"/>
  <c r="BY202" i="1"/>
  <c r="BZ202" i="1"/>
  <c r="CA202" i="1"/>
  <c r="CB202" i="1"/>
  <c r="CC202" i="1"/>
  <c r="BY203" i="1"/>
  <c r="BZ203" i="1"/>
  <c r="CA203" i="1"/>
  <c r="CB203" i="1"/>
  <c r="CC203" i="1"/>
  <c r="BY204" i="1"/>
  <c r="BZ204" i="1"/>
  <c r="CA204" i="1"/>
  <c r="CB204" i="1"/>
  <c r="CC204" i="1"/>
  <c r="BY205" i="1"/>
  <c r="BZ205" i="1"/>
  <c r="CA205" i="1"/>
  <c r="CB205" i="1"/>
  <c r="CC205" i="1"/>
  <c r="BY206" i="1"/>
  <c r="BZ206" i="1"/>
  <c r="CA206" i="1"/>
  <c r="CB206" i="1"/>
  <c r="CC206" i="1"/>
  <c r="BY207" i="1"/>
  <c r="BZ207" i="1"/>
  <c r="CA207" i="1"/>
  <c r="CB207" i="1"/>
  <c r="CC207" i="1"/>
  <c r="BY208" i="1"/>
  <c r="BZ208" i="1"/>
  <c r="CA208" i="1"/>
  <c r="CB208" i="1"/>
  <c r="CC208" i="1"/>
  <c r="BY209" i="1"/>
  <c r="BZ209" i="1"/>
  <c r="CA209" i="1"/>
  <c r="CB209" i="1"/>
  <c r="CC209" i="1"/>
  <c r="BY210" i="1"/>
  <c r="BZ210" i="1"/>
  <c r="CA210" i="1"/>
  <c r="CB210" i="1"/>
  <c r="CC210" i="1"/>
  <c r="BY211" i="1"/>
  <c r="BZ211" i="1"/>
  <c r="CA211" i="1"/>
  <c r="CB211" i="1"/>
  <c r="CC211" i="1"/>
  <c r="BY212" i="1"/>
  <c r="BZ212" i="1"/>
  <c r="CA212" i="1"/>
  <c r="CB212" i="1"/>
  <c r="CC212" i="1"/>
  <c r="BY213" i="1"/>
  <c r="BZ213" i="1"/>
  <c r="CA213" i="1"/>
  <c r="CB213" i="1"/>
  <c r="CC213" i="1"/>
  <c r="BY214" i="1"/>
  <c r="BZ214" i="1"/>
  <c r="CA214" i="1"/>
  <c r="CB214" i="1"/>
  <c r="CC214" i="1"/>
  <c r="BY215" i="1"/>
  <c r="BZ215" i="1"/>
  <c r="CA215" i="1"/>
  <c r="CB215" i="1"/>
  <c r="CC215" i="1"/>
  <c r="BY216" i="1"/>
  <c r="BZ216" i="1"/>
  <c r="CA216" i="1"/>
  <c r="CB216" i="1"/>
  <c r="CC216" i="1"/>
  <c r="BY217" i="1"/>
  <c r="BZ217" i="1"/>
  <c r="CA217" i="1"/>
  <c r="CB217" i="1"/>
  <c r="CC217" i="1"/>
  <c r="BY218" i="1"/>
  <c r="BZ218" i="1"/>
  <c r="CA218" i="1"/>
  <c r="CB218" i="1"/>
  <c r="CC218" i="1"/>
  <c r="BY219" i="1"/>
  <c r="BZ219" i="1"/>
  <c r="CA219" i="1"/>
  <c r="CB219" i="1"/>
  <c r="CC219" i="1"/>
  <c r="BY220" i="1"/>
  <c r="BZ220" i="1"/>
  <c r="CA220" i="1"/>
  <c r="CB220" i="1"/>
  <c r="CC220" i="1"/>
  <c r="BY221" i="1"/>
  <c r="BZ221" i="1"/>
  <c r="CA221" i="1"/>
  <c r="CB221" i="1"/>
  <c r="CC221" i="1"/>
  <c r="BY222" i="1"/>
  <c r="BZ222" i="1"/>
  <c r="CA222" i="1"/>
  <c r="CB222" i="1"/>
  <c r="CC222" i="1"/>
  <c r="BY223" i="1"/>
  <c r="BZ223" i="1"/>
  <c r="CA223" i="1"/>
  <c r="CB223" i="1"/>
  <c r="CC223" i="1"/>
  <c r="BY224" i="1"/>
  <c r="BZ224" i="1"/>
  <c r="CA224" i="1"/>
  <c r="CB224" i="1"/>
  <c r="CC224" i="1"/>
  <c r="BY225" i="1"/>
  <c r="BZ225" i="1"/>
  <c r="CA225" i="1"/>
  <c r="CB225" i="1"/>
  <c r="CC225" i="1"/>
  <c r="BY226" i="1"/>
  <c r="BZ226" i="1"/>
  <c r="CA226" i="1"/>
  <c r="CB226" i="1"/>
  <c r="CC226" i="1"/>
  <c r="BY227" i="1"/>
  <c r="BZ227" i="1"/>
  <c r="CA227" i="1"/>
  <c r="CB227" i="1"/>
  <c r="CC227" i="1"/>
  <c r="BY228" i="1"/>
  <c r="BZ228" i="1"/>
  <c r="CA228" i="1"/>
  <c r="CB228" i="1"/>
  <c r="CC228" i="1"/>
  <c r="BY229" i="1"/>
  <c r="BZ229" i="1"/>
  <c r="CA229" i="1"/>
  <c r="CB229" i="1"/>
  <c r="CC229" i="1"/>
  <c r="BY230" i="1"/>
  <c r="BZ230" i="1"/>
  <c r="CA230" i="1"/>
  <c r="CB230" i="1"/>
  <c r="CC230" i="1"/>
  <c r="BY231" i="1"/>
  <c r="BZ231" i="1"/>
  <c r="CA231" i="1"/>
  <c r="CB231" i="1"/>
  <c r="CC231" i="1"/>
  <c r="BY232" i="1"/>
  <c r="BZ232" i="1"/>
  <c r="CA232" i="1"/>
  <c r="CB232" i="1"/>
  <c r="CC232" i="1"/>
  <c r="BY233" i="1"/>
  <c r="BZ233" i="1"/>
  <c r="CA233" i="1"/>
  <c r="CB233" i="1"/>
  <c r="CC233" i="1"/>
  <c r="BY234" i="1"/>
  <c r="BZ234" i="1"/>
  <c r="CA234" i="1"/>
  <c r="CB234" i="1"/>
  <c r="CC234" i="1"/>
  <c r="BY235" i="1"/>
  <c r="BZ235" i="1"/>
  <c r="CA235" i="1"/>
  <c r="CB235" i="1"/>
  <c r="CC235" i="1"/>
  <c r="BY236" i="1"/>
  <c r="BZ236" i="1"/>
  <c r="CA236" i="1"/>
  <c r="CB236" i="1"/>
  <c r="CC236" i="1"/>
  <c r="BY237" i="1"/>
  <c r="BZ237" i="1"/>
  <c r="CA237" i="1"/>
  <c r="CB237" i="1"/>
  <c r="CC237" i="1"/>
  <c r="BY238" i="1"/>
  <c r="BZ238" i="1"/>
  <c r="CA238" i="1"/>
  <c r="CB238" i="1"/>
  <c r="CC238" i="1"/>
  <c r="BY239" i="1"/>
  <c r="BZ239" i="1"/>
  <c r="CA239" i="1"/>
  <c r="CB239" i="1"/>
  <c r="CC239" i="1"/>
  <c r="BY240" i="1"/>
  <c r="BZ240" i="1"/>
  <c r="CA240" i="1"/>
  <c r="CB240" i="1"/>
  <c r="CC240" i="1"/>
  <c r="BY241" i="1"/>
  <c r="BZ241" i="1"/>
  <c r="CA241" i="1"/>
  <c r="CB241" i="1"/>
  <c r="CC241" i="1"/>
  <c r="BY242" i="1"/>
  <c r="BZ242" i="1"/>
  <c r="CA242" i="1"/>
  <c r="CB242" i="1"/>
  <c r="CC242" i="1"/>
  <c r="BY243" i="1"/>
  <c r="BZ243" i="1"/>
  <c r="CA243" i="1"/>
  <c r="CB243" i="1"/>
  <c r="CC243" i="1"/>
  <c r="BY244" i="1"/>
  <c r="BZ244" i="1"/>
  <c r="CA244" i="1"/>
  <c r="CB244" i="1"/>
  <c r="CC244" i="1"/>
  <c r="BY245" i="1"/>
  <c r="BZ245" i="1"/>
  <c r="CA245" i="1"/>
  <c r="CB245" i="1"/>
  <c r="CC245" i="1"/>
  <c r="BY246" i="1"/>
  <c r="BZ246" i="1"/>
  <c r="CA246" i="1"/>
  <c r="CB246" i="1"/>
  <c r="CC246" i="1"/>
  <c r="BY247" i="1"/>
  <c r="BZ247" i="1"/>
  <c r="CA247" i="1"/>
  <c r="CB247" i="1"/>
  <c r="CC247" i="1"/>
  <c r="BY248" i="1"/>
  <c r="BZ248" i="1"/>
  <c r="CA248" i="1"/>
  <c r="CB248" i="1"/>
  <c r="CC248" i="1"/>
  <c r="BY249" i="1"/>
  <c r="BZ249" i="1"/>
  <c r="CA249" i="1"/>
  <c r="CB249" i="1"/>
  <c r="CC249" i="1"/>
  <c r="BY250" i="1"/>
  <c r="BZ250" i="1"/>
  <c r="CA250" i="1"/>
  <c r="CB250" i="1"/>
  <c r="CC250" i="1"/>
  <c r="BY251" i="1"/>
  <c r="BZ251" i="1"/>
  <c r="CA251" i="1"/>
  <c r="CB251" i="1"/>
  <c r="CC251" i="1"/>
  <c r="BY252" i="1"/>
  <c r="BZ252" i="1"/>
  <c r="CA252" i="1"/>
  <c r="CB252" i="1"/>
  <c r="CC252" i="1"/>
  <c r="BY253" i="1"/>
  <c r="BZ253" i="1"/>
  <c r="CA253" i="1"/>
  <c r="CB253" i="1"/>
  <c r="CC253" i="1"/>
  <c r="BY254" i="1"/>
  <c r="BZ254" i="1"/>
  <c r="CA254" i="1"/>
  <c r="CB254" i="1"/>
  <c r="CC254" i="1"/>
  <c r="BY255" i="1"/>
  <c r="BZ255" i="1"/>
  <c r="CA255" i="1"/>
  <c r="CB255" i="1"/>
  <c r="CC255" i="1"/>
  <c r="BY256" i="1"/>
  <c r="BZ256" i="1"/>
  <c r="CA256" i="1"/>
  <c r="CB256" i="1"/>
  <c r="CC256" i="1"/>
  <c r="BY257" i="1"/>
  <c r="BZ257" i="1"/>
  <c r="CA257" i="1"/>
  <c r="CB257" i="1"/>
  <c r="CC257" i="1"/>
  <c r="BY258" i="1"/>
  <c r="BZ258" i="1"/>
  <c r="CA258" i="1"/>
  <c r="CB258" i="1"/>
  <c r="CC258" i="1"/>
  <c r="BY259" i="1"/>
  <c r="BZ259" i="1"/>
  <c r="CA259" i="1"/>
  <c r="CB259" i="1"/>
  <c r="CC259" i="1"/>
  <c r="BY260" i="1"/>
  <c r="BZ260" i="1"/>
  <c r="CA260" i="1"/>
  <c r="CB260" i="1"/>
  <c r="CC260" i="1"/>
  <c r="BY261" i="1"/>
  <c r="BZ261" i="1"/>
  <c r="CA261" i="1"/>
  <c r="CB261" i="1"/>
  <c r="CC261" i="1"/>
  <c r="BY262" i="1"/>
  <c r="BZ262" i="1"/>
  <c r="CA262" i="1"/>
  <c r="CB262" i="1"/>
  <c r="CC262" i="1"/>
  <c r="BY263" i="1"/>
  <c r="BZ263" i="1"/>
  <c r="CA263" i="1"/>
  <c r="CB263" i="1"/>
  <c r="CC263" i="1"/>
  <c r="BY264" i="1"/>
  <c r="BZ264" i="1"/>
  <c r="CA264" i="1"/>
  <c r="CB264" i="1"/>
  <c r="CC264" i="1"/>
  <c r="BY265" i="1"/>
  <c r="BZ265" i="1"/>
  <c r="CA265" i="1"/>
  <c r="CB265" i="1"/>
  <c r="CC265" i="1"/>
  <c r="BY266" i="1"/>
  <c r="BZ266" i="1"/>
  <c r="CA266" i="1"/>
  <c r="CB266" i="1"/>
  <c r="CC266" i="1"/>
  <c r="BY267" i="1"/>
  <c r="BZ267" i="1"/>
  <c r="CA267" i="1"/>
  <c r="CB267" i="1"/>
  <c r="CC267" i="1"/>
  <c r="BY268" i="1"/>
  <c r="BZ268" i="1"/>
  <c r="CA268" i="1"/>
  <c r="CB268" i="1"/>
  <c r="CC268" i="1"/>
  <c r="BY269" i="1"/>
  <c r="BZ269" i="1"/>
  <c r="CA269" i="1"/>
  <c r="CB269" i="1"/>
  <c r="CC269" i="1"/>
  <c r="BY270" i="1"/>
  <c r="BZ270" i="1"/>
  <c r="CA270" i="1"/>
  <c r="CB270" i="1"/>
  <c r="CC270" i="1"/>
  <c r="BY271" i="1"/>
  <c r="BZ271" i="1"/>
  <c r="CA271" i="1"/>
  <c r="CB271" i="1"/>
  <c r="CC271" i="1"/>
  <c r="BY272" i="1"/>
  <c r="BZ272" i="1"/>
  <c r="CA272" i="1"/>
  <c r="CB272" i="1"/>
  <c r="CC272" i="1"/>
  <c r="BY273" i="1"/>
  <c r="BZ273" i="1"/>
  <c r="CA273" i="1"/>
  <c r="CB273" i="1"/>
  <c r="CC273" i="1"/>
  <c r="BY274" i="1"/>
  <c r="BZ274" i="1"/>
  <c r="CA274" i="1"/>
  <c r="CB274" i="1"/>
  <c r="CC274" i="1"/>
  <c r="BY275" i="1"/>
  <c r="BZ275" i="1"/>
  <c r="CA275" i="1"/>
  <c r="CB275" i="1"/>
  <c r="CC275" i="1"/>
  <c r="BY276" i="1"/>
  <c r="BZ276" i="1"/>
  <c r="CA276" i="1"/>
  <c r="CB276" i="1"/>
  <c r="CC276" i="1"/>
  <c r="BY277" i="1"/>
  <c r="BZ277" i="1"/>
  <c r="CA277" i="1"/>
  <c r="CB277" i="1"/>
  <c r="CC277" i="1"/>
  <c r="BY278" i="1"/>
  <c r="BZ278" i="1"/>
  <c r="CA278" i="1"/>
  <c r="CB278" i="1"/>
  <c r="CC278" i="1"/>
  <c r="BY279" i="1"/>
  <c r="BZ279" i="1"/>
  <c r="CA279" i="1"/>
  <c r="CB279" i="1"/>
  <c r="CC279" i="1"/>
  <c r="BY280" i="1"/>
  <c r="BZ280" i="1"/>
  <c r="CA280" i="1"/>
  <c r="CB280" i="1"/>
  <c r="CC280" i="1"/>
  <c r="BY281" i="1"/>
  <c r="BZ281" i="1"/>
  <c r="CA281" i="1"/>
  <c r="CB281" i="1"/>
  <c r="CC281" i="1"/>
  <c r="BY282" i="1"/>
  <c r="BZ282" i="1"/>
  <c r="CA282" i="1"/>
  <c r="CB282" i="1"/>
  <c r="CC282" i="1"/>
  <c r="BY283" i="1"/>
  <c r="BZ283" i="1"/>
  <c r="CA283" i="1"/>
  <c r="CB283" i="1"/>
  <c r="CC283" i="1"/>
  <c r="BY284" i="1"/>
  <c r="BZ284" i="1"/>
  <c r="CA284" i="1"/>
  <c r="CB284" i="1"/>
  <c r="CC284" i="1"/>
  <c r="BY285" i="1"/>
  <c r="BZ285" i="1"/>
  <c r="CA285" i="1"/>
  <c r="CB285" i="1"/>
  <c r="CC285" i="1"/>
  <c r="BY286" i="1"/>
  <c r="BZ286" i="1"/>
  <c r="CA286" i="1"/>
  <c r="CB286" i="1"/>
  <c r="CC286" i="1"/>
  <c r="BY287" i="1"/>
  <c r="BZ287" i="1"/>
  <c r="CA287" i="1"/>
  <c r="CB287" i="1"/>
  <c r="CC287" i="1"/>
  <c r="BY288" i="1"/>
  <c r="BZ288" i="1"/>
  <c r="CA288" i="1"/>
  <c r="CB288" i="1"/>
  <c r="CC288" i="1"/>
  <c r="BY289" i="1"/>
  <c r="BZ289" i="1"/>
  <c r="CA289" i="1"/>
  <c r="CB289" i="1"/>
  <c r="CC289" i="1"/>
  <c r="BY290" i="1"/>
  <c r="BZ290" i="1"/>
  <c r="CA290" i="1"/>
  <c r="CB290" i="1"/>
  <c r="CC290" i="1"/>
  <c r="BY291" i="1"/>
  <c r="BZ291" i="1"/>
  <c r="CA291" i="1"/>
  <c r="CB291" i="1"/>
  <c r="CC291" i="1"/>
  <c r="BY292" i="1"/>
  <c r="BZ292" i="1"/>
  <c r="CA292" i="1"/>
  <c r="CB292" i="1"/>
  <c r="CC292" i="1"/>
  <c r="BY293" i="1"/>
  <c r="BZ293" i="1"/>
  <c r="CA293" i="1"/>
  <c r="CB293" i="1"/>
  <c r="CC293" i="1"/>
  <c r="BY294" i="1"/>
  <c r="BZ294" i="1"/>
  <c r="CA294" i="1"/>
  <c r="CB294" i="1"/>
  <c r="CC294" i="1"/>
  <c r="BY295" i="1"/>
  <c r="BZ295" i="1"/>
  <c r="CA295" i="1"/>
  <c r="CB295" i="1"/>
  <c r="CC295" i="1"/>
  <c r="BY296" i="1"/>
  <c r="BZ296" i="1"/>
  <c r="CA296" i="1"/>
  <c r="CB296" i="1"/>
  <c r="CC296" i="1"/>
  <c r="BY297" i="1"/>
  <c r="BZ297" i="1"/>
  <c r="CA297" i="1"/>
  <c r="CB297" i="1"/>
  <c r="CC297" i="1"/>
  <c r="BY298" i="1"/>
  <c r="BZ298" i="1"/>
  <c r="CA298" i="1"/>
  <c r="CB298" i="1"/>
  <c r="CC298" i="1"/>
  <c r="BY299" i="1"/>
  <c r="BZ299" i="1"/>
  <c r="CA299" i="1"/>
  <c r="CB299" i="1"/>
  <c r="CC299" i="1"/>
  <c r="BY300" i="1"/>
  <c r="BZ300" i="1"/>
  <c r="CA300" i="1"/>
  <c r="CB300" i="1"/>
  <c r="CC300" i="1"/>
  <c r="BY301" i="1"/>
  <c r="BZ301" i="1"/>
  <c r="CA301" i="1"/>
  <c r="CB301" i="1"/>
  <c r="CC301" i="1"/>
  <c r="BY302" i="1"/>
  <c r="BZ302" i="1"/>
  <c r="CA302" i="1"/>
  <c r="CB302" i="1"/>
  <c r="CC302" i="1"/>
  <c r="BY303" i="1"/>
  <c r="BZ303" i="1"/>
  <c r="CA303" i="1"/>
  <c r="CB303" i="1"/>
  <c r="CC303" i="1"/>
  <c r="BY304" i="1"/>
  <c r="BZ304" i="1"/>
  <c r="CA304" i="1"/>
  <c r="CB304" i="1"/>
  <c r="CC304" i="1"/>
  <c r="BY305" i="1"/>
  <c r="BZ305" i="1"/>
  <c r="CA305" i="1"/>
  <c r="CB305" i="1"/>
  <c r="CC305" i="1"/>
  <c r="BY306" i="1"/>
  <c r="BZ306" i="1"/>
  <c r="CA306" i="1"/>
  <c r="CB306" i="1"/>
  <c r="CC306" i="1"/>
  <c r="BY307" i="1"/>
  <c r="BZ307" i="1"/>
  <c r="CA307" i="1"/>
  <c r="CB307" i="1"/>
  <c r="CC307" i="1"/>
  <c r="BY308" i="1"/>
  <c r="BZ308" i="1"/>
  <c r="CA308" i="1"/>
  <c r="CB308" i="1"/>
  <c r="CC308" i="1"/>
  <c r="BY309" i="1"/>
  <c r="BZ309" i="1"/>
  <c r="CA309" i="1"/>
  <c r="CB309" i="1"/>
  <c r="CC309" i="1"/>
  <c r="BY310" i="1"/>
  <c r="BZ310" i="1"/>
  <c r="CA310" i="1"/>
  <c r="CB310" i="1"/>
  <c r="CC310" i="1"/>
  <c r="BY311" i="1"/>
  <c r="BZ311" i="1"/>
  <c r="CA311" i="1"/>
  <c r="CB311" i="1"/>
  <c r="CC311" i="1"/>
  <c r="BY312" i="1"/>
  <c r="BZ312" i="1"/>
  <c r="CA312" i="1"/>
  <c r="CB312" i="1"/>
  <c r="CC312" i="1"/>
  <c r="BY313" i="1"/>
  <c r="BZ313" i="1"/>
  <c r="CA313" i="1"/>
  <c r="CB313" i="1"/>
  <c r="CC313" i="1"/>
  <c r="BY314" i="1"/>
  <c r="BZ314" i="1"/>
  <c r="CA314" i="1"/>
  <c r="CB314" i="1"/>
  <c r="CC314" i="1"/>
  <c r="BY315" i="1"/>
  <c r="BZ315" i="1"/>
  <c r="CA315" i="1"/>
  <c r="CB315" i="1"/>
  <c r="CC315" i="1"/>
  <c r="BY316" i="1"/>
  <c r="BZ316" i="1"/>
  <c r="CA316" i="1"/>
  <c r="CB316" i="1"/>
  <c r="CC316" i="1"/>
  <c r="BY317" i="1"/>
  <c r="BZ317" i="1"/>
  <c r="CA317" i="1"/>
  <c r="CB317" i="1"/>
  <c r="CC317" i="1"/>
  <c r="BY318" i="1"/>
  <c r="BZ318" i="1"/>
  <c r="CA318" i="1"/>
  <c r="CB318" i="1"/>
  <c r="CC318" i="1"/>
  <c r="BY319" i="1"/>
  <c r="BZ319" i="1"/>
  <c r="CA319" i="1"/>
  <c r="CB319" i="1"/>
  <c r="CC319" i="1"/>
  <c r="BY320" i="1"/>
  <c r="BZ320" i="1"/>
  <c r="CA320" i="1"/>
  <c r="CB320" i="1"/>
  <c r="CC320" i="1"/>
  <c r="BY321" i="1"/>
  <c r="BZ321" i="1"/>
  <c r="CA321" i="1"/>
  <c r="CB321" i="1"/>
  <c r="CC321" i="1"/>
  <c r="BY322" i="1"/>
  <c r="BZ322" i="1"/>
  <c r="CA322" i="1"/>
  <c r="CB322" i="1"/>
  <c r="CC322" i="1"/>
  <c r="BY323" i="1"/>
  <c r="BZ323" i="1"/>
  <c r="CA323" i="1"/>
  <c r="CB323" i="1"/>
  <c r="CC323" i="1"/>
  <c r="BY324" i="1"/>
  <c r="BZ324" i="1"/>
  <c r="CA324" i="1"/>
  <c r="CB324" i="1"/>
  <c r="CC324" i="1"/>
  <c r="BY325" i="1"/>
  <c r="BZ325" i="1"/>
  <c r="CA325" i="1"/>
  <c r="CB325" i="1"/>
  <c r="CC325" i="1"/>
  <c r="BY326" i="1"/>
  <c r="BZ326" i="1"/>
  <c r="CA326" i="1"/>
  <c r="CB326" i="1"/>
  <c r="CC326" i="1"/>
  <c r="BY327" i="1"/>
  <c r="BZ327" i="1"/>
  <c r="CA327" i="1"/>
  <c r="CB327" i="1"/>
  <c r="CC327" i="1"/>
  <c r="BY328" i="1"/>
  <c r="BZ328" i="1"/>
  <c r="CA328" i="1"/>
  <c r="CB328" i="1"/>
  <c r="CC328" i="1"/>
  <c r="BY329" i="1"/>
  <c r="BZ329" i="1"/>
  <c r="CA329" i="1"/>
  <c r="CB329" i="1"/>
  <c r="CC329" i="1"/>
  <c r="BY330" i="1"/>
  <c r="BZ330" i="1"/>
  <c r="CA330" i="1"/>
  <c r="CB330" i="1"/>
  <c r="CC330" i="1"/>
  <c r="BY331" i="1"/>
  <c r="BZ331" i="1"/>
  <c r="CA331" i="1"/>
  <c r="CB331" i="1"/>
  <c r="CC331" i="1"/>
  <c r="BY332" i="1"/>
  <c r="BZ332" i="1"/>
  <c r="CA332" i="1"/>
  <c r="CB332" i="1"/>
  <c r="CC332" i="1"/>
  <c r="BY333" i="1"/>
  <c r="BZ333" i="1"/>
  <c r="CA333" i="1"/>
  <c r="CB333" i="1"/>
  <c r="CC333" i="1"/>
  <c r="BY334" i="1"/>
  <c r="BZ334" i="1"/>
  <c r="CA334" i="1"/>
  <c r="CB334" i="1"/>
  <c r="CC334" i="1"/>
  <c r="BY335" i="1"/>
  <c r="BZ335" i="1"/>
  <c r="CA335" i="1"/>
  <c r="CB335" i="1"/>
  <c r="CC335" i="1"/>
  <c r="BY336" i="1"/>
  <c r="BZ336" i="1"/>
  <c r="CA336" i="1"/>
  <c r="CB336" i="1"/>
  <c r="CC336" i="1"/>
  <c r="BY337" i="1"/>
  <c r="BZ337" i="1"/>
  <c r="CA337" i="1"/>
  <c r="CB337" i="1"/>
  <c r="CC337" i="1"/>
  <c r="BY338" i="1"/>
  <c r="BZ338" i="1"/>
  <c r="CA338" i="1"/>
  <c r="CB338" i="1"/>
  <c r="CC338" i="1"/>
  <c r="BY339" i="1"/>
  <c r="BZ339" i="1"/>
  <c r="CA339" i="1"/>
  <c r="CB339" i="1"/>
  <c r="CC339" i="1"/>
  <c r="BY340" i="1"/>
  <c r="BZ340" i="1"/>
  <c r="CA340" i="1"/>
  <c r="CB340" i="1"/>
  <c r="CC340" i="1"/>
  <c r="BY341" i="1"/>
  <c r="BZ341" i="1"/>
  <c r="CA341" i="1"/>
  <c r="CB341" i="1"/>
  <c r="CC341" i="1"/>
  <c r="BY342" i="1"/>
  <c r="BZ342" i="1"/>
  <c r="CA342" i="1"/>
  <c r="CB342" i="1"/>
  <c r="CC342" i="1"/>
  <c r="BY343" i="1"/>
  <c r="BZ343" i="1"/>
  <c r="CA343" i="1"/>
  <c r="CB343" i="1"/>
  <c r="CC343" i="1"/>
  <c r="BY344" i="1"/>
  <c r="BZ344" i="1"/>
  <c r="CA344" i="1"/>
  <c r="CB344" i="1"/>
  <c r="CC344" i="1"/>
  <c r="BY345" i="1"/>
  <c r="BZ345" i="1"/>
  <c r="CA345" i="1"/>
  <c r="CB345" i="1"/>
  <c r="CC345" i="1"/>
  <c r="BY346" i="1"/>
  <c r="BZ346" i="1"/>
  <c r="CA346" i="1"/>
  <c r="CB346" i="1"/>
  <c r="CC346" i="1"/>
  <c r="BY347" i="1"/>
  <c r="BZ347" i="1"/>
  <c r="CA347" i="1"/>
  <c r="CB347" i="1"/>
  <c r="CC347" i="1"/>
  <c r="BY348" i="1"/>
  <c r="BZ348" i="1"/>
  <c r="CA348" i="1"/>
  <c r="CB348" i="1"/>
  <c r="CC348" i="1"/>
  <c r="BY349" i="1"/>
  <c r="BZ349" i="1"/>
  <c r="CA349" i="1"/>
  <c r="CB349" i="1"/>
  <c r="CC349" i="1"/>
  <c r="BY350" i="1"/>
  <c r="BZ350" i="1"/>
  <c r="CA350" i="1"/>
  <c r="CB350" i="1"/>
  <c r="CC350" i="1"/>
  <c r="BY351" i="1"/>
  <c r="BZ351" i="1"/>
  <c r="CA351" i="1"/>
  <c r="CB351" i="1"/>
  <c r="CC351" i="1"/>
  <c r="BY352" i="1"/>
  <c r="BZ352" i="1"/>
  <c r="CA352" i="1"/>
  <c r="CB352" i="1"/>
  <c r="CC352" i="1"/>
  <c r="BY353" i="1"/>
  <c r="BZ353" i="1"/>
  <c r="CA353" i="1"/>
  <c r="CB353" i="1"/>
  <c r="CC353" i="1"/>
  <c r="BY354" i="1"/>
  <c r="BZ354" i="1"/>
  <c r="CA354" i="1"/>
  <c r="CB354" i="1"/>
  <c r="CC354" i="1"/>
  <c r="BY355" i="1"/>
  <c r="BZ355" i="1"/>
  <c r="CA355" i="1"/>
  <c r="CB355" i="1"/>
  <c r="CC355" i="1"/>
  <c r="BY356" i="1"/>
  <c r="BZ356" i="1"/>
  <c r="CA356" i="1"/>
  <c r="CB356" i="1"/>
  <c r="CC356" i="1"/>
  <c r="BY357" i="1"/>
  <c r="BZ357" i="1"/>
  <c r="CA357" i="1"/>
  <c r="CB357" i="1"/>
  <c r="CC357" i="1"/>
  <c r="BY358" i="1"/>
  <c r="BZ358" i="1"/>
  <c r="CA358" i="1"/>
  <c r="CB358" i="1"/>
  <c r="CC358" i="1"/>
  <c r="BY359" i="1"/>
  <c r="BZ359" i="1"/>
  <c r="CA359" i="1"/>
  <c r="CB359" i="1"/>
  <c r="CC359" i="1"/>
  <c r="BY360" i="1"/>
  <c r="BZ360" i="1"/>
  <c r="CA360" i="1"/>
  <c r="CB360" i="1"/>
  <c r="CC360" i="1"/>
  <c r="BY361" i="1"/>
  <c r="BZ361" i="1"/>
  <c r="CA361" i="1"/>
  <c r="CB361" i="1"/>
  <c r="CC361" i="1"/>
  <c r="BY362" i="1"/>
  <c r="BZ362" i="1"/>
  <c r="CA362" i="1"/>
  <c r="CB362" i="1"/>
  <c r="CC362" i="1"/>
  <c r="BY363" i="1"/>
  <c r="BZ363" i="1"/>
  <c r="CA363" i="1"/>
  <c r="CB363" i="1"/>
  <c r="CC363" i="1"/>
  <c r="BY364" i="1"/>
  <c r="BZ364" i="1"/>
  <c r="CA364" i="1"/>
  <c r="CB364" i="1"/>
  <c r="CC364" i="1"/>
  <c r="BY365" i="1"/>
  <c r="BZ365" i="1"/>
  <c r="CA365" i="1"/>
  <c r="CB365" i="1"/>
  <c r="CC365" i="1"/>
  <c r="BY366" i="1"/>
  <c r="BZ366" i="1"/>
  <c r="CA366" i="1"/>
  <c r="CB366" i="1"/>
  <c r="CC366" i="1"/>
  <c r="BY367" i="1"/>
  <c r="BZ367" i="1"/>
  <c r="CA367" i="1"/>
  <c r="CB367" i="1"/>
  <c r="CC367" i="1"/>
  <c r="BY368" i="1"/>
  <c r="BZ368" i="1"/>
  <c r="CA368" i="1"/>
  <c r="CB368" i="1"/>
  <c r="CC368" i="1"/>
  <c r="BY369" i="1"/>
  <c r="BZ369" i="1"/>
  <c r="CA369" i="1"/>
  <c r="CB369" i="1"/>
  <c r="CC369" i="1"/>
  <c r="BY370" i="1"/>
  <c r="BZ370" i="1"/>
  <c r="CA370" i="1"/>
  <c r="CB370" i="1"/>
  <c r="CC370" i="1"/>
  <c r="BY371" i="1"/>
  <c r="BZ371" i="1"/>
  <c r="CA371" i="1"/>
  <c r="CB371" i="1"/>
  <c r="CC371" i="1"/>
  <c r="BY372" i="1"/>
  <c r="BZ372" i="1"/>
  <c r="CA372" i="1"/>
  <c r="CB372" i="1"/>
  <c r="CC372" i="1"/>
  <c r="BY373" i="1"/>
  <c r="BZ373" i="1"/>
  <c r="CA373" i="1"/>
  <c r="CB373" i="1"/>
  <c r="CC373" i="1"/>
  <c r="BY374" i="1"/>
  <c r="BZ374" i="1"/>
  <c r="CA374" i="1"/>
  <c r="CB374" i="1"/>
  <c r="CC374" i="1"/>
  <c r="BY375" i="1"/>
  <c r="BZ375" i="1"/>
  <c r="CA375" i="1"/>
  <c r="CB375" i="1"/>
  <c r="CC375" i="1"/>
  <c r="BY376" i="1"/>
  <c r="BZ376" i="1"/>
  <c r="CA376" i="1"/>
  <c r="CB376" i="1"/>
  <c r="CC376" i="1"/>
  <c r="BY377" i="1"/>
  <c r="BZ377" i="1"/>
  <c r="CA377" i="1"/>
  <c r="CB377" i="1"/>
  <c r="CC377" i="1"/>
  <c r="BY378" i="1"/>
  <c r="BZ378" i="1"/>
  <c r="CA378" i="1"/>
  <c r="CB378" i="1"/>
  <c r="CC378" i="1"/>
  <c r="BY379" i="1"/>
  <c r="BZ379" i="1"/>
  <c r="CA379" i="1"/>
  <c r="CB379" i="1"/>
  <c r="CC379" i="1"/>
  <c r="BY380" i="1"/>
  <c r="BZ380" i="1"/>
  <c r="CA380" i="1"/>
  <c r="CB380" i="1"/>
  <c r="CC380" i="1"/>
  <c r="BY381" i="1"/>
  <c r="BZ381" i="1"/>
  <c r="CA381" i="1"/>
  <c r="CB381" i="1"/>
  <c r="CC381" i="1"/>
  <c r="BY382" i="1"/>
  <c r="BZ382" i="1"/>
  <c r="CA382" i="1"/>
  <c r="CB382" i="1"/>
  <c r="CC382" i="1"/>
  <c r="BY383" i="1"/>
  <c r="BZ383" i="1"/>
  <c r="CA383" i="1"/>
  <c r="CB383" i="1"/>
  <c r="CC383" i="1"/>
  <c r="BY384" i="1"/>
  <c r="BZ384" i="1"/>
  <c r="CA384" i="1"/>
  <c r="CB384" i="1"/>
  <c r="CC384" i="1"/>
  <c r="BY385" i="1"/>
  <c r="BZ385" i="1"/>
  <c r="CA385" i="1"/>
  <c r="CB385" i="1"/>
  <c r="CC385" i="1"/>
  <c r="BY386" i="1"/>
  <c r="BZ386" i="1"/>
  <c r="CA386" i="1"/>
  <c r="CB386" i="1"/>
  <c r="CC386" i="1"/>
  <c r="BY387" i="1"/>
  <c r="BZ387" i="1"/>
  <c r="CA387" i="1"/>
  <c r="CB387" i="1"/>
  <c r="CC387" i="1"/>
  <c r="BY388" i="1"/>
  <c r="BZ388" i="1"/>
  <c r="CA388" i="1"/>
  <c r="CB388" i="1"/>
  <c r="CC388" i="1"/>
  <c r="BY389" i="1"/>
  <c r="BZ389" i="1"/>
  <c r="CA389" i="1"/>
  <c r="CB389" i="1"/>
  <c r="CC389" i="1"/>
  <c r="BY390" i="1"/>
  <c r="BZ390" i="1"/>
  <c r="CA390" i="1"/>
  <c r="CB390" i="1"/>
  <c r="CC390" i="1"/>
  <c r="BY391" i="1"/>
  <c r="BZ391" i="1"/>
  <c r="CA391" i="1"/>
  <c r="CB391" i="1"/>
  <c r="CC391" i="1"/>
  <c r="BY392" i="1"/>
  <c r="BZ392" i="1"/>
  <c r="CA392" i="1"/>
  <c r="CB392" i="1"/>
  <c r="CC392" i="1"/>
  <c r="BY393" i="1"/>
  <c r="BZ393" i="1"/>
  <c r="CA393" i="1"/>
  <c r="CB393" i="1"/>
  <c r="CC393" i="1"/>
  <c r="BY394" i="1"/>
  <c r="BZ394" i="1"/>
  <c r="CA394" i="1"/>
  <c r="CB394" i="1"/>
  <c r="CC394" i="1"/>
  <c r="BY395" i="1"/>
  <c r="BZ395" i="1"/>
  <c r="CA395" i="1"/>
  <c r="CB395" i="1"/>
  <c r="CC395" i="1"/>
  <c r="BY396" i="1"/>
  <c r="BZ396" i="1"/>
  <c r="CA396" i="1"/>
  <c r="CB396" i="1"/>
  <c r="CC396" i="1"/>
  <c r="BY397" i="1"/>
  <c r="BZ397" i="1"/>
  <c r="CA397" i="1"/>
  <c r="CB397" i="1"/>
  <c r="CC397" i="1"/>
  <c r="BY398" i="1"/>
  <c r="BZ398" i="1"/>
  <c r="CA398" i="1"/>
  <c r="CB398" i="1"/>
  <c r="CC398" i="1"/>
  <c r="BY399" i="1"/>
  <c r="BZ399" i="1"/>
  <c r="CA399" i="1"/>
  <c r="CB399" i="1"/>
  <c r="CC399" i="1"/>
  <c r="BY400" i="1"/>
  <c r="BZ400" i="1"/>
  <c r="CA400" i="1"/>
  <c r="CB400" i="1"/>
  <c r="CC400" i="1"/>
  <c r="BY401" i="1"/>
  <c r="BZ401" i="1"/>
  <c r="CA401" i="1"/>
  <c r="CB401" i="1"/>
  <c r="CC401" i="1"/>
  <c r="BY402" i="1"/>
  <c r="BZ402" i="1"/>
  <c r="CA402" i="1"/>
  <c r="CB402" i="1"/>
  <c r="CC402" i="1"/>
  <c r="BY403" i="1"/>
  <c r="BZ403" i="1"/>
  <c r="CA403" i="1"/>
  <c r="CB403" i="1"/>
  <c r="CC403" i="1"/>
  <c r="BY404" i="1"/>
  <c r="BZ404" i="1"/>
  <c r="CA404" i="1"/>
  <c r="CB404" i="1"/>
  <c r="CC404" i="1"/>
  <c r="BY405" i="1"/>
  <c r="BZ405" i="1"/>
  <c r="CA405" i="1"/>
  <c r="CB405" i="1"/>
  <c r="CC405" i="1"/>
  <c r="BY406" i="1"/>
  <c r="BZ406" i="1"/>
  <c r="CA406" i="1"/>
  <c r="CB406" i="1"/>
  <c r="CC406" i="1"/>
  <c r="BY407" i="1"/>
  <c r="BZ407" i="1"/>
  <c r="CA407" i="1"/>
  <c r="CB407" i="1"/>
  <c r="CC407" i="1"/>
  <c r="BY408" i="1"/>
  <c r="BZ408" i="1"/>
  <c r="CA408" i="1"/>
  <c r="CB408" i="1"/>
  <c r="CC408" i="1"/>
  <c r="BY409" i="1"/>
  <c r="BZ409" i="1"/>
  <c r="CA409" i="1"/>
  <c r="CB409" i="1"/>
  <c r="CC409" i="1"/>
  <c r="BY410" i="1"/>
  <c r="BZ410" i="1"/>
  <c r="CA410" i="1"/>
  <c r="CB410" i="1"/>
  <c r="CC410" i="1"/>
  <c r="BY411" i="1"/>
  <c r="BZ411" i="1"/>
  <c r="CA411" i="1"/>
  <c r="CB411" i="1"/>
  <c r="CC411" i="1"/>
  <c r="BY412" i="1"/>
  <c r="BZ412" i="1"/>
  <c r="CA412" i="1"/>
  <c r="CB412" i="1"/>
  <c r="CC412" i="1"/>
  <c r="BY413" i="1"/>
  <c r="BZ413" i="1"/>
  <c r="CA413" i="1"/>
  <c r="CB413" i="1"/>
  <c r="CC413" i="1"/>
  <c r="BY414" i="1"/>
  <c r="BZ414" i="1"/>
  <c r="CA414" i="1"/>
  <c r="CB414" i="1"/>
  <c r="CC414" i="1"/>
  <c r="BY415" i="1"/>
  <c r="BZ415" i="1"/>
  <c r="CA415" i="1"/>
  <c r="CB415" i="1"/>
  <c r="CC415" i="1"/>
  <c r="BY416" i="1"/>
  <c r="BZ416" i="1"/>
  <c r="CA416" i="1"/>
  <c r="CB416" i="1"/>
  <c r="CC416" i="1"/>
  <c r="BY417" i="1"/>
  <c r="BZ417" i="1"/>
  <c r="CA417" i="1"/>
  <c r="CB417" i="1"/>
  <c r="CC417" i="1"/>
  <c r="BY418" i="1"/>
  <c r="BZ418" i="1"/>
  <c r="CA418" i="1"/>
  <c r="CB418" i="1"/>
  <c r="CC418" i="1"/>
  <c r="BY419" i="1"/>
  <c r="BZ419" i="1"/>
  <c r="CA419" i="1"/>
  <c r="CB419" i="1"/>
  <c r="CC419" i="1"/>
  <c r="BY420" i="1"/>
  <c r="BZ420" i="1"/>
  <c r="CA420" i="1"/>
  <c r="CB420" i="1"/>
  <c r="CC420" i="1"/>
  <c r="BY421" i="1"/>
  <c r="BZ421" i="1"/>
  <c r="CA421" i="1"/>
  <c r="CB421" i="1"/>
  <c r="CC421" i="1"/>
  <c r="BY422" i="1"/>
  <c r="BZ422" i="1"/>
  <c r="CA422" i="1"/>
  <c r="CB422" i="1"/>
  <c r="CC422" i="1"/>
  <c r="BY423" i="1"/>
  <c r="BZ423" i="1"/>
  <c r="CA423" i="1"/>
  <c r="CB423" i="1"/>
  <c r="CC423" i="1"/>
  <c r="BY424" i="1"/>
  <c r="BZ424" i="1"/>
  <c r="CA424" i="1"/>
  <c r="CB424" i="1"/>
  <c r="CC424" i="1"/>
  <c r="BY425" i="1"/>
  <c r="BZ425" i="1"/>
  <c r="CA425" i="1"/>
  <c r="CB425" i="1"/>
  <c r="CC425" i="1"/>
  <c r="BY426" i="1"/>
  <c r="BZ426" i="1"/>
  <c r="CA426" i="1"/>
  <c r="CB426" i="1"/>
  <c r="CC426" i="1"/>
  <c r="BY427" i="1"/>
  <c r="BZ427" i="1"/>
  <c r="CA427" i="1"/>
  <c r="CB427" i="1"/>
  <c r="CC427" i="1"/>
  <c r="BY428" i="1"/>
  <c r="BZ428" i="1"/>
  <c r="CA428" i="1"/>
  <c r="CB428" i="1"/>
  <c r="CC428" i="1"/>
  <c r="BY429" i="1"/>
  <c r="BZ429" i="1"/>
  <c r="CA429" i="1"/>
  <c r="CB429" i="1"/>
  <c r="CC429" i="1"/>
  <c r="BY430" i="1"/>
  <c r="BZ430" i="1"/>
  <c r="CA430" i="1"/>
  <c r="CB430" i="1"/>
  <c r="CC430" i="1"/>
  <c r="BY431" i="1"/>
  <c r="BZ431" i="1"/>
  <c r="CA431" i="1"/>
  <c r="CB431" i="1"/>
  <c r="CC431" i="1"/>
  <c r="BY432" i="1"/>
  <c r="BZ432" i="1"/>
  <c r="CA432" i="1"/>
  <c r="CB432" i="1"/>
  <c r="CC432" i="1"/>
  <c r="BY433" i="1"/>
  <c r="BZ433" i="1"/>
  <c r="CA433" i="1"/>
  <c r="CB433" i="1"/>
  <c r="CC433" i="1"/>
  <c r="BY434" i="1"/>
  <c r="BZ434" i="1"/>
  <c r="CA434" i="1"/>
  <c r="CB434" i="1"/>
  <c r="CC434" i="1"/>
  <c r="BY435" i="1"/>
  <c r="BZ435" i="1"/>
  <c r="CA435" i="1"/>
  <c r="CB435" i="1"/>
  <c r="CC435" i="1"/>
  <c r="BY436" i="1"/>
  <c r="BZ436" i="1"/>
  <c r="CA436" i="1"/>
  <c r="CB436" i="1"/>
  <c r="CC436" i="1"/>
  <c r="BY437" i="1"/>
  <c r="BZ437" i="1"/>
  <c r="CA437" i="1"/>
  <c r="CB437" i="1"/>
  <c r="CC437" i="1"/>
  <c r="BY438" i="1"/>
  <c r="BZ438" i="1"/>
  <c r="CA438" i="1"/>
  <c r="CB438" i="1"/>
  <c r="CC438" i="1"/>
  <c r="BY439" i="1"/>
  <c r="BZ439" i="1"/>
  <c r="CA439" i="1"/>
  <c r="CB439" i="1"/>
  <c r="CC439" i="1"/>
  <c r="BY440" i="1"/>
  <c r="BZ440" i="1"/>
  <c r="CA440" i="1"/>
  <c r="CB440" i="1"/>
  <c r="CC440" i="1"/>
  <c r="BY441" i="1"/>
  <c r="BZ441" i="1"/>
  <c r="CA441" i="1"/>
  <c r="CB441" i="1"/>
  <c r="CC441" i="1"/>
  <c r="BY442" i="1"/>
  <c r="BZ442" i="1"/>
  <c r="CA442" i="1"/>
  <c r="CB442" i="1"/>
  <c r="CC442" i="1"/>
  <c r="BY443" i="1"/>
  <c r="BZ443" i="1"/>
  <c r="CA443" i="1"/>
  <c r="CB443" i="1"/>
  <c r="CC443" i="1"/>
  <c r="BY444" i="1"/>
  <c r="BZ444" i="1"/>
  <c r="CA444" i="1"/>
  <c r="CB444" i="1"/>
  <c r="CC444" i="1"/>
  <c r="BY445" i="1"/>
  <c r="BZ445" i="1"/>
  <c r="CA445" i="1"/>
  <c r="CB445" i="1"/>
  <c r="CC445" i="1"/>
  <c r="BY446" i="1"/>
  <c r="BZ446" i="1"/>
  <c r="CA446" i="1"/>
  <c r="CB446" i="1"/>
  <c r="CC446" i="1"/>
  <c r="BY447" i="1"/>
  <c r="BZ447" i="1"/>
  <c r="CA447" i="1"/>
  <c r="CB447" i="1"/>
  <c r="CC447" i="1"/>
  <c r="BY448" i="1"/>
  <c r="BZ448" i="1"/>
  <c r="CA448" i="1"/>
  <c r="CB448" i="1"/>
  <c r="CC448" i="1"/>
  <c r="BY449" i="1"/>
  <c r="BZ449" i="1"/>
  <c r="CA449" i="1"/>
  <c r="CB449" i="1"/>
  <c r="CC449" i="1"/>
  <c r="BY450" i="1"/>
  <c r="BZ450" i="1"/>
  <c r="CA450" i="1"/>
  <c r="CB450" i="1"/>
  <c r="CC450" i="1"/>
  <c r="BY451" i="1"/>
  <c r="BZ451" i="1"/>
  <c r="CA451" i="1"/>
  <c r="CB451" i="1"/>
  <c r="CC451" i="1"/>
  <c r="BY452" i="1"/>
  <c r="BZ452" i="1"/>
  <c r="CA452" i="1"/>
  <c r="CB452" i="1"/>
  <c r="CC452" i="1"/>
  <c r="BY453" i="1"/>
  <c r="BZ453" i="1"/>
  <c r="CA453" i="1"/>
  <c r="CB453" i="1"/>
  <c r="CC453" i="1"/>
  <c r="BY454" i="1"/>
  <c r="BZ454" i="1"/>
  <c r="CA454" i="1"/>
  <c r="CB454" i="1"/>
  <c r="CC454" i="1"/>
  <c r="BY455" i="1"/>
  <c r="BZ455" i="1"/>
  <c r="CA455" i="1"/>
  <c r="CB455" i="1"/>
  <c r="CC455" i="1"/>
  <c r="BY456" i="1"/>
  <c r="BZ456" i="1"/>
  <c r="CA456" i="1"/>
  <c r="CB456" i="1"/>
  <c r="CC456" i="1"/>
  <c r="BY457" i="1"/>
  <c r="BZ457" i="1"/>
  <c r="CA457" i="1"/>
  <c r="CB457" i="1"/>
  <c r="CC457" i="1"/>
  <c r="BY458" i="1"/>
  <c r="BZ458" i="1"/>
  <c r="CA458" i="1"/>
  <c r="CB458" i="1"/>
  <c r="CC458" i="1"/>
  <c r="BY459" i="1"/>
  <c r="BZ459" i="1"/>
  <c r="CA459" i="1"/>
  <c r="CB459" i="1"/>
  <c r="CC459" i="1"/>
  <c r="BY460" i="1"/>
  <c r="BZ460" i="1"/>
  <c r="CA460" i="1"/>
  <c r="CB460" i="1"/>
  <c r="CC460" i="1"/>
  <c r="BY461" i="1"/>
  <c r="BZ461" i="1"/>
  <c r="CA461" i="1"/>
  <c r="CB461" i="1"/>
  <c r="CC461" i="1"/>
  <c r="BY462" i="1"/>
  <c r="BZ462" i="1"/>
  <c r="CA462" i="1"/>
  <c r="CB462" i="1"/>
  <c r="CC462" i="1"/>
  <c r="BY463" i="1"/>
  <c r="BZ463" i="1"/>
  <c r="CA463" i="1"/>
  <c r="CB463" i="1"/>
  <c r="CC463" i="1"/>
  <c r="BY464" i="1"/>
  <c r="BZ464" i="1"/>
  <c r="CA464" i="1"/>
  <c r="CB464" i="1"/>
  <c r="CC464" i="1"/>
  <c r="BY465" i="1"/>
  <c r="BZ465" i="1"/>
  <c r="CA465" i="1"/>
  <c r="CB465" i="1"/>
  <c r="CC465" i="1"/>
  <c r="BY466" i="1"/>
  <c r="BZ466" i="1"/>
  <c r="CA466" i="1"/>
  <c r="CB466" i="1"/>
  <c r="CC466" i="1"/>
  <c r="BY467" i="1"/>
  <c r="BZ467" i="1"/>
  <c r="CA467" i="1"/>
  <c r="CB467" i="1"/>
  <c r="CC467" i="1"/>
  <c r="BY468" i="1"/>
  <c r="BZ468" i="1"/>
  <c r="CA468" i="1"/>
  <c r="CB468" i="1"/>
  <c r="CC468" i="1"/>
  <c r="BY469" i="1"/>
  <c r="BZ469" i="1"/>
  <c r="CA469" i="1"/>
  <c r="CB469" i="1"/>
  <c r="CC469" i="1"/>
  <c r="BY470" i="1"/>
  <c r="BZ470" i="1"/>
  <c r="CA470" i="1"/>
  <c r="CB470" i="1"/>
  <c r="CC470" i="1"/>
  <c r="BY471" i="1"/>
  <c r="BZ471" i="1"/>
  <c r="CA471" i="1"/>
  <c r="CB471" i="1"/>
  <c r="CC471" i="1"/>
  <c r="BY472" i="1"/>
  <c r="BZ472" i="1"/>
  <c r="CA472" i="1"/>
  <c r="CB472" i="1"/>
  <c r="CC472" i="1"/>
  <c r="BY473" i="1"/>
  <c r="BZ473" i="1"/>
  <c r="CA473" i="1"/>
  <c r="CB473" i="1"/>
  <c r="CC473" i="1"/>
  <c r="BY474" i="1"/>
  <c r="BZ474" i="1"/>
  <c r="CA474" i="1"/>
  <c r="CB474" i="1"/>
  <c r="CC474" i="1"/>
  <c r="BY475" i="1"/>
  <c r="BZ475" i="1"/>
  <c r="CA475" i="1"/>
  <c r="CB475" i="1"/>
  <c r="CC475" i="1"/>
  <c r="BY476" i="1"/>
  <c r="BZ476" i="1"/>
  <c r="CA476" i="1"/>
  <c r="CB476" i="1"/>
  <c r="CC476" i="1"/>
  <c r="BY477" i="1"/>
  <c r="BZ477" i="1"/>
  <c r="CA477" i="1"/>
  <c r="CB477" i="1"/>
  <c r="CC477" i="1"/>
  <c r="BY478" i="1"/>
  <c r="BZ478" i="1"/>
  <c r="CA478" i="1"/>
  <c r="CB478" i="1"/>
  <c r="CC478" i="1"/>
  <c r="BY479" i="1"/>
  <c r="BZ479" i="1"/>
  <c r="CA479" i="1"/>
  <c r="CB479" i="1"/>
  <c r="CC479" i="1"/>
  <c r="BY480" i="1"/>
  <c r="BZ480" i="1"/>
  <c r="CA480" i="1"/>
  <c r="CB480" i="1"/>
  <c r="CC480" i="1"/>
  <c r="BY481" i="1"/>
  <c r="BZ481" i="1"/>
  <c r="CA481" i="1"/>
  <c r="CB481" i="1"/>
  <c r="CC481" i="1"/>
  <c r="BY482" i="1"/>
  <c r="BZ482" i="1"/>
  <c r="CA482" i="1"/>
  <c r="CB482" i="1"/>
  <c r="CC482" i="1"/>
  <c r="BY483" i="1"/>
  <c r="BZ483" i="1"/>
  <c r="CA483" i="1"/>
  <c r="CB483" i="1"/>
  <c r="CC483" i="1"/>
  <c r="BY484" i="1"/>
  <c r="BZ484" i="1"/>
  <c r="CA484" i="1"/>
  <c r="CB484" i="1"/>
  <c r="CC484" i="1"/>
  <c r="BY485" i="1"/>
  <c r="BZ485" i="1"/>
  <c r="CA485" i="1"/>
  <c r="CB485" i="1"/>
  <c r="CC485" i="1"/>
  <c r="BY486" i="1"/>
  <c r="BZ486" i="1"/>
  <c r="CA486" i="1"/>
  <c r="CB486" i="1"/>
  <c r="CC486" i="1"/>
  <c r="BY487" i="1"/>
  <c r="BZ487" i="1"/>
  <c r="CA487" i="1"/>
  <c r="CB487" i="1"/>
  <c r="CC487" i="1"/>
  <c r="BY488" i="1"/>
  <c r="BZ488" i="1"/>
  <c r="CA488" i="1"/>
  <c r="CB488" i="1"/>
  <c r="CC488" i="1"/>
  <c r="BY489" i="1"/>
  <c r="BZ489" i="1"/>
  <c r="CA489" i="1"/>
  <c r="CB489" i="1"/>
  <c r="CC489" i="1"/>
  <c r="BY490" i="1"/>
  <c r="BZ490" i="1"/>
  <c r="CA490" i="1"/>
  <c r="CB490" i="1"/>
  <c r="CC490" i="1"/>
  <c r="BY491" i="1"/>
  <c r="BZ491" i="1"/>
  <c r="CA491" i="1"/>
  <c r="CB491" i="1"/>
  <c r="CC491" i="1"/>
  <c r="BY492" i="1"/>
  <c r="BZ492" i="1"/>
  <c r="CA492" i="1"/>
  <c r="CB492" i="1"/>
  <c r="CC492" i="1"/>
  <c r="BY493" i="1"/>
  <c r="BZ493" i="1"/>
  <c r="CA493" i="1"/>
  <c r="CB493" i="1"/>
  <c r="CC493" i="1"/>
  <c r="BY494" i="1"/>
  <c r="BZ494" i="1"/>
  <c r="CA494" i="1"/>
  <c r="CB494" i="1"/>
  <c r="CC494" i="1"/>
  <c r="BY495" i="1"/>
  <c r="BZ495" i="1"/>
  <c r="CA495" i="1"/>
  <c r="CB495" i="1"/>
  <c r="CC495" i="1"/>
  <c r="BY496" i="1"/>
  <c r="BZ496" i="1"/>
  <c r="CA496" i="1"/>
  <c r="CB496" i="1"/>
  <c r="CC496" i="1"/>
  <c r="BY497" i="1"/>
  <c r="BZ497" i="1"/>
  <c r="CA497" i="1"/>
  <c r="CB497" i="1"/>
  <c r="CC497" i="1"/>
  <c r="BY498" i="1"/>
  <c r="BZ498" i="1"/>
  <c r="CA498" i="1"/>
  <c r="CB498" i="1"/>
  <c r="CC498" i="1"/>
  <c r="BY499" i="1"/>
  <c r="BZ499" i="1"/>
  <c r="CA499" i="1"/>
  <c r="CB499" i="1"/>
  <c r="CC499" i="1"/>
  <c r="BY500" i="1"/>
  <c r="BZ500" i="1"/>
  <c r="CA500" i="1"/>
  <c r="CB500" i="1"/>
  <c r="CC500" i="1"/>
  <c r="BY501" i="1"/>
  <c r="BZ501" i="1"/>
  <c r="CA501" i="1"/>
  <c r="CB501" i="1"/>
  <c r="CC501" i="1"/>
  <c r="BY502" i="1"/>
  <c r="BZ502" i="1"/>
  <c r="CA502" i="1"/>
  <c r="CB502" i="1"/>
  <c r="CC502" i="1"/>
  <c r="BY503" i="1"/>
  <c r="BZ503" i="1"/>
  <c r="CA503" i="1"/>
  <c r="CB503" i="1"/>
  <c r="CC503" i="1"/>
  <c r="BY504" i="1"/>
  <c r="BZ504" i="1"/>
  <c r="CA504" i="1"/>
  <c r="CB504" i="1"/>
  <c r="CC504" i="1"/>
  <c r="BY505" i="1"/>
  <c r="BZ505" i="1"/>
  <c r="CA505" i="1"/>
  <c r="CB505" i="1"/>
  <c r="CC505" i="1"/>
  <c r="BY506" i="1"/>
  <c r="BZ506" i="1"/>
  <c r="CA506" i="1"/>
  <c r="CB506" i="1"/>
  <c r="CC506" i="1"/>
  <c r="BY507" i="1"/>
  <c r="BZ507" i="1"/>
  <c r="CA507" i="1"/>
  <c r="CB507" i="1"/>
  <c r="CC507" i="1"/>
  <c r="BY508" i="1"/>
  <c r="BZ508" i="1"/>
  <c r="CA508" i="1"/>
  <c r="CB508" i="1"/>
  <c r="CC508" i="1"/>
  <c r="BY509" i="1"/>
  <c r="BZ509" i="1"/>
  <c r="CA509" i="1"/>
  <c r="CB509" i="1"/>
  <c r="CC509" i="1"/>
  <c r="BY510" i="1"/>
  <c r="BZ510" i="1"/>
  <c r="CA510" i="1"/>
  <c r="CB510" i="1"/>
  <c r="CC510" i="1"/>
  <c r="BY511" i="1"/>
  <c r="BZ511" i="1"/>
  <c r="CA511" i="1"/>
  <c r="CB511" i="1"/>
  <c r="CC511" i="1"/>
  <c r="BY512" i="1"/>
  <c r="BZ512" i="1"/>
  <c r="CA512" i="1"/>
  <c r="CB512" i="1"/>
  <c r="CC512" i="1"/>
  <c r="BY513" i="1"/>
  <c r="BZ513" i="1"/>
  <c r="CA513" i="1"/>
  <c r="CB513" i="1"/>
  <c r="CC513" i="1"/>
  <c r="BY514" i="1"/>
  <c r="BZ514" i="1"/>
  <c r="CA514" i="1"/>
  <c r="CB514" i="1"/>
  <c r="CC514" i="1"/>
  <c r="BY515" i="1"/>
  <c r="BZ515" i="1"/>
  <c r="CA515" i="1"/>
  <c r="CB515" i="1"/>
  <c r="CC515" i="1"/>
  <c r="BY516" i="1"/>
  <c r="BZ516" i="1"/>
  <c r="CA516" i="1"/>
  <c r="CB516" i="1"/>
  <c r="CC516" i="1"/>
  <c r="BY517" i="1"/>
  <c r="BZ517" i="1"/>
  <c r="CA517" i="1"/>
  <c r="CB517" i="1"/>
  <c r="CC517" i="1"/>
  <c r="BY518" i="1"/>
  <c r="BZ518" i="1"/>
  <c r="CA518" i="1"/>
  <c r="CB518" i="1"/>
  <c r="CC518" i="1"/>
  <c r="BY519" i="1"/>
  <c r="BZ519" i="1"/>
  <c r="CA519" i="1"/>
  <c r="CB519" i="1"/>
  <c r="CC519" i="1"/>
  <c r="BY520" i="1"/>
  <c r="BZ520" i="1"/>
  <c r="CA520" i="1"/>
  <c r="CB520" i="1"/>
  <c r="CC520" i="1"/>
  <c r="BY521" i="1"/>
  <c r="BZ521" i="1"/>
  <c r="CA521" i="1"/>
  <c r="CB521" i="1"/>
  <c r="CC521" i="1"/>
  <c r="BY522" i="1"/>
  <c r="BZ522" i="1"/>
  <c r="CA522" i="1"/>
  <c r="CB522" i="1"/>
  <c r="CC522" i="1"/>
  <c r="BY523" i="1"/>
  <c r="BZ523" i="1"/>
  <c r="CA523" i="1"/>
  <c r="CB523" i="1"/>
  <c r="CC523" i="1"/>
  <c r="BY524" i="1"/>
  <c r="BZ524" i="1"/>
  <c r="CA524" i="1"/>
  <c r="CB524" i="1"/>
  <c r="CC524" i="1"/>
  <c r="BY525" i="1"/>
  <c r="BZ525" i="1"/>
  <c r="CA525" i="1"/>
  <c r="CB525" i="1"/>
  <c r="CC525" i="1"/>
  <c r="BY526" i="1"/>
  <c r="BZ526" i="1"/>
  <c r="CA526" i="1"/>
  <c r="CB526" i="1"/>
  <c r="CC526" i="1"/>
  <c r="BY527" i="1"/>
  <c r="BZ527" i="1"/>
  <c r="CA527" i="1"/>
  <c r="CB527" i="1"/>
  <c r="CC527" i="1"/>
  <c r="BY528" i="1"/>
  <c r="BZ528" i="1"/>
  <c r="CA528" i="1"/>
  <c r="CB528" i="1"/>
  <c r="CC528" i="1"/>
  <c r="BY529" i="1"/>
  <c r="BZ529" i="1"/>
  <c r="CA529" i="1"/>
  <c r="CB529" i="1"/>
  <c r="CC529" i="1"/>
  <c r="BY530" i="1"/>
  <c r="BZ530" i="1"/>
  <c r="CA530" i="1"/>
  <c r="CB530" i="1"/>
  <c r="CC530" i="1"/>
  <c r="BY531" i="1"/>
  <c r="BZ531" i="1"/>
  <c r="CA531" i="1"/>
  <c r="CB531" i="1"/>
  <c r="CC531" i="1"/>
  <c r="BY532" i="1"/>
  <c r="BZ532" i="1"/>
  <c r="CA532" i="1"/>
  <c r="CB532" i="1"/>
  <c r="CC532" i="1"/>
  <c r="BY533" i="1"/>
  <c r="BZ533" i="1"/>
  <c r="CA533" i="1"/>
  <c r="CB533" i="1"/>
  <c r="CC533" i="1"/>
  <c r="BY534" i="1"/>
  <c r="BZ534" i="1"/>
  <c r="CA534" i="1"/>
  <c r="CB534" i="1"/>
  <c r="CC534" i="1"/>
  <c r="BY535" i="1"/>
  <c r="BZ535" i="1"/>
  <c r="CA535" i="1"/>
  <c r="CB535" i="1"/>
  <c r="CC535" i="1"/>
  <c r="BY536" i="1"/>
  <c r="BZ536" i="1"/>
  <c r="CA536" i="1"/>
  <c r="CB536" i="1"/>
  <c r="CC536" i="1"/>
  <c r="BY537" i="1"/>
  <c r="BZ537" i="1"/>
  <c r="CA537" i="1"/>
  <c r="CB537" i="1"/>
  <c r="CC537" i="1"/>
  <c r="BY538" i="1"/>
  <c r="BZ538" i="1"/>
  <c r="CA538" i="1"/>
  <c r="CB538" i="1"/>
  <c r="CC538" i="1"/>
  <c r="BY539" i="1"/>
  <c r="BZ539" i="1"/>
  <c r="CA539" i="1"/>
  <c r="CB539" i="1"/>
  <c r="CC539" i="1"/>
  <c r="BY540" i="1"/>
  <c r="BZ540" i="1"/>
  <c r="CA540" i="1"/>
  <c r="CB540" i="1"/>
  <c r="CC540" i="1"/>
  <c r="BY541" i="1"/>
  <c r="BZ541" i="1"/>
  <c r="CA541" i="1"/>
  <c r="CB541" i="1"/>
  <c r="CC541" i="1"/>
  <c r="BY542" i="1"/>
  <c r="BZ542" i="1"/>
  <c r="CA542" i="1"/>
  <c r="CB542" i="1"/>
  <c r="CC542" i="1"/>
  <c r="BY543" i="1"/>
  <c r="BZ543" i="1"/>
  <c r="CA543" i="1"/>
  <c r="CB543" i="1"/>
  <c r="CC543" i="1"/>
  <c r="BY544" i="1"/>
  <c r="BZ544" i="1"/>
  <c r="CA544" i="1"/>
  <c r="CB544" i="1"/>
  <c r="CC544" i="1"/>
  <c r="BY545" i="1"/>
  <c r="BZ545" i="1"/>
  <c r="CA545" i="1"/>
  <c r="CB545" i="1"/>
  <c r="CC545" i="1"/>
  <c r="BY546" i="1"/>
  <c r="BZ546" i="1"/>
  <c r="CA546" i="1"/>
  <c r="CB546" i="1"/>
  <c r="CC546" i="1"/>
  <c r="BY547" i="1"/>
  <c r="BZ547" i="1"/>
  <c r="CA547" i="1"/>
  <c r="CB547" i="1"/>
  <c r="CC547" i="1"/>
  <c r="BY548" i="1"/>
  <c r="BZ548" i="1"/>
  <c r="CA548" i="1"/>
  <c r="CB548" i="1"/>
  <c r="CC548" i="1"/>
  <c r="BY549" i="1"/>
  <c r="BZ549" i="1"/>
  <c r="CA549" i="1"/>
  <c r="CB549" i="1"/>
  <c r="CC549" i="1"/>
  <c r="BY550" i="1"/>
  <c r="BZ550" i="1"/>
  <c r="CA550" i="1"/>
  <c r="CB550" i="1"/>
  <c r="CC550" i="1"/>
  <c r="BY551" i="1"/>
  <c r="BZ551" i="1"/>
  <c r="CA551" i="1"/>
  <c r="CB551" i="1"/>
  <c r="CC551" i="1"/>
  <c r="BY552" i="1"/>
  <c r="BZ552" i="1"/>
  <c r="CA552" i="1"/>
  <c r="CB552" i="1"/>
  <c r="CC552" i="1"/>
  <c r="BY553" i="1"/>
  <c r="BZ553" i="1"/>
  <c r="CA553" i="1"/>
  <c r="CB553" i="1"/>
  <c r="CC553" i="1"/>
  <c r="BY554" i="1"/>
  <c r="BZ554" i="1"/>
  <c r="CA554" i="1"/>
  <c r="CB554" i="1"/>
  <c r="CC554" i="1"/>
  <c r="BY555" i="1"/>
  <c r="BZ555" i="1"/>
  <c r="CA555" i="1"/>
  <c r="CB555" i="1"/>
  <c r="CC555" i="1"/>
  <c r="BY556" i="1"/>
  <c r="BZ556" i="1"/>
  <c r="CA556" i="1"/>
  <c r="CB556" i="1"/>
  <c r="CC556" i="1"/>
  <c r="BY557" i="1"/>
  <c r="BZ557" i="1"/>
  <c r="CA557" i="1"/>
  <c r="CB557" i="1"/>
  <c r="CC557" i="1"/>
  <c r="BY558" i="1"/>
  <c r="BZ558" i="1"/>
  <c r="CA558" i="1"/>
  <c r="CB558" i="1"/>
  <c r="CC558" i="1"/>
  <c r="BY559" i="1"/>
  <c r="BZ559" i="1"/>
  <c r="CA559" i="1"/>
  <c r="CB559" i="1"/>
  <c r="CC559" i="1"/>
  <c r="BY560" i="1"/>
  <c r="BZ560" i="1"/>
  <c r="CA560" i="1"/>
  <c r="CB560" i="1"/>
  <c r="CC560" i="1"/>
  <c r="BY561" i="1"/>
  <c r="BZ561" i="1"/>
  <c r="CA561" i="1"/>
  <c r="CB561" i="1"/>
  <c r="CC561" i="1"/>
  <c r="BY562" i="1"/>
  <c r="BZ562" i="1"/>
  <c r="CA562" i="1"/>
  <c r="CB562" i="1"/>
  <c r="CC562" i="1"/>
  <c r="BY563" i="1"/>
  <c r="BZ563" i="1"/>
  <c r="CA563" i="1"/>
  <c r="CB563" i="1"/>
  <c r="CC563" i="1"/>
  <c r="BY564" i="1"/>
  <c r="BZ564" i="1"/>
  <c r="CA564" i="1"/>
  <c r="CB564" i="1"/>
  <c r="CC564" i="1"/>
  <c r="BY565" i="1"/>
  <c r="BZ565" i="1"/>
  <c r="CA565" i="1"/>
  <c r="CB565" i="1"/>
  <c r="CC565" i="1"/>
  <c r="BY566" i="1"/>
  <c r="BZ566" i="1"/>
  <c r="CA566" i="1"/>
  <c r="CB566" i="1"/>
  <c r="CC566" i="1"/>
  <c r="BY567" i="1"/>
  <c r="BZ567" i="1"/>
  <c r="CA567" i="1"/>
  <c r="CB567" i="1"/>
  <c r="CC567" i="1"/>
  <c r="BY568" i="1"/>
  <c r="BZ568" i="1"/>
  <c r="CA568" i="1"/>
  <c r="CB568" i="1"/>
  <c r="CC568" i="1"/>
  <c r="BY569" i="1"/>
  <c r="BZ569" i="1"/>
  <c r="CA569" i="1"/>
  <c r="CB569" i="1"/>
  <c r="CC569" i="1"/>
  <c r="BY570" i="1"/>
  <c r="BZ570" i="1"/>
  <c r="CA570" i="1"/>
  <c r="CB570" i="1"/>
  <c r="CC570" i="1"/>
  <c r="BY571" i="1"/>
  <c r="BZ571" i="1"/>
  <c r="CA571" i="1"/>
  <c r="CB571" i="1"/>
  <c r="CC571" i="1"/>
  <c r="BY572" i="1"/>
  <c r="BZ572" i="1"/>
  <c r="CA572" i="1"/>
  <c r="CB572" i="1"/>
  <c r="CC572" i="1"/>
  <c r="BY573" i="1"/>
  <c r="BZ573" i="1"/>
  <c r="CA573" i="1"/>
  <c r="CB573" i="1"/>
  <c r="CC573" i="1"/>
  <c r="BY574" i="1"/>
  <c r="BZ574" i="1"/>
  <c r="CA574" i="1"/>
  <c r="CB574" i="1"/>
  <c r="CC574" i="1"/>
  <c r="BY575" i="1"/>
  <c r="BZ575" i="1"/>
  <c r="CA575" i="1"/>
  <c r="CB575" i="1"/>
  <c r="CC575" i="1"/>
  <c r="BY576" i="1"/>
  <c r="BZ576" i="1"/>
  <c r="CA576" i="1"/>
  <c r="CB576" i="1"/>
  <c r="CC576" i="1"/>
  <c r="BY577" i="1"/>
  <c r="BZ577" i="1"/>
  <c r="CA577" i="1"/>
  <c r="CB577" i="1"/>
  <c r="CC577" i="1"/>
  <c r="BY578" i="1"/>
  <c r="BZ578" i="1"/>
  <c r="CA578" i="1"/>
  <c r="CB578" i="1"/>
  <c r="CC578" i="1"/>
  <c r="BY579" i="1"/>
  <c r="BZ579" i="1"/>
  <c r="CA579" i="1"/>
  <c r="CB579" i="1"/>
  <c r="CC579" i="1"/>
  <c r="BY580" i="1"/>
  <c r="BZ580" i="1"/>
  <c r="CA580" i="1"/>
  <c r="CB580" i="1"/>
  <c r="CC580" i="1"/>
  <c r="BY581" i="1"/>
  <c r="BZ581" i="1"/>
  <c r="CA581" i="1"/>
  <c r="CB581" i="1"/>
  <c r="CC581" i="1"/>
  <c r="BY582" i="1"/>
  <c r="BZ582" i="1"/>
  <c r="CA582" i="1"/>
  <c r="CB582" i="1"/>
  <c r="CC582" i="1"/>
  <c r="BY583" i="1"/>
  <c r="BZ583" i="1"/>
  <c r="CA583" i="1"/>
  <c r="CB583" i="1"/>
  <c r="CC583" i="1"/>
  <c r="BY584" i="1"/>
  <c r="BZ584" i="1"/>
  <c r="CA584" i="1"/>
  <c r="CB584" i="1"/>
  <c r="CC584" i="1"/>
  <c r="BY585" i="1"/>
  <c r="BZ585" i="1"/>
  <c r="CA585" i="1"/>
  <c r="CB585" i="1"/>
  <c r="CC585" i="1"/>
  <c r="BY586" i="1"/>
  <c r="BZ586" i="1"/>
  <c r="CA586" i="1"/>
  <c r="CB586" i="1"/>
  <c r="CC586" i="1"/>
  <c r="BY587" i="1"/>
  <c r="BZ587" i="1"/>
  <c r="CA587" i="1"/>
  <c r="CB587" i="1"/>
  <c r="CC587" i="1"/>
  <c r="BY588" i="1"/>
  <c r="BZ588" i="1"/>
  <c r="CA588" i="1"/>
  <c r="CB588" i="1"/>
  <c r="CC588" i="1"/>
  <c r="BY589" i="1"/>
  <c r="BZ589" i="1"/>
  <c r="CA589" i="1"/>
  <c r="CB589" i="1"/>
  <c r="CC589" i="1"/>
  <c r="BY590" i="1"/>
  <c r="BZ590" i="1"/>
  <c r="CA590" i="1"/>
  <c r="CB590" i="1"/>
  <c r="CC590" i="1"/>
  <c r="BY591" i="1"/>
  <c r="BZ591" i="1"/>
  <c r="CA591" i="1"/>
  <c r="CB591" i="1"/>
  <c r="CC591" i="1"/>
  <c r="BY592" i="1"/>
  <c r="BZ592" i="1"/>
  <c r="CA592" i="1"/>
  <c r="CB592" i="1"/>
  <c r="CC592" i="1"/>
  <c r="BY593" i="1"/>
  <c r="BZ593" i="1"/>
  <c r="CA593" i="1"/>
  <c r="CB593" i="1"/>
  <c r="CC593" i="1"/>
  <c r="BY594" i="1"/>
  <c r="BZ594" i="1"/>
  <c r="CA594" i="1"/>
  <c r="CB594" i="1"/>
  <c r="CC594" i="1"/>
  <c r="BY595" i="1"/>
  <c r="BZ595" i="1"/>
  <c r="CA595" i="1"/>
  <c r="CB595" i="1"/>
  <c r="CC595" i="1"/>
  <c r="BY596" i="1"/>
  <c r="BZ596" i="1"/>
  <c r="CA596" i="1"/>
  <c r="CB596" i="1"/>
  <c r="CC596" i="1"/>
  <c r="BY597" i="1"/>
  <c r="BZ597" i="1"/>
  <c r="CA597" i="1"/>
  <c r="CB597" i="1"/>
  <c r="CC597" i="1"/>
  <c r="BY598" i="1"/>
  <c r="BZ598" i="1"/>
  <c r="CA598" i="1"/>
  <c r="CB598" i="1"/>
  <c r="CC598" i="1"/>
  <c r="BY599" i="1"/>
  <c r="BZ599" i="1"/>
  <c r="CA599" i="1"/>
  <c r="CB599" i="1"/>
  <c r="CC599" i="1"/>
  <c r="BY600" i="1"/>
  <c r="BZ600" i="1"/>
  <c r="CA600" i="1"/>
  <c r="CB600" i="1"/>
  <c r="CC600" i="1"/>
  <c r="BY601" i="1"/>
  <c r="BZ601" i="1"/>
  <c r="CA601" i="1"/>
  <c r="CB601" i="1"/>
  <c r="CC601" i="1"/>
  <c r="BY602" i="1"/>
  <c r="BZ602" i="1"/>
  <c r="CA602" i="1"/>
  <c r="CB602" i="1"/>
  <c r="CC602" i="1"/>
  <c r="BY603" i="1"/>
  <c r="BZ603" i="1"/>
  <c r="CA603" i="1"/>
  <c r="CB603" i="1"/>
  <c r="CC603" i="1"/>
  <c r="BY604" i="1"/>
  <c r="BZ604" i="1"/>
  <c r="CA604" i="1"/>
  <c r="CB604" i="1"/>
  <c r="CC604" i="1"/>
  <c r="BY605" i="1"/>
  <c r="BZ605" i="1"/>
  <c r="CA605" i="1"/>
  <c r="CB605" i="1"/>
  <c r="CC605" i="1"/>
  <c r="BY606" i="1"/>
  <c r="BZ606" i="1"/>
  <c r="CA606" i="1"/>
  <c r="CB606" i="1"/>
  <c r="CC606" i="1"/>
  <c r="BY607" i="1"/>
  <c r="BZ607" i="1"/>
  <c r="CA607" i="1"/>
  <c r="CB607" i="1"/>
  <c r="CC607" i="1"/>
  <c r="BY608" i="1"/>
  <c r="BZ608" i="1"/>
  <c r="CA608" i="1"/>
  <c r="CB608" i="1"/>
  <c r="CC608" i="1"/>
  <c r="BY609" i="1"/>
  <c r="BZ609" i="1"/>
  <c r="CA609" i="1"/>
  <c r="CB609" i="1"/>
  <c r="CC609" i="1"/>
  <c r="BY610" i="1"/>
  <c r="BZ610" i="1"/>
  <c r="CA610" i="1"/>
  <c r="CB610" i="1"/>
  <c r="CC610" i="1"/>
  <c r="BY611" i="1"/>
  <c r="BZ611" i="1"/>
  <c r="CA611" i="1"/>
  <c r="CB611" i="1"/>
  <c r="CC611" i="1"/>
  <c r="BY612" i="1"/>
  <c r="BZ612" i="1"/>
  <c r="CA612" i="1"/>
  <c r="CB612" i="1"/>
  <c r="CC612" i="1"/>
  <c r="BY613" i="1"/>
  <c r="BZ613" i="1"/>
  <c r="CA613" i="1"/>
  <c r="CB613" i="1"/>
  <c r="CC613" i="1"/>
  <c r="BY614" i="1"/>
  <c r="BZ614" i="1"/>
  <c r="CA614" i="1"/>
  <c r="CB614" i="1"/>
  <c r="CC614" i="1"/>
  <c r="BY615" i="1"/>
  <c r="BZ615" i="1"/>
  <c r="CA615" i="1"/>
  <c r="CB615" i="1"/>
  <c r="CC615" i="1"/>
  <c r="BY616" i="1"/>
  <c r="BZ616" i="1"/>
  <c r="CA616" i="1"/>
  <c r="CB616" i="1"/>
  <c r="CC616" i="1"/>
  <c r="BY617" i="1"/>
  <c r="BZ617" i="1"/>
  <c r="CA617" i="1"/>
  <c r="CB617" i="1"/>
  <c r="CC617" i="1"/>
  <c r="BY618" i="1"/>
  <c r="BZ618" i="1"/>
  <c r="CA618" i="1"/>
  <c r="CB618" i="1"/>
  <c r="CC618" i="1"/>
  <c r="BY619" i="1"/>
  <c r="BZ619" i="1"/>
  <c r="CA619" i="1"/>
  <c r="CB619" i="1"/>
  <c r="CC619" i="1"/>
  <c r="BY620" i="1"/>
  <c r="BZ620" i="1"/>
  <c r="CA620" i="1"/>
  <c r="CB620" i="1"/>
  <c r="CC620" i="1"/>
  <c r="BY621" i="1"/>
  <c r="BZ621" i="1"/>
  <c r="CA621" i="1"/>
  <c r="CB621" i="1"/>
  <c r="CC621" i="1"/>
  <c r="BY622" i="1"/>
  <c r="BZ622" i="1"/>
  <c r="CA622" i="1"/>
  <c r="CB622" i="1"/>
  <c r="CC622" i="1"/>
  <c r="BY623" i="1"/>
  <c r="BZ623" i="1"/>
  <c r="CA623" i="1"/>
  <c r="CB623" i="1"/>
  <c r="CC623" i="1"/>
  <c r="BY624" i="1"/>
  <c r="BZ624" i="1"/>
  <c r="CA624" i="1"/>
  <c r="CB624" i="1"/>
  <c r="CC624" i="1"/>
  <c r="BY625" i="1"/>
  <c r="BZ625" i="1"/>
  <c r="CA625" i="1"/>
  <c r="CB625" i="1"/>
  <c r="CC625" i="1"/>
  <c r="BY626" i="1"/>
  <c r="BZ626" i="1"/>
  <c r="CA626" i="1"/>
  <c r="CB626" i="1"/>
  <c r="CC626" i="1"/>
  <c r="BY627" i="1"/>
  <c r="BZ627" i="1"/>
  <c r="CA627" i="1"/>
  <c r="CB627" i="1"/>
  <c r="CC627" i="1"/>
  <c r="BY628" i="1"/>
  <c r="BZ628" i="1"/>
  <c r="CA628" i="1"/>
  <c r="CB628" i="1"/>
  <c r="CC628" i="1"/>
  <c r="BY629" i="1"/>
  <c r="BZ629" i="1"/>
  <c r="CA629" i="1"/>
  <c r="CB629" i="1"/>
  <c r="CC629" i="1"/>
  <c r="BY630" i="1"/>
  <c r="BZ630" i="1"/>
  <c r="CA630" i="1"/>
  <c r="CB630" i="1"/>
  <c r="CC630" i="1"/>
  <c r="BY631" i="1"/>
  <c r="BZ631" i="1"/>
  <c r="CA631" i="1"/>
  <c r="CB631" i="1"/>
  <c r="CC631" i="1"/>
  <c r="BY632" i="1"/>
  <c r="BZ632" i="1"/>
  <c r="CA632" i="1"/>
  <c r="CB632" i="1"/>
  <c r="CC632" i="1"/>
  <c r="BY633" i="1"/>
  <c r="BZ633" i="1"/>
  <c r="CA633" i="1"/>
  <c r="CB633" i="1"/>
  <c r="CC633" i="1"/>
  <c r="BY634" i="1"/>
  <c r="BZ634" i="1"/>
  <c r="CA634" i="1"/>
  <c r="CB634" i="1"/>
  <c r="CC634" i="1"/>
  <c r="BY635" i="1"/>
  <c r="BZ635" i="1"/>
  <c r="CA635" i="1"/>
  <c r="CB635" i="1"/>
  <c r="CC635" i="1"/>
  <c r="BY636" i="1"/>
  <c r="BZ636" i="1"/>
  <c r="CA636" i="1"/>
  <c r="CB636" i="1"/>
  <c r="CC636" i="1"/>
  <c r="BY637" i="1"/>
  <c r="BZ637" i="1"/>
  <c r="CA637" i="1"/>
  <c r="CB637" i="1"/>
  <c r="CC637" i="1"/>
  <c r="BY638" i="1"/>
  <c r="BZ638" i="1"/>
  <c r="CA638" i="1"/>
  <c r="CB638" i="1"/>
  <c r="CC638" i="1"/>
  <c r="BY639" i="1"/>
  <c r="BZ639" i="1"/>
  <c r="CA639" i="1"/>
  <c r="CB639" i="1"/>
  <c r="CC639" i="1"/>
  <c r="BY640" i="1"/>
  <c r="BZ640" i="1"/>
  <c r="CA640" i="1"/>
  <c r="CB640" i="1"/>
  <c r="CC640" i="1"/>
  <c r="BY641" i="1"/>
  <c r="BZ641" i="1"/>
  <c r="CA641" i="1"/>
  <c r="CB641" i="1"/>
  <c r="CC641" i="1"/>
  <c r="BY642" i="1"/>
  <c r="BZ642" i="1"/>
  <c r="CA642" i="1"/>
  <c r="CB642" i="1"/>
  <c r="CC642" i="1"/>
  <c r="BY643" i="1"/>
  <c r="BZ643" i="1"/>
  <c r="CA643" i="1"/>
  <c r="CB643" i="1"/>
  <c r="CC643" i="1"/>
  <c r="BY644" i="1"/>
  <c r="BZ644" i="1"/>
  <c r="CA644" i="1"/>
  <c r="CB644" i="1"/>
  <c r="CC644" i="1"/>
  <c r="BY645" i="1"/>
  <c r="BZ645" i="1"/>
  <c r="CA645" i="1"/>
  <c r="CB645" i="1"/>
  <c r="CC645" i="1"/>
  <c r="BY646" i="1"/>
  <c r="BZ646" i="1"/>
  <c r="CA646" i="1"/>
  <c r="CB646" i="1"/>
  <c r="CC646" i="1"/>
  <c r="BY647" i="1"/>
  <c r="BZ647" i="1"/>
  <c r="CA647" i="1"/>
  <c r="CB647" i="1"/>
  <c r="CC647" i="1"/>
  <c r="BY648" i="1"/>
  <c r="BZ648" i="1"/>
  <c r="CA648" i="1"/>
  <c r="CB648" i="1"/>
  <c r="CC648" i="1"/>
  <c r="BY649" i="1"/>
  <c r="BZ649" i="1"/>
  <c r="CA649" i="1"/>
  <c r="CB649" i="1"/>
  <c r="CC649" i="1"/>
  <c r="BY650" i="1"/>
  <c r="BZ650" i="1"/>
  <c r="CA650" i="1"/>
  <c r="CB650" i="1"/>
  <c r="CC650" i="1"/>
  <c r="BY651" i="1"/>
  <c r="BZ651" i="1"/>
  <c r="CA651" i="1"/>
  <c r="CB651" i="1"/>
  <c r="CC651" i="1"/>
  <c r="BY652" i="1"/>
  <c r="BZ652" i="1"/>
  <c r="CA652" i="1"/>
  <c r="CB652" i="1"/>
  <c r="CC652" i="1"/>
  <c r="BY653" i="1"/>
  <c r="BZ653" i="1"/>
  <c r="CA653" i="1"/>
  <c r="CB653" i="1"/>
  <c r="CC653" i="1"/>
  <c r="BY654" i="1"/>
  <c r="BZ654" i="1"/>
  <c r="CA654" i="1"/>
  <c r="CB654" i="1"/>
  <c r="CC654" i="1"/>
  <c r="BY655" i="1"/>
  <c r="BZ655" i="1"/>
  <c r="CA655" i="1"/>
  <c r="CB655" i="1"/>
  <c r="CC655" i="1"/>
  <c r="BY656" i="1"/>
  <c r="BZ656" i="1"/>
  <c r="CA656" i="1"/>
  <c r="CB656" i="1"/>
  <c r="CC656" i="1"/>
  <c r="BY657" i="1"/>
  <c r="BZ657" i="1"/>
  <c r="CA657" i="1"/>
  <c r="CB657" i="1"/>
  <c r="CC657" i="1"/>
  <c r="BY658" i="1"/>
  <c r="BZ658" i="1"/>
  <c r="CA658" i="1"/>
  <c r="CB658" i="1"/>
  <c r="CC658" i="1"/>
  <c r="BY659" i="1"/>
  <c r="BZ659" i="1"/>
  <c r="CA659" i="1"/>
  <c r="CB659" i="1"/>
  <c r="CC659" i="1"/>
  <c r="BY660" i="1"/>
  <c r="BZ660" i="1"/>
  <c r="CA660" i="1"/>
  <c r="CB660" i="1"/>
  <c r="CC660" i="1"/>
  <c r="BY661" i="1"/>
  <c r="BZ661" i="1"/>
  <c r="CA661" i="1"/>
  <c r="CB661" i="1"/>
  <c r="CC661" i="1"/>
  <c r="BY662" i="1"/>
  <c r="BZ662" i="1"/>
  <c r="CA662" i="1"/>
  <c r="CB662" i="1"/>
  <c r="CC662" i="1"/>
  <c r="BY663" i="1"/>
  <c r="BZ663" i="1"/>
  <c r="CA663" i="1"/>
  <c r="CB663" i="1"/>
  <c r="CC663" i="1"/>
  <c r="BY664" i="1"/>
  <c r="BZ664" i="1"/>
  <c r="CA664" i="1"/>
  <c r="CB664" i="1"/>
  <c r="CC664" i="1"/>
  <c r="BY665" i="1"/>
  <c r="BZ665" i="1"/>
  <c r="CA665" i="1"/>
  <c r="CB665" i="1"/>
  <c r="CC665" i="1"/>
  <c r="BY666" i="1"/>
  <c r="BZ666" i="1"/>
  <c r="CA666" i="1"/>
  <c r="CB666" i="1"/>
  <c r="CC666" i="1"/>
  <c r="BY667" i="1"/>
  <c r="BZ667" i="1"/>
  <c r="CA667" i="1"/>
  <c r="CB667" i="1"/>
  <c r="CC667" i="1"/>
  <c r="BY668" i="1"/>
  <c r="BZ668" i="1"/>
  <c r="CA668" i="1"/>
  <c r="CB668" i="1"/>
  <c r="CC668" i="1"/>
  <c r="BY669" i="1"/>
  <c r="BZ669" i="1"/>
  <c r="CA669" i="1"/>
  <c r="CB669" i="1"/>
  <c r="CC669" i="1"/>
  <c r="BY670" i="1"/>
  <c r="BZ670" i="1"/>
  <c r="CA670" i="1"/>
  <c r="CB670" i="1"/>
  <c r="CC670" i="1"/>
  <c r="BY671" i="1"/>
  <c r="BZ671" i="1"/>
  <c r="CA671" i="1"/>
  <c r="CB671" i="1"/>
  <c r="CC671" i="1"/>
  <c r="BY672" i="1"/>
  <c r="BZ672" i="1"/>
  <c r="CA672" i="1"/>
  <c r="CB672" i="1"/>
  <c r="CC672" i="1"/>
  <c r="BY673" i="1"/>
  <c r="BZ673" i="1"/>
  <c r="CA673" i="1"/>
  <c r="CB673" i="1"/>
  <c r="CC673" i="1"/>
  <c r="BY674" i="1"/>
  <c r="BZ674" i="1"/>
  <c r="CA674" i="1"/>
  <c r="CB674" i="1"/>
  <c r="CC674" i="1"/>
  <c r="BY675" i="1"/>
  <c r="BZ675" i="1"/>
  <c r="CA675" i="1"/>
  <c r="CB675" i="1"/>
  <c r="CC675" i="1"/>
  <c r="BY676" i="1"/>
  <c r="BZ676" i="1"/>
  <c r="CA676" i="1"/>
  <c r="CB676" i="1"/>
  <c r="CC676" i="1"/>
  <c r="BY677" i="1"/>
  <c r="BZ677" i="1"/>
  <c r="CA677" i="1"/>
  <c r="CB677" i="1"/>
  <c r="CC677" i="1"/>
  <c r="BY678" i="1"/>
  <c r="BZ678" i="1"/>
  <c r="CA678" i="1"/>
  <c r="CB678" i="1"/>
  <c r="CC678" i="1"/>
  <c r="BY679" i="1"/>
  <c r="BZ679" i="1"/>
  <c r="CA679" i="1"/>
  <c r="CB679" i="1"/>
  <c r="CC679" i="1"/>
  <c r="BY680" i="1"/>
  <c r="BZ680" i="1"/>
  <c r="CA680" i="1"/>
  <c r="CB680" i="1"/>
  <c r="CC680" i="1"/>
  <c r="BY681" i="1"/>
  <c r="BZ681" i="1"/>
  <c r="CA681" i="1"/>
  <c r="CB681" i="1"/>
  <c r="CC681" i="1"/>
  <c r="BY682" i="1"/>
  <c r="BZ682" i="1"/>
  <c r="CA682" i="1"/>
  <c r="CB682" i="1"/>
  <c r="CC682" i="1"/>
  <c r="BY683" i="1"/>
  <c r="BZ683" i="1"/>
  <c r="CA683" i="1"/>
  <c r="CB683" i="1"/>
  <c r="CC683" i="1"/>
  <c r="BY684" i="1"/>
  <c r="BZ684" i="1"/>
  <c r="CA684" i="1"/>
  <c r="CB684" i="1"/>
  <c r="CC684" i="1"/>
  <c r="BY685" i="1"/>
  <c r="BZ685" i="1"/>
  <c r="CA685" i="1"/>
  <c r="CB685" i="1"/>
  <c r="CC685" i="1"/>
  <c r="BY686" i="1"/>
  <c r="BZ686" i="1"/>
  <c r="CA686" i="1"/>
  <c r="CB686" i="1"/>
  <c r="CC686" i="1"/>
  <c r="BY687" i="1"/>
  <c r="BZ687" i="1"/>
  <c r="CA687" i="1"/>
  <c r="CB687" i="1"/>
  <c r="CC687" i="1"/>
  <c r="BY688" i="1"/>
  <c r="BZ688" i="1"/>
  <c r="CA688" i="1"/>
  <c r="CB688" i="1"/>
  <c r="CC688" i="1"/>
  <c r="BY689" i="1"/>
  <c r="BZ689" i="1"/>
  <c r="CA689" i="1"/>
  <c r="CB689" i="1"/>
  <c r="CC689" i="1"/>
  <c r="BY690" i="1"/>
  <c r="BZ690" i="1"/>
  <c r="CA690" i="1"/>
  <c r="CB690" i="1"/>
  <c r="CC690" i="1"/>
  <c r="BY691" i="1"/>
  <c r="BZ691" i="1"/>
  <c r="CA691" i="1"/>
  <c r="CB691" i="1"/>
  <c r="CC691" i="1"/>
  <c r="BY692" i="1"/>
  <c r="BZ692" i="1"/>
  <c r="CA692" i="1"/>
  <c r="CB692" i="1"/>
  <c r="CC692" i="1"/>
  <c r="BY693" i="1"/>
  <c r="BZ693" i="1"/>
  <c r="CA693" i="1"/>
  <c r="CB693" i="1"/>
  <c r="CC693" i="1"/>
  <c r="BY694" i="1"/>
  <c r="BZ694" i="1"/>
  <c r="CA694" i="1"/>
  <c r="CB694" i="1"/>
  <c r="CC694" i="1"/>
  <c r="BY695" i="1"/>
  <c r="BZ695" i="1"/>
  <c r="CA695" i="1"/>
  <c r="CB695" i="1"/>
  <c r="CC695" i="1"/>
  <c r="BY696" i="1"/>
  <c r="BZ696" i="1"/>
  <c r="CA696" i="1"/>
  <c r="CB696" i="1"/>
  <c r="CC696" i="1"/>
  <c r="BY697" i="1"/>
  <c r="BZ697" i="1"/>
  <c r="CA697" i="1"/>
  <c r="CB697" i="1"/>
  <c r="CC697" i="1"/>
  <c r="BY698" i="1"/>
  <c r="BZ698" i="1"/>
  <c r="CA698" i="1"/>
  <c r="CB698" i="1"/>
  <c r="CC698" i="1"/>
  <c r="BY699" i="1"/>
  <c r="BZ699" i="1"/>
  <c r="CA699" i="1"/>
  <c r="CB699" i="1"/>
  <c r="CC699" i="1"/>
  <c r="BY700" i="1"/>
  <c r="BZ700" i="1"/>
  <c r="CA700" i="1"/>
  <c r="CB700" i="1"/>
  <c r="CC700" i="1"/>
  <c r="BY701" i="1"/>
  <c r="BZ701" i="1"/>
  <c r="CA701" i="1"/>
  <c r="CB701" i="1"/>
  <c r="CC701" i="1"/>
  <c r="BY702" i="1"/>
  <c r="BZ702" i="1"/>
  <c r="CA702" i="1"/>
  <c r="CB702" i="1"/>
  <c r="CC702" i="1"/>
  <c r="BY703" i="1"/>
  <c r="BZ703" i="1"/>
  <c r="CA703" i="1"/>
  <c r="CB703" i="1"/>
  <c r="CC703" i="1"/>
  <c r="BY704" i="1"/>
  <c r="BZ704" i="1"/>
  <c r="CA704" i="1"/>
  <c r="CB704" i="1"/>
  <c r="CC704" i="1"/>
  <c r="BY705" i="1"/>
  <c r="BZ705" i="1"/>
  <c r="CA705" i="1"/>
  <c r="CB705" i="1"/>
  <c r="CC705" i="1"/>
  <c r="BY706" i="1"/>
  <c r="BZ706" i="1"/>
  <c r="CA706" i="1"/>
  <c r="CB706" i="1"/>
  <c r="CC706" i="1"/>
  <c r="BY707" i="1"/>
  <c r="BZ707" i="1"/>
  <c r="CA707" i="1"/>
  <c r="CB707" i="1"/>
  <c r="CC707" i="1"/>
  <c r="BY708" i="1"/>
  <c r="BZ708" i="1"/>
  <c r="CA708" i="1"/>
  <c r="CB708" i="1"/>
  <c r="CC708" i="1"/>
  <c r="BY709" i="1"/>
  <c r="BZ709" i="1"/>
  <c r="CA709" i="1"/>
  <c r="CB709" i="1"/>
  <c r="CC709" i="1"/>
  <c r="BY710" i="1"/>
  <c r="BZ710" i="1"/>
  <c r="CA710" i="1"/>
  <c r="CB710" i="1"/>
  <c r="CC710" i="1"/>
  <c r="BY711" i="1"/>
  <c r="BZ711" i="1"/>
  <c r="CA711" i="1"/>
  <c r="CB711" i="1"/>
  <c r="CC711" i="1"/>
  <c r="BY712" i="1"/>
  <c r="BZ712" i="1"/>
  <c r="CA712" i="1"/>
  <c r="CB712" i="1"/>
  <c r="CC712" i="1"/>
  <c r="BY713" i="1"/>
  <c r="BZ713" i="1"/>
  <c r="CA713" i="1"/>
  <c r="CB713" i="1"/>
  <c r="CC713" i="1"/>
  <c r="BY714" i="1"/>
  <c r="BZ714" i="1"/>
  <c r="CA714" i="1"/>
  <c r="CB714" i="1"/>
  <c r="CC714" i="1"/>
  <c r="BY715" i="1"/>
  <c r="BZ715" i="1"/>
  <c r="CA715" i="1"/>
  <c r="CB715" i="1"/>
  <c r="CC715" i="1"/>
  <c r="BY716" i="1"/>
  <c r="BZ716" i="1"/>
  <c r="CA716" i="1"/>
  <c r="CB716" i="1"/>
  <c r="CC716" i="1"/>
  <c r="BY717" i="1"/>
  <c r="BZ717" i="1"/>
  <c r="CA717" i="1"/>
  <c r="CB717" i="1"/>
  <c r="CC717" i="1"/>
  <c r="BY718" i="1"/>
  <c r="BZ718" i="1"/>
  <c r="CA718" i="1"/>
  <c r="CB718" i="1"/>
  <c r="CC718" i="1"/>
  <c r="BY719" i="1"/>
  <c r="BZ719" i="1"/>
  <c r="CA719" i="1"/>
  <c r="CB719" i="1"/>
  <c r="CC719" i="1"/>
  <c r="BY720" i="1"/>
  <c r="BZ720" i="1"/>
  <c r="CA720" i="1"/>
  <c r="CB720" i="1"/>
  <c r="CC720" i="1"/>
  <c r="BY721" i="1"/>
  <c r="BZ721" i="1"/>
  <c r="CA721" i="1"/>
  <c r="CB721" i="1"/>
  <c r="CC721" i="1"/>
  <c r="BY722" i="1"/>
  <c r="BZ722" i="1"/>
  <c r="CA722" i="1"/>
  <c r="CB722" i="1"/>
  <c r="CC722" i="1"/>
  <c r="BY723" i="1"/>
  <c r="BZ723" i="1"/>
  <c r="CA723" i="1"/>
  <c r="CB723" i="1"/>
  <c r="CC723" i="1"/>
  <c r="BY724" i="1"/>
  <c r="BZ724" i="1"/>
  <c r="CA724" i="1"/>
  <c r="CB724" i="1"/>
  <c r="CC724" i="1"/>
  <c r="BY725" i="1"/>
  <c r="BZ725" i="1"/>
  <c r="CA725" i="1"/>
  <c r="CB725" i="1"/>
  <c r="CC725" i="1"/>
  <c r="BY726" i="1"/>
  <c r="BZ726" i="1"/>
  <c r="CA726" i="1"/>
  <c r="CB726" i="1"/>
  <c r="CC726" i="1"/>
  <c r="BY727" i="1"/>
  <c r="BZ727" i="1"/>
  <c r="CA727" i="1"/>
  <c r="CB727" i="1"/>
  <c r="CC727" i="1"/>
  <c r="BY728" i="1"/>
  <c r="BZ728" i="1"/>
  <c r="CA728" i="1"/>
  <c r="CB728" i="1"/>
  <c r="CC728" i="1"/>
  <c r="BY729" i="1"/>
  <c r="BZ729" i="1"/>
  <c r="CA729" i="1"/>
  <c r="CB729" i="1"/>
  <c r="CC729" i="1"/>
  <c r="BY730" i="1"/>
  <c r="BZ730" i="1"/>
  <c r="CA730" i="1"/>
  <c r="CB730" i="1"/>
  <c r="CC730" i="1"/>
  <c r="BY731" i="1"/>
  <c r="BZ731" i="1"/>
  <c r="CA731" i="1"/>
  <c r="CB731" i="1"/>
  <c r="CC731" i="1"/>
  <c r="BY732" i="1"/>
  <c r="BZ732" i="1"/>
  <c r="CA732" i="1"/>
  <c r="CB732" i="1"/>
  <c r="CC732" i="1"/>
  <c r="BY733" i="1"/>
  <c r="BZ733" i="1"/>
  <c r="CA733" i="1"/>
  <c r="CB733" i="1"/>
  <c r="CC733" i="1"/>
  <c r="BY734" i="1"/>
  <c r="BZ734" i="1"/>
  <c r="CA734" i="1"/>
  <c r="CB734" i="1"/>
  <c r="CC734" i="1"/>
  <c r="BY735" i="1"/>
  <c r="BZ735" i="1"/>
  <c r="CA735" i="1"/>
  <c r="CB735" i="1"/>
  <c r="CC735" i="1"/>
  <c r="BY736" i="1"/>
  <c r="BZ736" i="1"/>
  <c r="CA736" i="1"/>
  <c r="CB736" i="1"/>
  <c r="CC736" i="1"/>
  <c r="BY737" i="1"/>
  <c r="BZ737" i="1"/>
  <c r="CA737" i="1"/>
  <c r="CB737" i="1"/>
  <c r="CC737" i="1"/>
  <c r="BY738" i="1"/>
  <c r="BZ738" i="1"/>
  <c r="CA738" i="1"/>
  <c r="CB738" i="1"/>
  <c r="CC738" i="1"/>
  <c r="BY739" i="1"/>
  <c r="BZ739" i="1"/>
  <c r="CA739" i="1"/>
  <c r="CB739" i="1"/>
  <c r="CC739" i="1"/>
  <c r="BY740" i="1"/>
  <c r="BZ740" i="1"/>
  <c r="CA740" i="1"/>
  <c r="CB740" i="1"/>
  <c r="CC740" i="1"/>
  <c r="BY741" i="1"/>
  <c r="BZ741" i="1"/>
  <c r="CA741" i="1"/>
  <c r="CB741" i="1"/>
  <c r="CC741" i="1"/>
  <c r="BY742" i="1"/>
  <c r="BZ742" i="1"/>
  <c r="CA742" i="1"/>
  <c r="CB742" i="1"/>
  <c r="CC742" i="1"/>
  <c r="BY743" i="1"/>
  <c r="BZ743" i="1"/>
  <c r="CA743" i="1"/>
  <c r="CB743" i="1"/>
  <c r="CC743" i="1"/>
  <c r="BY744" i="1"/>
  <c r="BZ744" i="1"/>
  <c r="CA744" i="1"/>
  <c r="CB744" i="1"/>
  <c r="CC744" i="1"/>
  <c r="BY745" i="1"/>
  <c r="BZ745" i="1"/>
  <c r="CA745" i="1"/>
  <c r="CB745" i="1"/>
  <c r="CC745" i="1"/>
  <c r="BY746" i="1"/>
  <c r="BZ746" i="1"/>
  <c r="CA746" i="1"/>
  <c r="CB746" i="1"/>
  <c r="CC746" i="1"/>
  <c r="BY747" i="1"/>
  <c r="BZ747" i="1"/>
  <c r="CA747" i="1"/>
  <c r="CB747" i="1"/>
  <c r="CC747" i="1"/>
  <c r="BY748" i="1"/>
  <c r="BZ748" i="1"/>
  <c r="CA748" i="1"/>
  <c r="CB748" i="1"/>
  <c r="CC748" i="1"/>
  <c r="BY749" i="1"/>
  <c r="BZ749" i="1"/>
  <c r="CA749" i="1"/>
  <c r="CB749" i="1"/>
  <c r="CC749" i="1"/>
  <c r="BY750" i="1"/>
  <c r="BZ750" i="1"/>
  <c r="CA750" i="1"/>
  <c r="CB750" i="1"/>
  <c r="CC750" i="1"/>
  <c r="BY751" i="1"/>
  <c r="BZ751" i="1"/>
  <c r="CA751" i="1"/>
  <c r="CB751" i="1"/>
  <c r="CC751" i="1"/>
  <c r="BY752" i="1"/>
  <c r="BZ752" i="1"/>
  <c r="CA752" i="1"/>
  <c r="CB752" i="1"/>
  <c r="CC752" i="1"/>
  <c r="BY753" i="1"/>
  <c r="BZ753" i="1"/>
  <c r="CA753" i="1"/>
  <c r="CB753" i="1"/>
  <c r="CC753" i="1"/>
  <c r="BY754" i="1"/>
  <c r="BZ754" i="1"/>
  <c r="CA754" i="1"/>
  <c r="CB754" i="1"/>
  <c r="CC754" i="1"/>
  <c r="BY755" i="1"/>
  <c r="BZ755" i="1"/>
  <c r="CA755" i="1"/>
  <c r="CB755" i="1"/>
  <c r="CC755" i="1"/>
  <c r="BY756" i="1"/>
  <c r="BZ756" i="1"/>
  <c r="CA756" i="1"/>
  <c r="CB756" i="1"/>
  <c r="CC756" i="1"/>
  <c r="BY757" i="1"/>
  <c r="BZ757" i="1"/>
  <c r="CA757" i="1"/>
  <c r="CB757" i="1"/>
  <c r="CC757" i="1"/>
  <c r="BY758" i="1"/>
  <c r="BZ758" i="1"/>
  <c r="CA758" i="1"/>
  <c r="CB758" i="1"/>
  <c r="CC758" i="1"/>
  <c r="BY759" i="1"/>
  <c r="BZ759" i="1"/>
  <c r="CA759" i="1"/>
  <c r="CB759" i="1"/>
  <c r="CC759" i="1"/>
  <c r="BY760" i="1"/>
  <c r="BZ760" i="1"/>
  <c r="CA760" i="1"/>
  <c r="CB760" i="1"/>
  <c r="CC760" i="1"/>
  <c r="BY761" i="1"/>
  <c r="BZ761" i="1"/>
  <c r="CA761" i="1"/>
  <c r="CB761" i="1"/>
  <c r="CC761" i="1"/>
  <c r="BY762" i="1"/>
  <c r="BZ762" i="1"/>
  <c r="CA762" i="1"/>
  <c r="CB762" i="1"/>
  <c r="CC762" i="1"/>
  <c r="BY763" i="1"/>
  <c r="BZ763" i="1"/>
  <c r="CA763" i="1"/>
  <c r="CB763" i="1"/>
  <c r="CC763" i="1"/>
  <c r="BY764" i="1"/>
  <c r="BZ764" i="1"/>
  <c r="CA764" i="1"/>
  <c r="CB764" i="1"/>
  <c r="CC764" i="1"/>
  <c r="BY765" i="1"/>
  <c r="BZ765" i="1"/>
  <c r="CA765" i="1"/>
  <c r="CB765" i="1"/>
  <c r="CC765" i="1"/>
  <c r="BY766" i="1"/>
  <c r="BZ766" i="1"/>
  <c r="CA766" i="1"/>
  <c r="CB766" i="1"/>
  <c r="CC766" i="1"/>
  <c r="BY767" i="1"/>
  <c r="BZ767" i="1"/>
  <c r="CA767" i="1"/>
  <c r="CB767" i="1"/>
  <c r="CC767" i="1"/>
  <c r="BY768" i="1"/>
  <c r="BZ768" i="1"/>
  <c r="CA768" i="1"/>
  <c r="CB768" i="1"/>
  <c r="CC768" i="1"/>
  <c r="BY769" i="1"/>
  <c r="BZ769" i="1"/>
  <c r="CA769" i="1"/>
  <c r="CB769" i="1"/>
  <c r="CC769" i="1"/>
  <c r="BY770" i="1"/>
  <c r="BZ770" i="1"/>
  <c r="CA770" i="1"/>
  <c r="CB770" i="1"/>
  <c r="CC770" i="1"/>
  <c r="BY771" i="1"/>
  <c r="BZ771" i="1"/>
  <c r="CA771" i="1"/>
  <c r="CB771" i="1"/>
  <c r="CC771" i="1"/>
  <c r="BY772" i="1"/>
  <c r="BZ772" i="1"/>
  <c r="CA772" i="1"/>
  <c r="CB772" i="1"/>
  <c r="CC772" i="1"/>
  <c r="BY773" i="1"/>
  <c r="BZ773" i="1"/>
  <c r="CA773" i="1"/>
  <c r="CB773" i="1"/>
  <c r="CC773" i="1"/>
  <c r="BY774" i="1"/>
  <c r="BZ774" i="1"/>
  <c r="CA774" i="1"/>
  <c r="CB774" i="1"/>
  <c r="CC774" i="1"/>
  <c r="BY775" i="1"/>
  <c r="BZ775" i="1"/>
  <c r="CA775" i="1"/>
  <c r="CB775" i="1"/>
  <c r="CC775" i="1"/>
  <c r="BY776" i="1"/>
  <c r="BZ776" i="1"/>
  <c r="CA776" i="1"/>
  <c r="CB776" i="1"/>
  <c r="CC776" i="1"/>
  <c r="BY777" i="1"/>
  <c r="BZ777" i="1"/>
  <c r="CA777" i="1"/>
  <c r="CB777" i="1"/>
  <c r="CC777" i="1"/>
  <c r="BY778" i="1"/>
  <c r="BZ778" i="1"/>
  <c r="CA778" i="1"/>
  <c r="CB778" i="1"/>
  <c r="CC778" i="1"/>
  <c r="BY779" i="1"/>
  <c r="BZ779" i="1"/>
  <c r="CA779" i="1"/>
  <c r="CB779" i="1"/>
  <c r="CC779" i="1"/>
  <c r="BY780" i="1"/>
  <c r="BZ780" i="1"/>
  <c r="CA780" i="1"/>
  <c r="CB780" i="1"/>
  <c r="CC780" i="1"/>
  <c r="BY781" i="1"/>
  <c r="BZ781" i="1"/>
  <c r="CA781" i="1"/>
  <c r="CB781" i="1"/>
  <c r="CC781" i="1"/>
  <c r="BY782" i="1"/>
  <c r="BZ782" i="1"/>
  <c r="CA782" i="1"/>
  <c r="CB782" i="1"/>
  <c r="CC782" i="1"/>
  <c r="BY783" i="1"/>
  <c r="BZ783" i="1"/>
  <c r="CA783" i="1"/>
  <c r="CB783" i="1"/>
  <c r="CC783" i="1"/>
  <c r="BY784" i="1"/>
  <c r="BZ784" i="1"/>
  <c r="CA784" i="1"/>
  <c r="CB784" i="1"/>
  <c r="CC784" i="1"/>
  <c r="BY785" i="1"/>
  <c r="BZ785" i="1"/>
  <c r="CA785" i="1"/>
  <c r="CB785" i="1"/>
  <c r="CC785" i="1"/>
  <c r="BY786" i="1"/>
  <c r="BZ786" i="1"/>
  <c r="CA786" i="1"/>
  <c r="CB786" i="1"/>
  <c r="CC786" i="1"/>
  <c r="BY787" i="1"/>
  <c r="BZ787" i="1"/>
  <c r="CA787" i="1"/>
  <c r="CB787" i="1"/>
  <c r="CC787" i="1"/>
  <c r="BY788" i="1"/>
  <c r="BZ788" i="1"/>
  <c r="CA788" i="1"/>
  <c r="CB788" i="1"/>
  <c r="CC788" i="1"/>
  <c r="BY789" i="1"/>
  <c r="BZ789" i="1"/>
  <c r="CA789" i="1"/>
  <c r="CB789" i="1"/>
  <c r="CC789" i="1"/>
  <c r="BY790" i="1"/>
  <c r="BZ790" i="1"/>
  <c r="CA790" i="1"/>
  <c r="CB790" i="1"/>
  <c r="CC790" i="1"/>
  <c r="BY791" i="1"/>
  <c r="BZ791" i="1"/>
  <c r="CA791" i="1"/>
  <c r="CB791" i="1"/>
  <c r="CC791" i="1"/>
  <c r="BY792" i="1"/>
  <c r="BZ792" i="1"/>
  <c r="CA792" i="1"/>
  <c r="CB792" i="1"/>
  <c r="CC792" i="1"/>
  <c r="BY793" i="1"/>
  <c r="BZ793" i="1"/>
  <c r="CA793" i="1"/>
  <c r="CB793" i="1"/>
  <c r="CC793" i="1"/>
  <c r="BY794" i="1"/>
  <c r="BZ794" i="1"/>
  <c r="CA794" i="1"/>
  <c r="CB794" i="1"/>
  <c r="CC794" i="1"/>
  <c r="BY795" i="1"/>
  <c r="BZ795" i="1"/>
  <c r="CA795" i="1"/>
  <c r="CB795" i="1"/>
  <c r="CC795" i="1"/>
  <c r="BY796" i="1"/>
  <c r="BZ796" i="1"/>
  <c r="CA796" i="1"/>
  <c r="CB796" i="1"/>
  <c r="CC796" i="1"/>
  <c r="BY797" i="1"/>
  <c r="BZ797" i="1"/>
  <c r="CA797" i="1"/>
  <c r="CB797" i="1"/>
  <c r="CC797" i="1"/>
  <c r="BY798" i="1"/>
  <c r="BZ798" i="1"/>
  <c r="CA798" i="1"/>
  <c r="CB798" i="1"/>
  <c r="CC798" i="1"/>
  <c r="BY799" i="1"/>
  <c r="BZ799" i="1"/>
  <c r="CA799" i="1"/>
  <c r="CB799" i="1"/>
  <c r="CC799" i="1"/>
  <c r="BY800" i="1"/>
  <c r="BZ800" i="1"/>
  <c r="CA800" i="1"/>
  <c r="CB800" i="1"/>
  <c r="CC800" i="1"/>
  <c r="BY801" i="1"/>
  <c r="BZ801" i="1"/>
  <c r="CA801" i="1"/>
  <c r="CB801" i="1"/>
  <c r="CC801" i="1"/>
  <c r="BY802" i="1"/>
  <c r="BZ802" i="1"/>
  <c r="CA802" i="1"/>
  <c r="CB802" i="1"/>
  <c r="CC802" i="1"/>
  <c r="BY803" i="1"/>
  <c r="BZ803" i="1"/>
  <c r="CA803" i="1"/>
  <c r="CB803" i="1"/>
  <c r="CC803" i="1"/>
  <c r="BY804" i="1"/>
  <c r="BZ804" i="1"/>
  <c r="CA804" i="1"/>
  <c r="CB804" i="1"/>
  <c r="CC804" i="1"/>
  <c r="BY805" i="1"/>
  <c r="BZ805" i="1"/>
  <c r="CA805" i="1"/>
  <c r="CB805" i="1"/>
  <c r="CC805" i="1"/>
  <c r="BY806" i="1"/>
  <c r="BZ806" i="1"/>
  <c r="CA806" i="1"/>
  <c r="CB806" i="1"/>
  <c r="CC806" i="1"/>
  <c r="BY807" i="1"/>
  <c r="BZ807" i="1"/>
  <c r="CA807" i="1"/>
  <c r="CB807" i="1"/>
  <c r="CC807" i="1"/>
  <c r="BY808" i="1"/>
  <c r="BZ808" i="1"/>
  <c r="CA808" i="1"/>
  <c r="CB808" i="1"/>
  <c r="CC808" i="1"/>
  <c r="BY809" i="1"/>
  <c r="BZ809" i="1"/>
  <c r="CA809" i="1"/>
  <c r="CB809" i="1"/>
  <c r="CC809" i="1"/>
  <c r="BY810" i="1"/>
  <c r="BZ810" i="1"/>
  <c r="CA810" i="1"/>
  <c r="CB810" i="1"/>
  <c r="CC810" i="1"/>
  <c r="BY811" i="1"/>
  <c r="BZ811" i="1"/>
  <c r="CA811" i="1"/>
  <c r="CB811" i="1"/>
  <c r="CC811" i="1"/>
  <c r="BY812" i="1"/>
  <c r="BZ812" i="1"/>
  <c r="CA812" i="1"/>
  <c r="CB812" i="1"/>
  <c r="CC812" i="1"/>
  <c r="BY813" i="1"/>
  <c r="BZ813" i="1"/>
  <c r="CA813" i="1"/>
  <c r="CB813" i="1"/>
  <c r="CC813" i="1"/>
  <c r="BY814" i="1"/>
  <c r="BZ814" i="1"/>
  <c r="CA814" i="1"/>
  <c r="CB814" i="1"/>
  <c r="CC814" i="1"/>
  <c r="BY815" i="1"/>
  <c r="BZ815" i="1"/>
  <c r="CA815" i="1"/>
  <c r="CB815" i="1"/>
  <c r="CC815" i="1"/>
  <c r="BY816" i="1"/>
  <c r="BZ816" i="1"/>
  <c r="CA816" i="1"/>
  <c r="CB816" i="1"/>
  <c r="CC816" i="1"/>
  <c r="BY817" i="1"/>
  <c r="BZ817" i="1"/>
  <c r="CA817" i="1"/>
  <c r="CB817" i="1"/>
  <c r="CC817" i="1"/>
  <c r="BY818" i="1"/>
  <c r="BZ818" i="1"/>
  <c r="CA818" i="1"/>
  <c r="CB818" i="1"/>
  <c r="CC818" i="1"/>
  <c r="BY819" i="1"/>
  <c r="BZ819" i="1"/>
  <c r="CA819" i="1"/>
  <c r="CB819" i="1"/>
  <c r="CC819" i="1"/>
  <c r="BY820" i="1"/>
  <c r="BZ820" i="1"/>
  <c r="CA820" i="1"/>
  <c r="CB820" i="1"/>
  <c r="CC820" i="1"/>
  <c r="BY821" i="1"/>
  <c r="BZ821" i="1"/>
  <c r="CA821" i="1"/>
  <c r="CB821" i="1"/>
  <c r="CC821" i="1"/>
  <c r="BY822" i="1"/>
  <c r="BZ822" i="1"/>
  <c r="CA822" i="1"/>
  <c r="CB822" i="1"/>
  <c r="CC822" i="1"/>
  <c r="BY823" i="1"/>
  <c r="BZ823" i="1"/>
  <c r="CA823" i="1"/>
  <c r="CB823" i="1"/>
  <c r="CC823" i="1"/>
  <c r="BY824" i="1"/>
  <c r="BZ824" i="1"/>
  <c r="CA824" i="1"/>
  <c r="CB824" i="1"/>
  <c r="CC824" i="1"/>
  <c r="BY825" i="1"/>
  <c r="BZ825" i="1"/>
  <c r="CA825" i="1"/>
  <c r="CB825" i="1"/>
  <c r="CC825" i="1"/>
  <c r="BY826" i="1"/>
  <c r="BZ826" i="1"/>
  <c r="CA826" i="1"/>
  <c r="CB826" i="1"/>
  <c r="CC826" i="1"/>
  <c r="BY827" i="1"/>
  <c r="BZ827" i="1"/>
  <c r="CA827" i="1"/>
  <c r="CB827" i="1"/>
  <c r="CC827" i="1"/>
  <c r="BY828" i="1"/>
  <c r="BZ828" i="1"/>
  <c r="CA828" i="1"/>
  <c r="CB828" i="1"/>
  <c r="CC828" i="1"/>
  <c r="BY829" i="1"/>
  <c r="BZ829" i="1"/>
  <c r="CA829" i="1"/>
  <c r="CB829" i="1"/>
  <c r="CC829" i="1"/>
  <c r="BY830" i="1"/>
  <c r="BZ830" i="1"/>
  <c r="CA830" i="1"/>
  <c r="CB830" i="1"/>
  <c r="CC830" i="1"/>
  <c r="BY831" i="1"/>
  <c r="BZ831" i="1"/>
  <c r="CA831" i="1"/>
  <c r="CB831" i="1"/>
  <c r="CC831" i="1"/>
  <c r="BY832" i="1"/>
  <c r="BZ832" i="1"/>
  <c r="CA832" i="1"/>
  <c r="CB832" i="1"/>
  <c r="CC832" i="1"/>
  <c r="BY833" i="1"/>
  <c r="BZ833" i="1"/>
  <c r="CA833" i="1"/>
  <c r="CB833" i="1"/>
  <c r="CC833" i="1"/>
  <c r="BY834" i="1"/>
  <c r="BZ834" i="1"/>
  <c r="CA834" i="1"/>
  <c r="CB834" i="1"/>
  <c r="CC834" i="1"/>
  <c r="BY835" i="1"/>
  <c r="BZ835" i="1"/>
  <c r="CA835" i="1"/>
  <c r="CB835" i="1"/>
  <c r="CC835" i="1"/>
  <c r="BY836" i="1"/>
  <c r="BZ836" i="1"/>
  <c r="CA836" i="1"/>
  <c r="CB836" i="1"/>
  <c r="CC836" i="1"/>
  <c r="BY837" i="1"/>
  <c r="BZ837" i="1"/>
  <c r="CA837" i="1"/>
  <c r="CB837" i="1"/>
  <c r="CC837" i="1"/>
  <c r="BY838" i="1"/>
  <c r="BZ838" i="1"/>
  <c r="CA838" i="1"/>
  <c r="CB838" i="1"/>
  <c r="CC838" i="1"/>
  <c r="BY839" i="1"/>
  <c r="BZ839" i="1"/>
  <c r="CA839" i="1"/>
  <c r="CB839" i="1"/>
  <c r="CC839" i="1"/>
  <c r="BY840" i="1"/>
  <c r="BZ840" i="1"/>
  <c r="CA840" i="1"/>
  <c r="CB840" i="1"/>
  <c r="CC840" i="1"/>
  <c r="BY841" i="1"/>
  <c r="BZ841" i="1"/>
  <c r="CA841" i="1"/>
  <c r="CB841" i="1"/>
  <c r="CC841" i="1"/>
  <c r="BY842" i="1"/>
  <c r="BZ842" i="1"/>
  <c r="CA842" i="1"/>
  <c r="CB842" i="1"/>
  <c r="CC842" i="1"/>
  <c r="BY843" i="1"/>
  <c r="BZ843" i="1"/>
  <c r="CA843" i="1"/>
  <c r="CB843" i="1"/>
  <c r="CC843" i="1"/>
  <c r="BY844" i="1"/>
  <c r="BZ844" i="1"/>
  <c r="CA844" i="1"/>
  <c r="CB844" i="1"/>
  <c r="CC844" i="1"/>
  <c r="BY845" i="1"/>
  <c r="BZ845" i="1"/>
  <c r="CA845" i="1"/>
  <c r="CB845" i="1"/>
  <c r="CC845" i="1"/>
  <c r="BY846" i="1"/>
  <c r="BZ846" i="1"/>
  <c r="CA846" i="1"/>
  <c r="CB846" i="1"/>
  <c r="CC846" i="1"/>
  <c r="BY847" i="1"/>
  <c r="BZ847" i="1"/>
  <c r="CA847" i="1"/>
  <c r="CB847" i="1"/>
  <c r="CC847" i="1"/>
  <c r="BY848" i="1"/>
  <c r="BZ848" i="1"/>
  <c r="CA848" i="1"/>
  <c r="CB848" i="1"/>
  <c r="CC848" i="1"/>
  <c r="BY849" i="1"/>
  <c r="BZ849" i="1"/>
  <c r="CA849" i="1"/>
  <c r="CB849" i="1"/>
  <c r="CC849" i="1"/>
  <c r="BY850" i="1"/>
  <c r="BZ850" i="1"/>
  <c r="CA850" i="1"/>
  <c r="CB850" i="1"/>
  <c r="CC850" i="1"/>
  <c r="BY851" i="1"/>
  <c r="BZ851" i="1"/>
  <c r="CA851" i="1"/>
  <c r="CB851" i="1"/>
  <c r="CC851" i="1"/>
  <c r="BY852" i="1"/>
  <c r="BZ852" i="1"/>
  <c r="CA852" i="1"/>
  <c r="CB852" i="1"/>
  <c r="CC852" i="1"/>
  <c r="BY853" i="1"/>
  <c r="BZ853" i="1"/>
  <c r="CA853" i="1"/>
  <c r="CB853" i="1"/>
  <c r="CC853" i="1"/>
  <c r="BY854" i="1"/>
  <c r="BZ854" i="1"/>
  <c r="CA854" i="1"/>
  <c r="CB854" i="1"/>
  <c r="CC854" i="1"/>
  <c r="BY855" i="1"/>
  <c r="BZ855" i="1"/>
  <c r="CA855" i="1"/>
  <c r="CB855" i="1"/>
  <c r="CC855" i="1"/>
  <c r="BY856" i="1"/>
  <c r="BZ856" i="1"/>
  <c r="CA856" i="1"/>
  <c r="CB856" i="1"/>
  <c r="CC856" i="1"/>
  <c r="BY857" i="1"/>
  <c r="BZ857" i="1"/>
  <c r="CA857" i="1"/>
  <c r="CB857" i="1"/>
  <c r="CC857" i="1"/>
  <c r="BY858" i="1"/>
  <c r="BZ858" i="1"/>
  <c r="CA858" i="1"/>
  <c r="CB858" i="1"/>
  <c r="CC858" i="1"/>
  <c r="BY859" i="1"/>
  <c r="BZ859" i="1"/>
  <c r="CA859" i="1"/>
  <c r="CB859" i="1"/>
  <c r="CC859" i="1"/>
  <c r="BY860" i="1"/>
  <c r="BZ860" i="1"/>
  <c r="CA860" i="1"/>
  <c r="CB860" i="1"/>
  <c r="CC860" i="1"/>
  <c r="BY861" i="1"/>
  <c r="BZ861" i="1"/>
  <c r="CA861" i="1"/>
  <c r="CB861" i="1"/>
  <c r="CC861" i="1"/>
  <c r="BY862" i="1"/>
  <c r="BZ862" i="1"/>
  <c r="CA862" i="1"/>
  <c r="CB862" i="1"/>
  <c r="CC862" i="1"/>
  <c r="BY863" i="1"/>
  <c r="BZ863" i="1"/>
  <c r="CA863" i="1"/>
  <c r="CB863" i="1"/>
  <c r="CC863" i="1"/>
  <c r="BY864" i="1"/>
  <c r="BZ864" i="1"/>
  <c r="CA864" i="1"/>
  <c r="CB864" i="1"/>
  <c r="CC864" i="1"/>
  <c r="BY865" i="1"/>
  <c r="BZ865" i="1"/>
  <c r="CA865" i="1"/>
  <c r="CB865" i="1"/>
  <c r="CC865" i="1"/>
  <c r="BY866" i="1"/>
  <c r="BZ866" i="1"/>
  <c r="CA866" i="1"/>
  <c r="CB866" i="1"/>
  <c r="CC866" i="1"/>
  <c r="BY867" i="1"/>
  <c r="BZ867" i="1"/>
  <c r="CA867" i="1"/>
  <c r="CB867" i="1"/>
  <c r="CC867" i="1"/>
  <c r="BY868" i="1"/>
  <c r="BZ868" i="1"/>
  <c r="CA868" i="1"/>
  <c r="CB868" i="1"/>
  <c r="CC868" i="1"/>
  <c r="BY869" i="1"/>
  <c r="BZ869" i="1"/>
  <c r="CA869" i="1"/>
  <c r="CB869" i="1"/>
  <c r="CC869" i="1"/>
  <c r="BY870" i="1"/>
  <c r="BZ870" i="1"/>
  <c r="CA870" i="1"/>
  <c r="CB870" i="1"/>
  <c r="CC870" i="1"/>
  <c r="BY871" i="1"/>
  <c r="BZ871" i="1"/>
  <c r="CA871" i="1"/>
  <c r="CB871" i="1"/>
  <c r="CC871" i="1"/>
  <c r="BY872" i="1"/>
  <c r="BZ872" i="1"/>
  <c r="CA872" i="1"/>
  <c r="CB872" i="1"/>
  <c r="CC872" i="1"/>
  <c r="BY873" i="1"/>
  <c r="BZ873" i="1"/>
  <c r="CA873" i="1"/>
  <c r="CB873" i="1"/>
  <c r="CC873" i="1"/>
  <c r="BY874" i="1"/>
  <c r="BZ874" i="1"/>
  <c r="CA874" i="1"/>
  <c r="CB874" i="1"/>
  <c r="CC874" i="1"/>
  <c r="BY875" i="1"/>
  <c r="BZ875" i="1"/>
  <c r="CA875" i="1"/>
  <c r="CB875" i="1"/>
  <c r="CC875" i="1"/>
  <c r="BY876" i="1"/>
  <c r="BZ876" i="1"/>
  <c r="CA876" i="1"/>
  <c r="CB876" i="1"/>
  <c r="CC876" i="1"/>
  <c r="BY877" i="1"/>
  <c r="BZ877" i="1"/>
  <c r="CA877" i="1"/>
  <c r="CB877" i="1"/>
  <c r="CC877" i="1"/>
  <c r="BY878" i="1"/>
  <c r="BZ878" i="1"/>
  <c r="CA878" i="1"/>
  <c r="CB878" i="1"/>
  <c r="CC878" i="1"/>
  <c r="BY879" i="1"/>
  <c r="BZ879" i="1"/>
  <c r="CA879" i="1"/>
  <c r="CB879" i="1"/>
  <c r="CC879" i="1"/>
  <c r="BY880" i="1"/>
  <c r="BZ880" i="1"/>
  <c r="CA880" i="1"/>
  <c r="CB880" i="1"/>
  <c r="CC880" i="1"/>
  <c r="BY881" i="1"/>
  <c r="BZ881" i="1"/>
  <c r="CA881" i="1"/>
  <c r="CB881" i="1"/>
  <c r="CC881" i="1"/>
  <c r="BY882" i="1"/>
  <c r="BZ882" i="1"/>
  <c r="CA882" i="1"/>
  <c r="CB882" i="1"/>
  <c r="CC882" i="1"/>
  <c r="BY883" i="1"/>
  <c r="BZ883" i="1"/>
  <c r="CA883" i="1"/>
  <c r="CB883" i="1"/>
  <c r="CC883" i="1"/>
  <c r="BY884" i="1"/>
  <c r="BZ884" i="1"/>
  <c r="CA884" i="1"/>
  <c r="CB884" i="1"/>
  <c r="CC884" i="1"/>
  <c r="BY885" i="1"/>
  <c r="BZ885" i="1"/>
  <c r="CA885" i="1"/>
  <c r="CB885" i="1"/>
  <c r="CC885" i="1"/>
  <c r="BY886" i="1"/>
  <c r="BZ886" i="1"/>
  <c r="CA886" i="1"/>
  <c r="CB886" i="1"/>
  <c r="CC886" i="1"/>
  <c r="BY887" i="1"/>
  <c r="BZ887" i="1"/>
  <c r="CA887" i="1"/>
  <c r="CB887" i="1"/>
  <c r="CC887" i="1"/>
  <c r="BY888" i="1"/>
  <c r="BZ888" i="1"/>
  <c r="CA888" i="1"/>
  <c r="CB888" i="1"/>
  <c r="CC888" i="1"/>
  <c r="BY889" i="1"/>
  <c r="BZ889" i="1"/>
  <c r="CA889" i="1"/>
  <c r="CB889" i="1"/>
  <c r="CC889" i="1"/>
  <c r="BY890" i="1"/>
  <c r="BZ890" i="1"/>
  <c r="CA890" i="1"/>
  <c r="CB890" i="1"/>
  <c r="CC890" i="1"/>
  <c r="BY891" i="1"/>
  <c r="BZ891" i="1"/>
  <c r="CA891" i="1"/>
  <c r="CB891" i="1"/>
  <c r="CC891" i="1"/>
  <c r="BY892" i="1"/>
  <c r="BZ892" i="1"/>
  <c r="CA892" i="1"/>
  <c r="CB892" i="1"/>
  <c r="CC892" i="1"/>
  <c r="BY893" i="1"/>
  <c r="BZ893" i="1"/>
  <c r="CA893" i="1"/>
  <c r="CB893" i="1"/>
  <c r="CC893" i="1"/>
  <c r="BY894" i="1"/>
  <c r="BZ894" i="1"/>
  <c r="CA894" i="1"/>
  <c r="CB894" i="1"/>
  <c r="CC894" i="1"/>
  <c r="BY895" i="1"/>
  <c r="BZ895" i="1"/>
  <c r="CA895" i="1"/>
  <c r="CB895" i="1"/>
  <c r="CC895" i="1"/>
  <c r="BY896" i="1"/>
  <c r="BZ896" i="1"/>
  <c r="CA896" i="1"/>
  <c r="CB896" i="1"/>
  <c r="CC896" i="1"/>
  <c r="BY897" i="1"/>
  <c r="BZ897" i="1"/>
  <c r="CA897" i="1"/>
  <c r="CB897" i="1"/>
  <c r="CC897" i="1"/>
  <c r="BY898" i="1"/>
  <c r="BZ898" i="1"/>
  <c r="CA898" i="1"/>
  <c r="CB898" i="1"/>
  <c r="CC898" i="1"/>
  <c r="BY899" i="1"/>
  <c r="BZ899" i="1"/>
  <c r="CA899" i="1"/>
  <c r="CB899" i="1"/>
  <c r="CC899" i="1"/>
  <c r="BY900" i="1"/>
  <c r="BZ900" i="1"/>
  <c r="CA900" i="1"/>
  <c r="CB900" i="1"/>
  <c r="CC900" i="1"/>
  <c r="BY901" i="1"/>
  <c r="BZ901" i="1"/>
  <c r="CA901" i="1"/>
  <c r="CB901" i="1"/>
  <c r="CC901" i="1"/>
  <c r="BY902" i="1"/>
  <c r="BZ902" i="1"/>
  <c r="CA902" i="1"/>
  <c r="CB902" i="1"/>
  <c r="CC902" i="1"/>
  <c r="BY903" i="1"/>
  <c r="BZ903" i="1"/>
  <c r="CA903" i="1"/>
  <c r="CB903" i="1"/>
  <c r="CC903" i="1"/>
  <c r="BY904" i="1"/>
  <c r="BZ904" i="1"/>
  <c r="CA904" i="1"/>
  <c r="CB904" i="1"/>
  <c r="CC904" i="1"/>
  <c r="BY905" i="1"/>
  <c r="BZ905" i="1"/>
  <c r="CA905" i="1"/>
  <c r="CB905" i="1"/>
  <c r="CC905" i="1"/>
  <c r="BY906" i="1"/>
  <c r="BZ906" i="1"/>
  <c r="CA906" i="1"/>
  <c r="CB906" i="1"/>
  <c r="CC906" i="1"/>
  <c r="BY907" i="1"/>
  <c r="BZ907" i="1"/>
  <c r="CA907" i="1"/>
  <c r="CB907" i="1"/>
  <c r="CC907" i="1"/>
  <c r="BY908" i="1"/>
  <c r="BZ908" i="1"/>
  <c r="CA908" i="1"/>
  <c r="CB908" i="1"/>
  <c r="CC908" i="1"/>
  <c r="BY909" i="1"/>
  <c r="BZ909" i="1"/>
  <c r="CA909" i="1"/>
  <c r="CB909" i="1"/>
  <c r="CC909" i="1"/>
  <c r="BY910" i="1"/>
  <c r="BZ910" i="1"/>
  <c r="CA910" i="1"/>
  <c r="CB910" i="1"/>
  <c r="CC910" i="1"/>
  <c r="BY911" i="1"/>
  <c r="BZ911" i="1"/>
  <c r="CA911" i="1"/>
  <c r="CB911" i="1"/>
  <c r="CC911" i="1"/>
  <c r="BY912" i="1"/>
  <c r="BZ912" i="1"/>
  <c r="CA912" i="1"/>
  <c r="CB912" i="1"/>
  <c r="CC912" i="1"/>
  <c r="BY913" i="1"/>
  <c r="BZ913" i="1"/>
  <c r="CA913" i="1"/>
  <c r="CB913" i="1"/>
  <c r="CC913" i="1"/>
  <c r="BY914" i="1"/>
  <c r="BZ914" i="1"/>
  <c r="CA914" i="1"/>
  <c r="CB914" i="1"/>
  <c r="CC914" i="1"/>
  <c r="BY915" i="1"/>
  <c r="BZ915" i="1"/>
  <c r="CA915" i="1"/>
  <c r="CB915" i="1"/>
  <c r="CC915" i="1"/>
  <c r="BY916" i="1"/>
  <c r="BZ916" i="1"/>
  <c r="CA916" i="1"/>
  <c r="CB916" i="1"/>
  <c r="CC916" i="1"/>
  <c r="BY917" i="1"/>
  <c r="BZ917" i="1"/>
  <c r="CA917" i="1"/>
  <c r="CB917" i="1"/>
  <c r="CC917" i="1"/>
  <c r="BY918" i="1"/>
  <c r="BZ918" i="1"/>
  <c r="CA918" i="1"/>
  <c r="CB918" i="1"/>
  <c r="CC918" i="1"/>
  <c r="BY919" i="1"/>
  <c r="BZ919" i="1"/>
  <c r="CA919" i="1"/>
  <c r="CB919" i="1"/>
  <c r="CC919" i="1"/>
  <c r="BY920" i="1"/>
  <c r="BZ920" i="1"/>
  <c r="CA920" i="1"/>
  <c r="CB920" i="1"/>
  <c r="CC920" i="1"/>
  <c r="BY921" i="1"/>
  <c r="BZ921" i="1"/>
  <c r="CA921" i="1"/>
  <c r="CB921" i="1"/>
  <c r="CC921" i="1"/>
  <c r="BY922" i="1"/>
  <c r="BZ922" i="1"/>
  <c r="CA922" i="1"/>
  <c r="CB922" i="1"/>
  <c r="CC922" i="1"/>
  <c r="BY923" i="1"/>
  <c r="BZ923" i="1"/>
  <c r="CA923" i="1"/>
  <c r="CB923" i="1"/>
  <c r="CC923" i="1"/>
  <c r="BY924" i="1"/>
  <c r="BZ924" i="1"/>
  <c r="CA924" i="1"/>
  <c r="CB924" i="1"/>
  <c r="CC924" i="1"/>
  <c r="BY925" i="1"/>
  <c r="BZ925" i="1"/>
  <c r="CA925" i="1"/>
  <c r="CB925" i="1"/>
  <c r="CC925" i="1"/>
  <c r="BY926" i="1"/>
  <c r="BZ926" i="1"/>
  <c r="CA926" i="1"/>
  <c r="CB926" i="1"/>
  <c r="CC926" i="1"/>
  <c r="BY927" i="1"/>
  <c r="BZ927" i="1"/>
  <c r="CA927" i="1"/>
  <c r="CB927" i="1"/>
  <c r="CC927" i="1"/>
  <c r="BY928" i="1"/>
  <c r="BZ928" i="1"/>
  <c r="CA928" i="1"/>
  <c r="CB928" i="1"/>
  <c r="CC928" i="1"/>
  <c r="BY929" i="1"/>
  <c r="BZ929" i="1"/>
  <c r="CA929" i="1"/>
  <c r="CB929" i="1"/>
  <c r="CC929" i="1"/>
  <c r="BY930" i="1"/>
  <c r="BZ930" i="1"/>
  <c r="CA930" i="1"/>
  <c r="CB930" i="1"/>
  <c r="CC930" i="1"/>
  <c r="BY931" i="1"/>
  <c r="BZ931" i="1"/>
  <c r="CA931" i="1"/>
  <c r="CB931" i="1"/>
  <c r="CC931" i="1"/>
  <c r="BY932" i="1"/>
  <c r="BZ932" i="1"/>
  <c r="CA932" i="1"/>
  <c r="CB932" i="1"/>
  <c r="CC932" i="1"/>
  <c r="BY933" i="1"/>
  <c r="BZ933" i="1"/>
  <c r="CA933" i="1"/>
  <c r="CB933" i="1"/>
  <c r="CC933" i="1"/>
  <c r="BY934" i="1"/>
  <c r="BZ934" i="1"/>
  <c r="CA934" i="1"/>
  <c r="CB934" i="1"/>
  <c r="CC934" i="1"/>
  <c r="BY935" i="1"/>
  <c r="BZ935" i="1"/>
  <c r="CA935" i="1"/>
  <c r="CB935" i="1"/>
  <c r="CC935" i="1"/>
  <c r="BY936" i="1"/>
  <c r="BZ936" i="1"/>
  <c r="CA936" i="1"/>
  <c r="CB936" i="1"/>
  <c r="CC936" i="1"/>
  <c r="BY937" i="1"/>
  <c r="BZ937" i="1"/>
  <c r="CA937" i="1"/>
  <c r="CB937" i="1"/>
  <c r="CC937" i="1"/>
  <c r="BY938" i="1"/>
  <c r="BZ938" i="1"/>
  <c r="CA938" i="1"/>
  <c r="CB938" i="1"/>
  <c r="CC938" i="1"/>
  <c r="BY939" i="1"/>
  <c r="BZ939" i="1"/>
  <c r="CA939" i="1"/>
  <c r="CB939" i="1"/>
  <c r="CC939" i="1"/>
  <c r="BY940" i="1"/>
  <c r="BZ940" i="1"/>
  <c r="CA940" i="1"/>
  <c r="CB940" i="1"/>
  <c r="CC940" i="1"/>
  <c r="BY941" i="1"/>
  <c r="BZ941" i="1"/>
  <c r="CA941" i="1"/>
  <c r="CB941" i="1"/>
  <c r="CC941" i="1"/>
  <c r="BY942" i="1"/>
  <c r="BZ942" i="1"/>
  <c r="CA942" i="1"/>
  <c r="CB942" i="1"/>
  <c r="CC942" i="1"/>
  <c r="BY943" i="1"/>
  <c r="BZ943" i="1"/>
  <c r="CA943" i="1"/>
  <c r="CB943" i="1"/>
  <c r="CC943" i="1"/>
  <c r="BY944" i="1"/>
  <c r="BZ944" i="1"/>
  <c r="CA944" i="1"/>
  <c r="CB944" i="1"/>
  <c r="CC944" i="1"/>
  <c r="BY945" i="1"/>
  <c r="BZ945" i="1"/>
  <c r="CA945" i="1"/>
  <c r="CB945" i="1"/>
  <c r="CC945" i="1"/>
  <c r="BY946" i="1"/>
  <c r="BZ946" i="1"/>
  <c r="CA946" i="1"/>
  <c r="CB946" i="1"/>
  <c r="CC946" i="1"/>
  <c r="BY947" i="1"/>
  <c r="BZ947" i="1"/>
  <c r="CA947" i="1"/>
  <c r="CB947" i="1"/>
  <c r="CC947" i="1"/>
  <c r="BY948" i="1"/>
  <c r="BZ948" i="1"/>
  <c r="CA948" i="1"/>
  <c r="CB948" i="1"/>
  <c r="CC948" i="1"/>
  <c r="BY949" i="1"/>
  <c r="BZ949" i="1"/>
  <c r="CA949" i="1"/>
  <c r="CB949" i="1"/>
  <c r="CC949" i="1"/>
  <c r="BY950" i="1"/>
  <c r="BZ950" i="1"/>
  <c r="CA950" i="1"/>
  <c r="CB950" i="1"/>
  <c r="CC950" i="1"/>
  <c r="BY951" i="1"/>
  <c r="BZ951" i="1"/>
  <c r="CA951" i="1"/>
  <c r="CB951" i="1"/>
  <c r="CC951" i="1"/>
  <c r="BY952" i="1"/>
  <c r="BZ952" i="1"/>
  <c r="CA952" i="1"/>
  <c r="CB952" i="1"/>
  <c r="CC952" i="1"/>
  <c r="BY953" i="1"/>
  <c r="BZ953" i="1"/>
  <c r="CA953" i="1"/>
  <c r="CB953" i="1"/>
  <c r="CC953" i="1"/>
  <c r="BY954" i="1"/>
  <c r="BZ954" i="1"/>
  <c r="CA954" i="1"/>
  <c r="CB954" i="1"/>
  <c r="CC954" i="1"/>
  <c r="BY955" i="1"/>
  <c r="BZ955" i="1"/>
  <c r="CA955" i="1"/>
  <c r="CB955" i="1"/>
  <c r="CC955" i="1"/>
  <c r="BY956" i="1"/>
  <c r="BZ956" i="1"/>
  <c r="CA956" i="1"/>
  <c r="CB956" i="1"/>
  <c r="CC956" i="1"/>
  <c r="BY957" i="1"/>
  <c r="BZ957" i="1"/>
  <c r="CA957" i="1"/>
  <c r="CB957" i="1"/>
  <c r="CC957" i="1"/>
  <c r="BY958" i="1"/>
  <c r="BZ958" i="1"/>
  <c r="CA958" i="1"/>
  <c r="CB958" i="1"/>
  <c r="CC958" i="1"/>
  <c r="BY959" i="1"/>
  <c r="BZ959" i="1"/>
  <c r="CA959" i="1"/>
  <c r="CB959" i="1"/>
  <c r="CC959" i="1"/>
  <c r="BY960" i="1"/>
  <c r="BZ960" i="1"/>
  <c r="CA960" i="1"/>
  <c r="CB960" i="1"/>
  <c r="CC960" i="1"/>
  <c r="BY961" i="1"/>
  <c r="BZ961" i="1"/>
  <c r="CA961" i="1"/>
  <c r="CB961" i="1"/>
  <c r="CC961" i="1"/>
  <c r="BY962" i="1"/>
  <c r="BZ962" i="1"/>
  <c r="CA962" i="1"/>
  <c r="CB962" i="1"/>
  <c r="CC962" i="1"/>
  <c r="BY963" i="1"/>
  <c r="BZ963" i="1"/>
  <c r="CA963" i="1"/>
  <c r="CB963" i="1"/>
  <c r="CC963" i="1"/>
  <c r="BY964" i="1"/>
  <c r="BZ964" i="1"/>
  <c r="CA964" i="1"/>
  <c r="CB964" i="1"/>
  <c r="CC964" i="1"/>
  <c r="BY965" i="1"/>
  <c r="BZ965" i="1"/>
  <c r="CA965" i="1"/>
  <c r="CB965" i="1"/>
  <c r="CC965" i="1"/>
  <c r="BY966" i="1"/>
  <c r="BZ966" i="1"/>
  <c r="CA966" i="1"/>
  <c r="CB966" i="1"/>
  <c r="CC966" i="1"/>
  <c r="BY967" i="1"/>
  <c r="BZ967" i="1"/>
  <c r="CA967" i="1"/>
  <c r="CB967" i="1"/>
  <c r="CC967" i="1"/>
  <c r="BY968" i="1"/>
  <c r="BZ968" i="1"/>
  <c r="CA968" i="1"/>
  <c r="CB968" i="1"/>
  <c r="CC968" i="1"/>
  <c r="BY969" i="1"/>
  <c r="BZ969" i="1"/>
  <c r="CA969" i="1"/>
  <c r="CB969" i="1"/>
  <c r="CC969" i="1"/>
  <c r="BY970" i="1"/>
  <c r="BZ970" i="1"/>
  <c r="CA970" i="1"/>
  <c r="CB970" i="1"/>
  <c r="CC970" i="1"/>
  <c r="BY971" i="1"/>
  <c r="BZ971" i="1"/>
  <c r="CA971" i="1"/>
  <c r="CB971" i="1"/>
  <c r="CC971" i="1"/>
  <c r="BY972" i="1"/>
  <c r="BZ972" i="1"/>
  <c r="CA972" i="1"/>
  <c r="CB972" i="1"/>
  <c r="CC972" i="1"/>
  <c r="BY973" i="1"/>
  <c r="BZ973" i="1"/>
  <c r="CA973" i="1"/>
  <c r="CB973" i="1"/>
  <c r="CC973" i="1"/>
  <c r="BY974" i="1"/>
  <c r="BZ974" i="1"/>
  <c r="CA974" i="1"/>
  <c r="CB974" i="1"/>
  <c r="CC974" i="1"/>
  <c r="BY975" i="1"/>
  <c r="BZ975" i="1"/>
  <c r="CA975" i="1"/>
  <c r="CB975" i="1"/>
  <c r="CC975" i="1"/>
  <c r="BY976" i="1"/>
  <c r="BZ976" i="1"/>
  <c r="CA976" i="1"/>
  <c r="CB976" i="1"/>
  <c r="CC976" i="1"/>
  <c r="BY977" i="1"/>
  <c r="BZ977" i="1"/>
  <c r="CA977" i="1"/>
  <c r="CB977" i="1"/>
  <c r="CC977" i="1"/>
  <c r="BY978" i="1"/>
  <c r="BZ978" i="1"/>
  <c r="CA978" i="1"/>
  <c r="CB978" i="1"/>
  <c r="CC978" i="1"/>
  <c r="BY979" i="1"/>
  <c r="BZ979" i="1"/>
  <c r="CA979" i="1"/>
  <c r="CB979" i="1"/>
  <c r="CC979" i="1"/>
  <c r="BY980" i="1"/>
  <c r="BZ980" i="1"/>
  <c r="CA980" i="1"/>
  <c r="CB980" i="1"/>
  <c r="CC980" i="1"/>
  <c r="BY981" i="1"/>
  <c r="BZ981" i="1"/>
  <c r="CA981" i="1"/>
  <c r="CB981" i="1"/>
  <c r="CC981" i="1"/>
  <c r="BY982" i="1"/>
  <c r="BZ982" i="1"/>
  <c r="CA982" i="1"/>
  <c r="CB982" i="1"/>
  <c r="CC982" i="1"/>
  <c r="BY983" i="1"/>
  <c r="BZ983" i="1"/>
  <c r="CA983" i="1"/>
  <c r="CB983" i="1"/>
  <c r="CC983" i="1"/>
  <c r="BY984" i="1"/>
  <c r="BZ984" i="1"/>
  <c r="CA984" i="1"/>
  <c r="CB984" i="1"/>
  <c r="CC984" i="1"/>
  <c r="BY985" i="1"/>
  <c r="BZ985" i="1"/>
  <c r="CA985" i="1"/>
  <c r="CB985" i="1"/>
  <c r="CC985" i="1"/>
  <c r="BY986" i="1"/>
  <c r="BZ986" i="1"/>
  <c r="CA986" i="1"/>
  <c r="CB986" i="1"/>
  <c r="CC986" i="1"/>
  <c r="BY987" i="1"/>
  <c r="BZ987" i="1"/>
  <c r="CA987" i="1"/>
  <c r="CB987" i="1"/>
  <c r="CC987" i="1"/>
  <c r="BY988" i="1"/>
  <c r="BZ988" i="1"/>
  <c r="CA988" i="1"/>
  <c r="CB988" i="1"/>
  <c r="CC988" i="1"/>
  <c r="BY989" i="1"/>
  <c r="BZ989" i="1"/>
  <c r="CA989" i="1"/>
  <c r="CB989" i="1"/>
  <c r="CC989" i="1"/>
  <c r="BY990" i="1"/>
  <c r="BZ990" i="1"/>
  <c r="CA990" i="1"/>
  <c r="CB990" i="1"/>
  <c r="CC990" i="1"/>
  <c r="BY991" i="1"/>
  <c r="BZ991" i="1"/>
  <c r="CA991" i="1"/>
  <c r="CB991" i="1"/>
  <c r="CC991" i="1"/>
  <c r="BY992" i="1"/>
  <c r="BZ992" i="1"/>
  <c r="CA992" i="1"/>
  <c r="CB992" i="1"/>
  <c r="CC992" i="1"/>
  <c r="BY993" i="1"/>
  <c r="BZ993" i="1"/>
  <c r="CA993" i="1"/>
  <c r="CB993" i="1"/>
  <c r="CC993" i="1"/>
  <c r="BY994" i="1"/>
  <c r="BZ994" i="1"/>
  <c r="CA994" i="1"/>
  <c r="CB994" i="1"/>
  <c r="CC994" i="1"/>
  <c r="BY995" i="1"/>
  <c r="BZ995" i="1"/>
  <c r="CA995" i="1"/>
  <c r="CB995" i="1"/>
  <c r="CC995" i="1"/>
  <c r="BY996" i="1"/>
  <c r="BZ996" i="1"/>
  <c r="CA996" i="1"/>
  <c r="CB996" i="1"/>
  <c r="CC996" i="1"/>
  <c r="BY997" i="1"/>
  <c r="BZ997" i="1"/>
  <c r="CA997" i="1"/>
  <c r="CB997" i="1"/>
  <c r="CC997" i="1"/>
  <c r="BY998" i="1"/>
  <c r="BZ998" i="1"/>
  <c r="CA998" i="1"/>
  <c r="CB998" i="1"/>
  <c r="CC998" i="1"/>
  <c r="BY999" i="1"/>
  <c r="BZ999" i="1"/>
  <c r="CA999" i="1"/>
  <c r="CB999" i="1"/>
  <c r="CC999" i="1"/>
  <c r="BY1000" i="1"/>
  <c r="BZ1000" i="1"/>
  <c r="CA1000" i="1"/>
  <c r="CB1000" i="1"/>
  <c r="CC1000" i="1"/>
  <c r="BY1001" i="1"/>
  <c r="BZ1001" i="1"/>
  <c r="CA1001" i="1"/>
  <c r="CB1001" i="1"/>
  <c r="CC1001" i="1"/>
  <c r="BY1002" i="1"/>
  <c r="BZ1002" i="1"/>
  <c r="CA1002" i="1"/>
  <c r="CB1002" i="1"/>
  <c r="CC1002" i="1"/>
  <c r="BY1003" i="1"/>
  <c r="BZ1003" i="1"/>
  <c r="CA1003" i="1"/>
  <c r="CB1003" i="1"/>
  <c r="CC1003" i="1"/>
  <c r="BY1004" i="1"/>
  <c r="BZ1004" i="1"/>
  <c r="CA1004" i="1"/>
  <c r="CB1004" i="1"/>
  <c r="CC1004" i="1"/>
  <c r="BY1005" i="1"/>
  <c r="BZ1005" i="1"/>
  <c r="CA1005" i="1"/>
  <c r="CB1005" i="1"/>
  <c r="CC1005" i="1"/>
  <c r="BY1006" i="1"/>
  <c r="BZ1006" i="1"/>
  <c r="CA1006" i="1"/>
  <c r="CB1006" i="1"/>
  <c r="CC1006" i="1"/>
  <c r="BY1007" i="1"/>
  <c r="BZ1007" i="1"/>
  <c r="CA1007" i="1"/>
  <c r="CB1007" i="1"/>
  <c r="CC1007" i="1"/>
  <c r="BY1008" i="1"/>
  <c r="BZ1008" i="1"/>
  <c r="CA1008" i="1"/>
  <c r="CB1008" i="1"/>
  <c r="CC1008" i="1"/>
  <c r="BY1009" i="1"/>
  <c r="BZ1009" i="1"/>
  <c r="CA1009" i="1"/>
  <c r="CB1009" i="1"/>
  <c r="CC1009" i="1"/>
  <c r="BY1010" i="1"/>
  <c r="BZ1010" i="1"/>
  <c r="CA1010" i="1"/>
  <c r="CB1010" i="1"/>
  <c r="CC1010" i="1"/>
  <c r="BY1011" i="1"/>
  <c r="BZ1011" i="1"/>
  <c r="CA1011" i="1"/>
  <c r="CB1011" i="1"/>
  <c r="CC1011" i="1"/>
  <c r="BY1012" i="1"/>
  <c r="BZ1012" i="1"/>
  <c r="CA1012" i="1"/>
  <c r="CB1012" i="1"/>
  <c r="CC1012" i="1"/>
  <c r="BY1013" i="1"/>
  <c r="BZ1013" i="1"/>
  <c r="CA1013" i="1"/>
  <c r="CB1013" i="1"/>
  <c r="CC1013" i="1"/>
  <c r="BY1014" i="1"/>
  <c r="BZ1014" i="1"/>
  <c r="CA1014" i="1"/>
  <c r="CB1014" i="1"/>
  <c r="CC1014" i="1"/>
  <c r="BY1015" i="1"/>
  <c r="BZ1015" i="1"/>
  <c r="CA1015" i="1"/>
  <c r="CB1015" i="1"/>
  <c r="CC1015" i="1"/>
  <c r="BY1016" i="1"/>
  <c r="BZ1016" i="1"/>
  <c r="CA1016" i="1"/>
  <c r="CB1016" i="1"/>
  <c r="CC1016" i="1"/>
  <c r="BY1017" i="1"/>
  <c r="BZ1017" i="1"/>
  <c r="CA1017" i="1"/>
  <c r="CB1017" i="1"/>
  <c r="CC1017" i="1"/>
  <c r="BY1018" i="1"/>
  <c r="BZ1018" i="1"/>
  <c r="CA1018" i="1"/>
  <c r="CB1018" i="1"/>
  <c r="CC1018" i="1"/>
  <c r="BY1019" i="1"/>
  <c r="BZ1019" i="1"/>
  <c r="CA1019" i="1"/>
  <c r="CB1019" i="1"/>
  <c r="CC1019" i="1"/>
  <c r="BY1020" i="1"/>
  <c r="BZ1020" i="1"/>
  <c r="CA1020" i="1"/>
  <c r="CB1020" i="1"/>
  <c r="CC1020" i="1"/>
  <c r="BY1021" i="1"/>
  <c r="BZ1021" i="1"/>
  <c r="CA1021" i="1"/>
  <c r="CB1021" i="1"/>
  <c r="CC1021" i="1"/>
  <c r="BY1022" i="1"/>
  <c r="BZ1022" i="1"/>
  <c r="CA1022" i="1"/>
  <c r="CB1022" i="1"/>
  <c r="CC1022" i="1"/>
  <c r="BY1023" i="1"/>
  <c r="BZ1023" i="1"/>
  <c r="CA1023" i="1"/>
  <c r="CB1023" i="1"/>
  <c r="CC1023" i="1"/>
  <c r="BY1024" i="1"/>
  <c r="BZ1024" i="1"/>
  <c r="CA1024" i="1"/>
  <c r="CB1024" i="1"/>
  <c r="CC1024" i="1"/>
  <c r="BY1025" i="1"/>
  <c r="BZ1025" i="1"/>
  <c r="CA1025" i="1"/>
  <c r="CB1025" i="1"/>
  <c r="CC1025" i="1"/>
  <c r="BY1026" i="1"/>
  <c r="BZ1026" i="1"/>
  <c r="CA1026" i="1"/>
  <c r="CB1026" i="1"/>
  <c r="CC1026" i="1"/>
  <c r="BY1027" i="1"/>
  <c r="BZ1027" i="1"/>
  <c r="CA1027" i="1"/>
  <c r="CB1027" i="1"/>
  <c r="CC1027" i="1"/>
  <c r="BY1028" i="1"/>
  <c r="BZ1028" i="1"/>
  <c r="CA1028" i="1"/>
  <c r="CB1028" i="1"/>
  <c r="CC1028" i="1"/>
  <c r="BY1029" i="1"/>
  <c r="BZ1029" i="1"/>
  <c r="CA1029" i="1"/>
  <c r="CB1029" i="1"/>
  <c r="CC1029" i="1"/>
  <c r="BY1030" i="1"/>
  <c r="BZ1030" i="1"/>
  <c r="CA1030" i="1"/>
  <c r="CB1030" i="1"/>
  <c r="CC1030" i="1"/>
  <c r="BY1031" i="1"/>
  <c r="BZ1031" i="1"/>
  <c r="CA1031" i="1"/>
  <c r="CB1031" i="1"/>
  <c r="CC1031" i="1"/>
  <c r="BY1032" i="1"/>
  <c r="BZ1032" i="1"/>
  <c r="CA1032" i="1"/>
  <c r="CB1032" i="1"/>
  <c r="CC1032" i="1"/>
  <c r="BY1033" i="1"/>
  <c r="BZ1033" i="1"/>
  <c r="CA1033" i="1"/>
  <c r="CB1033" i="1"/>
  <c r="CC1033" i="1"/>
  <c r="BY1034" i="1"/>
  <c r="BZ1034" i="1"/>
  <c r="CA1034" i="1"/>
  <c r="CB1034" i="1"/>
  <c r="CC1034" i="1"/>
  <c r="BY1035" i="1"/>
  <c r="BZ1035" i="1"/>
  <c r="CA1035" i="1"/>
  <c r="CB1035" i="1"/>
  <c r="CC1035" i="1"/>
  <c r="BY1036" i="1"/>
  <c r="BZ1036" i="1"/>
  <c r="CA1036" i="1"/>
  <c r="CB1036" i="1"/>
  <c r="CC1036" i="1"/>
  <c r="BY1037" i="1"/>
  <c r="BZ1037" i="1"/>
  <c r="CA1037" i="1"/>
  <c r="CB1037" i="1"/>
  <c r="CC1037" i="1"/>
  <c r="BY1038" i="1"/>
  <c r="BZ1038" i="1"/>
  <c r="CA1038" i="1"/>
  <c r="CB1038" i="1"/>
  <c r="CC1038" i="1"/>
  <c r="BY1039" i="1"/>
  <c r="BZ1039" i="1"/>
  <c r="CA1039" i="1"/>
  <c r="CB1039" i="1"/>
  <c r="CC1039" i="1"/>
  <c r="BY1040" i="1"/>
  <c r="BZ1040" i="1"/>
  <c r="CA1040" i="1"/>
  <c r="CB1040" i="1"/>
  <c r="CC1040" i="1"/>
  <c r="BY1041" i="1"/>
  <c r="BZ1041" i="1"/>
  <c r="CA1041" i="1"/>
  <c r="CB1041" i="1"/>
  <c r="CC1041" i="1"/>
  <c r="BY1042" i="1"/>
  <c r="BZ1042" i="1"/>
  <c r="CA1042" i="1"/>
  <c r="CB1042" i="1"/>
  <c r="CC1042" i="1"/>
  <c r="BY43" i="1"/>
  <c r="BZ43" i="1"/>
  <c r="BX43" i="1"/>
  <c r="BU43" i="1"/>
  <c r="AV44" i="1"/>
  <c r="AW44" i="1"/>
  <c r="AX44" i="1"/>
  <c r="AY44" i="1"/>
  <c r="AZ44" i="1"/>
  <c r="BA44" i="1"/>
  <c r="BB44" i="1"/>
  <c r="BC44" i="1"/>
  <c r="BD44" i="1"/>
  <c r="BE44" i="1"/>
  <c r="BF44" i="1"/>
  <c r="BG44" i="1"/>
  <c r="BH44" i="1"/>
  <c r="BI44" i="1"/>
  <c r="BJ44" i="1"/>
  <c r="BK44" i="1"/>
  <c r="BL44" i="1"/>
  <c r="BM44" i="1"/>
  <c r="BN44" i="1"/>
  <c r="BO44" i="1"/>
  <c r="BP44" i="1"/>
  <c r="BQ44" i="1"/>
  <c r="BR44" i="1"/>
  <c r="BS44" i="1"/>
  <c r="AV45" i="1"/>
  <c r="AW45" i="1"/>
  <c r="AX45" i="1"/>
  <c r="AY45" i="1"/>
  <c r="AZ45" i="1"/>
  <c r="BA45" i="1"/>
  <c r="BB45" i="1"/>
  <c r="BC45" i="1"/>
  <c r="BD45" i="1"/>
  <c r="BE45" i="1"/>
  <c r="BF45" i="1"/>
  <c r="BG45" i="1"/>
  <c r="BH45" i="1"/>
  <c r="BI45" i="1"/>
  <c r="BJ45" i="1"/>
  <c r="BK45" i="1"/>
  <c r="BL45" i="1"/>
  <c r="BM45" i="1"/>
  <c r="BN45" i="1"/>
  <c r="BO45" i="1"/>
  <c r="BP45" i="1"/>
  <c r="BQ45" i="1"/>
  <c r="BR45" i="1"/>
  <c r="BS45" i="1"/>
  <c r="AV46" i="1"/>
  <c r="AW46" i="1"/>
  <c r="AX46" i="1"/>
  <c r="AY46" i="1"/>
  <c r="AZ46" i="1"/>
  <c r="BA46" i="1"/>
  <c r="BB46" i="1"/>
  <c r="BC46" i="1"/>
  <c r="BD46" i="1"/>
  <c r="BE46" i="1"/>
  <c r="BF46" i="1"/>
  <c r="BG46" i="1"/>
  <c r="BH46" i="1"/>
  <c r="BI46" i="1"/>
  <c r="BJ46" i="1"/>
  <c r="BK46" i="1"/>
  <c r="BL46" i="1"/>
  <c r="BM46" i="1"/>
  <c r="BN46" i="1"/>
  <c r="BO46" i="1"/>
  <c r="BP46" i="1"/>
  <c r="BQ46" i="1"/>
  <c r="BR46" i="1"/>
  <c r="BS46" i="1"/>
  <c r="AV47" i="1"/>
  <c r="AW47" i="1"/>
  <c r="AX47" i="1"/>
  <c r="AY47" i="1"/>
  <c r="AZ47" i="1"/>
  <c r="BA47" i="1"/>
  <c r="BB47" i="1"/>
  <c r="BC47" i="1"/>
  <c r="BD47" i="1"/>
  <c r="BE47" i="1"/>
  <c r="BF47" i="1"/>
  <c r="BG47" i="1"/>
  <c r="BH47" i="1"/>
  <c r="BI47" i="1"/>
  <c r="BJ47" i="1"/>
  <c r="BK47" i="1"/>
  <c r="BL47" i="1"/>
  <c r="BM47" i="1"/>
  <c r="BN47" i="1"/>
  <c r="BO47" i="1"/>
  <c r="BP47" i="1"/>
  <c r="BQ47" i="1"/>
  <c r="BR47" i="1"/>
  <c r="BS47" i="1"/>
  <c r="AV48" i="1"/>
  <c r="AW48" i="1"/>
  <c r="AX48" i="1"/>
  <c r="AY48" i="1"/>
  <c r="AZ48" i="1"/>
  <c r="BA48" i="1"/>
  <c r="BB48" i="1"/>
  <c r="BC48" i="1"/>
  <c r="BD48" i="1"/>
  <c r="BE48" i="1"/>
  <c r="BF48" i="1"/>
  <c r="BG48" i="1"/>
  <c r="BH48" i="1"/>
  <c r="BI48" i="1"/>
  <c r="BJ48" i="1"/>
  <c r="BK48" i="1"/>
  <c r="BL48" i="1"/>
  <c r="BM48" i="1"/>
  <c r="BN48" i="1"/>
  <c r="BO48" i="1"/>
  <c r="BP48" i="1"/>
  <c r="BQ48" i="1"/>
  <c r="BR48" i="1"/>
  <c r="BS48" i="1"/>
  <c r="AV49" i="1"/>
  <c r="AW49" i="1"/>
  <c r="AX49" i="1"/>
  <c r="AY49" i="1"/>
  <c r="AZ49" i="1"/>
  <c r="BA49" i="1"/>
  <c r="BB49" i="1"/>
  <c r="BC49" i="1"/>
  <c r="BD49" i="1"/>
  <c r="BE49" i="1"/>
  <c r="BF49" i="1"/>
  <c r="BG49" i="1"/>
  <c r="BH49" i="1"/>
  <c r="BI49" i="1"/>
  <c r="BJ49" i="1"/>
  <c r="BK49" i="1"/>
  <c r="BL49" i="1"/>
  <c r="BM49" i="1"/>
  <c r="BN49" i="1"/>
  <c r="BO49" i="1"/>
  <c r="BP49" i="1"/>
  <c r="BQ49" i="1"/>
  <c r="BR49" i="1"/>
  <c r="BS49" i="1"/>
  <c r="AV50" i="1"/>
  <c r="AW50" i="1"/>
  <c r="AX50" i="1"/>
  <c r="AY50" i="1"/>
  <c r="AZ50" i="1"/>
  <c r="BA50" i="1"/>
  <c r="BB50" i="1"/>
  <c r="BC50" i="1"/>
  <c r="BD50" i="1"/>
  <c r="BE50" i="1"/>
  <c r="BF50" i="1"/>
  <c r="BG50" i="1"/>
  <c r="BH50" i="1"/>
  <c r="BI50" i="1"/>
  <c r="BJ50" i="1"/>
  <c r="BK50" i="1"/>
  <c r="BL50" i="1"/>
  <c r="BM50" i="1"/>
  <c r="BN50" i="1"/>
  <c r="BO50" i="1"/>
  <c r="BP50" i="1"/>
  <c r="BQ50" i="1"/>
  <c r="BR50" i="1"/>
  <c r="BS50" i="1"/>
  <c r="AV51" i="1"/>
  <c r="AW51" i="1"/>
  <c r="AX51" i="1"/>
  <c r="AY51" i="1"/>
  <c r="AZ51" i="1"/>
  <c r="BA51" i="1"/>
  <c r="BB51" i="1"/>
  <c r="BC51" i="1"/>
  <c r="BD51" i="1"/>
  <c r="BE51" i="1"/>
  <c r="BF51" i="1"/>
  <c r="BG51" i="1"/>
  <c r="BH51" i="1"/>
  <c r="BI51" i="1"/>
  <c r="BJ51" i="1"/>
  <c r="BK51" i="1"/>
  <c r="BL51" i="1"/>
  <c r="BM51" i="1"/>
  <c r="BN51" i="1"/>
  <c r="BO51" i="1"/>
  <c r="BP51" i="1"/>
  <c r="BQ51" i="1"/>
  <c r="BR51" i="1"/>
  <c r="BS51" i="1"/>
  <c r="AV52" i="1"/>
  <c r="AW52" i="1"/>
  <c r="AX52" i="1"/>
  <c r="AY52" i="1"/>
  <c r="AZ52" i="1"/>
  <c r="BA52" i="1"/>
  <c r="BB52" i="1"/>
  <c r="BC52" i="1"/>
  <c r="BD52" i="1"/>
  <c r="BE52" i="1"/>
  <c r="BF52" i="1"/>
  <c r="BG52" i="1"/>
  <c r="BH52" i="1"/>
  <c r="BI52" i="1"/>
  <c r="BJ52" i="1"/>
  <c r="BK52" i="1"/>
  <c r="BL52" i="1"/>
  <c r="BM52" i="1"/>
  <c r="BN52" i="1"/>
  <c r="BO52" i="1"/>
  <c r="BP52" i="1"/>
  <c r="BQ52" i="1"/>
  <c r="BR52" i="1"/>
  <c r="BS52" i="1"/>
  <c r="AV53" i="1"/>
  <c r="AW53" i="1"/>
  <c r="AX53" i="1"/>
  <c r="AY53" i="1"/>
  <c r="AZ53" i="1"/>
  <c r="BA53" i="1"/>
  <c r="BB53" i="1"/>
  <c r="BC53" i="1"/>
  <c r="BD53" i="1"/>
  <c r="BE53" i="1"/>
  <c r="BF53" i="1"/>
  <c r="BG53" i="1"/>
  <c r="BH53" i="1"/>
  <c r="BI53" i="1"/>
  <c r="BJ53" i="1"/>
  <c r="BK53" i="1"/>
  <c r="BL53" i="1"/>
  <c r="BM53" i="1"/>
  <c r="BN53" i="1"/>
  <c r="BO53" i="1"/>
  <c r="BP53" i="1"/>
  <c r="BQ53" i="1"/>
  <c r="BR53" i="1"/>
  <c r="BS53" i="1"/>
  <c r="AV54" i="1"/>
  <c r="AW54" i="1"/>
  <c r="AX54" i="1"/>
  <c r="AY54" i="1"/>
  <c r="AZ54" i="1"/>
  <c r="BA54" i="1"/>
  <c r="BB54" i="1"/>
  <c r="BC54" i="1"/>
  <c r="BD54" i="1"/>
  <c r="BE54" i="1"/>
  <c r="BF54" i="1"/>
  <c r="BG54" i="1"/>
  <c r="BH54" i="1"/>
  <c r="BI54" i="1"/>
  <c r="BJ54" i="1"/>
  <c r="BK54" i="1"/>
  <c r="BL54" i="1"/>
  <c r="BM54" i="1"/>
  <c r="BN54" i="1"/>
  <c r="BO54" i="1"/>
  <c r="BP54" i="1"/>
  <c r="BQ54" i="1"/>
  <c r="BR54" i="1"/>
  <c r="BS54" i="1"/>
  <c r="AV55" i="1"/>
  <c r="AW55" i="1"/>
  <c r="AX55" i="1"/>
  <c r="AY55" i="1"/>
  <c r="AZ55" i="1"/>
  <c r="BA55" i="1"/>
  <c r="BB55" i="1"/>
  <c r="BC55" i="1"/>
  <c r="BD55" i="1"/>
  <c r="BE55" i="1"/>
  <c r="BF55" i="1"/>
  <c r="BG55" i="1"/>
  <c r="BH55" i="1"/>
  <c r="BI55" i="1"/>
  <c r="BJ55" i="1"/>
  <c r="BK55" i="1"/>
  <c r="BL55" i="1"/>
  <c r="BM55" i="1"/>
  <c r="BN55" i="1"/>
  <c r="BO55" i="1"/>
  <c r="BP55" i="1"/>
  <c r="BQ55" i="1"/>
  <c r="BR55" i="1"/>
  <c r="BS55" i="1"/>
  <c r="AV56" i="1"/>
  <c r="AW56" i="1"/>
  <c r="AX56" i="1"/>
  <c r="AY56" i="1"/>
  <c r="AZ56" i="1"/>
  <c r="BA56" i="1"/>
  <c r="BB56" i="1"/>
  <c r="BC56" i="1"/>
  <c r="BD56" i="1"/>
  <c r="BE56" i="1"/>
  <c r="BF56" i="1"/>
  <c r="BG56" i="1"/>
  <c r="BH56" i="1"/>
  <c r="BI56" i="1"/>
  <c r="BJ56" i="1"/>
  <c r="BK56" i="1"/>
  <c r="BL56" i="1"/>
  <c r="BM56" i="1"/>
  <c r="BN56" i="1"/>
  <c r="BO56" i="1"/>
  <c r="BP56" i="1"/>
  <c r="BQ56" i="1"/>
  <c r="BR56" i="1"/>
  <c r="BS56" i="1"/>
  <c r="AV57" i="1"/>
  <c r="AW57" i="1"/>
  <c r="AX57" i="1"/>
  <c r="AY57" i="1"/>
  <c r="AZ57" i="1"/>
  <c r="BA57" i="1"/>
  <c r="BB57" i="1"/>
  <c r="BC57" i="1"/>
  <c r="BD57" i="1"/>
  <c r="BE57" i="1"/>
  <c r="BF57" i="1"/>
  <c r="BG57" i="1"/>
  <c r="BH57" i="1"/>
  <c r="BI57" i="1"/>
  <c r="BJ57" i="1"/>
  <c r="BK57" i="1"/>
  <c r="BL57" i="1"/>
  <c r="BM57" i="1"/>
  <c r="BN57" i="1"/>
  <c r="BO57" i="1"/>
  <c r="BP57" i="1"/>
  <c r="BQ57" i="1"/>
  <c r="BR57" i="1"/>
  <c r="BS57" i="1"/>
  <c r="AV58" i="1"/>
  <c r="AW58" i="1"/>
  <c r="AX58" i="1"/>
  <c r="AY58" i="1"/>
  <c r="AZ58" i="1"/>
  <c r="BA58" i="1"/>
  <c r="BB58" i="1"/>
  <c r="BC58" i="1"/>
  <c r="BD58" i="1"/>
  <c r="BE58" i="1"/>
  <c r="BF58" i="1"/>
  <c r="BG58" i="1"/>
  <c r="BH58" i="1"/>
  <c r="BI58" i="1"/>
  <c r="BJ58" i="1"/>
  <c r="BK58" i="1"/>
  <c r="BL58" i="1"/>
  <c r="BM58" i="1"/>
  <c r="BN58" i="1"/>
  <c r="BO58" i="1"/>
  <c r="BP58" i="1"/>
  <c r="BQ58" i="1"/>
  <c r="BR58" i="1"/>
  <c r="BS58" i="1"/>
  <c r="AV59" i="1"/>
  <c r="AW59" i="1"/>
  <c r="AX59" i="1"/>
  <c r="AY59" i="1"/>
  <c r="AZ59" i="1"/>
  <c r="BA59" i="1"/>
  <c r="BB59" i="1"/>
  <c r="BC59" i="1"/>
  <c r="BD59" i="1"/>
  <c r="BE59" i="1"/>
  <c r="BF59" i="1"/>
  <c r="BG59" i="1"/>
  <c r="BH59" i="1"/>
  <c r="BI59" i="1"/>
  <c r="BJ59" i="1"/>
  <c r="BK59" i="1"/>
  <c r="BL59" i="1"/>
  <c r="BM59" i="1"/>
  <c r="BN59" i="1"/>
  <c r="BO59" i="1"/>
  <c r="BP59" i="1"/>
  <c r="BQ59" i="1"/>
  <c r="BR59" i="1"/>
  <c r="BS59" i="1"/>
  <c r="AV60" i="1"/>
  <c r="AW60" i="1"/>
  <c r="AX60" i="1"/>
  <c r="AY60" i="1"/>
  <c r="AZ60" i="1"/>
  <c r="BA60" i="1"/>
  <c r="BB60" i="1"/>
  <c r="BC60" i="1"/>
  <c r="BD60" i="1"/>
  <c r="BE60" i="1"/>
  <c r="BF60" i="1"/>
  <c r="BG60" i="1"/>
  <c r="BH60" i="1"/>
  <c r="BI60" i="1"/>
  <c r="BJ60" i="1"/>
  <c r="BK60" i="1"/>
  <c r="BL60" i="1"/>
  <c r="BM60" i="1"/>
  <c r="BN60" i="1"/>
  <c r="BO60" i="1"/>
  <c r="BP60" i="1"/>
  <c r="BQ60" i="1"/>
  <c r="BR60" i="1"/>
  <c r="BS60" i="1"/>
  <c r="AV61" i="1"/>
  <c r="AW61" i="1"/>
  <c r="AX61" i="1"/>
  <c r="AY61" i="1"/>
  <c r="AZ61" i="1"/>
  <c r="BA61" i="1"/>
  <c r="BB61" i="1"/>
  <c r="BC61" i="1"/>
  <c r="BD61" i="1"/>
  <c r="BE61" i="1"/>
  <c r="BF61" i="1"/>
  <c r="BG61" i="1"/>
  <c r="BH61" i="1"/>
  <c r="BI61" i="1"/>
  <c r="BJ61" i="1"/>
  <c r="BK61" i="1"/>
  <c r="BL61" i="1"/>
  <c r="BM61" i="1"/>
  <c r="BN61" i="1"/>
  <c r="BO61" i="1"/>
  <c r="BP61" i="1"/>
  <c r="BQ61" i="1"/>
  <c r="BR61" i="1"/>
  <c r="BS61" i="1"/>
  <c r="AV62" i="1"/>
  <c r="AW62" i="1"/>
  <c r="AX62" i="1"/>
  <c r="AY62" i="1"/>
  <c r="AZ62" i="1"/>
  <c r="BA62" i="1"/>
  <c r="BB62" i="1"/>
  <c r="BC62" i="1"/>
  <c r="BD62" i="1"/>
  <c r="BE62" i="1"/>
  <c r="BF62" i="1"/>
  <c r="BG62" i="1"/>
  <c r="BH62" i="1"/>
  <c r="BI62" i="1"/>
  <c r="BJ62" i="1"/>
  <c r="BK62" i="1"/>
  <c r="BL62" i="1"/>
  <c r="BM62" i="1"/>
  <c r="BN62" i="1"/>
  <c r="BO62" i="1"/>
  <c r="BP62" i="1"/>
  <c r="BQ62" i="1"/>
  <c r="BR62" i="1"/>
  <c r="BS62" i="1"/>
  <c r="AV63" i="1"/>
  <c r="AW63" i="1"/>
  <c r="AX63" i="1"/>
  <c r="AY63" i="1"/>
  <c r="AZ63" i="1"/>
  <c r="BA63" i="1"/>
  <c r="BB63" i="1"/>
  <c r="BC63" i="1"/>
  <c r="BD63" i="1"/>
  <c r="BE63" i="1"/>
  <c r="BF63" i="1"/>
  <c r="BG63" i="1"/>
  <c r="BH63" i="1"/>
  <c r="BI63" i="1"/>
  <c r="BJ63" i="1"/>
  <c r="BK63" i="1"/>
  <c r="BL63" i="1"/>
  <c r="BM63" i="1"/>
  <c r="BN63" i="1"/>
  <c r="BO63" i="1"/>
  <c r="BP63" i="1"/>
  <c r="BQ63" i="1"/>
  <c r="BR63" i="1"/>
  <c r="BS63" i="1"/>
  <c r="AV64" i="1"/>
  <c r="AW64" i="1"/>
  <c r="AX64" i="1"/>
  <c r="AY64" i="1"/>
  <c r="AZ64" i="1"/>
  <c r="BA64" i="1"/>
  <c r="BB64" i="1"/>
  <c r="BC64" i="1"/>
  <c r="BD64" i="1"/>
  <c r="BE64" i="1"/>
  <c r="BF64" i="1"/>
  <c r="BG64" i="1"/>
  <c r="BH64" i="1"/>
  <c r="BI64" i="1"/>
  <c r="BJ64" i="1"/>
  <c r="BK64" i="1"/>
  <c r="BL64" i="1"/>
  <c r="BM64" i="1"/>
  <c r="BN64" i="1"/>
  <c r="BO64" i="1"/>
  <c r="BP64" i="1"/>
  <c r="BQ64" i="1"/>
  <c r="BR64" i="1"/>
  <c r="BS64" i="1"/>
  <c r="AV65" i="1"/>
  <c r="AW65" i="1"/>
  <c r="AX65" i="1"/>
  <c r="AY65" i="1"/>
  <c r="AZ65" i="1"/>
  <c r="BA65" i="1"/>
  <c r="BB65" i="1"/>
  <c r="BC65" i="1"/>
  <c r="BD65" i="1"/>
  <c r="BE65" i="1"/>
  <c r="BF65" i="1"/>
  <c r="BG65" i="1"/>
  <c r="BH65" i="1"/>
  <c r="BI65" i="1"/>
  <c r="BJ65" i="1"/>
  <c r="BK65" i="1"/>
  <c r="BL65" i="1"/>
  <c r="BM65" i="1"/>
  <c r="BN65" i="1"/>
  <c r="BO65" i="1"/>
  <c r="BP65" i="1"/>
  <c r="BQ65" i="1"/>
  <c r="BR65" i="1"/>
  <c r="BS65" i="1"/>
  <c r="AV66" i="1"/>
  <c r="AW66" i="1"/>
  <c r="AX66" i="1"/>
  <c r="AY66" i="1"/>
  <c r="AZ66" i="1"/>
  <c r="BA66" i="1"/>
  <c r="BB66" i="1"/>
  <c r="BC66" i="1"/>
  <c r="BD66" i="1"/>
  <c r="BE66" i="1"/>
  <c r="BF66" i="1"/>
  <c r="BG66" i="1"/>
  <c r="BH66" i="1"/>
  <c r="BI66" i="1"/>
  <c r="BJ66" i="1"/>
  <c r="BK66" i="1"/>
  <c r="BL66" i="1"/>
  <c r="BM66" i="1"/>
  <c r="BN66" i="1"/>
  <c r="BO66" i="1"/>
  <c r="BP66" i="1"/>
  <c r="BQ66" i="1"/>
  <c r="BR66" i="1"/>
  <c r="BS66" i="1"/>
  <c r="AV67" i="1"/>
  <c r="AW67" i="1"/>
  <c r="AX67" i="1"/>
  <c r="AY67" i="1"/>
  <c r="AZ67" i="1"/>
  <c r="BA67" i="1"/>
  <c r="BB67" i="1"/>
  <c r="BC67" i="1"/>
  <c r="BD67" i="1"/>
  <c r="BE67" i="1"/>
  <c r="BF67" i="1"/>
  <c r="BG67" i="1"/>
  <c r="BH67" i="1"/>
  <c r="BI67" i="1"/>
  <c r="BJ67" i="1"/>
  <c r="BK67" i="1"/>
  <c r="BL67" i="1"/>
  <c r="BM67" i="1"/>
  <c r="BN67" i="1"/>
  <c r="BO67" i="1"/>
  <c r="BP67" i="1"/>
  <c r="BQ67" i="1"/>
  <c r="BR67" i="1"/>
  <c r="BS67" i="1"/>
  <c r="AV68" i="1"/>
  <c r="AW68" i="1"/>
  <c r="AX68" i="1"/>
  <c r="AY68" i="1"/>
  <c r="AZ68" i="1"/>
  <c r="BA68" i="1"/>
  <c r="BB68" i="1"/>
  <c r="BC68" i="1"/>
  <c r="BD68" i="1"/>
  <c r="BE68" i="1"/>
  <c r="BF68" i="1"/>
  <c r="BG68" i="1"/>
  <c r="BH68" i="1"/>
  <c r="BI68" i="1"/>
  <c r="BJ68" i="1"/>
  <c r="BK68" i="1"/>
  <c r="BL68" i="1"/>
  <c r="BM68" i="1"/>
  <c r="BN68" i="1"/>
  <c r="BO68" i="1"/>
  <c r="BP68" i="1"/>
  <c r="BQ68" i="1"/>
  <c r="BR68" i="1"/>
  <c r="BS68" i="1"/>
  <c r="AV69" i="1"/>
  <c r="AW69" i="1"/>
  <c r="AX69" i="1"/>
  <c r="AY69" i="1"/>
  <c r="AZ69" i="1"/>
  <c r="BA69" i="1"/>
  <c r="BB69" i="1"/>
  <c r="BC69" i="1"/>
  <c r="BD69" i="1"/>
  <c r="BE69" i="1"/>
  <c r="BF69" i="1"/>
  <c r="BG69" i="1"/>
  <c r="BH69" i="1"/>
  <c r="BI69" i="1"/>
  <c r="BJ69" i="1"/>
  <c r="BK69" i="1"/>
  <c r="BL69" i="1"/>
  <c r="BM69" i="1"/>
  <c r="BN69" i="1"/>
  <c r="BO69" i="1"/>
  <c r="BP69" i="1"/>
  <c r="BQ69" i="1"/>
  <c r="BR69" i="1"/>
  <c r="BS69" i="1"/>
  <c r="AV70" i="1"/>
  <c r="AW70" i="1"/>
  <c r="AX70" i="1"/>
  <c r="AY70" i="1"/>
  <c r="AZ70" i="1"/>
  <c r="BA70" i="1"/>
  <c r="BB70" i="1"/>
  <c r="BC70" i="1"/>
  <c r="BD70" i="1"/>
  <c r="BE70" i="1"/>
  <c r="BF70" i="1"/>
  <c r="BG70" i="1"/>
  <c r="BH70" i="1"/>
  <c r="BI70" i="1"/>
  <c r="BJ70" i="1"/>
  <c r="BK70" i="1"/>
  <c r="BL70" i="1"/>
  <c r="BM70" i="1"/>
  <c r="BN70" i="1"/>
  <c r="BO70" i="1"/>
  <c r="BP70" i="1"/>
  <c r="BQ70" i="1"/>
  <c r="BR70" i="1"/>
  <c r="BS70" i="1"/>
  <c r="AV71" i="1"/>
  <c r="AW71" i="1"/>
  <c r="AX71" i="1"/>
  <c r="AY71" i="1"/>
  <c r="AZ71" i="1"/>
  <c r="BA71" i="1"/>
  <c r="BB71" i="1"/>
  <c r="BC71" i="1"/>
  <c r="BD71" i="1"/>
  <c r="BE71" i="1"/>
  <c r="BF71" i="1"/>
  <c r="BG71" i="1"/>
  <c r="BH71" i="1"/>
  <c r="BI71" i="1"/>
  <c r="BJ71" i="1"/>
  <c r="BK71" i="1"/>
  <c r="BL71" i="1"/>
  <c r="BM71" i="1"/>
  <c r="BN71" i="1"/>
  <c r="BO71" i="1"/>
  <c r="BP71" i="1"/>
  <c r="BQ71" i="1"/>
  <c r="BR71" i="1"/>
  <c r="BS71" i="1"/>
  <c r="AV72" i="1"/>
  <c r="AW72" i="1"/>
  <c r="AX72" i="1"/>
  <c r="AY72" i="1"/>
  <c r="AZ72" i="1"/>
  <c r="BA72" i="1"/>
  <c r="BB72" i="1"/>
  <c r="BC72" i="1"/>
  <c r="BD72" i="1"/>
  <c r="BE72" i="1"/>
  <c r="BF72" i="1"/>
  <c r="BG72" i="1"/>
  <c r="BH72" i="1"/>
  <c r="BI72" i="1"/>
  <c r="BJ72" i="1"/>
  <c r="BK72" i="1"/>
  <c r="BL72" i="1"/>
  <c r="BM72" i="1"/>
  <c r="BN72" i="1"/>
  <c r="BO72" i="1"/>
  <c r="BP72" i="1"/>
  <c r="BQ72" i="1"/>
  <c r="BR72" i="1"/>
  <c r="BS72" i="1"/>
  <c r="AV73" i="1"/>
  <c r="AW73" i="1"/>
  <c r="AX73" i="1"/>
  <c r="AY73" i="1"/>
  <c r="AZ73" i="1"/>
  <c r="BA73" i="1"/>
  <c r="BB73" i="1"/>
  <c r="BC73" i="1"/>
  <c r="BD73" i="1"/>
  <c r="BE73" i="1"/>
  <c r="BF73" i="1"/>
  <c r="BG73" i="1"/>
  <c r="BH73" i="1"/>
  <c r="BI73" i="1"/>
  <c r="BJ73" i="1"/>
  <c r="BK73" i="1"/>
  <c r="BL73" i="1"/>
  <c r="BM73" i="1"/>
  <c r="BN73" i="1"/>
  <c r="BO73" i="1"/>
  <c r="BP73" i="1"/>
  <c r="BQ73" i="1"/>
  <c r="BR73" i="1"/>
  <c r="BS73" i="1"/>
  <c r="AV74" i="1"/>
  <c r="AW74" i="1"/>
  <c r="AX74" i="1"/>
  <c r="AY74" i="1"/>
  <c r="AZ74" i="1"/>
  <c r="BA74" i="1"/>
  <c r="BB74" i="1"/>
  <c r="BC74" i="1"/>
  <c r="BD74" i="1"/>
  <c r="BE74" i="1"/>
  <c r="BF74" i="1"/>
  <c r="BG74" i="1"/>
  <c r="BH74" i="1"/>
  <c r="BI74" i="1"/>
  <c r="BJ74" i="1"/>
  <c r="BK74" i="1"/>
  <c r="BL74" i="1"/>
  <c r="BM74" i="1"/>
  <c r="BN74" i="1"/>
  <c r="BO74" i="1"/>
  <c r="BP74" i="1"/>
  <c r="BQ74" i="1"/>
  <c r="BR74" i="1"/>
  <c r="BS74" i="1"/>
  <c r="AV75" i="1"/>
  <c r="AW75" i="1"/>
  <c r="AX75" i="1"/>
  <c r="AY75" i="1"/>
  <c r="AZ75" i="1"/>
  <c r="BA75" i="1"/>
  <c r="BB75" i="1"/>
  <c r="BC75" i="1"/>
  <c r="BD75" i="1"/>
  <c r="BE75" i="1"/>
  <c r="BF75" i="1"/>
  <c r="BG75" i="1"/>
  <c r="BH75" i="1"/>
  <c r="BI75" i="1"/>
  <c r="BJ75" i="1"/>
  <c r="BK75" i="1"/>
  <c r="BL75" i="1"/>
  <c r="BM75" i="1"/>
  <c r="BN75" i="1"/>
  <c r="BO75" i="1"/>
  <c r="BP75" i="1"/>
  <c r="BQ75" i="1"/>
  <c r="BR75" i="1"/>
  <c r="BS75" i="1"/>
  <c r="AV76" i="1"/>
  <c r="AW76" i="1"/>
  <c r="AX76" i="1"/>
  <c r="AY76" i="1"/>
  <c r="AZ76" i="1"/>
  <c r="BA76" i="1"/>
  <c r="BB76" i="1"/>
  <c r="BC76" i="1"/>
  <c r="BD76" i="1"/>
  <c r="BE76" i="1"/>
  <c r="BF76" i="1"/>
  <c r="BG76" i="1"/>
  <c r="BH76" i="1"/>
  <c r="BI76" i="1"/>
  <c r="BJ76" i="1"/>
  <c r="BK76" i="1"/>
  <c r="BL76" i="1"/>
  <c r="BM76" i="1"/>
  <c r="BN76" i="1"/>
  <c r="BO76" i="1"/>
  <c r="BP76" i="1"/>
  <c r="BQ76" i="1"/>
  <c r="BR76" i="1"/>
  <c r="BS76" i="1"/>
  <c r="AV77" i="1"/>
  <c r="AW77" i="1"/>
  <c r="AX77" i="1"/>
  <c r="AY77" i="1"/>
  <c r="AZ77" i="1"/>
  <c r="BA77" i="1"/>
  <c r="BB77" i="1"/>
  <c r="BC77" i="1"/>
  <c r="BD77" i="1"/>
  <c r="BE77" i="1"/>
  <c r="BF77" i="1"/>
  <c r="BG77" i="1"/>
  <c r="BH77" i="1"/>
  <c r="BI77" i="1"/>
  <c r="BJ77" i="1"/>
  <c r="BK77" i="1"/>
  <c r="BL77" i="1"/>
  <c r="BM77" i="1"/>
  <c r="BN77" i="1"/>
  <c r="BO77" i="1"/>
  <c r="BP77" i="1"/>
  <c r="BQ77" i="1"/>
  <c r="BR77" i="1"/>
  <c r="BS77" i="1"/>
  <c r="AV78" i="1"/>
  <c r="AW78" i="1"/>
  <c r="AX78" i="1"/>
  <c r="AY78" i="1"/>
  <c r="AZ78" i="1"/>
  <c r="BA78" i="1"/>
  <c r="BB78" i="1"/>
  <c r="BC78" i="1"/>
  <c r="BD78" i="1"/>
  <c r="BE78" i="1"/>
  <c r="BF78" i="1"/>
  <c r="BG78" i="1"/>
  <c r="BH78" i="1"/>
  <c r="BI78" i="1"/>
  <c r="BJ78" i="1"/>
  <c r="BK78" i="1"/>
  <c r="BL78" i="1"/>
  <c r="BM78" i="1"/>
  <c r="BN78" i="1"/>
  <c r="BO78" i="1"/>
  <c r="BP78" i="1"/>
  <c r="BQ78" i="1"/>
  <c r="BR78" i="1"/>
  <c r="BS78" i="1"/>
  <c r="AV79" i="1"/>
  <c r="AW79" i="1"/>
  <c r="AX79" i="1"/>
  <c r="AY79" i="1"/>
  <c r="AZ79" i="1"/>
  <c r="BA79" i="1"/>
  <c r="BB79" i="1"/>
  <c r="BC79" i="1"/>
  <c r="BD79" i="1"/>
  <c r="BE79" i="1"/>
  <c r="BF79" i="1"/>
  <c r="BG79" i="1"/>
  <c r="BH79" i="1"/>
  <c r="BI79" i="1"/>
  <c r="BJ79" i="1"/>
  <c r="BK79" i="1"/>
  <c r="BL79" i="1"/>
  <c r="BM79" i="1"/>
  <c r="BN79" i="1"/>
  <c r="BO79" i="1"/>
  <c r="BP79" i="1"/>
  <c r="BQ79" i="1"/>
  <c r="BR79" i="1"/>
  <c r="BS79" i="1"/>
  <c r="AV80" i="1"/>
  <c r="AW80" i="1"/>
  <c r="AX80" i="1"/>
  <c r="AY80" i="1"/>
  <c r="AZ80" i="1"/>
  <c r="BA80" i="1"/>
  <c r="BB80" i="1"/>
  <c r="BC80" i="1"/>
  <c r="BD80" i="1"/>
  <c r="BE80" i="1"/>
  <c r="BF80" i="1"/>
  <c r="BG80" i="1"/>
  <c r="BH80" i="1"/>
  <c r="BI80" i="1"/>
  <c r="BJ80" i="1"/>
  <c r="BK80" i="1"/>
  <c r="BL80" i="1"/>
  <c r="BM80" i="1"/>
  <c r="BN80" i="1"/>
  <c r="BO80" i="1"/>
  <c r="BP80" i="1"/>
  <c r="BQ80" i="1"/>
  <c r="BR80" i="1"/>
  <c r="BS80" i="1"/>
  <c r="AV81" i="1"/>
  <c r="AW81" i="1"/>
  <c r="AX81" i="1"/>
  <c r="AY81" i="1"/>
  <c r="AZ81" i="1"/>
  <c r="BA81" i="1"/>
  <c r="BB81" i="1"/>
  <c r="BC81" i="1"/>
  <c r="BD81" i="1"/>
  <c r="BE81" i="1"/>
  <c r="BF81" i="1"/>
  <c r="BG81" i="1"/>
  <c r="BH81" i="1"/>
  <c r="BI81" i="1"/>
  <c r="BJ81" i="1"/>
  <c r="BK81" i="1"/>
  <c r="BL81" i="1"/>
  <c r="BM81" i="1"/>
  <c r="BN81" i="1"/>
  <c r="BO81" i="1"/>
  <c r="BP81" i="1"/>
  <c r="BQ81" i="1"/>
  <c r="BR81" i="1"/>
  <c r="BS81" i="1"/>
  <c r="AV82" i="1"/>
  <c r="AW82" i="1"/>
  <c r="AX82" i="1"/>
  <c r="AY82" i="1"/>
  <c r="AZ82" i="1"/>
  <c r="BA82" i="1"/>
  <c r="BB82" i="1"/>
  <c r="BC82" i="1"/>
  <c r="BD82" i="1"/>
  <c r="BE82" i="1"/>
  <c r="BF82" i="1"/>
  <c r="BG82" i="1"/>
  <c r="BH82" i="1"/>
  <c r="BI82" i="1"/>
  <c r="BJ82" i="1"/>
  <c r="BK82" i="1"/>
  <c r="BL82" i="1"/>
  <c r="BM82" i="1"/>
  <c r="BN82" i="1"/>
  <c r="BO82" i="1"/>
  <c r="BP82" i="1"/>
  <c r="BQ82" i="1"/>
  <c r="BR82" i="1"/>
  <c r="BS82" i="1"/>
  <c r="AV83" i="1"/>
  <c r="AW83" i="1"/>
  <c r="AX83" i="1"/>
  <c r="AY83" i="1"/>
  <c r="AZ83" i="1"/>
  <c r="BA83" i="1"/>
  <c r="BB83" i="1"/>
  <c r="BC83" i="1"/>
  <c r="BD83" i="1"/>
  <c r="BE83" i="1"/>
  <c r="BF83" i="1"/>
  <c r="BG83" i="1"/>
  <c r="BH83" i="1"/>
  <c r="BI83" i="1"/>
  <c r="BJ83" i="1"/>
  <c r="BK83" i="1"/>
  <c r="BL83" i="1"/>
  <c r="BM83" i="1"/>
  <c r="BN83" i="1"/>
  <c r="BO83" i="1"/>
  <c r="BP83" i="1"/>
  <c r="BQ83" i="1"/>
  <c r="BR83" i="1"/>
  <c r="BS83" i="1"/>
  <c r="AV84" i="1"/>
  <c r="AW84" i="1"/>
  <c r="AX84" i="1"/>
  <c r="AY84" i="1"/>
  <c r="AZ84" i="1"/>
  <c r="BA84" i="1"/>
  <c r="BB84" i="1"/>
  <c r="BC84" i="1"/>
  <c r="BD84" i="1"/>
  <c r="BE84" i="1"/>
  <c r="BF84" i="1"/>
  <c r="BG84" i="1"/>
  <c r="BH84" i="1"/>
  <c r="BI84" i="1"/>
  <c r="BJ84" i="1"/>
  <c r="BK84" i="1"/>
  <c r="BL84" i="1"/>
  <c r="BM84" i="1"/>
  <c r="BN84" i="1"/>
  <c r="BO84" i="1"/>
  <c r="BP84" i="1"/>
  <c r="BQ84" i="1"/>
  <c r="BR84" i="1"/>
  <c r="BS84" i="1"/>
  <c r="AV85" i="1"/>
  <c r="AW85" i="1"/>
  <c r="AX85" i="1"/>
  <c r="AY85" i="1"/>
  <c r="AZ85" i="1"/>
  <c r="BA85" i="1"/>
  <c r="BB85" i="1"/>
  <c r="BC85" i="1"/>
  <c r="BD85" i="1"/>
  <c r="BE85" i="1"/>
  <c r="BF85" i="1"/>
  <c r="BG85" i="1"/>
  <c r="BH85" i="1"/>
  <c r="BI85" i="1"/>
  <c r="BJ85" i="1"/>
  <c r="BK85" i="1"/>
  <c r="BL85" i="1"/>
  <c r="BM85" i="1"/>
  <c r="BN85" i="1"/>
  <c r="BO85" i="1"/>
  <c r="BP85" i="1"/>
  <c r="BQ85" i="1"/>
  <c r="BR85" i="1"/>
  <c r="BS85" i="1"/>
  <c r="AV86" i="1"/>
  <c r="AW86" i="1"/>
  <c r="AX86" i="1"/>
  <c r="AY86" i="1"/>
  <c r="AZ86" i="1"/>
  <c r="BA86" i="1"/>
  <c r="BB86" i="1"/>
  <c r="BC86" i="1"/>
  <c r="BD86" i="1"/>
  <c r="BE86" i="1"/>
  <c r="BF86" i="1"/>
  <c r="BG86" i="1"/>
  <c r="BH86" i="1"/>
  <c r="BI86" i="1"/>
  <c r="BJ86" i="1"/>
  <c r="BK86" i="1"/>
  <c r="BL86" i="1"/>
  <c r="BM86" i="1"/>
  <c r="BN86" i="1"/>
  <c r="BO86" i="1"/>
  <c r="BP86" i="1"/>
  <c r="BQ86" i="1"/>
  <c r="BR86" i="1"/>
  <c r="BS86" i="1"/>
  <c r="AV87" i="1"/>
  <c r="AW87" i="1"/>
  <c r="AX87" i="1"/>
  <c r="AY87" i="1"/>
  <c r="AZ87" i="1"/>
  <c r="BA87" i="1"/>
  <c r="BB87" i="1"/>
  <c r="BC87" i="1"/>
  <c r="BD87" i="1"/>
  <c r="BE87" i="1"/>
  <c r="BF87" i="1"/>
  <c r="BG87" i="1"/>
  <c r="BH87" i="1"/>
  <c r="BI87" i="1"/>
  <c r="BJ87" i="1"/>
  <c r="BK87" i="1"/>
  <c r="BL87" i="1"/>
  <c r="BM87" i="1"/>
  <c r="BN87" i="1"/>
  <c r="BO87" i="1"/>
  <c r="BP87" i="1"/>
  <c r="BQ87" i="1"/>
  <c r="BR87" i="1"/>
  <c r="BS87" i="1"/>
  <c r="AV88" i="1"/>
  <c r="AW88" i="1"/>
  <c r="AX88" i="1"/>
  <c r="AY88" i="1"/>
  <c r="AZ88" i="1"/>
  <c r="BA88" i="1"/>
  <c r="BB88" i="1"/>
  <c r="BC88" i="1"/>
  <c r="BD88" i="1"/>
  <c r="BE88" i="1"/>
  <c r="BF88" i="1"/>
  <c r="BG88" i="1"/>
  <c r="BH88" i="1"/>
  <c r="BI88" i="1"/>
  <c r="BJ88" i="1"/>
  <c r="BK88" i="1"/>
  <c r="BL88" i="1"/>
  <c r="BM88" i="1"/>
  <c r="BN88" i="1"/>
  <c r="BO88" i="1"/>
  <c r="BP88" i="1"/>
  <c r="BQ88" i="1"/>
  <c r="BR88" i="1"/>
  <c r="BS88" i="1"/>
  <c r="AV89" i="1"/>
  <c r="AW89" i="1"/>
  <c r="AX89" i="1"/>
  <c r="AY89" i="1"/>
  <c r="AZ89" i="1"/>
  <c r="BA89" i="1"/>
  <c r="BB89" i="1"/>
  <c r="BC89" i="1"/>
  <c r="BD89" i="1"/>
  <c r="BE89" i="1"/>
  <c r="BF89" i="1"/>
  <c r="BG89" i="1"/>
  <c r="BH89" i="1"/>
  <c r="BI89" i="1"/>
  <c r="BJ89" i="1"/>
  <c r="BK89" i="1"/>
  <c r="BL89" i="1"/>
  <c r="BM89" i="1"/>
  <c r="BN89" i="1"/>
  <c r="BO89" i="1"/>
  <c r="BP89" i="1"/>
  <c r="BQ89" i="1"/>
  <c r="BR89" i="1"/>
  <c r="BS89" i="1"/>
  <c r="AV90" i="1"/>
  <c r="AW90" i="1"/>
  <c r="AX90" i="1"/>
  <c r="AY90" i="1"/>
  <c r="AZ90" i="1"/>
  <c r="BA90" i="1"/>
  <c r="BB90" i="1"/>
  <c r="BC90" i="1"/>
  <c r="BD90" i="1"/>
  <c r="BE90" i="1"/>
  <c r="BF90" i="1"/>
  <c r="BG90" i="1"/>
  <c r="BH90" i="1"/>
  <c r="BI90" i="1"/>
  <c r="BJ90" i="1"/>
  <c r="BK90" i="1"/>
  <c r="BL90" i="1"/>
  <c r="BM90" i="1"/>
  <c r="BN90" i="1"/>
  <c r="BO90" i="1"/>
  <c r="BP90" i="1"/>
  <c r="BQ90" i="1"/>
  <c r="BR90" i="1"/>
  <c r="BS90" i="1"/>
  <c r="AV91" i="1"/>
  <c r="AW91" i="1"/>
  <c r="AX91" i="1"/>
  <c r="AY91" i="1"/>
  <c r="AZ91" i="1"/>
  <c r="BA91" i="1"/>
  <c r="BB91" i="1"/>
  <c r="BC91" i="1"/>
  <c r="BD91" i="1"/>
  <c r="BE91" i="1"/>
  <c r="BF91" i="1"/>
  <c r="BG91" i="1"/>
  <c r="BH91" i="1"/>
  <c r="BI91" i="1"/>
  <c r="BJ91" i="1"/>
  <c r="BK91" i="1"/>
  <c r="BL91" i="1"/>
  <c r="BM91" i="1"/>
  <c r="BN91" i="1"/>
  <c r="BO91" i="1"/>
  <c r="BP91" i="1"/>
  <c r="BQ91" i="1"/>
  <c r="BR91" i="1"/>
  <c r="BS91" i="1"/>
  <c r="AV92" i="1"/>
  <c r="AW92" i="1"/>
  <c r="AX92" i="1"/>
  <c r="AY92" i="1"/>
  <c r="AZ92" i="1"/>
  <c r="BA92" i="1"/>
  <c r="BB92" i="1"/>
  <c r="BC92" i="1"/>
  <c r="BD92" i="1"/>
  <c r="BE92" i="1"/>
  <c r="BF92" i="1"/>
  <c r="BG92" i="1"/>
  <c r="BH92" i="1"/>
  <c r="BI92" i="1"/>
  <c r="BJ92" i="1"/>
  <c r="BK92" i="1"/>
  <c r="BL92" i="1"/>
  <c r="BM92" i="1"/>
  <c r="BN92" i="1"/>
  <c r="BO92" i="1"/>
  <c r="BP92" i="1"/>
  <c r="BQ92" i="1"/>
  <c r="BR92" i="1"/>
  <c r="BS92" i="1"/>
  <c r="AV93" i="1"/>
  <c r="AW93" i="1"/>
  <c r="AX93" i="1"/>
  <c r="AY93" i="1"/>
  <c r="AZ93" i="1"/>
  <c r="BA93" i="1"/>
  <c r="BB93" i="1"/>
  <c r="BC93" i="1"/>
  <c r="BD93" i="1"/>
  <c r="BE93" i="1"/>
  <c r="BF93" i="1"/>
  <c r="BG93" i="1"/>
  <c r="BH93" i="1"/>
  <c r="BI93" i="1"/>
  <c r="BJ93" i="1"/>
  <c r="BK93" i="1"/>
  <c r="BL93" i="1"/>
  <c r="BM93" i="1"/>
  <c r="BN93" i="1"/>
  <c r="BO93" i="1"/>
  <c r="BP93" i="1"/>
  <c r="BQ93" i="1"/>
  <c r="BR93" i="1"/>
  <c r="BS93" i="1"/>
  <c r="AV94" i="1"/>
  <c r="AW94" i="1"/>
  <c r="AX94" i="1"/>
  <c r="AY94" i="1"/>
  <c r="AZ94" i="1"/>
  <c r="BA94" i="1"/>
  <c r="BB94" i="1"/>
  <c r="BC94" i="1"/>
  <c r="BD94" i="1"/>
  <c r="BE94" i="1"/>
  <c r="BF94" i="1"/>
  <c r="BG94" i="1"/>
  <c r="BH94" i="1"/>
  <c r="BI94" i="1"/>
  <c r="BJ94" i="1"/>
  <c r="BK94" i="1"/>
  <c r="BL94" i="1"/>
  <c r="BM94" i="1"/>
  <c r="BN94" i="1"/>
  <c r="BO94" i="1"/>
  <c r="BP94" i="1"/>
  <c r="BQ94" i="1"/>
  <c r="BR94" i="1"/>
  <c r="BS94" i="1"/>
  <c r="AV95" i="1"/>
  <c r="AW95" i="1"/>
  <c r="AX95" i="1"/>
  <c r="AY95" i="1"/>
  <c r="AZ95" i="1"/>
  <c r="BA95" i="1"/>
  <c r="BB95" i="1"/>
  <c r="BC95" i="1"/>
  <c r="BD95" i="1"/>
  <c r="BE95" i="1"/>
  <c r="BF95" i="1"/>
  <c r="BG95" i="1"/>
  <c r="BH95" i="1"/>
  <c r="BI95" i="1"/>
  <c r="BJ95" i="1"/>
  <c r="BK95" i="1"/>
  <c r="BL95" i="1"/>
  <c r="BM95" i="1"/>
  <c r="BN95" i="1"/>
  <c r="BO95" i="1"/>
  <c r="BP95" i="1"/>
  <c r="BQ95" i="1"/>
  <c r="BR95" i="1"/>
  <c r="BS95" i="1"/>
  <c r="AV96" i="1"/>
  <c r="AW96" i="1"/>
  <c r="AX96" i="1"/>
  <c r="AY96" i="1"/>
  <c r="AZ96" i="1"/>
  <c r="BA96" i="1"/>
  <c r="BB96" i="1"/>
  <c r="BC96" i="1"/>
  <c r="BD96" i="1"/>
  <c r="BE96" i="1"/>
  <c r="BF96" i="1"/>
  <c r="BG96" i="1"/>
  <c r="BH96" i="1"/>
  <c r="BI96" i="1"/>
  <c r="BJ96" i="1"/>
  <c r="BK96" i="1"/>
  <c r="BL96" i="1"/>
  <c r="BM96" i="1"/>
  <c r="BN96" i="1"/>
  <c r="BO96" i="1"/>
  <c r="BP96" i="1"/>
  <c r="BQ96" i="1"/>
  <c r="BR96" i="1"/>
  <c r="BS96" i="1"/>
  <c r="AV97" i="1"/>
  <c r="AW97" i="1"/>
  <c r="AX97" i="1"/>
  <c r="AY97" i="1"/>
  <c r="AZ97" i="1"/>
  <c r="BA97" i="1"/>
  <c r="BB97" i="1"/>
  <c r="BC97" i="1"/>
  <c r="BD97" i="1"/>
  <c r="BE97" i="1"/>
  <c r="BF97" i="1"/>
  <c r="BG97" i="1"/>
  <c r="BH97" i="1"/>
  <c r="BI97" i="1"/>
  <c r="BJ97" i="1"/>
  <c r="BK97" i="1"/>
  <c r="BL97" i="1"/>
  <c r="BM97" i="1"/>
  <c r="BN97" i="1"/>
  <c r="BO97" i="1"/>
  <c r="BP97" i="1"/>
  <c r="BQ97" i="1"/>
  <c r="BR97" i="1"/>
  <c r="BS97" i="1"/>
  <c r="AV98" i="1"/>
  <c r="AW98" i="1"/>
  <c r="AX98" i="1"/>
  <c r="AY98" i="1"/>
  <c r="AZ98" i="1"/>
  <c r="BA98" i="1"/>
  <c r="BB98" i="1"/>
  <c r="BC98" i="1"/>
  <c r="BD98" i="1"/>
  <c r="BE98" i="1"/>
  <c r="BF98" i="1"/>
  <c r="BG98" i="1"/>
  <c r="BH98" i="1"/>
  <c r="BI98" i="1"/>
  <c r="BJ98" i="1"/>
  <c r="BK98" i="1"/>
  <c r="BL98" i="1"/>
  <c r="BM98" i="1"/>
  <c r="BN98" i="1"/>
  <c r="BO98" i="1"/>
  <c r="BP98" i="1"/>
  <c r="BQ98" i="1"/>
  <c r="BR98" i="1"/>
  <c r="BS98" i="1"/>
  <c r="AV99" i="1"/>
  <c r="AW99" i="1"/>
  <c r="AX99" i="1"/>
  <c r="AY99" i="1"/>
  <c r="AZ99" i="1"/>
  <c r="BA99" i="1"/>
  <c r="BB99" i="1"/>
  <c r="BC99" i="1"/>
  <c r="BD99" i="1"/>
  <c r="BE99" i="1"/>
  <c r="BF99" i="1"/>
  <c r="BG99" i="1"/>
  <c r="BH99" i="1"/>
  <c r="BI99" i="1"/>
  <c r="BJ99" i="1"/>
  <c r="BK99" i="1"/>
  <c r="BL99" i="1"/>
  <c r="BM99" i="1"/>
  <c r="BN99" i="1"/>
  <c r="BO99" i="1"/>
  <c r="BP99" i="1"/>
  <c r="BQ99" i="1"/>
  <c r="BR99" i="1"/>
  <c r="BS99" i="1"/>
  <c r="AV100" i="1"/>
  <c r="AW100" i="1"/>
  <c r="AX100" i="1"/>
  <c r="AY100" i="1"/>
  <c r="AZ100" i="1"/>
  <c r="BA100" i="1"/>
  <c r="BB100" i="1"/>
  <c r="BC100" i="1"/>
  <c r="BD100" i="1"/>
  <c r="BE100" i="1"/>
  <c r="BF100" i="1"/>
  <c r="BG100" i="1"/>
  <c r="BH100" i="1"/>
  <c r="BI100" i="1"/>
  <c r="BJ100" i="1"/>
  <c r="BK100" i="1"/>
  <c r="BL100" i="1"/>
  <c r="BM100" i="1"/>
  <c r="BN100" i="1"/>
  <c r="BO100" i="1"/>
  <c r="BP100" i="1"/>
  <c r="BQ100" i="1"/>
  <c r="BR100" i="1"/>
  <c r="BS100" i="1"/>
  <c r="AV101" i="1"/>
  <c r="AW101" i="1"/>
  <c r="AX101" i="1"/>
  <c r="AY101" i="1"/>
  <c r="AZ101" i="1"/>
  <c r="BA101" i="1"/>
  <c r="BB101" i="1"/>
  <c r="BC101" i="1"/>
  <c r="BD101" i="1"/>
  <c r="BE101" i="1"/>
  <c r="BF101" i="1"/>
  <c r="BG101" i="1"/>
  <c r="BH101" i="1"/>
  <c r="BI101" i="1"/>
  <c r="BJ101" i="1"/>
  <c r="BK101" i="1"/>
  <c r="BL101" i="1"/>
  <c r="BM101" i="1"/>
  <c r="BN101" i="1"/>
  <c r="BO101" i="1"/>
  <c r="BP101" i="1"/>
  <c r="BQ101" i="1"/>
  <c r="BR101" i="1"/>
  <c r="BS101" i="1"/>
  <c r="AV102" i="1"/>
  <c r="AW102" i="1"/>
  <c r="AX102" i="1"/>
  <c r="AY102" i="1"/>
  <c r="AZ102" i="1"/>
  <c r="BA102" i="1"/>
  <c r="BB102" i="1"/>
  <c r="BC102" i="1"/>
  <c r="BD102" i="1"/>
  <c r="BE102" i="1"/>
  <c r="BF102" i="1"/>
  <c r="BG102" i="1"/>
  <c r="BH102" i="1"/>
  <c r="BI102" i="1"/>
  <c r="BJ102" i="1"/>
  <c r="BK102" i="1"/>
  <c r="BL102" i="1"/>
  <c r="BM102" i="1"/>
  <c r="BN102" i="1"/>
  <c r="BO102" i="1"/>
  <c r="BP102" i="1"/>
  <c r="BQ102" i="1"/>
  <c r="BR102" i="1"/>
  <c r="BS102" i="1"/>
  <c r="AV103" i="1"/>
  <c r="AW103" i="1"/>
  <c r="AX103" i="1"/>
  <c r="AY103" i="1"/>
  <c r="AZ103" i="1"/>
  <c r="BA103" i="1"/>
  <c r="BB103" i="1"/>
  <c r="BC103" i="1"/>
  <c r="BD103" i="1"/>
  <c r="BE103" i="1"/>
  <c r="BF103" i="1"/>
  <c r="BG103" i="1"/>
  <c r="BH103" i="1"/>
  <c r="BI103" i="1"/>
  <c r="BJ103" i="1"/>
  <c r="BK103" i="1"/>
  <c r="BL103" i="1"/>
  <c r="BM103" i="1"/>
  <c r="BN103" i="1"/>
  <c r="BO103" i="1"/>
  <c r="BP103" i="1"/>
  <c r="BQ103" i="1"/>
  <c r="BR103" i="1"/>
  <c r="BS103" i="1"/>
  <c r="AV104" i="1"/>
  <c r="AW104" i="1"/>
  <c r="AX104" i="1"/>
  <c r="AY104" i="1"/>
  <c r="AZ104" i="1"/>
  <c r="BA104" i="1"/>
  <c r="BB104" i="1"/>
  <c r="BC104" i="1"/>
  <c r="BD104" i="1"/>
  <c r="BE104" i="1"/>
  <c r="BF104" i="1"/>
  <c r="BG104" i="1"/>
  <c r="BH104" i="1"/>
  <c r="BI104" i="1"/>
  <c r="BJ104" i="1"/>
  <c r="BK104" i="1"/>
  <c r="BL104" i="1"/>
  <c r="BM104" i="1"/>
  <c r="BN104" i="1"/>
  <c r="BO104" i="1"/>
  <c r="BP104" i="1"/>
  <c r="BQ104" i="1"/>
  <c r="BR104" i="1"/>
  <c r="BS104" i="1"/>
  <c r="AV105" i="1"/>
  <c r="AW105" i="1"/>
  <c r="AX105" i="1"/>
  <c r="AY105" i="1"/>
  <c r="AZ105" i="1"/>
  <c r="BA105" i="1"/>
  <c r="BB105" i="1"/>
  <c r="BC105" i="1"/>
  <c r="BD105" i="1"/>
  <c r="BE105" i="1"/>
  <c r="BF105" i="1"/>
  <c r="BG105" i="1"/>
  <c r="BH105" i="1"/>
  <c r="BI105" i="1"/>
  <c r="BJ105" i="1"/>
  <c r="BK105" i="1"/>
  <c r="BL105" i="1"/>
  <c r="BM105" i="1"/>
  <c r="BN105" i="1"/>
  <c r="BO105" i="1"/>
  <c r="BP105" i="1"/>
  <c r="BQ105" i="1"/>
  <c r="BR105" i="1"/>
  <c r="BS105" i="1"/>
  <c r="AV106" i="1"/>
  <c r="AW106" i="1"/>
  <c r="AX106" i="1"/>
  <c r="AY106" i="1"/>
  <c r="AZ106" i="1"/>
  <c r="BA106" i="1"/>
  <c r="BB106" i="1"/>
  <c r="BC106" i="1"/>
  <c r="BD106" i="1"/>
  <c r="BE106" i="1"/>
  <c r="BF106" i="1"/>
  <c r="BG106" i="1"/>
  <c r="BH106" i="1"/>
  <c r="BI106" i="1"/>
  <c r="BJ106" i="1"/>
  <c r="BK106" i="1"/>
  <c r="BL106" i="1"/>
  <c r="BM106" i="1"/>
  <c r="BN106" i="1"/>
  <c r="BO106" i="1"/>
  <c r="BP106" i="1"/>
  <c r="BQ106" i="1"/>
  <c r="BR106" i="1"/>
  <c r="BS106" i="1"/>
  <c r="AV107" i="1"/>
  <c r="AW107" i="1"/>
  <c r="AX107" i="1"/>
  <c r="AY107" i="1"/>
  <c r="AZ107" i="1"/>
  <c r="BA107" i="1"/>
  <c r="BB107" i="1"/>
  <c r="BC107" i="1"/>
  <c r="BD107" i="1"/>
  <c r="BE107" i="1"/>
  <c r="BF107" i="1"/>
  <c r="BG107" i="1"/>
  <c r="BH107" i="1"/>
  <c r="BI107" i="1"/>
  <c r="BJ107" i="1"/>
  <c r="BK107" i="1"/>
  <c r="BL107" i="1"/>
  <c r="BM107" i="1"/>
  <c r="BN107" i="1"/>
  <c r="BO107" i="1"/>
  <c r="BP107" i="1"/>
  <c r="BQ107" i="1"/>
  <c r="BR107" i="1"/>
  <c r="BS107" i="1"/>
  <c r="AV108" i="1"/>
  <c r="AW108" i="1"/>
  <c r="AX108" i="1"/>
  <c r="AY108" i="1"/>
  <c r="AZ108" i="1"/>
  <c r="BA108" i="1"/>
  <c r="BB108" i="1"/>
  <c r="BC108" i="1"/>
  <c r="BD108" i="1"/>
  <c r="BE108" i="1"/>
  <c r="BF108" i="1"/>
  <c r="BG108" i="1"/>
  <c r="BH108" i="1"/>
  <c r="BI108" i="1"/>
  <c r="BJ108" i="1"/>
  <c r="BK108" i="1"/>
  <c r="BL108" i="1"/>
  <c r="BM108" i="1"/>
  <c r="BN108" i="1"/>
  <c r="BO108" i="1"/>
  <c r="BP108" i="1"/>
  <c r="BQ108" i="1"/>
  <c r="BR108" i="1"/>
  <c r="BS108" i="1"/>
  <c r="AV109" i="1"/>
  <c r="AW109" i="1"/>
  <c r="AX109" i="1"/>
  <c r="AY109" i="1"/>
  <c r="AZ109" i="1"/>
  <c r="BA109" i="1"/>
  <c r="BB109" i="1"/>
  <c r="BC109" i="1"/>
  <c r="BD109" i="1"/>
  <c r="BE109" i="1"/>
  <c r="BF109" i="1"/>
  <c r="BG109" i="1"/>
  <c r="BH109" i="1"/>
  <c r="BI109" i="1"/>
  <c r="BJ109" i="1"/>
  <c r="BK109" i="1"/>
  <c r="BL109" i="1"/>
  <c r="BM109" i="1"/>
  <c r="BN109" i="1"/>
  <c r="BO109" i="1"/>
  <c r="BP109" i="1"/>
  <c r="BQ109" i="1"/>
  <c r="BR109" i="1"/>
  <c r="BS109" i="1"/>
  <c r="AV110" i="1"/>
  <c r="AW110" i="1"/>
  <c r="AX110" i="1"/>
  <c r="AY110" i="1"/>
  <c r="AZ110" i="1"/>
  <c r="BA110" i="1"/>
  <c r="BB110" i="1"/>
  <c r="BC110" i="1"/>
  <c r="BD110" i="1"/>
  <c r="BE110" i="1"/>
  <c r="BF110" i="1"/>
  <c r="BG110" i="1"/>
  <c r="BH110" i="1"/>
  <c r="BI110" i="1"/>
  <c r="BJ110" i="1"/>
  <c r="BK110" i="1"/>
  <c r="BL110" i="1"/>
  <c r="BM110" i="1"/>
  <c r="BN110" i="1"/>
  <c r="BO110" i="1"/>
  <c r="BP110" i="1"/>
  <c r="BQ110" i="1"/>
  <c r="BR110" i="1"/>
  <c r="BS110" i="1"/>
  <c r="AV111" i="1"/>
  <c r="AW111" i="1"/>
  <c r="AX111" i="1"/>
  <c r="AY111" i="1"/>
  <c r="AZ111" i="1"/>
  <c r="BA111" i="1"/>
  <c r="BB111" i="1"/>
  <c r="BC111" i="1"/>
  <c r="BD111" i="1"/>
  <c r="BE111" i="1"/>
  <c r="BF111" i="1"/>
  <c r="BG111" i="1"/>
  <c r="BH111" i="1"/>
  <c r="BI111" i="1"/>
  <c r="BJ111" i="1"/>
  <c r="BK111" i="1"/>
  <c r="BL111" i="1"/>
  <c r="BM111" i="1"/>
  <c r="BN111" i="1"/>
  <c r="BO111" i="1"/>
  <c r="BP111" i="1"/>
  <c r="BQ111" i="1"/>
  <c r="BR111" i="1"/>
  <c r="BS111" i="1"/>
  <c r="AV112" i="1"/>
  <c r="AW112" i="1"/>
  <c r="AX112" i="1"/>
  <c r="AY112" i="1"/>
  <c r="AZ112" i="1"/>
  <c r="BA112" i="1"/>
  <c r="BB112" i="1"/>
  <c r="BC112" i="1"/>
  <c r="BD112" i="1"/>
  <c r="BE112" i="1"/>
  <c r="BF112" i="1"/>
  <c r="BG112" i="1"/>
  <c r="BH112" i="1"/>
  <c r="BI112" i="1"/>
  <c r="BJ112" i="1"/>
  <c r="BK112" i="1"/>
  <c r="BL112" i="1"/>
  <c r="BM112" i="1"/>
  <c r="BN112" i="1"/>
  <c r="BO112" i="1"/>
  <c r="BP112" i="1"/>
  <c r="BQ112" i="1"/>
  <c r="BR112" i="1"/>
  <c r="BS112" i="1"/>
  <c r="AV113" i="1"/>
  <c r="AW113" i="1"/>
  <c r="AX113" i="1"/>
  <c r="AY113" i="1"/>
  <c r="AZ113" i="1"/>
  <c r="BA113" i="1"/>
  <c r="BB113" i="1"/>
  <c r="BC113" i="1"/>
  <c r="BD113" i="1"/>
  <c r="BE113" i="1"/>
  <c r="BF113" i="1"/>
  <c r="BG113" i="1"/>
  <c r="BH113" i="1"/>
  <c r="BI113" i="1"/>
  <c r="BJ113" i="1"/>
  <c r="BK113" i="1"/>
  <c r="BL113" i="1"/>
  <c r="BM113" i="1"/>
  <c r="BN113" i="1"/>
  <c r="BO113" i="1"/>
  <c r="BP113" i="1"/>
  <c r="BQ113" i="1"/>
  <c r="BR113" i="1"/>
  <c r="BS113" i="1"/>
  <c r="AV114" i="1"/>
  <c r="AW114" i="1"/>
  <c r="AX114" i="1"/>
  <c r="AY114" i="1"/>
  <c r="AZ114" i="1"/>
  <c r="BA114" i="1"/>
  <c r="BB114" i="1"/>
  <c r="BC114" i="1"/>
  <c r="BD114" i="1"/>
  <c r="BE114" i="1"/>
  <c r="BF114" i="1"/>
  <c r="BG114" i="1"/>
  <c r="BH114" i="1"/>
  <c r="BI114" i="1"/>
  <c r="BJ114" i="1"/>
  <c r="BK114" i="1"/>
  <c r="BL114" i="1"/>
  <c r="BM114" i="1"/>
  <c r="BN114" i="1"/>
  <c r="BO114" i="1"/>
  <c r="BP114" i="1"/>
  <c r="BQ114" i="1"/>
  <c r="BR114" i="1"/>
  <c r="BS114" i="1"/>
  <c r="AV115" i="1"/>
  <c r="AW115" i="1"/>
  <c r="AX115" i="1"/>
  <c r="AY115" i="1"/>
  <c r="AZ115" i="1"/>
  <c r="BA115" i="1"/>
  <c r="BB115" i="1"/>
  <c r="BC115" i="1"/>
  <c r="BD115" i="1"/>
  <c r="BE115" i="1"/>
  <c r="BF115" i="1"/>
  <c r="BG115" i="1"/>
  <c r="BH115" i="1"/>
  <c r="BI115" i="1"/>
  <c r="BJ115" i="1"/>
  <c r="BK115" i="1"/>
  <c r="BL115" i="1"/>
  <c r="BM115" i="1"/>
  <c r="BN115" i="1"/>
  <c r="BO115" i="1"/>
  <c r="BP115" i="1"/>
  <c r="BQ115" i="1"/>
  <c r="BR115" i="1"/>
  <c r="BS115" i="1"/>
  <c r="AV116" i="1"/>
  <c r="AW116" i="1"/>
  <c r="AX116" i="1"/>
  <c r="AY116" i="1"/>
  <c r="AZ116" i="1"/>
  <c r="BA116" i="1"/>
  <c r="BB116" i="1"/>
  <c r="BC116" i="1"/>
  <c r="BD116" i="1"/>
  <c r="BE116" i="1"/>
  <c r="BF116" i="1"/>
  <c r="BG116" i="1"/>
  <c r="BH116" i="1"/>
  <c r="BI116" i="1"/>
  <c r="BJ116" i="1"/>
  <c r="BK116" i="1"/>
  <c r="BL116" i="1"/>
  <c r="BM116" i="1"/>
  <c r="BN116" i="1"/>
  <c r="BO116" i="1"/>
  <c r="BP116" i="1"/>
  <c r="BQ116" i="1"/>
  <c r="BR116" i="1"/>
  <c r="BS116" i="1"/>
  <c r="AV117" i="1"/>
  <c r="AW117" i="1"/>
  <c r="AX117" i="1"/>
  <c r="AY117" i="1"/>
  <c r="AZ117" i="1"/>
  <c r="BA117" i="1"/>
  <c r="BB117" i="1"/>
  <c r="BC117" i="1"/>
  <c r="BD117" i="1"/>
  <c r="BE117" i="1"/>
  <c r="BF117" i="1"/>
  <c r="BG117" i="1"/>
  <c r="BH117" i="1"/>
  <c r="BI117" i="1"/>
  <c r="BJ117" i="1"/>
  <c r="BK117" i="1"/>
  <c r="BL117" i="1"/>
  <c r="BM117" i="1"/>
  <c r="BN117" i="1"/>
  <c r="BO117" i="1"/>
  <c r="BP117" i="1"/>
  <c r="BQ117" i="1"/>
  <c r="BR117" i="1"/>
  <c r="BS117" i="1"/>
  <c r="AV118" i="1"/>
  <c r="AW118" i="1"/>
  <c r="AX118" i="1"/>
  <c r="AY118" i="1"/>
  <c r="AZ118" i="1"/>
  <c r="BA118" i="1"/>
  <c r="BB118" i="1"/>
  <c r="BC118" i="1"/>
  <c r="BD118" i="1"/>
  <c r="BE118" i="1"/>
  <c r="BF118" i="1"/>
  <c r="BG118" i="1"/>
  <c r="BH118" i="1"/>
  <c r="BI118" i="1"/>
  <c r="BJ118" i="1"/>
  <c r="BK118" i="1"/>
  <c r="BL118" i="1"/>
  <c r="BM118" i="1"/>
  <c r="BN118" i="1"/>
  <c r="BO118" i="1"/>
  <c r="BP118" i="1"/>
  <c r="BQ118" i="1"/>
  <c r="BR118" i="1"/>
  <c r="BS118" i="1"/>
  <c r="AV119" i="1"/>
  <c r="AW119" i="1"/>
  <c r="AX119" i="1"/>
  <c r="AY119" i="1"/>
  <c r="AZ119" i="1"/>
  <c r="BA119" i="1"/>
  <c r="BB119" i="1"/>
  <c r="BC119" i="1"/>
  <c r="BD119" i="1"/>
  <c r="BE119" i="1"/>
  <c r="BF119" i="1"/>
  <c r="BG119" i="1"/>
  <c r="BH119" i="1"/>
  <c r="BI119" i="1"/>
  <c r="BJ119" i="1"/>
  <c r="BK119" i="1"/>
  <c r="BL119" i="1"/>
  <c r="BM119" i="1"/>
  <c r="BN119" i="1"/>
  <c r="BO119" i="1"/>
  <c r="BP119" i="1"/>
  <c r="BQ119" i="1"/>
  <c r="BR119" i="1"/>
  <c r="BS119" i="1"/>
  <c r="AV120" i="1"/>
  <c r="AW120" i="1"/>
  <c r="AX120" i="1"/>
  <c r="AY120" i="1"/>
  <c r="AZ120" i="1"/>
  <c r="BA120" i="1"/>
  <c r="BB120" i="1"/>
  <c r="BC120" i="1"/>
  <c r="BD120" i="1"/>
  <c r="BE120" i="1"/>
  <c r="BF120" i="1"/>
  <c r="BG120" i="1"/>
  <c r="BH120" i="1"/>
  <c r="BI120" i="1"/>
  <c r="BJ120" i="1"/>
  <c r="BK120" i="1"/>
  <c r="BL120" i="1"/>
  <c r="BM120" i="1"/>
  <c r="BN120" i="1"/>
  <c r="BO120" i="1"/>
  <c r="BP120" i="1"/>
  <c r="BQ120" i="1"/>
  <c r="BR120" i="1"/>
  <c r="BS120" i="1"/>
  <c r="AV121" i="1"/>
  <c r="AW121" i="1"/>
  <c r="AX121" i="1"/>
  <c r="AY121" i="1"/>
  <c r="AZ121" i="1"/>
  <c r="BA121" i="1"/>
  <c r="BB121" i="1"/>
  <c r="BC121" i="1"/>
  <c r="BD121" i="1"/>
  <c r="BE121" i="1"/>
  <c r="BF121" i="1"/>
  <c r="BG121" i="1"/>
  <c r="BH121" i="1"/>
  <c r="BI121" i="1"/>
  <c r="BJ121" i="1"/>
  <c r="BK121" i="1"/>
  <c r="BL121" i="1"/>
  <c r="BM121" i="1"/>
  <c r="BN121" i="1"/>
  <c r="BO121" i="1"/>
  <c r="BP121" i="1"/>
  <c r="BQ121" i="1"/>
  <c r="BR121" i="1"/>
  <c r="BS121" i="1"/>
  <c r="AV122" i="1"/>
  <c r="AW122" i="1"/>
  <c r="AX122" i="1"/>
  <c r="AY122" i="1"/>
  <c r="AZ122" i="1"/>
  <c r="BA122" i="1"/>
  <c r="BB122" i="1"/>
  <c r="BC122" i="1"/>
  <c r="BD122" i="1"/>
  <c r="BE122" i="1"/>
  <c r="BF122" i="1"/>
  <c r="BG122" i="1"/>
  <c r="BH122" i="1"/>
  <c r="BI122" i="1"/>
  <c r="BJ122" i="1"/>
  <c r="BK122" i="1"/>
  <c r="BL122" i="1"/>
  <c r="BM122" i="1"/>
  <c r="BN122" i="1"/>
  <c r="BO122" i="1"/>
  <c r="BP122" i="1"/>
  <c r="BQ122" i="1"/>
  <c r="BR122" i="1"/>
  <c r="BS122" i="1"/>
  <c r="AV123" i="1"/>
  <c r="AW123" i="1"/>
  <c r="AX123" i="1"/>
  <c r="AY123" i="1"/>
  <c r="AZ123" i="1"/>
  <c r="BA123" i="1"/>
  <c r="BB123" i="1"/>
  <c r="BC123" i="1"/>
  <c r="BD123" i="1"/>
  <c r="BE123" i="1"/>
  <c r="BF123" i="1"/>
  <c r="BG123" i="1"/>
  <c r="BH123" i="1"/>
  <c r="BI123" i="1"/>
  <c r="BJ123" i="1"/>
  <c r="BK123" i="1"/>
  <c r="BL123" i="1"/>
  <c r="BM123" i="1"/>
  <c r="BN123" i="1"/>
  <c r="BO123" i="1"/>
  <c r="BP123" i="1"/>
  <c r="BQ123" i="1"/>
  <c r="BR123" i="1"/>
  <c r="BS123" i="1"/>
  <c r="AV124" i="1"/>
  <c r="AW124" i="1"/>
  <c r="AX124" i="1"/>
  <c r="AY124" i="1"/>
  <c r="AZ124" i="1"/>
  <c r="BA124" i="1"/>
  <c r="BB124" i="1"/>
  <c r="BC124" i="1"/>
  <c r="BD124" i="1"/>
  <c r="BE124" i="1"/>
  <c r="BF124" i="1"/>
  <c r="BG124" i="1"/>
  <c r="BH124" i="1"/>
  <c r="BI124" i="1"/>
  <c r="BJ124" i="1"/>
  <c r="BK124" i="1"/>
  <c r="BL124" i="1"/>
  <c r="BM124" i="1"/>
  <c r="BN124" i="1"/>
  <c r="BO124" i="1"/>
  <c r="BP124" i="1"/>
  <c r="BQ124" i="1"/>
  <c r="BR124" i="1"/>
  <c r="BS124" i="1"/>
  <c r="AV125" i="1"/>
  <c r="AW125" i="1"/>
  <c r="AX125" i="1"/>
  <c r="AY125" i="1"/>
  <c r="AZ125" i="1"/>
  <c r="BA125" i="1"/>
  <c r="BB125" i="1"/>
  <c r="BC125" i="1"/>
  <c r="BD125" i="1"/>
  <c r="BE125" i="1"/>
  <c r="BF125" i="1"/>
  <c r="BG125" i="1"/>
  <c r="BH125" i="1"/>
  <c r="BI125" i="1"/>
  <c r="BJ125" i="1"/>
  <c r="BK125" i="1"/>
  <c r="BL125" i="1"/>
  <c r="BM125" i="1"/>
  <c r="BN125" i="1"/>
  <c r="BO125" i="1"/>
  <c r="BP125" i="1"/>
  <c r="BQ125" i="1"/>
  <c r="BR125" i="1"/>
  <c r="BS125" i="1"/>
  <c r="AV126" i="1"/>
  <c r="AW126" i="1"/>
  <c r="AX126" i="1"/>
  <c r="AY126" i="1"/>
  <c r="AZ126" i="1"/>
  <c r="BA126" i="1"/>
  <c r="BB126" i="1"/>
  <c r="BC126" i="1"/>
  <c r="BD126" i="1"/>
  <c r="BE126" i="1"/>
  <c r="BF126" i="1"/>
  <c r="BG126" i="1"/>
  <c r="BH126" i="1"/>
  <c r="BI126" i="1"/>
  <c r="BJ126" i="1"/>
  <c r="BK126" i="1"/>
  <c r="BL126" i="1"/>
  <c r="BM126" i="1"/>
  <c r="BN126" i="1"/>
  <c r="BO126" i="1"/>
  <c r="BP126" i="1"/>
  <c r="BQ126" i="1"/>
  <c r="BR126" i="1"/>
  <c r="BS126" i="1"/>
  <c r="AV127" i="1"/>
  <c r="AW127" i="1"/>
  <c r="AX127" i="1"/>
  <c r="AY127" i="1"/>
  <c r="AZ127" i="1"/>
  <c r="BA127" i="1"/>
  <c r="BB127" i="1"/>
  <c r="BC127" i="1"/>
  <c r="BD127" i="1"/>
  <c r="BE127" i="1"/>
  <c r="BF127" i="1"/>
  <c r="BG127" i="1"/>
  <c r="BH127" i="1"/>
  <c r="BI127" i="1"/>
  <c r="BJ127" i="1"/>
  <c r="BK127" i="1"/>
  <c r="BL127" i="1"/>
  <c r="BM127" i="1"/>
  <c r="BN127" i="1"/>
  <c r="BO127" i="1"/>
  <c r="BP127" i="1"/>
  <c r="BQ127" i="1"/>
  <c r="BR127" i="1"/>
  <c r="BS127" i="1"/>
  <c r="AV128" i="1"/>
  <c r="AW128" i="1"/>
  <c r="AX128" i="1"/>
  <c r="AY128" i="1"/>
  <c r="AZ128" i="1"/>
  <c r="BA128" i="1"/>
  <c r="BB128" i="1"/>
  <c r="BC128" i="1"/>
  <c r="BD128" i="1"/>
  <c r="BE128" i="1"/>
  <c r="BF128" i="1"/>
  <c r="BG128" i="1"/>
  <c r="BH128" i="1"/>
  <c r="BI128" i="1"/>
  <c r="BJ128" i="1"/>
  <c r="BK128" i="1"/>
  <c r="BL128" i="1"/>
  <c r="BM128" i="1"/>
  <c r="BN128" i="1"/>
  <c r="BO128" i="1"/>
  <c r="BP128" i="1"/>
  <c r="BQ128" i="1"/>
  <c r="BR128" i="1"/>
  <c r="BS128" i="1"/>
  <c r="AV129" i="1"/>
  <c r="AW129" i="1"/>
  <c r="AX129" i="1"/>
  <c r="AY129" i="1"/>
  <c r="AZ129" i="1"/>
  <c r="BA129" i="1"/>
  <c r="BB129" i="1"/>
  <c r="BC129" i="1"/>
  <c r="BD129" i="1"/>
  <c r="BE129" i="1"/>
  <c r="BF129" i="1"/>
  <c r="BG129" i="1"/>
  <c r="BH129" i="1"/>
  <c r="BI129" i="1"/>
  <c r="BJ129" i="1"/>
  <c r="BK129" i="1"/>
  <c r="BL129" i="1"/>
  <c r="BM129" i="1"/>
  <c r="BN129" i="1"/>
  <c r="BO129" i="1"/>
  <c r="BP129" i="1"/>
  <c r="BQ129" i="1"/>
  <c r="BR129" i="1"/>
  <c r="BS129" i="1"/>
  <c r="AV130" i="1"/>
  <c r="AW130" i="1"/>
  <c r="AX130" i="1"/>
  <c r="AY130" i="1"/>
  <c r="AZ130" i="1"/>
  <c r="BA130" i="1"/>
  <c r="BB130" i="1"/>
  <c r="BC130" i="1"/>
  <c r="BD130" i="1"/>
  <c r="BE130" i="1"/>
  <c r="BF130" i="1"/>
  <c r="BG130" i="1"/>
  <c r="BH130" i="1"/>
  <c r="BI130" i="1"/>
  <c r="BJ130" i="1"/>
  <c r="BK130" i="1"/>
  <c r="BL130" i="1"/>
  <c r="BM130" i="1"/>
  <c r="BN130" i="1"/>
  <c r="BO130" i="1"/>
  <c r="BP130" i="1"/>
  <c r="BQ130" i="1"/>
  <c r="BR130" i="1"/>
  <c r="BS130" i="1"/>
  <c r="AV131" i="1"/>
  <c r="AW131" i="1"/>
  <c r="AX131" i="1"/>
  <c r="AY131" i="1"/>
  <c r="AZ131" i="1"/>
  <c r="BA131" i="1"/>
  <c r="BB131" i="1"/>
  <c r="BC131" i="1"/>
  <c r="BD131" i="1"/>
  <c r="BE131" i="1"/>
  <c r="BF131" i="1"/>
  <c r="BG131" i="1"/>
  <c r="BH131" i="1"/>
  <c r="BI131" i="1"/>
  <c r="BJ131" i="1"/>
  <c r="BK131" i="1"/>
  <c r="BL131" i="1"/>
  <c r="BM131" i="1"/>
  <c r="BN131" i="1"/>
  <c r="BO131" i="1"/>
  <c r="BP131" i="1"/>
  <c r="BQ131" i="1"/>
  <c r="BR131" i="1"/>
  <c r="BS131" i="1"/>
  <c r="AV132" i="1"/>
  <c r="AW132" i="1"/>
  <c r="AX132" i="1"/>
  <c r="AY132" i="1"/>
  <c r="AZ132" i="1"/>
  <c r="BA132" i="1"/>
  <c r="BB132" i="1"/>
  <c r="BC132" i="1"/>
  <c r="BD132" i="1"/>
  <c r="BE132" i="1"/>
  <c r="BF132" i="1"/>
  <c r="BG132" i="1"/>
  <c r="BH132" i="1"/>
  <c r="BI132" i="1"/>
  <c r="BJ132" i="1"/>
  <c r="BK132" i="1"/>
  <c r="BL132" i="1"/>
  <c r="BM132" i="1"/>
  <c r="BN132" i="1"/>
  <c r="BO132" i="1"/>
  <c r="BP132" i="1"/>
  <c r="BQ132" i="1"/>
  <c r="BR132" i="1"/>
  <c r="BS132" i="1"/>
  <c r="AV133" i="1"/>
  <c r="AW133" i="1"/>
  <c r="AX133" i="1"/>
  <c r="AY133" i="1"/>
  <c r="AZ133" i="1"/>
  <c r="BA133" i="1"/>
  <c r="BB133" i="1"/>
  <c r="BC133" i="1"/>
  <c r="BD133" i="1"/>
  <c r="BE133" i="1"/>
  <c r="BF133" i="1"/>
  <c r="BG133" i="1"/>
  <c r="BH133" i="1"/>
  <c r="BI133" i="1"/>
  <c r="BJ133" i="1"/>
  <c r="BK133" i="1"/>
  <c r="BL133" i="1"/>
  <c r="BM133" i="1"/>
  <c r="BN133" i="1"/>
  <c r="BO133" i="1"/>
  <c r="BP133" i="1"/>
  <c r="BQ133" i="1"/>
  <c r="BR133" i="1"/>
  <c r="BS133" i="1"/>
  <c r="AV134" i="1"/>
  <c r="AW134" i="1"/>
  <c r="AX134" i="1"/>
  <c r="AY134" i="1"/>
  <c r="AZ134" i="1"/>
  <c r="BA134" i="1"/>
  <c r="BB134" i="1"/>
  <c r="BC134" i="1"/>
  <c r="BD134" i="1"/>
  <c r="BE134" i="1"/>
  <c r="BF134" i="1"/>
  <c r="BG134" i="1"/>
  <c r="BH134" i="1"/>
  <c r="BI134" i="1"/>
  <c r="BJ134" i="1"/>
  <c r="BK134" i="1"/>
  <c r="BL134" i="1"/>
  <c r="BM134" i="1"/>
  <c r="BN134" i="1"/>
  <c r="BO134" i="1"/>
  <c r="BP134" i="1"/>
  <c r="BQ134" i="1"/>
  <c r="BR134" i="1"/>
  <c r="BS134" i="1"/>
  <c r="AV135" i="1"/>
  <c r="AW135" i="1"/>
  <c r="AX135" i="1"/>
  <c r="AY135" i="1"/>
  <c r="AZ135" i="1"/>
  <c r="BA135" i="1"/>
  <c r="BB135" i="1"/>
  <c r="BC135" i="1"/>
  <c r="BD135" i="1"/>
  <c r="BE135" i="1"/>
  <c r="BF135" i="1"/>
  <c r="BG135" i="1"/>
  <c r="BH135" i="1"/>
  <c r="BI135" i="1"/>
  <c r="BJ135" i="1"/>
  <c r="BK135" i="1"/>
  <c r="BL135" i="1"/>
  <c r="BM135" i="1"/>
  <c r="BN135" i="1"/>
  <c r="BO135" i="1"/>
  <c r="BP135" i="1"/>
  <c r="BQ135" i="1"/>
  <c r="BR135" i="1"/>
  <c r="BS135" i="1"/>
  <c r="AV136" i="1"/>
  <c r="AW136" i="1"/>
  <c r="AX136" i="1"/>
  <c r="AY136" i="1"/>
  <c r="AZ136" i="1"/>
  <c r="BA136" i="1"/>
  <c r="BB136" i="1"/>
  <c r="BC136" i="1"/>
  <c r="BD136" i="1"/>
  <c r="BE136" i="1"/>
  <c r="BF136" i="1"/>
  <c r="BG136" i="1"/>
  <c r="BH136" i="1"/>
  <c r="BI136" i="1"/>
  <c r="BJ136" i="1"/>
  <c r="BK136" i="1"/>
  <c r="BL136" i="1"/>
  <c r="BM136" i="1"/>
  <c r="BN136" i="1"/>
  <c r="BO136" i="1"/>
  <c r="BP136" i="1"/>
  <c r="BQ136" i="1"/>
  <c r="BR136" i="1"/>
  <c r="BS136" i="1"/>
  <c r="AV137" i="1"/>
  <c r="AW137" i="1"/>
  <c r="AX137" i="1"/>
  <c r="AY137" i="1"/>
  <c r="AZ137" i="1"/>
  <c r="BA137" i="1"/>
  <c r="BB137" i="1"/>
  <c r="BC137" i="1"/>
  <c r="BD137" i="1"/>
  <c r="BE137" i="1"/>
  <c r="BF137" i="1"/>
  <c r="BG137" i="1"/>
  <c r="BH137" i="1"/>
  <c r="BI137" i="1"/>
  <c r="BJ137" i="1"/>
  <c r="BK137" i="1"/>
  <c r="BL137" i="1"/>
  <c r="BM137" i="1"/>
  <c r="BN137" i="1"/>
  <c r="BO137" i="1"/>
  <c r="BP137" i="1"/>
  <c r="BQ137" i="1"/>
  <c r="BR137" i="1"/>
  <c r="BS137" i="1"/>
  <c r="AV138" i="1"/>
  <c r="AW138" i="1"/>
  <c r="AX138" i="1"/>
  <c r="AY138" i="1"/>
  <c r="AZ138" i="1"/>
  <c r="BA138" i="1"/>
  <c r="BB138" i="1"/>
  <c r="BC138" i="1"/>
  <c r="BD138" i="1"/>
  <c r="BE138" i="1"/>
  <c r="BF138" i="1"/>
  <c r="BG138" i="1"/>
  <c r="BH138" i="1"/>
  <c r="BI138" i="1"/>
  <c r="BJ138" i="1"/>
  <c r="BK138" i="1"/>
  <c r="BL138" i="1"/>
  <c r="BM138" i="1"/>
  <c r="BN138" i="1"/>
  <c r="BO138" i="1"/>
  <c r="BP138" i="1"/>
  <c r="BQ138" i="1"/>
  <c r="BR138" i="1"/>
  <c r="BS138" i="1"/>
  <c r="AV139" i="1"/>
  <c r="AW139" i="1"/>
  <c r="AX139" i="1"/>
  <c r="AY139" i="1"/>
  <c r="AZ139" i="1"/>
  <c r="BA139" i="1"/>
  <c r="BB139" i="1"/>
  <c r="BC139" i="1"/>
  <c r="BD139" i="1"/>
  <c r="BE139" i="1"/>
  <c r="BF139" i="1"/>
  <c r="BG139" i="1"/>
  <c r="BH139" i="1"/>
  <c r="BI139" i="1"/>
  <c r="BJ139" i="1"/>
  <c r="BK139" i="1"/>
  <c r="BL139" i="1"/>
  <c r="BM139" i="1"/>
  <c r="BN139" i="1"/>
  <c r="BO139" i="1"/>
  <c r="BP139" i="1"/>
  <c r="BQ139" i="1"/>
  <c r="BR139" i="1"/>
  <c r="BS139" i="1"/>
  <c r="AV140" i="1"/>
  <c r="AW140" i="1"/>
  <c r="AX140" i="1"/>
  <c r="AY140" i="1"/>
  <c r="AZ140" i="1"/>
  <c r="BA140" i="1"/>
  <c r="BB140" i="1"/>
  <c r="BC140" i="1"/>
  <c r="BD140" i="1"/>
  <c r="BE140" i="1"/>
  <c r="BF140" i="1"/>
  <c r="BG140" i="1"/>
  <c r="BH140" i="1"/>
  <c r="BI140" i="1"/>
  <c r="BJ140" i="1"/>
  <c r="BK140" i="1"/>
  <c r="BL140" i="1"/>
  <c r="BM140" i="1"/>
  <c r="BN140" i="1"/>
  <c r="BO140" i="1"/>
  <c r="BP140" i="1"/>
  <c r="BQ140" i="1"/>
  <c r="BR140" i="1"/>
  <c r="BS140" i="1"/>
  <c r="AV141" i="1"/>
  <c r="AW141" i="1"/>
  <c r="AX141" i="1"/>
  <c r="AY141" i="1"/>
  <c r="AZ141" i="1"/>
  <c r="BA141" i="1"/>
  <c r="BB141" i="1"/>
  <c r="BC141" i="1"/>
  <c r="BD141" i="1"/>
  <c r="BE141" i="1"/>
  <c r="BF141" i="1"/>
  <c r="BG141" i="1"/>
  <c r="BH141" i="1"/>
  <c r="BI141" i="1"/>
  <c r="BJ141" i="1"/>
  <c r="BK141" i="1"/>
  <c r="BL141" i="1"/>
  <c r="BM141" i="1"/>
  <c r="BN141" i="1"/>
  <c r="BO141" i="1"/>
  <c r="BP141" i="1"/>
  <c r="BQ141" i="1"/>
  <c r="BR141" i="1"/>
  <c r="BS141" i="1"/>
  <c r="AV142" i="1"/>
  <c r="AW142" i="1"/>
  <c r="AX142" i="1"/>
  <c r="AY142" i="1"/>
  <c r="AZ142" i="1"/>
  <c r="BA142" i="1"/>
  <c r="BB142" i="1"/>
  <c r="BC142" i="1"/>
  <c r="BD142" i="1"/>
  <c r="BE142" i="1"/>
  <c r="BF142" i="1"/>
  <c r="BG142" i="1"/>
  <c r="BH142" i="1"/>
  <c r="BI142" i="1"/>
  <c r="BJ142" i="1"/>
  <c r="BK142" i="1"/>
  <c r="BL142" i="1"/>
  <c r="BM142" i="1"/>
  <c r="BN142" i="1"/>
  <c r="BO142" i="1"/>
  <c r="BP142" i="1"/>
  <c r="BQ142" i="1"/>
  <c r="BR142" i="1"/>
  <c r="BS142" i="1"/>
  <c r="AV143" i="1"/>
  <c r="AW143" i="1"/>
  <c r="AX143" i="1"/>
  <c r="AY143" i="1"/>
  <c r="AZ143" i="1"/>
  <c r="BA143" i="1"/>
  <c r="BB143" i="1"/>
  <c r="BC143" i="1"/>
  <c r="BD143" i="1"/>
  <c r="BE143" i="1"/>
  <c r="BF143" i="1"/>
  <c r="BG143" i="1"/>
  <c r="BH143" i="1"/>
  <c r="BI143" i="1"/>
  <c r="BJ143" i="1"/>
  <c r="BK143" i="1"/>
  <c r="BL143" i="1"/>
  <c r="BM143" i="1"/>
  <c r="BN143" i="1"/>
  <c r="BO143" i="1"/>
  <c r="BP143" i="1"/>
  <c r="BQ143" i="1"/>
  <c r="BR143" i="1"/>
  <c r="BS143" i="1"/>
  <c r="AV144" i="1"/>
  <c r="AW144" i="1"/>
  <c r="AX144" i="1"/>
  <c r="AY144" i="1"/>
  <c r="AZ144" i="1"/>
  <c r="BA144" i="1"/>
  <c r="BB144" i="1"/>
  <c r="BC144" i="1"/>
  <c r="BD144" i="1"/>
  <c r="BE144" i="1"/>
  <c r="BF144" i="1"/>
  <c r="BG144" i="1"/>
  <c r="BH144" i="1"/>
  <c r="BI144" i="1"/>
  <c r="BJ144" i="1"/>
  <c r="BK144" i="1"/>
  <c r="BL144" i="1"/>
  <c r="BM144" i="1"/>
  <c r="BN144" i="1"/>
  <c r="BO144" i="1"/>
  <c r="BP144" i="1"/>
  <c r="BQ144" i="1"/>
  <c r="BR144" i="1"/>
  <c r="BS144" i="1"/>
  <c r="AV145" i="1"/>
  <c r="AW145" i="1"/>
  <c r="AX145" i="1"/>
  <c r="AY145" i="1"/>
  <c r="AZ145" i="1"/>
  <c r="BA145" i="1"/>
  <c r="BB145" i="1"/>
  <c r="BC145" i="1"/>
  <c r="BD145" i="1"/>
  <c r="BE145" i="1"/>
  <c r="BF145" i="1"/>
  <c r="BG145" i="1"/>
  <c r="BH145" i="1"/>
  <c r="BI145" i="1"/>
  <c r="BJ145" i="1"/>
  <c r="BK145" i="1"/>
  <c r="BL145" i="1"/>
  <c r="BM145" i="1"/>
  <c r="BN145" i="1"/>
  <c r="BO145" i="1"/>
  <c r="BP145" i="1"/>
  <c r="BQ145" i="1"/>
  <c r="BR145" i="1"/>
  <c r="BS145" i="1"/>
  <c r="AV146" i="1"/>
  <c r="AW146" i="1"/>
  <c r="AX146" i="1"/>
  <c r="AY146" i="1"/>
  <c r="AZ146" i="1"/>
  <c r="BA146" i="1"/>
  <c r="BB146" i="1"/>
  <c r="BC146" i="1"/>
  <c r="BD146" i="1"/>
  <c r="BE146" i="1"/>
  <c r="BF146" i="1"/>
  <c r="BG146" i="1"/>
  <c r="BH146" i="1"/>
  <c r="BI146" i="1"/>
  <c r="BJ146" i="1"/>
  <c r="BK146" i="1"/>
  <c r="BL146" i="1"/>
  <c r="BM146" i="1"/>
  <c r="BN146" i="1"/>
  <c r="BO146" i="1"/>
  <c r="BP146" i="1"/>
  <c r="BQ146" i="1"/>
  <c r="BR146" i="1"/>
  <c r="BS146" i="1"/>
  <c r="AV147" i="1"/>
  <c r="AW147" i="1"/>
  <c r="AX147" i="1"/>
  <c r="AY147" i="1"/>
  <c r="AZ147" i="1"/>
  <c r="BA147" i="1"/>
  <c r="BB147" i="1"/>
  <c r="BC147" i="1"/>
  <c r="BD147" i="1"/>
  <c r="BE147" i="1"/>
  <c r="BF147" i="1"/>
  <c r="BG147" i="1"/>
  <c r="BH147" i="1"/>
  <c r="BI147" i="1"/>
  <c r="BJ147" i="1"/>
  <c r="BK147" i="1"/>
  <c r="BL147" i="1"/>
  <c r="BM147" i="1"/>
  <c r="BN147" i="1"/>
  <c r="BO147" i="1"/>
  <c r="BP147" i="1"/>
  <c r="BQ147" i="1"/>
  <c r="BR147" i="1"/>
  <c r="BS147" i="1"/>
  <c r="AV148" i="1"/>
  <c r="AW148" i="1"/>
  <c r="AX148" i="1"/>
  <c r="AY148" i="1"/>
  <c r="AZ148" i="1"/>
  <c r="BA148" i="1"/>
  <c r="BB148" i="1"/>
  <c r="BC148" i="1"/>
  <c r="BD148" i="1"/>
  <c r="BE148" i="1"/>
  <c r="BF148" i="1"/>
  <c r="BG148" i="1"/>
  <c r="BH148" i="1"/>
  <c r="BI148" i="1"/>
  <c r="BJ148" i="1"/>
  <c r="BK148" i="1"/>
  <c r="BL148" i="1"/>
  <c r="BM148" i="1"/>
  <c r="BN148" i="1"/>
  <c r="BO148" i="1"/>
  <c r="BP148" i="1"/>
  <c r="BQ148" i="1"/>
  <c r="BR148" i="1"/>
  <c r="BS148" i="1"/>
  <c r="AV149" i="1"/>
  <c r="AW149" i="1"/>
  <c r="AX149" i="1"/>
  <c r="AY149" i="1"/>
  <c r="AZ149" i="1"/>
  <c r="BA149" i="1"/>
  <c r="BB149" i="1"/>
  <c r="BC149" i="1"/>
  <c r="BD149" i="1"/>
  <c r="BE149" i="1"/>
  <c r="BF149" i="1"/>
  <c r="BG149" i="1"/>
  <c r="BH149" i="1"/>
  <c r="BI149" i="1"/>
  <c r="BJ149" i="1"/>
  <c r="BK149" i="1"/>
  <c r="BL149" i="1"/>
  <c r="BM149" i="1"/>
  <c r="BN149" i="1"/>
  <c r="BO149" i="1"/>
  <c r="BP149" i="1"/>
  <c r="BQ149" i="1"/>
  <c r="BR149" i="1"/>
  <c r="BS149" i="1"/>
  <c r="AV150" i="1"/>
  <c r="AW150" i="1"/>
  <c r="AX150" i="1"/>
  <c r="AY150" i="1"/>
  <c r="AZ150" i="1"/>
  <c r="BA150" i="1"/>
  <c r="BB150" i="1"/>
  <c r="BC150" i="1"/>
  <c r="BD150" i="1"/>
  <c r="BE150" i="1"/>
  <c r="BF150" i="1"/>
  <c r="BG150" i="1"/>
  <c r="BH150" i="1"/>
  <c r="BI150" i="1"/>
  <c r="BJ150" i="1"/>
  <c r="BK150" i="1"/>
  <c r="BL150" i="1"/>
  <c r="BM150" i="1"/>
  <c r="BN150" i="1"/>
  <c r="BO150" i="1"/>
  <c r="BP150" i="1"/>
  <c r="BQ150" i="1"/>
  <c r="BR150" i="1"/>
  <c r="BS150" i="1"/>
  <c r="AV151" i="1"/>
  <c r="AW151" i="1"/>
  <c r="AX151" i="1"/>
  <c r="AY151" i="1"/>
  <c r="AZ151" i="1"/>
  <c r="BA151" i="1"/>
  <c r="BB151" i="1"/>
  <c r="BC151" i="1"/>
  <c r="BD151" i="1"/>
  <c r="BE151" i="1"/>
  <c r="BF151" i="1"/>
  <c r="BG151" i="1"/>
  <c r="BH151" i="1"/>
  <c r="BI151" i="1"/>
  <c r="BJ151" i="1"/>
  <c r="BK151" i="1"/>
  <c r="BL151" i="1"/>
  <c r="BM151" i="1"/>
  <c r="BN151" i="1"/>
  <c r="BO151" i="1"/>
  <c r="BP151" i="1"/>
  <c r="BQ151" i="1"/>
  <c r="BR151" i="1"/>
  <c r="BS151" i="1"/>
  <c r="AV152" i="1"/>
  <c r="AW152" i="1"/>
  <c r="AX152" i="1"/>
  <c r="AY152" i="1"/>
  <c r="AZ152" i="1"/>
  <c r="BA152" i="1"/>
  <c r="BB152" i="1"/>
  <c r="BC152" i="1"/>
  <c r="BD152" i="1"/>
  <c r="BE152" i="1"/>
  <c r="BF152" i="1"/>
  <c r="BG152" i="1"/>
  <c r="BH152" i="1"/>
  <c r="BI152" i="1"/>
  <c r="BJ152" i="1"/>
  <c r="BK152" i="1"/>
  <c r="BL152" i="1"/>
  <c r="BM152" i="1"/>
  <c r="BN152" i="1"/>
  <c r="BO152" i="1"/>
  <c r="BP152" i="1"/>
  <c r="BQ152" i="1"/>
  <c r="BR152" i="1"/>
  <c r="BS152" i="1"/>
  <c r="AV153" i="1"/>
  <c r="AW153" i="1"/>
  <c r="AX153" i="1"/>
  <c r="AY153" i="1"/>
  <c r="AZ153" i="1"/>
  <c r="BA153" i="1"/>
  <c r="BB153" i="1"/>
  <c r="BC153" i="1"/>
  <c r="BD153" i="1"/>
  <c r="BE153" i="1"/>
  <c r="BF153" i="1"/>
  <c r="BG153" i="1"/>
  <c r="BH153" i="1"/>
  <c r="BI153" i="1"/>
  <c r="BJ153" i="1"/>
  <c r="BK153" i="1"/>
  <c r="BL153" i="1"/>
  <c r="BM153" i="1"/>
  <c r="BN153" i="1"/>
  <c r="BO153" i="1"/>
  <c r="BP153" i="1"/>
  <c r="BQ153" i="1"/>
  <c r="BR153" i="1"/>
  <c r="BS153" i="1"/>
  <c r="AV154" i="1"/>
  <c r="AW154" i="1"/>
  <c r="AX154" i="1"/>
  <c r="AY154" i="1"/>
  <c r="AZ154" i="1"/>
  <c r="BA154" i="1"/>
  <c r="BB154" i="1"/>
  <c r="BC154" i="1"/>
  <c r="BD154" i="1"/>
  <c r="BE154" i="1"/>
  <c r="BF154" i="1"/>
  <c r="BG154" i="1"/>
  <c r="BH154" i="1"/>
  <c r="BI154" i="1"/>
  <c r="BJ154" i="1"/>
  <c r="BK154" i="1"/>
  <c r="BL154" i="1"/>
  <c r="BM154" i="1"/>
  <c r="BN154" i="1"/>
  <c r="BO154" i="1"/>
  <c r="BP154" i="1"/>
  <c r="BQ154" i="1"/>
  <c r="BR154" i="1"/>
  <c r="BS154" i="1"/>
  <c r="AV155" i="1"/>
  <c r="AW155" i="1"/>
  <c r="AX155" i="1"/>
  <c r="AY155" i="1"/>
  <c r="AZ155" i="1"/>
  <c r="BA155" i="1"/>
  <c r="BB155" i="1"/>
  <c r="BC155" i="1"/>
  <c r="BD155" i="1"/>
  <c r="BE155" i="1"/>
  <c r="BF155" i="1"/>
  <c r="BG155" i="1"/>
  <c r="BH155" i="1"/>
  <c r="BI155" i="1"/>
  <c r="BJ155" i="1"/>
  <c r="BK155" i="1"/>
  <c r="BL155" i="1"/>
  <c r="BM155" i="1"/>
  <c r="BN155" i="1"/>
  <c r="BO155" i="1"/>
  <c r="BP155" i="1"/>
  <c r="BQ155" i="1"/>
  <c r="BR155" i="1"/>
  <c r="BS155" i="1"/>
  <c r="AV156" i="1"/>
  <c r="AW156" i="1"/>
  <c r="AX156" i="1"/>
  <c r="AY156" i="1"/>
  <c r="AZ156" i="1"/>
  <c r="BA156" i="1"/>
  <c r="BB156" i="1"/>
  <c r="BC156" i="1"/>
  <c r="BD156" i="1"/>
  <c r="BE156" i="1"/>
  <c r="BF156" i="1"/>
  <c r="BG156" i="1"/>
  <c r="BH156" i="1"/>
  <c r="BI156" i="1"/>
  <c r="BJ156" i="1"/>
  <c r="BK156" i="1"/>
  <c r="BL156" i="1"/>
  <c r="BM156" i="1"/>
  <c r="BN156" i="1"/>
  <c r="BO156" i="1"/>
  <c r="BP156" i="1"/>
  <c r="BQ156" i="1"/>
  <c r="BR156" i="1"/>
  <c r="BS156" i="1"/>
  <c r="AV157" i="1"/>
  <c r="AW157" i="1"/>
  <c r="AX157" i="1"/>
  <c r="AY157" i="1"/>
  <c r="AZ157" i="1"/>
  <c r="BA157" i="1"/>
  <c r="BB157" i="1"/>
  <c r="BC157" i="1"/>
  <c r="BD157" i="1"/>
  <c r="BE157" i="1"/>
  <c r="BF157" i="1"/>
  <c r="BG157" i="1"/>
  <c r="BH157" i="1"/>
  <c r="BI157" i="1"/>
  <c r="BJ157" i="1"/>
  <c r="BK157" i="1"/>
  <c r="BL157" i="1"/>
  <c r="BM157" i="1"/>
  <c r="BN157" i="1"/>
  <c r="BO157" i="1"/>
  <c r="BP157" i="1"/>
  <c r="BQ157" i="1"/>
  <c r="BR157" i="1"/>
  <c r="BS157" i="1"/>
  <c r="AV158" i="1"/>
  <c r="AW158" i="1"/>
  <c r="AX158" i="1"/>
  <c r="AY158" i="1"/>
  <c r="AZ158" i="1"/>
  <c r="BA158" i="1"/>
  <c r="BB158" i="1"/>
  <c r="BC158" i="1"/>
  <c r="BD158" i="1"/>
  <c r="BE158" i="1"/>
  <c r="BF158" i="1"/>
  <c r="BG158" i="1"/>
  <c r="BH158" i="1"/>
  <c r="BI158" i="1"/>
  <c r="BJ158" i="1"/>
  <c r="BK158" i="1"/>
  <c r="BL158" i="1"/>
  <c r="BM158" i="1"/>
  <c r="BN158" i="1"/>
  <c r="BO158" i="1"/>
  <c r="BP158" i="1"/>
  <c r="BQ158" i="1"/>
  <c r="BR158" i="1"/>
  <c r="BS158" i="1"/>
  <c r="AV159" i="1"/>
  <c r="AW159" i="1"/>
  <c r="AX159" i="1"/>
  <c r="AY159" i="1"/>
  <c r="AZ159" i="1"/>
  <c r="BA159" i="1"/>
  <c r="BB159" i="1"/>
  <c r="BC159" i="1"/>
  <c r="BD159" i="1"/>
  <c r="BE159" i="1"/>
  <c r="BF159" i="1"/>
  <c r="BG159" i="1"/>
  <c r="BH159" i="1"/>
  <c r="BI159" i="1"/>
  <c r="BJ159" i="1"/>
  <c r="BK159" i="1"/>
  <c r="BL159" i="1"/>
  <c r="BM159" i="1"/>
  <c r="BN159" i="1"/>
  <c r="BO159" i="1"/>
  <c r="BP159" i="1"/>
  <c r="BQ159" i="1"/>
  <c r="BR159" i="1"/>
  <c r="BS159" i="1"/>
  <c r="AV160" i="1"/>
  <c r="AW160" i="1"/>
  <c r="AX160" i="1"/>
  <c r="AY160" i="1"/>
  <c r="AZ160" i="1"/>
  <c r="BA160" i="1"/>
  <c r="BB160" i="1"/>
  <c r="BC160" i="1"/>
  <c r="BD160" i="1"/>
  <c r="BE160" i="1"/>
  <c r="BF160" i="1"/>
  <c r="BG160" i="1"/>
  <c r="BH160" i="1"/>
  <c r="BI160" i="1"/>
  <c r="BJ160" i="1"/>
  <c r="BK160" i="1"/>
  <c r="BL160" i="1"/>
  <c r="BM160" i="1"/>
  <c r="BN160" i="1"/>
  <c r="BO160" i="1"/>
  <c r="BP160" i="1"/>
  <c r="BQ160" i="1"/>
  <c r="BR160" i="1"/>
  <c r="BS160" i="1"/>
  <c r="AV161" i="1"/>
  <c r="AW161" i="1"/>
  <c r="AX161" i="1"/>
  <c r="AY161" i="1"/>
  <c r="AZ161" i="1"/>
  <c r="BA161" i="1"/>
  <c r="BB161" i="1"/>
  <c r="BC161" i="1"/>
  <c r="BD161" i="1"/>
  <c r="BE161" i="1"/>
  <c r="BF161" i="1"/>
  <c r="BG161" i="1"/>
  <c r="BH161" i="1"/>
  <c r="BI161" i="1"/>
  <c r="BJ161" i="1"/>
  <c r="BK161" i="1"/>
  <c r="BL161" i="1"/>
  <c r="BM161" i="1"/>
  <c r="BN161" i="1"/>
  <c r="BO161" i="1"/>
  <c r="BP161" i="1"/>
  <c r="BQ161" i="1"/>
  <c r="BR161" i="1"/>
  <c r="BS161" i="1"/>
  <c r="AV162" i="1"/>
  <c r="AW162" i="1"/>
  <c r="AX162" i="1"/>
  <c r="AY162" i="1"/>
  <c r="AZ162" i="1"/>
  <c r="BA162" i="1"/>
  <c r="BB162" i="1"/>
  <c r="BC162" i="1"/>
  <c r="BD162" i="1"/>
  <c r="BE162" i="1"/>
  <c r="BF162" i="1"/>
  <c r="BG162" i="1"/>
  <c r="BH162" i="1"/>
  <c r="BI162" i="1"/>
  <c r="BJ162" i="1"/>
  <c r="BK162" i="1"/>
  <c r="BL162" i="1"/>
  <c r="BM162" i="1"/>
  <c r="BN162" i="1"/>
  <c r="BO162" i="1"/>
  <c r="BP162" i="1"/>
  <c r="BQ162" i="1"/>
  <c r="BR162" i="1"/>
  <c r="BS162" i="1"/>
  <c r="AV163" i="1"/>
  <c r="AW163" i="1"/>
  <c r="AX163" i="1"/>
  <c r="AY163" i="1"/>
  <c r="AZ163" i="1"/>
  <c r="BA163" i="1"/>
  <c r="BB163" i="1"/>
  <c r="BC163" i="1"/>
  <c r="BD163" i="1"/>
  <c r="BE163" i="1"/>
  <c r="BF163" i="1"/>
  <c r="BG163" i="1"/>
  <c r="BH163" i="1"/>
  <c r="BI163" i="1"/>
  <c r="BJ163" i="1"/>
  <c r="BK163" i="1"/>
  <c r="BL163" i="1"/>
  <c r="BM163" i="1"/>
  <c r="BN163" i="1"/>
  <c r="BO163" i="1"/>
  <c r="BP163" i="1"/>
  <c r="BQ163" i="1"/>
  <c r="BR163" i="1"/>
  <c r="BS163" i="1"/>
  <c r="AV164" i="1"/>
  <c r="AW164" i="1"/>
  <c r="AX164" i="1"/>
  <c r="AY164" i="1"/>
  <c r="AZ164" i="1"/>
  <c r="BA164" i="1"/>
  <c r="BB164" i="1"/>
  <c r="BC164" i="1"/>
  <c r="BD164" i="1"/>
  <c r="BE164" i="1"/>
  <c r="BF164" i="1"/>
  <c r="BG164" i="1"/>
  <c r="BH164" i="1"/>
  <c r="BI164" i="1"/>
  <c r="BJ164" i="1"/>
  <c r="BK164" i="1"/>
  <c r="BL164" i="1"/>
  <c r="BM164" i="1"/>
  <c r="BN164" i="1"/>
  <c r="BO164" i="1"/>
  <c r="BP164" i="1"/>
  <c r="BQ164" i="1"/>
  <c r="BR164" i="1"/>
  <c r="BS164" i="1"/>
  <c r="AV165" i="1"/>
  <c r="AW165" i="1"/>
  <c r="AX165" i="1"/>
  <c r="AY165" i="1"/>
  <c r="AZ165" i="1"/>
  <c r="BA165" i="1"/>
  <c r="BB165" i="1"/>
  <c r="BC165" i="1"/>
  <c r="BD165" i="1"/>
  <c r="BE165" i="1"/>
  <c r="BF165" i="1"/>
  <c r="BG165" i="1"/>
  <c r="BH165" i="1"/>
  <c r="BI165" i="1"/>
  <c r="BJ165" i="1"/>
  <c r="BK165" i="1"/>
  <c r="BL165" i="1"/>
  <c r="BM165" i="1"/>
  <c r="BN165" i="1"/>
  <c r="BO165" i="1"/>
  <c r="BP165" i="1"/>
  <c r="BQ165" i="1"/>
  <c r="BR165" i="1"/>
  <c r="BS165" i="1"/>
  <c r="AV166" i="1"/>
  <c r="AW166" i="1"/>
  <c r="AX166" i="1"/>
  <c r="AY166" i="1"/>
  <c r="AZ166" i="1"/>
  <c r="BA166" i="1"/>
  <c r="BB166" i="1"/>
  <c r="BC166" i="1"/>
  <c r="BD166" i="1"/>
  <c r="BE166" i="1"/>
  <c r="BF166" i="1"/>
  <c r="BG166" i="1"/>
  <c r="BH166" i="1"/>
  <c r="BI166" i="1"/>
  <c r="BJ166" i="1"/>
  <c r="BK166" i="1"/>
  <c r="BL166" i="1"/>
  <c r="BM166" i="1"/>
  <c r="BN166" i="1"/>
  <c r="BO166" i="1"/>
  <c r="BP166" i="1"/>
  <c r="BQ166" i="1"/>
  <c r="BR166" i="1"/>
  <c r="BS166" i="1"/>
  <c r="AV167" i="1"/>
  <c r="AW167" i="1"/>
  <c r="AX167" i="1"/>
  <c r="AY167" i="1"/>
  <c r="AZ167" i="1"/>
  <c r="BA167" i="1"/>
  <c r="BB167" i="1"/>
  <c r="BC167" i="1"/>
  <c r="BD167" i="1"/>
  <c r="BE167" i="1"/>
  <c r="BF167" i="1"/>
  <c r="BG167" i="1"/>
  <c r="BH167" i="1"/>
  <c r="BI167" i="1"/>
  <c r="BJ167" i="1"/>
  <c r="BK167" i="1"/>
  <c r="BL167" i="1"/>
  <c r="BM167" i="1"/>
  <c r="BN167" i="1"/>
  <c r="BO167" i="1"/>
  <c r="BP167" i="1"/>
  <c r="BQ167" i="1"/>
  <c r="BR167" i="1"/>
  <c r="BS167" i="1"/>
  <c r="AV168" i="1"/>
  <c r="AW168" i="1"/>
  <c r="AX168" i="1"/>
  <c r="AY168" i="1"/>
  <c r="AZ168" i="1"/>
  <c r="BA168" i="1"/>
  <c r="BB168" i="1"/>
  <c r="BC168" i="1"/>
  <c r="BD168" i="1"/>
  <c r="BE168" i="1"/>
  <c r="BF168" i="1"/>
  <c r="BG168" i="1"/>
  <c r="BH168" i="1"/>
  <c r="BI168" i="1"/>
  <c r="BJ168" i="1"/>
  <c r="BK168" i="1"/>
  <c r="BL168" i="1"/>
  <c r="BM168" i="1"/>
  <c r="BN168" i="1"/>
  <c r="BO168" i="1"/>
  <c r="BP168" i="1"/>
  <c r="BQ168" i="1"/>
  <c r="BR168" i="1"/>
  <c r="BS168" i="1"/>
  <c r="AV169" i="1"/>
  <c r="AW169" i="1"/>
  <c r="AX169" i="1"/>
  <c r="AY169" i="1"/>
  <c r="AZ169" i="1"/>
  <c r="BA169" i="1"/>
  <c r="BB169" i="1"/>
  <c r="BC169" i="1"/>
  <c r="BD169" i="1"/>
  <c r="BE169" i="1"/>
  <c r="BF169" i="1"/>
  <c r="BG169" i="1"/>
  <c r="BH169" i="1"/>
  <c r="BI169" i="1"/>
  <c r="BJ169" i="1"/>
  <c r="BK169" i="1"/>
  <c r="BL169" i="1"/>
  <c r="BM169" i="1"/>
  <c r="BN169" i="1"/>
  <c r="BO169" i="1"/>
  <c r="BP169" i="1"/>
  <c r="BQ169" i="1"/>
  <c r="BR169" i="1"/>
  <c r="BS169" i="1"/>
  <c r="AV170" i="1"/>
  <c r="AW170" i="1"/>
  <c r="AX170" i="1"/>
  <c r="AY170" i="1"/>
  <c r="AZ170" i="1"/>
  <c r="BA170" i="1"/>
  <c r="BB170" i="1"/>
  <c r="BC170" i="1"/>
  <c r="BD170" i="1"/>
  <c r="BE170" i="1"/>
  <c r="BF170" i="1"/>
  <c r="BG170" i="1"/>
  <c r="BH170" i="1"/>
  <c r="BI170" i="1"/>
  <c r="BJ170" i="1"/>
  <c r="BK170" i="1"/>
  <c r="BL170" i="1"/>
  <c r="BM170" i="1"/>
  <c r="BN170" i="1"/>
  <c r="BO170" i="1"/>
  <c r="BP170" i="1"/>
  <c r="BQ170" i="1"/>
  <c r="BR170" i="1"/>
  <c r="BS170" i="1"/>
  <c r="AV171" i="1"/>
  <c r="AW171" i="1"/>
  <c r="AX171" i="1"/>
  <c r="AY171" i="1"/>
  <c r="AZ171" i="1"/>
  <c r="BA171" i="1"/>
  <c r="BB171" i="1"/>
  <c r="BC171" i="1"/>
  <c r="BD171" i="1"/>
  <c r="BE171" i="1"/>
  <c r="BF171" i="1"/>
  <c r="BG171" i="1"/>
  <c r="BH171" i="1"/>
  <c r="BI171" i="1"/>
  <c r="BJ171" i="1"/>
  <c r="BK171" i="1"/>
  <c r="BL171" i="1"/>
  <c r="BM171" i="1"/>
  <c r="BN171" i="1"/>
  <c r="BO171" i="1"/>
  <c r="BP171" i="1"/>
  <c r="BQ171" i="1"/>
  <c r="BR171" i="1"/>
  <c r="BS171" i="1"/>
  <c r="AV172" i="1"/>
  <c r="AW172" i="1"/>
  <c r="AX172" i="1"/>
  <c r="AY172" i="1"/>
  <c r="AZ172" i="1"/>
  <c r="BA172" i="1"/>
  <c r="BB172" i="1"/>
  <c r="BC172" i="1"/>
  <c r="BD172" i="1"/>
  <c r="BE172" i="1"/>
  <c r="BF172" i="1"/>
  <c r="BG172" i="1"/>
  <c r="BH172" i="1"/>
  <c r="BI172" i="1"/>
  <c r="BJ172" i="1"/>
  <c r="BK172" i="1"/>
  <c r="BL172" i="1"/>
  <c r="BM172" i="1"/>
  <c r="BN172" i="1"/>
  <c r="BO172" i="1"/>
  <c r="BP172" i="1"/>
  <c r="BQ172" i="1"/>
  <c r="BR172" i="1"/>
  <c r="BS172" i="1"/>
  <c r="AV173" i="1"/>
  <c r="AW173" i="1"/>
  <c r="AX173" i="1"/>
  <c r="AY173" i="1"/>
  <c r="AZ173" i="1"/>
  <c r="BA173" i="1"/>
  <c r="BB173" i="1"/>
  <c r="BC173" i="1"/>
  <c r="BD173" i="1"/>
  <c r="BE173" i="1"/>
  <c r="BF173" i="1"/>
  <c r="BG173" i="1"/>
  <c r="BH173" i="1"/>
  <c r="BI173" i="1"/>
  <c r="BJ173" i="1"/>
  <c r="BK173" i="1"/>
  <c r="BL173" i="1"/>
  <c r="BM173" i="1"/>
  <c r="BN173" i="1"/>
  <c r="BO173" i="1"/>
  <c r="BP173" i="1"/>
  <c r="BQ173" i="1"/>
  <c r="BR173" i="1"/>
  <c r="BS173" i="1"/>
  <c r="AV174" i="1"/>
  <c r="AW174" i="1"/>
  <c r="AX174" i="1"/>
  <c r="AY174" i="1"/>
  <c r="AZ174" i="1"/>
  <c r="BA174" i="1"/>
  <c r="BB174" i="1"/>
  <c r="BC174" i="1"/>
  <c r="BD174" i="1"/>
  <c r="BE174" i="1"/>
  <c r="BF174" i="1"/>
  <c r="BG174" i="1"/>
  <c r="BH174" i="1"/>
  <c r="BI174" i="1"/>
  <c r="BJ174" i="1"/>
  <c r="BK174" i="1"/>
  <c r="BL174" i="1"/>
  <c r="BM174" i="1"/>
  <c r="BN174" i="1"/>
  <c r="BO174" i="1"/>
  <c r="BP174" i="1"/>
  <c r="BQ174" i="1"/>
  <c r="BR174" i="1"/>
  <c r="BS174" i="1"/>
  <c r="AV175" i="1"/>
  <c r="AW175" i="1"/>
  <c r="AX175" i="1"/>
  <c r="AY175" i="1"/>
  <c r="AZ175" i="1"/>
  <c r="BA175" i="1"/>
  <c r="BB175" i="1"/>
  <c r="BC175" i="1"/>
  <c r="BD175" i="1"/>
  <c r="BE175" i="1"/>
  <c r="BF175" i="1"/>
  <c r="BG175" i="1"/>
  <c r="BH175" i="1"/>
  <c r="BI175" i="1"/>
  <c r="BJ175" i="1"/>
  <c r="BK175" i="1"/>
  <c r="BL175" i="1"/>
  <c r="BM175" i="1"/>
  <c r="BN175" i="1"/>
  <c r="BO175" i="1"/>
  <c r="BP175" i="1"/>
  <c r="BQ175" i="1"/>
  <c r="BR175" i="1"/>
  <c r="BS175" i="1"/>
  <c r="AV176" i="1"/>
  <c r="AW176" i="1"/>
  <c r="AX176" i="1"/>
  <c r="AY176" i="1"/>
  <c r="AZ176" i="1"/>
  <c r="BA176" i="1"/>
  <c r="BB176" i="1"/>
  <c r="BC176" i="1"/>
  <c r="BD176" i="1"/>
  <c r="BE176" i="1"/>
  <c r="BF176" i="1"/>
  <c r="BG176" i="1"/>
  <c r="BH176" i="1"/>
  <c r="BI176" i="1"/>
  <c r="BJ176" i="1"/>
  <c r="BK176" i="1"/>
  <c r="BL176" i="1"/>
  <c r="BM176" i="1"/>
  <c r="BN176" i="1"/>
  <c r="BO176" i="1"/>
  <c r="BP176" i="1"/>
  <c r="BQ176" i="1"/>
  <c r="BR176" i="1"/>
  <c r="BS176" i="1"/>
  <c r="AV177" i="1"/>
  <c r="AW177" i="1"/>
  <c r="AX177" i="1"/>
  <c r="AY177" i="1"/>
  <c r="AZ177" i="1"/>
  <c r="BA177" i="1"/>
  <c r="BB177" i="1"/>
  <c r="BC177" i="1"/>
  <c r="BD177" i="1"/>
  <c r="BE177" i="1"/>
  <c r="BF177" i="1"/>
  <c r="BG177" i="1"/>
  <c r="BH177" i="1"/>
  <c r="BI177" i="1"/>
  <c r="BJ177" i="1"/>
  <c r="BK177" i="1"/>
  <c r="BL177" i="1"/>
  <c r="BM177" i="1"/>
  <c r="BN177" i="1"/>
  <c r="BO177" i="1"/>
  <c r="BP177" i="1"/>
  <c r="BQ177" i="1"/>
  <c r="BR177" i="1"/>
  <c r="BS177" i="1"/>
  <c r="AV178" i="1"/>
  <c r="AW178" i="1"/>
  <c r="AX178" i="1"/>
  <c r="AY178" i="1"/>
  <c r="AZ178" i="1"/>
  <c r="BA178" i="1"/>
  <c r="BB178" i="1"/>
  <c r="BC178" i="1"/>
  <c r="BD178" i="1"/>
  <c r="BE178" i="1"/>
  <c r="BF178" i="1"/>
  <c r="BG178" i="1"/>
  <c r="BH178" i="1"/>
  <c r="BI178" i="1"/>
  <c r="BJ178" i="1"/>
  <c r="BK178" i="1"/>
  <c r="BL178" i="1"/>
  <c r="BM178" i="1"/>
  <c r="BN178" i="1"/>
  <c r="BO178" i="1"/>
  <c r="BP178" i="1"/>
  <c r="BQ178" i="1"/>
  <c r="BR178" i="1"/>
  <c r="BS178" i="1"/>
  <c r="AV179" i="1"/>
  <c r="AW179" i="1"/>
  <c r="AX179" i="1"/>
  <c r="AY179" i="1"/>
  <c r="AZ179" i="1"/>
  <c r="BA179" i="1"/>
  <c r="BB179" i="1"/>
  <c r="BC179" i="1"/>
  <c r="BD179" i="1"/>
  <c r="BE179" i="1"/>
  <c r="BF179" i="1"/>
  <c r="BG179" i="1"/>
  <c r="BH179" i="1"/>
  <c r="BI179" i="1"/>
  <c r="BJ179" i="1"/>
  <c r="BK179" i="1"/>
  <c r="BL179" i="1"/>
  <c r="BM179" i="1"/>
  <c r="BN179" i="1"/>
  <c r="BO179" i="1"/>
  <c r="BP179" i="1"/>
  <c r="BQ179" i="1"/>
  <c r="BR179" i="1"/>
  <c r="BS179" i="1"/>
  <c r="AV180" i="1"/>
  <c r="AW180" i="1"/>
  <c r="AX180" i="1"/>
  <c r="AY180" i="1"/>
  <c r="AZ180" i="1"/>
  <c r="BA180" i="1"/>
  <c r="BB180" i="1"/>
  <c r="BC180" i="1"/>
  <c r="BD180" i="1"/>
  <c r="BE180" i="1"/>
  <c r="BF180" i="1"/>
  <c r="BG180" i="1"/>
  <c r="BH180" i="1"/>
  <c r="BI180" i="1"/>
  <c r="BJ180" i="1"/>
  <c r="BK180" i="1"/>
  <c r="BL180" i="1"/>
  <c r="BM180" i="1"/>
  <c r="BN180" i="1"/>
  <c r="BO180" i="1"/>
  <c r="BP180" i="1"/>
  <c r="BQ180" i="1"/>
  <c r="BR180" i="1"/>
  <c r="BS180" i="1"/>
  <c r="AV181" i="1"/>
  <c r="AW181" i="1"/>
  <c r="AX181" i="1"/>
  <c r="AY181" i="1"/>
  <c r="AZ181" i="1"/>
  <c r="BA181" i="1"/>
  <c r="BB181" i="1"/>
  <c r="BC181" i="1"/>
  <c r="BD181" i="1"/>
  <c r="BE181" i="1"/>
  <c r="BF181" i="1"/>
  <c r="BG181" i="1"/>
  <c r="BH181" i="1"/>
  <c r="BI181" i="1"/>
  <c r="BJ181" i="1"/>
  <c r="BK181" i="1"/>
  <c r="BL181" i="1"/>
  <c r="BM181" i="1"/>
  <c r="BN181" i="1"/>
  <c r="BO181" i="1"/>
  <c r="BP181" i="1"/>
  <c r="BQ181" i="1"/>
  <c r="BR181" i="1"/>
  <c r="BS181" i="1"/>
  <c r="AV182" i="1"/>
  <c r="AW182" i="1"/>
  <c r="AX182" i="1"/>
  <c r="AY182" i="1"/>
  <c r="AZ182" i="1"/>
  <c r="BA182" i="1"/>
  <c r="BB182" i="1"/>
  <c r="BC182" i="1"/>
  <c r="BD182" i="1"/>
  <c r="BE182" i="1"/>
  <c r="BF182" i="1"/>
  <c r="BG182" i="1"/>
  <c r="BH182" i="1"/>
  <c r="BI182" i="1"/>
  <c r="BJ182" i="1"/>
  <c r="BK182" i="1"/>
  <c r="BL182" i="1"/>
  <c r="BM182" i="1"/>
  <c r="BN182" i="1"/>
  <c r="BO182" i="1"/>
  <c r="BP182" i="1"/>
  <c r="BQ182" i="1"/>
  <c r="BR182" i="1"/>
  <c r="BS182" i="1"/>
  <c r="AV183" i="1"/>
  <c r="AW183" i="1"/>
  <c r="AX183" i="1"/>
  <c r="AY183" i="1"/>
  <c r="AZ183" i="1"/>
  <c r="BA183" i="1"/>
  <c r="BB183" i="1"/>
  <c r="BC183" i="1"/>
  <c r="BD183" i="1"/>
  <c r="BE183" i="1"/>
  <c r="BF183" i="1"/>
  <c r="BG183" i="1"/>
  <c r="BH183" i="1"/>
  <c r="BI183" i="1"/>
  <c r="BJ183" i="1"/>
  <c r="BK183" i="1"/>
  <c r="BL183" i="1"/>
  <c r="BM183" i="1"/>
  <c r="BN183" i="1"/>
  <c r="BO183" i="1"/>
  <c r="BP183" i="1"/>
  <c r="BQ183" i="1"/>
  <c r="BR183" i="1"/>
  <c r="BS183" i="1"/>
  <c r="AV184" i="1"/>
  <c r="AW184" i="1"/>
  <c r="AX184" i="1"/>
  <c r="AY184" i="1"/>
  <c r="AZ184" i="1"/>
  <c r="BA184" i="1"/>
  <c r="BB184" i="1"/>
  <c r="BC184" i="1"/>
  <c r="BD184" i="1"/>
  <c r="BE184" i="1"/>
  <c r="BF184" i="1"/>
  <c r="BG184" i="1"/>
  <c r="BH184" i="1"/>
  <c r="BI184" i="1"/>
  <c r="BJ184" i="1"/>
  <c r="BK184" i="1"/>
  <c r="BL184" i="1"/>
  <c r="BM184" i="1"/>
  <c r="BN184" i="1"/>
  <c r="BO184" i="1"/>
  <c r="BP184" i="1"/>
  <c r="BQ184" i="1"/>
  <c r="BR184" i="1"/>
  <c r="BS184" i="1"/>
  <c r="AV185" i="1"/>
  <c r="AW185" i="1"/>
  <c r="AX185" i="1"/>
  <c r="AY185" i="1"/>
  <c r="AZ185" i="1"/>
  <c r="BA185" i="1"/>
  <c r="BB185" i="1"/>
  <c r="BC185" i="1"/>
  <c r="BD185" i="1"/>
  <c r="BE185" i="1"/>
  <c r="BF185" i="1"/>
  <c r="BG185" i="1"/>
  <c r="BH185" i="1"/>
  <c r="BI185" i="1"/>
  <c r="BJ185" i="1"/>
  <c r="BK185" i="1"/>
  <c r="BL185" i="1"/>
  <c r="BM185" i="1"/>
  <c r="BN185" i="1"/>
  <c r="BO185" i="1"/>
  <c r="BP185" i="1"/>
  <c r="BQ185" i="1"/>
  <c r="BR185" i="1"/>
  <c r="BS185" i="1"/>
  <c r="AV186" i="1"/>
  <c r="AW186" i="1"/>
  <c r="AX186" i="1"/>
  <c r="AY186" i="1"/>
  <c r="AZ186" i="1"/>
  <c r="BA186" i="1"/>
  <c r="BB186" i="1"/>
  <c r="BC186" i="1"/>
  <c r="BD186" i="1"/>
  <c r="BE186" i="1"/>
  <c r="BF186" i="1"/>
  <c r="BG186" i="1"/>
  <c r="BH186" i="1"/>
  <c r="BI186" i="1"/>
  <c r="BJ186" i="1"/>
  <c r="BK186" i="1"/>
  <c r="BL186" i="1"/>
  <c r="BM186" i="1"/>
  <c r="BN186" i="1"/>
  <c r="BO186" i="1"/>
  <c r="BP186" i="1"/>
  <c r="BQ186" i="1"/>
  <c r="BR186" i="1"/>
  <c r="BS186" i="1"/>
  <c r="AV187" i="1"/>
  <c r="AW187" i="1"/>
  <c r="AX187" i="1"/>
  <c r="AY187" i="1"/>
  <c r="AZ187" i="1"/>
  <c r="BA187" i="1"/>
  <c r="BB187" i="1"/>
  <c r="BC187" i="1"/>
  <c r="BD187" i="1"/>
  <c r="BE187" i="1"/>
  <c r="BF187" i="1"/>
  <c r="BG187" i="1"/>
  <c r="BH187" i="1"/>
  <c r="BI187" i="1"/>
  <c r="BJ187" i="1"/>
  <c r="BK187" i="1"/>
  <c r="BL187" i="1"/>
  <c r="BM187" i="1"/>
  <c r="BN187" i="1"/>
  <c r="BO187" i="1"/>
  <c r="BP187" i="1"/>
  <c r="BQ187" i="1"/>
  <c r="BR187" i="1"/>
  <c r="BS187" i="1"/>
  <c r="AV188" i="1"/>
  <c r="AW188" i="1"/>
  <c r="AX188" i="1"/>
  <c r="AY188" i="1"/>
  <c r="AZ188" i="1"/>
  <c r="BA188" i="1"/>
  <c r="BB188" i="1"/>
  <c r="BC188" i="1"/>
  <c r="BD188" i="1"/>
  <c r="BE188" i="1"/>
  <c r="BF188" i="1"/>
  <c r="BG188" i="1"/>
  <c r="BH188" i="1"/>
  <c r="BI188" i="1"/>
  <c r="BJ188" i="1"/>
  <c r="BK188" i="1"/>
  <c r="BL188" i="1"/>
  <c r="BM188" i="1"/>
  <c r="BN188" i="1"/>
  <c r="BO188" i="1"/>
  <c r="BP188" i="1"/>
  <c r="BQ188" i="1"/>
  <c r="BR188" i="1"/>
  <c r="BS188" i="1"/>
  <c r="AV189" i="1"/>
  <c r="AW189" i="1"/>
  <c r="AX189" i="1"/>
  <c r="AY189" i="1"/>
  <c r="AZ189" i="1"/>
  <c r="BA189" i="1"/>
  <c r="BB189" i="1"/>
  <c r="BC189" i="1"/>
  <c r="BD189" i="1"/>
  <c r="BE189" i="1"/>
  <c r="BF189" i="1"/>
  <c r="BG189" i="1"/>
  <c r="BH189" i="1"/>
  <c r="BI189" i="1"/>
  <c r="BJ189" i="1"/>
  <c r="BK189" i="1"/>
  <c r="BL189" i="1"/>
  <c r="BM189" i="1"/>
  <c r="BN189" i="1"/>
  <c r="BO189" i="1"/>
  <c r="BP189" i="1"/>
  <c r="BQ189" i="1"/>
  <c r="BR189" i="1"/>
  <c r="BS189" i="1"/>
  <c r="AV190" i="1"/>
  <c r="AW190" i="1"/>
  <c r="AX190" i="1"/>
  <c r="AY190" i="1"/>
  <c r="AZ190" i="1"/>
  <c r="BA190" i="1"/>
  <c r="BB190" i="1"/>
  <c r="BC190" i="1"/>
  <c r="BD190" i="1"/>
  <c r="BE190" i="1"/>
  <c r="BF190" i="1"/>
  <c r="BG190" i="1"/>
  <c r="BH190" i="1"/>
  <c r="BI190" i="1"/>
  <c r="BJ190" i="1"/>
  <c r="BK190" i="1"/>
  <c r="BL190" i="1"/>
  <c r="BM190" i="1"/>
  <c r="BN190" i="1"/>
  <c r="BO190" i="1"/>
  <c r="BP190" i="1"/>
  <c r="BQ190" i="1"/>
  <c r="BR190" i="1"/>
  <c r="BS190" i="1"/>
  <c r="AV191" i="1"/>
  <c r="AW191" i="1"/>
  <c r="AX191" i="1"/>
  <c r="AY191" i="1"/>
  <c r="AZ191" i="1"/>
  <c r="BA191" i="1"/>
  <c r="BB191" i="1"/>
  <c r="BC191" i="1"/>
  <c r="BD191" i="1"/>
  <c r="BE191" i="1"/>
  <c r="BF191" i="1"/>
  <c r="BG191" i="1"/>
  <c r="BH191" i="1"/>
  <c r="BI191" i="1"/>
  <c r="BJ191" i="1"/>
  <c r="BK191" i="1"/>
  <c r="BL191" i="1"/>
  <c r="BM191" i="1"/>
  <c r="BN191" i="1"/>
  <c r="BO191" i="1"/>
  <c r="BP191" i="1"/>
  <c r="BQ191" i="1"/>
  <c r="BR191" i="1"/>
  <c r="BS191" i="1"/>
  <c r="AV192" i="1"/>
  <c r="AW192" i="1"/>
  <c r="AX192" i="1"/>
  <c r="AY192" i="1"/>
  <c r="AZ192" i="1"/>
  <c r="BA192" i="1"/>
  <c r="BB192" i="1"/>
  <c r="BC192" i="1"/>
  <c r="BD192" i="1"/>
  <c r="BE192" i="1"/>
  <c r="BF192" i="1"/>
  <c r="BG192" i="1"/>
  <c r="BH192" i="1"/>
  <c r="BI192" i="1"/>
  <c r="BJ192" i="1"/>
  <c r="BK192" i="1"/>
  <c r="BL192" i="1"/>
  <c r="BM192" i="1"/>
  <c r="BN192" i="1"/>
  <c r="BO192" i="1"/>
  <c r="BP192" i="1"/>
  <c r="BQ192" i="1"/>
  <c r="BR192" i="1"/>
  <c r="BS192" i="1"/>
  <c r="AV193" i="1"/>
  <c r="AW193" i="1"/>
  <c r="AX193" i="1"/>
  <c r="AY193" i="1"/>
  <c r="AZ193" i="1"/>
  <c r="BA193" i="1"/>
  <c r="BB193" i="1"/>
  <c r="BC193" i="1"/>
  <c r="BD193" i="1"/>
  <c r="BE193" i="1"/>
  <c r="BF193" i="1"/>
  <c r="BG193" i="1"/>
  <c r="BH193" i="1"/>
  <c r="BI193" i="1"/>
  <c r="BJ193" i="1"/>
  <c r="BK193" i="1"/>
  <c r="BL193" i="1"/>
  <c r="BM193" i="1"/>
  <c r="BN193" i="1"/>
  <c r="BO193" i="1"/>
  <c r="BP193" i="1"/>
  <c r="BQ193" i="1"/>
  <c r="BR193" i="1"/>
  <c r="BS193" i="1"/>
  <c r="AV194" i="1"/>
  <c r="AW194" i="1"/>
  <c r="AX194" i="1"/>
  <c r="AY194" i="1"/>
  <c r="AZ194" i="1"/>
  <c r="BA194" i="1"/>
  <c r="BB194" i="1"/>
  <c r="BC194" i="1"/>
  <c r="BD194" i="1"/>
  <c r="BE194" i="1"/>
  <c r="BF194" i="1"/>
  <c r="BG194" i="1"/>
  <c r="BH194" i="1"/>
  <c r="BI194" i="1"/>
  <c r="BJ194" i="1"/>
  <c r="BK194" i="1"/>
  <c r="BL194" i="1"/>
  <c r="BM194" i="1"/>
  <c r="BN194" i="1"/>
  <c r="BO194" i="1"/>
  <c r="BP194" i="1"/>
  <c r="BQ194" i="1"/>
  <c r="BR194" i="1"/>
  <c r="BS194" i="1"/>
  <c r="AV195" i="1"/>
  <c r="AW195" i="1"/>
  <c r="AX195" i="1"/>
  <c r="AY195" i="1"/>
  <c r="AZ195" i="1"/>
  <c r="BA195" i="1"/>
  <c r="BB195" i="1"/>
  <c r="BC195" i="1"/>
  <c r="BD195" i="1"/>
  <c r="BE195" i="1"/>
  <c r="BF195" i="1"/>
  <c r="BG195" i="1"/>
  <c r="BH195" i="1"/>
  <c r="BI195" i="1"/>
  <c r="BJ195" i="1"/>
  <c r="BK195" i="1"/>
  <c r="BL195" i="1"/>
  <c r="BM195" i="1"/>
  <c r="BN195" i="1"/>
  <c r="BO195" i="1"/>
  <c r="BP195" i="1"/>
  <c r="BQ195" i="1"/>
  <c r="BR195" i="1"/>
  <c r="BS195" i="1"/>
  <c r="AV196" i="1"/>
  <c r="AW196" i="1"/>
  <c r="AX196" i="1"/>
  <c r="AY196" i="1"/>
  <c r="AZ196" i="1"/>
  <c r="BA196" i="1"/>
  <c r="BB196" i="1"/>
  <c r="BC196" i="1"/>
  <c r="BD196" i="1"/>
  <c r="BE196" i="1"/>
  <c r="BF196" i="1"/>
  <c r="BG196" i="1"/>
  <c r="BH196" i="1"/>
  <c r="BI196" i="1"/>
  <c r="BJ196" i="1"/>
  <c r="BK196" i="1"/>
  <c r="BL196" i="1"/>
  <c r="BM196" i="1"/>
  <c r="BN196" i="1"/>
  <c r="BO196" i="1"/>
  <c r="BP196" i="1"/>
  <c r="BQ196" i="1"/>
  <c r="BR196" i="1"/>
  <c r="BS196" i="1"/>
  <c r="AV197" i="1"/>
  <c r="AW197" i="1"/>
  <c r="AX197" i="1"/>
  <c r="AY197" i="1"/>
  <c r="AZ197" i="1"/>
  <c r="BA197" i="1"/>
  <c r="BB197" i="1"/>
  <c r="BC197" i="1"/>
  <c r="BD197" i="1"/>
  <c r="BE197" i="1"/>
  <c r="BF197" i="1"/>
  <c r="BG197" i="1"/>
  <c r="BH197" i="1"/>
  <c r="BI197" i="1"/>
  <c r="BJ197" i="1"/>
  <c r="BK197" i="1"/>
  <c r="BL197" i="1"/>
  <c r="BM197" i="1"/>
  <c r="BN197" i="1"/>
  <c r="BO197" i="1"/>
  <c r="BP197" i="1"/>
  <c r="BQ197" i="1"/>
  <c r="BR197" i="1"/>
  <c r="BS197" i="1"/>
  <c r="AV198" i="1"/>
  <c r="AW198" i="1"/>
  <c r="AX198" i="1"/>
  <c r="AY198" i="1"/>
  <c r="AZ198" i="1"/>
  <c r="BA198" i="1"/>
  <c r="BB198" i="1"/>
  <c r="BC198" i="1"/>
  <c r="BD198" i="1"/>
  <c r="BE198" i="1"/>
  <c r="BF198" i="1"/>
  <c r="BG198" i="1"/>
  <c r="BH198" i="1"/>
  <c r="BI198" i="1"/>
  <c r="BJ198" i="1"/>
  <c r="BK198" i="1"/>
  <c r="BL198" i="1"/>
  <c r="BM198" i="1"/>
  <c r="BN198" i="1"/>
  <c r="BO198" i="1"/>
  <c r="BP198" i="1"/>
  <c r="BQ198" i="1"/>
  <c r="BR198" i="1"/>
  <c r="BS198" i="1"/>
  <c r="AV199" i="1"/>
  <c r="AW199" i="1"/>
  <c r="AX199" i="1"/>
  <c r="AY199" i="1"/>
  <c r="AZ199" i="1"/>
  <c r="BA199" i="1"/>
  <c r="BB199" i="1"/>
  <c r="BC199" i="1"/>
  <c r="BD199" i="1"/>
  <c r="BE199" i="1"/>
  <c r="BF199" i="1"/>
  <c r="BG199" i="1"/>
  <c r="BH199" i="1"/>
  <c r="BI199" i="1"/>
  <c r="BJ199" i="1"/>
  <c r="BK199" i="1"/>
  <c r="BL199" i="1"/>
  <c r="BM199" i="1"/>
  <c r="BN199" i="1"/>
  <c r="BO199" i="1"/>
  <c r="BP199" i="1"/>
  <c r="BQ199" i="1"/>
  <c r="BR199" i="1"/>
  <c r="BS199" i="1"/>
  <c r="AV200" i="1"/>
  <c r="AW200" i="1"/>
  <c r="AX200" i="1"/>
  <c r="AY200" i="1"/>
  <c r="AZ200" i="1"/>
  <c r="BA200" i="1"/>
  <c r="BB200" i="1"/>
  <c r="BC200" i="1"/>
  <c r="BD200" i="1"/>
  <c r="BE200" i="1"/>
  <c r="BF200" i="1"/>
  <c r="BG200" i="1"/>
  <c r="BH200" i="1"/>
  <c r="BI200" i="1"/>
  <c r="BJ200" i="1"/>
  <c r="BK200" i="1"/>
  <c r="BL200" i="1"/>
  <c r="BM200" i="1"/>
  <c r="BN200" i="1"/>
  <c r="BO200" i="1"/>
  <c r="BP200" i="1"/>
  <c r="BQ200" i="1"/>
  <c r="BR200" i="1"/>
  <c r="BS200" i="1"/>
  <c r="AV201" i="1"/>
  <c r="AW201" i="1"/>
  <c r="AX201" i="1"/>
  <c r="AY201" i="1"/>
  <c r="AZ201" i="1"/>
  <c r="BA201" i="1"/>
  <c r="BB201" i="1"/>
  <c r="BC201" i="1"/>
  <c r="BD201" i="1"/>
  <c r="BE201" i="1"/>
  <c r="BF201" i="1"/>
  <c r="BG201" i="1"/>
  <c r="BH201" i="1"/>
  <c r="BI201" i="1"/>
  <c r="BJ201" i="1"/>
  <c r="BK201" i="1"/>
  <c r="BL201" i="1"/>
  <c r="BM201" i="1"/>
  <c r="BN201" i="1"/>
  <c r="BO201" i="1"/>
  <c r="BP201" i="1"/>
  <c r="BQ201" i="1"/>
  <c r="BR201" i="1"/>
  <c r="BS201" i="1"/>
  <c r="AV202" i="1"/>
  <c r="AW202" i="1"/>
  <c r="AX202" i="1"/>
  <c r="AY202" i="1"/>
  <c r="AZ202" i="1"/>
  <c r="BA202" i="1"/>
  <c r="BB202" i="1"/>
  <c r="BC202" i="1"/>
  <c r="BD202" i="1"/>
  <c r="BE202" i="1"/>
  <c r="BF202" i="1"/>
  <c r="BG202" i="1"/>
  <c r="BH202" i="1"/>
  <c r="BI202" i="1"/>
  <c r="BJ202" i="1"/>
  <c r="BK202" i="1"/>
  <c r="BL202" i="1"/>
  <c r="BM202" i="1"/>
  <c r="BN202" i="1"/>
  <c r="BO202" i="1"/>
  <c r="BP202" i="1"/>
  <c r="BQ202" i="1"/>
  <c r="BR202" i="1"/>
  <c r="BS202" i="1"/>
  <c r="AV203" i="1"/>
  <c r="AW203" i="1"/>
  <c r="AX203" i="1"/>
  <c r="AY203" i="1"/>
  <c r="AZ203" i="1"/>
  <c r="BA203" i="1"/>
  <c r="BB203" i="1"/>
  <c r="BC203" i="1"/>
  <c r="BD203" i="1"/>
  <c r="BE203" i="1"/>
  <c r="BF203" i="1"/>
  <c r="BG203" i="1"/>
  <c r="BH203" i="1"/>
  <c r="BI203" i="1"/>
  <c r="BJ203" i="1"/>
  <c r="BK203" i="1"/>
  <c r="BL203" i="1"/>
  <c r="BM203" i="1"/>
  <c r="BN203" i="1"/>
  <c r="BO203" i="1"/>
  <c r="BP203" i="1"/>
  <c r="BQ203" i="1"/>
  <c r="BR203" i="1"/>
  <c r="BS203" i="1"/>
  <c r="AV204" i="1"/>
  <c r="AW204" i="1"/>
  <c r="AX204" i="1"/>
  <c r="AY204" i="1"/>
  <c r="AZ204" i="1"/>
  <c r="BA204" i="1"/>
  <c r="BB204" i="1"/>
  <c r="BC204" i="1"/>
  <c r="BD204" i="1"/>
  <c r="BE204" i="1"/>
  <c r="BF204" i="1"/>
  <c r="BG204" i="1"/>
  <c r="BH204" i="1"/>
  <c r="BI204" i="1"/>
  <c r="BJ204" i="1"/>
  <c r="BK204" i="1"/>
  <c r="BL204" i="1"/>
  <c r="BM204" i="1"/>
  <c r="BN204" i="1"/>
  <c r="BO204" i="1"/>
  <c r="BP204" i="1"/>
  <c r="BQ204" i="1"/>
  <c r="BR204" i="1"/>
  <c r="BS204" i="1"/>
  <c r="AV205" i="1"/>
  <c r="AW205" i="1"/>
  <c r="AX205" i="1"/>
  <c r="AY205" i="1"/>
  <c r="AZ205" i="1"/>
  <c r="BA205" i="1"/>
  <c r="BB205" i="1"/>
  <c r="BC205" i="1"/>
  <c r="BD205" i="1"/>
  <c r="BE205" i="1"/>
  <c r="BF205" i="1"/>
  <c r="BG205" i="1"/>
  <c r="BH205" i="1"/>
  <c r="BI205" i="1"/>
  <c r="BJ205" i="1"/>
  <c r="BK205" i="1"/>
  <c r="BL205" i="1"/>
  <c r="BM205" i="1"/>
  <c r="BN205" i="1"/>
  <c r="BO205" i="1"/>
  <c r="BP205" i="1"/>
  <c r="BQ205" i="1"/>
  <c r="BR205" i="1"/>
  <c r="BS205" i="1"/>
  <c r="AV206" i="1"/>
  <c r="AW206" i="1"/>
  <c r="AX206" i="1"/>
  <c r="AY206" i="1"/>
  <c r="AZ206" i="1"/>
  <c r="BA206" i="1"/>
  <c r="BB206" i="1"/>
  <c r="BC206" i="1"/>
  <c r="BD206" i="1"/>
  <c r="BE206" i="1"/>
  <c r="BF206" i="1"/>
  <c r="BG206" i="1"/>
  <c r="BH206" i="1"/>
  <c r="BI206" i="1"/>
  <c r="BJ206" i="1"/>
  <c r="BK206" i="1"/>
  <c r="BL206" i="1"/>
  <c r="BM206" i="1"/>
  <c r="BN206" i="1"/>
  <c r="BO206" i="1"/>
  <c r="BP206" i="1"/>
  <c r="BQ206" i="1"/>
  <c r="BR206" i="1"/>
  <c r="BS206" i="1"/>
  <c r="AV207" i="1"/>
  <c r="AW207" i="1"/>
  <c r="AX207" i="1"/>
  <c r="AY207" i="1"/>
  <c r="AZ207" i="1"/>
  <c r="BA207" i="1"/>
  <c r="BB207" i="1"/>
  <c r="BC207" i="1"/>
  <c r="BD207" i="1"/>
  <c r="BE207" i="1"/>
  <c r="BF207" i="1"/>
  <c r="BG207" i="1"/>
  <c r="BH207" i="1"/>
  <c r="BI207" i="1"/>
  <c r="BJ207" i="1"/>
  <c r="BK207" i="1"/>
  <c r="BL207" i="1"/>
  <c r="BM207" i="1"/>
  <c r="BN207" i="1"/>
  <c r="BO207" i="1"/>
  <c r="BP207" i="1"/>
  <c r="BQ207" i="1"/>
  <c r="BR207" i="1"/>
  <c r="BS207" i="1"/>
  <c r="AV208" i="1"/>
  <c r="AW208" i="1"/>
  <c r="AX208" i="1"/>
  <c r="AY208" i="1"/>
  <c r="AZ208" i="1"/>
  <c r="BA208" i="1"/>
  <c r="BB208" i="1"/>
  <c r="BC208" i="1"/>
  <c r="BD208" i="1"/>
  <c r="BE208" i="1"/>
  <c r="BF208" i="1"/>
  <c r="BG208" i="1"/>
  <c r="BH208" i="1"/>
  <c r="BI208" i="1"/>
  <c r="BJ208" i="1"/>
  <c r="BK208" i="1"/>
  <c r="BL208" i="1"/>
  <c r="BM208" i="1"/>
  <c r="BN208" i="1"/>
  <c r="BO208" i="1"/>
  <c r="BP208" i="1"/>
  <c r="BQ208" i="1"/>
  <c r="BR208" i="1"/>
  <c r="BS208" i="1"/>
  <c r="AV209" i="1"/>
  <c r="AW209" i="1"/>
  <c r="AX209" i="1"/>
  <c r="AY209" i="1"/>
  <c r="AZ209" i="1"/>
  <c r="BA209" i="1"/>
  <c r="BB209" i="1"/>
  <c r="BC209" i="1"/>
  <c r="BD209" i="1"/>
  <c r="BE209" i="1"/>
  <c r="BF209" i="1"/>
  <c r="BG209" i="1"/>
  <c r="BH209" i="1"/>
  <c r="BI209" i="1"/>
  <c r="BJ209" i="1"/>
  <c r="BK209" i="1"/>
  <c r="BL209" i="1"/>
  <c r="BM209" i="1"/>
  <c r="BN209" i="1"/>
  <c r="BO209" i="1"/>
  <c r="BP209" i="1"/>
  <c r="BQ209" i="1"/>
  <c r="BR209" i="1"/>
  <c r="BS209" i="1"/>
  <c r="AV210" i="1"/>
  <c r="AW210" i="1"/>
  <c r="AX210" i="1"/>
  <c r="AY210" i="1"/>
  <c r="AZ210" i="1"/>
  <c r="BA210" i="1"/>
  <c r="BB210" i="1"/>
  <c r="BC210" i="1"/>
  <c r="BD210" i="1"/>
  <c r="BE210" i="1"/>
  <c r="BF210" i="1"/>
  <c r="BG210" i="1"/>
  <c r="BH210" i="1"/>
  <c r="BI210" i="1"/>
  <c r="BJ210" i="1"/>
  <c r="BK210" i="1"/>
  <c r="BL210" i="1"/>
  <c r="BM210" i="1"/>
  <c r="BN210" i="1"/>
  <c r="BO210" i="1"/>
  <c r="BP210" i="1"/>
  <c r="BQ210" i="1"/>
  <c r="BR210" i="1"/>
  <c r="BS210" i="1"/>
  <c r="AV211" i="1"/>
  <c r="AW211" i="1"/>
  <c r="AX211" i="1"/>
  <c r="AY211" i="1"/>
  <c r="AZ211" i="1"/>
  <c r="BA211" i="1"/>
  <c r="BB211" i="1"/>
  <c r="BC211" i="1"/>
  <c r="BD211" i="1"/>
  <c r="BE211" i="1"/>
  <c r="BF211" i="1"/>
  <c r="BG211" i="1"/>
  <c r="BH211" i="1"/>
  <c r="BI211" i="1"/>
  <c r="BJ211" i="1"/>
  <c r="BK211" i="1"/>
  <c r="BL211" i="1"/>
  <c r="BM211" i="1"/>
  <c r="BN211" i="1"/>
  <c r="BO211" i="1"/>
  <c r="BP211" i="1"/>
  <c r="BQ211" i="1"/>
  <c r="BR211" i="1"/>
  <c r="BS211" i="1"/>
  <c r="AV212" i="1"/>
  <c r="AW212" i="1"/>
  <c r="AX212" i="1"/>
  <c r="AY212" i="1"/>
  <c r="AZ212" i="1"/>
  <c r="BA212" i="1"/>
  <c r="BB212" i="1"/>
  <c r="BC212" i="1"/>
  <c r="BD212" i="1"/>
  <c r="BE212" i="1"/>
  <c r="BF212" i="1"/>
  <c r="BG212" i="1"/>
  <c r="BH212" i="1"/>
  <c r="BI212" i="1"/>
  <c r="BJ212" i="1"/>
  <c r="BK212" i="1"/>
  <c r="BL212" i="1"/>
  <c r="BM212" i="1"/>
  <c r="BN212" i="1"/>
  <c r="BO212" i="1"/>
  <c r="BP212" i="1"/>
  <c r="BQ212" i="1"/>
  <c r="BR212" i="1"/>
  <c r="BS212" i="1"/>
  <c r="AV213" i="1"/>
  <c r="AW213" i="1"/>
  <c r="AX213" i="1"/>
  <c r="AY213" i="1"/>
  <c r="AZ213" i="1"/>
  <c r="BA213" i="1"/>
  <c r="BB213" i="1"/>
  <c r="BC213" i="1"/>
  <c r="BD213" i="1"/>
  <c r="BE213" i="1"/>
  <c r="BF213" i="1"/>
  <c r="BG213" i="1"/>
  <c r="BH213" i="1"/>
  <c r="BI213" i="1"/>
  <c r="BJ213" i="1"/>
  <c r="BK213" i="1"/>
  <c r="BL213" i="1"/>
  <c r="BM213" i="1"/>
  <c r="BN213" i="1"/>
  <c r="BO213" i="1"/>
  <c r="BP213" i="1"/>
  <c r="BQ213" i="1"/>
  <c r="BR213" i="1"/>
  <c r="BS213" i="1"/>
  <c r="AV214" i="1"/>
  <c r="AW214" i="1"/>
  <c r="AX214" i="1"/>
  <c r="AY214" i="1"/>
  <c r="AZ214" i="1"/>
  <c r="BA214" i="1"/>
  <c r="BB214" i="1"/>
  <c r="BC214" i="1"/>
  <c r="BD214" i="1"/>
  <c r="BE214" i="1"/>
  <c r="BF214" i="1"/>
  <c r="BG214" i="1"/>
  <c r="BH214" i="1"/>
  <c r="BI214" i="1"/>
  <c r="BJ214" i="1"/>
  <c r="BK214" i="1"/>
  <c r="BL214" i="1"/>
  <c r="BM214" i="1"/>
  <c r="BN214" i="1"/>
  <c r="BO214" i="1"/>
  <c r="BP214" i="1"/>
  <c r="BQ214" i="1"/>
  <c r="BR214" i="1"/>
  <c r="BS214" i="1"/>
  <c r="AV215" i="1"/>
  <c r="AW215" i="1"/>
  <c r="AX215" i="1"/>
  <c r="AY215" i="1"/>
  <c r="AZ215" i="1"/>
  <c r="BA215" i="1"/>
  <c r="BB215" i="1"/>
  <c r="BC215" i="1"/>
  <c r="BD215" i="1"/>
  <c r="BE215" i="1"/>
  <c r="BF215" i="1"/>
  <c r="BG215" i="1"/>
  <c r="BH215" i="1"/>
  <c r="BI215" i="1"/>
  <c r="BJ215" i="1"/>
  <c r="BK215" i="1"/>
  <c r="BL215" i="1"/>
  <c r="BM215" i="1"/>
  <c r="BN215" i="1"/>
  <c r="BO215" i="1"/>
  <c r="BP215" i="1"/>
  <c r="BQ215" i="1"/>
  <c r="BR215" i="1"/>
  <c r="BS215" i="1"/>
  <c r="AV216" i="1"/>
  <c r="AW216" i="1"/>
  <c r="AX216" i="1"/>
  <c r="AY216" i="1"/>
  <c r="AZ216" i="1"/>
  <c r="BA216" i="1"/>
  <c r="BB216" i="1"/>
  <c r="BC216" i="1"/>
  <c r="BD216" i="1"/>
  <c r="BE216" i="1"/>
  <c r="BF216" i="1"/>
  <c r="BG216" i="1"/>
  <c r="BH216" i="1"/>
  <c r="BI216" i="1"/>
  <c r="BJ216" i="1"/>
  <c r="BK216" i="1"/>
  <c r="BL216" i="1"/>
  <c r="BM216" i="1"/>
  <c r="BN216" i="1"/>
  <c r="BO216" i="1"/>
  <c r="BP216" i="1"/>
  <c r="BQ216" i="1"/>
  <c r="BR216" i="1"/>
  <c r="BS216" i="1"/>
  <c r="AV217" i="1"/>
  <c r="AW217" i="1"/>
  <c r="AX217" i="1"/>
  <c r="AY217" i="1"/>
  <c r="AZ217" i="1"/>
  <c r="BA217" i="1"/>
  <c r="BB217" i="1"/>
  <c r="BC217" i="1"/>
  <c r="BD217" i="1"/>
  <c r="BE217" i="1"/>
  <c r="BF217" i="1"/>
  <c r="BG217" i="1"/>
  <c r="BH217" i="1"/>
  <c r="BI217" i="1"/>
  <c r="BJ217" i="1"/>
  <c r="BK217" i="1"/>
  <c r="BL217" i="1"/>
  <c r="BM217" i="1"/>
  <c r="BN217" i="1"/>
  <c r="BO217" i="1"/>
  <c r="BP217" i="1"/>
  <c r="BQ217" i="1"/>
  <c r="BR217" i="1"/>
  <c r="BS217" i="1"/>
  <c r="AV218" i="1"/>
  <c r="AW218" i="1"/>
  <c r="AX218" i="1"/>
  <c r="AY218" i="1"/>
  <c r="AZ218" i="1"/>
  <c r="BA218" i="1"/>
  <c r="BB218" i="1"/>
  <c r="BC218" i="1"/>
  <c r="BD218" i="1"/>
  <c r="BE218" i="1"/>
  <c r="BF218" i="1"/>
  <c r="BG218" i="1"/>
  <c r="BH218" i="1"/>
  <c r="BI218" i="1"/>
  <c r="BJ218" i="1"/>
  <c r="BK218" i="1"/>
  <c r="BL218" i="1"/>
  <c r="BM218" i="1"/>
  <c r="BN218" i="1"/>
  <c r="BO218" i="1"/>
  <c r="BP218" i="1"/>
  <c r="BQ218" i="1"/>
  <c r="BR218" i="1"/>
  <c r="BS218" i="1"/>
  <c r="AV219" i="1"/>
  <c r="AW219" i="1"/>
  <c r="AX219" i="1"/>
  <c r="AY219" i="1"/>
  <c r="AZ219" i="1"/>
  <c r="BA219" i="1"/>
  <c r="BB219" i="1"/>
  <c r="BC219" i="1"/>
  <c r="BD219" i="1"/>
  <c r="BE219" i="1"/>
  <c r="BF219" i="1"/>
  <c r="BG219" i="1"/>
  <c r="BH219" i="1"/>
  <c r="BI219" i="1"/>
  <c r="BJ219" i="1"/>
  <c r="BK219" i="1"/>
  <c r="BL219" i="1"/>
  <c r="BM219" i="1"/>
  <c r="BN219" i="1"/>
  <c r="BO219" i="1"/>
  <c r="BP219" i="1"/>
  <c r="BQ219" i="1"/>
  <c r="BR219" i="1"/>
  <c r="BS219" i="1"/>
  <c r="AV220" i="1"/>
  <c r="AW220" i="1"/>
  <c r="AX220" i="1"/>
  <c r="AY220" i="1"/>
  <c r="AZ220" i="1"/>
  <c r="BA220" i="1"/>
  <c r="BB220" i="1"/>
  <c r="BC220" i="1"/>
  <c r="BD220" i="1"/>
  <c r="BE220" i="1"/>
  <c r="BF220" i="1"/>
  <c r="BG220" i="1"/>
  <c r="BH220" i="1"/>
  <c r="BI220" i="1"/>
  <c r="BJ220" i="1"/>
  <c r="BK220" i="1"/>
  <c r="BL220" i="1"/>
  <c r="BM220" i="1"/>
  <c r="BN220" i="1"/>
  <c r="BO220" i="1"/>
  <c r="BP220" i="1"/>
  <c r="BQ220" i="1"/>
  <c r="BR220" i="1"/>
  <c r="BS220" i="1"/>
  <c r="AV221" i="1"/>
  <c r="AW221" i="1"/>
  <c r="AX221" i="1"/>
  <c r="AY221" i="1"/>
  <c r="AZ221" i="1"/>
  <c r="BA221" i="1"/>
  <c r="BB221" i="1"/>
  <c r="BC221" i="1"/>
  <c r="BD221" i="1"/>
  <c r="BE221" i="1"/>
  <c r="BF221" i="1"/>
  <c r="BG221" i="1"/>
  <c r="BH221" i="1"/>
  <c r="BI221" i="1"/>
  <c r="BJ221" i="1"/>
  <c r="BK221" i="1"/>
  <c r="BL221" i="1"/>
  <c r="BM221" i="1"/>
  <c r="BN221" i="1"/>
  <c r="BO221" i="1"/>
  <c r="BP221" i="1"/>
  <c r="BQ221" i="1"/>
  <c r="BR221" i="1"/>
  <c r="BS221" i="1"/>
  <c r="AV222" i="1"/>
  <c r="AW222" i="1"/>
  <c r="AX222" i="1"/>
  <c r="AY222" i="1"/>
  <c r="AZ222" i="1"/>
  <c r="BA222" i="1"/>
  <c r="BB222" i="1"/>
  <c r="BC222" i="1"/>
  <c r="BD222" i="1"/>
  <c r="BE222" i="1"/>
  <c r="BF222" i="1"/>
  <c r="BG222" i="1"/>
  <c r="BH222" i="1"/>
  <c r="BI222" i="1"/>
  <c r="BJ222" i="1"/>
  <c r="BK222" i="1"/>
  <c r="BL222" i="1"/>
  <c r="BM222" i="1"/>
  <c r="BN222" i="1"/>
  <c r="BO222" i="1"/>
  <c r="BP222" i="1"/>
  <c r="BQ222" i="1"/>
  <c r="BR222" i="1"/>
  <c r="BS222" i="1"/>
  <c r="AV223" i="1"/>
  <c r="AW223" i="1"/>
  <c r="AX223" i="1"/>
  <c r="AY223" i="1"/>
  <c r="AZ223" i="1"/>
  <c r="BA223" i="1"/>
  <c r="BB223" i="1"/>
  <c r="BC223" i="1"/>
  <c r="BD223" i="1"/>
  <c r="BE223" i="1"/>
  <c r="BF223" i="1"/>
  <c r="BG223" i="1"/>
  <c r="BH223" i="1"/>
  <c r="BI223" i="1"/>
  <c r="BJ223" i="1"/>
  <c r="BK223" i="1"/>
  <c r="BL223" i="1"/>
  <c r="BM223" i="1"/>
  <c r="BN223" i="1"/>
  <c r="BO223" i="1"/>
  <c r="BP223" i="1"/>
  <c r="BQ223" i="1"/>
  <c r="BR223" i="1"/>
  <c r="BS223" i="1"/>
  <c r="AV224" i="1"/>
  <c r="AW224" i="1"/>
  <c r="AX224" i="1"/>
  <c r="AY224" i="1"/>
  <c r="AZ224" i="1"/>
  <c r="BA224" i="1"/>
  <c r="BB224" i="1"/>
  <c r="BC224" i="1"/>
  <c r="BD224" i="1"/>
  <c r="BE224" i="1"/>
  <c r="BF224" i="1"/>
  <c r="BG224" i="1"/>
  <c r="BH224" i="1"/>
  <c r="BI224" i="1"/>
  <c r="BJ224" i="1"/>
  <c r="BK224" i="1"/>
  <c r="BL224" i="1"/>
  <c r="BM224" i="1"/>
  <c r="BN224" i="1"/>
  <c r="BO224" i="1"/>
  <c r="BP224" i="1"/>
  <c r="BQ224" i="1"/>
  <c r="BR224" i="1"/>
  <c r="BS224" i="1"/>
  <c r="AV225" i="1"/>
  <c r="AW225" i="1"/>
  <c r="AX225" i="1"/>
  <c r="AY225" i="1"/>
  <c r="AZ225" i="1"/>
  <c r="BA225" i="1"/>
  <c r="BB225" i="1"/>
  <c r="BC225" i="1"/>
  <c r="BD225" i="1"/>
  <c r="BE225" i="1"/>
  <c r="BF225" i="1"/>
  <c r="BG225" i="1"/>
  <c r="BH225" i="1"/>
  <c r="BI225" i="1"/>
  <c r="BJ225" i="1"/>
  <c r="BK225" i="1"/>
  <c r="BL225" i="1"/>
  <c r="BM225" i="1"/>
  <c r="BN225" i="1"/>
  <c r="BO225" i="1"/>
  <c r="BP225" i="1"/>
  <c r="BQ225" i="1"/>
  <c r="BR225" i="1"/>
  <c r="BS225" i="1"/>
  <c r="AV226" i="1"/>
  <c r="AW226" i="1"/>
  <c r="AX226" i="1"/>
  <c r="AY226" i="1"/>
  <c r="AZ226" i="1"/>
  <c r="BA226" i="1"/>
  <c r="BB226" i="1"/>
  <c r="BC226" i="1"/>
  <c r="BD226" i="1"/>
  <c r="BE226" i="1"/>
  <c r="BF226" i="1"/>
  <c r="BG226" i="1"/>
  <c r="BH226" i="1"/>
  <c r="BI226" i="1"/>
  <c r="BJ226" i="1"/>
  <c r="BK226" i="1"/>
  <c r="BL226" i="1"/>
  <c r="BM226" i="1"/>
  <c r="BN226" i="1"/>
  <c r="BO226" i="1"/>
  <c r="BP226" i="1"/>
  <c r="BQ226" i="1"/>
  <c r="BR226" i="1"/>
  <c r="BS226" i="1"/>
  <c r="AV227" i="1"/>
  <c r="AW227" i="1"/>
  <c r="AX227" i="1"/>
  <c r="AY227" i="1"/>
  <c r="AZ227" i="1"/>
  <c r="BA227" i="1"/>
  <c r="BB227" i="1"/>
  <c r="BC227" i="1"/>
  <c r="BD227" i="1"/>
  <c r="BE227" i="1"/>
  <c r="BF227" i="1"/>
  <c r="BG227" i="1"/>
  <c r="BH227" i="1"/>
  <c r="BI227" i="1"/>
  <c r="BJ227" i="1"/>
  <c r="BK227" i="1"/>
  <c r="BL227" i="1"/>
  <c r="BM227" i="1"/>
  <c r="BN227" i="1"/>
  <c r="BO227" i="1"/>
  <c r="BP227" i="1"/>
  <c r="BQ227" i="1"/>
  <c r="BR227" i="1"/>
  <c r="BS227" i="1"/>
  <c r="AV228" i="1"/>
  <c r="AW228" i="1"/>
  <c r="AX228" i="1"/>
  <c r="AY228" i="1"/>
  <c r="AZ228" i="1"/>
  <c r="BA228" i="1"/>
  <c r="BB228" i="1"/>
  <c r="BC228" i="1"/>
  <c r="BD228" i="1"/>
  <c r="BE228" i="1"/>
  <c r="BF228" i="1"/>
  <c r="BG228" i="1"/>
  <c r="BH228" i="1"/>
  <c r="BI228" i="1"/>
  <c r="BJ228" i="1"/>
  <c r="BK228" i="1"/>
  <c r="BL228" i="1"/>
  <c r="BM228" i="1"/>
  <c r="BN228" i="1"/>
  <c r="BO228" i="1"/>
  <c r="BP228" i="1"/>
  <c r="BQ228" i="1"/>
  <c r="BR228" i="1"/>
  <c r="BS228" i="1"/>
  <c r="AV229" i="1"/>
  <c r="AW229" i="1"/>
  <c r="AX229" i="1"/>
  <c r="AY229" i="1"/>
  <c r="AZ229" i="1"/>
  <c r="BA229" i="1"/>
  <c r="BB229" i="1"/>
  <c r="BC229" i="1"/>
  <c r="BD229" i="1"/>
  <c r="BE229" i="1"/>
  <c r="BF229" i="1"/>
  <c r="BG229" i="1"/>
  <c r="BH229" i="1"/>
  <c r="BI229" i="1"/>
  <c r="BJ229" i="1"/>
  <c r="BK229" i="1"/>
  <c r="BL229" i="1"/>
  <c r="BM229" i="1"/>
  <c r="BN229" i="1"/>
  <c r="BO229" i="1"/>
  <c r="BP229" i="1"/>
  <c r="BQ229" i="1"/>
  <c r="BR229" i="1"/>
  <c r="BS229" i="1"/>
  <c r="AV230" i="1"/>
  <c r="AW230" i="1"/>
  <c r="AX230" i="1"/>
  <c r="AY230" i="1"/>
  <c r="AZ230" i="1"/>
  <c r="BA230" i="1"/>
  <c r="BB230" i="1"/>
  <c r="BC230" i="1"/>
  <c r="BD230" i="1"/>
  <c r="BE230" i="1"/>
  <c r="BF230" i="1"/>
  <c r="BG230" i="1"/>
  <c r="BH230" i="1"/>
  <c r="BI230" i="1"/>
  <c r="BJ230" i="1"/>
  <c r="BK230" i="1"/>
  <c r="BL230" i="1"/>
  <c r="BM230" i="1"/>
  <c r="BN230" i="1"/>
  <c r="BO230" i="1"/>
  <c r="BP230" i="1"/>
  <c r="BQ230" i="1"/>
  <c r="BR230" i="1"/>
  <c r="BS230" i="1"/>
  <c r="AV231" i="1"/>
  <c r="AW231" i="1"/>
  <c r="AX231" i="1"/>
  <c r="AY231" i="1"/>
  <c r="AZ231" i="1"/>
  <c r="BA231" i="1"/>
  <c r="BB231" i="1"/>
  <c r="BC231" i="1"/>
  <c r="BD231" i="1"/>
  <c r="BE231" i="1"/>
  <c r="BF231" i="1"/>
  <c r="BG231" i="1"/>
  <c r="BH231" i="1"/>
  <c r="BI231" i="1"/>
  <c r="BJ231" i="1"/>
  <c r="BK231" i="1"/>
  <c r="BL231" i="1"/>
  <c r="BM231" i="1"/>
  <c r="BN231" i="1"/>
  <c r="BO231" i="1"/>
  <c r="BP231" i="1"/>
  <c r="BQ231" i="1"/>
  <c r="BR231" i="1"/>
  <c r="BS231" i="1"/>
  <c r="AV232" i="1"/>
  <c r="AW232" i="1"/>
  <c r="AX232" i="1"/>
  <c r="AY232" i="1"/>
  <c r="AZ232" i="1"/>
  <c r="BA232" i="1"/>
  <c r="BB232" i="1"/>
  <c r="BC232" i="1"/>
  <c r="BD232" i="1"/>
  <c r="BE232" i="1"/>
  <c r="BF232" i="1"/>
  <c r="BG232" i="1"/>
  <c r="BH232" i="1"/>
  <c r="BI232" i="1"/>
  <c r="BJ232" i="1"/>
  <c r="BK232" i="1"/>
  <c r="BL232" i="1"/>
  <c r="BM232" i="1"/>
  <c r="BN232" i="1"/>
  <c r="BO232" i="1"/>
  <c r="BP232" i="1"/>
  <c r="BQ232" i="1"/>
  <c r="BR232" i="1"/>
  <c r="BS232" i="1"/>
  <c r="AV233" i="1"/>
  <c r="AW233" i="1"/>
  <c r="AX233" i="1"/>
  <c r="AY233" i="1"/>
  <c r="AZ233" i="1"/>
  <c r="BA233" i="1"/>
  <c r="BB233" i="1"/>
  <c r="BC233" i="1"/>
  <c r="BD233" i="1"/>
  <c r="BE233" i="1"/>
  <c r="BF233" i="1"/>
  <c r="BG233" i="1"/>
  <c r="BH233" i="1"/>
  <c r="BI233" i="1"/>
  <c r="BJ233" i="1"/>
  <c r="BK233" i="1"/>
  <c r="BL233" i="1"/>
  <c r="BM233" i="1"/>
  <c r="BN233" i="1"/>
  <c r="BO233" i="1"/>
  <c r="BP233" i="1"/>
  <c r="BQ233" i="1"/>
  <c r="BR233" i="1"/>
  <c r="BS233" i="1"/>
  <c r="AV234" i="1"/>
  <c r="AW234" i="1"/>
  <c r="AX234" i="1"/>
  <c r="AY234" i="1"/>
  <c r="AZ234" i="1"/>
  <c r="BA234" i="1"/>
  <c r="BB234" i="1"/>
  <c r="BC234" i="1"/>
  <c r="BD234" i="1"/>
  <c r="BE234" i="1"/>
  <c r="BF234" i="1"/>
  <c r="BG234" i="1"/>
  <c r="BH234" i="1"/>
  <c r="BI234" i="1"/>
  <c r="BJ234" i="1"/>
  <c r="BK234" i="1"/>
  <c r="BL234" i="1"/>
  <c r="BM234" i="1"/>
  <c r="BN234" i="1"/>
  <c r="BO234" i="1"/>
  <c r="BP234" i="1"/>
  <c r="BQ234" i="1"/>
  <c r="BR234" i="1"/>
  <c r="BS234" i="1"/>
  <c r="AV235" i="1"/>
  <c r="AW235" i="1"/>
  <c r="AX235" i="1"/>
  <c r="AY235" i="1"/>
  <c r="AZ235" i="1"/>
  <c r="BA235" i="1"/>
  <c r="BB235" i="1"/>
  <c r="BC235" i="1"/>
  <c r="BD235" i="1"/>
  <c r="BE235" i="1"/>
  <c r="BF235" i="1"/>
  <c r="BG235" i="1"/>
  <c r="BH235" i="1"/>
  <c r="BI235" i="1"/>
  <c r="BJ235" i="1"/>
  <c r="BK235" i="1"/>
  <c r="BL235" i="1"/>
  <c r="BM235" i="1"/>
  <c r="BN235" i="1"/>
  <c r="BO235" i="1"/>
  <c r="BP235" i="1"/>
  <c r="BQ235" i="1"/>
  <c r="BR235" i="1"/>
  <c r="BS235" i="1"/>
  <c r="AV236" i="1"/>
  <c r="AW236" i="1"/>
  <c r="AX236" i="1"/>
  <c r="AY236" i="1"/>
  <c r="AZ236" i="1"/>
  <c r="BA236" i="1"/>
  <c r="BB236" i="1"/>
  <c r="BC236" i="1"/>
  <c r="BD236" i="1"/>
  <c r="BE236" i="1"/>
  <c r="BF236" i="1"/>
  <c r="BG236" i="1"/>
  <c r="BH236" i="1"/>
  <c r="BI236" i="1"/>
  <c r="BJ236" i="1"/>
  <c r="BK236" i="1"/>
  <c r="BL236" i="1"/>
  <c r="BM236" i="1"/>
  <c r="BN236" i="1"/>
  <c r="BO236" i="1"/>
  <c r="BP236" i="1"/>
  <c r="BQ236" i="1"/>
  <c r="BR236" i="1"/>
  <c r="BS236" i="1"/>
  <c r="AV237" i="1"/>
  <c r="AW237" i="1"/>
  <c r="AX237" i="1"/>
  <c r="AY237" i="1"/>
  <c r="AZ237" i="1"/>
  <c r="BA237" i="1"/>
  <c r="BB237" i="1"/>
  <c r="BC237" i="1"/>
  <c r="BD237" i="1"/>
  <c r="BE237" i="1"/>
  <c r="BF237" i="1"/>
  <c r="BG237" i="1"/>
  <c r="BH237" i="1"/>
  <c r="BI237" i="1"/>
  <c r="BJ237" i="1"/>
  <c r="BK237" i="1"/>
  <c r="BL237" i="1"/>
  <c r="BM237" i="1"/>
  <c r="BN237" i="1"/>
  <c r="BO237" i="1"/>
  <c r="BP237" i="1"/>
  <c r="BQ237" i="1"/>
  <c r="BR237" i="1"/>
  <c r="BS237" i="1"/>
  <c r="AV238" i="1"/>
  <c r="AW238" i="1"/>
  <c r="AX238" i="1"/>
  <c r="AY238" i="1"/>
  <c r="AZ238" i="1"/>
  <c r="BA238" i="1"/>
  <c r="BB238" i="1"/>
  <c r="BC238" i="1"/>
  <c r="BD238" i="1"/>
  <c r="BE238" i="1"/>
  <c r="BF238" i="1"/>
  <c r="BG238" i="1"/>
  <c r="BH238" i="1"/>
  <c r="BI238" i="1"/>
  <c r="BJ238" i="1"/>
  <c r="BK238" i="1"/>
  <c r="BL238" i="1"/>
  <c r="BM238" i="1"/>
  <c r="BN238" i="1"/>
  <c r="BO238" i="1"/>
  <c r="BP238" i="1"/>
  <c r="BQ238" i="1"/>
  <c r="BR238" i="1"/>
  <c r="BS238" i="1"/>
  <c r="AV239" i="1"/>
  <c r="AW239" i="1"/>
  <c r="AX239" i="1"/>
  <c r="AY239" i="1"/>
  <c r="AZ239" i="1"/>
  <c r="BA239" i="1"/>
  <c r="BB239" i="1"/>
  <c r="BC239" i="1"/>
  <c r="BD239" i="1"/>
  <c r="BE239" i="1"/>
  <c r="BF239" i="1"/>
  <c r="BG239" i="1"/>
  <c r="BH239" i="1"/>
  <c r="BI239" i="1"/>
  <c r="BJ239" i="1"/>
  <c r="BK239" i="1"/>
  <c r="BL239" i="1"/>
  <c r="BM239" i="1"/>
  <c r="BN239" i="1"/>
  <c r="BO239" i="1"/>
  <c r="BP239" i="1"/>
  <c r="BQ239" i="1"/>
  <c r="BR239" i="1"/>
  <c r="BS239" i="1"/>
  <c r="AV240" i="1"/>
  <c r="AW240" i="1"/>
  <c r="AX240" i="1"/>
  <c r="AY240" i="1"/>
  <c r="AZ240" i="1"/>
  <c r="BA240" i="1"/>
  <c r="BB240" i="1"/>
  <c r="BC240" i="1"/>
  <c r="BD240" i="1"/>
  <c r="BE240" i="1"/>
  <c r="BF240" i="1"/>
  <c r="BG240" i="1"/>
  <c r="BH240" i="1"/>
  <c r="BI240" i="1"/>
  <c r="BJ240" i="1"/>
  <c r="BK240" i="1"/>
  <c r="BL240" i="1"/>
  <c r="BM240" i="1"/>
  <c r="BN240" i="1"/>
  <c r="BO240" i="1"/>
  <c r="BP240" i="1"/>
  <c r="BQ240" i="1"/>
  <c r="BR240" i="1"/>
  <c r="BS240" i="1"/>
  <c r="AV241" i="1"/>
  <c r="AW241" i="1"/>
  <c r="AX241" i="1"/>
  <c r="AY241" i="1"/>
  <c r="AZ241" i="1"/>
  <c r="BA241" i="1"/>
  <c r="BB241" i="1"/>
  <c r="BC241" i="1"/>
  <c r="BD241" i="1"/>
  <c r="BE241" i="1"/>
  <c r="BF241" i="1"/>
  <c r="BG241" i="1"/>
  <c r="BH241" i="1"/>
  <c r="BI241" i="1"/>
  <c r="BJ241" i="1"/>
  <c r="BK241" i="1"/>
  <c r="BL241" i="1"/>
  <c r="BM241" i="1"/>
  <c r="BN241" i="1"/>
  <c r="BO241" i="1"/>
  <c r="BP241" i="1"/>
  <c r="BQ241" i="1"/>
  <c r="BR241" i="1"/>
  <c r="BS241" i="1"/>
  <c r="AV242" i="1"/>
  <c r="AW242" i="1"/>
  <c r="AX242" i="1"/>
  <c r="AY242" i="1"/>
  <c r="AZ242" i="1"/>
  <c r="BA242" i="1"/>
  <c r="BB242" i="1"/>
  <c r="BC242" i="1"/>
  <c r="BD242" i="1"/>
  <c r="BE242" i="1"/>
  <c r="BF242" i="1"/>
  <c r="BG242" i="1"/>
  <c r="BH242" i="1"/>
  <c r="BI242" i="1"/>
  <c r="BJ242" i="1"/>
  <c r="BK242" i="1"/>
  <c r="BL242" i="1"/>
  <c r="BM242" i="1"/>
  <c r="BN242" i="1"/>
  <c r="BO242" i="1"/>
  <c r="BP242" i="1"/>
  <c r="BQ242" i="1"/>
  <c r="BR242" i="1"/>
  <c r="BS242" i="1"/>
  <c r="AV243" i="1"/>
  <c r="AW243" i="1"/>
  <c r="AX243" i="1"/>
  <c r="AY243" i="1"/>
  <c r="AZ243" i="1"/>
  <c r="BA243" i="1"/>
  <c r="BB243" i="1"/>
  <c r="BC243" i="1"/>
  <c r="BD243" i="1"/>
  <c r="BE243" i="1"/>
  <c r="BF243" i="1"/>
  <c r="BG243" i="1"/>
  <c r="BH243" i="1"/>
  <c r="BI243" i="1"/>
  <c r="BJ243" i="1"/>
  <c r="BK243" i="1"/>
  <c r="BL243" i="1"/>
  <c r="BM243" i="1"/>
  <c r="BN243" i="1"/>
  <c r="BO243" i="1"/>
  <c r="BP243" i="1"/>
  <c r="BQ243" i="1"/>
  <c r="BR243" i="1"/>
  <c r="BS243" i="1"/>
  <c r="AV244" i="1"/>
  <c r="AW244" i="1"/>
  <c r="AX244" i="1"/>
  <c r="AY244" i="1"/>
  <c r="AZ244" i="1"/>
  <c r="BA244" i="1"/>
  <c r="BB244" i="1"/>
  <c r="BC244" i="1"/>
  <c r="BD244" i="1"/>
  <c r="BE244" i="1"/>
  <c r="BF244" i="1"/>
  <c r="BG244" i="1"/>
  <c r="BH244" i="1"/>
  <c r="BI244" i="1"/>
  <c r="BJ244" i="1"/>
  <c r="BK244" i="1"/>
  <c r="BL244" i="1"/>
  <c r="BM244" i="1"/>
  <c r="BN244" i="1"/>
  <c r="BO244" i="1"/>
  <c r="BP244" i="1"/>
  <c r="BQ244" i="1"/>
  <c r="BR244" i="1"/>
  <c r="BS244" i="1"/>
  <c r="AV245" i="1"/>
  <c r="AW245" i="1"/>
  <c r="AX245" i="1"/>
  <c r="AY245" i="1"/>
  <c r="AZ245" i="1"/>
  <c r="BA245" i="1"/>
  <c r="BB245" i="1"/>
  <c r="BC245" i="1"/>
  <c r="BD245" i="1"/>
  <c r="BE245" i="1"/>
  <c r="BF245" i="1"/>
  <c r="BG245" i="1"/>
  <c r="BH245" i="1"/>
  <c r="BI245" i="1"/>
  <c r="BJ245" i="1"/>
  <c r="BK245" i="1"/>
  <c r="BL245" i="1"/>
  <c r="BM245" i="1"/>
  <c r="BN245" i="1"/>
  <c r="BO245" i="1"/>
  <c r="BP245" i="1"/>
  <c r="BQ245" i="1"/>
  <c r="BR245" i="1"/>
  <c r="BS245" i="1"/>
  <c r="AV246" i="1"/>
  <c r="AW246" i="1"/>
  <c r="AX246" i="1"/>
  <c r="AY246" i="1"/>
  <c r="AZ246" i="1"/>
  <c r="BA246" i="1"/>
  <c r="BB246" i="1"/>
  <c r="BC246" i="1"/>
  <c r="BD246" i="1"/>
  <c r="BE246" i="1"/>
  <c r="BF246" i="1"/>
  <c r="BG246" i="1"/>
  <c r="BH246" i="1"/>
  <c r="BI246" i="1"/>
  <c r="BJ246" i="1"/>
  <c r="BK246" i="1"/>
  <c r="BL246" i="1"/>
  <c r="BM246" i="1"/>
  <c r="BN246" i="1"/>
  <c r="BO246" i="1"/>
  <c r="BP246" i="1"/>
  <c r="BQ246" i="1"/>
  <c r="BR246" i="1"/>
  <c r="BS246" i="1"/>
  <c r="AV247" i="1"/>
  <c r="AW247" i="1"/>
  <c r="AX247" i="1"/>
  <c r="AY247" i="1"/>
  <c r="AZ247" i="1"/>
  <c r="BA247" i="1"/>
  <c r="BB247" i="1"/>
  <c r="BC247" i="1"/>
  <c r="BD247" i="1"/>
  <c r="BE247" i="1"/>
  <c r="BF247" i="1"/>
  <c r="BG247" i="1"/>
  <c r="BH247" i="1"/>
  <c r="BI247" i="1"/>
  <c r="BJ247" i="1"/>
  <c r="BK247" i="1"/>
  <c r="BL247" i="1"/>
  <c r="BM247" i="1"/>
  <c r="BN247" i="1"/>
  <c r="BO247" i="1"/>
  <c r="BP247" i="1"/>
  <c r="BQ247" i="1"/>
  <c r="BR247" i="1"/>
  <c r="BS247" i="1"/>
  <c r="AV248" i="1"/>
  <c r="AW248" i="1"/>
  <c r="AX248" i="1"/>
  <c r="AY248" i="1"/>
  <c r="AZ248" i="1"/>
  <c r="BA248" i="1"/>
  <c r="BB248" i="1"/>
  <c r="BC248" i="1"/>
  <c r="BD248" i="1"/>
  <c r="BE248" i="1"/>
  <c r="BF248" i="1"/>
  <c r="BG248" i="1"/>
  <c r="BH248" i="1"/>
  <c r="BI248" i="1"/>
  <c r="BJ248" i="1"/>
  <c r="BK248" i="1"/>
  <c r="BL248" i="1"/>
  <c r="BM248" i="1"/>
  <c r="BN248" i="1"/>
  <c r="BO248" i="1"/>
  <c r="BP248" i="1"/>
  <c r="BQ248" i="1"/>
  <c r="BR248" i="1"/>
  <c r="BS248" i="1"/>
  <c r="AV249" i="1"/>
  <c r="AW249" i="1"/>
  <c r="AX249" i="1"/>
  <c r="AY249" i="1"/>
  <c r="AZ249" i="1"/>
  <c r="BA249" i="1"/>
  <c r="BB249" i="1"/>
  <c r="BC249" i="1"/>
  <c r="BD249" i="1"/>
  <c r="BE249" i="1"/>
  <c r="BF249" i="1"/>
  <c r="BG249" i="1"/>
  <c r="BH249" i="1"/>
  <c r="BI249" i="1"/>
  <c r="BJ249" i="1"/>
  <c r="BK249" i="1"/>
  <c r="BL249" i="1"/>
  <c r="BM249" i="1"/>
  <c r="BN249" i="1"/>
  <c r="BO249" i="1"/>
  <c r="BP249" i="1"/>
  <c r="BQ249" i="1"/>
  <c r="BR249" i="1"/>
  <c r="BS249" i="1"/>
  <c r="AV250" i="1"/>
  <c r="AW250" i="1"/>
  <c r="AX250" i="1"/>
  <c r="AY250" i="1"/>
  <c r="AZ250" i="1"/>
  <c r="BA250" i="1"/>
  <c r="BB250" i="1"/>
  <c r="BC250" i="1"/>
  <c r="BD250" i="1"/>
  <c r="BE250" i="1"/>
  <c r="BF250" i="1"/>
  <c r="BG250" i="1"/>
  <c r="BH250" i="1"/>
  <c r="BI250" i="1"/>
  <c r="BJ250" i="1"/>
  <c r="BK250" i="1"/>
  <c r="BL250" i="1"/>
  <c r="BM250" i="1"/>
  <c r="BN250" i="1"/>
  <c r="BO250" i="1"/>
  <c r="BP250" i="1"/>
  <c r="BQ250" i="1"/>
  <c r="BR250" i="1"/>
  <c r="BS250" i="1"/>
  <c r="AV251" i="1"/>
  <c r="AW251" i="1"/>
  <c r="AX251" i="1"/>
  <c r="AY251" i="1"/>
  <c r="AZ251" i="1"/>
  <c r="BA251" i="1"/>
  <c r="BB251" i="1"/>
  <c r="BC251" i="1"/>
  <c r="BD251" i="1"/>
  <c r="BE251" i="1"/>
  <c r="BF251" i="1"/>
  <c r="BG251" i="1"/>
  <c r="BH251" i="1"/>
  <c r="BI251" i="1"/>
  <c r="BJ251" i="1"/>
  <c r="BK251" i="1"/>
  <c r="BL251" i="1"/>
  <c r="BM251" i="1"/>
  <c r="BN251" i="1"/>
  <c r="BO251" i="1"/>
  <c r="BP251" i="1"/>
  <c r="BQ251" i="1"/>
  <c r="BR251" i="1"/>
  <c r="BS251" i="1"/>
  <c r="AV252" i="1"/>
  <c r="AW252" i="1"/>
  <c r="AX252" i="1"/>
  <c r="AY252" i="1"/>
  <c r="AZ252" i="1"/>
  <c r="BA252" i="1"/>
  <c r="BB252" i="1"/>
  <c r="BC252" i="1"/>
  <c r="BD252" i="1"/>
  <c r="BE252" i="1"/>
  <c r="BF252" i="1"/>
  <c r="BG252" i="1"/>
  <c r="BH252" i="1"/>
  <c r="BI252" i="1"/>
  <c r="BJ252" i="1"/>
  <c r="BK252" i="1"/>
  <c r="BL252" i="1"/>
  <c r="BM252" i="1"/>
  <c r="BN252" i="1"/>
  <c r="BO252" i="1"/>
  <c r="BP252" i="1"/>
  <c r="BQ252" i="1"/>
  <c r="BR252" i="1"/>
  <c r="BS252" i="1"/>
  <c r="AV253" i="1"/>
  <c r="AW253" i="1"/>
  <c r="AX253" i="1"/>
  <c r="AY253" i="1"/>
  <c r="AZ253" i="1"/>
  <c r="BA253" i="1"/>
  <c r="BB253" i="1"/>
  <c r="BC253" i="1"/>
  <c r="BD253" i="1"/>
  <c r="BE253" i="1"/>
  <c r="BF253" i="1"/>
  <c r="BG253" i="1"/>
  <c r="BH253" i="1"/>
  <c r="BI253" i="1"/>
  <c r="BJ253" i="1"/>
  <c r="BK253" i="1"/>
  <c r="BL253" i="1"/>
  <c r="BM253" i="1"/>
  <c r="BN253" i="1"/>
  <c r="BO253" i="1"/>
  <c r="BP253" i="1"/>
  <c r="BQ253" i="1"/>
  <c r="BR253" i="1"/>
  <c r="BS253" i="1"/>
  <c r="AV254" i="1"/>
  <c r="AW254" i="1"/>
  <c r="AX254" i="1"/>
  <c r="AY254" i="1"/>
  <c r="AZ254" i="1"/>
  <c r="BA254" i="1"/>
  <c r="BB254" i="1"/>
  <c r="BC254" i="1"/>
  <c r="BD254" i="1"/>
  <c r="BE254" i="1"/>
  <c r="BF254" i="1"/>
  <c r="BG254" i="1"/>
  <c r="BH254" i="1"/>
  <c r="BI254" i="1"/>
  <c r="BJ254" i="1"/>
  <c r="BK254" i="1"/>
  <c r="BL254" i="1"/>
  <c r="BM254" i="1"/>
  <c r="BN254" i="1"/>
  <c r="BO254" i="1"/>
  <c r="BP254" i="1"/>
  <c r="BQ254" i="1"/>
  <c r="BR254" i="1"/>
  <c r="BS254" i="1"/>
  <c r="AV255" i="1"/>
  <c r="AW255" i="1"/>
  <c r="AX255" i="1"/>
  <c r="AY255" i="1"/>
  <c r="AZ255" i="1"/>
  <c r="BA255" i="1"/>
  <c r="BB255" i="1"/>
  <c r="BC255" i="1"/>
  <c r="BD255" i="1"/>
  <c r="BE255" i="1"/>
  <c r="BF255" i="1"/>
  <c r="BG255" i="1"/>
  <c r="BH255" i="1"/>
  <c r="BI255" i="1"/>
  <c r="BJ255" i="1"/>
  <c r="BK255" i="1"/>
  <c r="BL255" i="1"/>
  <c r="BM255" i="1"/>
  <c r="BN255" i="1"/>
  <c r="BO255" i="1"/>
  <c r="BP255" i="1"/>
  <c r="BQ255" i="1"/>
  <c r="BR255" i="1"/>
  <c r="BS255" i="1"/>
  <c r="AV256" i="1"/>
  <c r="AW256" i="1"/>
  <c r="AX256" i="1"/>
  <c r="AY256" i="1"/>
  <c r="AZ256" i="1"/>
  <c r="BA256" i="1"/>
  <c r="BB256" i="1"/>
  <c r="BC256" i="1"/>
  <c r="BD256" i="1"/>
  <c r="BE256" i="1"/>
  <c r="BF256" i="1"/>
  <c r="BG256" i="1"/>
  <c r="BH256" i="1"/>
  <c r="BI256" i="1"/>
  <c r="BJ256" i="1"/>
  <c r="BK256" i="1"/>
  <c r="BL256" i="1"/>
  <c r="BM256" i="1"/>
  <c r="BN256" i="1"/>
  <c r="BO256" i="1"/>
  <c r="BP256" i="1"/>
  <c r="BQ256" i="1"/>
  <c r="BR256" i="1"/>
  <c r="BS256" i="1"/>
  <c r="AV257" i="1"/>
  <c r="AW257" i="1"/>
  <c r="AX257" i="1"/>
  <c r="AY257" i="1"/>
  <c r="AZ257" i="1"/>
  <c r="BA257" i="1"/>
  <c r="BB257" i="1"/>
  <c r="BC257" i="1"/>
  <c r="BD257" i="1"/>
  <c r="BE257" i="1"/>
  <c r="BF257" i="1"/>
  <c r="BG257" i="1"/>
  <c r="BH257" i="1"/>
  <c r="BI257" i="1"/>
  <c r="BJ257" i="1"/>
  <c r="BK257" i="1"/>
  <c r="BL257" i="1"/>
  <c r="BM257" i="1"/>
  <c r="BN257" i="1"/>
  <c r="BO257" i="1"/>
  <c r="BP257" i="1"/>
  <c r="BQ257" i="1"/>
  <c r="BR257" i="1"/>
  <c r="BS257" i="1"/>
  <c r="AV258" i="1"/>
  <c r="AW258" i="1"/>
  <c r="AX258" i="1"/>
  <c r="AY258" i="1"/>
  <c r="AZ258" i="1"/>
  <c r="BA258" i="1"/>
  <c r="BB258" i="1"/>
  <c r="BC258" i="1"/>
  <c r="BD258" i="1"/>
  <c r="BE258" i="1"/>
  <c r="BF258" i="1"/>
  <c r="BG258" i="1"/>
  <c r="BH258" i="1"/>
  <c r="BI258" i="1"/>
  <c r="BJ258" i="1"/>
  <c r="BK258" i="1"/>
  <c r="BL258" i="1"/>
  <c r="BM258" i="1"/>
  <c r="BN258" i="1"/>
  <c r="BO258" i="1"/>
  <c r="BP258" i="1"/>
  <c r="BQ258" i="1"/>
  <c r="BR258" i="1"/>
  <c r="BS258" i="1"/>
  <c r="AV259" i="1"/>
  <c r="AW259" i="1"/>
  <c r="AX259" i="1"/>
  <c r="AY259" i="1"/>
  <c r="AZ259" i="1"/>
  <c r="BA259" i="1"/>
  <c r="BB259" i="1"/>
  <c r="BC259" i="1"/>
  <c r="BD259" i="1"/>
  <c r="BE259" i="1"/>
  <c r="BF259" i="1"/>
  <c r="BG259" i="1"/>
  <c r="BH259" i="1"/>
  <c r="BI259" i="1"/>
  <c r="BJ259" i="1"/>
  <c r="BK259" i="1"/>
  <c r="BL259" i="1"/>
  <c r="BM259" i="1"/>
  <c r="BN259" i="1"/>
  <c r="BO259" i="1"/>
  <c r="BP259" i="1"/>
  <c r="BQ259" i="1"/>
  <c r="BR259" i="1"/>
  <c r="BS259" i="1"/>
  <c r="AV260" i="1"/>
  <c r="AW260" i="1"/>
  <c r="AX260" i="1"/>
  <c r="AY260" i="1"/>
  <c r="AZ260" i="1"/>
  <c r="BA260" i="1"/>
  <c r="BB260" i="1"/>
  <c r="BC260" i="1"/>
  <c r="BD260" i="1"/>
  <c r="BE260" i="1"/>
  <c r="BF260" i="1"/>
  <c r="BG260" i="1"/>
  <c r="BH260" i="1"/>
  <c r="BI260" i="1"/>
  <c r="BJ260" i="1"/>
  <c r="BK260" i="1"/>
  <c r="BL260" i="1"/>
  <c r="BM260" i="1"/>
  <c r="BN260" i="1"/>
  <c r="BO260" i="1"/>
  <c r="BP260" i="1"/>
  <c r="BQ260" i="1"/>
  <c r="BR260" i="1"/>
  <c r="BS260" i="1"/>
  <c r="AV261" i="1"/>
  <c r="AW261" i="1"/>
  <c r="AX261" i="1"/>
  <c r="AY261" i="1"/>
  <c r="AZ261" i="1"/>
  <c r="BA261" i="1"/>
  <c r="BB261" i="1"/>
  <c r="BC261" i="1"/>
  <c r="BD261" i="1"/>
  <c r="BE261" i="1"/>
  <c r="BF261" i="1"/>
  <c r="BG261" i="1"/>
  <c r="BH261" i="1"/>
  <c r="BI261" i="1"/>
  <c r="BJ261" i="1"/>
  <c r="BK261" i="1"/>
  <c r="BL261" i="1"/>
  <c r="BM261" i="1"/>
  <c r="BN261" i="1"/>
  <c r="BO261" i="1"/>
  <c r="BP261" i="1"/>
  <c r="BQ261" i="1"/>
  <c r="BR261" i="1"/>
  <c r="BS261" i="1"/>
  <c r="AV262" i="1"/>
  <c r="AW262" i="1"/>
  <c r="AX262" i="1"/>
  <c r="AY262" i="1"/>
  <c r="AZ262" i="1"/>
  <c r="BA262" i="1"/>
  <c r="BB262" i="1"/>
  <c r="BC262" i="1"/>
  <c r="BD262" i="1"/>
  <c r="BE262" i="1"/>
  <c r="BF262" i="1"/>
  <c r="BG262" i="1"/>
  <c r="BH262" i="1"/>
  <c r="BI262" i="1"/>
  <c r="BJ262" i="1"/>
  <c r="BK262" i="1"/>
  <c r="BL262" i="1"/>
  <c r="BM262" i="1"/>
  <c r="BN262" i="1"/>
  <c r="BO262" i="1"/>
  <c r="BP262" i="1"/>
  <c r="BQ262" i="1"/>
  <c r="BR262" i="1"/>
  <c r="BS262" i="1"/>
  <c r="AV263" i="1"/>
  <c r="AW263" i="1"/>
  <c r="AX263" i="1"/>
  <c r="AY263" i="1"/>
  <c r="AZ263" i="1"/>
  <c r="BA263" i="1"/>
  <c r="BB263" i="1"/>
  <c r="BC263" i="1"/>
  <c r="BD263" i="1"/>
  <c r="BE263" i="1"/>
  <c r="BF263" i="1"/>
  <c r="BG263" i="1"/>
  <c r="BH263" i="1"/>
  <c r="BI263" i="1"/>
  <c r="BJ263" i="1"/>
  <c r="BK263" i="1"/>
  <c r="BL263" i="1"/>
  <c r="BM263" i="1"/>
  <c r="BN263" i="1"/>
  <c r="BO263" i="1"/>
  <c r="BP263" i="1"/>
  <c r="BQ263" i="1"/>
  <c r="BR263" i="1"/>
  <c r="BS263" i="1"/>
  <c r="AV264" i="1"/>
  <c r="AW264" i="1"/>
  <c r="AX264" i="1"/>
  <c r="AY264" i="1"/>
  <c r="AZ264" i="1"/>
  <c r="BA264" i="1"/>
  <c r="BB264" i="1"/>
  <c r="BC264" i="1"/>
  <c r="BD264" i="1"/>
  <c r="BE264" i="1"/>
  <c r="BF264" i="1"/>
  <c r="BG264" i="1"/>
  <c r="BH264" i="1"/>
  <c r="BI264" i="1"/>
  <c r="BJ264" i="1"/>
  <c r="BK264" i="1"/>
  <c r="BL264" i="1"/>
  <c r="BM264" i="1"/>
  <c r="BN264" i="1"/>
  <c r="BO264" i="1"/>
  <c r="BP264" i="1"/>
  <c r="BQ264" i="1"/>
  <c r="BR264" i="1"/>
  <c r="BS264" i="1"/>
  <c r="AV265" i="1"/>
  <c r="AW265" i="1"/>
  <c r="AX265" i="1"/>
  <c r="AY265" i="1"/>
  <c r="AZ265" i="1"/>
  <c r="BA265" i="1"/>
  <c r="BB265" i="1"/>
  <c r="BC265" i="1"/>
  <c r="BD265" i="1"/>
  <c r="BE265" i="1"/>
  <c r="BF265" i="1"/>
  <c r="BG265" i="1"/>
  <c r="BH265" i="1"/>
  <c r="BI265" i="1"/>
  <c r="BJ265" i="1"/>
  <c r="BK265" i="1"/>
  <c r="BL265" i="1"/>
  <c r="BM265" i="1"/>
  <c r="BN265" i="1"/>
  <c r="BO265" i="1"/>
  <c r="BP265" i="1"/>
  <c r="BQ265" i="1"/>
  <c r="BR265" i="1"/>
  <c r="BS265" i="1"/>
  <c r="AV266" i="1"/>
  <c r="AW266" i="1"/>
  <c r="AX266" i="1"/>
  <c r="AY266" i="1"/>
  <c r="AZ266" i="1"/>
  <c r="BA266" i="1"/>
  <c r="BB266" i="1"/>
  <c r="BC266" i="1"/>
  <c r="BD266" i="1"/>
  <c r="BE266" i="1"/>
  <c r="BF266" i="1"/>
  <c r="BG266" i="1"/>
  <c r="BH266" i="1"/>
  <c r="BI266" i="1"/>
  <c r="BJ266" i="1"/>
  <c r="BK266" i="1"/>
  <c r="BL266" i="1"/>
  <c r="BM266" i="1"/>
  <c r="BN266" i="1"/>
  <c r="BO266" i="1"/>
  <c r="BP266" i="1"/>
  <c r="BQ266" i="1"/>
  <c r="BR266" i="1"/>
  <c r="BS266" i="1"/>
  <c r="AV267" i="1"/>
  <c r="AW267" i="1"/>
  <c r="AX267" i="1"/>
  <c r="AY267" i="1"/>
  <c r="AZ267" i="1"/>
  <c r="BA267" i="1"/>
  <c r="BB267" i="1"/>
  <c r="BC267" i="1"/>
  <c r="BD267" i="1"/>
  <c r="BE267" i="1"/>
  <c r="BF267" i="1"/>
  <c r="BG267" i="1"/>
  <c r="BH267" i="1"/>
  <c r="BI267" i="1"/>
  <c r="BJ267" i="1"/>
  <c r="BK267" i="1"/>
  <c r="BL267" i="1"/>
  <c r="BM267" i="1"/>
  <c r="BN267" i="1"/>
  <c r="BO267" i="1"/>
  <c r="BP267" i="1"/>
  <c r="BQ267" i="1"/>
  <c r="BR267" i="1"/>
  <c r="BS267" i="1"/>
  <c r="AV268" i="1"/>
  <c r="AW268" i="1"/>
  <c r="AX268" i="1"/>
  <c r="AY268" i="1"/>
  <c r="AZ268" i="1"/>
  <c r="BA268" i="1"/>
  <c r="BB268" i="1"/>
  <c r="BC268" i="1"/>
  <c r="BD268" i="1"/>
  <c r="BE268" i="1"/>
  <c r="BF268" i="1"/>
  <c r="BG268" i="1"/>
  <c r="BH268" i="1"/>
  <c r="BI268" i="1"/>
  <c r="BJ268" i="1"/>
  <c r="BK268" i="1"/>
  <c r="BL268" i="1"/>
  <c r="BM268" i="1"/>
  <c r="BN268" i="1"/>
  <c r="BO268" i="1"/>
  <c r="BP268" i="1"/>
  <c r="BQ268" i="1"/>
  <c r="BR268" i="1"/>
  <c r="BS268" i="1"/>
  <c r="AV269" i="1"/>
  <c r="AW269" i="1"/>
  <c r="AX269" i="1"/>
  <c r="AY269" i="1"/>
  <c r="AZ269" i="1"/>
  <c r="BA269" i="1"/>
  <c r="BB269" i="1"/>
  <c r="BC269" i="1"/>
  <c r="BD269" i="1"/>
  <c r="BE269" i="1"/>
  <c r="BF269" i="1"/>
  <c r="BG269" i="1"/>
  <c r="BH269" i="1"/>
  <c r="BI269" i="1"/>
  <c r="BJ269" i="1"/>
  <c r="BK269" i="1"/>
  <c r="BL269" i="1"/>
  <c r="BM269" i="1"/>
  <c r="BN269" i="1"/>
  <c r="BO269" i="1"/>
  <c r="BP269" i="1"/>
  <c r="BQ269" i="1"/>
  <c r="BR269" i="1"/>
  <c r="BS269" i="1"/>
  <c r="AV270" i="1"/>
  <c r="AW270" i="1"/>
  <c r="AX270" i="1"/>
  <c r="AY270" i="1"/>
  <c r="AZ270" i="1"/>
  <c r="BA270" i="1"/>
  <c r="BB270" i="1"/>
  <c r="BC270" i="1"/>
  <c r="BD270" i="1"/>
  <c r="BE270" i="1"/>
  <c r="BF270" i="1"/>
  <c r="BG270" i="1"/>
  <c r="BH270" i="1"/>
  <c r="BI270" i="1"/>
  <c r="BJ270" i="1"/>
  <c r="BK270" i="1"/>
  <c r="BL270" i="1"/>
  <c r="BM270" i="1"/>
  <c r="BN270" i="1"/>
  <c r="BO270" i="1"/>
  <c r="BP270" i="1"/>
  <c r="BQ270" i="1"/>
  <c r="BR270" i="1"/>
  <c r="BS270" i="1"/>
  <c r="AV271" i="1"/>
  <c r="AW271" i="1"/>
  <c r="AX271" i="1"/>
  <c r="AY271" i="1"/>
  <c r="AZ271" i="1"/>
  <c r="BA271" i="1"/>
  <c r="BB271" i="1"/>
  <c r="BC271" i="1"/>
  <c r="BD271" i="1"/>
  <c r="BE271" i="1"/>
  <c r="BF271" i="1"/>
  <c r="BG271" i="1"/>
  <c r="BH271" i="1"/>
  <c r="BI271" i="1"/>
  <c r="BJ271" i="1"/>
  <c r="BK271" i="1"/>
  <c r="BL271" i="1"/>
  <c r="BM271" i="1"/>
  <c r="BN271" i="1"/>
  <c r="BO271" i="1"/>
  <c r="BP271" i="1"/>
  <c r="BQ271" i="1"/>
  <c r="BR271" i="1"/>
  <c r="BS271" i="1"/>
  <c r="AV272" i="1"/>
  <c r="AW272" i="1"/>
  <c r="AX272" i="1"/>
  <c r="AY272" i="1"/>
  <c r="AZ272" i="1"/>
  <c r="BA272" i="1"/>
  <c r="BB272" i="1"/>
  <c r="BC272" i="1"/>
  <c r="BD272" i="1"/>
  <c r="BE272" i="1"/>
  <c r="BF272" i="1"/>
  <c r="BG272" i="1"/>
  <c r="BH272" i="1"/>
  <c r="BI272" i="1"/>
  <c r="BJ272" i="1"/>
  <c r="BK272" i="1"/>
  <c r="BL272" i="1"/>
  <c r="BM272" i="1"/>
  <c r="BN272" i="1"/>
  <c r="BO272" i="1"/>
  <c r="BP272" i="1"/>
  <c r="BQ272" i="1"/>
  <c r="BR272" i="1"/>
  <c r="BS272" i="1"/>
  <c r="AV273" i="1"/>
  <c r="AW273" i="1"/>
  <c r="AX273" i="1"/>
  <c r="AY273" i="1"/>
  <c r="AZ273" i="1"/>
  <c r="BA273" i="1"/>
  <c r="BB273" i="1"/>
  <c r="BC273" i="1"/>
  <c r="BD273" i="1"/>
  <c r="BE273" i="1"/>
  <c r="BF273" i="1"/>
  <c r="BG273" i="1"/>
  <c r="BH273" i="1"/>
  <c r="BI273" i="1"/>
  <c r="BJ273" i="1"/>
  <c r="BK273" i="1"/>
  <c r="BL273" i="1"/>
  <c r="BM273" i="1"/>
  <c r="BN273" i="1"/>
  <c r="BO273" i="1"/>
  <c r="BP273" i="1"/>
  <c r="BQ273" i="1"/>
  <c r="BR273" i="1"/>
  <c r="BS273" i="1"/>
  <c r="AV274" i="1"/>
  <c r="AW274" i="1"/>
  <c r="AX274" i="1"/>
  <c r="AY274" i="1"/>
  <c r="AZ274" i="1"/>
  <c r="BA274" i="1"/>
  <c r="BB274" i="1"/>
  <c r="BC274" i="1"/>
  <c r="BD274" i="1"/>
  <c r="BE274" i="1"/>
  <c r="BF274" i="1"/>
  <c r="BG274" i="1"/>
  <c r="BH274" i="1"/>
  <c r="BI274" i="1"/>
  <c r="BJ274" i="1"/>
  <c r="BK274" i="1"/>
  <c r="BL274" i="1"/>
  <c r="BM274" i="1"/>
  <c r="BN274" i="1"/>
  <c r="BO274" i="1"/>
  <c r="BP274" i="1"/>
  <c r="BQ274" i="1"/>
  <c r="BR274" i="1"/>
  <c r="BS274" i="1"/>
  <c r="AV275" i="1"/>
  <c r="AW275" i="1"/>
  <c r="AX275" i="1"/>
  <c r="AY275" i="1"/>
  <c r="AZ275" i="1"/>
  <c r="BA275" i="1"/>
  <c r="BB275" i="1"/>
  <c r="BC275" i="1"/>
  <c r="BD275" i="1"/>
  <c r="BE275" i="1"/>
  <c r="BF275" i="1"/>
  <c r="BG275" i="1"/>
  <c r="BH275" i="1"/>
  <c r="BI275" i="1"/>
  <c r="BJ275" i="1"/>
  <c r="BK275" i="1"/>
  <c r="BL275" i="1"/>
  <c r="BM275" i="1"/>
  <c r="BN275" i="1"/>
  <c r="BO275" i="1"/>
  <c r="BP275" i="1"/>
  <c r="BQ275" i="1"/>
  <c r="BR275" i="1"/>
  <c r="BS275" i="1"/>
  <c r="AV276" i="1"/>
  <c r="AW276" i="1"/>
  <c r="AX276" i="1"/>
  <c r="AY276" i="1"/>
  <c r="AZ276" i="1"/>
  <c r="BA276" i="1"/>
  <c r="BB276" i="1"/>
  <c r="BC276" i="1"/>
  <c r="BD276" i="1"/>
  <c r="BE276" i="1"/>
  <c r="BF276" i="1"/>
  <c r="BG276" i="1"/>
  <c r="BH276" i="1"/>
  <c r="BI276" i="1"/>
  <c r="BJ276" i="1"/>
  <c r="BK276" i="1"/>
  <c r="BL276" i="1"/>
  <c r="BM276" i="1"/>
  <c r="BN276" i="1"/>
  <c r="BO276" i="1"/>
  <c r="BP276" i="1"/>
  <c r="BQ276" i="1"/>
  <c r="BR276" i="1"/>
  <c r="BS276" i="1"/>
  <c r="AV277" i="1"/>
  <c r="AW277" i="1"/>
  <c r="AX277" i="1"/>
  <c r="AY277" i="1"/>
  <c r="AZ277" i="1"/>
  <c r="BA277" i="1"/>
  <c r="BB277" i="1"/>
  <c r="BC277" i="1"/>
  <c r="BD277" i="1"/>
  <c r="BE277" i="1"/>
  <c r="BF277" i="1"/>
  <c r="BG277" i="1"/>
  <c r="BH277" i="1"/>
  <c r="BI277" i="1"/>
  <c r="BJ277" i="1"/>
  <c r="BK277" i="1"/>
  <c r="BL277" i="1"/>
  <c r="BM277" i="1"/>
  <c r="BN277" i="1"/>
  <c r="BO277" i="1"/>
  <c r="BP277" i="1"/>
  <c r="BQ277" i="1"/>
  <c r="BR277" i="1"/>
  <c r="BS277" i="1"/>
  <c r="AV278" i="1"/>
  <c r="AW278" i="1"/>
  <c r="AX278" i="1"/>
  <c r="AY278" i="1"/>
  <c r="AZ278" i="1"/>
  <c r="BA278" i="1"/>
  <c r="BB278" i="1"/>
  <c r="BC278" i="1"/>
  <c r="BD278" i="1"/>
  <c r="BE278" i="1"/>
  <c r="BF278" i="1"/>
  <c r="BG278" i="1"/>
  <c r="BH278" i="1"/>
  <c r="BI278" i="1"/>
  <c r="BJ278" i="1"/>
  <c r="BK278" i="1"/>
  <c r="BL278" i="1"/>
  <c r="BM278" i="1"/>
  <c r="BN278" i="1"/>
  <c r="BO278" i="1"/>
  <c r="BP278" i="1"/>
  <c r="BQ278" i="1"/>
  <c r="BR278" i="1"/>
  <c r="BS278" i="1"/>
  <c r="AV279" i="1"/>
  <c r="AW279" i="1"/>
  <c r="AX279" i="1"/>
  <c r="AY279" i="1"/>
  <c r="AZ279" i="1"/>
  <c r="BA279" i="1"/>
  <c r="BB279" i="1"/>
  <c r="BC279" i="1"/>
  <c r="BD279" i="1"/>
  <c r="BE279" i="1"/>
  <c r="BF279" i="1"/>
  <c r="BG279" i="1"/>
  <c r="BH279" i="1"/>
  <c r="BI279" i="1"/>
  <c r="BJ279" i="1"/>
  <c r="BK279" i="1"/>
  <c r="BL279" i="1"/>
  <c r="BM279" i="1"/>
  <c r="BN279" i="1"/>
  <c r="BO279" i="1"/>
  <c r="BP279" i="1"/>
  <c r="BQ279" i="1"/>
  <c r="BR279" i="1"/>
  <c r="BS279" i="1"/>
  <c r="AV280" i="1"/>
  <c r="AW280" i="1"/>
  <c r="AX280" i="1"/>
  <c r="AY280" i="1"/>
  <c r="AZ280" i="1"/>
  <c r="BA280" i="1"/>
  <c r="BB280" i="1"/>
  <c r="BC280" i="1"/>
  <c r="BD280" i="1"/>
  <c r="BE280" i="1"/>
  <c r="BF280" i="1"/>
  <c r="BG280" i="1"/>
  <c r="BH280" i="1"/>
  <c r="BI280" i="1"/>
  <c r="BJ280" i="1"/>
  <c r="BK280" i="1"/>
  <c r="BL280" i="1"/>
  <c r="BM280" i="1"/>
  <c r="BN280" i="1"/>
  <c r="BO280" i="1"/>
  <c r="BP280" i="1"/>
  <c r="BQ280" i="1"/>
  <c r="BR280" i="1"/>
  <c r="BS280" i="1"/>
  <c r="AV281" i="1"/>
  <c r="AW281" i="1"/>
  <c r="AX281" i="1"/>
  <c r="AY281" i="1"/>
  <c r="AZ281" i="1"/>
  <c r="BA281" i="1"/>
  <c r="BB281" i="1"/>
  <c r="BC281" i="1"/>
  <c r="BD281" i="1"/>
  <c r="BE281" i="1"/>
  <c r="BF281" i="1"/>
  <c r="BG281" i="1"/>
  <c r="BH281" i="1"/>
  <c r="BI281" i="1"/>
  <c r="BJ281" i="1"/>
  <c r="BK281" i="1"/>
  <c r="BL281" i="1"/>
  <c r="BM281" i="1"/>
  <c r="BN281" i="1"/>
  <c r="BO281" i="1"/>
  <c r="BP281" i="1"/>
  <c r="BQ281" i="1"/>
  <c r="BR281" i="1"/>
  <c r="BS281" i="1"/>
  <c r="AV282" i="1"/>
  <c r="AW282" i="1"/>
  <c r="AX282" i="1"/>
  <c r="AY282" i="1"/>
  <c r="AZ282" i="1"/>
  <c r="BA282" i="1"/>
  <c r="BB282" i="1"/>
  <c r="BC282" i="1"/>
  <c r="BD282" i="1"/>
  <c r="BE282" i="1"/>
  <c r="BF282" i="1"/>
  <c r="BG282" i="1"/>
  <c r="BH282" i="1"/>
  <c r="BI282" i="1"/>
  <c r="BJ282" i="1"/>
  <c r="BK282" i="1"/>
  <c r="BL282" i="1"/>
  <c r="BM282" i="1"/>
  <c r="BN282" i="1"/>
  <c r="BO282" i="1"/>
  <c r="BP282" i="1"/>
  <c r="BQ282" i="1"/>
  <c r="BR282" i="1"/>
  <c r="BS282" i="1"/>
  <c r="AV283" i="1"/>
  <c r="AW283" i="1"/>
  <c r="AX283" i="1"/>
  <c r="AY283" i="1"/>
  <c r="AZ283" i="1"/>
  <c r="BA283" i="1"/>
  <c r="BB283" i="1"/>
  <c r="BC283" i="1"/>
  <c r="BD283" i="1"/>
  <c r="BE283" i="1"/>
  <c r="BF283" i="1"/>
  <c r="BG283" i="1"/>
  <c r="BH283" i="1"/>
  <c r="BI283" i="1"/>
  <c r="BJ283" i="1"/>
  <c r="BK283" i="1"/>
  <c r="BL283" i="1"/>
  <c r="BM283" i="1"/>
  <c r="BN283" i="1"/>
  <c r="BO283" i="1"/>
  <c r="BP283" i="1"/>
  <c r="BQ283" i="1"/>
  <c r="BR283" i="1"/>
  <c r="BS283" i="1"/>
  <c r="AV284" i="1"/>
  <c r="AW284" i="1"/>
  <c r="AX284" i="1"/>
  <c r="AY284" i="1"/>
  <c r="AZ284" i="1"/>
  <c r="BA284" i="1"/>
  <c r="BB284" i="1"/>
  <c r="BC284" i="1"/>
  <c r="BD284" i="1"/>
  <c r="BE284" i="1"/>
  <c r="BF284" i="1"/>
  <c r="BG284" i="1"/>
  <c r="BH284" i="1"/>
  <c r="BI284" i="1"/>
  <c r="BJ284" i="1"/>
  <c r="BK284" i="1"/>
  <c r="BL284" i="1"/>
  <c r="BM284" i="1"/>
  <c r="BN284" i="1"/>
  <c r="BO284" i="1"/>
  <c r="BP284" i="1"/>
  <c r="BQ284" i="1"/>
  <c r="BR284" i="1"/>
  <c r="BS284" i="1"/>
  <c r="AV285" i="1"/>
  <c r="AW285" i="1"/>
  <c r="AX285" i="1"/>
  <c r="AY285" i="1"/>
  <c r="AZ285" i="1"/>
  <c r="BA285" i="1"/>
  <c r="BB285" i="1"/>
  <c r="BC285" i="1"/>
  <c r="BD285" i="1"/>
  <c r="BE285" i="1"/>
  <c r="BF285" i="1"/>
  <c r="BG285" i="1"/>
  <c r="BH285" i="1"/>
  <c r="BI285" i="1"/>
  <c r="BJ285" i="1"/>
  <c r="BK285" i="1"/>
  <c r="BL285" i="1"/>
  <c r="BM285" i="1"/>
  <c r="BN285" i="1"/>
  <c r="BO285" i="1"/>
  <c r="BP285" i="1"/>
  <c r="BQ285" i="1"/>
  <c r="BR285" i="1"/>
  <c r="BS285" i="1"/>
  <c r="AV286" i="1"/>
  <c r="AW286" i="1"/>
  <c r="AX286" i="1"/>
  <c r="AY286" i="1"/>
  <c r="AZ286" i="1"/>
  <c r="BA286" i="1"/>
  <c r="BB286" i="1"/>
  <c r="BC286" i="1"/>
  <c r="BD286" i="1"/>
  <c r="BE286" i="1"/>
  <c r="BF286" i="1"/>
  <c r="BG286" i="1"/>
  <c r="BH286" i="1"/>
  <c r="BI286" i="1"/>
  <c r="BJ286" i="1"/>
  <c r="BK286" i="1"/>
  <c r="BL286" i="1"/>
  <c r="BM286" i="1"/>
  <c r="BN286" i="1"/>
  <c r="BO286" i="1"/>
  <c r="BP286" i="1"/>
  <c r="BQ286" i="1"/>
  <c r="BR286" i="1"/>
  <c r="BS286" i="1"/>
  <c r="AV287" i="1"/>
  <c r="AW287" i="1"/>
  <c r="AX287" i="1"/>
  <c r="AY287" i="1"/>
  <c r="AZ287" i="1"/>
  <c r="BA287" i="1"/>
  <c r="BB287" i="1"/>
  <c r="BC287" i="1"/>
  <c r="BD287" i="1"/>
  <c r="BE287" i="1"/>
  <c r="BF287" i="1"/>
  <c r="BG287" i="1"/>
  <c r="BH287" i="1"/>
  <c r="BI287" i="1"/>
  <c r="BJ287" i="1"/>
  <c r="BK287" i="1"/>
  <c r="BL287" i="1"/>
  <c r="BM287" i="1"/>
  <c r="BN287" i="1"/>
  <c r="BO287" i="1"/>
  <c r="BP287" i="1"/>
  <c r="BQ287" i="1"/>
  <c r="BR287" i="1"/>
  <c r="BS287" i="1"/>
  <c r="AV288" i="1"/>
  <c r="AW288" i="1"/>
  <c r="AX288" i="1"/>
  <c r="AY288" i="1"/>
  <c r="AZ288" i="1"/>
  <c r="BA288" i="1"/>
  <c r="BB288" i="1"/>
  <c r="BC288" i="1"/>
  <c r="BD288" i="1"/>
  <c r="BE288" i="1"/>
  <c r="BF288" i="1"/>
  <c r="BG288" i="1"/>
  <c r="BH288" i="1"/>
  <c r="BI288" i="1"/>
  <c r="BJ288" i="1"/>
  <c r="BK288" i="1"/>
  <c r="BL288" i="1"/>
  <c r="BM288" i="1"/>
  <c r="BN288" i="1"/>
  <c r="BO288" i="1"/>
  <c r="BP288" i="1"/>
  <c r="BQ288" i="1"/>
  <c r="BR288" i="1"/>
  <c r="BS288" i="1"/>
  <c r="AV289" i="1"/>
  <c r="AW289" i="1"/>
  <c r="AX289" i="1"/>
  <c r="AY289" i="1"/>
  <c r="AZ289" i="1"/>
  <c r="BA289" i="1"/>
  <c r="BB289" i="1"/>
  <c r="BC289" i="1"/>
  <c r="BD289" i="1"/>
  <c r="BE289" i="1"/>
  <c r="BF289" i="1"/>
  <c r="BG289" i="1"/>
  <c r="BH289" i="1"/>
  <c r="BI289" i="1"/>
  <c r="BJ289" i="1"/>
  <c r="BK289" i="1"/>
  <c r="BL289" i="1"/>
  <c r="BM289" i="1"/>
  <c r="BN289" i="1"/>
  <c r="BO289" i="1"/>
  <c r="BP289" i="1"/>
  <c r="BQ289" i="1"/>
  <c r="BR289" i="1"/>
  <c r="BS289" i="1"/>
  <c r="AV290" i="1"/>
  <c r="AW290" i="1"/>
  <c r="AX290" i="1"/>
  <c r="AY290" i="1"/>
  <c r="AZ290" i="1"/>
  <c r="BA290" i="1"/>
  <c r="BB290" i="1"/>
  <c r="BC290" i="1"/>
  <c r="BD290" i="1"/>
  <c r="BE290" i="1"/>
  <c r="BF290" i="1"/>
  <c r="BG290" i="1"/>
  <c r="BH290" i="1"/>
  <c r="BI290" i="1"/>
  <c r="BJ290" i="1"/>
  <c r="BK290" i="1"/>
  <c r="BL290" i="1"/>
  <c r="BM290" i="1"/>
  <c r="BN290" i="1"/>
  <c r="BO290" i="1"/>
  <c r="BP290" i="1"/>
  <c r="BQ290" i="1"/>
  <c r="BR290" i="1"/>
  <c r="BS290" i="1"/>
  <c r="AV291" i="1"/>
  <c r="AW291" i="1"/>
  <c r="AX291" i="1"/>
  <c r="AY291" i="1"/>
  <c r="AZ291" i="1"/>
  <c r="BA291" i="1"/>
  <c r="BB291" i="1"/>
  <c r="BC291" i="1"/>
  <c r="BD291" i="1"/>
  <c r="BE291" i="1"/>
  <c r="BF291" i="1"/>
  <c r="BG291" i="1"/>
  <c r="BH291" i="1"/>
  <c r="BI291" i="1"/>
  <c r="BJ291" i="1"/>
  <c r="BK291" i="1"/>
  <c r="BL291" i="1"/>
  <c r="BM291" i="1"/>
  <c r="BN291" i="1"/>
  <c r="BO291" i="1"/>
  <c r="BP291" i="1"/>
  <c r="BQ291" i="1"/>
  <c r="BR291" i="1"/>
  <c r="BS291" i="1"/>
  <c r="AV292" i="1"/>
  <c r="AW292" i="1"/>
  <c r="AX292" i="1"/>
  <c r="AY292" i="1"/>
  <c r="AZ292" i="1"/>
  <c r="BA292" i="1"/>
  <c r="BB292" i="1"/>
  <c r="BC292" i="1"/>
  <c r="BD292" i="1"/>
  <c r="BE292" i="1"/>
  <c r="BF292" i="1"/>
  <c r="BG292" i="1"/>
  <c r="BH292" i="1"/>
  <c r="BI292" i="1"/>
  <c r="BJ292" i="1"/>
  <c r="BK292" i="1"/>
  <c r="BL292" i="1"/>
  <c r="BM292" i="1"/>
  <c r="BN292" i="1"/>
  <c r="BO292" i="1"/>
  <c r="BP292" i="1"/>
  <c r="BQ292" i="1"/>
  <c r="BR292" i="1"/>
  <c r="BS292" i="1"/>
  <c r="AV293" i="1"/>
  <c r="AW293" i="1"/>
  <c r="AX293" i="1"/>
  <c r="AY293" i="1"/>
  <c r="AZ293" i="1"/>
  <c r="BA293" i="1"/>
  <c r="BB293" i="1"/>
  <c r="BC293" i="1"/>
  <c r="BD293" i="1"/>
  <c r="BE293" i="1"/>
  <c r="BF293" i="1"/>
  <c r="BG293" i="1"/>
  <c r="BH293" i="1"/>
  <c r="BI293" i="1"/>
  <c r="BJ293" i="1"/>
  <c r="BK293" i="1"/>
  <c r="BL293" i="1"/>
  <c r="BM293" i="1"/>
  <c r="BN293" i="1"/>
  <c r="BO293" i="1"/>
  <c r="BP293" i="1"/>
  <c r="BQ293" i="1"/>
  <c r="BR293" i="1"/>
  <c r="BS293" i="1"/>
  <c r="AV294" i="1"/>
  <c r="AW294" i="1"/>
  <c r="AX294" i="1"/>
  <c r="AY294" i="1"/>
  <c r="AZ294" i="1"/>
  <c r="BA294" i="1"/>
  <c r="BB294" i="1"/>
  <c r="BC294" i="1"/>
  <c r="BD294" i="1"/>
  <c r="BE294" i="1"/>
  <c r="BF294" i="1"/>
  <c r="BG294" i="1"/>
  <c r="BH294" i="1"/>
  <c r="BI294" i="1"/>
  <c r="BJ294" i="1"/>
  <c r="BK294" i="1"/>
  <c r="BL294" i="1"/>
  <c r="BM294" i="1"/>
  <c r="BN294" i="1"/>
  <c r="BO294" i="1"/>
  <c r="BP294" i="1"/>
  <c r="BQ294" i="1"/>
  <c r="BR294" i="1"/>
  <c r="BS294" i="1"/>
  <c r="AV295" i="1"/>
  <c r="AW295" i="1"/>
  <c r="AX295" i="1"/>
  <c r="AY295" i="1"/>
  <c r="AZ295" i="1"/>
  <c r="BA295" i="1"/>
  <c r="BB295" i="1"/>
  <c r="BC295" i="1"/>
  <c r="BD295" i="1"/>
  <c r="BE295" i="1"/>
  <c r="BF295" i="1"/>
  <c r="BG295" i="1"/>
  <c r="BH295" i="1"/>
  <c r="BI295" i="1"/>
  <c r="BJ295" i="1"/>
  <c r="BK295" i="1"/>
  <c r="BL295" i="1"/>
  <c r="BM295" i="1"/>
  <c r="BN295" i="1"/>
  <c r="BO295" i="1"/>
  <c r="BP295" i="1"/>
  <c r="BQ295" i="1"/>
  <c r="BR295" i="1"/>
  <c r="BS295" i="1"/>
  <c r="AV296" i="1"/>
  <c r="AW296" i="1"/>
  <c r="AX296" i="1"/>
  <c r="AY296" i="1"/>
  <c r="AZ296" i="1"/>
  <c r="BA296" i="1"/>
  <c r="BB296" i="1"/>
  <c r="BC296" i="1"/>
  <c r="BD296" i="1"/>
  <c r="BE296" i="1"/>
  <c r="BF296" i="1"/>
  <c r="BG296" i="1"/>
  <c r="BH296" i="1"/>
  <c r="BI296" i="1"/>
  <c r="BJ296" i="1"/>
  <c r="BK296" i="1"/>
  <c r="BL296" i="1"/>
  <c r="BM296" i="1"/>
  <c r="BN296" i="1"/>
  <c r="BO296" i="1"/>
  <c r="BP296" i="1"/>
  <c r="BQ296" i="1"/>
  <c r="BR296" i="1"/>
  <c r="BS296" i="1"/>
  <c r="AV297" i="1"/>
  <c r="AW297" i="1"/>
  <c r="AX297" i="1"/>
  <c r="AY297" i="1"/>
  <c r="AZ297" i="1"/>
  <c r="BA297" i="1"/>
  <c r="BB297" i="1"/>
  <c r="BC297" i="1"/>
  <c r="BD297" i="1"/>
  <c r="BE297" i="1"/>
  <c r="BF297" i="1"/>
  <c r="BG297" i="1"/>
  <c r="BH297" i="1"/>
  <c r="BI297" i="1"/>
  <c r="BJ297" i="1"/>
  <c r="BK297" i="1"/>
  <c r="BL297" i="1"/>
  <c r="BM297" i="1"/>
  <c r="BN297" i="1"/>
  <c r="BO297" i="1"/>
  <c r="BP297" i="1"/>
  <c r="BQ297" i="1"/>
  <c r="BR297" i="1"/>
  <c r="BS297" i="1"/>
  <c r="AV298" i="1"/>
  <c r="AW298" i="1"/>
  <c r="AX298" i="1"/>
  <c r="AY298" i="1"/>
  <c r="AZ298" i="1"/>
  <c r="BA298" i="1"/>
  <c r="BB298" i="1"/>
  <c r="BC298" i="1"/>
  <c r="BD298" i="1"/>
  <c r="BE298" i="1"/>
  <c r="BF298" i="1"/>
  <c r="BG298" i="1"/>
  <c r="BH298" i="1"/>
  <c r="BI298" i="1"/>
  <c r="BJ298" i="1"/>
  <c r="BK298" i="1"/>
  <c r="BL298" i="1"/>
  <c r="BM298" i="1"/>
  <c r="BN298" i="1"/>
  <c r="BO298" i="1"/>
  <c r="BP298" i="1"/>
  <c r="BQ298" i="1"/>
  <c r="BR298" i="1"/>
  <c r="BS298" i="1"/>
  <c r="AV299" i="1"/>
  <c r="AW299" i="1"/>
  <c r="AX299" i="1"/>
  <c r="AY299" i="1"/>
  <c r="AZ299" i="1"/>
  <c r="BA299" i="1"/>
  <c r="BB299" i="1"/>
  <c r="BC299" i="1"/>
  <c r="BD299" i="1"/>
  <c r="BE299" i="1"/>
  <c r="BF299" i="1"/>
  <c r="BG299" i="1"/>
  <c r="BH299" i="1"/>
  <c r="BI299" i="1"/>
  <c r="BJ299" i="1"/>
  <c r="BK299" i="1"/>
  <c r="BL299" i="1"/>
  <c r="BM299" i="1"/>
  <c r="BN299" i="1"/>
  <c r="BO299" i="1"/>
  <c r="BP299" i="1"/>
  <c r="BQ299" i="1"/>
  <c r="BR299" i="1"/>
  <c r="BS299" i="1"/>
  <c r="AV300" i="1"/>
  <c r="AW300" i="1"/>
  <c r="AX300" i="1"/>
  <c r="AY300" i="1"/>
  <c r="AZ300" i="1"/>
  <c r="BA300" i="1"/>
  <c r="BB300" i="1"/>
  <c r="BC300" i="1"/>
  <c r="BD300" i="1"/>
  <c r="BE300" i="1"/>
  <c r="BF300" i="1"/>
  <c r="BG300" i="1"/>
  <c r="BH300" i="1"/>
  <c r="BI300" i="1"/>
  <c r="BJ300" i="1"/>
  <c r="BK300" i="1"/>
  <c r="BL300" i="1"/>
  <c r="BM300" i="1"/>
  <c r="BN300" i="1"/>
  <c r="BO300" i="1"/>
  <c r="BP300" i="1"/>
  <c r="BQ300" i="1"/>
  <c r="BR300" i="1"/>
  <c r="BS300" i="1"/>
  <c r="AV301" i="1"/>
  <c r="AW301" i="1"/>
  <c r="AX301" i="1"/>
  <c r="AY301" i="1"/>
  <c r="AZ301" i="1"/>
  <c r="BA301" i="1"/>
  <c r="BB301" i="1"/>
  <c r="BC301" i="1"/>
  <c r="BD301" i="1"/>
  <c r="BE301" i="1"/>
  <c r="BF301" i="1"/>
  <c r="BG301" i="1"/>
  <c r="BH301" i="1"/>
  <c r="BI301" i="1"/>
  <c r="BJ301" i="1"/>
  <c r="BK301" i="1"/>
  <c r="BL301" i="1"/>
  <c r="BM301" i="1"/>
  <c r="BN301" i="1"/>
  <c r="BO301" i="1"/>
  <c r="BP301" i="1"/>
  <c r="BQ301" i="1"/>
  <c r="BR301" i="1"/>
  <c r="BS301" i="1"/>
  <c r="AV302" i="1"/>
  <c r="AW302" i="1"/>
  <c r="AX302" i="1"/>
  <c r="AY302" i="1"/>
  <c r="AZ302" i="1"/>
  <c r="BA302" i="1"/>
  <c r="BB302" i="1"/>
  <c r="BC302" i="1"/>
  <c r="BD302" i="1"/>
  <c r="BE302" i="1"/>
  <c r="BF302" i="1"/>
  <c r="BG302" i="1"/>
  <c r="BH302" i="1"/>
  <c r="BI302" i="1"/>
  <c r="BJ302" i="1"/>
  <c r="BK302" i="1"/>
  <c r="BL302" i="1"/>
  <c r="BM302" i="1"/>
  <c r="BN302" i="1"/>
  <c r="BO302" i="1"/>
  <c r="BP302" i="1"/>
  <c r="BQ302" i="1"/>
  <c r="BR302" i="1"/>
  <c r="BS302" i="1"/>
  <c r="AV303" i="1"/>
  <c r="AW303" i="1"/>
  <c r="AX303" i="1"/>
  <c r="AY303" i="1"/>
  <c r="AZ303" i="1"/>
  <c r="BA303" i="1"/>
  <c r="BB303" i="1"/>
  <c r="BC303" i="1"/>
  <c r="BD303" i="1"/>
  <c r="BE303" i="1"/>
  <c r="BF303" i="1"/>
  <c r="BG303" i="1"/>
  <c r="BH303" i="1"/>
  <c r="BI303" i="1"/>
  <c r="BJ303" i="1"/>
  <c r="BK303" i="1"/>
  <c r="BL303" i="1"/>
  <c r="BM303" i="1"/>
  <c r="BN303" i="1"/>
  <c r="BO303" i="1"/>
  <c r="BP303" i="1"/>
  <c r="BQ303" i="1"/>
  <c r="BR303" i="1"/>
  <c r="BS303" i="1"/>
  <c r="AV304" i="1"/>
  <c r="AW304" i="1"/>
  <c r="AX304" i="1"/>
  <c r="AY304" i="1"/>
  <c r="AZ304" i="1"/>
  <c r="BA304" i="1"/>
  <c r="BB304" i="1"/>
  <c r="BC304" i="1"/>
  <c r="BD304" i="1"/>
  <c r="BE304" i="1"/>
  <c r="BF304" i="1"/>
  <c r="BG304" i="1"/>
  <c r="BH304" i="1"/>
  <c r="BI304" i="1"/>
  <c r="BJ304" i="1"/>
  <c r="BK304" i="1"/>
  <c r="BL304" i="1"/>
  <c r="BM304" i="1"/>
  <c r="BN304" i="1"/>
  <c r="BO304" i="1"/>
  <c r="BP304" i="1"/>
  <c r="BQ304" i="1"/>
  <c r="BR304" i="1"/>
  <c r="BS304" i="1"/>
  <c r="AV305" i="1"/>
  <c r="AW305" i="1"/>
  <c r="AX305" i="1"/>
  <c r="AY305" i="1"/>
  <c r="AZ305" i="1"/>
  <c r="BA305" i="1"/>
  <c r="BB305" i="1"/>
  <c r="BC305" i="1"/>
  <c r="BD305" i="1"/>
  <c r="BE305" i="1"/>
  <c r="BF305" i="1"/>
  <c r="BG305" i="1"/>
  <c r="BH305" i="1"/>
  <c r="BI305" i="1"/>
  <c r="BJ305" i="1"/>
  <c r="BK305" i="1"/>
  <c r="BL305" i="1"/>
  <c r="BM305" i="1"/>
  <c r="BN305" i="1"/>
  <c r="BO305" i="1"/>
  <c r="BP305" i="1"/>
  <c r="BQ305" i="1"/>
  <c r="BR305" i="1"/>
  <c r="BS305" i="1"/>
  <c r="AV306" i="1"/>
  <c r="AW306" i="1"/>
  <c r="AX306" i="1"/>
  <c r="AY306" i="1"/>
  <c r="AZ306" i="1"/>
  <c r="BA306" i="1"/>
  <c r="BB306" i="1"/>
  <c r="BC306" i="1"/>
  <c r="BD306" i="1"/>
  <c r="BE306" i="1"/>
  <c r="BF306" i="1"/>
  <c r="BG306" i="1"/>
  <c r="BH306" i="1"/>
  <c r="BI306" i="1"/>
  <c r="BJ306" i="1"/>
  <c r="BK306" i="1"/>
  <c r="BL306" i="1"/>
  <c r="BM306" i="1"/>
  <c r="BN306" i="1"/>
  <c r="BO306" i="1"/>
  <c r="BP306" i="1"/>
  <c r="BQ306" i="1"/>
  <c r="BR306" i="1"/>
  <c r="BS306" i="1"/>
  <c r="AV307" i="1"/>
  <c r="AW307" i="1"/>
  <c r="AX307" i="1"/>
  <c r="AY307" i="1"/>
  <c r="AZ307" i="1"/>
  <c r="BA307" i="1"/>
  <c r="BB307" i="1"/>
  <c r="BC307" i="1"/>
  <c r="BD307" i="1"/>
  <c r="BE307" i="1"/>
  <c r="BF307" i="1"/>
  <c r="BG307" i="1"/>
  <c r="BH307" i="1"/>
  <c r="BI307" i="1"/>
  <c r="BJ307" i="1"/>
  <c r="BK307" i="1"/>
  <c r="BL307" i="1"/>
  <c r="BM307" i="1"/>
  <c r="BN307" i="1"/>
  <c r="BO307" i="1"/>
  <c r="BP307" i="1"/>
  <c r="BQ307" i="1"/>
  <c r="BR307" i="1"/>
  <c r="BS307" i="1"/>
  <c r="AV308" i="1"/>
  <c r="AW308" i="1"/>
  <c r="AX308" i="1"/>
  <c r="AY308" i="1"/>
  <c r="AZ308" i="1"/>
  <c r="BA308" i="1"/>
  <c r="BB308" i="1"/>
  <c r="BC308" i="1"/>
  <c r="BD308" i="1"/>
  <c r="BE308" i="1"/>
  <c r="BF308" i="1"/>
  <c r="BG308" i="1"/>
  <c r="BH308" i="1"/>
  <c r="BI308" i="1"/>
  <c r="BJ308" i="1"/>
  <c r="BK308" i="1"/>
  <c r="BL308" i="1"/>
  <c r="BM308" i="1"/>
  <c r="BN308" i="1"/>
  <c r="BO308" i="1"/>
  <c r="BP308" i="1"/>
  <c r="BQ308" i="1"/>
  <c r="BR308" i="1"/>
  <c r="BS308" i="1"/>
  <c r="AV309" i="1"/>
  <c r="AW309" i="1"/>
  <c r="AX309" i="1"/>
  <c r="AY309" i="1"/>
  <c r="AZ309" i="1"/>
  <c r="BA309" i="1"/>
  <c r="BB309" i="1"/>
  <c r="BC309" i="1"/>
  <c r="BD309" i="1"/>
  <c r="BE309" i="1"/>
  <c r="BF309" i="1"/>
  <c r="BG309" i="1"/>
  <c r="BH309" i="1"/>
  <c r="BI309" i="1"/>
  <c r="BJ309" i="1"/>
  <c r="BK309" i="1"/>
  <c r="BL309" i="1"/>
  <c r="BM309" i="1"/>
  <c r="BN309" i="1"/>
  <c r="BO309" i="1"/>
  <c r="BP309" i="1"/>
  <c r="BQ309" i="1"/>
  <c r="BR309" i="1"/>
  <c r="BS309" i="1"/>
  <c r="AV310" i="1"/>
  <c r="AW310" i="1"/>
  <c r="AX310" i="1"/>
  <c r="AY310" i="1"/>
  <c r="AZ310" i="1"/>
  <c r="BA310" i="1"/>
  <c r="BB310" i="1"/>
  <c r="BC310" i="1"/>
  <c r="BD310" i="1"/>
  <c r="BE310" i="1"/>
  <c r="BF310" i="1"/>
  <c r="BG310" i="1"/>
  <c r="BH310" i="1"/>
  <c r="BI310" i="1"/>
  <c r="BJ310" i="1"/>
  <c r="BK310" i="1"/>
  <c r="BL310" i="1"/>
  <c r="BM310" i="1"/>
  <c r="BN310" i="1"/>
  <c r="BO310" i="1"/>
  <c r="BP310" i="1"/>
  <c r="BQ310" i="1"/>
  <c r="BR310" i="1"/>
  <c r="BS310" i="1"/>
  <c r="AV311" i="1"/>
  <c r="AW311" i="1"/>
  <c r="AX311" i="1"/>
  <c r="AY311" i="1"/>
  <c r="AZ311" i="1"/>
  <c r="BA311" i="1"/>
  <c r="BB311" i="1"/>
  <c r="BC311" i="1"/>
  <c r="BD311" i="1"/>
  <c r="BE311" i="1"/>
  <c r="BF311" i="1"/>
  <c r="BG311" i="1"/>
  <c r="BH311" i="1"/>
  <c r="BI311" i="1"/>
  <c r="BJ311" i="1"/>
  <c r="BK311" i="1"/>
  <c r="BL311" i="1"/>
  <c r="BM311" i="1"/>
  <c r="BN311" i="1"/>
  <c r="BO311" i="1"/>
  <c r="BP311" i="1"/>
  <c r="BQ311" i="1"/>
  <c r="BR311" i="1"/>
  <c r="BS311" i="1"/>
  <c r="AV312" i="1"/>
  <c r="AW312" i="1"/>
  <c r="AX312" i="1"/>
  <c r="AY312" i="1"/>
  <c r="AZ312" i="1"/>
  <c r="BA312" i="1"/>
  <c r="BB312" i="1"/>
  <c r="BC312" i="1"/>
  <c r="BD312" i="1"/>
  <c r="BE312" i="1"/>
  <c r="BF312" i="1"/>
  <c r="BG312" i="1"/>
  <c r="BH312" i="1"/>
  <c r="BI312" i="1"/>
  <c r="BJ312" i="1"/>
  <c r="BK312" i="1"/>
  <c r="BL312" i="1"/>
  <c r="BM312" i="1"/>
  <c r="BN312" i="1"/>
  <c r="BO312" i="1"/>
  <c r="BP312" i="1"/>
  <c r="BQ312" i="1"/>
  <c r="BR312" i="1"/>
  <c r="BS312" i="1"/>
  <c r="AV313" i="1"/>
  <c r="AW313" i="1"/>
  <c r="AX313" i="1"/>
  <c r="AY313" i="1"/>
  <c r="AZ313" i="1"/>
  <c r="BA313" i="1"/>
  <c r="BB313" i="1"/>
  <c r="BC313" i="1"/>
  <c r="BD313" i="1"/>
  <c r="BE313" i="1"/>
  <c r="BF313" i="1"/>
  <c r="BG313" i="1"/>
  <c r="BH313" i="1"/>
  <c r="BI313" i="1"/>
  <c r="BJ313" i="1"/>
  <c r="BK313" i="1"/>
  <c r="BL313" i="1"/>
  <c r="BM313" i="1"/>
  <c r="BN313" i="1"/>
  <c r="BO313" i="1"/>
  <c r="BP313" i="1"/>
  <c r="BQ313" i="1"/>
  <c r="BR313" i="1"/>
  <c r="BS313" i="1"/>
  <c r="AV314" i="1"/>
  <c r="AW314" i="1"/>
  <c r="AX314" i="1"/>
  <c r="AY314" i="1"/>
  <c r="AZ314" i="1"/>
  <c r="BA314" i="1"/>
  <c r="BB314" i="1"/>
  <c r="BC314" i="1"/>
  <c r="BD314" i="1"/>
  <c r="BE314" i="1"/>
  <c r="BF314" i="1"/>
  <c r="BG314" i="1"/>
  <c r="BH314" i="1"/>
  <c r="BI314" i="1"/>
  <c r="BJ314" i="1"/>
  <c r="BK314" i="1"/>
  <c r="BL314" i="1"/>
  <c r="BM314" i="1"/>
  <c r="BN314" i="1"/>
  <c r="BO314" i="1"/>
  <c r="BP314" i="1"/>
  <c r="BQ314" i="1"/>
  <c r="BR314" i="1"/>
  <c r="BS314" i="1"/>
  <c r="AV315" i="1"/>
  <c r="AW315" i="1"/>
  <c r="AX315" i="1"/>
  <c r="AY315" i="1"/>
  <c r="AZ315" i="1"/>
  <c r="BA315" i="1"/>
  <c r="BB315" i="1"/>
  <c r="BC315" i="1"/>
  <c r="BD315" i="1"/>
  <c r="BE315" i="1"/>
  <c r="BF315" i="1"/>
  <c r="BG315" i="1"/>
  <c r="BH315" i="1"/>
  <c r="BI315" i="1"/>
  <c r="BJ315" i="1"/>
  <c r="BK315" i="1"/>
  <c r="BL315" i="1"/>
  <c r="BM315" i="1"/>
  <c r="BN315" i="1"/>
  <c r="BO315" i="1"/>
  <c r="BP315" i="1"/>
  <c r="BQ315" i="1"/>
  <c r="BR315" i="1"/>
  <c r="BS315" i="1"/>
  <c r="AV316" i="1"/>
  <c r="AW316" i="1"/>
  <c r="AX316" i="1"/>
  <c r="AY316" i="1"/>
  <c r="AZ316" i="1"/>
  <c r="BA316" i="1"/>
  <c r="BB316" i="1"/>
  <c r="BC316" i="1"/>
  <c r="BD316" i="1"/>
  <c r="BE316" i="1"/>
  <c r="BF316" i="1"/>
  <c r="BG316" i="1"/>
  <c r="BH316" i="1"/>
  <c r="BI316" i="1"/>
  <c r="BJ316" i="1"/>
  <c r="BK316" i="1"/>
  <c r="BL316" i="1"/>
  <c r="BM316" i="1"/>
  <c r="BN316" i="1"/>
  <c r="BO316" i="1"/>
  <c r="BP316" i="1"/>
  <c r="BQ316" i="1"/>
  <c r="BR316" i="1"/>
  <c r="BS316" i="1"/>
  <c r="AV317" i="1"/>
  <c r="AW317" i="1"/>
  <c r="AX317" i="1"/>
  <c r="AY317" i="1"/>
  <c r="AZ317" i="1"/>
  <c r="BA317" i="1"/>
  <c r="BB317" i="1"/>
  <c r="BC317" i="1"/>
  <c r="BD317" i="1"/>
  <c r="BE317" i="1"/>
  <c r="BF317" i="1"/>
  <c r="BG317" i="1"/>
  <c r="BH317" i="1"/>
  <c r="BI317" i="1"/>
  <c r="BJ317" i="1"/>
  <c r="BK317" i="1"/>
  <c r="BL317" i="1"/>
  <c r="BM317" i="1"/>
  <c r="BN317" i="1"/>
  <c r="BO317" i="1"/>
  <c r="BP317" i="1"/>
  <c r="BQ317" i="1"/>
  <c r="BR317" i="1"/>
  <c r="BS317" i="1"/>
  <c r="AV318" i="1"/>
  <c r="AW318" i="1"/>
  <c r="AX318" i="1"/>
  <c r="AY318" i="1"/>
  <c r="AZ318" i="1"/>
  <c r="BA318" i="1"/>
  <c r="BB318" i="1"/>
  <c r="BC318" i="1"/>
  <c r="BD318" i="1"/>
  <c r="BE318" i="1"/>
  <c r="BF318" i="1"/>
  <c r="BG318" i="1"/>
  <c r="BH318" i="1"/>
  <c r="BI318" i="1"/>
  <c r="BJ318" i="1"/>
  <c r="BK318" i="1"/>
  <c r="BL318" i="1"/>
  <c r="BM318" i="1"/>
  <c r="BN318" i="1"/>
  <c r="BO318" i="1"/>
  <c r="BP318" i="1"/>
  <c r="BQ318" i="1"/>
  <c r="BR318" i="1"/>
  <c r="BS318" i="1"/>
  <c r="AV319" i="1"/>
  <c r="AW319" i="1"/>
  <c r="AX319" i="1"/>
  <c r="AY319" i="1"/>
  <c r="AZ319" i="1"/>
  <c r="BA319" i="1"/>
  <c r="BB319" i="1"/>
  <c r="BC319" i="1"/>
  <c r="BD319" i="1"/>
  <c r="BE319" i="1"/>
  <c r="BF319" i="1"/>
  <c r="BG319" i="1"/>
  <c r="BH319" i="1"/>
  <c r="BI319" i="1"/>
  <c r="BJ319" i="1"/>
  <c r="BK319" i="1"/>
  <c r="BL319" i="1"/>
  <c r="BM319" i="1"/>
  <c r="BN319" i="1"/>
  <c r="BO319" i="1"/>
  <c r="BP319" i="1"/>
  <c r="BQ319" i="1"/>
  <c r="BR319" i="1"/>
  <c r="BS319" i="1"/>
  <c r="AV320" i="1"/>
  <c r="AW320" i="1"/>
  <c r="AX320" i="1"/>
  <c r="AY320" i="1"/>
  <c r="AZ320" i="1"/>
  <c r="BA320" i="1"/>
  <c r="BB320" i="1"/>
  <c r="BC320" i="1"/>
  <c r="BD320" i="1"/>
  <c r="BE320" i="1"/>
  <c r="BF320" i="1"/>
  <c r="BG320" i="1"/>
  <c r="BH320" i="1"/>
  <c r="BI320" i="1"/>
  <c r="BJ320" i="1"/>
  <c r="BK320" i="1"/>
  <c r="BL320" i="1"/>
  <c r="BM320" i="1"/>
  <c r="BN320" i="1"/>
  <c r="BO320" i="1"/>
  <c r="BP320" i="1"/>
  <c r="BQ320" i="1"/>
  <c r="BR320" i="1"/>
  <c r="BS320" i="1"/>
  <c r="AV321" i="1"/>
  <c r="AW321" i="1"/>
  <c r="AX321" i="1"/>
  <c r="AY321" i="1"/>
  <c r="AZ321" i="1"/>
  <c r="BA321" i="1"/>
  <c r="BB321" i="1"/>
  <c r="BC321" i="1"/>
  <c r="BD321" i="1"/>
  <c r="BE321" i="1"/>
  <c r="BF321" i="1"/>
  <c r="BG321" i="1"/>
  <c r="BH321" i="1"/>
  <c r="BI321" i="1"/>
  <c r="BJ321" i="1"/>
  <c r="BK321" i="1"/>
  <c r="BL321" i="1"/>
  <c r="BM321" i="1"/>
  <c r="BN321" i="1"/>
  <c r="BO321" i="1"/>
  <c r="BP321" i="1"/>
  <c r="BQ321" i="1"/>
  <c r="BR321" i="1"/>
  <c r="BS321" i="1"/>
  <c r="AV322" i="1"/>
  <c r="AW322" i="1"/>
  <c r="AX322" i="1"/>
  <c r="AY322" i="1"/>
  <c r="AZ322" i="1"/>
  <c r="BA322" i="1"/>
  <c r="BB322" i="1"/>
  <c r="BC322" i="1"/>
  <c r="BD322" i="1"/>
  <c r="BE322" i="1"/>
  <c r="BF322" i="1"/>
  <c r="BG322" i="1"/>
  <c r="BH322" i="1"/>
  <c r="BI322" i="1"/>
  <c r="BJ322" i="1"/>
  <c r="BK322" i="1"/>
  <c r="BL322" i="1"/>
  <c r="BM322" i="1"/>
  <c r="BN322" i="1"/>
  <c r="BO322" i="1"/>
  <c r="BP322" i="1"/>
  <c r="BQ322" i="1"/>
  <c r="BR322" i="1"/>
  <c r="BS322" i="1"/>
  <c r="AV323" i="1"/>
  <c r="AW323" i="1"/>
  <c r="AX323" i="1"/>
  <c r="AY323" i="1"/>
  <c r="AZ323" i="1"/>
  <c r="BA323" i="1"/>
  <c r="BB323" i="1"/>
  <c r="BC323" i="1"/>
  <c r="BD323" i="1"/>
  <c r="BE323" i="1"/>
  <c r="BF323" i="1"/>
  <c r="BG323" i="1"/>
  <c r="BH323" i="1"/>
  <c r="BI323" i="1"/>
  <c r="BJ323" i="1"/>
  <c r="BK323" i="1"/>
  <c r="BL323" i="1"/>
  <c r="BM323" i="1"/>
  <c r="BN323" i="1"/>
  <c r="BO323" i="1"/>
  <c r="BP323" i="1"/>
  <c r="BQ323" i="1"/>
  <c r="BR323" i="1"/>
  <c r="BS323" i="1"/>
  <c r="AV324" i="1"/>
  <c r="AW324" i="1"/>
  <c r="AX324" i="1"/>
  <c r="AY324" i="1"/>
  <c r="AZ324" i="1"/>
  <c r="BA324" i="1"/>
  <c r="BB324" i="1"/>
  <c r="BC324" i="1"/>
  <c r="BD324" i="1"/>
  <c r="BE324" i="1"/>
  <c r="BF324" i="1"/>
  <c r="BG324" i="1"/>
  <c r="BH324" i="1"/>
  <c r="BI324" i="1"/>
  <c r="BJ324" i="1"/>
  <c r="BK324" i="1"/>
  <c r="BL324" i="1"/>
  <c r="BM324" i="1"/>
  <c r="BN324" i="1"/>
  <c r="BO324" i="1"/>
  <c r="BP324" i="1"/>
  <c r="BQ324" i="1"/>
  <c r="BR324" i="1"/>
  <c r="BS324" i="1"/>
  <c r="AV325" i="1"/>
  <c r="AW325" i="1"/>
  <c r="AX325" i="1"/>
  <c r="AY325" i="1"/>
  <c r="AZ325" i="1"/>
  <c r="BA325" i="1"/>
  <c r="BB325" i="1"/>
  <c r="BC325" i="1"/>
  <c r="BD325" i="1"/>
  <c r="BE325" i="1"/>
  <c r="BF325" i="1"/>
  <c r="BG325" i="1"/>
  <c r="BH325" i="1"/>
  <c r="BI325" i="1"/>
  <c r="BJ325" i="1"/>
  <c r="BK325" i="1"/>
  <c r="BL325" i="1"/>
  <c r="BM325" i="1"/>
  <c r="BN325" i="1"/>
  <c r="BO325" i="1"/>
  <c r="BP325" i="1"/>
  <c r="BQ325" i="1"/>
  <c r="BR325" i="1"/>
  <c r="BS325" i="1"/>
  <c r="AV326" i="1"/>
  <c r="AW326" i="1"/>
  <c r="AX326" i="1"/>
  <c r="AY326" i="1"/>
  <c r="AZ326" i="1"/>
  <c r="BA326" i="1"/>
  <c r="BB326" i="1"/>
  <c r="BC326" i="1"/>
  <c r="BD326" i="1"/>
  <c r="BE326" i="1"/>
  <c r="BF326" i="1"/>
  <c r="BG326" i="1"/>
  <c r="BH326" i="1"/>
  <c r="BI326" i="1"/>
  <c r="BJ326" i="1"/>
  <c r="BK326" i="1"/>
  <c r="BL326" i="1"/>
  <c r="BM326" i="1"/>
  <c r="BN326" i="1"/>
  <c r="BO326" i="1"/>
  <c r="BP326" i="1"/>
  <c r="BQ326" i="1"/>
  <c r="BR326" i="1"/>
  <c r="BS326" i="1"/>
  <c r="AV327" i="1"/>
  <c r="AW327" i="1"/>
  <c r="AX327" i="1"/>
  <c r="AY327" i="1"/>
  <c r="AZ327" i="1"/>
  <c r="BA327" i="1"/>
  <c r="BB327" i="1"/>
  <c r="BC327" i="1"/>
  <c r="BD327" i="1"/>
  <c r="BE327" i="1"/>
  <c r="BF327" i="1"/>
  <c r="BG327" i="1"/>
  <c r="BH327" i="1"/>
  <c r="BI327" i="1"/>
  <c r="BJ327" i="1"/>
  <c r="BK327" i="1"/>
  <c r="BL327" i="1"/>
  <c r="BM327" i="1"/>
  <c r="BN327" i="1"/>
  <c r="BO327" i="1"/>
  <c r="BP327" i="1"/>
  <c r="BQ327" i="1"/>
  <c r="BR327" i="1"/>
  <c r="BS327" i="1"/>
  <c r="AV328" i="1"/>
  <c r="AW328" i="1"/>
  <c r="AX328" i="1"/>
  <c r="AY328" i="1"/>
  <c r="AZ328" i="1"/>
  <c r="BA328" i="1"/>
  <c r="BB328" i="1"/>
  <c r="BC328" i="1"/>
  <c r="BD328" i="1"/>
  <c r="BE328" i="1"/>
  <c r="BF328" i="1"/>
  <c r="BG328" i="1"/>
  <c r="BH328" i="1"/>
  <c r="BI328" i="1"/>
  <c r="BJ328" i="1"/>
  <c r="BK328" i="1"/>
  <c r="BL328" i="1"/>
  <c r="BM328" i="1"/>
  <c r="BN328" i="1"/>
  <c r="BO328" i="1"/>
  <c r="BP328" i="1"/>
  <c r="BQ328" i="1"/>
  <c r="BR328" i="1"/>
  <c r="BS328" i="1"/>
  <c r="AV329" i="1"/>
  <c r="AW329" i="1"/>
  <c r="AX329" i="1"/>
  <c r="AY329" i="1"/>
  <c r="AZ329" i="1"/>
  <c r="BA329" i="1"/>
  <c r="BB329" i="1"/>
  <c r="BC329" i="1"/>
  <c r="BD329" i="1"/>
  <c r="BE329" i="1"/>
  <c r="BF329" i="1"/>
  <c r="BG329" i="1"/>
  <c r="BH329" i="1"/>
  <c r="BI329" i="1"/>
  <c r="BJ329" i="1"/>
  <c r="BK329" i="1"/>
  <c r="BL329" i="1"/>
  <c r="BM329" i="1"/>
  <c r="BN329" i="1"/>
  <c r="BO329" i="1"/>
  <c r="BP329" i="1"/>
  <c r="BQ329" i="1"/>
  <c r="BR329" i="1"/>
  <c r="BS329" i="1"/>
  <c r="AV330" i="1"/>
  <c r="AW330" i="1"/>
  <c r="AX330" i="1"/>
  <c r="AY330" i="1"/>
  <c r="AZ330" i="1"/>
  <c r="BA330" i="1"/>
  <c r="BB330" i="1"/>
  <c r="BC330" i="1"/>
  <c r="BD330" i="1"/>
  <c r="BE330" i="1"/>
  <c r="BF330" i="1"/>
  <c r="BG330" i="1"/>
  <c r="BH330" i="1"/>
  <c r="BI330" i="1"/>
  <c r="BJ330" i="1"/>
  <c r="BK330" i="1"/>
  <c r="BL330" i="1"/>
  <c r="BM330" i="1"/>
  <c r="BN330" i="1"/>
  <c r="BO330" i="1"/>
  <c r="BP330" i="1"/>
  <c r="BQ330" i="1"/>
  <c r="BR330" i="1"/>
  <c r="BS330" i="1"/>
  <c r="AV331" i="1"/>
  <c r="AW331" i="1"/>
  <c r="AX331" i="1"/>
  <c r="AY331" i="1"/>
  <c r="AZ331" i="1"/>
  <c r="BA331" i="1"/>
  <c r="BB331" i="1"/>
  <c r="BC331" i="1"/>
  <c r="BD331" i="1"/>
  <c r="BE331" i="1"/>
  <c r="BF331" i="1"/>
  <c r="BG331" i="1"/>
  <c r="BH331" i="1"/>
  <c r="BI331" i="1"/>
  <c r="BJ331" i="1"/>
  <c r="BK331" i="1"/>
  <c r="BL331" i="1"/>
  <c r="BM331" i="1"/>
  <c r="BN331" i="1"/>
  <c r="BO331" i="1"/>
  <c r="BP331" i="1"/>
  <c r="BQ331" i="1"/>
  <c r="BR331" i="1"/>
  <c r="BS331" i="1"/>
  <c r="AV332" i="1"/>
  <c r="AW332" i="1"/>
  <c r="AX332" i="1"/>
  <c r="AY332" i="1"/>
  <c r="AZ332" i="1"/>
  <c r="BA332" i="1"/>
  <c r="BB332" i="1"/>
  <c r="BC332" i="1"/>
  <c r="BD332" i="1"/>
  <c r="BE332" i="1"/>
  <c r="BF332" i="1"/>
  <c r="BG332" i="1"/>
  <c r="BH332" i="1"/>
  <c r="BI332" i="1"/>
  <c r="BJ332" i="1"/>
  <c r="BK332" i="1"/>
  <c r="BL332" i="1"/>
  <c r="BM332" i="1"/>
  <c r="BN332" i="1"/>
  <c r="BO332" i="1"/>
  <c r="BP332" i="1"/>
  <c r="BQ332" i="1"/>
  <c r="BR332" i="1"/>
  <c r="BS332" i="1"/>
  <c r="AV333" i="1"/>
  <c r="AW333" i="1"/>
  <c r="AX333" i="1"/>
  <c r="AY333" i="1"/>
  <c r="AZ333" i="1"/>
  <c r="BA333" i="1"/>
  <c r="BB333" i="1"/>
  <c r="BC333" i="1"/>
  <c r="BD333" i="1"/>
  <c r="BE333" i="1"/>
  <c r="BF333" i="1"/>
  <c r="BG333" i="1"/>
  <c r="BH333" i="1"/>
  <c r="BI333" i="1"/>
  <c r="BJ333" i="1"/>
  <c r="BK333" i="1"/>
  <c r="BL333" i="1"/>
  <c r="BM333" i="1"/>
  <c r="BN333" i="1"/>
  <c r="BO333" i="1"/>
  <c r="BP333" i="1"/>
  <c r="BQ333" i="1"/>
  <c r="BR333" i="1"/>
  <c r="BS333" i="1"/>
  <c r="AV334" i="1"/>
  <c r="AW334" i="1"/>
  <c r="AX334" i="1"/>
  <c r="AY334" i="1"/>
  <c r="AZ334" i="1"/>
  <c r="BA334" i="1"/>
  <c r="BB334" i="1"/>
  <c r="BC334" i="1"/>
  <c r="BD334" i="1"/>
  <c r="BE334" i="1"/>
  <c r="BF334" i="1"/>
  <c r="BG334" i="1"/>
  <c r="BH334" i="1"/>
  <c r="BI334" i="1"/>
  <c r="BJ334" i="1"/>
  <c r="BK334" i="1"/>
  <c r="BL334" i="1"/>
  <c r="BM334" i="1"/>
  <c r="BN334" i="1"/>
  <c r="BO334" i="1"/>
  <c r="BP334" i="1"/>
  <c r="BQ334" i="1"/>
  <c r="BR334" i="1"/>
  <c r="BS334" i="1"/>
  <c r="AV335" i="1"/>
  <c r="AW335" i="1"/>
  <c r="AX335" i="1"/>
  <c r="AY335" i="1"/>
  <c r="AZ335" i="1"/>
  <c r="BA335" i="1"/>
  <c r="BB335" i="1"/>
  <c r="BC335" i="1"/>
  <c r="BD335" i="1"/>
  <c r="BE335" i="1"/>
  <c r="BF335" i="1"/>
  <c r="BG335" i="1"/>
  <c r="BH335" i="1"/>
  <c r="BI335" i="1"/>
  <c r="BJ335" i="1"/>
  <c r="BK335" i="1"/>
  <c r="BL335" i="1"/>
  <c r="BM335" i="1"/>
  <c r="BN335" i="1"/>
  <c r="BO335" i="1"/>
  <c r="BP335" i="1"/>
  <c r="BQ335" i="1"/>
  <c r="BR335" i="1"/>
  <c r="BS335" i="1"/>
  <c r="AV336" i="1"/>
  <c r="AW336" i="1"/>
  <c r="AX336" i="1"/>
  <c r="AY336" i="1"/>
  <c r="AZ336" i="1"/>
  <c r="BA336" i="1"/>
  <c r="BB336" i="1"/>
  <c r="BC336" i="1"/>
  <c r="BD336" i="1"/>
  <c r="BE336" i="1"/>
  <c r="BF336" i="1"/>
  <c r="BG336" i="1"/>
  <c r="BH336" i="1"/>
  <c r="BI336" i="1"/>
  <c r="BJ336" i="1"/>
  <c r="BK336" i="1"/>
  <c r="BL336" i="1"/>
  <c r="BM336" i="1"/>
  <c r="BN336" i="1"/>
  <c r="BO336" i="1"/>
  <c r="BP336" i="1"/>
  <c r="BQ336" i="1"/>
  <c r="BR336" i="1"/>
  <c r="BS336" i="1"/>
  <c r="AV337" i="1"/>
  <c r="AW337" i="1"/>
  <c r="AX337" i="1"/>
  <c r="AY337" i="1"/>
  <c r="AZ337" i="1"/>
  <c r="BA337" i="1"/>
  <c r="BB337" i="1"/>
  <c r="BC337" i="1"/>
  <c r="BD337" i="1"/>
  <c r="BE337" i="1"/>
  <c r="BF337" i="1"/>
  <c r="BG337" i="1"/>
  <c r="BH337" i="1"/>
  <c r="BI337" i="1"/>
  <c r="BJ337" i="1"/>
  <c r="BK337" i="1"/>
  <c r="BL337" i="1"/>
  <c r="BM337" i="1"/>
  <c r="BN337" i="1"/>
  <c r="BO337" i="1"/>
  <c r="BP337" i="1"/>
  <c r="BQ337" i="1"/>
  <c r="BR337" i="1"/>
  <c r="BS337" i="1"/>
  <c r="AV338" i="1"/>
  <c r="AW338" i="1"/>
  <c r="AX338" i="1"/>
  <c r="AY338" i="1"/>
  <c r="AZ338" i="1"/>
  <c r="BA338" i="1"/>
  <c r="BB338" i="1"/>
  <c r="BC338" i="1"/>
  <c r="BD338" i="1"/>
  <c r="BE338" i="1"/>
  <c r="BF338" i="1"/>
  <c r="BG338" i="1"/>
  <c r="BH338" i="1"/>
  <c r="BI338" i="1"/>
  <c r="BJ338" i="1"/>
  <c r="BK338" i="1"/>
  <c r="BL338" i="1"/>
  <c r="BM338" i="1"/>
  <c r="BN338" i="1"/>
  <c r="BO338" i="1"/>
  <c r="BP338" i="1"/>
  <c r="BQ338" i="1"/>
  <c r="BR338" i="1"/>
  <c r="BS338" i="1"/>
  <c r="AV339" i="1"/>
  <c r="AW339" i="1"/>
  <c r="AX339" i="1"/>
  <c r="AY339" i="1"/>
  <c r="AZ339" i="1"/>
  <c r="BA339" i="1"/>
  <c r="BB339" i="1"/>
  <c r="BC339" i="1"/>
  <c r="BD339" i="1"/>
  <c r="BE339" i="1"/>
  <c r="BF339" i="1"/>
  <c r="BG339" i="1"/>
  <c r="BH339" i="1"/>
  <c r="BI339" i="1"/>
  <c r="BJ339" i="1"/>
  <c r="BK339" i="1"/>
  <c r="BL339" i="1"/>
  <c r="BM339" i="1"/>
  <c r="BN339" i="1"/>
  <c r="BO339" i="1"/>
  <c r="BP339" i="1"/>
  <c r="BQ339" i="1"/>
  <c r="BR339" i="1"/>
  <c r="BS339" i="1"/>
  <c r="AV340" i="1"/>
  <c r="AW340" i="1"/>
  <c r="AX340" i="1"/>
  <c r="AY340" i="1"/>
  <c r="AZ340" i="1"/>
  <c r="BA340" i="1"/>
  <c r="BB340" i="1"/>
  <c r="BC340" i="1"/>
  <c r="BD340" i="1"/>
  <c r="BE340" i="1"/>
  <c r="BF340" i="1"/>
  <c r="BG340" i="1"/>
  <c r="BH340" i="1"/>
  <c r="BI340" i="1"/>
  <c r="BJ340" i="1"/>
  <c r="BK340" i="1"/>
  <c r="BL340" i="1"/>
  <c r="BM340" i="1"/>
  <c r="BN340" i="1"/>
  <c r="BO340" i="1"/>
  <c r="BP340" i="1"/>
  <c r="BQ340" i="1"/>
  <c r="BR340" i="1"/>
  <c r="BS340" i="1"/>
  <c r="AV341" i="1"/>
  <c r="AW341" i="1"/>
  <c r="AX341" i="1"/>
  <c r="AY341" i="1"/>
  <c r="AZ341" i="1"/>
  <c r="BA341" i="1"/>
  <c r="BB341" i="1"/>
  <c r="BC341" i="1"/>
  <c r="BD341" i="1"/>
  <c r="BE341" i="1"/>
  <c r="BF341" i="1"/>
  <c r="BG341" i="1"/>
  <c r="BH341" i="1"/>
  <c r="BI341" i="1"/>
  <c r="BJ341" i="1"/>
  <c r="BK341" i="1"/>
  <c r="BL341" i="1"/>
  <c r="BM341" i="1"/>
  <c r="BN341" i="1"/>
  <c r="BO341" i="1"/>
  <c r="BP341" i="1"/>
  <c r="BQ341" i="1"/>
  <c r="BR341" i="1"/>
  <c r="BS341" i="1"/>
  <c r="AV342" i="1"/>
  <c r="AW342" i="1"/>
  <c r="AX342" i="1"/>
  <c r="AY342" i="1"/>
  <c r="AZ342" i="1"/>
  <c r="BA342" i="1"/>
  <c r="BB342" i="1"/>
  <c r="BC342" i="1"/>
  <c r="BD342" i="1"/>
  <c r="BE342" i="1"/>
  <c r="BF342" i="1"/>
  <c r="BG342" i="1"/>
  <c r="BH342" i="1"/>
  <c r="BI342" i="1"/>
  <c r="BJ342" i="1"/>
  <c r="BK342" i="1"/>
  <c r="BL342" i="1"/>
  <c r="BM342" i="1"/>
  <c r="BN342" i="1"/>
  <c r="BO342" i="1"/>
  <c r="BP342" i="1"/>
  <c r="BQ342" i="1"/>
  <c r="BR342" i="1"/>
  <c r="BS342" i="1"/>
  <c r="AV343" i="1"/>
  <c r="AW343" i="1"/>
  <c r="AX343" i="1"/>
  <c r="AY343" i="1"/>
  <c r="AZ343" i="1"/>
  <c r="BA343" i="1"/>
  <c r="BB343" i="1"/>
  <c r="BC343" i="1"/>
  <c r="BD343" i="1"/>
  <c r="BE343" i="1"/>
  <c r="BF343" i="1"/>
  <c r="BG343" i="1"/>
  <c r="BH343" i="1"/>
  <c r="BI343" i="1"/>
  <c r="BJ343" i="1"/>
  <c r="BK343" i="1"/>
  <c r="BL343" i="1"/>
  <c r="BM343" i="1"/>
  <c r="BN343" i="1"/>
  <c r="BO343" i="1"/>
  <c r="BP343" i="1"/>
  <c r="BQ343" i="1"/>
  <c r="BR343" i="1"/>
  <c r="BS343" i="1"/>
  <c r="AV344" i="1"/>
  <c r="AW344" i="1"/>
  <c r="AX344" i="1"/>
  <c r="AY344" i="1"/>
  <c r="AZ344" i="1"/>
  <c r="BA344" i="1"/>
  <c r="BB344" i="1"/>
  <c r="BC344" i="1"/>
  <c r="BD344" i="1"/>
  <c r="BE344" i="1"/>
  <c r="BF344" i="1"/>
  <c r="BG344" i="1"/>
  <c r="BH344" i="1"/>
  <c r="BI344" i="1"/>
  <c r="BJ344" i="1"/>
  <c r="BK344" i="1"/>
  <c r="BL344" i="1"/>
  <c r="BM344" i="1"/>
  <c r="BN344" i="1"/>
  <c r="BO344" i="1"/>
  <c r="BP344" i="1"/>
  <c r="BQ344" i="1"/>
  <c r="BR344" i="1"/>
  <c r="BS344" i="1"/>
  <c r="AV345" i="1"/>
  <c r="AW345" i="1"/>
  <c r="AX345" i="1"/>
  <c r="AY345" i="1"/>
  <c r="AZ345" i="1"/>
  <c r="BA345" i="1"/>
  <c r="BB345" i="1"/>
  <c r="BC345" i="1"/>
  <c r="BD345" i="1"/>
  <c r="BE345" i="1"/>
  <c r="BF345" i="1"/>
  <c r="BG345" i="1"/>
  <c r="BH345" i="1"/>
  <c r="BI345" i="1"/>
  <c r="BJ345" i="1"/>
  <c r="BK345" i="1"/>
  <c r="BL345" i="1"/>
  <c r="BM345" i="1"/>
  <c r="BN345" i="1"/>
  <c r="BO345" i="1"/>
  <c r="BP345" i="1"/>
  <c r="BQ345" i="1"/>
  <c r="BR345" i="1"/>
  <c r="BS345" i="1"/>
  <c r="AV346" i="1"/>
  <c r="AW346" i="1"/>
  <c r="AX346" i="1"/>
  <c r="AY346" i="1"/>
  <c r="AZ346" i="1"/>
  <c r="BA346" i="1"/>
  <c r="BB346" i="1"/>
  <c r="BC346" i="1"/>
  <c r="BD346" i="1"/>
  <c r="BE346" i="1"/>
  <c r="BF346" i="1"/>
  <c r="BG346" i="1"/>
  <c r="BH346" i="1"/>
  <c r="BI346" i="1"/>
  <c r="BJ346" i="1"/>
  <c r="BK346" i="1"/>
  <c r="BL346" i="1"/>
  <c r="BM346" i="1"/>
  <c r="BN346" i="1"/>
  <c r="BO346" i="1"/>
  <c r="BP346" i="1"/>
  <c r="BQ346" i="1"/>
  <c r="BR346" i="1"/>
  <c r="BS346" i="1"/>
  <c r="AV347" i="1"/>
  <c r="AW347" i="1"/>
  <c r="AX347" i="1"/>
  <c r="AY347" i="1"/>
  <c r="AZ347" i="1"/>
  <c r="BA347" i="1"/>
  <c r="BB347" i="1"/>
  <c r="BC347" i="1"/>
  <c r="BD347" i="1"/>
  <c r="BE347" i="1"/>
  <c r="BF347" i="1"/>
  <c r="BG347" i="1"/>
  <c r="BH347" i="1"/>
  <c r="BI347" i="1"/>
  <c r="BJ347" i="1"/>
  <c r="BK347" i="1"/>
  <c r="BL347" i="1"/>
  <c r="BM347" i="1"/>
  <c r="BN347" i="1"/>
  <c r="BO347" i="1"/>
  <c r="BP347" i="1"/>
  <c r="BQ347" i="1"/>
  <c r="BR347" i="1"/>
  <c r="BS347" i="1"/>
  <c r="AV348" i="1"/>
  <c r="AW348" i="1"/>
  <c r="AX348" i="1"/>
  <c r="AY348" i="1"/>
  <c r="AZ348" i="1"/>
  <c r="BA348" i="1"/>
  <c r="BB348" i="1"/>
  <c r="BC348" i="1"/>
  <c r="BD348" i="1"/>
  <c r="BE348" i="1"/>
  <c r="BF348" i="1"/>
  <c r="BG348" i="1"/>
  <c r="BH348" i="1"/>
  <c r="BI348" i="1"/>
  <c r="BJ348" i="1"/>
  <c r="BK348" i="1"/>
  <c r="BL348" i="1"/>
  <c r="BM348" i="1"/>
  <c r="BN348" i="1"/>
  <c r="BO348" i="1"/>
  <c r="BP348" i="1"/>
  <c r="BQ348" i="1"/>
  <c r="BR348" i="1"/>
  <c r="BS348" i="1"/>
  <c r="AV349" i="1"/>
  <c r="AW349" i="1"/>
  <c r="AX349" i="1"/>
  <c r="AY349" i="1"/>
  <c r="AZ349" i="1"/>
  <c r="BA349" i="1"/>
  <c r="BB349" i="1"/>
  <c r="BC349" i="1"/>
  <c r="BD349" i="1"/>
  <c r="BE349" i="1"/>
  <c r="BF349" i="1"/>
  <c r="BG349" i="1"/>
  <c r="BH349" i="1"/>
  <c r="BI349" i="1"/>
  <c r="BJ349" i="1"/>
  <c r="BK349" i="1"/>
  <c r="BL349" i="1"/>
  <c r="BM349" i="1"/>
  <c r="BN349" i="1"/>
  <c r="BO349" i="1"/>
  <c r="BP349" i="1"/>
  <c r="BQ349" i="1"/>
  <c r="BR349" i="1"/>
  <c r="BS349" i="1"/>
  <c r="AV350" i="1"/>
  <c r="AW350" i="1"/>
  <c r="AX350" i="1"/>
  <c r="AY350" i="1"/>
  <c r="AZ350" i="1"/>
  <c r="BA350" i="1"/>
  <c r="BB350" i="1"/>
  <c r="BC350" i="1"/>
  <c r="BD350" i="1"/>
  <c r="BE350" i="1"/>
  <c r="BF350" i="1"/>
  <c r="BG350" i="1"/>
  <c r="BH350" i="1"/>
  <c r="BI350" i="1"/>
  <c r="BJ350" i="1"/>
  <c r="BK350" i="1"/>
  <c r="BL350" i="1"/>
  <c r="BM350" i="1"/>
  <c r="BN350" i="1"/>
  <c r="BO350" i="1"/>
  <c r="BP350" i="1"/>
  <c r="BQ350" i="1"/>
  <c r="BR350" i="1"/>
  <c r="BS350" i="1"/>
  <c r="AV351" i="1"/>
  <c r="AW351" i="1"/>
  <c r="AX351" i="1"/>
  <c r="AY351" i="1"/>
  <c r="AZ351" i="1"/>
  <c r="BA351" i="1"/>
  <c r="BB351" i="1"/>
  <c r="BC351" i="1"/>
  <c r="BD351" i="1"/>
  <c r="BE351" i="1"/>
  <c r="BF351" i="1"/>
  <c r="BG351" i="1"/>
  <c r="BH351" i="1"/>
  <c r="BI351" i="1"/>
  <c r="BJ351" i="1"/>
  <c r="BK351" i="1"/>
  <c r="BL351" i="1"/>
  <c r="BM351" i="1"/>
  <c r="BN351" i="1"/>
  <c r="BO351" i="1"/>
  <c r="BP351" i="1"/>
  <c r="BQ351" i="1"/>
  <c r="BR351" i="1"/>
  <c r="BS351" i="1"/>
  <c r="AV352" i="1"/>
  <c r="AW352" i="1"/>
  <c r="AX352" i="1"/>
  <c r="AY352" i="1"/>
  <c r="AZ352" i="1"/>
  <c r="BA352" i="1"/>
  <c r="BB352" i="1"/>
  <c r="BC352" i="1"/>
  <c r="BD352" i="1"/>
  <c r="BE352" i="1"/>
  <c r="BF352" i="1"/>
  <c r="BG352" i="1"/>
  <c r="BH352" i="1"/>
  <c r="BI352" i="1"/>
  <c r="BJ352" i="1"/>
  <c r="BK352" i="1"/>
  <c r="BL352" i="1"/>
  <c r="BM352" i="1"/>
  <c r="BN352" i="1"/>
  <c r="BO352" i="1"/>
  <c r="BP352" i="1"/>
  <c r="BQ352" i="1"/>
  <c r="BR352" i="1"/>
  <c r="BS352" i="1"/>
  <c r="AV353" i="1"/>
  <c r="AW353" i="1"/>
  <c r="AX353" i="1"/>
  <c r="AY353" i="1"/>
  <c r="AZ353" i="1"/>
  <c r="BA353" i="1"/>
  <c r="BB353" i="1"/>
  <c r="BC353" i="1"/>
  <c r="BD353" i="1"/>
  <c r="BE353" i="1"/>
  <c r="BF353" i="1"/>
  <c r="BG353" i="1"/>
  <c r="BH353" i="1"/>
  <c r="BI353" i="1"/>
  <c r="BJ353" i="1"/>
  <c r="BK353" i="1"/>
  <c r="BL353" i="1"/>
  <c r="BM353" i="1"/>
  <c r="BN353" i="1"/>
  <c r="BO353" i="1"/>
  <c r="BP353" i="1"/>
  <c r="BQ353" i="1"/>
  <c r="BR353" i="1"/>
  <c r="BS353" i="1"/>
  <c r="AV354" i="1"/>
  <c r="AW354" i="1"/>
  <c r="AX354" i="1"/>
  <c r="AY354" i="1"/>
  <c r="AZ354" i="1"/>
  <c r="BA354" i="1"/>
  <c r="BB354" i="1"/>
  <c r="BC354" i="1"/>
  <c r="BD354" i="1"/>
  <c r="BE354" i="1"/>
  <c r="BF354" i="1"/>
  <c r="BG354" i="1"/>
  <c r="BH354" i="1"/>
  <c r="BI354" i="1"/>
  <c r="BJ354" i="1"/>
  <c r="BK354" i="1"/>
  <c r="BL354" i="1"/>
  <c r="BM354" i="1"/>
  <c r="BN354" i="1"/>
  <c r="BO354" i="1"/>
  <c r="BP354" i="1"/>
  <c r="BQ354" i="1"/>
  <c r="BR354" i="1"/>
  <c r="BS354" i="1"/>
  <c r="AV355" i="1"/>
  <c r="AW355" i="1"/>
  <c r="AX355" i="1"/>
  <c r="AY355" i="1"/>
  <c r="AZ355" i="1"/>
  <c r="BA355" i="1"/>
  <c r="BB355" i="1"/>
  <c r="BC355" i="1"/>
  <c r="BD355" i="1"/>
  <c r="BE355" i="1"/>
  <c r="BF355" i="1"/>
  <c r="BG355" i="1"/>
  <c r="BH355" i="1"/>
  <c r="BI355" i="1"/>
  <c r="BJ355" i="1"/>
  <c r="BK355" i="1"/>
  <c r="BL355" i="1"/>
  <c r="BM355" i="1"/>
  <c r="BN355" i="1"/>
  <c r="BO355" i="1"/>
  <c r="BP355" i="1"/>
  <c r="BQ355" i="1"/>
  <c r="BR355" i="1"/>
  <c r="BS355" i="1"/>
  <c r="AV356" i="1"/>
  <c r="AW356" i="1"/>
  <c r="AX356" i="1"/>
  <c r="AY356" i="1"/>
  <c r="AZ356" i="1"/>
  <c r="BA356" i="1"/>
  <c r="BB356" i="1"/>
  <c r="BC356" i="1"/>
  <c r="BD356" i="1"/>
  <c r="BE356" i="1"/>
  <c r="BF356" i="1"/>
  <c r="BG356" i="1"/>
  <c r="BH356" i="1"/>
  <c r="BI356" i="1"/>
  <c r="BJ356" i="1"/>
  <c r="BK356" i="1"/>
  <c r="BL356" i="1"/>
  <c r="BM356" i="1"/>
  <c r="BN356" i="1"/>
  <c r="BO356" i="1"/>
  <c r="BP356" i="1"/>
  <c r="BQ356" i="1"/>
  <c r="BR356" i="1"/>
  <c r="BS356" i="1"/>
  <c r="AV357" i="1"/>
  <c r="AW357" i="1"/>
  <c r="AX357" i="1"/>
  <c r="AY357" i="1"/>
  <c r="AZ357" i="1"/>
  <c r="BA357" i="1"/>
  <c r="BB357" i="1"/>
  <c r="BC357" i="1"/>
  <c r="BD357" i="1"/>
  <c r="BE357" i="1"/>
  <c r="BF357" i="1"/>
  <c r="BG357" i="1"/>
  <c r="BH357" i="1"/>
  <c r="BI357" i="1"/>
  <c r="BJ357" i="1"/>
  <c r="BK357" i="1"/>
  <c r="BL357" i="1"/>
  <c r="BM357" i="1"/>
  <c r="BN357" i="1"/>
  <c r="BO357" i="1"/>
  <c r="BP357" i="1"/>
  <c r="BQ357" i="1"/>
  <c r="BR357" i="1"/>
  <c r="BS357" i="1"/>
  <c r="AV358" i="1"/>
  <c r="AW358" i="1"/>
  <c r="AX358" i="1"/>
  <c r="AY358" i="1"/>
  <c r="AZ358" i="1"/>
  <c r="BA358" i="1"/>
  <c r="BB358" i="1"/>
  <c r="BC358" i="1"/>
  <c r="BD358" i="1"/>
  <c r="BE358" i="1"/>
  <c r="BF358" i="1"/>
  <c r="BG358" i="1"/>
  <c r="BH358" i="1"/>
  <c r="BI358" i="1"/>
  <c r="BJ358" i="1"/>
  <c r="BK358" i="1"/>
  <c r="BL358" i="1"/>
  <c r="BM358" i="1"/>
  <c r="BN358" i="1"/>
  <c r="BO358" i="1"/>
  <c r="BP358" i="1"/>
  <c r="BQ358" i="1"/>
  <c r="BR358" i="1"/>
  <c r="BS358" i="1"/>
  <c r="AV359" i="1"/>
  <c r="AW359" i="1"/>
  <c r="AX359" i="1"/>
  <c r="AY359" i="1"/>
  <c r="AZ359" i="1"/>
  <c r="BA359" i="1"/>
  <c r="BB359" i="1"/>
  <c r="BC359" i="1"/>
  <c r="BD359" i="1"/>
  <c r="BE359" i="1"/>
  <c r="BF359" i="1"/>
  <c r="BG359" i="1"/>
  <c r="BH359" i="1"/>
  <c r="BI359" i="1"/>
  <c r="BJ359" i="1"/>
  <c r="BK359" i="1"/>
  <c r="BL359" i="1"/>
  <c r="BM359" i="1"/>
  <c r="BN359" i="1"/>
  <c r="BO359" i="1"/>
  <c r="BP359" i="1"/>
  <c r="BQ359" i="1"/>
  <c r="BR359" i="1"/>
  <c r="BS359" i="1"/>
  <c r="AV360" i="1"/>
  <c r="AW360" i="1"/>
  <c r="AX360" i="1"/>
  <c r="AY360" i="1"/>
  <c r="AZ360" i="1"/>
  <c r="BA360" i="1"/>
  <c r="BB360" i="1"/>
  <c r="BC360" i="1"/>
  <c r="BD360" i="1"/>
  <c r="BE360" i="1"/>
  <c r="BF360" i="1"/>
  <c r="BG360" i="1"/>
  <c r="BH360" i="1"/>
  <c r="BI360" i="1"/>
  <c r="BJ360" i="1"/>
  <c r="BK360" i="1"/>
  <c r="BL360" i="1"/>
  <c r="BM360" i="1"/>
  <c r="BN360" i="1"/>
  <c r="BO360" i="1"/>
  <c r="BP360" i="1"/>
  <c r="BQ360" i="1"/>
  <c r="BR360" i="1"/>
  <c r="BS360" i="1"/>
  <c r="AV361" i="1"/>
  <c r="AW361" i="1"/>
  <c r="AX361" i="1"/>
  <c r="AY361" i="1"/>
  <c r="AZ361" i="1"/>
  <c r="BA361" i="1"/>
  <c r="BB361" i="1"/>
  <c r="BC361" i="1"/>
  <c r="BD361" i="1"/>
  <c r="BE361" i="1"/>
  <c r="BF361" i="1"/>
  <c r="BG361" i="1"/>
  <c r="BH361" i="1"/>
  <c r="BI361" i="1"/>
  <c r="BJ361" i="1"/>
  <c r="BK361" i="1"/>
  <c r="BL361" i="1"/>
  <c r="BM361" i="1"/>
  <c r="BN361" i="1"/>
  <c r="BO361" i="1"/>
  <c r="BP361" i="1"/>
  <c r="BQ361" i="1"/>
  <c r="BR361" i="1"/>
  <c r="BS361" i="1"/>
  <c r="AV362" i="1"/>
  <c r="AW362" i="1"/>
  <c r="AX362" i="1"/>
  <c r="AY362" i="1"/>
  <c r="AZ362" i="1"/>
  <c r="BA362" i="1"/>
  <c r="BB362" i="1"/>
  <c r="BC362" i="1"/>
  <c r="BD362" i="1"/>
  <c r="BE362" i="1"/>
  <c r="BF362" i="1"/>
  <c r="BG362" i="1"/>
  <c r="BH362" i="1"/>
  <c r="BI362" i="1"/>
  <c r="BJ362" i="1"/>
  <c r="BK362" i="1"/>
  <c r="BL362" i="1"/>
  <c r="BM362" i="1"/>
  <c r="BN362" i="1"/>
  <c r="BO362" i="1"/>
  <c r="BP362" i="1"/>
  <c r="BQ362" i="1"/>
  <c r="BR362" i="1"/>
  <c r="BS362" i="1"/>
  <c r="AV363" i="1"/>
  <c r="AW363" i="1"/>
  <c r="AX363" i="1"/>
  <c r="AY363" i="1"/>
  <c r="AZ363" i="1"/>
  <c r="BA363" i="1"/>
  <c r="BB363" i="1"/>
  <c r="BC363" i="1"/>
  <c r="BD363" i="1"/>
  <c r="BE363" i="1"/>
  <c r="BF363" i="1"/>
  <c r="BG363" i="1"/>
  <c r="BH363" i="1"/>
  <c r="BI363" i="1"/>
  <c r="BJ363" i="1"/>
  <c r="BK363" i="1"/>
  <c r="BL363" i="1"/>
  <c r="BM363" i="1"/>
  <c r="BN363" i="1"/>
  <c r="BO363" i="1"/>
  <c r="BP363" i="1"/>
  <c r="BQ363" i="1"/>
  <c r="BR363" i="1"/>
  <c r="BS363" i="1"/>
  <c r="AV364" i="1"/>
  <c r="AW364" i="1"/>
  <c r="AX364" i="1"/>
  <c r="AY364" i="1"/>
  <c r="AZ364" i="1"/>
  <c r="BA364" i="1"/>
  <c r="BB364" i="1"/>
  <c r="BC364" i="1"/>
  <c r="BD364" i="1"/>
  <c r="BE364" i="1"/>
  <c r="BF364" i="1"/>
  <c r="BG364" i="1"/>
  <c r="BH364" i="1"/>
  <c r="BI364" i="1"/>
  <c r="BJ364" i="1"/>
  <c r="BK364" i="1"/>
  <c r="BL364" i="1"/>
  <c r="BM364" i="1"/>
  <c r="BN364" i="1"/>
  <c r="BO364" i="1"/>
  <c r="BP364" i="1"/>
  <c r="BQ364" i="1"/>
  <c r="BR364" i="1"/>
  <c r="BS364" i="1"/>
  <c r="AV365" i="1"/>
  <c r="AW365" i="1"/>
  <c r="AX365" i="1"/>
  <c r="AY365" i="1"/>
  <c r="AZ365" i="1"/>
  <c r="BA365" i="1"/>
  <c r="BB365" i="1"/>
  <c r="BC365" i="1"/>
  <c r="BD365" i="1"/>
  <c r="BE365" i="1"/>
  <c r="BF365" i="1"/>
  <c r="BG365" i="1"/>
  <c r="BH365" i="1"/>
  <c r="BI365" i="1"/>
  <c r="BJ365" i="1"/>
  <c r="BK365" i="1"/>
  <c r="BL365" i="1"/>
  <c r="BM365" i="1"/>
  <c r="BN365" i="1"/>
  <c r="BO365" i="1"/>
  <c r="BP365" i="1"/>
  <c r="BQ365" i="1"/>
  <c r="BR365" i="1"/>
  <c r="BS365" i="1"/>
  <c r="AV366" i="1"/>
  <c r="AW366" i="1"/>
  <c r="AX366" i="1"/>
  <c r="AY366" i="1"/>
  <c r="AZ366" i="1"/>
  <c r="BA366" i="1"/>
  <c r="BB366" i="1"/>
  <c r="BC366" i="1"/>
  <c r="BD366" i="1"/>
  <c r="BE366" i="1"/>
  <c r="BF366" i="1"/>
  <c r="BG366" i="1"/>
  <c r="BH366" i="1"/>
  <c r="BI366" i="1"/>
  <c r="BJ366" i="1"/>
  <c r="BK366" i="1"/>
  <c r="BL366" i="1"/>
  <c r="BM366" i="1"/>
  <c r="BN366" i="1"/>
  <c r="BO366" i="1"/>
  <c r="BP366" i="1"/>
  <c r="BQ366" i="1"/>
  <c r="BR366" i="1"/>
  <c r="BS366" i="1"/>
  <c r="AV367" i="1"/>
  <c r="AW367" i="1"/>
  <c r="AX367" i="1"/>
  <c r="AY367" i="1"/>
  <c r="AZ367" i="1"/>
  <c r="BA367" i="1"/>
  <c r="BB367" i="1"/>
  <c r="BC367" i="1"/>
  <c r="BD367" i="1"/>
  <c r="BE367" i="1"/>
  <c r="BF367" i="1"/>
  <c r="BG367" i="1"/>
  <c r="BH367" i="1"/>
  <c r="BI367" i="1"/>
  <c r="BJ367" i="1"/>
  <c r="BK367" i="1"/>
  <c r="BL367" i="1"/>
  <c r="BM367" i="1"/>
  <c r="BN367" i="1"/>
  <c r="BO367" i="1"/>
  <c r="BP367" i="1"/>
  <c r="BQ367" i="1"/>
  <c r="BR367" i="1"/>
  <c r="BS367" i="1"/>
  <c r="AV368" i="1"/>
  <c r="AW368" i="1"/>
  <c r="AX368" i="1"/>
  <c r="AY368" i="1"/>
  <c r="AZ368" i="1"/>
  <c r="BA368" i="1"/>
  <c r="BB368" i="1"/>
  <c r="BC368" i="1"/>
  <c r="BD368" i="1"/>
  <c r="BE368" i="1"/>
  <c r="BF368" i="1"/>
  <c r="BG368" i="1"/>
  <c r="BH368" i="1"/>
  <c r="BI368" i="1"/>
  <c r="BJ368" i="1"/>
  <c r="BK368" i="1"/>
  <c r="BL368" i="1"/>
  <c r="BM368" i="1"/>
  <c r="BN368" i="1"/>
  <c r="BO368" i="1"/>
  <c r="BP368" i="1"/>
  <c r="BQ368" i="1"/>
  <c r="BR368" i="1"/>
  <c r="BS368" i="1"/>
  <c r="AV369" i="1"/>
  <c r="AW369" i="1"/>
  <c r="AX369" i="1"/>
  <c r="AY369" i="1"/>
  <c r="AZ369" i="1"/>
  <c r="BA369" i="1"/>
  <c r="BB369" i="1"/>
  <c r="BC369" i="1"/>
  <c r="BD369" i="1"/>
  <c r="BE369" i="1"/>
  <c r="BF369" i="1"/>
  <c r="BG369" i="1"/>
  <c r="BH369" i="1"/>
  <c r="BI369" i="1"/>
  <c r="BJ369" i="1"/>
  <c r="BK369" i="1"/>
  <c r="BL369" i="1"/>
  <c r="BM369" i="1"/>
  <c r="BN369" i="1"/>
  <c r="BO369" i="1"/>
  <c r="BP369" i="1"/>
  <c r="BQ369" i="1"/>
  <c r="BR369" i="1"/>
  <c r="BS369" i="1"/>
  <c r="AV370" i="1"/>
  <c r="AW370" i="1"/>
  <c r="AX370" i="1"/>
  <c r="AY370" i="1"/>
  <c r="AZ370" i="1"/>
  <c r="BA370" i="1"/>
  <c r="BB370" i="1"/>
  <c r="BC370" i="1"/>
  <c r="BD370" i="1"/>
  <c r="BE370" i="1"/>
  <c r="BF370" i="1"/>
  <c r="BG370" i="1"/>
  <c r="BH370" i="1"/>
  <c r="BI370" i="1"/>
  <c r="BJ370" i="1"/>
  <c r="BK370" i="1"/>
  <c r="BL370" i="1"/>
  <c r="BM370" i="1"/>
  <c r="BN370" i="1"/>
  <c r="BO370" i="1"/>
  <c r="BP370" i="1"/>
  <c r="BQ370" i="1"/>
  <c r="BR370" i="1"/>
  <c r="BS370" i="1"/>
  <c r="AV371" i="1"/>
  <c r="AW371" i="1"/>
  <c r="AX371" i="1"/>
  <c r="AY371" i="1"/>
  <c r="AZ371" i="1"/>
  <c r="BA371" i="1"/>
  <c r="BB371" i="1"/>
  <c r="BC371" i="1"/>
  <c r="BD371" i="1"/>
  <c r="BE371" i="1"/>
  <c r="BF371" i="1"/>
  <c r="BG371" i="1"/>
  <c r="BH371" i="1"/>
  <c r="BI371" i="1"/>
  <c r="BJ371" i="1"/>
  <c r="BK371" i="1"/>
  <c r="BL371" i="1"/>
  <c r="BM371" i="1"/>
  <c r="BN371" i="1"/>
  <c r="BO371" i="1"/>
  <c r="BP371" i="1"/>
  <c r="BQ371" i="1"/>
  <c r="BR371" i="1"/>
  <c r="BS371" i="1"/>
  <c r="AV372" i="1"/>
  <c r="AW372" i="1"/>
  <c r="AX372" i="1"/>
  <c r="AY372" i="1"/>
  <c r="AZ372" i="1"/>
  <c r="BA372" i="1"/>
  <c r="BB372" i="1"/>
  <c r="BC372" i="1"/>
  <c r="BD372" i="1"/>
  <c r="BE372" i="1"/>
  <c r="BF372" i="1"/>
  <c r="BG372" i="1"/>
  <c r="BH372" i="1"/>
  <c r="BI372" i="1"/>
  <c r="BJ372" i="1"/>
  <c r="BK372" i="1"/>
  <c r="BL372" i="1"/>
  <c r="BM372" i="1"/>
  <c r="BN372" i="1"/>
  <c r="BO372" i="1"/>
  <c r="BP372" i="1"/>
  <c r="BQ372" i="1"/>
  <c r="BR372" i="1"/>
  <c r="BS372" i="1"/>
  <c r="AV373" i="1"/>
  <c r="AW373" i="1"/>
  <c r="AX373" i="1"/>
  <c r="AY373" i="1"/>
  <c r="AZ373" i="1"/>
  <c r="BA373" i="1"/>
  <c r="BB373" i="1"/>
  <c r="BC373" i="1"/>
  <c r="BD373" i="1"/>
  <c r="BE373" i="1"/>
  <c r="BF373" i="1"/>
  <c r="BG373" i="1"/>
  <c r="BH373" i="1"/>
  <c r="BI373" i="1"/>
  <c r="BJ373" i="1"/>
  <c r="BK373" i="1"/>
  <c r="BL373" i="1"/>
  <c r="BM373" i="1"/>
  <c r="BN373" i="1"/>
  <c r="BO373" i="1"/>
  <c r="BP373" i="1"/>
  <c r="BQ373" i="1"/>
  <c r="BR373" i="1"/>
  <c r="BS373" i="1"/>
  <c r="AV374" i="1"/>
  <c r="AW374" i="1"/>
  <c r="AX374" i="1"/>
  <c r="AY374" i="1"/>
  <c r="AZ374" i="1"/>
  <c r="BA374" i="1"/>
  <c r="BB374" i="1"/>
  <c r="BC374" i="1"/>
  <c r="BD374" i="1"/>
  <c r="BE374" i="1"/>
  <c r="BF374" i="1"/>
  <c r="BG374" i="1"/>
  <c r="BH374" i="1"/>
  <c r="BI374" i="1"/>
  <c r="BJ374" i="1"/>
  <c r="BK374" i="1"/>
  <c r="BL374" i="1"/>
  <c r="BM374" i="1"/>
  <c r="BN374" i="1"/>
  <c r="BO374" i="1"/>
  <c r="BP374" i="1"/>
  <c r="BQ374" i="1"/>
  <c r="BR374" i="1"/>
  <c r="BS374" i="1"/>
  <c r="AV375" i="1"/>
  <c r="AW375" i="1"/>
  <c r="AX375" i="1"/>
  <c r="AY375" i="1"/>
  <c r="AZ375" i="1"/>
  <c r="BA375" i="1"/>
  <c r="BB375" i="1"/>
  <c r="BC375" i="1"/>
  <c r="BD375" i="1"/>
  <c r="BE375" i="1"/>
  <c r="BF375" i="1"/>
  <c r="BG375" i="1"/>
  <c r="BH375" i="1"/>
  <c r="BI375" i="1"/>
  <c r="BJ375" i="1"/>
  <c r="BK375" i="1"/>
  <c r="BL375" i="1"/>
  <c r="BM375" i="1"/>
  <c r="BN375" i="1"/>
  <c r="BO375" i="1"/>
  <c r="BP375" i="1"/>
  <c r="BQ375" i="1"/>
  <c r="BR375" i="1"/>
  <c r="BS375" i="1"/>
  <c r="AV376" i="1"/>
  <c r="AW376" i="1"/>
  <c r="AX376" i="1"/>
  <c r="AY376" i="1"/>
  <c r="AZ376" i="1"/>
  <c r="BA376" i="1"/>
  <c r="BB376" i="1"/>
  <c r="BC376" i="1"/>
  <c r="BD376" i="1"/>
  <c r="BE376" i="1"/>
  <c r="BF376" i="1"/>
  <c r="BG376" i="1"/>
  <c r="BH376" i="1"/>
  <c r="BI376" i="1"/>
  <c r="BJ376" i="1"/>
  <c r="BK376" i="1"/>
  <c r="BL376" i="1"/>
  <c r="BM376" i="1"/>
  <c r="BN376" i="1"/>
  <c r="BO376" i="1"/>
  <c r="BP376" i="1"/>
  <c r="BQ376" i="1"/>
  <c r="BR376" i="1"/>
  <c r="BS376" i="1"/>
  <c r="AV377" i="1"/>
  <c r="AW377" i="1"/>
  <c r="AX377" i="1"/>
  <c r="AY377" i="1"/>
  <c r="AZ377" i="1"/>
  <c r="BA377" i="1"/>
  <c r="BB377" i="1"/>
  <c r="BC377" i="1"/>
  <c r="BD377" i="1"/>
  <c r="BE377" i="1"/>
  <c r="BF377" i="1"/>
  <c r="BG377" i="1"/>
  <c r="BH377" i="1"/>
  <c r="BI377" i="1"/>
  <c r="BJ377" i="1"/>
  <c r="BK377" i="1"/>
  <c r="BL377" i="1"/>
  <c r="BM377" i="1"/>
  <c r="BN377" i="1"/>
  <c r="BO377" i="1"/>
  <c r="BP377" i="1"/>
  <c r="BQ377" i="1"/>
  <c r="BR377" i="1"/>
  <c r="BS377" i="1"/>
  <c r="AV378" i="1"/>
  <c r="AW378" i="1"/>
  <c r="AX378" i="1"/>
  <c r="AY378" i="1"/>
  <c r="AZ378" i="1"/>
  <c r="BA378" i="1"/>
  <c r="BB378" i="1"/>
  <c r="BC378" i="1"/>
  <c r="BD378" i="1"/>
  <c r="BE378" i="1"/>
  <c r="BF378" i="1"/>
  <c r="BG378" i="1"/>
  <c r="BH378" i="1"/>
  <c r="BI378" i="1"/>
  <c r="BJ378" i="1"/>
  <c r="BK378" i="1"/>
  <c r="BL378" i="1"/>
  <c r="BM378" i="1"/>
  <c r="BN378" i="1"/>
  <c r="BO378" i="1"/>
  <c r="BP378" i="1"/>
  <c r="BQ378" i="1"/>
  <c r="BR378" i="1"/>
  <c r="BS378" i="1"/>
  <c r="AV379" i="1"/>
  <c r="AW379" i="1"/>
  <c r="AX379" i="1"/>
  <c r="AY379" i="1"/>
  <c r="AZ379" i="1"/>
  <c r="BA379" i="1"/>
  <c r="BB379" i="1"/>
  <c r="BC379" i="1"/>
  <c r="BD379" i="1"/>
  <c r="BE379" i="1"/>
  <c r="BF379" i="1"/>
  <c r="BG379" i="1"/>
  <c r="BH379" i="1"/>
  <c r="BI379" i="1"/>
  <c r="BJ379" i="1"/>
  <c r="BK379" i="1"/>
  <c r="BL379" i="1"/>
  <c r="BM379" i="1"/>
  <c r="BN379" i="1"/>
  <c r="BO379" i="1"/>
  <c r="BP379" i="1"/>
  <c r="BQ379" i="1"/>
  <c r="BR379" i="1"/>
  <c r="BS379" i="1"/>
  <c r="AV380" i="1"/>
  <c r="AW380" i="1"/>
  <c r="AX380" i="1"/>
  <c r="AY380" i="1"/>
  <c r="AZ380" i="1"/>
  <c r="BA380" i="1"/>
  <c r="BB380" i="1"/>
  <c r="BC380" i="1"/>
  <c r="BD380" i="1"/>
  <c r="BE380" i="1"/>
  <c r="BF380" i="1"/>
  <c r="BG380" i="1"/>
  <c r="BH380" i="1"/>
  <c r="BI380" i="1"/>
  <c r="BJ380" i="1"/>
  <c r="BK380" i="1"/>
  <c r="BL380" i="1"/>
  <c r="BM380" i="1"/>
  <c r="BN380" i="1"/>
  <c r="BO380" i="1"/>
  <c r="BP380" i="1"/>
  <c r="BQ380" i="1"/>
  <c r="BR380" i="1"/>
  <c r="BS380" i="1"/>
  <c r="AV381" i="1"/>
  <c r="AW381" i="1"/>
  <c r="AX381" i="1"/>
  <c r="AY381" i="1"/>
  <c r="AZ381" i="1"/>
  <c r="BA381" i="1"/>
  <c r="BB381" i="1"/>
  <c r="BC381" i="1"/>
  <c r="BD381" i="1"/>
  <c r="BE381" i="1"/>
  <c r="BF381" i="1"/>
  <c r="BG381" i="1"/>
  <c r="BH381" i="1"/>
  <c r="BI381" i="1"/>
  <c r="BJ381" i="1"/>
  <c r="BK381" i="1"/>
  <c r="BL381" i="1"/>
  <c r="BM381" i="1"/>
  <c r="BN381" i="1"/>
  <c r="BO381" i="1"/>
  <c r="BP381" i="1"/>
  <c r="BQ381" i="1"/>
  <c r="BR381" i="1"/>
  <c r="BS381" i="1"/>
  <c r="AV382" i="1"/>
  <c r="AW382" i="1"/>
  <c r="AX382" i="1"/>
  <c r="AY382" i="1"/>
  <c r="AZ382" i="1"/>
  <c r="BA382" i="1"/>
  <c r="BB382" i="1"/>
  <c r="BC382" i="1"/>
  <c r="BD382" i="1"/>
  <c r="BE382" i="1"/>
  <c r="BF382" i="1"/>
  <c r="BG382" i="1"/>
  <c r="BH382" i="1"/>
  <c r="BI382" i="1"/>
  <c r="BJ382" i="1"/>
  <c r="BK382" i="1"/>
  <c r="BL382" i="1"/>
  <c r="BM382" i="1"/>
  <c r="BN382" i="1"/>
  <c r="BO382" i="1"/>
  <c r="BP382" i="1"/>
  <c r="BQ382" i="1"/>
  <c r="BR382" i="1"/>
  <c r="BS382" i="1"/>
  <c r="AV383" i="1"/>
  <c r="AW383" i="1"/>
  <c r="AX383" i="1"/>
  <c r="AY383" i="1"/>
  <c r="AZ383" i="1"/>
  <c r="BA383" i="1"/>
  <c r="BB383" i="1"/>
  <c r="BC383" i="1"/>
  <c r="BD383" i="1"/>
  <c r="BE383" i="1"/>
  <c r="BF383" i="1"/>
  <c r="BG383" i="1"/>
  <c r="BH383" i="1"/>
  <c r="BI383" i="1"/>
  <c r="BJ383" i="1"/>
  <c r="BK383" i="1"/>
  <c r="BL383" i="1"/>
  <c r="BM383" i="1"/>
  <c r="BN383" i="1"/>
  <c r="BO383" i="1"/>
  <c r="BP383" i="1"/>
  <c r="BQ383" i="1"/>
  <c r="BR383" i="1"/>
  <c r="BS383" i="1"/>
  <c r="AV384" i="1"/>
  <c r="AW384" i="1"/>
  <c r="AX384" i="1"/>
  <c r="AY384" i="1"/>
  <c r="AZ384" i="1"/>
  <c r="BA384" i="1"/>
  <c r="BB384" i="1"/>
  <c r="BC384" i="1"/>
  <c r="BD384" i="1"/>
  <c r="BE384" i="1"/>
  <c r="BF384" i="1"/>
  <c r="BG384" i="1"/>
  <c r="BH384" i="1"/>
  <c r="BI384" i="1"/>
  <c r="BJ384" i="1"/>
  <c r="BK384" i="1"/>
  <c r="BL384" i="1"/>
  <c r="BM384" i="1"/>
  <c r="BN384" i="1"/>
  <c r="BO384" i="1"/>
  <c r="BP384" i="1"/>
  <c r="BQ384" i="1"/>
  <c r="BR384" i="1"/>
  <c r="BS384" i="1"/>
  <c r="AV385" i="1"/>
  <c r="AW385" i="1"/>
  <c r="AX385" i="1"/>
  <c r="AY385" i="1"/>
  <c r="AZ385" i="1"/>
  <c r="BA385" i="1"/>
  <c r="BB385" i="1"/>
  <c r="BC385" i="1"/>
  <c r="BD385" i="1"/>
  <c r="BE385" i="1"/>
  <c r="BF385" i="1"/>
  <c r="BG385" i="1"/>
  <c r="BH385" i="1"/>
  <c r="BI385" i="1"/>
  <c r="BJ385" i="1"/>
  <c r="BK385" i="1"/>
  <c r="BL385" i="1"/>
  <c r="BM385" i="1"/>
  <c r="BN385" i="1"/>
  <c r="BO385" i="1"/>
  <c r="BP385" i="1"/>
  <c r="BQ385" i="1"/>
  <c r="BR385" i="1"/>
  <c r="BS385" i="1"/>
  <c r="AV386" i="1"/>
  <c r="AW386" i="1"/>
  <c r="AX386" i="1"/>
  <c r="AY386" i="1"/>
  <c r="AZ386" i="1"/>
  <c r="BA386" i="1"/>
  <c r="BB386" i="1"/>
  <c r="BC386" i="1"/>
  <c r="BD386" i="1"/>
  <c r="BE386" i="1"/>
  <c r="BF386" i="1"/>
  <c r="BG386" i="1"/>
  <c r="BH386" i="1"/>
  <c r="BI386" i="1"/>
  <c r="BJ386" i="1"/>
  <c r="BK386" i="1"/>
  <c r="BL386" i="1"/>
  <c r="BM386" i="1"/>
  <c r="BN386" i="1"/>
  <c r="BO386" i="1"/>
  <c r="BP386" i="1"/>
  <c r="BQ386" i="1"/>
  <c r="BR386" i="1"/>
  <c r="BS386" i="1"/>
  <c r="AV387" i="1"/>
  <c r="AW387" i="1"/>
  <c r="AX387" i="1"/>
  <c r="AY387" i="1"/>
  <c r="AZ387" i="1"/>
  <c r="BA387" i="1"/>
  <c r="BB387" i="1"/>
  <c r="BC387" i="1"/>
  <c r="BD387" i="1"/>
  <c r="BE387" i="1"/>
  <c r="BF387" i="1"/>
  <c r="BG387" i="1"/>
  <c r="BH387" i="1"/>
  <c r="BI387" i="1"/>
  <c r="BJ387" i="1"/>
  <c r="BK387" i="1"/>
  <c r="BL387" i="1"/>
  <c r="BM387" i="1"/>
  <c r="BN387" i="1"/>
  <c r="BO387" i="1"/>
  <c r="BP387" i="1"/>
  <c r="BQ387" i="1"/>
  <c r="BR387" i="1"/>
  <c r="BS387" i="1"/>
  <c r="AV388" i="1"/>
  <c r="AW388" i="1"/>
  <c r="AX388" i="1"/>
  <c r="AY388" i="1"/>
  <c r="AZ388" i="1"/>
  <c r="BA388" i="1"/>
  <c r="BB388" i="1"/>
  <c r="BC388" i="1"/>
  <c r="BD388" i="1"/>
  <c r="BE388" i="1"/>
  <c r="BF388" i="1"/>
  <c r="BG388" i="1"/>
  <c r="BH388" i="1"/>
  <c r="BI388" i="1"/>
  <c r="BJ388" i="1"/>
  <c r="BK388" i="1"/>
  <c r="BL388" i="1"/>
  <c r="BM388" i="1"/>
  <c r="BN388" i="1"/>
  <c r="BO388" i="1"/>
  <c r="BP388" i="1"/>
  <c r="BQ388" i="1"/>
  <c r="BR388" i="1"/>
  <c r="BS388" i="1"/>
  <c r="AV389" i="1"/>
  <c r="AW389" i="1"/>
  <c r="AX389" i="1"/>
  <c r="AY389" i="1"/>
  <c r="AZ389" i="1"/>
  <c r="BA389" i="1"/>
  <c r="BB389" i="1"/>
  <c r="BC389" i="1"/>
  <c r="BD389" i="1"/>
  <c r="BE389" i="1"/>
  <c r="BF389" i="1"/>
  <c r="BG389" i="1"/>
  <c r="BH389" i="1"/>
  <c r="BI389" i="1"/>
  <c r="BJ389" i="1"/>
  <c r="BK389" i="1"/>
  <c r="BL389" i="1"/>
  <c r="BM389" i="1"/>
  <c r="BN389" i="1"/>
  <c r="BO389" i="1"/>
  <c r="BP389" i="1"/>
  <c r="BQ389" i="1"/>
  <c r="BR389" i="1"/>
  <c r="BS389" i="1"/>
  <c r="AV390" i="1"/>
  <c r="AW390" i="1"/>
  <c r="AX390" i="1"/>
  <c r="AY390" i="1"/>
  <c r="AZ390" i="1"/>
  <c r="BA390" i="1"/>
  <c r="BB390" i="1"/>
  <c r="BC390" i="1"/>
  <c r="BD390" i="1"/>
  <c r="BE390" i="1"/>
  <c r="BF390" i="1"/>
  <c r="BG390" i="1"/>
  <c r="BH390" i="1"/>
  <c r="BI390" i="1"/>
  <c r="BJ390" i="1"/>
  <c r="BK390" i="1"/>
  <c r="BL390" i="1"/>
  <c r="BM390" i="1"/>
  <c r="BN390" i="1"/>
  <c r="BO390" i="1"/>
  <c r="BP390" i="1"/>
  <c r="BQ390" i="1"/>
  <c r="BR390" i="1"/>
  <c r="BS390" i="1"/>
  <c r="AV391" i="1"/>
  <c r="AW391" i="1"/>
  <c r="AX391" i="1"/>
  <c r="AY391" i="1"/>
  <c r="AZ391" i="1"/>
  <c r="BA391" i="1"/>
  <c r="BB391" i="1"/>
  <c r="BC391" i="1"/>
  <c r="BD391" i="1"/>
  <c r="BE391" i="1"/>
  <c r="BF391" i="1"/>
  <c r="BG391" i="1"/>
  <c r="BH391" i="1"/>
  <c r="BI391" i="1"/>
  <c r="BJ391" i="1"/>
  <c r="BK391" i="1"/>
  <c r="BL391" i="1"/>
  <c r="BM391" i="1"/>
  <c r="BN391" i="1"/>
  <c r="BO391" i="1"/>
  <c r="BP391" i="1"/>
  <c r="BQ391" i="1"/>
  <c r="BR391" i="1"/>
  <c r="BS391" i="1"/>
  <c r="AV392" i="1"/>
  <c r="AW392" i="1"/>
  <c r="AX392" i="1"/>
  <c r="AY392" i="1"/>
  <c r="AZ392" i="1"/>
  <c r="BA392" i="1"/>
  <c r="BB392" i="1"/>
  <c r="BC392" i="1"/>
  <c r="BD392" i="1"/>
  <c r="BE392" i="1"/>
  <c r="BF392" i="1"/>
  <c r="BG392" i="1"/>
  <c r="BH392" i="1"/>
  <c r="BI392" i="1"/>
  <c r="BJ392" i="1"/>
  <c r="BK392" i="1"/>
  <c r="BL392" i="1"/>
  <c r="BM392" i="1"/>
  <c r="BN392" i="1"/>
  <c r="BO392" i="1"/>
  <c r="BP392" i="1"/>
  <c r="BQ392" i="1"/>
  <c r="BR392" i="1"/>
  <c r="BS392" i="1"/>
  <c r="AV393" i="1"/>
  <c r="AW393" i="1"/>
  <c r="AX393" i="1"/>
  <c r="AY393" i="1"/>
  <c r="AZ393" i="1"/>
  <c r="BA393" i="1"/>
  <c r="BB393" i="1"/>
  <c r="BC393" i="1"/>
  <c r="BD393" i="1"/>
  <c r="BE393" i="1"/>
  <c r="BF393" i="1"/>
  <c r="BG393" i="1"/>
  <c r="BH393" i="1"/>
  <c r="BI393" i="1"/>
  <c r="BJ393" i="1"/>
  <c r="BK393" i="1"/>
  <c r="BL393" i="1"/>
  <c r="BM393" i="1"/>
  <c r="BN393" i="1"/>
  <c r="BO393" i="1"/>
  <c r="BP393" i="1"/>
  <c r="BQ393" i="1"/>
  <c r="BR393" i="1"/>
  <c r="BS393" i="1"/>
  <c r="AV394" i="1"/>
  <c r="AW394" i="1"/>
  <c r="AX394" i="1"/>
  <c r="AY394" i="1"/>
  <c r="AZ394" i="1"/>
  <c r="BA394" i="1"/>
  <c r="BB394" i="1"/>
  <c r="BC394" i="1"/>
  <c r="BD394" i="1"/>
  <c r="BE394" i="1"/>
  <c r="BF394" i="1"/>
  <c r="BG394" i="1"/>
  <c r="BH394" i="1"/>
  <c r="BI394" i="1"/>
  <c r="BJ394" i="1"/>
  <c r="BK394" i="1"/>
  <c r="BL394" i="1"/>
  <c r="BM394" i="1"/>
  <c r="BN394" i="1"/>
  <c r="BO394" i="1"/>
  <c r="BP394" i="1"/>
  <c r="BQ394" i="1"/>
  <c r="BR394" i="1"/>
  <c r="BS394" i="1"/>
  <c r="AV395" i="1"/>
  <c r="AW395" i="1"/>
  <c r="AX395" i="1"/>
  <c r="AY395" i="1"/>
  <c r="AZ395" i="1"/>
  <c r="BA395" i="1"/>
  <c r="BB395" i="1"/>
  <c r="BC395" i="1"/>
  <c r="BD395" i="1"/>
  <c r="BE395" i="1"/>
  <c r="BF395" i="1"/>
  <c r="BG395" i="1"/>
  <c r="BH395" i="1"/>
  <c r="BI395" i="1"/>
  <c r="BJ395" i="1"/>
  <c r="BK395" i="1"/>
  <c r="BL395" i="1"/>
  <c r="BM395" i="1"/>
  <c r="BN395" i="1"/>
  <c r="BO395" i="1"/>
  <c r="BP395" i="1"/>
  <c r="BQ395" i="1"/>
  <c r="BR395" i="1"/>
  <c r="BS395" i="1"/>
  <c r="AV396" i="1"/>
  <c r="AW396" i="1"/>
  <c r="AX396" i="1"/>
  <c r="AY396" i="1"/>
  <c r="AZ396" i="1"/>
  <c r="BA396" i="1"/>
  <c r="BB396" i="1"/>
  <c r="BC396" i="1"/>
  <c r="BD396" i="1"/>
  <c r="BE396" i="1"/>
  <c r="BF396" i="1"/>
  <c r="BG396" i="1"/>
  <c r="BH396" i="1"/>
  <c r="BI396" i="1"/>
  <c r="BJ396" i="1"/>
  <c r="BK396" i="1"/>
  <c r="BL396" i="1"/>
  <c r="BM396" i="1"/>
  <c r="BN396" i="1"/>
  <c r="BO396" i="1"/>
  <c r="BP396" i="1"/>
  <c r="BQ396" i="1"/>
  <c r="BR396" i="1"/>
  <c r="BS396" i="1"/>
  <c r="AV397" i="1"/>
  <c r="AW397" i="1"/>
  <c r="AX397" i="1"/>
  <c r="AY397" i="1"/>
  <c r="AZ397" i="1"/>
  <c r="BA397" i="1"/>
  <c r="BB397" i="1"/>
  <c r="BC397" i="1"/>
  <c r="BD397" i="1"/>
  <c r="BE397" i="1"/>
  <c r="BF397" i="1"/>
  <c r="BG397" i="1"/>
  <c r="BH397" i="1"/>
  <c r="BI397" i="1"/>
  <c r="BJ397" i="1"/>
  <c r="BK397" i="1"/>
  <c r="BL397" i="1"/>
  <c r="BM397" i="1"/>
  <c r="BN397" i="1"/>
  <c r="BO397" i="1"/>
  <c r="BP397" i="1"/>
  <c r="BQ397" i="1"/>
  <c r="BR397" i="1"/>
  <c r="BS397" i="1"/>
  <c r="AV398" i="1"/>
  <c r="AW398" i="1"/>
  <c r="AX398" i="1"/>
  <c r="AY398" i="1"/>
  <c r="AZ398" i="1"/>
  <c r="BA398" i="1"/>
  <c r="BB398" i="1"/>
  <c r="BC398" i="1"/>
  <c r="BD398" i="1"/>
  <c r="BE398" i="1"/>
  <c r="BF398" i="1"/>
  <c r="BG398" i="1"/>
  <c r="BH398" i="1"/>
  <c r="BI398" i="1"/>
  <c r="BJ398" i="1"/>
  <c r="BK398" i="1"/>
  <c r="BL398" i="1"/>
  <c r="BM398" i="1"/>
  <c r="BN398" i="1"/>
  <c r="BO398" i="1"/>
  <c r="BP398" i="1"/>
  <c r="BQ398" i="1"/>
  <c r="BR398" i="1"/>
  <c r="BS398" i="1"/>
  <c r="AV399" i="1"/>
  <c r="AW399" i="1"/>
  <c r="AX399" i="1"/>
  <c r="AY399" i="1"/>
  <c r="AZ399" i="1"/>
  <c r="BA399" i="1"/>
  <c r="BB399" i="1"/>
  <c r="BC399" i="1"/>
  <c r="BD399" i="1"/>
  <c r="BE399" i="1"/>
  <c r="BF399" i="1"/>
  <c r="BG399" i="1"/>
  <c r="BH399" i="1"/>
  <c r="BI399" i="1"/>
  <c r="BJ399" i="1"/>
  <c r="BK399" i="1"/>
  <c r="BL399" i="1"/>
  <c r="BM399" i="1"/>
  <c r="BN399" i="1"/>
  <c r="BO399" i="1"/>
  <c r="BP399" i="1"/>
  <c r="BQ399" i="1"/>
  <c r="BR399" i="1"/>
  <c r="BS399" i="1"/>
  <c r="AV400" i="1"/>
  <c r="AW400" i="1"/>
  <c r="AX400" i="1"/>
  <c r="AY400" i="1"/>
  <c r="AZ400" i="1"/>
  <c r="BA400" i="1"/>
  <c r="BB400" i="1"/>
  <c r="BC400" i="1"/>
  <c r="BD400" i="1"/>
  <c r="BE400" i="1"/>
  <c r="BF400" i="1"/>
  <c r="BG400" i="1"/>
  <c r="BH400" i="1"/>
  <c r="BI400" i="1"/>
  <c r="BJ400" i="1"/>
  <c r="BK400" i="1"/>
  <c r="BL400" i="1"/>
  <c r="BM400" i="1"/>
  <c r="BN400" i="1"/>
  <c r="BO400" i="1"/>
  <c r="BP400" i="1"/>
  <c r="BQ400" i="1"/>
  <c r="BR400" i="1"/>
  <c r="BS400" i="1"/>
  <c r="AV401" i="1"/>
  <c r="AW401" i="1"/>
  <c r="AX401" i="1"/>
  <c r="AY401" i="1"/>
  <c r="AZ401" i="1"/>
  <c r="BA401" i="1"/>
  <c r="BB401" i="1"/>
  <c r="BC401" i="1"/>
  <c r="BD401" i="1"/>
  <c r="BE401" i="1"/>
  <c r="BF401" i="1"/>
  <c r="BG401" i="1"/>
  <c r="BH401" i="1"/>
  <c r="BI401" i="1"/>
  <c r="BJ401" i="1"/>
  <c r="BK401" i="1"/>
  <c r="BL401" i="1"/>
  <c r="BM401" i="1"/>
  <c r="BN401" i="1"/>
  <c r="BO401" i="1"/>
  <c r="BP401" i="1"/>
  <c r="BQ401" i="1"/>
  <c r="BR401" i="1"/>
  <c r="BS401" i="1"/>
  <c r="AV402" i="1"/>
  <c r="AW402" i="1"/>
  <c r="AX402" i="1"/>
  <c r="AY402" i="1"/>
  <c r="AZ402" i="1"/>
  <c r="BA402" i="1"/>
  <c r="BB402" i="1"/>
  <c r="BC402" i="1"/>
  <c r="BD402" i="1"/>
  <c r="BE402" i="1"/>
  <c r="BF402" i="1"/>
  <c r="BG402" i="1"/>
  <c r="BH402" i="1"/>
  <c r="BI402" i="1"/>
  <c r="BJ402" i="1"/>
  <c r="BK402" i="1"/>
  <c r="BL402" i="1"/>
  <c r="BM402" i="1"/>
  <c r="BN402" i="1"/>
  <c r="BO402" i="1"/>
  <c r="BP402" i="1"/>
  <c r="BQ402" i="1"/>
  <c r="BR402" i="1"/>
  <c r="BS402" i="1"/>
  <c r="AV403" i="1"/>
  <c r="AW403" i="1"/>
  <c r="AX403" i="1"/>
  <c r="AY403" i="1"/>
  <c r="AZ403" i="1"/>
  <c r="BA403" i="1"/>
  <c r="BB403" i="1"/>
  <c r="BC403" i="1"/>
  <c r="BD403" i="1"/>
  <c r="BE403" i="1"/>
  <c r="BF403" i="1"/>
  <c r="BG403" i="1"/>
  <c r="BH403" i="1"/>
  <c r="BI403" i="1"/>
  <c r="BJ403" i="1"/>
  <c r="BK403" i="1"/>
  <c r="BL403" i="1"/>
  <c r="BM403" i="1"/>
  <c r="BN403" i="1"/>
  <c r="BO403" i="1"/>
  <c r="BP403" i="1"/>
  <c r="BQ403" i="1"/>
  <c r="BR403" i="1"/>
  <c r="BS403" i="1"/>
  <c r="AV404" i="1"/>
  <c r="AW404" i="1"/>
  <c r="AX404" i="1"/>
  <c r="AY404" i="1"/>
  <c r="AZ404" i="1"/>
  <c r="BA404" i="1"/>
  <c r="BB404" i="1"/>
  <c r="BC404" i="1"/>
  <c r="BD404" i="1"/>
  <c r="BE404" i="1"/>
  <c r="BF404" i="1"/>
  <c r="BG404" i="1"/>
  <c r="BH404" i="1"/>
  <c r="BI404" i="1"/>
  <c r="BJ404" i="1"/>
  <c r="BK404" i="1"/>
  <c r="BL404" i="1"/>
  <c r="BM404" i="1"/>
  <c r="BN404" i="1"/>
  <c r="BO404" i="1"/>
  <c r="BP404" i="1"/>
  <c r="BQ404" i="1"/>
  <c r="BR404" i="1"/>
  <c r="BS404" i="1"/>
  <c r="AV405" i="1"/>
  <c r="AW405" i="1"/>
  <c r="AX405" i="1"/>
  <c r="AY405" i="1"/>
  <c r="AZ405" i="1"/>
  <c r="BA405" i="1"/>
  <c r="BB405" i="1"/>
  <c r="BC405" i="1"/>
  <c r="BD405" i="1"/>
  <c r="BE405" i="1"/>
  <c r="BF405" i="1"/>
  <c r="BG405" i="1"/>
  <c r="BH405" i="1"/>
  <c r="BI405" i="1"/>
  <c r="BJ405" i="1"/>
  <c r="BK405" i="1"/>
  <c r="BL405" i="1"/>
  <c r="BM405" i="1"/>
  <c r="BN405" i="1"/>
  <c r="BO405" i="1"/>
  <c r="BP405" i="1"/>
  <c r="BQ405" i="1"/>
  <c r="BR405" i="1"/>
  <c r="BS405" i="1"/>
  <c r="AV406" i="1"/>
  <c r="AW406" i="1"/>
  <c r="AX406" i="1"/>
  <c r="AY406" i="1"/>
  <c r="AZ406" i="1"/>
  <c r="BA406" i="1"/>
  <c r="BB406" i="1"/>
  <c r="BC406" i="1"/>
  <c r="BD406" i="1"/>
  <c r="BE406" i="1"/>
  <c r="BF406" i="1"/>
  <c r="BG406" i="1"/>
  <c r="BH406" i="1"/>
  <c r="BI406" i="1"/>
  <c r="BJ406" i="1"/>
  <c r="BK406" i="1"/>
  <c r="BL406" i="1"/>
  <c r="BM406" i="1"/>
  <c r="BN406" i="1"/>
  <c r="BO406" i="1"/>
  <c r="BP406" i="1"/>
  <c r="BQ406" i="1"/>
  <c r="BR406" i="1"/>
  <c r="BS406" i="1"/>
  <c r="AV407" i="1"/>
  <c r="AW407" i="1"/>
  <c r="AX407" i="1"/>
  <c r="AY407" i="1"/>
  <c r="AZ407" i="1"/>
  <c r="BA407" i="1"/>
  <c r="BB407" i="1"/>
  <c r="BC407" i="1"/>
  <c r="BD407" i="1"/>
  <c r="BE407" i="1"/>
  <c r="BF407" i="1"/>
  <c r="BG407" i="1"/>
  <c r="BH407" i="1"/>
  <c r="BI407" i="1"/>
  <c r="BJ407" i="1"/>
  <c r="BK407" i="1"/>
  <c r="BL407" i="1"/>
  <c r="BM407" i="1"/>
  <c r="BN407" i="1"/>
  <c r="BO407" i="1"/>
  <c r="BP407" i="1"/>
  <c r="BQ407" i="1"/>
  <c r="BR407" i="1"/>
  <c r="BS407" i="1"/>
  <c r="AV408" i="1"/>
  <c r="AW408" i="1"/>
  <c r="AX408" i="1"/>
  <c r="AY408" i="1"/>
  <c r="AZ408" i="1"/>
  <c r="BA408" i="1"/>
  <c r="BB408" i="1"/>
  <c r="BC408" i="1"/>
  <c r="BD408" i="1"/>
  <c r="BE408" i="1"/>
  <c r="BF408" i="1"/>
  <c r="BG408" i="1"/>
  <c r="BH408" i="1"/>
  <c r="BI408" i="1"/>
  <c r="BJ408" i="1"/>
  <c r="BK408" i="1"/>
  <c r="BL408" i="1"/>
  <c r="BM408" i="1"/>
  <c r="BN408" i="1"/>
  <c r="BO408" i="1"/>
  <c r="BP408" i="1"/>
  <c r="BQ408" i="1"/>
  <c r="BR408" i="1"/>
  <c r="BS408" i="1"/>
  <c r="AV409" i="1"/>
  <c r="AW409" i="1"/>
  <c r="AX409" i="1"/>
  <c r="AY409" i="1"/>
  <c r="AZ409" i="1"/>
  <c r="BA409" i="1"/>
  <c r="BB409" i="1"/>
  <c r="BC409" i="1"/>
  <c r="BD409" i="1"/>
  <c r="BE409" i="1"/>
  <c r="BF409" i="1"/>
  <c r="BG409" i="1"/>
  <c r="BH409" i="1"/>
  <c r="BI409" i="1"/>
  <c r="BJ409" i="1"/>
  <c r="BK409" i="1"/>
  <c r="BL409" i="1"/>
  <c r="BM409" i="1"/>
  <c r="BN409" i="1"/>
  <c r="BO409" i="1"/>
  <c r="BP409" i="1"/>
  <c r="BQ409" i="1"/>
  <c r="BR409" i="1"/>
  <c r="BS409" i="1"/>
  <c r="AV410" i="1"/>
  <c r="AW410" i="1"/>
  <c r="AX410" i="1"/>
  <c r="AY410" i="1"/>
  <c r="AZ410" i="1"/>
  <c r="BA410" i="1"/>
  <c r="BB410" i="1"/>
  <c r="BC410" i="1"/>
  <c r="BD410" i="1"/>
  <c r="BE410" i="1"/>
  <c r="BF410" i="1"/>
  <c r="BG410" i="1"/>
  <c r="BH410" i="1"/>
  <c r="BI410" i="1"/>
  <c r="BJ410" i="1"/>
  <c r="BK410" i="1"/>
  <c r="BL410" i="1"/>
  <c r="BM410" i="1"/>
  <c r="BN410" i="1"/>
  <c r="BO410" i="1"/>
  <c r="BP410" i="1"/>
  <c r="BQ410" i="1"/>
  <c r="BR410" i="1"/>
  <c r="BS410" i="1"/>
  <c r="AV411" i="1"/>
  <c r="AW411" i="1"/>
  <c r="AX411" i="1"/>
  <c r="AY411" i="1"/>
  <c r="AZ411" i="1"/>
  <c r="BA411" i="1"/>
  <c r="BB411" i="1"/>
  <c r="BC411" i="1"/>
  <c r="BD411" i="1"/>
  <c r="BE411" i="1"/>
  <c r="BF411" i="1"/>
  <c r="BG411" i="1"/>
  <c r="BH411" i="1"/>
  <c r="BI411" i="1"/>
  <c r="BJ411" i="1"/>
  <c r="BK411" i="1"/>
  <c r="BL411" i="1"/>
  <c r="BM411" i="1"/>
  <c r="BN411" i="1"/>
  <c r="BO411" i="1"/>
  <c r="BP411" i="1"/>
  <c r="BQ411" i="1"/>
  <c r="BR411" i="1"/>
  <c r="BS411" i="1"/>
  <c r="AV412" i="1"/>
  <c r="AW412" i="1"/>
  <c r="AX412" i="1"/>
  <c r="AY412" i="1"/>
  <c r="AZ412" i="1"/>
  <c r="BA412" i="1"/>
  <c r="BB412" i="1"/>
  <c r="BC412" i="1"/>
  <c r="BD412" i="1"/>
  <c r="BE412" i="1"/>
  <c r="BF412" i="1"/>
  <c r="BG412" i="1"/>
  <c r="BH412" i="1"/>
  <c r="BI412" i="1"/>
  <c r="BJ412" i="1"/>
  <c r="BK412" i="1"/>
  <c r="BL412" i="1"/>
  <c r="BM412" i="1"/>
  <c r="BN412" i="1"/>
  <c r="BO412" i="1"/>
  <c r="BP412" i="1"/>
  <c r="BQ412" i="1"/>
  <c r="BR412" i="1"/>
  <c r="BS412" i="1"/>
  <c r="AV413" i="1"/>
  <c r="AW413" i="1"/>
  <c r="AX413" i="1"/>
  <c r="AY413" i="1"/>
  <c r="AZ413" i="1"/>
  <c r="BA413" i="1"/>
  <c r="BB413" i="1"/>
  <c r="BC413" i="1"/>
  <c r="BD413" i="1"/>
  <c r="BE413" i="1"/>
  <c r="BF413" i="1"/>
  <c r="BG413" i="1"/>
  <c r="BH413" i="1"/>
  <c r="BI413" i="1"/>
  <c r="BJ413" i="1"/>
  <c r="BK413" i="1"/>
  <c r="BL413" i="1"/>
  <c r="BM413" i="1"/>
  <c r="BN413" i="1"/>
  <c r="BO413" i="1"/>
  <c r="BP413" i="1"/>
  <c r="BQ413" i="1"/>
  <c r="BR413" i="1"/>
  <c r="BS413" i="1"/>
  <c r="AV414" i="1"/>
  <c r="AW414" i="1"/>
  <c r="AX414" i="1"/>
  <c r="AY414" i="1"/>
  <c r="AZ414" i="1"/>
  <c r="BA414" i="1"/>
  <c r="BB414" i="1"/>
  <c r="BC414" i="1"/>
  <c r="BD414" i="1"/>
  <c r="BE414" i="1"/>
  <c r="BF414" i="1"/>
  <c r="BG414" i="1"/>
  <c r="BH414" i="1"/>
  <c r="BI414" i="1"/>
  <c r="BJ414" i="1"/>
  <c r="BK414" i="1"/>
  <c r="BL414" i="1"/>
  <c r="BM414" i="1"/>
  <c r="BN414" i="1"/>
  <c r="BO414" i="1"/>
  <c r="BP414" i="1"/>
  <c r="BQ414" i="1"/>
  <c r="BR414" i="1"/>
  <c r="BS414" i="1"/>
  <c r="AV415" i="1"/>
  <c r="AW415" i="1"/>
  <c r="AX415" i="1"/>
  <c r="AY415" i="1"/>
  <c r="AZ415" i="1"/>
  <c r="BA415" i="1"/>
  <c r="BB415" i="1"/>
  <c r="BC415" i="1"/>
  <c r="BD415" i="1"/>
  <c r="BE415" i="1"/>
  <c r="BF415" i="1"/>
  <c r="BG415" i="1"/>
  <c r="BH415" i="1"/>
  <c r="BI415" i="1"/>
  <c r="BJ415" i="1"/>
  <c r="BK415" i="1"/>
  <c r="BL415" i="1"/>
  <c r="BM415" i="1"/>
  <c r="BN415" i="1"/>
  <c r="BO415" i="1"/>
  <c r="BP415" i="1"/>
  <c r="BQ415" i="1"/>
  <c r="BR415" i="1"/>
  <c r="BS415" i="1"/>
  <c r="AV416" i="1"/>
  <c r="AW416" i="1"/>
  <c r="AX416" i="1"/>
  <c r="AY416" i="1"/>
  <c r="AZ416" i="1"/>
  <c r="BA416" i="1"/>
  <c r="BB416" i="1"/>
  <c r="BC416" i="1"/>
  <c r="BD416" i="1"/>
  <c r="BE416" i="1"/>
  <c r="BF416" i="1"/>
  <c r="BG416" i="1"/>
  <c r="BH416" i="1"/>
  <c r="BI416" i="1"/>
  <c r="BJ416" i="1"/>
  <c r="BK416" i="1"/>
  <c r="BL416" i="1"/>
  <c r="BM416" i="1"/>
  <c r="BN416" i="1"/>
  <c r="BO416" i="1"/>
  <c r="BP416" i="1"/>
  <c r="BQ416" i="1"/>
  <c r="BR416" i="1"/>
  <c r="BS416" i="1"/>
  <c r="AV417" i="1"/>
  <c r="AW417" i="1"/>
  <c r="AX417" i="1"/>
  <c r="AY417" i="1"/>
  <c r="AZ417" i="1"/>
  <c r="BA417" i="1"/>
  <c r="BB417" i="1"/>
  <c r="BC417" i="1"/>
  <c r="BD417" i="1"/>
  <c r="BE417" i="1"/>
  <c r="BF417" i="1"/>
  <c r="BG417" i="1"/>
  <c r="BH417" i="1"/>
  <c r="BI417" i="1"/>
  <c r="BJ417" i="1"/>
  <c r="BK417" i="1"/>
  <c r="BL417" i="1"/>
  <c r="BM417" i="1"/>
  <c r="BN417" i="1"/>
  <c r="BO417" i="1"/>
  <c r="BP417" i="1"/>
  <c r="BQ417" i="1"/>
  <c r="BR417" i="1"/>
  <c r="BS417" i="1"/>
  <c r="AV418" i="1"/>
  <c r="AW418" i="1"/>
  <c r="AX418" i="1"/>
  <c r="AY418" i="1"/>
  <c r="AZ418" i="1"/>
  <c r="BA418" i="1"/>
  <c r="BB418" i="1"/>
  <c r="BC418" i="1"/>
  <c r="BD418" i="1"/>
  <c r="BE418" i="1"/>
  <c r="BF418" i="1"/>
  <c r="BG418" i="1"/>
  <c r="BH418" i="1"/>
  <c r="BI418" i="1"/>
  <c r="BJ418" i="1"/>
  <c r="BK418" i="1"/>
  <c r="BL418" i="1"/>
  <c r="BM418" i="1"/>
  <c r="BN418" i="1"/>
  <c r="BO418" i="1"/>
  <c r="BP418" i="1"/>
  <c r="BQ418" i="1"/>
  <c r="BR418" i="1"/>
  <c r="BS418" i="1"/>
  <c r="AV419" i="1"/>
  <c r="AW419" i="1"/>
  <c r="AX419" i="1"/>
  <c r="AY419" i="1"/>
  <c r="AZ419" i="1"/>
  <c r="BA419" i="1"/>
  <c r="BB419" i="1"/>
  <c r="BC419" i="1"/>
  <c r="BD419" i="1"/>
  <c r="BE419" i="1"/>
  <c r="BF419" i="1"/>
  <c r="BG419" i="1"/>
  <c r="BH419" i="1"/>
  <c r="BI419" i="1"/>
  <c r="BJ419" i="1"/>
  <c r="BK419" i="1"/>
  <c r="BL419" i="1"/>
  <c r="BM419" i="1"/>
  <c r="BN419" i="1"/>
  <c r="BO419" i="1"/>
  <c r="BP419" i="1"/>
  <c r="BQ419" i="1"/>
  <c r="BR419" i="1"/>
  <c r="BS419" i="1"/>
  <c r="AV420" i="1"/>
  <c r="AW420" i="1"/>
  <c r="AX420" i="1"/>
  <c r="AY420" i="1"/>
  <c r="AZ420" i="1"/>
  <c r="BA420" i="1"/>
  <c r="BB420" i="1"/>
  <c r="BC420" i="1"/>
  <c r="BD420" i="1"/>
  <c r="BE420" i="1"/>
  <c r="BF420" i="1"/>
  <c r="BG420" i="1"/>
  <c r="BH420" i="1"/>
  <c r="BI420" i="1"/>
  <c r="BJ420" i="1"/>
  <c r="BK420" i="1"/>
  <c r="BL420" i="1"/>
  <c r="BM420" i="1"/>
  <c r="BN420" i="1"/>
  <c r="BO420" i="1"/>
  <c r="BP420" i="1"/>
  <c r="BQ420" i="1"/>
  <c r="BR420" i="1"/>
  <c r="BS420" i="1"/>
  <c r="AV421" i="1"/>
  <c r="AW421" i="1"/>
  <c r="AX421" i="1"/>
  <c r="AY421" i="1"/>
  <c r="AZ421" i="1"/>
  <c r="BA421" i="1"/>
  <c r="BB421" i="1"/>
  <c r="BC421" i="1"/>
  <c r="BD421" i="1"/>
  <c r="BE421" i="1"/>
  <c r="BF421" i="1"/>
  <c r="BG421" i="1"/>
  <c r="BH421" i="1"/>
  <c r="BI421" i="1"/>
  <c r="BJ421" i="1"/>
  <c r="BK421" i="1"/>
  <c r="BL421" i="1"/>
  <c r="BM421" i="1"/>
  <c r="BN421" i="1"/>
  <c r="BO421" i="1"/>
  <c r="BP421" i="1"/>
  <c r="BQ421" i="1"/>
  <c r="BR421" i="1"/>
  <c r="BS421" i="1"/>
  <c r="AV422" i="1"/>
  <c r="AW422" i="1"/>
  <c r="AX422" i="1"/>
  <c r="AY422" i="1"/>
  <c r="AZ422" i="1"/>
  <c r="BA422" i="1"/>
  <c r="BB422" i="1"/>
  <c r="BC422" i="1"/>
  <c r="BD422" i="1"/>
  <c r="BE422" i="1"/>
  <c r="BF422" i="1"/>
  <c r="BG422" i="1"/>
  <c r="BH422" i="1"/>
  <c r="BI422" i="1"/>
  <c r="BJ422" i="1"/>
  <c r="BK422" i="1"/>
  <c r="BL422" i="1"/>
  <c r="BM422" i="1"/>
  <c r="BN422" i="1"/>
  <c r="BO422" i="1"/>
  <c r="BP422" i="1"/>
  <c r="BQ422" i="1"/>
  <c r="BR422" i="1"/>
  <c r="BS422" i="1"/>
  <c r="AV423" i="1"/>
  <c r="AW423" i="1"/>
  <c r="AX423" i="1"/>
  <c r="AY423" i="1"/>
  <c r="AZ423" i="1"/>
  <c r="BA423" i="1"/>
  <c r="BB423" i="1"/>
  <c r="BC423" i="1"/>
  <c r="BD423" i="1"/>
  <c r="BE423" i="1"/>
  <c r="BF423" i="1"/>
  <c r="BG423" i="1"/>
  <c r="BH423" i="1"/>
  <c r="BI423" i="1"/>
  <c r="BJ423" i="1"/>
  <c r="BK423" i="1"/>
  <c r="BL423" i="1"/>
  <c r="BM423" i="1"/>
  <c r="BN423" i="1"/>
  <c r="BO423" i="1"/>
  <c r="BP423" i="1"/>
  <c r="BQ423" i="1"/>
  <c r="BR423" i="1"/>
  <c r="BS423" i="1"/>
  <c r="AV424" i="1"/>
  <c r="AW424" i="1"/>
  <c r="AX424" i="1"/>
  <c r="AY424" i="1"/>
  <c r="AZ424" i="1"/>
  <c r="BA424" i="1"/>
  <c r="BB424" i="1"/>
  <c r="BC424" i="1"/>
  <c r="BD424" i="1"/>
  <c r="BE424" i="1"/>
  <c r="BF424" i="1"/>
  <c r="BG424" i="1"/>
  <c r="BH424" i="1"/>
  <c r="BI424" i="1"/>
  <c r="BJ424" i="1"/>
  <c r="BK424" i="1"/>
  <c r="BL424" i="1"/>
  <c r="BM424" i="1"/>
  <c r="BN424" i="1"/>
  <c r="BO424" i="1"/>
  <c r="BP424" i="1"/>
  <c r="BQ424" i="1"/>
  <c r="BR424" i="1"/>
  <c r="BS424" i="1"/>
  <c r="AV425" i="1"/>
  <c r="AW425" i="1"/>
  <c r="AX425" i="1"/>
  <c r="AY425" i="1"/>
  <c r="AZ425" i="1"/>
  <c r="BA425" i="1"/>
  <c r="BB425" i="1"/>
  <c r="BC425" i="1"/>
  <c r="BD425" i="1"/>
  <c r="BE425" i="1"/>
  <c r="BF425" i="1"/>
  <c r="BG425" i="1"/>
  <c r="BH425" i="1"/>
  <c r="BI425" i="1"/>
  <c r="BJ425" i="1"/>
  <c r="BK425" i="1"/>
  <c r="BL425" i="1"/>
  <c r="BM425" i="1"/>
  <c r="BN425" i="1"/>
  <c r="BO425" i="1"/>
  <c r="BP425" i="1"/>
  <c r="BQ425" i="1"/>
  <c r="BR425" i="1"/>
  <c r="BS425" i="1"/>
  <c r="AV426" i="1"/>
  <c r="AW426" i="1"/>
  <c r="AX426" i="1"/>
  <c r="AY426" i="1"/>
  <c r="AZ426" i="1"/>
  <c r="BA426" i="1"/>
  <c r="BB426" i="1"/>
  <c r="BC426" i="1"/>
  <c r="BD426" i="1"/>
  <c r="BE426" i="1"/>
  <c r="BF426" i="1"/>
  <c r="BG426" i="1"/>
  <c r="BH426" i="1"/>
  <c r="BI426" i="1"/>
  <c r="BJ426" i="1"/>
  <c r="BK426" i="1"/>
  <c r="BL426" i="1"/>
  <c r="BM426" i="1"/>
  <c r="BN426" i="1"/>
  <c r="BO426" i="1"/>
  <c r="BP426" i="1"/>
  <c r="BQ426" i="1"/>
  <c r="BR426" i="1"/>
  <c r="BS426" i="1"/>
  <c r="AV427" i="1"/>
  <c r="AW427" i="1"/>
  <c r="AX427" i="1"/>
  <c r="AY427" i="1"/>
  <c r="AZ427" i="1"/>
  <c r="BA427" i="1"/>
  <c r="BB427" i="1"/>
  <c r="BC427" i="1"/>
  <c r="BD427" i="1"/>
  <c r="BE427" i="1"/>
  <c r="BF427" i="1"/>
  <c r="BG427" i="1"/>
  <c r="BH427" i="1"/>
  <c r="BI427" i="1"/>
  <c r="BJ427" i="1"/>
  <c r="BK427" i="1"/>
  <c r="BL427" i="1"/>
  <c r="BM427" i="1"/>
  <c r="BN427" i="1"/>
  <c r="BO427" i="1"/>
  <c r="BP427" i="1"/>
  <c r="BQ427" i="1"/>
  <c r="BR427" i="1"/>
  <c r="BS427" i="1"/>
  <c r="AV428" i="1"/>
  <c r="AW428" i="1"/>
  <c r="AX428" i="1"/>
  <c r="AY428" i="1"/>
  <c r="AZ428" i="1"/>
  <c r="BA428" i="1"/>
  <c r="BB428" i="1"/>
  <c r="BC428" i="1"/>
  <c r="BD428" i="1"/>
  <c r="BE428" i="1"/>
  <c r="BF428" i="1"/>
  <c r="BG428" i="1"/>
  <c r="BH428" i="1"/>
  <c r="BI428" i="1"/>
  <c r="BJ428" i="1"/>
  <c r="BK428" i="1"/>
  <c r="BL428" i="1"/>
  <c r="BM428" i="1"/>
  <c r="BN428" i="1"/>
  <c r="BO428" i="1"/>
  <c r="BP428" i="1"/>
  <c r="BQ428" i="1"/>
  <c r="BR428" i="1"/>
  <c r="BS428" i="1"/>
  <c r="AV429" i="1"/>
  <c r="AW429" i="1"/>
  <c r="AX429" i="1"/>
  <c r="AY429" i="1"/>
  <c r="AZ429" i="1"/>
  <c r="BA429" i="1"/>
  <c r="BB429" i="1"/>
  <c r="BC429" i="1"/>
  <c r="BD429" i="1"/>
  <c r="BE429" i="1"/>
  <c r="BF429" i="1"/>
  <c r="BG429" i="1"/>
  <c r="BH429" i="1"/>
  <c r="BI429" i="1"/>
  <c r="BJ429" i="1"/>
  <c r="BK429" i="1"/>
  <c r="BL429" i="1"/>
  <c r="BM429" i="1"/>
  <c r="BN429" i="1"/>
  <c r="BO429" i="1"/>
  <c r="BP429" i="1"/>
  <c r="BQ429" i="1"/>
  <c r="BR429" i="1"/>
  <c r="BS429" i="1"/>
  <c r="AV430" i="1"/>
  <c r="AW430" i="1"/>
  <c r="AX430" i="1"/>
  <c r="AY430" i="1"/>
  <c r="AZ430" i="1"/>
  <c r="BA430" i="1"/>
  <c r="BB430" i="1"/>
  <c r="BC430" i="1"/>
  <c r="BD430" i="1"/>
  <c r="BE430" i="1"/>
  <c r="BF430" i="1"/>
  <c r="BG430" i="1"/>
  <c r="BH430" i="1"/>
  <c r="BI430" i="1"/>
  <c r="BJ430" i="1"/>
  <c r="BK430" i="1"/>
  <c r="BL430" i="1"/>
  <c r="BM430" i="1"/>
  <c r="BN430" i="1"/>
  <c r="BO430" i="1"/>
  <c r="BP430" i="1"/>
  <c r="BQ430" i="1"/>
  <c r="BR430" i="1"/>
  <c r="BS430" i="1"/>
  <c r="AV431" i="1"/>
  <c r="AW431" i="1"/>
  <c r="AX431" i="1"/>
  <c r="AY431" i="1"/>
  <c r="AZ431" i="1"/>
  <c r="BA431" i="1"/>
  <c r="BB431" i="1"/>
  <c r="BC431" i="1"/>
  <c r="BD431" i="1"/>
  <c r="BE431" i="1"/>
  <c r="BF431" i="1"/>
  <c r="BG431" i="1"/>
  <c r="BH431" i="1"/>
  <c r="BI431" i="1"/>
  <c r="BJ431" i="1"/>
  <c r="BK431" i="1"/>
  <c r="BL431" i="1"/>
  <c r="BM431" i="1"/>
  <c r="BN431" i="1"/>
  <c r="BO431" i="1"/>
  <c r="BP431" i="1"/>
  <c r="BQ431" i="1"/>
  <c r="BR431" i="1"/>
  <c r="BS431" i="1"/>
  <c r="AV432" i="1"/>
  <c r="AW432" i="1"/>
  <c r="AX432" i="1"/>
  <c r="AY432" i="1"/>
  <c r="AZ432" i="1"/>
  <c r="BA432" i="1"/>
  <c r="BB432" i="1"/>
  <c r="BC432" i="1"/>
  <c r="BD432" i="1"/>
  <c r="BE432" i="1"/>
  <c r="BF432" i="1"/>
  <c r="BG432" i="1"/>
  <c r="BH432" i="1"/>
  <c r="BI432" i="1"/>
  <c r="BJ432" i="1"/>
  <c r="BK432" i="1"/>
  <c r="BL432" i="1"/>
  <c r="BM432" i="1"/>
  <c r="BN432" i="1"/>
  <c r="BO432" i="1"/>
  <c r="BP432" i="1"/>
  <c r="BQ432" i="1"/>
  <c r="BR432" i="1"/>
  <c r="BS432" i="1"/>
  <c r="AV433" i="1"/>
  <c r="AW433" i="1"/>
  <c r="AX433" i="1"/>
  <c r="AY433" i="1"/>
  <c r="AZ433" i="1"/>
  <c r="BA433" i="1"/>
  <c r="BB433" i="1"/>
  <c r="BC433" i="1"/>
  <c r="BD433" i="1"/>
  <c r="BE433" i="1"/>
  <c r="BF433" i="1"/>
  <c r="BG433" i="1"/>
  <c r="BH433" i="1"/>
  <c r="BI433" i="1"/>
  <c r="BJ433" i="1"/>
  <c r="BK433" i="1"/>
  <c r="BL433" i="1"/>
  <c r="BM433" i="1"/>
  <c r="BN433" i="1"/>
  <c r="BO433" i="1"/>
  <c r="BP433" i="1"/>
  <c r="BQ433" i="1"/>
  <c r="BR433" i="1"/>
  <c r="BS433" i="1"/>
  <c r="AV434" i="1"/>
  <c r="AW434" i="1"/>
  <c r="AX434" i="1"/>
  <c r="AY434" i="1"/>
  <c r="AZ434" i="1"/>
  <c r="BA434" i="1"/>
  <c r="BB434" i="1"/>
  <c r="BC434" i="1"/>
  <c r="BD434" i="1"/>
  <c r="BE434" i="1"/>
  <c r="BF434" i="1"/>
  <c r="BG434" i="1"/>
  <c r="BH434" i="1"/>
  <c r="BI434" i="1"/>
  <c r="BJ434" i="1"/>
  <c r="BK434" i="1"/>
  <c r="BL434" i="1"/>
  <c r="BM434" i="1"/>
  <c r="BN434" i="1"/>
  <c r="BO434" i="1"/>
  <c r="BP434" i="1"/>
  <c r="BQ434" i="1"/>
  <c r="BR434" i="1"/>
  <c r="BS434" i="1"/>
  <c r="AV435" i="1"/>
  <c r="AW435" i="1"/>
  <c r="AX435" i="1"/>
  <c r="AY435" i="1"/>
  <c r="AZ435" i="1"/>
  <c r="BA435" i="1"/>
  <c r="BB435" i="1"/>
  <c r="BC435" i="1"/>
  <c r="BD435" i="1"/>
  <c r="BE435" i="1"/>
  <c r="BF435" i="1"/>
  <c r="BG435" i="1"/>
  <c r="BH435" i="1"/>
  <c r="BI435" i="1"/>
  <c r="BJ435" i="1"/>
  <c r="BK435" i="1"/>
  <c r="BL435" i="1"/>
  <c r="BM435" i="1"/>
  <c r="BN435" i="1"/>
  <c r="BO435" i="1"/>
  <c r="BP435" i="1"/>
  <c r="BQ435" i="1"/>
  <c r="BR435" i="1"/>
  <c r="BS435" i="1"/>
  <c r="AV436" i="1"/>
  <c r="AW436" i="1"/>
  <c r="AX436" i="1"/>
  <c r="AY436" i="1"/>
  <c r="AZ436" i="1"/>
  <c r="BA436" i="1"/>
  <c r="BB436" i="1"/>
  <c r="BC436" i="1"/>
  <c r="BD436" i="1"/>
  <c r="BE436" i="1"/>
  <c r="BF436" i="1"/>
  <c r="BG436" i="1"/>
  <c r="BH436" i="1"/>
  <c r="BI436" i="1"/>
  <c r="BJ436" i="1"/>
  <c r="BK436" i="1"/>
  <c r="BL436" i="1"/>
  <c r="BM436" i="1"/>
  <c r="BN436" i="1"/>
  <c r="BO436" i="1"/>
  <c r="BP436" i="1"/>
  <c r="BQ436" i="1"/>
  <c r="BR436" i="1"/>
  <c r="BS436" i="1"/>
  <c r="AV437" i="1"/>
  <c r="AW437" i="1"/>
  <c r="AX437" i="1"/>
  <c r="AY437" i="1"/>
  <c r="AZ437" i="1"/>
  <c r="BA437" i="1"/>
  <c r="BB437" i="1"/>
  <c r="BC437" i="1"/>
  <c r="BD437" i="1"/>
  <c r="BE437" i="1"/>
  <c r="BF437" i="1"/>
  <c r="BG437" i="1"/>
  <c r="BH437" i="1"/>
  <c r="BI437" i="1"/>
  <c r="BJ437" i="1"/>
  <c r="BK437" i="1"/>
  <c r="BL437" i="1"/>
  <c r="BM437" i="1"/>
  <c r="BN437" i="1"/>
  <c r="BO437" i="1"/>
  <c r="BP437" i="1"/>
  <c r="BQ437" i="1"/>
  <c r="BR437" i="1"/>
  <c r="BS437" i="1"/>
  <c r="AV438" i="1"/>
  <c r="AW438" i="1"/>
  <c r="AX438" i="1"/>
  <c r="AY438" i="1"/>
  <c r="AZ438" i="1"/>
  <c r="BA438" i="1"/>
  <c r="BB438" i="1"/>
  <c r="BC438" i="1"/>
  <c r="BD438" i="1"/>
  <c r="BE438" i="1"/>
  <c r="BF438" i="1"/>
  <c r="BG438" i="1"/>
  <c r="BH438" i="1"/>
  <c r="BI438" i="1"/>
  <c r="BJ438" i="1"/>
  <c r="BK438" i="1"/>
  <c r="BL438" i="1"/>
  <c r="BM438" i="1"/>
  <c r="BN438" i="1"/>
  <c r="BO438" i="1"/>
  <c r="BP438" i="1"/>
  <c r="BQ438" i="1"/>
  <c r="BR438" i="1"/>
  <c r="BS438" i="1"/>
  <c r="AV439" i="1"/>
  <c r="AW439" i="1"/>
  <c r="AX439" i="1"/>
  <c r="AY439" i="1"/>
  <c r="AZ439" i="1"/>
  <c r="BA439" i="1"/>
  <c r="BB439" i="1"/>
  <c r="BC439" i="1"/>
  <c r="BD439" i="1"/>
  <c r="BE439" i="1"/>
  <c r="BF439" i="1"/>
  <c r="BG439" i="1"/>
  <c r="BH439" i="1"/>
  <c r="BI439" i="1"/>
  <c r="BJ439" i="1"/>
  <c r="BK439" i="1"/>
  <c r="BL439" i="1"/>
  <c r="BM439" i="1"/>
  <c r="BN439" i="1"/>
  <c r="BO439" i="1"/>
  <c r="BP439" i="1"/>
  <c r="BQ439" i="1"/>
  <c r="BR439" i="1"/>
  <c r="BS439" i="1"/>
  <c r="AV440" i="1"/>
  <c r="AW440" i="1"/>
  <c r="AX440" i="1"/>
  <c r="AY440" i="1"/>
  <c r="AZ440" i="1"/>
  <c r="BA440" i="1"/>
  <c r="BB440" i="1"/>
  <c r="BC440" i="1"/>
  <c r="BD440" i="1"/>
  <c r="BE440" i="1"/>
  <c r="BF440" i="1"/>
  <c r="BG440" i="1"/>
  <c r="BH440" i="1"/>
  <c r="BI440" i="1"/>
  <c r="BJ440" i="1"/>
  <c r="BK440" i="1"/>
  <c r="BL440" i="1"/>
  <c r="BM440" i="1"/>
  <c r="BN440" i="1"/>
  <c r="BO440" i="1"/>
  <c r="BP440" i="1"/>
  <c r="BQ440" i="1"/>
  <c r="BR440" i="1"/>
  <c r="BS440" i="1"/>
  <c r="AV441" i="1"/>
  <c r="AW441" i="1"/>
  <c r="AX441" i="1"/>
  <c r="AY441" i="1"/>
  <c r="AZ441" i="1"/>
  <c r="BA441" i="1"/>
  <c r="BB441" i="1"/>
  <c r="BC441" i="1"/>
  <c r="BD441" i="1"/>
  <c r="BE441" i="1"/>
  <c r="BF441" i="1"/>
  <c r="BG441" i="1"/>
  <c r="BH441" i="1"/>
  <c r="BI441" i="1"/>
  <c r="BJ441" i="1"/>
  <c r="BK441" i="1"/>
  <c r="BL441" i="1"/>
  <c r="BM441" i="1"/>
  <c r="BN441" i="1"/>
  <c r="BO441" i="1"/>
  <c r="BP441" i="1"/>
  <c r="BQ441" i="1"/>
  <c r="BR441" i="1"/>
  <c r="BS441" i="1"/>
  <c r="AV442" i="1"/>
  <c r="AW442" i="1"/>
  <c r="AX442" i="1"/>
  <c r="AY442" i="1"/>
  <c r="AZ442" i="1"/>
  <c r="BA442" i="1"/>
  <c r="BB442" i="1"/>
  <c r="BC442" i="1"/>
  <c r="BD442" i="1"/>
  <c r="BE442" i="1"/>
  <c r="BF442" i="1"/>
  <c r="BG442" i="1"/>
  <c r="BH442" i="1"/>
  <c r="BI442" i="1"/>
  <c r="BJ442" i="1"/>
  <c r="BK442" i="1"/>
  <c r="BL442" i="1"/>
  <c r="BM442" i="1"/>
  <c r="BN442" i="1"/>
  <c r="BO442" i="1"/>
  <c r="BP442" i="1"/>
  <c r="BQ442" i="1"/>
  <c r="BR442" i="1"/>
  <c r="BS442" i="1"/>
  <c r="AV443" i="1"/>
  <c r="AW443" i="1"/>
  <c r="AX443" i="1"/>
  <c r="AY443" i="1"/>
  <c r="AZ443" i="1"/>
  <c r="BA443" i="1"/>
  <c r="BB443" i="1"/>
  <c r="BC443" i="1"/>
  <c r="BD443" i="1"/>
  <c r="BE443" i="1"/>
  <c r="BF443" i="1"/>
  <c r="BG443" i="1"/>
  <c r="BH443" i="1"/>
  <c r="BI443" i="1"/>
  <c r="BJ443" i="1"/>
  <c r="BK443" i="1"/>
  <c r="BL443" i="1"/>
  <c r="BM443" i="1"/>
  <c r="BN443" i="1"/>
  <c r="BO443" i="1"/>
  <c r="BP443" i="1"/>
  <c r="BQ443" i="1"/>
  <c r="BR443" i="1"/>
  <c r="BS443" i="1"/>
  <c r="AV444" i="1"/>
  <c r="AW444" i="1"/>
  <c r="AX444" i="1"/>
  <c r="AY444" i="1"/>
  <c r="AZ444" i="1"/>
  <c r="BA444" i="1"/>
  <c r="BB444" i="1"/>
  <c r="BC444" i="1"/>
  <c r="BD444" i="1"/>
  <c r="BE444" i="1"/>
  <c r="BF444" i="1"/>
  <c r="BG444" i="1"/>
  <c r="BH444" i="1"/>
  <c r="BI444" i="1"/>
  <c r="BJ444" i="1"/>
  <c r="BK444" i="1"/>
  <c r="BL444" i="1"/>
  <c r="BM444" i="1"/>
  <c r="BN444" i="1"/>
  <c r="BO444" i="1"/>
  <c r="BP444" i="1"/>
  <c r="BQ444" i="1"/>
  <c r="BR444" i="1"/>
  <c r="BS444" i="1"/>
  <c r="AV445" i="1"/>
  <c r="AW445" i="1"/>
  <c r="AX445" i="1"/>
  <c r="AY445" i="1"/>
  <c r="AZ445" i="1"/>
  <c r="BA445" i="1"/>
  <c r="BB445" i="1"/>
  <c r="BC445" i="1"/>
  <c r="BD445" i="1"/>
  <c r="BE445" i="1"/>
  <c r="BF445" i="1"/>
  <c r="BG445" i="1"/>
  <c r="BH445" i="1"/>
  <c r="BI445" i="1"/>
  <c r="BJ445" i="1"/>
  <c r="BK445" i="1"/>
  <c r="BL445" i="1"/>
  <c r="BM445" i="1"/>
  <c r="BN445" i="1"/>
  <c r="BO445" i="1"/>
  <c r="BP445" i="1"/>
  <c r="BQ445" i="1"/>
  <c r="BR445" i="1"/>
  <c r="BS445" i="1"/>
  <c r="AV446" i="1"/>
  <c r="AW446" i="1"/>
  <c r="AX446" i="1"/>
  <c r="AY446" i="1"/>
  <c r="AZ446" i="1"/>
  <c r="BA446" i="1"/>
  <c r="BB446" i="1"/>
  <c r="BC446" i="1"/>
  <c r="BD446" i="1"/>
  <c r="BE446" i="1"/>
  <c r="BF446" i="1"/>
  <c r="BG446" i="1"/>
  <c r="BH446" i="1"/>
  <c r="BI446" i="1"/>
  <c r="BJ446" i="1"/>
  <c r="BK446" i="1"/>
  <c r="BL446" i="1"/>
  <c r="BM446" i="1"/>
  <c r="BN446" i="1"/>
  <c r="BO446" i="1"/>
  <c r="BP446" i="1"/>
  <c r="BQ446" i="1"/>
  <c r="BR446" i="1"/>
  <c r="BS446" i="1"/>
  <c r="AV447" i="1"/>
  <c r="AW447" i="1"/>
  <c r="AX447" i="1"/>
  <c r="AY447" i="1"/>
  <c r="AZ447" i="1"/>
  <c r="BA447" i="1"/>
  <c r="BB447" i="1"/>
  <c r="BC447" i="1"/>
  <c r="BD447" i="1"/>
  <c r="BE447" i="1"/>
  <c r="BF447" i="1"/>
  <c r="BG447" i="1"/>
  <c r="BH447" i="1"/>
  <c r="BI447" i="1"/>
  <c r="BJ447" i="1"/>
  <c r="BK447" i="1"/>
  <c r="BL447" i="1"/>
  <c r="BM447" i="1"/>
  <c r="BN447" i="1"/>
  <c r="BO447" i="1"/>
  <c r="BP447" i="1"/>
  <c r="BQ447" i="1"/>
  <c r="BR447" i="1"/>
  <c r="BS447" i="1"/>
  <c r="AV448" i="1"/>
  <c r="AW448" i="1"/>
  <c r="AX448" i="1"/>
  <c r="AY448" i="1"/>
  <c r="AZ448" i="1"/>
  <c r="BA448" i="1"/>
  <c r="BB448" i="1"/>
  <c r="BC448" i="1"/>
  <c r="BD448" i="1"/>
  <c r="BE448" i="1"/>
  <c r="BF448" i="1"/>
  <c r="BG448" i="1"/>
  <c r="BH448" i="1"/>
  <c r="BI448" i="1"/>
  <c r="BJ448" i="1"/>
  <c r="BK448" i="1"/>
  <c r="BL448" i="1"/>
  <c r="BM448" i="1"/>
  <c r="BN448" i="1"/>
  <c r="BO448" i="1"/>
  <c r="BP448" i="1"/>
  <c r="BQ448" i="1"/>
  <c r="BR448" i="1"/>
  <c r="BS448" i="1"/>
  <c r="AV449" i="1"/>
  <c r="AW449" i="1"/>
  <c r="AX449" i="1"/>
  <c r="AY449" i="1"/>
  <c r="AZ449" i="1"/>
  <c r="BA449" i="1"/>
  <c r="BB449" i="1"/>
  <c r="BC449" i="1"/>
  <c r="BD449" i="1"/>
  <c r="BE449" i="1"/>
  <c r="BF449" i="1"/>
  <c r="BG449" i="1"/>
  <c r="BH449" i="1"/>
  <c r="BI449" i="1"/>
  <c r="BJ449" i="1"/>
  <c r="BK449" i="1"/>
  <c r="BL449" i="1"/>
  <c r="BM449" i="1"/>
  <c r="BN449" i="1"/>
  <c r="BO449" i="1"/>
  <c r="BP449" i="1"/>
  <c r="BQ449" i="1"/>
  <c r="BR449" i="1"/>
  <c r="BS449" i="1"/>
  <c r="AV450" i="1"/>
  <c r="AW450" i="1"/>
  <c r="AX450" i="1"/>
  <c r="AY450" i="1"/>
  <c r="AZ450" i="1"/>
  <c r="BA450" i="1"/>
  <c r="BB450" i="1"/>
  <c r="BC450" i="1"/>
  <c r="BD450" i="1"/>
  <c r="BE450" i="1"/>
  <c r="BF450" i="1"/>
  <c r="BG450" i="1"/>
  <c r="BH450" i="1"/>
  <c r="BI450" i="1"/>
  <c r="BJ450" i="1"/>
  <c r="BK450" i="1"/>
  <c r="BL450" i="1"/>
  <c r="BM450" i="1"/>
  <c r="BN450" i="1"/>
  <c r="BO450" i="1"/>
  <c r="BP450" i="1"/>
  <c r="BQ450" i="1"/>
  <c r="BR450" i="1"/>
  <c r="BS450" i="1"/>
  <c r="AV451" i="1"/>
  <c r="AW451" i="1"/>
  <c r="AX451" i="1"/>
  <c r="AY451" i="1"/>
  <c r="AZ451" i="1"/>
  <c r="BA451" i="1"/>
  <c r="BB451" i="1"/>
  <c r="BC451" i="1"/>
  <c r="BD451" i="1"/>
  <c r="BE451" i="1"/>
  <c r="BF451" i="1"/>
  <c r="BG451" i="1"/>
  <c r="BH451" i="1"/>
  <c r="BI451" i="1"/>
  <c r="BJ451" i="1"/>
  <c r="BK451" i="1"/>
  <c r="BL451" i="1"/>
  <c r="BM451" i="1"/>
  <c r="BN451" i="1"/>
  <c r="BO451" i="1"/>
  <c r="BP451" i="1"/>
  <c r="BQ451" i="1"/>
  <c r="BR451" i="1"/>
  <c r="BS451" i="1"/>
  <c r="AV452" i="1"/>
  <c r="AW452" i="1"/>
  <c r="AX452" i="1"/>
  <c r="AY452" i="1"/>
  <c r="AZ452" i="1"/>
  <c r="BA452" i="1"/>
  <c r="BB452" i="1"/>
  <c r="BC452" i="1"/>
  <c r="BD452" i="1"/>
  <c r="BE452" i="1"/>
  <c r="BF452" i="1"/>
  <c r="BG452" i="1"/>
  <c r="BH452" i="1"/>
  <c r="BI452" i="1"/>
  <c r="BJ452" i="1"/>
  <c r="BK452" i="1"/>
  <c r="BL452" i="1"/>
  <c r="BM452" i="1"/>
  <c r="BN452" i="1"/>
  <c r="BO452" i="1"/>
  <c r="BP452" i="1"/>
  <c r="BQ452" i="1"/>
  <c r="BR452" i="1"/>
  <c r="BS452" i="1"/>
  <c r="AV453" i="1"/>
  <c r="AW453" i="1"/>
  <c r="AX453" i="1"/>
  <c r="AY453" i="1"/>
  <c r="AZ453" i="1"/>
  <c r="BA453" i="1"/>
  <c r="BB453" i="1"/>
  <c r="BC453" i="1"/>
  <c r="BD453" i="1"/>
  <c r="BE453" i="1"/>
  <c r="BF453" i="1"/>
  <c r="BG453" i="1"/>
  <c r="BH453" i="1"/>
  <c r="BI453" i="1"/>
  <c r="BJ453" i="1"/>
  <c r="BK453" i="1"/>
  <c r="BL453" i="1"/>
  <c r="BM453" i="1"/>
  <c r="BN453" i="1"/>
  <c r="BO453" i="1"/>
  <c r="BP453" i="1"/>
  <c r="BQ453" i="1"/>
  <c r="BR453" i="1"/>
  <c r="BS453" i="1"/>
  <c r="AV454" i="1"/>
  <c r="AW454" i="1"/>
  <c r="AX454" i="1"/>
  <c r="AY454" i="1"/>
  <c r="AZ454" i="1"/>
  <c r="BA454" i="1"/>
  <c r="BB454" i="1"/>
  <c r="BC454" i="1"/>
  <c r="BD454" i="1"/>
  <c r="BE454" i="1"/>
  <c r="BF454" i="1"/>
  <c r="BG454" i="1"/>
  <c r="BH454" i="1"/>
  <c r="BI454" i="1"/>
  <c r="BJ454" i="1"/>
  <c r="BK454" i="1"/>
  <c r="BL454" i="1"/>
  <c r="BM454" i="1"/>
  <c r="BN454" i="1"/>
  <c r="BO454" i="1"/>
  <c r="BP454" i="1"/>
  <c r="BQ454" i="1"/>
  <c r="BR454" i="1"/>
  <c r="BS454" i="1"/>
  <c r="AV455" i="1"/>
  <c r="AW455" i="1"/>
  <c r="AX455" i="1"/>
  <c r="AY455" i="1"/>
  <c r="AZ455" i="1"/>
  <c r="BA455" i="1"/>
  <c r="BB455" i="1"/>
  <c r="BC455" i="1"/>
  <c r="BD455" i="1"/>
  <c r="BE455" i="1"/>
  <c r="BF455" i="1"/>
  <c r="BG455" i="1"/>
  <c r="BH455" i="1"/>
  <c r="BI455" i="1"/>
  <c r="BJ455" i="1"/>
  <c r="BK455" i="1"/>
  <c r="BL455" i="1"/>
  <c r="BM455" i="1"/>
  <c r="BN455" i="1"/>
  <c r="BO455" i="1"/>
  <c r="BP455" i="1"/>
  <c r="BQ455" i="1"/>
  <c r="BR455" i="1"/>
  <c r="BS455" i="1"/>
  <c r="AV456" i="1"/>
  <c r="AW456" i="1"/>
  <c r="AX456" i="1"/>
  <c r="AY456" i="1"/>
  <c r="AZ456" i="1"/>
  <c r="BA456" i="1"/>
  <c r="BB456" i="1"/>
  <c r="BC456" i="1"/>
  <c r="BD456" i="1"/>
  <c r="BE456" i="1"/>
  <c r="BF456" i="1"/>
  <c r="BG456" i="1"/>
  <c r="BH456" i="1"/>
  <c r="BI456" i="1"/>
  <c r="BJ456" i="1"/>
  <c r="BK456" i="1"/>
  <c r="BL456" i="1"/>
  <c r="BM456" i="1"/>
  <c r="BN456" i="1"/>
  <c r="BO456" i="1"/>
  <c r="BP456" i="1"/>
  <c r="BQ456" i="1"/>
  <c r="BR456" i="1"/>
  <c r="BS456" i="1"/>
  <c r="AV457" i="1"/>
  <c r="AW457" i="1"/>
  <c r="AX457" i="1"/>
  <c r="AY457" i="1"/>
  <c r="AZ457" i="1"/>
  <c r="BA457" i="1"/>
  <c r="BB457" i="1"/>
  <c r="BC457" i="1"/>
  <c r="BD457" i="1"/>
  <c r="BE457" i="1"/>
  <c r="BF457" i="1"/>
  <c r="BG457" i="1"/>
  <c r="BH457" i="1"/>
  <c r="BI457" i="1"/>
  <c r="BJ457" i="1"/>
  <c r="BK457" i="1"/>
  <c r="BL457" i="1"/>
  <c r="BM457" i="1"/>
  <c r="BN457" i="1"/>
  <c r="BO457" i="1"/>
  <c r="BP457" i="1"/>
  <c r="BQ457" i="1"/>
  <c r="BR457" i="1"/>
  <c r="BS457" i="1"/>
  <c r="AV458" i="1"/>
  <c r="AW458" i="1"/>
  <c r="AX458" i="1"/>
  <c r="AY458" i="1"/>
  <c r="AZ458" i="1"/>
  <c r="BA458" i="1"/>
  <c r="BB458" i="1"/>
  <c r="BC458" i="1"/>
  <c r="BD458" i="1"/>
  <c r="BE458" i="1"/>
  <c r="BF458" i="1"/>
  <c r="BG458" i="1"/>
  <c r="BH458" i="1"/>
  <c r="BI458" i="1"/>
  <c r="BJ458" i="1"/>
  <c r="BK458" i="1"/>
  <c r="BL458" i="1"/>
  <c r="BM458" i="1"/>
  <c r="BN458" i="1"/>
  <c r="BO458" i="1"/>
  <c r="BP458" i="1"/>
  <c r="BQ458" i="1"/>
  <c r="BR458" i="1"/>
  <c r="BS458" i="1"/>
  <c r="AV459" i="1"/>
  <c r="AW459" i="1"/>
  <c r="AX459" i="1"/>
  <c r="AY459" i="1"/>
  <c r="AZ459" i="1"/>
  <c r="BA459" i="1"/>
  <c r="BB459" i="1"/>
  <c r="BC459" i="1"/>
  <c r="BD459" i="1"/>
  <c r="BE459" i="1"/>
  <c r="BF459" i="1"/>
  <c r="BG459" i="1"/>
  <c r="BH459" i="1"/>
  <c r="BI459" i="1"/>
  <c r="BJ459" i="1"/>
  <c r="BK459" i="1"/>
  <c r="BL459" i="1"/>
  <c r="BM459" i="1"/>
  <c r="BN459" i="1"/>
  <c r="BO459" i="1"/>
  <c r="BP459" i="1"/>
  <c r="BQ459" i="1"/>
  <c r="BR459" i="1"/>
  <c r="BS459" i="1"/>
  <c r="AV460" i="1"/>
  <c r="AW460" i="1"/>
  <c r="AX460" i="1"/>
  <c r="AY460" i="1"/>
  <c r="AZ460" i="1"/>
  <c r="BA460" i="1"/>
  <c r="BB460" i="1"/>
  <c r="BC460" i="1"/>
  <c r="BD460" i="1"/>
  <c r="BE460" i="1"/>
  <c r="BF460" i="1"/>
  <c r="BG460" i="1"/>
  <c r="BH460" i="1"/>
  <c r="BI460" i="1"/>
  <c r="BJ460" i="1"/>
  <c r="BK460" i="1"/>
  <c r="BL460" i="1"/>
  <c r="BM460" i="1"/>
  <c r="BN460" i="1"/>
  <c r="BO460" i="1"/>
  <c r="BP460" i="1"/>
  <c r="BQ460" i="1"/>
  <c r="BR460" i="1"/>
  <c r="BS460" i="1"/>
  <c r="AV461" i="1"/>
  <c r="AW461" i="1"/>
  <c r="AX461" i="1"/>
  <c r="AY461" i="1"/>
  <c r="AZ461" i="1"/>
  <c r="BA461" i="1"/>
  <c r="BB461" i="1"/>
  <c r="BC461" i="1"/>
  <c r="BD461" i="1"/>
  <c r="BE461" i="1"/>
  <c r="BF461" i="1"/>
  <c r="BG461" i="1"/>
  <c r="BH461" i="1"/>
  <c r="BI461" i="1"/>
  <c r="BJ461" i="1"/>
  <c r="BK461" i="1"/>
  <c r="BL461" i="1"/>
  <c r="BM461" i="1"/>
  <c r="BN461" i="1"/>
  <c r="BO461" i="1"/>
  <c r="BP461" i="1"/>
  <c r="BQ461" i="1"/>
  <c r="BR461" i="1"/>
  <c r="BS461" i="1"/>
  <c r="AV462" i="1"/>
  <c r="AW462" i="1"/>
  <c r="AX462" i="1"/>
  <c r="AY462" i="1"/>
  <c r="AZ462" i="1"/>
  <c r="BA462" i="1"/>
  <c r="BB462" i="1"/>
  <c r="BC462" i="1"/>
  <c r="BD462" i="1"/>
  <c r="BE462" i="1"/>
  <c r="BF462" i="1"/>
  <c r="BG462" i="1"/>
  <c r="BH462" i="1"/>
  <c r="BI462" i="1"/>
  <c r="BJ462" i="1"/>
  <c r="BK462" i="1"/>
  <c r="BL462" i="1"/>
  <c r="BM462" i="1"/>
  <c r="BN462" i="1"/>
  <c r="BO462" i="1"/>
  <c r="BP462" i="1"/>
  <c r="BQ462" i="1"/>
  <c r="BR462" i="1"/>
  <c r="BS462" i="1"/>
  <c r="AV463" i="1"/>
  <c r="AW463" i="1"/>
  <c r="AX463" i="1"/>
  <c r="AY463" i="1"/>
  <c r="AZ463" i="1"/>
  <c r="BA463" i="1"/>
  <c r="BB463" i="1"/>
  <c r="BC463" i="1"/>
  <c r="BD463" i="1"/>
  <c r="BE463" i="1"/>
  <c r="BF463" i="1"/>
  <c r="BG463" i="1"/>
  <c r="BH463" i="1"/>
  <c r="BI463" i="1"/>
  <c r="BJ463" i="1"/>
  <c r="BK463" i="1"/>
  <c r="BL463" i="1"/>
  <c r="BM463" i="1"/>
  <c r="BN463" i="1"/>
  <c r="BO463" i="1"/>
  <c r="BP463" i="1"/>
  <c r="BQ463" i="1"/>
  <c r="BR463" i="1"/>
  <c r="BS463" i="1"/>
  <c r="AV464" i="1"/>
  <c r="AW464" i="1"/>
  <c r="AX464" i="1"/>
  <c r="AY464" i="1"/>
  <c r="AZ464" i="1"/>
  <c r="BA464" i="1"/>
  <c r="BB464" i="1"/>
  <c r="BC464" i="1"/>
  <c r="BD464" i="1"/>
  <c r="BE464" i="1"/>
  <c r="BF464" i="1"/>
  <c r="BG464" i="1"/>
  <c r="BH464" i="1"/>
  <c r="BI464" i="1"/>
  <c r="BJ464" i="1"/>
  <c r="BK464" i="1"/>
  <c r="BL464" i="1"/>
  <c r="BM464" i="1"/>
  <c r="BN464" i="1"/>
  <c r="BO464" i="1"/>
  <c r="BP464" i="1"/>
  <c r="BQ464" i="1"/>
  <c r="BR464" i="1"/>
  <c r="BS464" i="1"/>
  <c r="AV465" i="1"/>
  <c r="AW465" i="1"/>
  <c r="AX465" i="1"/>
  <c r="AY465" i="1"/>
  <c r="AZ465" i="1"/>
  <c r="BA465" i="1"/>
  <c r="BB465" i="1"/>
  <c r="BC465" i="1"/>
  <c r="BD465" i="1"/>
  <c r="BE465" i="1"/>
  <c r="BF465" i="1"/>
  <c r="BG465" i="1"/>
  <c r="BH465" i="1"/>
  <c r="BI465" i="1"/>
  <c r="BJ465" i="1"/>
  <c r="BK465" i="1"/>
  <c r="BL465" i="1"/>
  <c r="BM465" i="1"/>
  <c r="BN465" i="1"/>
  <c r="BO465" i="1"/>
  <c r="BP465" i="1"/>
  <c r="BQ465" i="1"/>
  <c r="BR465" i="1"/>
  <c r="BS465" i="1"/>
  <c r="AV466" i="1"/>
  <c r="AW466" i="1"/>
  <c r="AX466" i="1"/>
  <c r="AY466" i="1"/>
  <c r="AZ466" i="1"/>
  <c r="BA466" i="1"/>
  <c r="BB466" i="1"/>
  <c r="BC466" i="1"/>
  <c r="BD466" i="1"/>
  <c r="BE466" i="1"/>
  <c r="BF466" i="1"/>
  <c r="BG466" i="1"/>
  <c r="BH466" i="1"/>
  <c r="BI466" i="1"/>
  <c r="BJ466" i="1"/>
  <c r="BK466" i="1"/>
  <c r="BL466" i="1"/>
  <c r="BM466" i="1"/>
  <c r="BN466" i="1"/>
  <c r="BO466" i="1"/>
  <c r="BP466" i="1"/>
  <c r="BQ466" i="1"/>
  <c r="BR466" i="1"/>
  <c r="BS466" i="1"/>
  <c r="AV467" i="1"/>
  <c r="AW467" i="1"/>
  <c r="AX467" i="1"/>
  <c r="AY467" i="1"/>
  <c r="AZ467" i="1"/>
  <c r="BA467" i="1"/>
  <c r="BB467" i="1"/>
  <c r="BC467" i="1"/>
  <c r="BD467" i="1"/>
  <c r="BE467" i="1"/>
  <c r="BF467" i="1"/>
  <c r="BG467" i="1"/>
  <c r="BH467" i="1"/>
  <c r="BI467" i="1"/>
  <c r="BJ467" i="1"/>
  <c r="BK467" i="1"/>
  <c r="BL467" i="1"/>
  <c r="BM467" i="1"/>
  <c r="BN467" i="1"/>
  <c r="BO467" i="1"/>
  <c r="BP467" i="1"/>
  <c r="BQ467" i="1"/>
  <c r="BR467" i="1"/>
  <c r="BS467" i="1"/>
  <c r="AV468" i="1"/>
  <c r="AW468" i="1"/>
  <c r="AX468" i="1"/>
  <c r="AY468" i="1"/>
  <c r="AZ468" i="1"/>
  <c r="BA468" i="1"/>
  <c r="BB468" i="1"/>
  <c r="BC468" i="1"/>
  <c r="BD468" i="1"/>
  <c r="BE468" i="1"/>
  <c r="BF468" i="1"/>
  <c r="BG468" i="1"/>
  <c r="BH468" i="1"/>
  <c r="BI468" i="1"/>
  <c r="BJ468" i="1"/>
  <c r="BK468" i="1"/>
  <c r="BL468" i="1"/>
  <c r="BM468" i="1"/>
  <c r="BN468" i="1"/>
  <c r="BO468" i="1"/>
  <c r="BP468" i="1"/>
  <c r="BQ468" i="1"/>
  <c r="BR468" i="1"/>
  <c r="BS468" i="1"/>
  <c r="AV469" i="1"/>
  <c r="AW469" i="1"/>
  <c r="AX469" i="1"/>
  <c r="AY469" i="1"/>
  <c r="AZ469" i="1"/>
  <c r="BA469" i="1"/>
  <c r="BB469" i="1"/>
  <c r="BC469" i="1"/>
  <c r="BD469" i="1"/>
  <c r="BE469" i="1"/>
  <c r="BF469" i="1"/>
  <c r="BG469" i="1"/>
  <c r="BH469" i="1"/>
  <c r="BI469" i="1"/>
  <c r="BJ469" i="1"/>
  <c r="BK469" i="1"/>
  <c r="BL469" i="1"/>
  <c r="BM469" i="1"/>
  <c r="BN469" i="1"/>
  <c r="BO469" i="1"/>
  <c r="BP469" i="1"/>
  <c r="BQ469" i="1"/>
  <c r="BR469" i="1"/>
  <c r="BS469" i="1"/>
  <c r="AV470" i="1"/>
  <c r="AW470" i="1"/>
  <c r="AX470" i="1"/>
  <c r="AY470" i="1"/>
  <c r="AZ470" i="1"/>
  <c r="BA470" i="1"/>
  <c r="BB470" i="1"/>
  <c r="BC470" i="1"/>
  <c r="BD470" i="1"/>
  <c r="BE470" i="1"/>
  <c r="BF470" i="1"/>
  <c r="BG470" i="1"/>
  <c r="BH470" i="1"/>
  <c r="BI470" i="1"/>
  <c r="BJ470" i="1"/>
  <c r="BK470" i="1"/>
  <c r="BL470" i="1"/>
  <c r="BM470" i="1"/>
  <c r="BN470" i="1"/>
  <c r="BO470" i="1"/>
  <c r="BP470" i="1"/>
  <c r="BQ470" i="1"/>
  <c r="BR470" i="1"/>
  <c r="BS470" i="1"/>
  <c r="AV471" i="1"/>
  <c r="AW471" i="1"/>
  <c r="AX471" i="1"/>
  <c r="AY471" i="1"/>
  <c r="AZ471" i="1"/>
  <c r="BA471" i="1"/>
  <c r="BB471" i="1"/>
  <c r="BC471" i="1"/>
  <c r="BD471" i="1"/>
  <c r="BE471" i="1"/>
  <c r="BF471" i="1"/>
  <c r="BG471" i="1"/>
  <c r="BH471" i="1"/>
  <c r="BI471" i="1"/>
  <c r="BJ471" i="1"/>
  <c r="BK471" i="1"/>
  <c r="BL471" i="1"/>
  <c r="BM471" i="1"/>
  <c r="BN471" i="1"/>
  <c r="BO471" i="1"/>
  <c r="BP471" i="1"/>
  <c r="BQ471" i="1"/>
  <c r="BR471" i="1"/>
  <c r="BS471" i="1"/>
  <c r="AV472" i="1"/>
  <c r="AW472" i="1"/>
  <c r="AX472" i="1"/>
  <c r="AY472" i="1"/>
  <c r="AZ472" i="1"/>
  <c r="BA472" i="1"/>
  <c r="BB472" i="1"/>
  <c r="BC472" i="1"/>
  <c r="BD472" i="1"/>
  <c r="BE472" i="1"/>
  <c r="BF472" i="1"/>
  <c r="BG472" i="1"/>
  <c r="BH472" i="1"/>
  <c r="BI472" i="1"/>
  <c r="BJ472" i="1"/>
  <c r="BK472" i="1"/>
  <c r="BL472" i="1"/>
  <c r="BM472" i="1"/>
  <c r="BN472" i="1"/>
  <c r="BO472" i="1"/>
  <c r="BP472" i="1"/>
  <c r="BQ472" i="1"/>
  <c r="BR472" i="1"/>
  <c r="BS472" i="1"/>
  <c r="AV473" i="1"/>
  <c r="AW473" i="1"/>
  <c r="AX473" i="1"/>
  <c r="AY473" i="1"/>
  <c r="AZ473" i="1"/>
  <c r="BA473" i="1"/>
  <c r="BB473" i="1"/>
  <c r="BC473" i="1"/>
  <c r="BD473" i="1"/>
  <c r="BE473" i="1"/>
  <c r="BF473" i="1"/>
  <c r="BG473" i="1"/>
  <c r="BH473" i="1"/>
  <c r="BI473" i="1"/>
  <c r="BJ473" i="1"/>
  <c r="BK473" i="1"/>
  <c r="BL473" i="1"/>
  <c r="BM473" i="1"/>
  <c r="BN473" i="1"/>
  <c r="BO473" i="1"/>
  <c r="BP473" i="1"/>
  <c r="BQ473" i="1"/>
  <c r="BR473" i="1"/>
  <c r="BS473" i="1"/>
  <c r="AV474" i="1"/>
  <c r="AW474" i="1"/>
  <c r="AX474" i="1"/>
  <c r="AY474" i="1"/>
  <c r="AZ474" i="1"/>
  <c r="BA474" i="1"/>
  <c r="BB474" i="1"/>
  <c r="BC474" i="1"/>
  <c r="BD474" i="1"/>
  <c r="BE474" i="1"/>
  <c r="BF474" i="1"/>
  <c r="BG474" i="1"/>
  <c r="BH474" i="1"/>
  <c r="BI474" i="1"/>
  <c r="BJ474" i="1"/>
  <c r="BK474" i="1"/>
  <c r="BL474" i="1"/>
  <c r="BM474" i="1"/>
  <c r="BN474" i="1"/>
  <c r="BO474" i="1"/>
  <c r="BP474" i="1"/>
  <c r="BQ474" i="1"/>
  <c r="BR474" i="1"/>
  <c r="BS474" i="1"/>
  <c r="AV475" i="1"/>
  <c r="AW475" i="1"/>
  <c r="AX475" i="1"/>
  <c r="AY475" i="1"/>
  <c r="AZ475" i="1"/>
  <c r="BA475" i="1"/>
  <c r="BB475" i="1"/>
  <c r="BC475" i="1"/>
  <c r="BD475" i="1"/>
  <c r="BE475" i="1"/>
  <c r="BF475" i="1"/>
  <c r="BG475" i="1"/>
  <c r="BH475" i="1"/>
  <c r="BI475" i="1"/>
  <c r="BJ475" i="1"/>
  <c r="BK475" i="1"/>
  <c r="BL475" i="1"/>
  <c r="BM475" i="1"/>
  <c r="BN475" i="1"/>
  <c r="BO475" i="1"/>
  <c r="BP475" i="1"/>
  <c r="BQ475" i="1"/>
  <c r="BR475" i="1"/>
  <c r="BS475" i="1"/>
  <c r="AV476" i="1"/>
  <c r="AW476" i="1"/>
  <c r="AX476" i="1"/>
  <c r="AY476" i="1"/>
  <c r="AZ476" i="1"/>
  <c r="BA476" i="1"/>
  <c r="BB476" i="1"/>
  <c r="BC476" i="1"/>
  <c r="BD476" i="1"/>
  <c r="BE476" i="1"/>
  <c r="BF476" i="1"/>
  <c r="BG476" i="1"/>
  <c r="BH476" i="1"/>
  <c r="BI476" i="1"/>
  <c r="BJ476" i="1"/>
  <c r="BK476" i="1"/>
  <c r="BL476" i="1"/>
  <c r="BM476" i="1"/>
  <c r="BN476" i="1"/>
  <c r="BO476" i="1"/>
  <c r="BP476" i="1"/>
  <c r="BQ476" i="1"/>
  <c r="BR476" i="1"/>
  <c r="BS476" i="1"/>
  <c r="AV477" i="1"/>
  <c r="AW477" i="1"/>
  <c r="AX477" i="1"/>
  <c r="AY477" i="1"/>
  <c r="AZ477" i="1"/>
  <c r="BA477" i="1"/>
  <c r="BB477" i="1"/>
  <c r="BC477" i="1"/>
  <c r="BD477" i="1"/>
  <c r="BE477" i="1"/>
  <c r="BF477" i="1"/>
  <c r="BG477" i="1"/>
  <c r="BH477" i="1"/>
  <c r="BI477" i="1"/>
  <c r="BJ477" i="1"/>
  <c r="BK477" i="1"/>
  <c r="BL477" i="1"/>
  <c r="BM477" i="1"/>
  <c r="BN477" i="1"/>
  <c r="BO477" i="1"/>
  <c r="BP477" i="1"/>
  <c r="BQ477" i="1"/>
  <c r="BR477" i="1"/>
  <c r="BS477" i="1"/>
  <c r="AV478" i="1"/>
  <c r="AW478" i="1"/>
  <c r="AX478" i="1"/>
  <c r="AY478" i="1"/>
  <c r="AZ478" i="1"/>
  <c r="BA478" i="1"/>
  <c r="BB478" i="1"/>
  <c r="BC478" i="1"/>
  <c r="BD478" i="1"/>
  <c r="BE478" i="1"/>
  <c r="BF478" i="1"/>
  <c r="BG478" i="1"/>
  <c r="BH478" i="1"/>
  <c r="BI478" i="1"/>
  <c r="BJ478" i="1"/>
  <c r="BK478" i="1"/>
  <c r="BL478" i="1"/>
  <c r="BM478" i="1"/>
  <c r="BN478" i="1"/>
  <c r="BO478" i="1"/>
  <c r="BP478" i="1"/>
  <c r="BQ478" i="1"/>
  <c r="BR478" i="1"/>
  <c r="BS478" i="1"/>
  <c r="AV479" i="1"/>
  <c r="AW479" i="1"/>
  <c r="AX479" i="1"/>
  <c r="AY479" i="1"/>
  <c r="AZ479" i="1"/>
  <c r="BA479" i="1"/>
  <c r="BB479" i="1"/>
  <c r="BC479" i="1"/>
  <c r="BD479" i="1"/>
  <c r="BE479" i="1"/>
  <c r="BF479" i="1"/>
  <c r="BG479" i="1"/>
  <c r="BH479" i="1"/>
  <c r="BI479" i="1"/>
  <c r="BJ479" i="1"/>
  <c r="BK479" i="1"/>
  <c r="BL479" i="1"/>
  <c r="BM479" i="1"/>
  <c r="BN479" i="1"/>
  <c r="BO479" i="1"/>
  <c r="BP479" i="1"/>
  <c r="BQ479" i="1"/>
  <c r="BR479" i="1"/>
  <c r="BS479" i="1"/>
  <c r="AV480" i="1"/>
  <c r="AW480" i="1"/>
  <c r="AX480" i="1"/>
  <c r="AY480" i="1"/>
  <c r="AZ480" i="1"/>
  <c r="BA480" i="1"/>
  <c r="BB480" i="1"/>
  <c r="BC480" i="1"/>
  <c r="BD480" i="1"/>
  <c r="BE480" i="1"/>
  <c r="BF480" i="1"/>
  <c r="BG480" i="1"/>
  <c r="BH480" i="1"/>
  <c r="BI480" i="1"/>
  <c r="BJ480" i="1"/>
  <c r="BK480" i="1"/>
  <c r="BL480" i="1"/>
  <c r="BM480" i="1"/>
  <c r="BN480" i="1"/>
  <c r="BO480" i="1"/>
  <c r="BP480" i="1"/>
  <c r="BQ480" i="1"/>
  <c r="BR480" i="1"/>
  <c r="BS480" i="1"/>
  <c r="AV481" i="1"/>
  <c r="AW481" i="1"/>
  <c r="AX481" i="1"/>
  <c r="AY481" i="1"/>
  <c r="AZ481" i="1"/>
  <c r="BA481" i="1"/>
  <c r="BB481" i="1"/>
  <c r="BC481" i="1"/>
  <c r="BD481" i="1"/>
  <c r="BE481" i="1"/>
  <c r="BF481" i="1"/>
  <c r="BG481" i="1"/>
  <c r="BH481" i="1"/>
  <c r="BI481" i="1"/>
  <c r="BJ481" i="1"/>
  <c r="BK481" i="1"/>
  <c r="BL481" i="1"/>
  <c r="BM481" i="1"/>
  <c r="BN481" i="1"/>
  <c r="BO481" i="1"/>
  <c r="BP481" i="1"/>
  <c r="BQ481" i="1"/>
  <c r="BR481" i="1"/>
  <c r="BS481" i="1"/>
  <c r="AV482" i="1"/>
  <c r="AW482" i="1"/>
  <c r="AX482" i="1"/>
  <c r="AY482" i="1"/>
  <c r="AZ482" i="1"/>
  <c r="BA482" i="1"/>
  <c r="BB482" i="1"/>
  <c r="BC482" i="1"/>
  <c r="BD482" i="1"/>
  <c r="BE482" i="1"/>
  <c r="BF482" i="1"/>
  <c r="BG482" i="1"/>
  <c r="BH482" i="1"/>
  <c r="BI482" i="1"/>
  <c r="BJ482" i="1"/>
  <c r="BK482" i="1"/>
  <c r="BL482" i="1"/>
  <c r="BM482" i="1"/>
  <c r="BN482" i="1"/>
  <c r="BO482" i="1"/>
  <c r="BP482" i="1"/>
  <c r="BQ482" i="1"/>
  <c r="BR482" i="1"/>
  <c r="BS482" i="1"/>
  <c r="AV483" i="1"/>
  <c r="AW483" i="1"/>
  <c r="AX483" i="1"/>
  <c r="AY483" i="1"/>
  <c r="AZ483" i="1"/>
  <c r="BA483" i="1"/>
  <c r="BB483" i="1"/>
  <c r="BC483" i="1"/>
  <c r="BD483" i="1"/>
  <c r="BE483" i="1"/>
  <c r="BF483" i="1"/>
  <c r="BG483" i="1"/>
  <c r="BH483" i="1"/>
  <c r="BI483" i="1"/>
  <c r="BJ483" i="1"/>
  <c r="BK483" i="1"/>
  <c r="BL483" i="1"/>
  <c r="BM483" i="1"/>
  <c r="BN483" i="1"/>
  <c r="BO483" i="1"/>
  <c r="BP483" i="1"/>
  <c r="BQ483" i="1"/>
  <c r="BR483" i="1"/>
  <c r="BS483" i="1"/>
  <c r="AV484" i="1"/>
  <c r="AW484" i="1"/>
  <c r="AX484" i="1"/>
  <c r="AY484" i="1"/>
  <c r="AZ484" i="1"/>
  <c r="BA484" i="1"/>
  <c r="BB484" i="1"/>
  <c r="BC484" i="1"/>
  <c r="BD484" i="1"/>
  <c r="BE484" i="1"/>
  <c r="BF484" i="1"/>
  <c r="BG484" i="1"/>
  <c r="BH484" i="1"/>
  <c r="BI484" i="1"/>
  <c r="BJ484" i="1"/>
  <c r="BK484" i="1"/>
  <c r="BL484" i="1"/>
  <c r="BM484" i="1"/>
  <c r="BN484" i="1"/>
  <c r="BO484" i="1"/>
  <c r="BP484" i="1"/>
  <c r="BQ484" i="1"/>
  <c r="BR484" i="1"/>
  <c r="BS484" i="1"/>
  <c r="AV485" i="1"/>
  <c r="AW485" i="1"/>
  <c r="AX485" i="1"/>
  <c r="AY485" i="1"/>
  <c r="AZ485" i="1"/>
  <c r="BA485" i="1"/>
  <c r="BB485" i="1"/>
  <c r="BC485" i="1"/>
  <c r="BD485" i="1"/>
  <c r="BE485" i="1"/>
  <c r="BF485" i="1"/>
  <c r="BG485" i="1"/>
  <c r="BH485" i="1"/>
  <c r="BI485" i="1"/>
  <c r="BJ485" i="1"/>
  <c r="BK485" i="1"/>
  <c r="BL485" i="1"/>
  <c r="BM485" i="1"/>
  <c r="BN485" i="1"/>
  <c r="BO485" i="1"/>
  <c r="BP485" i="1"/>
  <c r="BQ485" i="1"/>
  <c r="BR485" i="1"/>
  <c r="BS485" i="1"/>
  <c r="AV486" i="1"/>
  <c r="AW486" i="1"/>
  <c r="AX486" i="1"/>
  <c r="AY486" i="1"/>
  <c r="AZ486" i="1"/>
  <c r="BA486" i="1"/>
  <c r="BB486" i="1"/>
  <c r="BC486" i="1"/>
  <c r="BD486" i="1"/>
  <c r="BE486" i="1"/>
  <c r="BF486" i="1"/>
  <c r="BG486" i="1"/>
  <c r="BH486" i="1"/>
  <c r="BI486" i="1"/>
  <c r="BJ486" i="1"/>
  <c r="BK486" i="1"/>
  <c r="BL486" i="1"/>
  <c r="BM486" i="1"/>
  <c r="BN486" i="1"/>
  <c r="BO486" i="1"/>
  <c r="BP486" i="1"/>
  <c r="BQ486" i="1"/>
  <c r="BR486" i="1"/>
  <c r="BS486" i="1"/>
  <c r="AV487" i="1"/>
  <c r="AW487" i="1"/>
  <c r="AX487" i="1"/>
  <c r="AY487" i="1"/>
  <c r="AZ487" i="1"/>
  <c r="BA487" i="1"/>
  <c r="BB487" i="1"/>
  <c r="BC487" i="1"/>
  <c r="BD487" i="1"/>
  <c r="BE487" i="1"/>
  <c r="BF487" i="1"/>
  <c r="BG487" i="1"/>
  <c r="BH487" i="1"/>
  <c r="BI487" i="1"/>
  <c r="BJ487" i="1"/>
  <c r="BK487" i="1"/>
  <c r="BL487" i="1"/>
  <c r="BM487" i="1"/>
  <c r="BN487" i="1"/>
  <c r="BO487" i="1"/>
  <c r="BP487" i="1"/>
  <c r="BQ487" i="1"/>
  <c r="BR487" i="1"/>
  <c r="BS487" i="1"/>
  <c r="AV488" i="1"/>
  <c r="AW488" i="1"/>
  <c r="AX488" i="1"/>
  <c r="AY488" i="1"/>
  <c r="AZ488" i="1"/>
  <c r="BA488" i="1"/>
  <c r="BB488" i="1"/>
  <c r="BC488" i="1"/>
  <c r="BD488" i="1"/>
  <c r="BE488" i="1"/>
  <c r="BF488" i="1"/>
  <c r="BG488" i="1"/>
  <c r="BH488" i="1"/>
  <c r="BI488" i="1"/>
  <c r="BJ488" i="1"/>
  <c r="BK488" i="1"/>
  <c r="BL488" i="1"/>
  <c r="BM488" i="1"/>
  <c r="BN488" i="1"/>
  <c r="BO488" i="1"/>
  <c r="BP488" i="1"/>
  <c r="BQ488" i="1"/>
  <c r="BR488" i="1"/>
  <c r="BS488" i="1"/>
  <c r="AV489" i="1"/>
  <c r="AW489" i="1"/>
  <c r="AX489" i="1"/>
  <c r="AY489" i="1"/>
  <c r="AZ489" i="1"/>
  <c r="BA489" i="1"/>
  <c r="BB489" i="1"/>
  <c r="BC489" i="1"/>
  <c r="BD489" i="1"/>
  <c r="BE489" i="1"/>
  <c r="BF489" i="1"/>
  <c r="BG489" i="1"/>
  <c r="BH489" i="1"/>
  <c r="BI489" i="1"/>
  <c r="BJ489" i="1"/>
  <c r="BK489" i="1"/>
  <c r="BL489" i="1"/>
  <c r="BM489" i="1"/>
  <c r="BN489" i="1"/>
  <c r="BO489" i="1"/>
  <c r="BP489" i="1"/>
  <c r="BQ489" i="1"/>
  <c r="BR489" i="1"/>
  <c r="BS489" i="1"/>
  <c r="AV490" i="1"/>
  <c r="AW490" i="1"/>
  <c r="AX490" i="1"/>
  <c r="AY490" i="1"/>
  <c r="AZ490" i="1"/>
  <c r="BA490" i="1"/>
  <c r="BB490" i="1"/>
  <c r="BC490" i="1"/>
  <c r="BD490" i="1"/>
  <c r="BE490" i="1"/>
  <c r="BF490" i="1"/>
  <c r="BG490" i="1"/>
  <c r="BH490" i="1"/>
  <c r="BI490" i="1"/>
  <c r="BJ490" i="1"/>
  <c r="BK490" i="1"/>
  <c r="BL490" i="1"/>
  <c r="BM490" i="1"/>
  <c r="BN490" i="1"/>
  <c r="BO490" i="1"/>
  <c r="BP490" i="1"/>
  <c r="BQ490" i="1"/>
  <c r="BR490" i="1"/>
  <c r="BS490" i="1"/>
  <c r="AV491" i="1"/>
  <c r="AW491" i="1"/>
  <c r="AX491" i="1"/>
  <c r="AY491" i="1"/>
  <c r="AZ491" i="1"/>
  <c r="BA491" i="1"/>
  <c r="BB491" i="1"/>
  <c r="BC491" i="1"/>
  <c r="BD491" i="1"/>
  <c r="BE491" i="1"/>
  <c r="BF491" i="1"/>
  <c r="BG491" i="1"/>
  <c r="BH491" i="1"/>
  <c r="BI491" i="1"/>
  <c r="BJ491" i="1"/>
  <c r="BK491" i="1"/>
  <c r="BL491" i="1"/>
  <c r="BM491" i="1"/>
  <c r="BN491" i="1"/>
  <c r="BO491" i="1"/>
  <c r="BP491" i="1"/>
  <c r="BQ491" i="1"/>
  <c r="BR491" i="1"/>
  <c r="BS491" i="1"/>
  <c r="AV492" i="1"/>
  <c r="AW492" i="1"/>
  <c r="AX492" i="1"/>
  <c r="AY492" i="1"/>
  <c r="AZ492" i="1"/>
  <c r="BA492" i="1"/>
  <c r="BB492" i="1"/>
  <c r="BC492" i="1"/>
  <c r="BD492" i="1"/>
  <c r="BE492" i="1"/>
  <c r="BF492" i="1"/>
  <c r="BG492" i="1"/>
  <c r="BH492" i="1"/>
  <c r="BI492" i="1"/>
  <c r="BJ492" i="1"/>
  <c r="BK492" i="1"/>
  <c r="BL492" i="1"/>
  <c r="BM492" i="1"/>
  <c r="BN492" i="1"/>
  <c r="BO492" i="1"/>
  <c r="BP492" i="1"/>
  <c r="BQ492" i="1"/>
  <c r="BR492" i="1"/>
  <c r="BS492" i="1"/>
  <c r="AV493" i="1"/>
  <c r="AW493" i="1"/>
  <c r="AX493" i="1"/>
  <c r="AY493" i="1"/>
  <c r="AZ493" i="1"/>
  <c r="BA493" i="1"/>
  <c r="BB493" i="1"/>
  <c r="BC493" i="1"/>
  <c r="BD493" i="1"/>
  <c r="BE493" i="1"/>
  <c r="BF493" i="1"/>
  <c r="BG493" i="1"/>
  <c r="BH493" i="1"/>
  <c r="BI493" i="1"/>
  <c r="BJ493" i="1"/>
  <c r="BK493" i="1"/>
  <c r="BL493" i="1"/>
  <c r="BM493" i="1"/>
  <c r="BN493" i="1"/>
  <c r="BO493" i="1"/>
  <c r="BP493" i="1"/>
  <c r="BQ493" i="1"/>
  <c r="BR493" i="1"/>
  <c r="BS493" i="1"/>
  <c r="AV494" i="1"/>
  <c r="AW494" i="1"/>
  <c r="AX494" i="1"/>
  <c r="AY494" i="1"/>
  <c r="AZ494" i="1"/>
  <c r="BA494" i="1"/>
  <c r="BB494" i="1"/>
  <c r="BC494" i="1"/>
  <c r="BD494" i="1"/>
  <c r="BE494" i="1"/>
  <c r="BF494" i="1"/>
  <c r="BG494" i="1"/>
  <c r="BH494" i="1"/>
  <c r="BI494" i="1"/>
  <c r="BJ494" i="1"/>
  <c r="BK494" i="1"/>
  <c r="BL494" i="1"/>
  <c r="BM494" i="1"/>
  <c r="BN494" i="1"/>
  <c r="BO494" i="1"/>
  <c r="BP494" i="1"/>
  <c r="BQ494" i="1"/>
  <c r="BR494" i="1"/>
  <c r="BS494" i="1"/>
  <c r="AV495" i="1"/>
  <c r="AW495" i="1"/>
  <c r="AX495" i="1"/>
  <c r="AY495" i="1"/>
  <c r="AZ495" i="1"/>
  <c r="BA495" i="1"/>
  <c r="BB495" i="1"/>
  <c r="BC495" i="1"/>
  <c r="BD495" i="1"/>
  <c r="BE495" i="1"/>
  <c r="BF495" i="1"/>
  <c r="BG495" i="1"/>
  <c r="BH495" i="1"/>
  <c r="BI495" i="1"/>
  <c r="BJ495" i="1"/>
  <c r="BK495" i="1"/>
  <c r="BL495" i="1"/>
  <c r="BM495" i="1"/>
  <c r="BN495" i="1"/>
  <c r="BO495" i="1"/>
  <c r="BP495" i="1"/>
  <c r="BQ495" i="1"/>
  <c r="BR495" i="1"/>
  <c r="BS495" i="1"/>
  <c r="AV496" i="1"/>
  <c r="AW496" i="1"/>
  <c r="AX496" i="1"/>
  <c r="AY496" i="1"/>
  <c r="AZ496" i="1"/>
  <c r="BA496" i="1"/>
  <c r="BB496" i="1"/>
  <c r="BC496" i="1"/>
  <c r="BD496" i="1"/>
  <c r="BE496" i="1"/>
  <c r="BF496" i="1"/>
  <c r="BG496" i="1"/>
  <c r="BH496" i="1"/>
  <c r="BI496" i="1"/>
  <c r="BJ496" i="1"/>
  <c r="BK496" i="1"/>
  <c r="BL496" i="1"/>
  <c r="BM496" i="1"/>
  <c r="BN496" i="1"/>
  <c r="BO496" i="1"/>
  <c r="BP496" i="1"/>
  <c r="BQ496" i="1"/>
  <c r="BR496" i="1"/>
  <c r="BS496" i="1"/>
  <c r="AV497" i="1"/>
  <c r="AW497" i="1"/>
  <c r="AX497" i="1"/>
  <c r="AY497" i="1"/>
  <c r="AZ497" i="1"/>
  <c r="BA497" i="1"/>
  <c r="BB497" i="1"/>
  <c r="BC497" i="1"/>
  <c r="BD497" i="1"/>
  <c r="BE497" i="1"/>
  <c r="BF497" i="1"/>
  <c r="BG497" i="1"/>
  <c r="BH497" i="1"/>
  <c r="BI497" i="1"/>
  <c r="BJ497" i="1"/>
  <c r="BK497" i="1"/>
  <c r="BL497" i="1"/>
  <c r="BM497" i="1"/>
  <c r="BN497" i="1"/>
  <c r="BO497" i="1"/>
  <c r="BP497" i="1"/>
  <c r="BQ497" i="1"/>
  <c r="BR497" i="1"/>
  <c r="BS497" i="1"/>
  <c r="AV498" i="1"/>
  <c r="AW498" i="1"/>
  <c r="AX498" i="1"/>
  <c r="AY498" i="1"/>
  <c r="AZ498" i="1"/>
  <c r="BA498" i="1"/>
  <c r="BB498" i="1"/>
  <c r="BC498" i="1"/>
  <c r="BD498" i="1"/>
  <c r="BE498" i="1"/>
  <c r="BF498" i="1"/>
  <c r="BG498" i="1"/>
  <c r="BH498" i="1"/>
  <c r="BI498" i="1"/>
  <c r="BJ498" i="1"/>
  <c r="BK498" i="1"/>
  <c r="BL498" i="1"/>
  <c r="BM498" i="1"/>
  <c r="BN498" i="1"/>
  <c r="BO498" i="1"/>
  <c r="BP498" i="1"/>
  <c r="BQ498" i="1"/>
  <c r="BR498" i="1"/>
  <c r="BS498" i="1"/>
  <c r="AV499" i="1"/>
  <c r="AW499" i="1"/>
  <c r="AX499" i="1"/>
  <c r="AY499" i="1"/>
  <c r="AZ499" i="1"/>
  <c r="BA499" i="1"/>
  <c r="BB499" i="1"/>
  <c r="BC499" i="1"/>
  <c r="BD499" i="1"/>
  <c r="BE499" i="1"/>
  <c r="BF499" i="1"/>
  <c r="BG499" i="1"/>
  <c r="BH499" i="1"/>
  <c r="BI499" i="1"/>
  <c r="BJ499" i="1"/>
  <c r="BK499" i="1"/>
  <c r="BL499" i="1"/>
  <c r="BM499" i="1"/>
  <c r="BN499" i="1"/>
  <c r="BO499" i="1"/>
  <c r="BP499" i="1"/>
  <c r="BQ499" i="1"/>
  <c r="BR499" i="1"/>
  <c r="BS499" i="1"/>
  <c r="AV500" i="1"/>
  <c r="AW500" i="1"/>
  <c r="AX500" i="1"/>
  <c r="AY500" i="1"/>
  <c r="AZ500" i="1"/>
  <c r="BA500" i="1"/>
  <c r="BB500" i="1"/>
  <c r="BC500" i="1"/>
  <c r="BD500" i="1"/>
  <c r="BE500" i="1"/>
  <c r="BF500" i="1"/>
  <c r="BG500" i="1"/>
  <c r="BH500" i="1"/>
  <c r="BI500" i="1"/>
  <c r="BJ500" i="1"/>
  <c r="BK500" i="1"/>
  <c r="BL500" i="1"/>
  <c r="BM500" i="1"/>
  <c r="BN500" i="1"/>
  <c r="BO500" i="1"/>
  <c r="BP500" i="1"/>
  <c r="BQ500" i="1"/>
  <c r="BR500" i="1"/>
  <c r="BS500" i="1"/>
  <c r="AV501" i="1"/>
  <c r="AW501" i="1"/>
  <c r="AX501" i="1"/>
  <c r="AY501" i="1"/>
  <c r="AZ501" i="1"/>
  <c r="BA501" i="1"/>
  <c r="BB501" i="1"/>
  <c r="BC501" i="1"/>
  <c r="BD501" i="1"/>
  <c r="BE501" i="1"/>
  <c r="BF501" i="1"/>
  <c r="BG501" i="1"/>
  <c r="BH501" i="1"/>
  <c r="BI501" i="1"/>
  <c r="BJ501" i="1"/>
  <c r="BK501" i="1"/>
  <c r="BL501" i="1"/>
  <c r="BM501" i="1"/>
  <c r="BN501" i="1"/>
  <c r="BO501" i="1"/>
  <c r="BP501" i="1"/>
  <c r="BQ501" i="1"/>
  <c r="BR501" i="1"/>
  <c r="BS501" i="1"/>
  <c r="AV502" i="1"/>
  <c r="AW502" i="1"/>
  <c r="AX502" i="1"/>
  <c r="AY502" i="1"/>
  <c r="AZ502" i="1"/>
  <c r="BA502" i="1"/>
  <c r="BB502" i="1"/>
  <c r="BC502" i="1"/>
  <c r="BD502" i="1"/>
  <c r="BE502" i="1"/>
  <c r="BF502" i="1"/>
  <c r="BG502" i="1"/>
  <c r="BH502" i="1"/>
  <c r="BI502" i="1"/>
  <c r="BJ502" i="1"/>
  <c r="BK502" i="1"/>
  <c r="BL502" i="1"/>
  <c r="BM502" i="1"/>
  <c r="BN502" i="1"/>
  <c r="BO502" i="1"/>
  <c r="BP502" i="1"/>
  <c r="BQ502" i="1"/>
  <c r="BR502" i="1"/>
  <c r="BS502" i="1"/>
  <c r="AV503" i="1"/>
  <c r="AW503" i="1"/>
  <c r="AX503" i="1"/>
  <c r="AY503" i="1"/>
  <c r="AZ503" i="1"/>
  <c r="BA503" i="1"/>
  <c r="BB503" i="1"/>
  <c r="BC503" i="1"/>
  <c r="BD503" i="1"/>
  <c r="BE503" i="1"/>
  <c r="BF503" i="1"/>
  <c r="BG503" i="1"/>
  <c r="BH503" i="1"/>
  <c r="BI503" i="1"/>
  <c r="BJ503" i="1"/>
  <c r="BK503" i="1"/>
  <c r="BL503" i="1"/>
  <c r="BM503" i="1"/>
  <c r="BN503" i="1"/>
  <c r="BO503" i="1"/>
  <c r="BP503" i="1"/>
  <c r="BQ503" i="1"/>
  <c r="BR503" i="1"/>
  <c r="BS503" i="1"/>
  <c r="AV504" i="1"/>
  <c r="AW504" i="1"/>
  <c r="AX504" i="1"/>
  <c r="AY504" i="1"/>
  <c r="AZ504" i="1"/>
  <c r="BA504" i="1"/>
  <c r="BB504" i="1"/>
  <c r="BC504" i="1"/>
  <c r="BD504" i="1"/>
  <c r="BE504" i="1"/>
  <c r="BF504" i="1"/>
  <c r="BG504" i="1"/>
  <c r="BH504" i="1"/>
  <c r="BI504" i="1"/>
  <c r="BJ504" i="1"/>
  <c r="BK504" i="1"/>
  <c r="BL504" i="1"/>
  <c r="BM504" i="1"/>
  <c r="BN504" i="1"/>
  <c r="BO504" i="1"/>
  <c r="BP504" i="1"/>
  <c r="BQ504" i="1"/>
  <c r="BR504" i="1"/>
  <c r="BS504" i="1"/>
  <c r="AV505" i="1"/>
  <c r="AW505" i="1"/>
  <c r="AX505" i="1"/>
  <c r="AY505" i="1"/>
  <c r="AZ505" i="1"/>
  <c r="BA505" i="1"/>
  <c r="BB505" i="1"/>
  <c r="BC505" i="1"/>
  <c r="BD505" i="1"/>
  <c r="BE505" i="1"/>
  <c r="BF505" i="1"/>
  <c r="BG505" i="1"/>
  <c r="BH505" i="1"/>
  <c r="BI505" i="1"/>
  <c r="BJ505" i="1"/>
  <c r="BK505" i="1"/>
  <c r="BL505" i="1"/>
  <c r="BM505" i="1"/>
  <c r="BN505" i="1"/>
  <c r="BO505" i="1"/>
  <c r="BP505" i="1"/>
  <c r="BQ505" i="1"/>
  <c r="BR505" i="1"/>
  <c r="BS505" i="1"/>
  <c r="AV506" i="1"/>
  <c r="AW506" i="1"/>
  <c r="AX506" i="1"/>
  <c r="AY506" i="1"/>
  <c r="AZ506" i="1"/>
  <c r="BA506" i="1"/>
  <c r="BB506" i="1"/>
  <c r="BC506" i="1"/>
  <c r="BD506" i="1"/>
  <c r="BE506" i="1"/>
  <c r="BF506" i="1"/>
  <c r="BG506" i="1"/>
  <c r="BH506" i="1"/>
  <c r="BI506" i="1"/>
  <c r="BJ506" i="1"/>
  <c r="BK506" i="1"/>
  <c r="BL506" i="1"/>
  <c r="BM506" i="1"/>
  <c r="BN506" i="1"/>
  <c r="BO506" i="1"/>
  <c r="BP506" i="1"/>
  <c r="BQ506" i="1"/>
  <c r="BR506" i="1"/>
  <c r="BS506" i="1"/>
  <c r="AV507" i="1"/>
  <c r="AW507" i="1"/>
  <c r="AX507" i="1"/>
  <c r="AY507" i="1"/>
  <c r="AZ507" i="1"/>
  <c r="BA507" i="1"/>
  <c r="BB507" i="1"/>
  <c r="BC507" i="1"/>
  <c r="BD507" i="1"/>
  <c r="BE507" i="1"/>
  <c r="BF507" i="1"/>
  <c r="BG507" i="1"/>
  <c r="BH507" i="1"/>
  <c r="BI507" i="1"/>
  <c r="BJ507" i="1"/>
  <c r="BK507" i="1"/>
  <c r="BL507" i="1"/>
  <c r="BM507" i="1"/>
  <c r="BN507" i="1"/>
  <c r="BO507" i="1"/>
  <c r="BP507" i="1"/>
  <c r="BQ507" i="1"/>
  <c r="BR507" i="1"/>
  <c r="BS507" i="1"/>
  <c r="AV508" i="1"/>
  <c r="AW508" i="1"/>
  <c r="AX508" i="1"/>
  <c r="AY508" i="1"/>
  <c r="AZ508" i="1"/>
  <c r="BA508" i="1"/>
  <c r="BB508" i="1"/>
  <c r="BC508" i="1"/>
  <c r="BD508" i="1"/>
  <c r="BE508" i="1"/>
  <c r="BF508" i="1"/>
  <c r="BG508" i="1"/>
  <c r="BH508" i="1"/>
  <c r="BI508" i="1"/>
  <c r="BJ508" i="1"/>
  <c r="BK508" i="1"/>
  <c r="BL508" i="1"/>
  <c r="BM508" i="1"/>
  <c r="BN508" i="1"/>
  <c r="BO508" i="1"/>
  <c r="BP508" i="1"/>
  <c r="BQ508" i="1"/>
  <c r="BR508" i="1"/>
  <c r="BS508" i="1"/>
  <c r="AV509" i="1"/>
  <c r="AW509" i="1"/>
  <c r="AX509" i="1"/>
  <c r="AY509" i="1"/>
  <c r="AZ509" i="1"/>
  <c r="BA509" i="1"/>
  <c r="BB509" i="1"/>
  <c r="BC509" i="1"/>
  <c r="BD509" i="1"/>
  <c r="BE509" i="1"/>
  <c r="BF509" i="1"/>
  <c r="BG509" i="1"/>
  <c r="BH509" i="1"/>
  <c r="BI509" i="1"/>
  <c r="BJ509" i="1"/>
  <c r="BK509" i="1"/>
  <c r="BL509" i="1"/>
  <c r="BM509" i="1"/>
  <c r="BN509" i="1"/>
  <c r="BO509" i="1"/>
  <c r="BP509" i="1"/>
  <c r="BQ509" i="1"/>
  <c r="BR509" i="1"/>
  <c r="BS509" i="1"/>
  <c r="AV510" i="1"/>
  <c r="AW510" i="1"/>
  <c r="AX510" i="1"/>
  <c r="AY510" i="1"/>
  <c r="AZ510" i="1"/>
  <c r="BA510" i="1"/>
  <c r="BB510" i="1"/>
  <c r="BC510" i="1"/>
  <c r="BD510" i="1"/>
  <c r="BE510" i="1"/>
  <c r="BF510" i="1"/>
  <c r="BG510" i="1"/>
  <c r="BH510" i="1"/>
  <c r="BI510" i="1"/>
  <c r="BJ510" i="1"/>
  <c r="BK510" i="1"/>
  <c r="BL510" i="1"/>
  <c r="BM510" i="1"/>
  <c r="BN510" i="1"/>
  <c r="BO510" i="1"/>
  <c r="BP510" i="1"/>
  <c r="BQ510" i="1"/>
  <c r="BR510" i="1"/>
  <c r="BS510" i="1"/>
  <c r="AV511" i="1"/>
  <c r="AW511" i="1"/>
  <c r="AX511" i="1"/>
  <c r="AY511" i="1"/>
  <c r="AZ511" i="1"/>
  <c r="BA511" i="1"/>
  <c r="BB511" i="1"/>
  <c r="BC511" i="1"/>
  <c r="BD511" i="1"/>
  <c r="BE511" i="1"/>
  <c r="BF511" i="1"/>
  <c r="BG511" i="1"/>
  <c r="BH511" i="1"/>
  <c r="BI511" i="1"/>
  <c r="BJ511" i="1"/>
  <c r="BK511" i="1"/>
  <c r="BL511" i="1"/>
  <c r="BM511" i="1"/>
  <c r="BN511" i="1"/>
  <c r="BO511" i="1"/>
  <c r="BP511" i="1"/>
  <c r="BQ511" i="1"/>
  <c r="BR511" i="1"/>
  <c r="BS511" i="1"/>
  <c r="AV512" i="1"/>
  <c r="AW512" i="1"/>
  <c r="AX512" i="1"/>
  <c r="AY512" i="1"/>
  <c r="AZ512" i="1"/>
  <c r="BA512" i="1"/>
  <c r="BB512" i="1"/>
  <c r="BC512" i="1"/>
  <c r="BD512" i="1"/>
  <c r="BE512" i="1"/>
  <c r="BF512" i="1"/>
  <c r="BG512" i="1"/>
  <c r="BH512" i="1"/>
  <c r="BI512" i="1"/>
  <c r="BJ512" i="1"/>
  <c r="BK512" i="1"/>
  <c r="BL512" i="1"/>
  <c r="BM512" i="1"/>
  <c r="BN512" i="1"/>
  <c r="BO512" i="1"/>
  <c r="BP512" i="1"/>
  <c r="BQ512" i="1"/>
  <c r="BR512" i="1"/>
  <c r="BS512" i="1"/>
  <c r="AV513" i="1"/>
  <c r="AW513" i="1"/>
  <c r="AX513" i="1"/>
  <c r="AY513" i="1"/>
  <c r="AZ513" i="1"/>
  <c r="BA513" i="1"/>
  <c r="BB513" i="1"/>
  <c r="BC513" i="1"/>
  <c r="BD513" i="1"/>
  <c r="BE513" i="1"/>
  <c r="BF513" i="1"/>
  <c r="BG513" i="1"/>
  <c r="BH513" i="1"/>
  <c r="BI513" i="1"/>
  <c r="BJ513" i="1"/>
  <c r="BK513" i="1"/>
  <c r="BL513" i="1"/>
  <c r="BM513" i="1"/>
  <c r="BN513" i="1"/>
  <c r="BO513" i="1"/>
  <c r="BP513" i="1"/>
  <c r="BQ513" i="1"/>
  <c r="BR513" i="1"/>
  <c r="BS513" i="1"/>
  <c r="AV514" i="1"/>
  <c r="AW514" i="1"/>
  <c r="AX514" i="1"/>
  <c r="AY514" i="1"/>
  <c r="AZ514" i="1"/>
  <c r="BA514" i="1"/>
  <c r="BB514" i="1"/>
  <c r="BC514" i="1"/>
  <c r="BD514" i="1"/>
  <c r="BE514" i="1"/>
  <c r="BF514" i="1"/>
  <c r="BG514" i="1"/>
  <c r="BH514" i="1"/>
  <c r="BI514" i="1"/>
  <c r="BJ514" i="1"/>
  <c r="BK514" i="1"/>
  <c r="BL514" i="1"/>
  <c r="BM514" i="1"/>
  <c r="BN514" i="1"/>
  <c r="BO514" i="1"/>
  <c r="BP514" i="1"/>
  <c r="BQ514" i="1"/>
  <c r="BR514" i="1"/>
  <c r="BS514" i="1"/>
  <c r="AV515" i="1"/>
  <c r="AW515" i="1"/>
  <c r="AX515" i="1"/>
  <c r="AY515" i="1"/>
  <c r="AZ515" i="1"/>
  <c r="BA515" i="1"/>
  <c r="BB515" i="1"/>
  <c r="BC515" i="1"/>
  <c r="BD515" i="1"/>
  <c r="BE515" i="1"/>
  <c r="BF515" i="1"/>
  <c r="BG515" i="1"/>
  <c r="BH515" i="1"/>
  <c r="BI515" i="1"/>
  <c r="BJ515" i="1"/>
  <c r="BK515" i="1"/>
  <c r="BL515" i="1"/>
  <c r="BM515" i="1"/>
  <c r="BN515" i="1"/>
  <c r="BO515" i="1"/>
  <c r="BP515" i="1"/>
  <c r="BQ515" i="1"/>
  <c r="BR515" i="1"/>
  <c r="BS515" i="1"/>
  <c r="AV516" i="1"/>
  <c r="AW516" i="1"/>
  <c r="AX516" i="1"/>
  <c r="AY516" i="1"/>
  <c r="AZ516" i="1"/>
  <c r="BA516" i="1"/>
  <c r="BB516" i="1"/>
  <c r="BC516" i="1"/>
  <c r="BD516" i="1"/>
  <c r="BE516" i="1"/>
  <c r="BF516" i="1"/>
  <c r="BG516" i="1"/>
  <c r="BH516" i="1"/>
  <c r="BI516" i="1"/>
  <c r="BJ516" i="1"/>
  <c r="BK516" i="1"/>
  <c r="BL516" i="1"/>
  <c r="BM516" i="1"/>
  <c r="BN516" i="1"/>
  <c r="BO516" i="1"/>
  <c r="BP516" i="1"/>
  <c r="BQ516" i="1"/>
  <c r="BR516" i="1"/>
  <c r="BS516" i="1"/>
  <c r="AV517" i="1"/>
  <c r="AW517" i="1"/>
  <c r="AX517" i="1"/>
  <c r="AY517" i="1"/>
  <c r="AZ517" i="1"/>
  <c r="BA517" i="1"/>
  <c r="BB517" i="1"/>
  <c r="BC517" i="1"/>
  <c r="BD517" i="1"/>
  <c r="BE517" i="1"/>
  <c r="BF517" i="1"/>
  <c r="BG517" i="1"/>
  <c r="BH517" i="1"/>
  <c r="BI517" i="1"/>
  <c r="BJ517" i="1"/>
  <c r="BK517" i="1"/>
  <c r="BL517" i="1"/>
  <c r="BM517" i="1"/>
  <c r="BN517" i="1"/>
  <c r="BO517" i="1"/>
  <c r="BP517" i="1"/>
  <c r="BQ517" i="1"/>
  <c r="BR517" i="1"/>
  <c r="BS517" i="1"/>
  <c r="AV518" i="1"/>
  <c r="AW518" i="1"/>
  <c r="AX518" i="1"/>
  <c r="AY518" i="1"/>
  <c r="AZ518" i="1"/>
  <c r="BA518" i="1"/>
  <c r="BB518" i="1"/>
  <c r="BC518" i="1"/>
  <c r="BD518" i="1"/>
  <c r="BE518" i="1"/>
  <c r="BF518" i="1"/>
  <c r="BG518" i="1"/>
  <c r="BH518" i="1"/>
  <c r="BI518" i="1"/>
  <c r="BJ518" i="1"/>
  <c r="BK518" i="1"/>
  <c r="BL518" i="1"/>
  <c r="BM518" i="1"/>
  <c r="BN518" i="1"/>
  <c r="BO518" i="1"/>
  <c r="BP518" i="1"/>
  <c r="BQ518" i="1"/>
  <c r="BR518" i="1"/>
  <c r="BS518" i="1"/>
  <c r="AV519" i="1"/>
  <c r="AW519" i="1"/>
  <c r="AX519" i="1"/>
  <c r="AY519" i="1"/>
  <c r="AZ519" i="1"/>
  <c r="BA519" i="1"/>
  <c r="BB519" i="1"/>
  <c r="BC519" i="1"/>
  <c r="BD519" i="1"/>
  <c r="BE519" i="1"/>
  <c r="BF519" i="1"/>
  <c r="BG519" i="1"/>
  <c r="BH519" i="1"/>
  <c r="BI519" i="1"/>
  <c r="BJ519" i="1"/>
  <c r="BK519" i="1"/>
  <c r="BL519" i="1"/>
  <c r="BM519" i="1"/>
  <c r="BN519" i="1"/>
  <c r="BO519" i="1"/>
  <c r="BP519" i="1"/>
  <c r="BQ519" i="1"/>
  <c r="BR519" i="1"/>
  <c r="BS519" i="1"/>
  <c r="AV520" i="1"/>
  <c r="AW520" i="1"/>
  <c r="AX520" i="1"/>
  <c r="AY520" i="1"/>
  <c r="AZ520" i="1"/>
  <c r="BA520" i="1"/>
  <c r="BB520" i="1"/>
  <c r="BC520" i="1"/>
  <c r="BD520" i="1"/>
  <c r="BE520" i="1"/>
  <c r="BF520" i="1"/>
  <c r="BG520" i="1"/>
  <c r="BH520" i="1"/>
  <c r="BI520" i="1"/>
  <c r="BJ520" i="1"/>
  <c r="BK520" i="1"/>
  <c r="BL520" i="1"/>
  <c r="BM520" i="1"/>
  <c r="BN520" i="1"/>
  <c r="BO520" i="1"/>
  <c r="BP520" i="1"/>
  <c r="BQ520" i="1"/>
  <c r="BR520" i="1"/>
  <c r="BS520" i="1"/>
  <c r="AV521" i="1"/>
  <c r="AW521" i="1"/>
  <c r="AX521" i="1"/>
  <c r="AY521" i="1"/>
  <c r="AZ521" i="1"/>
  <c r="BA521" i="1"/>
  <c r="BB521" i="1"/>
  <c r="BC521" i="1"/>
  <c r="BD521" i="1"/>
  <c r="BE521" i="1"/>
  <c r="BF521" i="1"/>
  <c r="BG521" i="1"/>
  <c r="BH521" i="1"/>
  <c r="BI521" i="1"/>
  <c r="BJ521" i="1"/>
  <c r="BK521" i="1"/>
  <c r="BL521" i="1"/>
  <c r="BM521" i="1"/>
  <c r="BN521" i="1"/>
  <c r="BO521" i="1"/>
  <c r="BP521" i="1"/>
  <c r="BQ521" i="1"/>
  <c r="BR521" i="1"/>
  <c r="BS521" i="1"/>
  <c r="AV522" i="1"/>
  <c r="AW522" i="1"/>
  <c r="AX522" i="1"/>
  <c r="AY522" i="1"/>
  <c r="AZ522" i="1"/>
  <c r="BA522" i="1"/>
  <c r="BB522" i="1"/>
  <c r="BC522" i="1"/>
  <c r="BD522" i="1"/>
  <c r="BE522" i="1"/>
  <c r="BF522" i="1"/>
  <c r="BG522" i="1"/>
  <c r="BH522" i="1"/>
  <c r="BI522" i="1"/>
  <c r="BJ522" i="1"/>
  <c r="BK522" i="1"/>
  <c r="BL522" i="1"/>
  <c r="BM522" i="1"/>
  <c r="BN522" i="1"/>
  <c r="BO522" i="1"/>
  <c r="BP522" i="1"/>
  <c r="BQ522" i="1"/>
  <c r="BR522" i="1"/>
  <c r="BS522" i="1"/>
  <c r="AV523" i="1"/>
  <c r="AW523" i="1"/>
  <c r="AX523" i="1"/>
  <c r="AY523" i="1"/>
  <c r="AZ523" i="1"/>
  <c r="BA523" i="1"/>
  <c r="BB523" i="1"/>
  <c r="BC523" i="1"/>
  <c r="BD523" i="1"/>
  <c r="BE523" i="1"/>
  <c r="BF523" i="1"/>
  <c r="BG523" i="1"/>
  <c r="BH523" i="1"/>
  <c r="BI523" i="1"/>
  <c r="BJ523" i="1"/>
  <c r="BK523" i="1"/>
  <c r="BL523" i="1"/>
  <c r="BM523" i="1"/>
  <c r="BN523" i="1"/>
  <c r="BO523" i="1"/>
  <c r="BP523" i="1"/>
  <c r="BQ523" i="1"/>
  <c r="BR523" i="1"/>
  <c r="BS523" i="1"/>
  <c r="AV524" i="1"/>
  <c r="AW524" i="1"/>
  <c r="AX524" i="1"/>
  <c r="AY524" i="1"/>
  <c r="AZ524" i="1"/>
  <c r="BA524" i="1"/>
  <c r="BB524" i="1"/>
  <c r="BC524" i="1"/>
  <c r="BD524" i="1"/>
  <c r="BE524" i="1"/>
  <c r="BF524" i="1"/>
  <c r="BG524" i="1"/>
  <c r="BH524" i="1"/>
  <c r="BI524" i="1"/>
  <c r="BJ524" i="1"/>
  <c r="BK524" i="1"/>
  <c r="BL524" i="1"/>
  <c r="BM524" i="1"/>
  <c r="BN524" i="1"/>
  <c r="BO524" i="1"/>
  <c r="BP524" i="1"/>
  <c r="BQ524" i="1"/>
  <c r="BR524" i="1"/>
  <c r="BS524" i="1"/>
  <c r="AV525" i="1"/>
  <c r="AW525" i="1"/>
  <c r="AX525" i="1"/>
  <c r="AY525" i="1"/>
  <c r="AZ525" i="1"/>
  <c r="BA525" i="1"/>
  <c r="BB525" i="1"/>
  <c r="BC525" i="1"/>
  <c r="BD525" i="1"/>
  <c r="BE525" i="1"/>
  <c r="BF525" i="1"/>
  <c r="BG525" i="1"/>
  <c r="BH525" i="1"/>
  <c r="BI525" i="1"/>
  <c r="BJ525" i="1"/>
  <c r="BK525" i="1"/>
  <c r="BL525" i="1"/>
  <c r="BM525" i="1"/>
  <c r="BN525" i="1"/>
  <c r="BO525" i="1"/>
  <c r="BP525" i="1"/>
  <c r="BQ525" i="1"/>
  <c r="BR525" i="1"/>
  <c r="BS525" i="1"/>
  <c r="AV526" i="1"/>
  <c r="AW526" i="1"/>
  <c r="AX526" i="1"/>
  <c r="AY526" i="1"/>
  <c r="AZ526" i="1"/>
  <c r="BA526" i="1"/>
  <c r="BB526" i="1"/>
  <c r="BC526" i="1"/>
  <c r="BD526" i="1"/>
  <c r="BE526" i="1"/>
  <c r="BF526" i="1"/>
  <c r="BG526" i="1"/>
  <c r="BH526" i="1"/>
  <c r="BI526" i="1"/>
  <c r="BJ526" i="1"/>
  <c r="BK526" i="1"/>
  <c r="BL526" i="1"/>
  <c r="BM526" i="1"/>
  <c r="BN526" i="1"/>
  <c r="BO526" i="1"/>
  <c r="BP526" i="1"/>
  <c r="BQ526" i="1"/>
  <c r="BR526" i="1"/>
  <c r="BS526" i="1"/>
  <c r="AV527" i="1"/>
  <c r="AW527" i="1"/>
  <c r="AX527" i="1"/>
  <c r="AY527" i="1"/>
  <c r="AZ527" i="1"/>
  <c r="BA527" i="1"/>
  <c r="BB527" i="1"/>
  <c r="BC527" i="1"/>
  <c r="BD527" i="1"/>
  <c r="BE527" i="1"/>
  <c r="BF527" i="1"/>
  <c r="BG527" i="1"/>
  <c r="BH527" i="1"/>
  <c r="BI527" i="1"/>
  <c r="BJ527" i="1"/>
  <c r="BK527" i="1"/>
  <c r="BL527" i="1"/>
  <c r="BM527" i="1"/>
  <c r="BN527" i="1"/>
  <c r="BO527" i="1"/>
  <c r="BP527" i="1"/>
  <c r="BQ527" i="1"/>
  <c r="BR527" i="1"/>
  <c r="BS527" i="1"/>
  <c r="AV528" i="1"/>
  <c r="AW528" i="1"/>
  <c r="AX528" i="1"/>
  <c r="AY528" i="1"/>
  <c r="AZ528" i="1"/>
  <c r="BA528" i="1"/>
  <c r="BB528" i="1"/>
  <c r="BC528" i="1"/>
  <c r="BD528" i="1"/>
  <c r="BE528" i="1"/>
  <c r="BF528" i="1"/>
  <c r="BG528" i="1"/>
  <c r="BH528" i="1"/>
  <c r="BI528" i="1"/>
  <c r="BJ528" i="1"/>
  <c r="BK528" i="1"/>
  <c r="BL528" i="1"/>
  <c r="BM528" i="1"/>
  <c r="BN528" i="1"/>
  <c r="BO528" i="1"/>
  <c r="BP528" i="1"/>
  <c r="BQ528" i="1"/>
  <c r="BR528" i="1"/>
  <c r="BS528" i="1"/>
  <c r="AV529" i="1"/>
  <c r="AW529" i="1"/>
  <c r="AX529" i="1"/>
  <c r="AY529" i="1"/>
  <c r="AZ529" i="1"/>
  <c r="BA529" i="1"/>
  <c r="BB529" i="1"/>
  <c r="BC529" i="1"/>
  <c r="BD529" i="1"/>
  <c r="BE529" i="1"/>
  <c r="BF529" i="1"/>
  <c r="BG529" i="1"/>
  <c r="BH529" i="1"/>
  <c r="BI529" i="1"/>
  <c r="BJ529" i="1"/>
  <c r="BK529" i="1"/>
  <c r="BL529" i="1"/>
  <c r="BM529" i="1"/>
  <c r="BN529" i="1"/>
  <c r="BO529" i="1"/>
  <c r="BP529" i="1"/>
  <c r="BQ529" i="1"/>
  <c r="BR529" i="1"/>
  <c r="BS529" i="1"/>
  <c r="AV530" i="1"/>
  <c r="AW530" i="1"/>
  <c r="AX530" i="1"/>
  <c r="AY530" i="1"/>
  <c r="AZ530" i="1"/>
  <c r="BA530" i="1"/>
  <c r="BB530" i="1"/>
  <c r="BC530" i="1"/>
  <c r="BD530" i="1"/>
  <c r="BE530" i="1"/>
  <c r="BF530" i="1"/>
  <c r="BG530" i="1"/>
  <c r="BH530" i="1"/>
  <c r="BI530" i="1"/>
  <c r="BJ530" i="1"/>
  <c r="BK530" i="1"/>
  <c r="BL530" i="1"/>
  <c r="BM530" i="1"/>
  <c r="BN530" i="1"/>
  <c r="BO530" i="1"/>
  <c r="BP530" i="1"/>
  <c r="BQ530" i="1"/>
  <c r="BR530" i="1"/>
  <c r="BS530" i="1"/>
  <c r="AV531" i="1"/>
  <c r="AW531" i="1"/>
  <c r="AX531" i="1"/>
  <c r="AY531" i="1"/>
  <c r="AZ531" i="1"/>
  <c r="BA531" i="1"/>
  <c r="BB531" i="1"/>
  <c r="BC531" i="1"/>
  <c r="BD531" i="1"/>
  <c r="BE531" i="1"/>
  <c r="BF531" i="1"/>
  <c r="BG531" i="1"/>
  <c r="BH531" i="1"/>
  <c r="BI531" i="1"/>
  <c r="BJ531" i="1"/>
  <c r="BK531" i="1"/>
  <c r="BL531" i="1"/>
  <c r="BM531" i="1"/>
  <c r="BN531" i="1"/>
  <c r="BO531" i="1"/>
  <c r="BP531" i="1"/>
  <c r="BQ531" i="1"/>
  <c r="BR531" i="1"/>
  <c r="BS531" i="1"/>
  <c r="AV532" i="1"/>
  <c r="AW532" i="1"/>
  <c r="AX532" i="1"/>
  <c r="AY532" i="1"/>
  <c r="AZ532" i="1"/>
  <c r="BA532" i="1"/>
  <c r="BB532" i="1"/>
  <c r="BC532" i="1"/>
  <c r="BD532" i="1"/>
  <c r="BE532" i="1"/>
  <c r="BF532" i="1"/>
  <c r="BG532" i="1"/>
  <c r="BH532" i="1"/>
  <c r="BI532" i="1"/>
  <c r="BJ532" i="1"/>
  <c r="BK532" i="1"/>
  <c r="BL532" i="1"/>
  <c r="BM532" i="1"/>
  <c r="BN532" i="1"/>
  <c r="BO532" i="1"/>
  <c r="BP532" i="1"/>
  <c r="BQ532" i="1"/>
  <c r="BR532" i="1"/>
  <c r="BS532" i="1"/>
  <c r="AV533" i="1"/>
  <c r="AW533" i="1"/>
  <c r="AX533" i="1"/>
  <c r="AY533" i="1"/>
  <c r="AZ533" i="1"/>
  <c r="BA533" i="1"/>
  <c r="BB533" i="1"/>
  <c r="BC533" i="1"/>
  <c r="BD533" i="1"/>
  <c r="BE533" i="1"/>
  <c r="BF533" i="1"/>
  <c r="BG533" i="1"/>
  <c r="BH533" i="1"/>
  <c r="BI533" i="1"/>
  <c r="BJ533" i="1"/>
  <c r="BK533" i="1"/>
  <c r="BL533" i="1"/>
  <c r="BM533" i="1"/>
  <c r="BN533" i="1"/>
  <c r="BO533" i="1"/>
  <c r="BP533" i="1"/>
  <c r="BQ533" i="1"/>
  <c r="BR533" i="1"/>
  <c r="BS533" i="1"/>
  <c r="AV534" i="1"/>
  <c r="AW534" i="1"/>
  <c r="AX534" i="1"/>
  <c r="AY534" i="1"/>
  <c r="AZ534" i="1"/>
  <c r="BA534" i="1"/>
  <c r="BB534" i="1"/>
  <c r="BC534" i="1"/>
  <c r="BD534" i="1"/>
  <c r="BE534" i="1"/>
  <c r="BF534" i="1"/>
  <c r="BG534" i="1"/>
  <c r="BH534" i="1"/>
  <c r="BI534" i="1"/>
  <c r="BJ534" i="1"/>
  <c r="BK534" i="1"/>
  <c r="BL534" i="1"/>
  <c r="BM534" i="1"/>
  <c r="BN534" i="1"/>
  <c r="BO534" i="1"/>
  <c r="BP534" i="1"/>
  <c r="BQ534" i="1"/>
  <c r="BR534" i="1"/>
  <c r="BS534" i="1"/>
  <c r="AV535" i="1"/>
  <c r="AW535" i="1"/>
  <c r="AX535" i="1"/>
  <c r="AY535" i="1"/>
  <c r="AZ535" i="1"/>
  <c r="BA535" i="1"/>
  <c r="BB535" i="1"/>
  <c r="BC535" i="1"/>
  <c r="BD535" i="1"/>
  <c r="BE535" i="1"/>
  <c r="BF535" i="1"/>
  <c r="BG535" i="1"/>
  <c r="BH535" i="1"/>
  <c r="BI535" i="1"/>
  <c r="BJ535" i="1"/>
  <c r="BK535" i="1"/>
  <c r="BL535" i="1"/>
  <c r="BM535" i="1"/>
  <c r="BN535" i="1"/>
  <c r="BO535" i="1"/>
  <c r="BP535" i="1"/>
  <c r="BQ535" i="1"/>
  <c r="BR535" i="1"/>
  <c r="BS535" i="1"/>
  <c r="AV536" i="1"/>
  <c r="AW536" i="1"/>
  <c r="AX536" i="1"/>
  <c r="AY536" i="1"/>
  <c r="AZ536" i="1"/>
  <c r="BA536" i="1"/>
  <c r="BB536" i="1"/>
  <c r="BC536" i="1"/>
  <c r="BD536" i="1"/>
  <c r="BE536" i="1"/>
  <c r="BF536" i="1"/>
  <c r="BG536" i="1"/>
  <c r="BH536" i="1"/>
  <c r="BI536" i="1"/>
  <c r="BJ536" i="1"/>
  <c r="BK536" i="1"/>
  <c r="BL536" i="1"/>
  <c r="BM536" i="1"/>
  <c r="BN536" i="1"/>
  <c r="BO536" i="1"/>
  <c r="BP536" i="1"/>
  <c r="BQ536" i="1"/>
  <c r="BR536" i="1"/>
  <c r="BS536" i="1"/>
  <c r="AV537" i="1"/>
  <c r="AW537" i="1"/>
  <c r="AX537" i="1"/>
  <c r="AY537" i="1"/>
  <c r="AZ537" i="1"/>
  <c r="BA537" i="1"/>
  <c r="BB537" i="1"/>
  <c r="BC537" i="1"/>
  <c r="BD537" i="1"/>
  <c r="BE537" i="1"/>
  <c r="BF537" i="1"/>
  <c r="BG537" i="1"/>
  <c r="BH537" i="1"/>
  <c r="BI537" i="1"/>
  <c r="BJ537" i="1"/>
  <c r="BK537" i="1"/>
  <c r="BL537" i="1"/>
  <c r="BM537" i="1"/>
  <c r="BN537" i="1"/>
  <c r="BO537" i="1"/>
  <c r="BP537" i="1"/>
  <c r="BQ537" i="1"/>
  <c r="BR537" i="1"/>
  <c r="BS537" i="1"/>
  <c r="AV538" i="1"/>
  <c r="AW538" i="1"/>
  <c r="AX538" i="1"/>
  <c r="AY538" i="1"/>
  <c r="AZ538" i="1"/>
  <c r="BA538" i="1"/>
  <c r="BB538" i="1"/>
  <c r="BC538" i="1"/>
  <c r="BD538" i="1"/>
  <c r="BE538" i="1"/>
  <c r="BF538" i="1"/>
  <c r="BG538" i="1"/>
  <c r="BH538" i="1"/>
  <c r="BI538" i="1"/>
  <c r="BJ538" i="1"/>
  <c r="BK538" i="1"/>
  <c r="BL538" i="1"/>
  <c r="BM538" i="1"/>
  <c r="BN538" i="1"/>
  <c r="BO538" i="1"/>
  <c r="BP538" i="1"/>
  <c r="BQ538" i="1"/>
  <c r="BR538" i="1"/>
  <c r="BS538" i="1"/>
  <c r="AV539" i="1"/>
  <c r="AW539" i="1"/>
  <c r="AX539" i="1"/>
  <c r="AY539" i="1"/>
  <c r="AZ539" i="1"/>
  <c r="BA539" i="1"/>
  <c r="BB539" i="1"/>
  <c r="BC539" i="1"/>
  <c r="BD539" i="1"/>
  <c r="BE539" i="1"/>
  <c r="BF539" i="1"/>
  <c r="BG539" i="1"/>
  <c r="BH539" i="1"/>
  <c r="BI539" i="1"/>
  <c r="BJ539" i="1"/>
  <c r="BK539" i="1"/>
  <c r="BL539" i="1"/>
  <c r="BM539" i="1"/>
  <c r="BN539" i="1"/>
  <c r="BO539" i="1"/>
  <c r="BP539" i="1"/>
  <c r="BQ539" i="1"/>
  <c r="BR539" i="1"/>
  <c r="BS539" i="1"/>
  <c r="AV540" i="1"/>
  <c r="AW540" i="1"/>
  <c r="AX540" i="1"/>
  <c r="AY540" i="1"/>
  <c r="AZ540" i="1"/>
  <c r="BA540" i="1"/>
  <c r="BB540" i="1"/>
  <c r="BC540" i="1"/>
  <c r="BD540" i="1"/>
  <c r="BE540" i="1"/>
  <c r="BF540" i="1"/>
  <c r="BG540" i="1"/>
  <c r="BH540" i="1"/>
  <c r="BI540" i="1"/>
  <c r="BJ540" i="1"/>
  <c r="BK540" i="1"/>
  <c r="BL540" i="1"/>
  <c r="BM540" i="1"/>
  <c r="BN540" i="1"/>
  <c r="BO540" i="1"/>
  <c r="BP540" i="1"/>
  <c r="BQ540" i="1"/>
  <c r="BR540" i="1"/>
  <c r="BS540" i="1"/>
  <c r="AV541" i="1"/>
  <c r="AW541" i="1"/>
  <c r="AX541" i="1"/>
  <c r="AY541" i="1"/>
  <c r="AZ541" i="1"/>
  <c r="BA541" i="1"/>
  <c r="BB541" i="1"/>
  <c r="BC541" i="1"/>
  <c r="BD541" i="1"/>
  <c r="BE541" i="1"/>
  <c r="BF541" i="1"/>
  <c r="BG541" i="1"/>
  <c r="BH541" i="1"/>
  <c r="BI541" i="1"/>
  <c r="BJ541" i="1"/>
  <c r="BK541" i="1"/>
  <c r="BL541" i="1"/>
  <c r="BM541" i="1"/>
  <c r="BN541" i="1"/>
  <c r="BO541" i="1"/>
  <c r="BP541" i="1"/>
  <c r="BQ541" i="1"/>
  <c r="BR541" i="1"/>
  <c r="BS541" i="1"/>
  <c r="AV542" i="1"/>
  <c r="AW542" i="1"/>
  <c r="AX542" i="1"/>
  <c r="AY542" i="1"/>
  <c r="AZ542" i="1"/>
  <c r="BA542" i="1"/>
  <c r="BB542" i="1"/>
  <c r="BC542" i="1"/>
  <c r="BD542" i="1"/>
  <c r="BE542" i="1"/>
  <c r="BF542" i="1"/>
  <c r="BG542" i="1"/>
  <c r="BH542" i="1"/>
  <c r="BI542" i="1"/>
  <c r="BJ542" i="1"/>
  <c r="BK542" i="1"/>
  <c r="BL542" i="1"/>
  <c r="BM542" i="1"/>
  <c r="BN542" i="1"/>
  <c r="BO542" i="1"/>
  <c r="BP542" i="1"/>
  <c r="BQ542" i="1"/>
  <c r="BR542" i="1"/>
  <c r="BS542" i="1"/>
  <c r="AV543" i="1"/>
  <c r="AW543" i="1"/>
  <c r="AX543" i="1"/>
  <c r="AY543" i="1"/>
  <c r="AZ543" i="1"/>
  <c r="BA543" i="1"/>
  <c r="BB543" i="1"/>
  <c r="BC543" i="1"/>
  <c r="BD543" i="1"/>
  <c r="BE543" i="1"/>
  <c r="BF543" i="1"/>
  <c r="BG543" i="1"/>
  <c r="BH543" i="1"/>
  <c r="BI543" i="1"/>
  <c r="BJ543" i="1"/>
  <c r="BK543" i="1"/>
  <c r="BL543" i="1"/>
  <c r="BM543" i="1"/>
  <c r="BN543" i="1"/>
  <c r="BO543" i="1"/>
  <c r="BP543" i="1"/>
  <c r="BQ543" i="1"/>
  <c r="BR543" i="1"/>
  <c r="BS543" i="1"/>
  <c r="AV544" i="1"/>
  <c r="AW544" i="1"/>
  <c r="AX544" i="1"/>
  <c r="AY544" i="1"/>
  <c r="AZ544" i="1"/>
  <c r="BA544" i="1"/>
  <c r="BB544" i="1"/>
  <c r="BC544" i="1"/>
  <c r="BD544" i="1"/>
  <c r="BE544" i="1"/>
  <c r="BF544" i="1"/>
  <c r="BG544" i="1"/>
  <c r="BH544" i="1"/>
  <c r="BI544" i="1"/>
  <c r="BJ544" i="1"/>
  <c r="BK544" i="1"/>
  <c r="BL544" i="1"/>
  <c r="BM544" i="1"/>
  <c r="BN544" i="1"/>
  <c r="BO544" i="1"/>
  <c r="BP544" i="1"/>
  <c r="BQ544" i="1"/>
  <c r="BR544" i="1"/>
  <c r="BS544" i="1"/>
  <c r="AV545" i="1"/>
  <c r="AW545" i="1"/>
  <c r="AX545" i="1"/>
  <c r="AY545" i="1"/>
  <c r="AZ545" i="1"/>
  <c r="BA545" i="1"/>
  <c r="BB545" i="1"/>
  <c r="BC545" i="1"/>
  <c r="BD545" i="1"/>
  <c r="BE545" i="1"/>
  <c r="BF545" i="1"/>
  <c r="BG545" i="1"/>
  <c r="BH545" i="1"/>
  <c r="BI545" i="1"/>
  <c r="BJ545" i="1"/>
  <c r="BK545" i="1"/>
  <c r="BL545" i="1"/>
  <c r="BM545" i="1"/>
  <c r="BN545" i="1"/>
  <c r="BO545" i="1"/>
  <c r="BP545" i="1"/>
  <c r="BQ545" i="1"/>
  <c r="BR545" i="1"/>
  <c r="BS545" i="1"/>
  <c r="AV546" i="1"/>
  <c r="AW546" i="1"/>
  <c r="AX546" i="1"/>
  <c r="AY546" i="1"/>
  <c r="AZ546" i="1"/>
  <c r="BA546" i="1"/>
  <c r="BB546" i="1"/>
  <c r="BC546" i="1"/>
  <c r="BD546" i="1"/>
  <c r="BE546" i="1"/>
  <c r="BF546" i="1"/>
  <c r="BG546" i="1"/>
  <c r="BH546" i="1"/>
  <c r="BI546" i="1"/>
  <c r="BJ546" i="1"/>
  <c r="BK546" i="1"/>
  <c r="BL546" i="1"/>
  <c r="BM546" i="1"/>
  <c r="BN546" i="1"/>
  <c r="BO546" i="1"/>
  <c r="BP546" i="1"/>
  <c r="BQ546" i="1"/>
  <c r="BR546" i="1"/>
  <c r="BS546" i="1"/>
  <c r="AV547" i="1"/>
  <c r="AW547" i="1"/>
  <c r="AX547" i="1"/>
  <c r="AY547" i="1"/>
  <c r="AZ547" i="1"/>
  <c r="BA547" i="1"/>
  <c r="BB547" i="1"/>
  <c r="BC547" i="1"/>
  <c r="BD547" i="1"/>
  <c r="BE547" i="1"/>
  <c r="BF547" i="1"/>
  <c r="BG547" i="1"/>
  <c r="BH547" i="1"/>
  <c r="BI547" i="1"/>
  <c r="BJ547" i="1"/>
  <c r="BK547" i="1"/>
  <c r="BL547" i="1"/>
  <c r="BM547" i="1"/>
  <c r="BN547" i="1"/>
  <c r="BO547" i="1"/>
  <c r="BP547" i="1"/>
  <c r="BQ547" i="1"/>
  <c r="BR547" i="1"/>
  <c r="BS547" i="1"/>
  <c r="AV548" i="1"/>
  <c r="AW548" i="1"/>
  <c r="AX548" i="1"/>
  <c r="AY548" i="1"/>
  <c r="AZ548" i="1"/>
  <c r="BA548" i="1"/>
  <c r="BB548" i="1"/>
  <c r="BC548" i="1"/>
  <c r="BD548" i="1"/>
  <c r="BE548" i="1"/>
  <c r="BF548" i="1"/>
  <c r="BG548" i="1"/>
  <c r="BH548" i="1"/>
  <c r="BI548" i="1"/>
  <c r="BJ548" i="1"/>
  <c r="BK548" i="1"/>
  <c r="BL548" i="1"/>
  <c r="BM548" i="1"/>
  <c r="BN548" i="1"/>
  <c r="BO548" i="1"/>
  <c r="BP548" i="1"/>
  <c r="BQ548" i="1"/>
  <c r="BR548" i="1"/>
  <c r="BS548" i="1"/>
  <c r="AV549" i="1"/>
  <c r="AW549" i="1"/>
  <c r="AX549" i="1"/>
  <c r="AY549" i="1"/>
  <c r="AZ549" i="1"/>
  <c r="BA549" i="1"/>
  <c r="BB549" i="1"/>
  <c r="BC549" i="1"/>
  <c r="BD549" i="1"/>
  <c r="BE549" i="1"/>
  <c r="BF549" i="1"/>
  <c r="BG549" i="1"/>
  <c r="BH549" i="1"/>
  <c r="BI549" i="1"/>
  <c r="BJ549" i="1"/>
  <c r="BK549" i="1"/>
  <c r="BL549" i="1"/>
  <c r="BM549" i="1"/>
  <c r="BN549" i="1"/>
  <c r="BO549" i="1"/>
  <c r="BP549" i="1"/>
  <c r="BQ549" i="1"/>
  <c r="BR549" i="1"/>
  <c r="BS549" i="1"/>
  <c r="AV550" i="1"/>
  <c r="AW550" i="1"/>
  <c r="AX550" i="1"/>
  <c r="AY550" i="1"/>
  <c r="AZ550" i="1"/>
  <c r="BA550" i="1"/>
  <c r="BB550" i="1"/>
  <c r="BC550" i="1"/>
  <c r="BD550" i="1"/>
  <c r="BE550" i="1"/>
  <c r="BF550" i="1"/>
  <c r="BG550" i="1"/>
  <c r="BH550" i="1"/>
  <c r="BI550" i="1"/>
  <c r="BJ550" i="1"/>
  <c r="BK550" i="1"/>
  <c r="BL550" i="1"/>
  <c r="BM550" i="1"/>
  <c r="BN550" i="1"/>
  <c r="BO550" i="1"/>
  <c r="BP550" i="1"/>
  <c r="BQ550" i="1"/>
  <c r="BR550" i="1"/>
  <c r="BS550" i="1"/>
  <c r="AV551" i="1"/>
  <c r="AW551" i="1"/>
  <c r="AX551" i="1"/>
  <c r="AY551" i="1"/>
  <c r="AZ551" i="1"/>
  <c r="BA551" i="1"/>
  <c r="BB551" i="1"/>
  <c r="BC551" i="1"/>
  <c r="BD551" i="1"/>
  <c r="BE551" i="1"/>
  <c r="BF551" i="1"/>
  <c r="BG551" i="1"/>
  <c r="BH551" i="1"/>
  <c r="BI551" i="1"/>
  <c r="BJ551" i="1"/>
  <c r="BK551" i="1"/>
  <c r="BL551" i="1"/>
  <c r="BM551" i="1"/>
  <c r="BN551" i="1"/>
  <c r="BO551" i="1"/>
  <c r="BP551" i="1"/>
  <c r="BQ551" i="1"/>
  <c r="BR551" i="1"/>
  <c r="BS551" i="1"/>
  <c r="AV552" i="1"/>
  <c r="AW552" i="1"/>
  <c r="AX552" i="1"/>
  <c r="AY552" i="1"/>
  <c r="AZ552" i="1"/>
  <c r="BA552" i="1"/>
  <c r="BB552" i="1"/>
  <c r="BC552" i="1"/>
  <c r="BD552" i="1"/>
  <c r="BE552" i="1"/>
  <c r="BF552" i="1"/>
  <c r="BG552" i="1"/>
  <c r="BH552" i="1"/>
  <c r="BI552" i="1"/>
  <c r="BJ552" i="1"/>
  <c r="BK552" i="1"/>
  <c r="BL552" i="1"/>
  <c r="BM552" i="1"/>
  <c r="BN552" i="1"/>
  <c r="BO552" i="1"/>
  <c r="BP552" i="1"/>
  <c r="BQ552" i="1"/>
  <c r="BR552" i="1"/>
  <c r="BS552" i="1"/>
  <c r="AV553" i="1"/>
  <c r="AW553" i="1"/>
  <c r="AX553" i="1"/>
  <c r="AY553" i="1"/>
  <c r="AZ553" i="1"/>
  <c r="BA553" i="1"/>
  <c r="BB553" i="1"/>
  <c r="BC553" i="1"/>
  <c r="BD553" i="1"/>
  <c r="BE553" i="1"/>
  <c r="BF553" i="1"/>
  <c r="BG553" i="1"/>
  <c r="BH553" i="1"/>
  <c r="BI553" i="1"/>
  <c r="BJ553" i="1"/>
  <c r="BK553" i="1"/>
  <c r="BL553" i="1"/>
  <c r="BM553" i="1"/>
  <c r="BN553" i="1"/>
  <c r="BO553" i="1"/>
  <c r="BP553" i="1"/>
  <c r="BQ553" i="1"/>
  <c r="BR553" i="1"/>
  <c r="BS553" i="1"/>
  <c r="AV554" i="1"/>
  <c r="AW554" i="1"/>
  <c r="AX554" i="1"/>
  <c r="AY554" i="1"/>
  <c r="AZ554" i="1"/>
  <c r="BA554" i="1"/>
  <c r="BB554" i="1"/>
  <c r="BC554" i="1"/>
  <c r="BD554" i="1"/>
  <c r="BE554" i="1"/>
  <c r="BF554" i="1"/>
  <c r="BG554" i="1"/>
  <c r="BH554" i="1"/>
  <c r="BI554" i="1"/>
  <c r="BJ554" i="1"/>
  <c r="BK554" i="1"/>
  <c r="BL554" i="1"/>
  <c r="BM554" i="1"/>
  <c r="BN554" i="1"/>
  <c r="BO554" i="1"/>
  <c r="BP554" i="1"/>
  <c r="BQ554" i="1"/>
  <c r="BR554" i="1"/>
  <c r="BS554" i="1"/>
  <c r="AV555" i="1"/>
  <c r="AW555" i="1"/>
  <c r="AX555" i="1"/>
  <c r="AY555" i="1"/>
  <c r="AZ555" i="1"/>
  <c r="BA555" i="1"/>
  <c r="BB555" i="1"/>
  <c r="BC555" i="1"/>
  <c r="BD555" i="1"/>
  <c r="BE555" i="1"/>
  <c r="BF555" i="1"/>
  <c r="BG555" i="1"/>
  <c r="BH555" i="1"/>
  <c r="BI555" i="1"/>
  <c r="BJ555" i="1"/>
  <c r="BK555" i="1"/>
  <c r="BL555" i="1"/>
  <c r="BM555" i="1"/>
  <c r="BN555" i="1"/>
  <c r="BO555" i="1"/>
  <c r="BP555" i="1"/>
  <c r="BQ555" i="1"/>
  <c r="BR555" i="1"/>
  <c r="BS555" i="1"/>
  <c r="AV556" i="1"/>
  <c r="AW556" i="1"/>
  <c r="AX556" i="1"/>
  <c r="AY556" i="1"/>
  <c r="AZ556" i="1"/>
  <c r="BA556" i="1"/>
  <c r="BB556" i="1"/>
  <c r="BC556" i="1"/>
  <c r="BD556" i="1"/>
  <c r="BE556" i="1"/>
  <c r="BF556" i="1"/>
  <c r="BG556" i="1"/>
  <c r="BH556" i="1"/>
  <c r="BI556" i="1"/>
  <c r="BJ556" i="1"/>
  <c r="BK556" i="1"/>
  <c r="BL556" i="1"/>
  <c r="BM556" i="1"/>
  <c r="BN556" i="1"/>
  <c r="BO556" i="1"/>
  <c r="BP556" i="1"/>
  <c r="BQ556" i="1"/>
  <c r="BR556" i="1"/>
  <c r="BS556" i="1"/>
  <c r="AV557" i="1"/>
  <c r="AW557" i="1"/>
  <c r="AX557" i="1"/>
  <c r="AY557" i="1"/>
  <c r="AZ557" i="1"/>
  <c r="BA557" i="1"/>
  <c r="BB557" i="1"/>
  <c r="BC557" i="1"/>
  <c r="BD557" i="1"/>
  <c r="BE557" i="1"/>
  <c r="BF557" i="1"/>
  <c r="BG557" i="1"/>
  <c r="BH557" i="1"/>
  <c r="BI557" i="1"/>
  <c r="BJ557" i="1"/>
  <c r="BK557" i="1"/>
  <c r="BL557" i="1"/>
  <c r="BM557" i="1"/>
  <c r="BN557" i="1"/>
  <c r="BO557" i="1"/>
  <c r="BP557" i="1"/>
  <c r="BQ557" i="1"/>
  <c r="BR557" i="1"/>
  <c r="BS557" i="1"/>
  <c r="AV558" i="1"/>
  <c r="AW558" i="1"/>
  <c r="AX558" i="1"/>
  <c r="AY558" i="1"/>
  <c r="AZ558" i="1"/>
  <c r="BA558" i="1"/>
  <c r="BB558" i="1"/>
  <c r="BC558" i="1"/>
  <c r="BD558" i="1"/>
  <c r="BE558" i="1"/>
  <c r="BF558" i="1"/>
  <c r="BG558" i="1"/>
  <c r="BH558" i="1"/>
  <c r="BI558" i="1"/>
  <c r="BJ558" i="1"/>
  <c r="BK558" i="1"/>
  <c r="BL558" i="1"/>
  <c r="BM558" i="1"/>
  <c r="BN558" i="1"/>
  <c r="BO558" i="1"/>
  <c r="BP558" i="1"/>
  <c r="BQ558" i="1"/>
  <c r="BR558" i="1"/>
  <c r="BS558" i="1"/>
  <c r="AV559" i="1"/>
  <c r="AW559" i="1"/>
  <c r="AX559" i="1"/>
  <c r="AY559" i="1"/>
  <c r="AZ559" i="1"/>
  <c r="BA559" i="1"/>
  <c r="BB559" i="1"/>
  <c r="BC559" i="1"/>
  <c r="BD559" i="1"/>
  <c r="BE559" i="1"/>
  <c r="BF559" i="1"/>
  <c r="BG559" i="1"/>
  <c r="BH559" i="1"/>
  <c r="BI559" i="1"/>
  <c r="BJ559" i="1"/>
  <c r="BK559" i="1"/>
  <c r="BL559" i="1"/>
  <c r="BM559" i="1"/>
  <c r="BN559" i="1"/>
  <c r="BO559" i="1"/>
  <c r="BP559" i="1"/>
  <c r="BQ559" i="1"/>
  <c r="BR559" i="1"/>
  <c r="BS559" i="1"/>
  <c r="AV560" i="1"/>
  <c r="AW560" i="1"/>
  <c r="AX560" i="1"/>
  <c r="AY560" i="1"/>
  <c r="AZ560" i="1"/>
  <c r="BA560" i="1"/>
  <c r="BB560" i="1"/>
  <c r="BC560" i="1"/>
  <c r="BD560" i="1"/>
  <c r="BE560" i="1"/>
  <c r="BF560" i="1"/>
  <c r="BG560" i="1"/>
  <c r="BH560" i="1"/>
  <c r="BI560" i="1"/>
  <c r="BJ560" i="1"/>
  <c r="BK560" i="1"/>
  <c r="BL560" i="1"/>
  <c r="BM560" i="1"/>
  <c r="BN560" i="1"/>
  <c r="BO560" i="1"/>
  <c r="BP560" i="1"/>
  <c r="BQ560" i="1"/>
  <c r="BR560" i="1"/>
  <c r="BS560" i="1"/>
  <c r="AV561" i="1"/>
  <c r="AW561" i="1"/>
  <c r="AX561" i="1"/>
  <c r="AY561" i="1"/>
  <c r="AZ561" i="1"/>
  <c r="BA561" i="1"/>
  <c r="BB561" i="1"/>
  <c r="BC561" i="1"/>
  <c r="BD561" i="1"/>
  <c r="BE561" i="1"/>
  <c r="BF561" i="1"/>
  <c r="BG561" i="1"/>
  <c r="BH561" i="1"/>
  <c r="BI561" i="1"/>
  <c r="BJ561" i="1"/>
  <c r="BK561" i="1"/>
  <c r="BL561" i="1"/>
  <c r="BM561" i="1"/>
  <c r="BN561" i="1"/>
  <c r="BO561" i="1"/>
  <c r="BP561" i="1"/>
  <c r="BQ561" i="1"/>
  <c r="BR561" i="1"/>
  <c r="BS561" i="1"/>
  <c r="AV562" i="1"/>
  <c r="AW562" i="1"/>
  <c r="AX562" i="1"/>
  <c r="AY562" i="1"/>
  <c r="AZ562" i="1"/>
  <c r="BA562" i="1"/>
  <c r="BB562" i="1"/>
  <c r="BC562" i="1"/>
  <c r="BD562" i="1"/>
  <c r="BE562" i="1"/>
  <c r="BF562" i="1"/>
  <c r="BG562" i="1"/>
  <c r="BH562" i="1"/>
  <c r="BI562" i="1"/>
  <c r="BJ562" i="1"/>
  <c r="BK562" i="1"/>
  <c r="BL562" i="1"/>
  <c r="BM562" i="1"/>
  <c r="BN562" i="1"/>
  <c r="BO562" i="1"/>
  <c r="BP562" i="1"/>
  <c r="BQ562" i="1"/>
  <c r="BR562" i="1"/>
  <c r="BS562" i="1"/>
  <c r="AV563" i="1"/>
  <c r="AW563" i="1"/>
  <c r="AX563" i="1"/>
  <c r="AY563" i="1"/>
  <c r="AZ563" i="1"/>
  <c r="BA563" i="1"/>
  <c r="BB563" i="1"/>
  <c r="BC563" i="1"/>
  <c r="BD563" i="1"/>
  <c r="BE563" i="1"/>
  <c r="BF563" i="1"/>
  <c r="BG563" i="1"/>
  <c r="BH563" i="1"/>
  <c r="BI563" i="1"/>
  <c r="BJ563" i="1"/>
  <c r="BK563" i="1"/>
  <c r="BL563" i="1"/>
  <c r="BM563" i="1"/>
  <c r="BN563" i="1"/>
  <c r="BO563" i="1"/>
  <c r="BP563" i="1"/>
  <c r="BQ563" i="1"/>
  <c r="BR563" i="1"/>
  <c r="BS563" i="1"/>
  <c r="AV564" i="1"/>
  <c r="AW564" i="1"/>
  <c r="AX564" i="1"/>
  <c r="AY564" i="1"/>
  <c r="AZ564" i="1"/>
  <c r="BA564" i="1"/>
  <c r="BB564" i="1"/>
  <c r="BC564" i="1"/>
  <c r="BD564" i="1"/>
  <c r="BE564" i="1"/>
  <c r="BF564" i="1"/>
  <c r="BG564" i="1"/>
  <c r="BH564" i="1"/>
  <c r="BI564" i="1"/>
  <c r="BJ564" i="1"/>
  <c r="BK564" i="1"/>
  <c r="BL564" i="1"/>
  <c r="BM564" i="1"/>
  <c r="BN564" i="1"/>
  <c r="BO564" i="1"/>
  <c r="BP564" i="1"/>
  <c r="BQ564" i="1"/>
  <c r="BR564" i="1"/>
  <c r="BS564" i="1"/>
  <c r="AV565" i="1"/>
  <c r="AW565" i="1"/>
  <c r="AX565" i="1"/>
  <c r="AY565" i="1"/>
  <c r="AZ565" i="1"/>
  <c r="BA565" i="1"/>
  <c r="BB565" i="1"/>
  <c r="BC565" i="1"/>
  <c r="BD565" i="1"/>
  <c r="BE565" i="1"/>
  <c r="BF565" i="1"/>
  <c r="BG565" i="1"/>
  <c r="BH565" i="1"/>
  <c r="BI565" i="1"/>
  <c r="BJ565" i="1"/>
  <c r="BK565" i="1"/>
  <c r="BL565" i="1"/>
  <c r="BM565" i="1"/>
  <c r="BN565" i="1"/>
  <c r="BO565" i="1"/>
  <c r="BP565" i="1"/>
  <c r="BQ565" i="1"/>
  <c r="BR565" i="1"/>
  <c r="BS565" i="1"/>
  <c r="AV566" i="1"/>
  <c r="AW566" i="1"/>
  <c r="AX566" i="1"/>
  <c r="AY566" i="1"/>
  <c r="AZ566" i="1"/>
  <c r="BA566" i="1"/>
  <c r="BB566" i="1"/>
  <c r="BC566" i="1"/>
  <c r="BD566" i="1"/>
  <c r="BE566" i="1"/>
  <c r="BF566" i="1"/>
  <c r="BG566" i="1"/>
  <c r="BH566" i="1"/>
  <c r="BI566" i="1"/>
  <c r="BJ566" i="1"/>
  <c r="BK566" i="1"/>
  <c r="BL566" i="1"/>
  <c r="BM566" i="1"/>
  <c r="BN566" i="1"/>
  <c r="BO566" i="1"/>
  <c r="BP566" i="1"/>
  <c r="BQ566" i="1"/>
  <c r="BR566" i="1"/>
  <c r="BS566" i="1"/>
  <c r="AV567" i="1"/>
  <c r="AW567" i="1"/>
  <c r="AX567" i="1"/>
  <c r="AY567" i="1"/>
  <c r="AZ567" i="1"/>
  <c r="BA567" i="1"/>
  <c r="BB567" i="1"/>
  <c r="BC567" i="1"/>
  <c r="BD567" i="1"/>
  <c r="BE567" i="1"/>
  <c r="BF567" i="1"/>
  <c r="BG567" i="1"/>
  <c r="BH567" i="1"/>
  <c r="BI567" i="1"/>
  <c r="BJ567" i="1"/>
  <c r="BK567" i="1"/>
  <c r="BL567" i="1"/>
  <c r="BM567" i="1"/>
  <c r="BN567" i="1"/>
  <c r="BO567" i="1"/>
  <c r="BP567" i="1"/>
  <c r="BQ567" i="1"/>
  <c r="BR567" i="1"/>
  <c r="BS567" i="1"/>
  <c r="AV568" i="1"/>
  <c r="AW568" i="1"/>
  <c r="AX568" i="1"/>
  <c r="AY568" i="1"/>
  <c r="AZ568" i="1"/>
  <c r="BA568" i="1"/>
  <c r="BB568" i="1"/>
  <c r="BC568" i="1"/>
  <c r="BD568" i="1"/>
  <c r="BE568" i="1"/>
  <c r="BF568" i="1"/>
  <c r="BG568" i="1"/>
  <c r="BH568" i="1"/>
  <c r="BI568" i="1"/>
  <c r="BJ568" i="1"/>
  <c r="BK568" i="1"/>
  <c r="BL568" i="1"/>
  <c r="BM568" i="1"/>
  <c r="BN568" i="1"/>
  <c r="BO568" i="1"/>
  <c r="BP568" i="1"/>
  <c r="BQ568" i="1"/>
  <c r="BR568" i="1"/>
  <c r="BS568" i="1"/>
  <c r="AV569" i="1"/>
  <c r="AW569" i="1"/>
  <c r="AX569" i="1"/>
  <c r="AY569" i="1"/>
  <c r="AZ569" i="1"/>
  <c r="BA569" i="1"/>
  <c r="BB569" i="1"/>
  <c r="BC569" i="1"/>
  <c r="BD569" i="1"/>
  <c r="BE569" i="1"/>
  <c r="BF569" i="1"/>
  <c r="BG569" i="1"/>
  <c r="BH569" i="1"/>
  <c r="BI569" i="1"/>
  <c r="BJ569" i="1"/>
  <c r="BK569" i="1"/>
  <c r="BL569" i="1"/>
  <c r="BM569" i="1"/>
  <c r="BN569" i="1"/>
  <c r="BO569" i="1"/>
  <c r="BP569" i="1"/>
  <c r="BQ569" i="1"/>
  <c r="BR569" i="1"/>
  <c r="BS569" i="1"/>
  <c r="AV570" i="1"/>
  <c r="AW570" i="1"/>
  <c r="AX570" i="1"/>
  <c r="AY570" i="1"/>
  <c r="AZ570" i="1"/>
  <c r="BA570" i="1"/>
  <c r="BB570" i="1"/>
  <c r="BC570" i="1"/>
  <c r="BD570" i="1"/>
  <c r="BE570" i="1"/>
  <c r="BF570" i="1"/>
  <c r="BG570" i="1"/>
  <c r="BH570" i="1"/>
  <c r="BI570" i="1"/>
  <c r="BJ570" i="1"/>
  <c r="BK570" i="1"/>
  <c r="BL570" i="1"/>
  <c r="BM570" i="1"/>
  <c r="BN570" i="1"/>
  <c r="BO570" i="1"/>
  <c r="BP570" i="1"/>
  <c r="BQ570" i="1"/>
  <c r="BR570" i="1"/>
  <c r="BS570" i="1"/>
  <c r="AV571" i="1"/>
  <c r="AW571" i="1"/>
  <c r="AX571" i="1"/>
  <c r="AY571" i="1"/>
  <c r="AZ571" i="1"/>
  <c r="BA571" i="1"/>
  <c r="BB571" i="1"/>
  <c r="BC571" i="1"/>
  <c r="BD571" i="1"/>
  <c r="BE571" i="1"/>
  <c r="BF571" i="1"/>
  <c r="BG571" i="1"/>
  <c r="BH571" i="1"/>
  <c r="BI571" i="1"/>
  <c r="BJ571" i="1"/>
  <c r="BK571" i="1"/>
  <c r="BL571" i="1"/>
  <c r="BM571" i="1"/>
  <c r="BN571" i="1"/>
  <c r="BO571" i="1"/>
  <c r="BP571" i="1"/>
  <c r="BQ571" i="1"/>
  <c r="BR571" i="1"/>
  <c r="BS571" i="1"/>
  <c r="AV572" i="1"/>
  <c r="AW572" i="1"/>
  <c r="AX572" i="1"/>
  <c r="AY572" i="1"/>
  <c r="AZ572" i="1"/>
  <c r="BA572" i="1"/>
  <c r="BB572" i="1"/>
  <c r="BC572" i="1"/>
  <c r="BD572" i="1"/>
  <c r="BE572" i="1"/>
  <c r="BF572" i="1"/>
  <c r="BG572" i="1"/>
  <c r="BH572" i="1"/>
  <c r="BI572" i="1"/>
  <c r="BJ572" i="1"/>
  <c r="BK572" i="1"/>
  <c r="BL572" i="1"/>
  <c r="BM572" i="1"/>
  <c r="BN572" i="1"/>
  <c r="BO572" i="1"/>
  <c r="BP572" i="1"/>
  <c r="BQ572" i="1"/>
  <c r="BR572" i="1"/>
  <c r="BS572" i="1"/>
  <c r="AV573" i="1"/>
  <c r="AW573" i="1"/>
  <c r="AX573" i="1"/>
  <c r="AY573" i="1"/>
  <c r="AZ573" i="1"/>
  <c r="BA573" i="1"/>
  <c r="BB573" i="1"/>
  <c r="BC573" i="1"/>
  <c r="BD573" i="1"/>
  <c r="BE573" i="1"/>
  <c r="BF573" i="1"/>
  <c r="BG573" i="1"/>
  <c r="BH573" i="1"/>
  <c r="BI573" i="1"/>
  <c r="BJ573" i="1"/>
  <c r="BK573" i="1"/>
  <c r="BL573" i="1"/>
  <c r="BM573" i="1"/>
  <c r="BN573" i="1"/>
  <c r="BO573" i="1"/>
  <c r="BP573" i="1"/>
  <c r="BQ573" i="1"/>
  <c r="BR573" i="1"/>
  <c r="BS573" i="1"/>
  <c r="AV574" i="1"/>
  <c r="AW574" i="1"/>
  <c r="AX574" i="1"/>
  <c r="AY574" i="1"/>
  <c r="AZ574" i="1"/>
  <c r="BA574" i="1"/>
  <c r="BB574" i="1"/>
  <c r="BC574" i="1"/>
  <c r="BD574" i="1"/>
  <c r="BE574" i="1"/>
  <c r="BF574" i="1"/>
  <c r="BG574" i="1"/>
  <c r="BH574" i="1"/>
  <c r="BI574" i="1"/>
  <c r="BJ574" i="1"/>
  <c r="BK574" i="1"/>
  <c r="BL574" i="1"/>
  <c r="BM574" i="1"/>
  <c r="BN574" i="1"/>
  <c r="BO574" i="1"/>
  <c r="BP574" i="1"/>
  <c r="BQ574" i="1"/>
  <c r="BR574" i="1"/>
  <c r="BS574" i="1"/>
  <c r="AV575" i="1"/>
  <c r="AW575" i="1"/>
  <c r="AX575" i="1"/>
  <c r="AY575" i="1"/>
  <c r="AZ575" i="1"/>
  <c r="BA575" i="1"/>
  <c r="BB575" i="1"/>
  <c r="BC575" i="1"/>
  <c r="BD575" i="1"/>
  <c r="BE575" i="1"/>
  <c r="BF575" i="1"/>
  <c r="BG575" i="1"/>
  <c r="BH575" i="1"/>
  <c r="BI575" i="1"/>
  <c r="BJ575" i="1"/>
  <c r="BK575" i="1"/>
  <c r="BL575" i="1"/>
  <c r="BM575" i="1"/>
  <c r="BN575" i="1"/>
  <c r="BO575" i="1"/>
  <c r="BP575" i="1"/>
  <c r="BQ575" i="1"/>
  <c r="BR575" i="1"/>
  <c r="BS575" i="1"/>
  <c r="AV576" i="1"/>
  <c r="AW576" i="1"/>
  <c r="AX576" i="1"/>
  <c r="AY576" i="1"/>
  <c r="AZ576" i="1"/>
  <c r="BA576" i="1"/>
  <c r="BB576" i="1"/>
  <c r="BC576" i="1"/>
  <c r="BD576" i="1"/>
  <c r="BE576" i="1"/>
  <c r="BF576" i="1"/>
  <c r="BG576" i="1"/>
  <c r="BH576" i="1"/>
  <c r="BI576" i="1"/>
  <c r="BJ576" i="1"/>
  <c r="BK576" i="1"/>
  <c r="BL576" i="1"/>
  <c r="BM576" i="1"/>
  <c r="BN576" i="1"/>
  <c r="BO576" i="1"/>
  <c r="BP576" i="1"/>
  <c r="BQ576" i="1"/>
  <c r="BR576" i="1"/>
  <c r="BS576" i="1"/>
  <c r="AV577" i="1"/>
  <c r="AW577" i="1"/>
  <c r="AX577" i="1"/>
  <c r="AY577" i="1"/>
  <c r="AZ577" i="1"/>
  <c r="BA577" i="1"/>
  <c r="BB577" i="1"/>
  <c r="BC577" i="1"/>
  <c r="BD577" i="1"/>
  <c r="BE577" i="1"/>
  <c r="BF577" i="1"/>
  <c r="BG577" i="1"/>
  <c r="BH577" i="1"/>
  <c r="BI577" i="1"/>
  <c r="BJ577" i="1"/>
  <c r="BK577" i="1"/>
  <c r="BL577" i="1"/>
  <c r="BM577" i="1"/>
  <c r="BN577" i="1"/>
  <c r="BO577" i="1"/>
  <c r="BP577" i="1"/>
  <c r="BQ577" i="1"/>
  <c r="BR577" i="1"/>
  <c r="BS577" i="1"/>
  <c r="AV578" i="1"/>
  <c r="AW578" i="1"/>
  <c r="AX578" i="1"/>
  <c r="AY578" i="1"/>
  <c r="AZ578" i="1"/>
  <c r="BA578" i="1"/>
  <c r="BB578" i="1"/>
  <c r="BC578" i="1"/>
  <c r="BD578" i="1"/>
  <c r="BE578" i="1"/>
  <c r="BF578" i="1"/>
  <c r="BG578" i="1"/>
  <c r="BH578" i="1"/>
  <c r="BI578" i="1"/>
  <c r="BJ578" i="1"/>
  <c r="BK578" i="1"/>
  <c r="BL578" i="1"/>
  <c r="BM578" i="1"/>
  <c r="BN578" i="1"/>
  <c r="BO578" i="1"/>
  <c r="BP578" i="1"/>
  <c r="BQ578" i="1"/>
  <c r="BR578" i="1"/>
  <c r="BS578" i="1"/>
  <c r="AV579" i="1"/>
  <c r="AW579" i="1"/>
  <c r="AX579" i="1"/>
  <c r="AY579" i="1"/>
  <c r="AZ579" i="1"/>
  <c r="BA579" i="1"/>
  <c r="BB579" i="1"/>
  <c r="BC579" i="1"/>
  <c r="BD579" i="1"/>
  <c r="BE579" i="1"/>
  <c r="BF579" i="1"/>
  <c r="BG579" i="1"/>
  <c r="BH579" i="1"/>
  <c r="BI579" i="1"/>
  <c r="BJ579" i="1"/>
  <c r="BK579" i="1"/>
  <c r="BL579" i="1"/>
  <c r="BM579" i="1"/>
  <c r="BN579" i="1"/>
  <c r="BO579" i="1"/>
  <c r="BP579" i="1"/>
  <c r="BQ579" i="1"/>
  <c r="BR579" i="1"/>
  <c r="BS579" i="1"/>
  <c r="AV580" i="1"/>
  <c r="AW580" i="1"/>
  <c r="AX580" i="1"/>
  <c r="AY580" i="1"/>
  <c r="AZ580" i="1"/>
  <c r="BA580" i="1"/>
  <c r="BB580" i="1"/>
  <c r="BC580" i="1"/>
  <c r="BD580" i="1"/>
  <c r="BE580" i="1"/>
  <c r="BF580" i="1"/>
  <c r="BG580" i="1"/>
  <c r="BH580" i="1"/>
  <c r="BI580" i="1"/>
  <c r="BJ580" i="1"/>
  <c r="BK580" i="1"/>
  <c r="BL580" i="1"/>
  <c r="BM580" i="1"/>
  <c r="BN580" i="1"/>
  <c r="BO580" i="1"/>
  <c r="BP580" i="1"/>
  <c r="BQ580" i="1"/>
  <c r="BR580" i="1"/>
  <c r="BS580" i="1"/>
  <c r="AV581" i="1"/>
  <c r="AW581" i="1"/>
  <c r="AX581" i="1"/>
  <c r="AY581" i="1"/>
  <c r="AZ581" i="1"/>
  <c r="BA581" i="1"/>
  <c r="BB581" i="1"/>
  <c r="BC581" i="1"/>
  <c r="BD581" i="1"/>
  <c r="BE581" i="1"/>
  <c r="BF581" i="1"/>
  <c r="BG581" i="1"/>
  <c r="BH581" i="1"/>
  <c r="BI581" i="1"/>
  <c r="BJ581" i="1"/>
  <c r="BK581" i="1"/>
  <c r="BL581" i="1"/>
  <c r="BM581" i="1"/>
  <c r="BN581" i="1"/>
  <c r="BO581" i="1"/>
  <c r="BP581" i="1"/>
  <c r="BQ581" i="1"/>
  <c r="BR581" i="1"/>
  <c r="BS581" i="1"/>
  <c r="AV582" i="1"/>
  <c r="AW582" i="1"/>
  <c r="AX582" i="1"/>
  <c r="AY582" i="1"/>
  <c r="AZ582" i="1"/>
  <c r="BA582" i="1"/>
  <c r="BB582" i="1"/>
  <c r="BC582" i="1"/>
  <c r="BD582" i="1"/>
  <c r="BE582" i="1"/>
  <c r="BF582" i="1"/>
  <c r="BG582" i="1"/>
  <c r="BH582" i="1"/>
  <c r="BI582" i="1"/>
  <c r="BJ582" i="1"/>
  <c r="BK582" i="1"/>
  <c r="BL582" i="1"/>
  <c r="BM582" i="1"/>
  <c r="BN582" i="1"/>
  <c r="BO582" i="1"/>
  <c r="BP582" i="1"/>
  <c r="BQ582" i="1"/>
  <c r="BR582" i="1"/>
  <c r="BS582" i="1"/>
  <c r="AV583" i="1"/>
  <c r="AW583" i="1"/>
  <c r="AX583" i="1"/>
  <c r="AY583" i="1"/>
  <c r="AZ583" i="1"/>
  <c r="BA583" i="1"/>
  <c r="BB583" i="1"/>
  <c r="BC583" i="1"/>
  <c r="BD583" i="1"/>
  <c r="BE583" i="1"/>
  <c r="BF583" i="1"/>
  <c r="BG583" i="1"/>
  <c r="BH583" i="1"/>
  <c r="BI583" i="1"/>
  <c r="BJ583" i="1"/>
  <c r="BK583" i="1"/>
  <c r="BL583" i="1"/>
  <c r="BM583" i="1"/>
  <c r="BN583" i="1"/>
  <c r="BO583" i="1"/>
  <c r="BP583" i="1"/>
  <c r="BQ583" i="1"/>
  <c r="BR583" i="1"/>
  <c r="BS583" i="1"/>
  <c r="AV584" i="1"/>
  <c r="AW584" i="1"/>
  <c r="AX584" i="1"/>
  <c r="AY584" i="1"/>
  <c r="AZ584" i="1"/>
  <c r="BA584" i="1"/>
  <c r="BB584" i="1"/>
  <c r="BC584" i="1"/>
  <c r="BD584" i="1"/>
  <c r="BE584" i="1"/>
  <c r="BF584" i="1"/>
  <c r="BG584" i="1"/>
  <c r="BH584" i="1"/>
  <c r="BI584" i="1"/>
  <c r="BJ584" i="1"/>
  <c r="BK584" i="1"/>
  <c r="BL584" i="1"/>
  <c r="BM584" i="1"/>
  <c r="BN584" i="1"/>
  <c r="BO584" i="1"/>
  <c r="BP584" i="1"/>
  <c r="BQ584" i="1"/>
  <c r="BR584" i="1"/>
  <c r="BS584" i="1"/>
  <c r="AV585" i="1"/>
  <c r="AW585" i="1"/>
  <c r="AX585" i="1"/>
  <c r="AY585" i="1"/>
  <c r="AZ585" i="1"/>
  <c r="BA585" i="1"/>
  <c r="BB585" i="1"/>
  <c r="BC585" i="1"/>
  <c r="BD585" i="1"/>
  <c r="BE585" i="1"/>
  <c r="BF585" i="1"/>
  <c r="BG585" i="1"/>
  <c r="BH585" i="1"/>
  <c r="BI585" i="1"/>
  <c r="BJ585" i="1"/>
  <c r="BK585" i="1"/>
  <c r="BL585" i="1"/>
  <c r="BM585" i="1"/>
  <c r="BN585" i="1"/>
  <c r="BO585" i="1"/>
  <c r="BP585" i="1"/>
  <c r="BQ585" i="1"/>
  <c r="BR585" i="1"/>
  <c r="BS585" i="1"/>
  <c r="AV586" i="1"/>
  <c r="AW586" i="1"/>
  <c r="AX586" i="1"/>
  <c r="AY586" i="1"/>
  <c r="AZ586" i="1"/>
  <c r="BA586" i="1"/>
  <c r="BB586" i="1"/>
  <c r="BC586" i="1"/>
  <c r="BD586" i="1"/>
  <c r="BE586" i="1"/>
  <c r="BF586" i="1"/>
  <c r="BG586" i="1"/>
  <c r="BH586" i="1"/>
  <c r="BI586" i="1"/>
  <c r="BJ586" i="1"/>
  <c r="BK586" i="1"/>
  <c r="BL586" i="1"/>
  <c r="BM586" i="1"/>
  <c r="BN586" i="1"/>
  <c r="BO586" i="1"/>
  <c r="BP586" i="1"/>
  <c r="BQ586" i="1"/>
  <c r="BR586" i="1"/>
  <c r="BS586" i="1"/>
  <c r="AV587" i="1"/>
  <c r="AW587" i="1"/>
  <c r="AX587" i="1"/>
  <c r="AY587" i="1"/>
  <c r="AZ587" i="1"/>
  <c r="BA587" i="1"/>
  <c r="BB587" i="1"/>
  <c r="BC587" i="1"/>
  <c r="BD587" i="1"/>
  <c r="BE587" i="1"/>
  <c r="BF587" i="1"/>
  <c r="BG587" i="1"/>
  <c r="BH587" i="1"/>
  <c r="BI587" i="1"/>
  <c r="BJ587" i="1"/>
  <c r="BK587" i="1"/>
  <c r="BL587" i="1"/>
  <c r="BM587" i="1"/>
  <c r="BN587" i="1"/>
  <c r="BO587" i="1"/>
  <c r="BP587" i="1"/>
  <c r="BQ587" i="1"/>
  <c r="BR587" i="1"/>
  <c r="BS587" i="1"/>
  <c r="AV588" i="1"/>
  <c r="AW588" i="1"/>
  <c r="AX588" i="1"/>
  <c r="AY588" i="1"/>
  <c r="AZ588" i="1"/>
  <c r="BA588" i="1"/>
  <c r="BB588" i="1"/>
  <c r="BC588" i="1"/>
  <c r="BD588" i="1"/>
  <c r="BE588" i="1"/>
  <c r="BF588" i="1"/>
  <c r="BG588" i="1"/>
  <c r="BH588" i="1"/>
  <c r="BI588" i="1"/>
  <c r="BJ588" i="1"/>
  <c r="BK588" i="1"/>
  <c r="BL588" i="1"/>
  <c r="BM588" i="1"/>
  <c r="BN588" i="1"/>
  <c r="BO588" i="1"/>
  <c r="BP588" i="1"/>
  <c r="BQ588" i="1"/>
  <c r="BR588" i="1"/>
  <c r="BS588" i="1"/>
  <c r="AV589" i="1"/>
  <c r="AW589" i="1"/>
  <c r="AX589" i="1"/>
  <c r="AY589" i="1"/>
  <c r="AZ589" i="1"/>
  <c r="BA589" i="1"/>
  <c r="BB589" i="1"/>
  <c r="BC589" i="1"/>
  <c r="BD589" i="1"/>
  <c r="BE589" i="1"/>
  <c r="BF589" i="1"/>
  <c r="BG589" i="1"/>
  <c r="BH589" i="1"/>
  <c r="BI589" i="1"/>
  <c r="BJ589" i="1"/>
  <c r="BK589" i="1"/>
  <c r="BL589" i="1"/>
  <c r="BM589" i="1"/>
  <c r="BN589" i="1"/>
  <c r="BO589" i="1"/>
  <c r="BP589" i="1"/>
  <c r="BQ589" i="1"/>
  <c r="BR589" i="1"/>
  <c r="BS589" i="1"/>
  <c r="AV590" i="1"/>
  <c r="AW590" i="1"/>
  <c r="AX590" i="1"/>
  <c r="AY590" i="1"/>
  <c r="AZ590" i="1"/>
  <c r="BA590" i="1"/>
  <c r="BB590" i="1"/>
  <c r="BC590" i="1"/>
  <c r="BD590" i="1"/>
  <c r="BE590" i="1"/>
  <c r="BF590" i="1"/>
  <c r="BG590" i="1"/>
  <c r="BH590" i="1"/>
  <c r="BI590" i="1"/>
  <c r="BJ590" i="1"/>
  <c r="BK590" i="1"/>
  <c r="BL590" i="1"/>
  <c r="BM590" i="1"/>
  <c r="BN590" i="1"/>
  <c r="BO590" i="1"/>
  <c r="BP590" i="1"/>
  <c r="BQ590" i="1"/>
  <c r="BR590" i="1"/>
  <c r="BS590" i="1"/>
  <c r="AV591" i="1"/>
  <c r="AW591" i="1"/>
  <c r="AX591" i="1"/>
  <c r="AY591" i="1"/>
  <c r="AZ591" i="1"/>
  <c r="BA591" i="1"/>
  <c r="BB591" i="1"/>
  <c r="BC591" i="1"/>
  <c r="BD591" i="1"/>
  <c r="BE591" i="1"/>
  <c r="BF591" i="1"/>
  <c r="BG591" i="1"/>
  <c r="BH591" i="1"/>
  <c r="BI591" i="1"/>
  <c r="BJ591" i="1"/>
  <c r="BK591" i="1"/>
  <c r="BL591" i="1"/>
  <c r="BM591" i="1"/>
  <c r="BN591" i="1"/>
  <c r="BO591" i="1"/>
  <c r="BP591" i="1"/>
  <c r="BQ591" i="1"/>
  <c r="BR591" i="1"/>
  <c r="BS591" i="1"/>
  <c r="AV592" i="1"/>
  <c r="AW592" i="1"/>
  <c r="AX592" i="1"/>
  <c r="AY592" i="1"/>
  <c r="AZ592" i="1"/>
  <c r="BA592" i="1"/>
  <c r="BB592" i="1"/>
  <c r="BC592" i="1"/>
  <c r="BD592" i="1"/>
  <c r="BE592" i="1"/>
  <c r="BF592" i="1"/>
  <c r="BG592" i="1"/>
  <c r="BH592" i="1"/>
  <c r="BI592" i="1"/>
  <c r="BJ592" i="1"/>
  <c r="BK592" i="1"/>
  <c r="BL592" i="1"/>
  <c r="BM592" i="1"/>
  <c r="BN592" i="1"/>
  <c r="BO592" i="1"/>
  <c r="BP592" i="1"/>
  <c r="BQ592" i="1"/>
  <c r="BR592" i="1"/>
  <c r="BS592" i="1"/>
  <c r="AV593" i="1"/>
  <c r="AW593" i="1"/>
  <c r="AX593" i="1"/>
  <c r="AY593" i="1"/>
  <c r="AZ593" i="1"/>
  <c r="BA593" i="1"/>
  <c r="BB593" i="1"/>
  <c r="BC593" i="1"/>
  <c r="BD593" i="1"/>
  <c r="BE593" i="1"/>
  <c r="BF593" i="1"/>
  <c r="BG593" i="1"/>
  <c r="BH593" i="1"/>
  <c r="BI593" i="1"/>
  <c r="BJ593" i="1"/>
  <c r="BK593" i="1"/>
  <c r="BL593" i="1"/>
  <c r="BM593" i="1"/>
  <c r="BN593" i="1"/>
  <c r="BO593" i="1"/>
  <c r="BP593" i="1"/>
  <c r="BQ593" i="1"/>
  <c r="BR593" i="1"/>
  <c r="BS593" i="1"/>
  <c r="AV594" i="1"/>
  <c r="AW594" i="1"/>
  <c r="AX594" i="1"/>
  <c r="AY594" i="1"/>
  <c r="AZ594" i="1"/>
  <c r="BA594" i="1"/>
  <c r="BB594" i="1"/>
  <c r="BC594" i="1"/>
  <c r="BD594" i="1"/>
  <c r="BE594" i="1"/>
  <c r="BF594" i="1"/>
  <c r="BG594" i="1"/>
  <c r="BH594" i="1"/>
  <c r="BI594" i="1"/>
  <c r="BJ594" i="1"/>
  <c r="BK594" i="1"/>
  <c r="BL594" i="1"/>
  <c r="BM594" i="1"/>
  <c r="BN594" i="1"/>
  <c r="BO594" i="1"/>
  <c r="BP594" i="1"/>
  <c r="BQ594" i="1"/>
  <c r="BR594" i="1"/>
  <c r="BS594" i="1"/>
  <c r="AV595" i="1"/>
  <c r="AW595" i="1"/>
  <c r="AX595" i="1"/>
  <c r="AY595" i="1"/>
  <c r="AZ595" i="1"/>
  <c r="BA595" i="1"/>
  <c r="BB595" i="1"/>
  <c r="BC595" i="1"/>
  <c r="BD595" i="1"/>
  <c r="BE595" i="1"/>
  <c r="BF595" i="1"/>
  <c r="BG595" i="1"/>
  <c r="BH595" i="1"/>
  <c r="BI595" i="1"/>
  <c r="BJ595" i="1"/>
  <c r="BK595" i="1"/>
  <c r="BL595" i="1"/>
  <c r="BM595" i="1"/>
  <c r="BN595" i="1"/>
  <c r="BO595" i="1"/>
  <c r="BP595" i="1"/>
  <c r="BQ595" i="1"/>
  <c r="BR595" i="1"/>
  <c r="BS595" i="1"/>
  <c r="AV596" i="1"/>
  <c r="AW596" i="1"/>
  <c r="AX596" i="1"/>
  <c r="AY596" i="1"/>
  <c r="AZ596" i="1"/>
  <c r="BA596" i="1"/>
  <c r="BB596" i="1"/>
  <c r="BC596" i="1"/>
  <c r="BD596" i="1"/>
  <c r="BE596" i="1"/>
  <c r="BF596" i="1"/>
  <c r="BG596" i="1"/>
  <c r="BH596" i="1"/>
  <c r="BI596" i="1"/>
  <c r="BJ596" i="1"/>
  <c r="BK596" i="1"/>
  <c r="BL596" i="1"/>
  <c r="BM596" i="1"/>
  <c r="BN596" i="1"/>
  <c r="BO596" i="1"/>
  <c r="BP596" i="1"/>
  <c r="BQ596" i="1"/>
  <c r="BR596" i="1"/>
  <c r="BS596" i="1"/>
  <c r="AV597" i="1"/>
  <c r="AW597" i="1"/>
  <c r="AX597" i="1"/>
  <c r="AY597" i="1"/>
  <c r="AZ597" i="1"/>
  <c r="BA597" i="1"/>
  <c r="BB597" i="1"/>
  <c r="BC597" i="1"/>
  <c r="BD597" i="1"/>
  <c r="BE597" i="1"/>
  <c r="BF597" i="1"/>
  <c r="BG597" i="1"/>
  <c r="BH597" i="1"/>
  <c r="BI597" i="1"/>
  <c r="BJ597" i="1"/>
  <c r="BK597" i="1"/>
  <c r="BL597" i="1"/>
  <c r="BM597" i="1"/>
  <c r="BN597" i="1"/>
  <c r="BO597" i="1"/>
  <c r="BP597" i="1"/>
  <c r="BQ597" i="1"/>
  <c r="BR597" i="1"/>
  <c r="BS597" i="1"/>
  <c r="AV598" i="1"/>
  <c r="AW598" i="1"/>
  <c r="AX598" i="1"/>
  <c r="AY598" i="1"/>
  <c r="AZ598" i="1"/>
  <c r="BA598" i="1"/>
  <c r="BB598" i="1"/>
  <c r="BC598" i="1"/>
  <c r="BD598" i="1"/>
  <c r="BE598" i="1"/>
  <c r="BF598" i="1"/>
  <c r="BG598" i="1"/>
  <c r="BH598" i="1"/>
  <c r="BI598" i="1"/>
  <c r="BJ598" i="1"/>
  <c r="BK598" i="1"/>
  <c r="BL598" i="1"/>
  <c r="BM598" i="1"/>
  <c r="BN598" i="1"/>
  <c r="BO598" i="1"/>
  <c r="BP598" i="1"/>
  <c r="BQ598" i="1"/>
  <c r="BR598" i="1"/>
  <c r="BS598" i="1"/>
  <c r="AV599" i="1"/>
  <c r="AW599" i="1"/>
  <c r="AX599" i="1"/>
  <c r="AY599" i="1"/>
  <c r="AZ599" i="1"/>
  <c r="BA599" i="1"/>
  <c r="BB599" i="1"/>
  <c r="BC599" i="1"/>
  <c r="BD599" i="1"/>
  <c r="BE599" i="1"/>
  <c r="BF599" i="1"/>
  <c r="BG599" i="1"/>
  <c r="BH599" i="1"/>
  <c r="BI599" i="1"/>
  <c r="BJ599" i="1"/>
  <c r="BK599" i="1"/>
  <c r="BL599" i="1"/>
  <c r="BM599" i="1"/>
  <c r="BN599" i="1"/>
  <c r="BO599" i="1"/>
  <c r="BP599" i="1"/>
  <c r="BQ599" i="1"/>
  <c r="BR599" i="1"/>
  <c r="BS599" i="1"/>
  <c r="AV600" i="1"/>
  <c r="AW600" i="1"/>
  <c r="AX600" i="1"/>
  <c r="AY600" i="1"/>
  <c r="AZ600" i="1"/>
  <c r="BA600" i="1"/>
  <c r="BB600" i="1"/>
  <c r="BC600" i="1"/>
  <c r="BD600" i="1"/>
  <c r="BE600" i="1"/>
  <c r="BF600" i="1"/>
  <c r="BG600" i="1"/>
  <c r="BH600" i="1"/>
  <c r="BI600" i="1"/>
  <c r="BJ600" i="1"/>
  <c r="BK600" i="1"/>
  <c r="BL600" i="1"/>
  <c r="BM600" i="1"/>
  <c r="BN600" i="1"/>
  <c r="BO600" i="1"/>
  <c r="BP600" i="1"/>
  <c r="BQ600" i="1"/>
  <c r="BR600" i="1"/>
  <c r="BS600" i="1"/>
  <c r="AV601" i="1"/>
  <c r="AW601" i="1"/>
  <c r="AX601" i="1"/>
  <c r="AY601" i="1"/>
  <c r="AZ601" i="1"/>
  <c r="BA601" i="1"/>
  <c r="BB601" i="1"/>
  <c r="BC601" i="1"/>
  <c r="BD601" i="1"/>
  <c r="BE601" i="1"/>
  <c r="BF601" i="1"/>
  <c r="BG601" i="1"/>
  <c r="BH601" i="1"/>
  <c r="BI601" i="1"/>
  <c r="BJ601" i="1"/>
  <c r="BK601" i="1"/>
  <c r="BL601" i="1"/>
  <c r="BM601" i="1"/>
  <c r="BN601" i="1"/>
  <c r="BO601" i="1"/>
  <c r="BP601" i="1"/>
  <c r="BQ601" i="1"/>
  <c r="BR601" i="1"/>
  <c r="BS601" i="1"/>
  <c r="AV602" i="1"/>
  <c r="AW602" i="1"/>
  <c r="AX602" i="1"/>
  <c r="AY602" i="1"/>
  <c r="AZ602" i="1"/>
  <c r="BA602" i="1"/>
  <c r="BB602" i="1"/>
  <c r="BC602" i="1"/>
  <c r="BD602" i="1"/>
  <c r="BE602" i="1"/>
  <c r="BF602" i="1"/>
  <c r="BG602" i="1"/>
  <c r="BH602" i="1"/>
  <c r="BI602" i="1"/>
  <c r="BJ602" i="1"/>
  <c r="BK602" i="1"/>
  <c r="BL602" i="1"/>
  <c r="BM602" i="1"/>
  <c r="BN602" i="1"/>
  <c r="BO602" i="1"/>
  <c r="BP602" i="1"/>
  <c r="BQ602" i="1"/>
  <c r="BR602" i="1"/>
  <c r="BS602" i="1"/>
  <c r="AV603" i="1"/>
  <c r="AW603" i="1"/>
  <c r="AX603" i="1"/>
  <c r="AY603" i="1"/>
  <c r="AZ603" i="1"/>
  <c r="BA603" i="1"/>
  <c r="BB603" i="1"/>
  <c r="BC603" i="1"/>
  <c r="BD603" i="1"/>
  <c r="BE603" i="1"/>
  <c r="BF603" i="1"/>
  <c r="BG603" i="1"/>
  <c r="BH603" i="1"/>
  <c r="BI603" i="1"/>
  <c r="BJ603" i="1"/>
  <c r="BK603" i="1"/>
  <c r="BL603" i="1"/>
  <c r="BM603" i="1"/>
  <c r="BN603" i="1"/>
  <c r="BO603" i="1"/>
  <c r="BP603" i="1"/>
  <c r="BQ603" i="1"/>
  <c r="BR603" i="1"/>
  <c r="BS603" i="1"/>
  <c r="AV604" i="1"/>
  <c r="AW604" i="1"/>
  <c r="AX604" i="1"/>
  <c r="AY604" i="1"/>
  <c r="AZ604" i="1"/>
  <c r="BA604" i="1"/>
  <c r="BB604" i="1"/>
  <c r="BC604" i="1"/>
  <c r="BD604" i="1"/>
  <c r="BE604" i="1"/>
  <c r="BF604" i="1"/>
  <c r="BG604" i="1"/>
  <c r="BH604" i="1"/>
  <c r="BI604" i="1"/>
  <c r="BJ604" i="1"/>
  <c r="BK604" i="1"/>
  <c r="BL604" i="1"/>
  <c r="BM604" i="1"/>
  <c r="BN604" i="1"/>
  <c r="BO604" i="1"/>
  <c r="BP604" i="1"/>
  <c r="BQ604" i="1"/>
  <c r="BR604" i="1"/>
  <c r="BS604" i="1"/>
  <c r="AV605" i="1"/>
  <c r="AW605" i="1"/>
  <c r="AX605" i="1"/>
  <c r="AY605" i="1"/>
  <c r="AZ605" i="1"/>
  <c r="BA605" i="1"/>
  <c r="BB605" i="1"/>
  <c r="BC605" i="1"/>
  <c r="BD605" i="1"/>
  <c r="BE605" i="1"/>
  <c r="BF605" i="1"/>
  <c r="BG605" i="1"/>
  <c r="BH605" i="1"/>
  <c r="BI605" i="1"/>
  <c r="BJ605" i="1"/>
  <c r="BK605" i="1"/>
  <c r="BL605" i="1"/>
  <c r="BM605" i="1"/>
  <c r="BN605" i="1"/>
  <c r="BO605" i="1"/>
  <c r="BP605" i="1"/>
  <c r="BQ605" i="1"/>
  <c r="BR605" i="1"/>
  <c r="BS605" i="1"/>
  <c r="AV606" i="1"/>
  <c r="AW606" i="1"/>
  <c r="AX606" i="1"/>
  <c r="AY606" i="1"/>
  <c r="AZ606" i="1"/>
  <c r="BA606" i="1"/>
  <c r="BB606" i="1"/>
  <c r="BC606" i="1"/>
  <c r="BD606" i="1"/>
  <c r="BE606" i="1"/>
  <c r="BF606" i="1"/>
  <c r="BG606" i="1"/>
  <c r="BH606" i="1"/>
  <c r="BI606" i="1"/>
  <c r="BJ606" i="1"/>
  <c r="BK606" i="1"/>
  <c r="BL606" i="1"/>
  <c r="BM606" i="1"/>
  <c r="BN606" i="1"/>
  <c r="BO606" i="1"/>
  <c r="BP606" i="1"/>
  <c r="BQ606" i="1"/>
  <c r="BR606" i="1"/>
  <c r="BS606" i="1"/>
  <c r="AV607" i="1"/>
  <c r="AW607" i="1"/>
  <c r="AX607" i="1"/>
  <c r="AY607" i="1"/>
  <c r="AZ607" i="1"/>
  <c r="BA607" i="1"/>
  <c r="BB607" i="1"/>
  <c r="BC607" i="1"/>
  <c r="BD607" i="1"/>
  <c r="BE607" i="1"/>
  <c r="BF607" i="1"/>
  <c r="BG607" i="1"/>
  <c r="BH607" i="1"/>
  <c r="BI607" i="1"/>
  <c r="BJ607" i="1"/>
  <c r="BK607" i="1"/>
  <c r="BL607" i="1"/>
  <c r="BM607" i="1"/>
  <c r="BN607" i="1"/>
  <c r="BO607" i="1"/>
  <c r="BP607" i="1"/>
  <c r="BQ607" i="1"/>
  <c r="BR607" i="1"/>
  <c r="BS607" i="1"/>
  <c r="AV608" i="1"/>
  <c r="AW608" i="1"/>
  <c r="AX608" i="1"/>
  <c r="AY608" i="1"/>
  <c r="AZ608" i="1"/>
  <c r="BA608" i="1"/>
  <c r="BB608" i="1"/>
  <c r="BC608" i="1"/>
  <c r="BD608" i="1"/>
  <c r="BE608" i="1"/>
  <c r="BF608" i="1"/>
  <c r="BG608" i="1"/>
  <c r="BH608" i="1"/>
  <c r="BI608" i="1"/>
  <c r="BJ608" i="1"/>
  <c r="BK608" i="1"/>
  <c r="BL608" i="1"/>
  <c r="BM608" i="1"/>
  <c r="BN608" i="1"/>
  <c r="BO608" i="1"/>
  <c r="BP608" i="1"/>
  <c r="BQ608" i="1"/>
  <c r="BR608" i="1"/>
  <c r="BS608" i="1"/>
  <c r="AV609" i="1"/>
  <c r="AW609" i="1"/>
  <c r="AX609" i="1"/>
  <c r="AY609" i="1"/>
  <c r="AZ609" i="1"/>
  <c r="BA609" i="1"/>
  <c r="BB609" i="1"/>
  <c r="BC609" i="1"/>
  <c r="BD609" i="1"/>
  <c r="BE609" i="1"/>
  <c r="BF609" i="1"/>
  <c r="BG609" i="1"/>
  <c r="BH609" i="1"/>
  <c r="BI609" i="1"/>
  <c r="BJ609" i="1"/>
  <c r="BK609" i="1"/>
  <c r="BL609" i="1"/>
  <c r="BM609" i="1"/>
  <c r="BN609" i="1"/>
  <c r="BO609" i="1"/>
  <c r="BP609" i="1"/>
  <c r="BQ609" i="1"/>
  <c r="BR609" i="1"/>
  <c r="BS609" i="1"/>
  <c r="AV610" i="1"/>
  <c r="AW610" i="1"/>
  <c r="AX610" i="1"/>
  <c r="AY610" i="1"/>
  <c r="AZ610" i="1"/>
  <c r="BA610" i="1"/>
  <c r="BB610" i="1"/>
  <c r="BC610" i="1"/>
  <c r="BD610" i="1"/>
  <c r="BE610" i="1"/>
  <c r="BF610" i="1"/>
  <c r="BG610" i="1"/>
  <c r="BH610" i="1"/>
  <c r="BI610" i="1"/>
  <c r="BJ610" i="1"/>
  <c r="BK610" i="1"/>
  <c r="BL610" i="1"/>
  <c r="BM610" i="1"/>
  <c r="BN610" i="1"/>
  <c r="BO610" i="1"/>
  <c r="BP610" i="1"/>
  <c r="BQ610" i="1"/>
  <c r="BR610" i="1"/>
  <c r="BS610" i="1"/>
  <c r="AV611" i="1"/>
  <c r="AW611" i="1"/>
  <c r="AX611" i="1"/>
  <c r="AY611" i="1"/>
  <c r="AZ611" i="1"/>
  <c r="BA611" i="1"/>
  <c r="BB611" i="1"/>
  <c r="BC611" i="1"/>
  <c r="BD611" i="1"/>
  <c r="BE611" i="1"/>
  <c r="BF611" i="1"/>
  <c r="BG611" i="1"/>
  <c r="BH611" i="1"/>
  <c r="BI611" i="1"/>
  <c r="BJ611" i="1"/>
  <c r="BK611" i="1"/>
  <c r="BL611" i="1"/>
  <c r="BM611" i="1"/>
  <c r="BN611" i="1"/>
  <c r="BO611" i="1"/>
  <c r="BP611" i="1"/>
  <c r="BQ611" i="1"/>
  <c r="BR611" i="1"/>
  <c r="BS611" i="1"/>
  <c r="AV612" i="1"/>
  <c r="AW612" i="1"/>
  <c r="AX612" i="1"/>
  <c r="AY612" i="1"/>
  <c r="AZ612" i="1"/>
  <c r="BA612" i="1"/>
  <c r="BB612" i="1"/>
  <c r="BC612" i="1"/>
  <c r="BD612" i="1"/>
  <c r="BE612" i="1"/>
  <c r="BF612" i="1"/>
  <c r="BG612" i="1"/>
  <c r="BH612" i="1"/>
  <c r="BI612" i="1"/>
  <c r="BJ612" i="1"/>
  <c r="BK612" i="1"/>
  <c r="BL612" i="1"/>
  <c r="BM612" i="1"/>
  <c r="BN612" i="1"/>
  <c r="BO612" i="1"/>
  <c r="BP612" i="1"/>
  <c r="BQ612" i="1"/>
  <c r="BR612" i="1"/>
  <c r="BS612" i="1"/>
  <c r="AV613" i="1"/>
  <c r="AW613" i="1"/>
  <c r="AX613" i="1"/>
  <c r="AY613" i="1"/>
  <c r="AZ613" i="1"/>
  <c r="BA613" i="1"/>
  <c r="BB613" i="1"/>
  <c r="BC613" i="1"/>
  <c r="BD613" i="1"/>
  <c r="BE613" i="1"/>
  <c r="BF613" i="1"/>
  <c r="BG613" i="1"/>
  <c r="BH613" i="1"/>
  <c r="BI613" i="1"/>
  <c r="BJ613" i="1"/>
  <c r="BK613" i="1"/>
  <c r="BL613" i="1"/>
  <c r="BM613" i="1"/>
  <c r="BN613" i="1"/>
  <c r="BO613" i="1"/>
  <c r="BP613" i="1"/>
  <c r="BQ613" i="1"/>
  <c r="BR613" i="1"/>
  <c r="BS613" i="1"/>
  <c r="AV614" i="1"/>
  <c r="AW614" i="1"/>
  <c r="AX614" i="1"/>
  <c r="AY614" i="1"/>
  <c r="AZ614" i="1"/>
  <c r="BA614" i="1"/>
  <c r="BB614" i="1"/>
  <c r="BC614" i="1"/>
  <c r="BD614" i="1"/>
  <c r="BE614" i="1"/>
  <c r="BF614" i="1"/>
  <c r="BG614" i="1"/>
  <c r="BH614" i="1"/>
  <c r="BI614" i="1"/>
  <c r="BJ614" i="1"/>
  <c r="BK614" i="1"/>
  <c r="BL614" i="1"/>
  <c r="BM614" i="1"/>
  <c r="BN614" i="1"/>
  <c r="BO614" i="1"/>
  <c r="BP614" i="1"/>
  <c r="BQ614" i="1"/>
  <c r="BR614" i="1"/>
  <c r="BS614" i="1"/>
  <c r="AV615" i="1"/>
  <c r="AW615" i="1"/>
  <c r="AX615" i="1"/>
  <c r="AY615" i="1"/>
  <c r="AZ615" i="1"/>
  <c r="BA615" i="1"/>
  <c r="BB615" i="1"/>
  <c r="BC615" i="1"/>
  <c r="BD615" i="1"/>
  <c r="BE615" i="1"/>
  <c r="BF615" i="1"/>
  <c r="BG615" i="1"/>
  <c r="BH615" i="1"/>
  <c r="BI615" i="1"/>
  <c r="BJ615" i="1"/>
  <c r="BK615" i="1"/>
  <c r="BL615" i="1"/>
  <c r="BM615" i="1"/>
  <c r="BN615" i="1"/>
  <c r="BO615" i="1"/>
  <c r="BP615" i="1"/>
  <c r="BQ615" i="1"/>
  <c r="BR615" i="1"/>
  <c r="BS615" i="1"/>
  <c r="AV616" i="1"/>
  <c r="AW616" i="1"/>
  <c r="AX616" i="1"/>
  <c r="AY616" i="1"/>
  <c r="AZ616" i="1"/>
  <c r="BA616" i="1"/>
  <c r="BB616" i="1"/>
  <c r="BC616" i="1"/>
  <c r="BD616" i="1"/>
  <c r="BE616" i="1"/>
  <c r="BF616" i="1"/>
  <c r="BG616" i="1"/>
  <c r="BH616" i="1"/>
  <c r="BI616" i="1"/>
  <c r="BJ616" i="1"/>
  <c r="BK616" i="1"/>
  <c r="BL616" i="1"/>
  <c r="BM616" i="1"/>
  <c r="BN616" i="1"/>
  <c r="BO616" i="1"/>
  <c r="BP616" i="1"/>
  <c r="BQ616" i="1"/>
  <c r="BR616" i="1"/>
  <c r="BS616" i="1"/>
  <c r="AV617" i="1"/>
  <c r="AW617" i="1"/>
  <c r="AX617" i="1"/>
  <c r="AY617" i="1"/>
  <c r="AZ617" i="1"/>
  <c r="BA617" i="1"/>
  <c r="BB617" i="1"/>
  <c r="BC617" i="1"/>
  <c r="BD617" i="1"/>
  <c r="BE617" i="1"/>
  <c r="BF617" i="1"/>
  <c r="BG617" i="1"/>
  <c r="BH617" i="1"/>
  <c r="BI617" i="1"/>
  <c r="BJ617" i="1"/>
  <c r="BK617" i="1"/>
  <c r="BL617" i="1"/>
  <c r="BM617" i="1"/>
  <c r="BN617" i="1"/>
  <c r="BO617" i="1"/>
  <c r="BP617" i="1"/>
  <c r="BQ617" i="1"/>
  <c r="BR617" i="1"/>
  <c r="BS617" i="1"/>
  <c r="AV618" i="1"/>
  <c r="AW618" i="1"/>
  <c r="AX618" i="1"/>
  <c r="AY618" i="1"/>
  <c r="AZ618" i="1"/>
  <c r="BA618" i="1"/>
  <c r="BB618" i="1"/>
  <c r="BC618" i="1"/>
  <c r="BD618" i="1"/>
  <c r="BE618" i="1"/>
  <c r="BF618" i="1"/>
  <c r="BG618" i="1"/>
  <c r="BH618" i="1"/>
  <c r="BI618" i="1"/>
  <c r="BJ618" i="1"/>
  <c r="BK618" i="1"/>
  <c r="BL618" i="1"/>
  <c r="BM618" i="1"/>
  <c r="BN618" i="1"/>
  <c r="BO618" i="1"/>
  <c r="BP618" i="1"/>
  <c r="BQ618" i="1"/>
  <c r="BR618" i="1"/>
  <c r="BS618" i="1"/>
  <c r="AV619" i="1"/>
  <c r="AW619" i="1"/>
  <c r="AX619" i="1"/>
  <c r="AY619" i="1"/>
  <c r="AZ619" i="1"/>
  <c r="BA619" i="1"/>
  <c r="BB619" i="1"/>
  <c r="BC619" i="1"/>
  <c r="BD619" i="1"/>
  <c r="BE619" i="1"/>
  <c r="BF619" i="1"/>
  <c r="BG619" i="1"/>
  <c r="BH619" i="1"/>
  <c r="BI619" i="1"/>
  <c r="BJ619" i="1"/>
  <c r="BK619" i="1"/>
  <c r="BL619" i="1"/>
  <c r="BM619" i="1"/>
  <c r="BN619" i="1"/>
  <c r="BO619" i="1"/>
  <c r="BP619" i="1"/>
  <c r="BQ619" i="1"/>
  <c r="BR619" i="1"/>
  <c r="BS619" i="1"/>
  <c r="AV620" i="1"/>
  <c r="AW620" i="1"/>
  <c r="AX620" i="1"/>
  <c r="AY620" i="1"/>
  <c r="AZ620" i="1"/>
  <c r="BA620" i="1"/>
  <c r="BB620" i="1"/>
  <c r="BC620" i="1"/>
  <c r="BD620" i="1"/>
  <c r="BE620" i="1"/>
  <c r="BF620" i="1"/>
  <c r="BG620" i="1"/>
  <c r="BH620" i="1"/>
  <c r="BI620" i="1"/>
  <c r="BJ620" i="1"/>
  <c r="BK620" i="1"/>
  <c r="BL620" i="1"/>
  <c r="BM620" i="1"/>
  <c r="BN620" i="1"/>
  <c r="BO620" i="1"/>
  <c r="BP620" i="1"/>
  <c r="BQ620" i="1"/>
  <c r="BR620" i="1"/>
  <c r="BS620" i="1"/>
  <c r="AV621" i="1"/>
  <c r="AW621" i="1"/>
  <c r="AX621" i="1"/>
  <c r="AY621" i="1"/>
  <c r="AZ621" i="1"/>
  <c r="BA621" i="1"/>
  <c r="BB621" i="1"/>
  <c r="BC621" i="1"/>
  <c r="BD621" i="1"/>
  <c r="BE621" i="1"/>
  <c r="BF621" i="1"/>
  <c r="BG621" i="1"/>
  <c r="BH621" i="1"/>
  <c r="BI621" i="1"/>
  <c r="BJ621" i="1"/>
  <c r="BK621" i="1"/>
  <c r="BL621" i="1"/>
  <c r="BM621" i="1"/>
  <c r="BN621" i="1"/>
  <c r="BO621" i="1"/>
  <c r="BP621" i="1"/>
  <c r="BQ621" i="1"/>
  <c r="BR621" i="1"/>
  <c r="BS621" i="1"/>
  <c r="AV622" i="1"/>
  <c r="AW622" i="1"/>
  <c r="AX622" i="1"/>
  <c r="AY622" i="1"/>
  <c r="AZ622" i="1"/>
  <c r="BA622" i="1"/>
  <c r="BB622" i="1"/>
  <c r="BC622" i="1"/>
  <c r="BD622" i="1"/>
  <c r="BE622" i="1"/>
  <c r="BF622" i="1"/>
  <c r="BG622" i="1"/>
  <c r="BH622" i="1"/>
  <c r="BI622" i="1"/>
  <c r="BJ622" i="1"/>
  <c r="BK622" i="1"/>
  <c r="BL622" i="1"/>
  <c r="BM622" i="1"/>
  <c r="BN622" i="1"/>
  <c r="BO622" i="1"/>
  <c r="BP622" i="1"/>
  <c r="BQ622" i="1"/>
  <c r="BR622" i="1"/>
  <c r="BS622" i="1"/>
  <c r="AV623" i="1"/>
  <c r="AW623" i="1"/>
  <c r="AX623" i="1"/>
  <c r="AY623" i="1"/>
  <c r="AZ623" i="1"/>
  <c r="BA623" i="1"/>
  <c r="BB623" i="1"/>
  <c r="BC623" i="1"/>
  <c r="BD623" i="1"/>
  <c r="BE623" i="1"/>
  <c r="BF623" i="1"/>
  <c r="BG623" i="1"/>
  <c r="BH623" i="1"/>
  <c r="BI623" i="1"/>
  <c r="BJ623" i="1"/>
  <c r="BK623" i="1"/>
  <c r="BL623" i="1"/>
  <c r="BM623" i="1"/>
  <c r="BN623" i="1"/>
  <c r="BO623" i="1"/>
  <c r="BP623" i="1"/>
  <c r="BQ623" i="1"/>
  <c r="BR623" i="1"/>
  <c r="BS623" i="1"/>
  <c r="AV624" i="1"/>
  <c r="AW624" i="1"/>
  <c r="AX624" i="1"/>
  <c r="AY624" i="1"/>
  <c r="AZ624" i="1"/>
  <c r="BA624" i="1"/>
  <c r="BB624" i="1"/>
  <c r="BC624" i="1"/>
  <c r="BD624" i="1"/>
  <c r="BE624" i="1"/>
  <c r="BF624" i="1"/>
  <c r="BG624" i="1"/>
  <c r="BH624" i="1"/>
  <c r="BI624" i="1"/>
  <c r="BJ624" i="1"/>
  <c r="BK624" i="1"/>
  <c r="BL624" i="1"/>
  <c r="BM624" i="1"/>
  <c r="BN624" i="1"/>
  <c r="BO624" i="1"/>
  <c r="BP624" i="1"/>
  <c r="BQ624" i="1"/>
  <c r="BR624" i="1"/>
  <c r="BS624" i="1"/>
  <c r="AV625" i="1"/>
  <c r="AW625" i="1"/>
  <c r="AX625" i="1"/>
  <c r="AY625" i="1"/>
  <c r="AZ625" i="1"/>
  <c r="BA625" i="1"/>
  <c r="BB625" i="1"/>
  <c r="BC625" i="1"/>
  <c r="BD625" i="1"/>
  <c r="BE625" i="1"/>
  <c r="BF625" i="1"/>
  <c r="BG625" i="1"/>
  <c r="BH625" i="1"/>
  <c r="BI625" i="1"/>
  <c r="BJ625" i="1"/>
  <c r="BK625" i="1"/>
  <c r="BL625" i="1"/>
  <c r="BM625" i="1"/>
  <c r="BN625" i="1"/>
  <c r="BO625" i="1"/>
  <c r="BP625" i="1"/>
  <c r="BQ625" i="1"/>
  <c r="BR625" i="1"/>
  <c r="BS625" i="1"/>
  <c r="AV626" i="1"/>
  <c r="AW626" i="1"/>
  <c r="AX626" i="1"/>
  <c r="AY626" i="1"/>
  <c r="AZ626" i="1"/>
  <c r="BA626" i="1"/>
  <c r="BB626" i="1"/>
  <c r="BC626" i="1"/>
  <c r="BD626" i="1"/>
  <c r="BE626" i="1"/>
  <c r="BF626" i="1"/>
  <c r="BG626" i="1"/>
  <c r="BH626" i="1"/>
  <c r="BI626" i="1"/>
  <c r="BJ626" i="1"/>
  <c r="BK626" i="1"/>
  <c r="BL626" i="1"/>
  <c r="BM626" i="1"/>
  <c r="BN626" i="1"/>
  <c r="BO626" i="1"/>
  <c r="BP626" i="1"/>
  <c r="BQ626" i="1"/>
  <c r="BR626" i="1"/>
  <c r="BS626" i="1"/>
  <c r="AV627" i="1"/>
  <c r="AW627" i="1"/>
  <c r="AX627" i="1"/>
  <c r="AY627" i="1"/>
  <c r="AZ627" i="1"/>
  <c r="BA627" i="1"/>
  <c r="BB627" i="1"/>
  <c r="BC627" i="1"/>
  <c r="BD627" i="1"/>
  <c r="BE627" i="1"/>
  <c r="BF627" i="1"/>
  <c r="BG627" i="1"/>
  <c r="BH627" i="1"/>
  <c r="BI627" i="1"/>
  <c r="BJ627" i="1"/>
  <c r="BK627" i="1"/>
  <c r="BL627" i="1"/>
  <c r="BM627" i="1"/>
  <c r="BN627" i="1"/>
  <c r="BO627" i="1"/>
  <c r="BP627" i="1"/>
  <c r="BQ627" i="1"/>
  <c r="BR627" i="1"/>
  <c r="BS627" i="1"/>
  <c r="AV628" i="1"/>
  <c r="AW628" i="1"/>
  <c r="AX628" i="1"/>
  <c r="AY628" i="1"/>
  <c r="AZ628" i="1"/>
  <c r="BA628" i="1"/>
  <c r="BB628" i="1"/>
  <c r="BC628" i="1"/>
  <c r="BD628" i="1"/>
  <c r="BE628" i="1"/>
  <c r="BF628" i="1"/>
  <c r="BG628" i="1"/>
  <c r="BH628" i="1"/>
  <c r="BI628" i="1"/>
  <c r="BJ628" i="1"/>
  <c r="BK628" i="1"/>
  <c r="BL628" i="1"/>
  <c r="BM628" i="1"/>
  <c r="BN628" i="1"/>
  <c r="BO628" i="1"/>
  <c r="BP628" i="1"/>
  <c r="BQ628" i="1"/>
  <c r="BR628" i="1"/>
  <c r="BS628" i="1"/>
  <c r="AV629" i="1"/>
  <c r="AW629" i="1"/>
  <c r="AX629" i="1"/>
  <c r="AY629" i="1"/>
  <c r="AZ629" i="1"/>
  <c r="BA629" i="1"/>
  <c r="BB629" i="1"/>
  <c r="BC629" i="1"/>
  <c r="BD629" i="1"/>
  <c r="BE629" i="1"/>
  <c r="BF629" i="1"/>
  <c r="BG629" i="1"/>
  <c r="BH629" i="1"/>
  <c r="BI629" i="1"/>
  <c r="BJ629" i="1"/>
  <c r="BK629" i="1"/>
  <c r="BL629" i="1"/>
  <c r="BM629" i="1"/>
  <c r="BN629" i="1"/>
  <c r="BO629" i="1"/>
  <c r="BP629" i="1"/>
  <c r="BQ629" i="1"/>
  <c r="BR629" i="1"/>
  <c r="BS629" i="1"/>
  <c r="AV630" i="1"/>
  <c r="AW630" i="1"/>
  <c r="AX630" i="1"/>
  <c r="AY630" i="1"/>
  <c r="AZ630" i="1"/>
  <c r="BA630" i="1"/>
  <c r="BB630" i="1"/>
  <c r="BC630" i="1"/>
  <c r="BD630" i="1"/>
  <c r="BE630" i="1"/>
  <c r="BF630" i="1"/>
  <c r="BG630" i="1"/>
  <c r="BH630" i="1"/>
  <c r="BI630" i="1"/>
  <c r="BJ630" i="1"/>
  <c r="BK630" i="1"/>
  <c r="BL630" i="1"/>
  <c r="BM630" i="1"/>
  <c r="BN630" i="1"/>
  <c r="BO630" i="1"/>
  <c r="BP630" i="1"/>
  <c r="BQ630" i="1"/>
  <c r="BR630" i="1"/>
  <c r="BS630" i="1"/>
  <c r="AV631" i="1"/>
  <c r="AW631" i="1"/>
  <c r="AX631" i="1"/>
  <c r="AY631" i="1"/>
  <c r="AZ631" i="1"/>
  <c r="BA631" i="1"/>
  <c r="BB631" i="1"/>
  <c r="BC631" i="1"/>
  <c r="BD631" i="1"/>
  <c r="BE631" i="1"/>
  <c r="BF631" i="1"/>
  <c r="BG631" i="1"/>
  <c r="BH631" i="1"/>
  <c r="BI631" i="1"/>
  <c r="BJ631" i="1"/>
  <c r="BK631" i="1"/>
  <c r="BL631" i="1"/>
  <c r="BM631" i="1"/>
  <c r="BN631" i="1"/>
  <c r="BO631" i="1"/>
  <c r="BP631" i="1"/>
  <c r="BQ631" i="1"/>
  <c r="BR631" i="1"/>
  <c r="BS631" i="1"/>
  <c r="AV632" i="1"/>
  <c r="AW632" i="1"/>
  <c r="AX632" i="1"/>
  <c r="AY632" i="1"/>
  <c r="AZ632" i="1"/>
  <c r="BA632" i="1"/>
  <c r="BB632" i="1"/>
  <c r="BC632" i="1"/>
  <c r="BD632" i="1"/>
  <c r="BE632" i="1"/>
  <c r="BF632" i="1"/>
  <c r="BG632" i="1"/>
  <c r="BH632" i="1"/>
  <c r="BI632" i="1"/>
  <c r="BJ632" i="1"/>
  <c r="BK632" i="1"/>
  <c r="BL632" i="1"/>
  <c r="BM632" i="1"/>
  <c r="BN632" i="1"/>
  <c r="BO632" i="1"/>
  <c r="BP632" i="1"/>
  <c r="BQ632" i="1"/>
  <c r="BR632" i="1"/>
  <c r="BS632" i="1"/>
  <c r="AV633" i="1"/>
  <c r="AW633" i="1"/>
  <c r="AX633" i="1"/>
  <c r="AY633" i="1"/>
  <c r="AZ633" i="1"/>
  <c r="BA633" i="1"/>
  <c r="BB633" i="1"/>
  <c r="BC633" i="1"/>
  <c r="BD633" i="1"/>
  <c r="BE633" i="1"/>
  <c r="BF633" i="1"/>
  <c r="BG633" i="1"/>
  <c r="BH633" i="1"/>
  <c r="BI633" i="1"/>
  <c r="BJ633" i="1"/>
  <c r="BK633" i="1"/>
  <c r="BL633" i="1"/>
  <c r="BM633" i="1"/>
  <c r="BN633" i="1"/>
  <c r="BO633" i="1"/>
  <c r="BP633" i="1"/>
  <c r="BQ633" i="1"/>
  <c r="BR633" i="1"/>
  <c r="BS633" i="1"/>
  <c r="AV634" i="1"/>
  <c r="AW634" i="1"/>
  <c r="AX634" i="1"/>
  <c r="AY634" i="1"/>
  <c r="AZ634" i="1"/>
  <c r="BA634" i="1"/>
  <c r="BB634" i="1"/>
  <c r="BC634" i="1"/>
  <c r="BD634" i="1"/>
  <c r="BE634" i="1"/>
  <c r="BF634" i="1"/>
  <c r="BG634" i="1"/>
  <c r="BH634" i="1"/>
  <c r="BI634" i="1"/>
  <c r="BJ634" i="1"/>
  <c r="BK634" i="1"/>
  <c r="BL634" i="1"/>
  <c r="BM634" i="1"/>
  <c r="BN634" i="1"/>
  <c r="BO634" i="1"/>
  <c r="BP634" i="1"/>
  <c r="BQ634" i="1"/>
  <c r="BR634" i="1"/>
  <c r="BS634" i="1"/>
  <c r="AV635" i="1"/>
  <c r="AW635" i="1"/>
  <c r="AX635" i="1"/>
  <c r="AY635" i="1"/>
  <c r="AZ635" i="1"/>
  <c r="BA635" i="1"/>
  <c r="BB635" i="1"/>
  <c r="BC635" i="1"/>
  <c r="BD635" i="1"/>
  <c r="BE635" i="1"/>
  <c r="BF635" i="1"/>
  <c r="BG635" i="1"/>
  <c r="BH635" i="1"/>
  <c r="BI635" i="1"/>
  <c r="BJ635" i="1"/>
  <c r="BK635" i="1"/>
  <c r="BL635" i="1"/>
  <c r="BM635" i="1"/>
  <c r="BN635" i="1"/>
  <c r="BO635" i="1"/>
  <c r="BP635" i="1"/>
  <c r="BQ635" i="1"/>
  <c r="BR635" i="1"/>
  <c r="BS635" i="1"/>
  <c r="AV636" i="1"/>
  <c r="AW636" i="1"/>
  <c r="AX636" i="1"/>
  <c r="AY636" i="1"/>
  <c r="AZ636" i="1"/>
  <c r="BA636" i="1"/>
  <c r="BB636" i="1"/>
  <c r="BC636" i="1"/>
  <c r="BD636" i="1"/>
  <c r="BE636" i="1"/>
  <c r="BF636" i="1"/>
  <c r="BG636" i="1"/>
  <c r="BH636" i="1"/>
  <c r="BI636" i="1"/>
  <c r="BJ636" i="1"/>
  <c r="BK636" i="1"/>
  <c r="BL636" i="1"/>
  <c r="BM636" i="1"/>
  <c r="BN636" i="1"/>
  <c r="BO636" i="1"/>
  <c r="BP636" i="1"/>
  <c r="BQ636" i="1"/>
  <c r="BR636" i="1"/>
  <c r="BS636" i="1"/>
  <c r="AV637" i="1"/>
  <c r="AW637" i="1"/>
  <c r="AX637" i="1"/>
  <c r="AY637" i="1"/>
  <c r="AZ637" i="1"/>
  <c r="BA637" i="1"/>
  <c r="BB637" i="1"/>
  <c r="BC637" i="1"/>
  <c r="BD637" i="1"/>
  <c r="BE637" i="1"/>
  <c r="BF637" i="1"/>
  <c r="BG637" i="1"/>
  <c r="BH637" i="1"/>
  <c r="BI637" i="1"/>
  <c r="BJ637" i="1"/>
  <c r="BK637" i="1"/>
  <c r="BL637" i="1"/>
  <c r="BM637" i="1"/>
  <c r="BN637" i="1"/>
  <c r="BO637" i="1"/>
  <c r="BP637" i="1"/>
  <c r="BQ637" i="1"/>
  <c r="BR637" i="1"/>
  <c r="BS637" i="1"/>
  <c r="AV638" i="1"/>
  <c r="AW638" i="1"/>
  <c r="AX638" i="1"/>
  <c r="AY638" i="1"/>
  <c r="AZ638" i="1"/>
  <c r="BA638" i="1"/>
  <c r="BB638" i="1"/>
  <c r="BC638" i="1"/>
  <c r="BD638" i="1"/>
  <c r="BE638" i="1"/>
  <c r="BF638" i="1"/>
  <c r="BG638" i="1"/>
  <c r="BH638" i="1"/>
  <c r="BI638" i="1"/>
  <c r="BJ638" i="1"/>
  <c r="BK638" i="1"/>
  <c r="BL638" i="1"/>
  <c r="BM638" i="1"/>
  <c r="BN638" i="1"/>
  <c r="BO638" i="1"/>
  <c r="BP638" i="1"/>
  <c r="BQ638" i="1"/>
  <c r="BR638" i="1"/>
  <c r="BS638" i="1"/>
  <c r="AV639" i="1"/>
  <c r="AW639" i="1"/>
  <c r="AX639" i="1"/>
  <c r="AY639" i="1"/>
  <c r="AZ639" i="1"/>
  <c r="BA639" i="1"/>
  <c r="BB639" i="1"/>
  <c r="BC639" i="1"/>
  <c r="BD639" i="1"/>
  <c r="BE639" i="1"/>
  <c r="BF639" i="1"/>
  <c r="BG639" i="1"/>
  <c r="BH639" i="1"/>
  <c r="BI639" i="1"/>
  <c r="BJ639" i="1"/>
  <c r="BK639" i="1"/>
  <c r="BL639" i="1"/>
  <c r="BM639" i="1"/>
  <c r="BN639" i="1"/>
  <c r="BO639" i="1"/>
  <c r="BP639" i="1"/>
  <c r="BQ639" i="1"/>
  <c r="BR639" i="1"/>
  <c r="BS639" i="1"/>
  <c r="AV640" i="1"/>
  <c r="AW640" i="1"/>
  <c r="AX640" i="1"/>
  <c r="AY640" i="1"/>
  <c r="AZ640" i="1"/>
  <c r="BA640" i="1"/>
  <c r="BB640" i="1"/>
  <c r="BC640" i="1"/>
  <c r="BD640" i="1"/>
  <c r="BE640" i="1"/>
  <c r="BF640" i="1"/>
  <c r="BG640" i="1"/>
  <c r="BH640" i="1"/>
  <c r="BI640" i="1"/>
  <c r="BJ640" i="1"/>
  <c r="BK640" i="1"/>
  <c r="BL640" i="1"/>
  <c r="BM640" i="1"/>
  <c r="BN640" i="1"/>
  <c r="BO640" i="1"/>
  <c r="BP640" i="1"/>
  <c r="BQ640" i="1"/>
  <c r="BR640" i="1"/>
  <c r="BS640" i="1"/>
  <c r="AV641" i="1"/>
  <c r="AW641" i="1"/>
  <c r="AX641" i="1"/>
  <c r="AY641" i="1"/>
  <c r="AZ641" i="1"/>
  <c r="BA641" i="1"/>
  <c r="BB641" i="1"/>
  <c r="BC641" i="1"/>
  <c r="BD641" i="1"/>
  <c r="BE641" i="1"/>
  <c r="BF641" i="1"/>
  <c r="BG641" i="1"/>
  <c r="BH641" i="1"/>
  <c r="BI641" i="1"/>
  <c r="BJ641" i="1"/>
  <c r="BK641" i="1"/>
  <c r="BL641" i="1"/>
  <c r="BM641" i="1"/>
  <c r="BN641" i="1"/>
  <c r="BO641" i="1"/>
  <c r="BP641" i="1"/>
  <c r="BQ641" i="1"/>
  <c r="BR641" i="1"/>
  <c r="BS641" i="1"/>
  <c r="AV642" i="1"/>
  <c r="AW642" i="1"/>
  <c r="AX642" i="1"/>
  <c r="AY642" i="1"/>
  <c r="AZ642" i="1"/>
  <c r="BA642" i="1"/>
  <c r="BB642" i="1"/>
  <c r="BC642" i="1"/>
  <c r="BD642" i="1"/>
  <c r="BE642" i="1"/>
  <c r="BF642" i="1"/>
  <c r="BG642" i="1"/>
  <c r="BH642" i="1"/>
  <c r="BI642" i="1"/>
  <c r="BJ642" i="1"/>
  <c r="BK642" i="1"/>
  <c r="BL642" i="1"/>
  <c r="BM642" i="1"/>
  <c r="BN642" i="1"/>
  <c r="BO642" i="1"/>
  <c r="BP642" i="1"/>
  <c r="BQ642" i="1"/>
  <c r="BR642" i="1"/>
  <c r="BS642" i="1"/>
  <c r="AV643" i="1"/>
  <c r="AW643" i="1"/>
  <c r="AX643" i="1"/>
  <c r="AY643" i="1"/>
  <c r="AZ643" i="1"/>
  <c r="BA643" i="1"/>
  <c r="BB643" i="1"/>
  <c r="BC643" i="1"/>
  <c r="BD643" i="1"/>
  <c r="BE643" i="1"/>
  <c r="BF643" i="1"/>
  <c r="BG643" i="1"/>
  <c r="BH643" i="1"/>
  <c r="BI643" i="1"/>
  <c r="BJ643" i="1"/>
  <c r="BK643" i="1"/>
  <c r="BL643" i="1"/>
  <c r="BM643" i="1"/>
  <c r="BN643" i="1"/>
  <c r="BO643" i="1"/>
  <c r="BP643" i="1"/>
  <c r="BQ643" i="1"/>
  <c r="BR643" i="1"/>
  <c r="BS643" i="1"/>
  <c r="AV644" i="1"/>
  <c r="AW644" i="1"/>
  <c r="AX644" i="1"/>
  <c r="AY644" i="1"/>
  <c r="AZ644" i="1"/>
  <c r="BA644" i="1"/>
  <c r="BB644" i="1"/>
  <c r="BC644" i="1"/>
  <c r="BD644" i="1"/>
  <c r="BE644" i="1"/>
  <c r="BF644" i="1"/>
  <c r="BG644" i="1"/>
  <c r="BH644" i="1"/>
  <c r="BI644" i="1"/>
  <c r="BJ644" i="1"/>
  <c r="BK644" i="1"/>
  <c r="BL644" i="1"/>
  <c r="BM644" i="1"/>
  <c r="BN644" i="1"/>
  <c r="BO644" i="1"/>
  <c r="BP644" i="1"/>
  <c r="BQ644" i="1"/>
  <c r="BR644" i="1"/>
  <c r="BS644" i="1"/>
  <c r="AV645" i="1"/>
  <c r="AW645" i="1"/>
  <c r="AX645" i="1"/>
  <c r="AY645" i="1"/>
  <c r="AZ645" i="1"/>
  <c r="BA645" i="1"/>
  <c r="BB645" i="1"/>
  <c r="BC645" i="1"/>
  <c r="BD645" i="1"/>
  <c r="BE645" i="1"/>
  <c r="BF645" i="1"/>
  <c r="BG645" i="1"/>
  <c r="BH645" i="1"/>
  <c r="BI645" i="1"/>
  <c r="BJ645" i="1"/>
  <c r="BK645" i="1"/>
  <c r="BL645" i="1"/>
  <c r="BM645" i="1"/>
  <c r="BN645" i="1"/>
  <c r="BO645" i="1"/>
  <c r="BP645" i="1"/>
  <c r="BQ645" i="1"/>
  <c r="BR645" i="1"/>
  <c r="BS645" i="1"/>
  <c r="AV646" i="1"/>
  <c r="AW646" i="1"/>
  <c r="AX646" i="1"/>
  <c r="AY646" i="1"/>
  <c r="AZ646" i="1"/>
  <c r="BA646" i="1"/>
  <c r="BB646" i="1"/>
  <c r="BC646" i="1"/>
  <c r="BD646" i="1"/>
  <c r="BE646" i="1"/>
  <c r="BF646" i="1"/>
  <c r="BG646" i="1"/>
  <c r="BH646" i="1"/>
  <c r="BI646" i="1"/>
  <c r="BJ646" i="1"/>
  <c r="BK646" i="1"/>
  <c r="BL646" i="1"/>
  <c r="BM646" i="1"/>
  <c r="BN646" i="1"/>
  <c r="BO646" i="1"/>
  <c r="BP646" i="1"/>
  <c r="BQ646" i="1"/>
  <c r="BR646" i="1"/>
  <c r="BS646" i="1"/>
  <c r="AV647" i="1"/>
  <c r="AW647" i="1"/>
  <c r="AX647" i="1"/>
  <c r="AY647" i="1"/>
  <c r="AZ647" i="1"/>
  <c r="BA647" i="1"/>
  <c r="BB647" i="1"/>
  <c r="BC647" i="1"/>
  <c r="BD647" i="1"/>
  <c r="BE647" i="1"/>
  <c r="BF647" i="1"/>
  <c r="BG647" i="1"/>
  <c r="BH647" i="1"/>
  <c r="BI647" i="1"/>
  <c r="BJ647" i="1"/>
  <c r="BK647" i="1"/>
  <c r="BL647" i="1"/>
  <c r="BM647" i="1"/>
  <c r="BN647" i="1"/>
  <c r="BO647" i="1"/>
  <c r="BP647" i="1"/>
  <c r="BQ647" i="1"/>
  <c r="BR647" i="1"/>
  <c r="BS647" i="1"/>
  <c r="AV648" i="1"/>
  <c r="AW648" i="1"/>
  <c r="AX648" i="1"/>
  <c r="AY648" i="1"/>
  <c r="AZ648" i="1"/>
  <c r="BA648" i="1"/>
  <c r="BB648" i="1"/>
  <c r="BC648" i="1"/>
  <c r="BD648" i="1"/>
  <c r="BE648" i="1"/>
  <c r="BF648" i="1"/>
  <c r="BG648" i="1"/>
  <c r="BH648" i="1"/>
  <c r="BI648" i="1"/>
  <c r="BJ648" i="1"/>
  <c r="BK648" i="1"/>
  <c r="BL648" i="1"/>
  <c r="BM648" i="1"/>
  <c r="BN648" i="1"/>
  <c r="BO648" i="1"/>
  <c r="BP648" i="1"/>
  <c r="BQ648" i="1"/>
  <c r="BR648" i="1"/>
  <c r="BS648" i="1"/>
  <c r="AV649" i="1"/>
  <c r="AW649" i="1"/>
  <c r="AX649" i="1"/>
  <c r="AY649" i="1"/>
  <c r="AZ649" i="1"/>
  <c r="BA649" i="1"/>
  <c r="BB649" i="1"/>
  <c r="BC649" i="1"/>
  <c r="BD649" i="1"/>
  <c r="BE649" i="1"/>
  <c r="BF649" i="1"/>
  <c r="BG649" i="1"/>
  <c r="BH649" i="1"/>
  <c r="BI649" i="1"/>
  <c r="BJ649" i="1"/>
  <c r="BK649" i="1"/>
  <c r="BL649" i="1"/>
  <c r="BM649" i="1"/>
  <c r="BN649" i="1"/>
  <c r="BO649" i="1"/>
  <c r="BP649" i="1"/>
  <c r="BQ649" i="1"/>
  <c r="BR649" i="1"/>
  <c r="BS649" i="1"/>
  <c r="AV650" i="1"/>
  <c r="AW650" i="1"/>
  <c r="AX650" i="1"/>
  <c r="AY650" i="1"/>
  <c r="AZ650" i="1"/>
  <c r="BA650" i="1"/>
  <c r="BB650" i="1"/>
  <c r="BC650" i="1"/>
  <c r="BD650" i="1"/>
  <c r="BE650" i="1"/>
  <c r="BF650" i="1"/>
  <c r="BG650" i="1"/>
  <c r="BH650" i="1"/>
  <c r="BI650" i="1"/>
  <c r="BJ650" i="1"/>
  <c r="BK650" i="1"/>
  <c r="BL650" i="1"/>
  <c r="BM650" i="1"/>
  <c r="BN650" i="1"/>
  <c r="BO650" i="1"/>
  <c r="BP650" i="1"/>
  <c r="BQ650" i="1"/>
  <c r="BR650" i="1"/>
  <c r="BS650" i="1"/>
  <c r="AV651" i="1"/>
  <c r="AW651" i="1"/>
  <c r="AX651" i="1"/>
  <c r="AY651" i="1"/>
  <c r="AZ651" i="1"/>
  <c r="BA651" i="1"/>
  <c r="BB651" i="1"/>
  <c r="BC651" i="1"/>
  <c r="BD651" i="1"/>
  <c r="BE651" i="1"/>
  <c r="BF651" i="1"/>
  <c r="BG651" i="1"/>
  <c r="BH651" i="1"/>
  <c r="BI651" i="1"/>
  <c r="BJ651" i="1"/>
  <c r="BK651" i="1"/>
  <c r="BL651" i="1"/>
  <c r="BM651" i="1"/>
  <c r="BN651" i="1"/>
  <c r="BO651" i="1"/>
  <c r="BP651" i="1"/>
  <c r="BQ651" i="1"/>
  <c r="BR651" i="1"/>
  <c r="BS651" i="1"/>
  <c r="AV652" i="1"/>
  <c r="AW652" i="1"/>
  <c r="AX652" i="1"/>
  <c r="AY652" i="1"/>
  <c r="AZ652" i="1"/>
  <c r="BA652" i="1"/>
  <c r="BB652" i="1"/>
  <c r="BC652" i="1"/>
  <c r="BD652" i="1"/>
  <c r="BE652" i="1"/>
  <c r="BF652" i="1"/>
  <c r="BG652" i="1"/>
  <c r="BH652" i="1"/>
  <c r="BI652" i="1"/>
  <c r="BJ652" i="1"/>
  <c r="BK652" i="1"/>
  <c r="BL652" i="1"/>
  <c r="BM652" i="1"/>
  <c r="BN652" i="1"/>
  <c r="BO652" i="1"/>
  <c r="BP652" i="1"/>
  <c r="BQ652" i="1"/>
  <c r="BR652" i="1"/>
  <c r="BS652" i="1"/>
  <c r="AV653" i="1"/>
  <c r="AW653" i="1"/>
  <c r="AX653" i="1"/>
  <c r="AY653" i="1"/>
  <c r="AZ653" i="1"/>
  <c r="BA653" i="1"/>
  <c r="BB653" i="1"/>
  <c r="BC653" i="1"/>
  <c r="BD653" i="1"/>
  <c r="BE653" i="1"/>
  <c r="BF653" i="1"/>
  <c r="BG653" i="1"/>
  <c r="BH653" i="1"/>
  <c r="BI653" i="1"/>
  <c r="BJ653" i="1"/>
  <c r="BK653" i="1"/>
  <c r="BL653" i="1"/>
  <c r="BM653" i="1"/>
  <c r="BN653" i="1"/>
  <c r="BO653" i="1"/>
  <c r="BP653" i="1"/>
  <c r="BQ653" i="1"/>
  <c r="BR653" i="1"/>
  <c r="BS653" i="1"/>
  <c r="AV654" i="1"/>
  <c r="AW654" i="1"/>
  <c r="AX654" i="1"/>
  <c r="AY654" i="1"/>
  <c r="AZ654" i="1"/>
  <c r="BA654" i="1"/>
  <c r="BB654" i="1"/>
  <c r="BC654" i="1"/>
  <c r="BD654" i="1"/>
  <c r="BE654" i="1"/>
  <c r="BF654" i="1"/>
  <c r="BG654" i="1"/>
  <c r="BH654" i="1"/>
  <c r="BI654" i="1"/>
  <c r="BJ654" i="1"/>
  <c r="BK654" i="1"/>
  <c r="BL654" i="1"/>
  <c r="BM654" i="1"/>
  <c r="BN654" i="1"/>
  <c r="BO654" i="1"/>
  <c r="BP654" i="1"/>
  <c r="BQ654" i="1"/>
  <c r="BR654" i="1"/>
  <c r="BS654" i="1"/>
  <c r="AV655" i="1"/>
  <c r="AW655" i="1"/>
  <c r="AX655" i="1"/>
  <c r="AY655" i="1"/>
  <c r="AZ655" i="1"/>
  <c r="BA655" i="1"/>
  <c r="BB655" i="1"/>
  <c r="BC655" i="1"/>
  <c r="BD655" i="1"/>
  <c r="BE655" i="1"/>
  <c r="BF655" i="1"/>
  <c r="BG655" i="1"/>
  <c r="BH655" i="1"/>
  <c r="BI655" i="1"/>
  <c r="BJ655" i="1"/>
  <c r="BK655" i="1"/>
  <c r="BL655" i="1"/>
  <c r="BM655" i="1"/>
  <c r="BN655" i="1"/>
  <c r="BO655" i="1"/>
  <c r="BP655" i="1"/>
  <c r="BQ655" i="1"/>
  <c r="BR655" i="1"/>
  <c r="BS655" i="1"/>
  <c r="AV656" i="1"/>
  <c r="AW656" i="1"/>
  <c r="AX656" i="1"/>
  <c r="AY656" i="1"/>
  <c r="AZ656" i="1"/>
  <c r="BA656" i="1"/>
  <c r="BB656" i="1"/>
  <c r="BC656" i="1"/>
  <c r="BD656" i="1"/>
  <c r="BE656" i="1"/>
  <c r="BF656" i="1"/>
  <c r="BG656" i="1"/>
  <c r="BH656" i="1"/>
  <c r="BI656" i="1"/>
  <c r="BJ656" i="1"/>
  <c r="BK656" i="1"/>
  <c r="BL656" i="1"/>
  <c r="BM656" i="1"/>
  <c r="BN656" i="1"/>
  <c r="BO656" i="1"/>
  <c r="BP656" i="1"/>
  <c r="BQ656" i="1"/>
  <c r="BR656" i="1"/>
  <c r="BS656" i="1"/>
  <c r="AV657" i="1"/>
  <c r="AW657" i="1"/>
  <c r="AX657" i="1"/>
  <c r="AY657" i="1"/>
  <c r="AZ657" i="1"/>
  <c r="BA657" i="1"/>
  <c r="BB657" i="1"/>
  <c r="BC657" i="1"/>
  <c r="BD657" i="1"/>
  <c r="BE657" i="1"/>
  <c r="BF657" i="1"/>
  <c r="BG657" i="1"/>
  <c r="BH657" i="1"/>
  <c r="BI657" i="1"/>
  <c r="BJ657" i="1"/>
  <c r="BK657" i="1"/>
  <c r="BL657" i="1"/>
  <c r="BM657" i="1"/>
  <c r="BN657" i="1"/>
  <c r="BO657" i="1"/>
  <c r="BP657" i="1"/>
  <c r="BQ657" i="1"/>
  <c r="BR657" i="1"/>
  <c r="BS657" i="1"/>
  <c r="AV658" i="1"/>
  <c r="AW658" i="1"/>
  <c r="AX658" i="1"/>
  <c r="AY658" i="1"/>
  <c r="AZ658" i="1"/>
  <c r="BA658" i="1"/>
  <c r="BB658" i="1"/>
  <c r="BC658" i="1"/>
  <c r="BD658" i="1"/>
  <c r="BE658" i="1"/>
  <c r="BF658" i="1"/>
  <c r="BG658" i="1"/>
  <c r="BH658" i="1"/>
  <c r="BI658" i="1"/>
  <c r="BJ658" i="1"/>
  <c r="BK658" i="1"/>
  <c r="BL658" i="1"/>
  <c r="BM658" i="1"/>
  <c r="BN658" i="1"/>
  <c r="BO658" i="1"/>
  <c r="BP658" i="1"/>
  <c r="BQ658" i="1"/>
  <c r="BR658" i="1"/>
  <c r="BS658" i="1"/>
  <c r="AV659" i="1"/>
  <c r="AW659" i="1"/>
  <c r="AX659" i="1"/>
  <c r="AY659" i="1"/>
  <c r="AZ659" i="1"/>
  <c r="BA659" i="1"/>
  <c r="BB659" i="1"/>
  <c r="BC659" i="1"/>
  <c r="BD659" i="1"/>
  <c r="BE659" i="1"/>
  <c r="BF659" i="1"/>
  <c r="BG659" i="1"/>
  <c r="BH659" i="1"/>
  <c r="BI659" i="1"/>
  <c r="BJ659" i="1"/>
  <c r="BK659" i="1"/>
  <c r="BL659" i="1"/>
  <c r="BM659" i="1"/>
  <c r="BN659" i="1"/>
  <c r="BO659" i="1"/>
  <c r="BP659" i="1"/>
  <c r="BQ659" i="1"/>
  <c r="BR659" i="1"/>
  <c r="BS659" i="1"/>
  <c r="AV660" i="1"/>
  <c r="AW660" i="1"/>
  <c r="AX660" i="1"/>
  <c r="AY660" i="1"/>
  <c r="AZ660" i="1"/>
  <c r="BA660" i="1"/>
  <c r="BB660" i="1"/>
  <c r="BC660" i="1"/>
  <c r="BD660" i="1"/>
  <c r="BE660" i="1"/>
  <c r="BF660" i="1"/>
  <c r="BG660" i="1"/>
  <c r="BH660" i="1"/>
  <c r="BI660" i="1"/>
  <c r="BJ660" i="1"/>
  <c r="BK660" i="1"/>
  <c r="BL660" i="1"/>
  <c r="BM660" i="1"/>
  <c r="BN660" i="1"/>
  <c r="BO660" i="1"/>
  <c r="BP660" i="1"/>
  <c r="BQ660" i="1"/>
  <c r="BR660" i="1"/>
  <c r="BS660" i="1"/>
  <c r="AV661" i="1"/>
  <c r="AW661" i="1"/>
  <c r="AX661" i="1"/>
  <c r="AY661" i="1"/>
  <c r="AZ661" i="1"/>
  <c r="BA661" i="1"/>
  <c r="BB661" i="1"/>
  <c r="BC661" i="1"/>
  <c r="BD661" i="1"/>
  <c r="BE661" i="1"/>
  <c r="BF661" i="1"/>
  <c r="BG661" i="1"/>
  <c r="BH661" i="1"/>
  <c r="BI661" i="1"/>
  <c r="BJ661" i="1"/>
  <c r="BK661" i="1"/>
  <c r="BL661" i="1"/>
  <c r="BM661" i="1"/>
  <c r="BN661" i="1"/>
  <c r="BO661" i="1"/>
  <c r="BP661" i="1"/>
  <c r="BQ661" i="1"/>
  <c r="BR661" i="1"/>
  <c r="BS661" i="1"/>
  <c r="AV662" i="1"/>
  <c r="AW662" i="1"/>
  <c r="AX662" i="1"/>
  <c r="AY662" i="1"/>
  <c r="AZ662" i="1"/>
  <c r="BA662" i="1"/>
  <c r="BB662" i="1"/>
  <c r="BC662" i="1"/>
  <c r="BD662" i="1"/>
  <c r="BE662" i="1"/>
  <c r="BF662" i="1"/>
  <c r="BG662" i="1"/>
  <c r="BH662" i="1"/>
  <c r="BI662" i="1"/>
  <c r="BJ662" i="1"/>
  <c r="BK662" i="1"/>
  <c r="BL662" i="1"/>
  <c r="BM662" i="1"/>
  <c r="BN662" i="1"/>
  <c r="BO662" i="1"/>
  <c r="BP662" i="1"/>
  <c r="BQ662" i="1"/>
  <c r="BR662" i="1"/>
  <c r="BS662" i="1"/>
  <c r="AV663" i="1"/>
  <c r="AW663" i="1"/>
  <c r="AX663" i="1"/>
  <c r="AY663" i="1"/>
  <c r="AZ663" i="1"/>
  <c r="BA663" i="1"/>
  <c r="BB663" i="1"/>
  <c r="BC663" i="1"/>
  <c r="BD663" i="1"/>
  <c r="BE663" i="1"/>
  <c r="BF663" i="1"/>
  <c r="BG663" i="1"/>
  <c r="BH663" i="1"/>
  <c r="BI663" i="1"/>
  <c r="BJ663" i="1"/>
  <c r="BK663" i="1"/>
  <c r="BL663" i="1"/>
  <c r="BM663" i="1"/>
  <c r="BN663" i="1"/>
  <c r="BO663" i="1"/>
  <c r="BP663" i="1"/>
  <c r="BQ663" i="1"/>
  <c r="BR663" i="1"/>
  <c r="BS663" i="1"/>
  <c r="AV664" i="1"/>
  <c r="AW664" i="1"/>
  <c r="AX664" i="1"/>
  <c r="AY664" i="1"/>
  <c r="AZ664" i="1"/>
  <c r="BA664" i="1"/>
  <c r="BB664" i="1"/>
  <c r="BC664" i="1"/>
  <c r="BD664" i="1"/>
  <c r="BE664" i="1"/>
  <c r="BF664" i="1"/>
  <c r="BG664" i="1"/>
  <c r="BH664" i="1"/>
  <c r="BI664" i="1"/>
  <c r="BJ664" i="1"/>
  <c r="BK664" i="1"/>
  <c r="BL664" i="1"/>
  <c r="BM664" i="1"/>
  <c r="BN664" i="1"/>
  <c r="BO664" i="1"/>
  <c r="BP664" i="1"/>
  <c r="BQ664" i="1"/>
  <c r="BR664" i="1"/>
  <c r="BS664" i="1"/>
  <c r="AV665" i="1"/>
  <c r="AW665" i="1"/>
  <c r="AX665" i="1"/>
  <c r="AY665" i="1"/>
  <c r="AZ665" i="1"/>
  <c r="BA665" i="1"/>
  <c r="BB665" i="1"/>
  <c r="BC665" i="1"/>
  <c r="BD665" i="1"/>
  <c r="BE665" i="1"/>
  <c r="BF665" i="1"/>
  <c r="BG665" i="1"/>
  <c r="BH665" i="1"/>
  <c r="BI665" i="1"/>
  <c r="BJ665" i="1"/>
  <c r="BK665" i="1"/>
  <c r="BL665" i="1"/>
  <c r="BM665" i="1"/>
  <c r="BN665" i="1"/>
  <c r="BO665" i="1"/>
  <c r="BP665" i="1"/>
  <c r="BQ665" i="1"/>
  <c r="BR665" i="1"/>
  <c r="BS665" i="1"/>
  <c r="AV666" i="1"/>
  <c r="AW666" i="1"/>
  <c r="AX666" i="1"/>
  <c r="AY666" i="1"/>
  <c r="AZ666" i="1"/>
  <c r="BA666" i="1"/>
  <c r="BB666" i="1"/>
  <c r="BC666" i="1"/>
  <c r="BD666" i="1"/>
  <c r="BE666" i="1"/>
  <c r="BF666" i="1"/>
  <c r="BG666" i="1"/>
  <c r="BH666" i="1"/>
  <c r="BI666" i="1"/>
  <c r="BJ666" i="1"/>
  <c r="BK666" i="1"/>
  <c r="BL666" i="1"/>
  <c r="BM666" i="1"/>
  <c r="BN666" i="1"/>
  <c r="BO666" i="1"/>
  <c r="BP666" i="1"/>
  <c r="BQ666" i="1"/>
  <c r="BR666" i="1"/>
  <c r="BS666" i="1"/>
  <c r="AV667" i="1"/>
  <c r="AW667" i="1"/>
  <c r="AX667" i="1"/>
  <c r="AY667" i="1"/>
  <c r="AZ667" i="1"/>
  <c r="BA667" i="1"/>
  <c r="BB667" i="1"/>
  <c r="BC667" i="1"/>
  <c r="BD667" i="1"/>
  <c r="BE667" i="1"/>
  <c r="BF667" i="1"/>
  <c r="BG667" i="1"/>
  <c r="BH667" i="1"/>
  <c r="BI667" i="1"/>
  <c r="BJ667" i="1"/>
  <c r="BK667" i="1"/>
  <c r="BL667" i="1"/>
  <c r="BM667" i="1"/>
  <c r="BN667" i="1"/>
  <c r="BO667" i="1"/>
  <c r="BP667" i="1"/>
  <c r="BQ667" i="1"/>
  <c r="BR667" i="1"/>
  <c r="BS667" i="1"/>
  <c r="AV668" i="1"/>
  <c r="AW668" i="1"/>
  <c r="AX668" i="1"/>
  <c r="AY668" i="1"/>
  <c r="AZ668" i="1"/>
  <c r="BA668" i="1"/>
  <c r="BB668" i="1"/>
  <c r="BC668" i="1"/>
  <c r="BD668" i="1"/>
  <c r="BE668" i="1"/>
  <c r="BF668" i="1"/>
  <c r="BG668" i="1"/>
  <c r="BH668" i="1"/>
  <c r="BI668" i="1"/>
  <c r="BJ668" i="1"/>
  <c r="BK668" i="1"/>
  <c r="BL668" i="1"/>
  <c r="BM668" i="1"/>
  <c r="BN668" i="1"/>
  <c r="BO668" i="1"/>
  <c r="BP668" i="1"/>
  <c r="BQ668" i="1"/>
  <c r="BR668" i="1"/>
  <c r="BS668" i="1"/>
  <c r="AV669" i="1"/>
  <c r="AW669" i="1"/>
  <c r="AX669" i="1"/>
  <c r="AY669" i="1"/>
  <c r="AZ669" i="1"/>
  <c r="BA669" i="1"/>
  <c r="BB669" i="1"/>
  <c r="BC669" i="1"/>
  <c r="BD669" i="1"/>
  <c r="BE669" i="1"/>
  <c r="BF669" i="1"/>
  <c r="BG669" i="1"/>
  <c r="BH669" i="1"/>
  <c r="BI669" i="1"/>
  <c r="BJ669" i="1"/>
  <c r="BK669" i="1"/>
  <c r="BL669" i="1"/>
  <c r="BM669" i="1"/>
  <c r="BN669" i="1"/>
  <c r="BO669" i="1"/>
  <c r="BP669" i="1"/>
  <c r="BQ669" i="1"/>
  <c r="BR669" i="1"/>
  <c r="BS669" i="1"/>
  <c r="AV670" i="1"/>
  <c r="AW670" i="1"/>
  <c r="AX670" i="1"/>
  <c r="AY670" i="1"/>
  <c r="AZ670" i="1"/>
  <c r="BA670" i="1"/>
  <c r="BB670" i="1"/>
  <c r="BC670" i="1"/>
  <c r="BD670" i="1"/>
  <c r="BE670" i="1"/>
  <c r="BF670" i="1"/>
  <c r="BG670" i="1"/>
  <c r="BH670" i="1"/>
  <c r="BI670" i="1"/>
  <c r="BJ670" i="1"/>
  <c r="BK670" i="1"/>
  <c r="BL670" i="1"/>
  <c r="BM670" i="1"/>
  <c r="BN670" i="1"/>
  <c r="BO670" i="1"/>
  <c r="BP670" i="1"/>
  <c r="BQ670" i="1"/>
  <c r="BR670" i="1"/>
  <c r="BS670" i="1"/>
  <c r="AV671" i="1"/>
  <c r="AW671" i="1"/>
  <c r="AX671" i="1"/>
  <c r="AY671" i="1"/>
  <c r="AZ671" i="1"/>
  <c r="BA671" i="1"/>
  <c r="BB671" i="1"/>
  <c r="BC671" i="1"/>
  <c r="BD671" i="1"/>
  <c r="BE671" i="1"/>
  <c r="BF671" i="1"/>
  <c r="BG671" i="1"/>
  <c r="BH671" i="1"/>
  <c r="BI671" i="1"/>
  <c r="BJ671" i="1"/>
  <c r="BK671" i="1"/>
  <c r="BL671" i="1"/>
  <c r="BM671" i="1"/>
  <c r="BN671" i="1"/>
  <c r="BO671" i="1"/>
  <c r="BP671" i="1"/>
  <c r="BQ671" i="1"/>
  <c r="BR671" i="1"/>
  <c r="BS671" i="1"/>
  <c r="AV672" i="1"/>
  <c r="AW672" i="1"/>
  <c r="AX672" i="1"/>
  <c r="AY672" i="1"/>
  <c r="AZ672" i="1"/>
  <c r="BA672" i="1"/>
  <c r="BB672" i="1"/>
  <c r="BC672" i="1"/>
  <c r="BD672" i="1"/>
  <c r="BE672" i="1"/>
  <c r="BF672" i="1"/>
  <c r="BG672" i="1"/>
  <c r="BH672" i="1"/>
  <c r="BI672" i="1"/>
  <c r="BJ672" i="1"/>
  <c r="BK672" i="1"/>
  <c r="BL672" i="1"/>
  <c r="BM672" i="1"/>
  <c r="BN672" i="1"/>
  <c r="BO672" i="1"/>
  <c r="BP672" i="1"/>
  <c r="BQ672" i="1"/>
  <c r="BR672" i="1"/>
  <c r="BS672" i="1"/>
  <c r="AV673" i="1"/>
  <c r="AW673" i="1"/>
  <c r="AX673" i="1"/>
  <c r="AY673" i="1"/>
  <c r="AZ673" i="1"/>
  <c r="BA673" i="1"/>
  <c r="BB673" i="1"/>
  <c r="BC673" i="1"/>
  <c r="BD673" i="1"/>
  <c r="BE673" i="1"/>
  <c r="BF673" i="1"/>
  <c r="BG673" i="1"/>
  <c r="BH673" i="1"/>
  <c r="BI673" i="1"/>
  <c r="BJ673" i="1"/>
  <c r="BK673" i="1"/>
  <c r="BL673" i="1"/>
  <c r="BM673" i="1"/>
  <c r="BN673" i="1"/>
  <c r="BO673" i="1"/>
  <c r="BP673" i="1"/>
  <c r="BQ673" i="1"/>
  <c r="BR673" i="1"/>
  <c r="BS673" i="1"/>
  <c r="AV674" i="1"/>
  <c r="AW674" i="1"/>
  <c r="AX674" i="1"/>
  <c r="AY674" i="1"/>
  <c r="AZ674" i="1"/>
  <c r="BA674" i="1"/>
  <c r="BB674" i="1"/>
  <c r="BC674" i="1"/>
  <c r="BD674" i="1"/>
  <c r="BE674" i="1"/>
  <c r="BF674" i="1"/>
  <c r="BG674" i="1"/>
  <c r="BH674" i="1"/>
  <c r="BI674" i="1"/>
  <c r="BJ674" i="1"/>
  <c r="BK674" i="1"/>
  <c r="BL674" i="1"/>
  <c r="BM674" i="1"/>
  <c r="BN674" i="1"/>
  <c r="BO674" i="1"/>
  <c r="BP674" i="1"/>
  <c r="BQ674" i="1"/>
  <c r="BR674" i="1"/>
  <c r="BS674" i="1"/>
  <c r="AV675" i="1"/>
  <c r="AW675" i="1"/>
  <c r="AX675" i="1"/>
  <c r="AY675" i="1"/>
  <c r="AZ675" i="1"/>
  <c r="BA675" i="1"/>
  <c r="BB675" i="1"/>
  <c r="BC675" i="1"/>
  <c r="BD675" i="1"/>
  <c r="BE675" i="1"/>
  <c r="BF675" i="1"/>
  <c r="BG675" i="1"/>
  <c r="BH675" i="1"/>
  <c r="BI675" i="1"/>
  <c r="BJ675" i="1"/>
  <c r="BK675" i="1"/>
  <c r="BL675" i="1"/>
  <c r="BM675" i="1"/>
  <c r="BN675" i="1"/>
  <c r="BO675" i="1"/>
  <c r="BP675" i="1"/>
  <c r="BQ675" i="1"/>
  <c r="BR675" i="1"/>
  <c r="BS675" i="1"/>
  <c r="AV676" i="1"/>
  <c r="AW676" i="1"/>
  <c r="AX676" i="1"/>
  <c r="AY676" i="1"/>
  <c r="AZ676" i="1"/>
  <c r="BA676" i="1"/>
  <c r="BB676" i="1"/>
  <c r="BC676" i="1"/>
  <c r="BD676" i="1"/>
  <c r="BE676" i="1"/>
  <c r="BF676" i="1"/>
  <c r="BG676" i="1"/>
  <c r="BH676" i="1"/>
  <c r="BI676" i="1"/>
  <c r="BJ676" i="1"/>
  <c r="BK676" i="1"/>
  <c r="BL676" i="1"/>
  <c r="BM676" i="1"/>
  <c r="BN676" i="1"/>
  <c r="BO676" i="1"/>
  <c r="BP676" i="1"/>
  <c r="BQ676" i="1"/>
  <c r="BR676" i="1"/>
  <c r="BS676" i="1"/>
  <c r="AV677" i="1"/>
  <c r="AW677" i="1"/>
  <c r="AX677" i="1"/>
  <c r="AY677" i="1"/>
  <c r="AZ677" i="1"/>
  <c r="BA677" i="1"/>
  <c r="BB677" i="1"/>
  <c r="BC677" i="1"/>
  <c r="BD677" i="1"/>
  <c r="BE677" i="1"/>
  <c r="BF677" i="1"/>
  <c r="BG677" i="1"/>
  <c r="BH677" i="1"/>
  <c r="BI677" i="1"/>
  <c r="BJ677" i="1"/>
  <c r="BK677" i="1"/>
  <c r="BL677" i="1"/>
  <c r="BM677" i="1"/>
  <c r="BN677" i="1"/>
  <c r="BO677" i="1"/>
  <c r="BP677" i="1"/>
  <c r="BQ677" i="1"/>
  <c r="BR677" i="1"/>
  <c r="BS677" i="1"/>
  <c r="AV678" i="1"/>
  <c r="AW678" i="1"/>
  <c r="AX678" i="1"/>
  <c r="AY678" i="1"/>
  <c r="AZ678" i="1"/>
  <c r="BA678" i="1"/>
  <c r="BB678" i="1"/>
  <c r="BC678" i="1"/>
  <c r="BD678" i="1"/>
  <c r="BE678" i="1"/>
  <c r="BF678" i="1"/>
  <c r="BG678" i="1"/>
  <c r="BH678" i="1"/>
  <c r="BI678" i="1"/>
  <c r="BJ678" i="1"/>
  <c r="BK678" i="1"/>
  <c r="BL678" i="1"/>
  <c r="BM678" i="1"/>
  <c r="BN678" i="1"/>
  <c r="BO678" i="1"/>
  <c r="BP678" i="1"/>
  <c r="BQ678" i="1"/>
  <c r="BR678" i="1"/>
  <c r="BS678" i="1"/>
  <c r="AV679" i="1"/>
  <c r="AW679" i="1"/>
  <c r="AX679" i="1"/>
  <c r="AY679" i="1"/>
  <c r="AZ679" i="1"/>
  <c r="BA679" i="1"/>
  <c r="BB679" i="1"/>
  <c r="BC679" i="1"/>
  <c r="BD679" i="1"/>
  <c r="BE679" i="1"/>
  <c r="BF679" i="1"/>
  <c r="BG679" i="1"/>
  <c r="BH679" i="1"/>
  <c r="BI679" i="1"/>
  <c r="BJ679" i="1"/>
  <c r="BK679" i="1"/>
  <c r="BL679" i="1"/>
  <c r="BM679" i="1"/>
  <c r="BN679" i="1"/>
  <c r="BO679" i="1"/>
  <c r="BP679" i="1"/>
  <c r="BQ679" i="1"/>
  <c r="BR679" i="1"/>
  <c r="BS679" i="1"/>
  <c r="AV680" i="1"/>
  <c r="AW680" i="1"/>
  <c r="AX680" i="1"/>
  <c r="AY680" i="1"/>
  <c r="AZ680" i="1"/>
  <c r="BA680" i="1"/>
  <c r="BB680" i="1"/>
  <c r="BC680" i="1"/>
  <c r="BD680" i="1"/>
  <c r="BE680" i="1"/>
  <c r="BF680" i="1"/>
  <c r="BG680" i="1"/>
  <c r="BH680" i="1"/>
  <c r="BI680" i="1"/>
  <c r="BJ680" i="1"/>
  <c r="BK680" i="1"/>
  <c r="BL680" i="1"/>
  <c r="BM680" i="1"/>
  <c r="BN680" i="1"/>
  <c r="BO680" i="1"/>
  <c r="BP680" i="1"/>
  <c r="BQ680" i="1"/>
  <c r="BR680" i="1"/>
  <c r="BS680" i="1"/>
  <c r="AV681" i="1"/>
  <c r="AW681" i="1"/>
  <c r="AX681" i="1"/>
  <c r="AY681" i="1"/>
  <c r="AZ681" i="1"/>
  <c r="BA681" i="1"/>
  <c r="BB681" i="1"/>
  <c r="BC681" i="1"/>
  <c r="BD681" i="1"/>
  <c r="BE681" i="1"/>
  <c r="BF681" i="1"/>
  <c r="BG681" i="1"/>
  <c r="BH681" i="1"/>
  <c r="BI681" i="1"/>
  <c r="BJ681" i="1"/>
  <c r="BK681" i="1"/>
  <c r="BL681" i="1"/>
  <c r="BM681" i="1"/>
  <c r="BN681" i="1"/>
  <c r="BO681" i="1"/>
  <c r="BP681" i="1"/>
  <c r="BQ681" i="1"/>
  <c r="BR681" i="1"/>
  <c r="BS681" i="1"/>
  <c r="AV682" i="1"/>
  <c r="AW682" i="1"/>
  <c r="AX682" i="1"/>
  <c r="AY682" i="1"/>
  <c r="AZ682" i="1"/>
  <c r="BA682" i="1"/>
  <c r="BB682" i="1"/>
  <c r="BC682" i="1"/>
  <c r="BD682" i="1"/>
  <c r="BE682" i="1"/>
  <c r="BF682" i="1"/>
  <c r="BG682" i="1"/>
  <c r="BH682" i="1"/>
  <c r="BI682" i="1"/>
  <c r="BJ682" i="1"/>
  <c r="BK682" i="1"/>
  <c r="BL682" i="1"/>
  <c r="BM682" i="1"/>
  <c r="BN682" i="1"/>
  <c r="BO682" i="1"/>
  <c r="BP682" i="1"/>
  <c r="BQ682" i="1"/>
  <c r="BR682" i="1"/>
  <c r="BS682" i="1"/>
  <c r="AV683" i="1"/>
  <c r="AW683" i="1"/>
  <c r="AX683" i="1"/>
  <c r="AY683" i="1"/>
  <c r="AZ683" i="1"/>
  <c r="BA683" i="1"/>
  <c r="BB683" i="1"/>
  <c r="BC683" i="1"/>
  <c r="BD683" i="1"/>
  <c r="BE683" i="1"/>
  <c r="BF683" i="1"/>
  <c r="BG683" i="1"/>
  <c r="BH683" i="1"/>
  <c r="BI683" i="1"/>
  <c r="BJ683" i="1"/>
  <c r="BK683" i="1"/>
  <c r="BL683" i="1"/>
  <c r="BM683" i="1"/>
  <c r="BN683" i="1"/>
  <c r="BO683" i="1"/>
  <c r="BP683" i="1"/>
  <c r="BQ683" i="1"/>
  <c r="BR683" i="1"/>
  <c r="BS683" i="1"/>
  <c r="AV684" i="1"/>
  <c r="AW684" i="1"/>
  <c r="AX684" i="1"/>
  <c r="AY684" i="1"/>
  <c r="AZ684" i="1"/>
  <c r="BA684" i="1"/>
  <c r="BB684" i="1"/>
  <c r="BC684" i="1"/>
  <c r="BD684" i="1"/>
  <c r="BE684" i="1"/>
  <c r="BF684" i="1"/>
  <c r="BG684" i="1"/>
  <c r="BH684" i="1"/>
  <c r="BI684" i="1"/>
  <c r="BJ684" i="1"/>
  <c r="BK684" i="1"/>
  <c r="BL684" i="1"/>
  <c r="BM684" i="1"/>
  <c r="BN684" i="1"/>
  <c r="BO684" i="1"/>
  <c r="BP684" i="1"/>
  <c r="BQ684" i="1"/>
  <c r="BR684" i="1"/>
  <c r="BS684" i="1"/>
  <c r="AV685" i="1"/>
  <c r="AW685" i="1"/>
  <c r="AX685" i="1"/>
  <c r="AY685" i="1"/>
  <c r="AZ685" i="1"/>
  <c r="BA685" i="1"/>
  <c r="BB685" i="1"/>
  <c r="BC685" i="1"/>
  <c r="BD685" i="1"/>
  <c r="BE685" i="1"/>
  <c r="BF685" i="1"/>
  <c r="BG685" i="1"/>
  <c r="BH685" i="1"/>
  <c r="BI685" i="1"/>
  <c r="BJ685" i="1"/>
  <c r="BK685" i="1"/>
  <c r="BL685" i="1"/>
  <c r="BM685" i="1"/>
  <c r="BN685" i="1"/>
  <c r="BO685" i="1"/>
  <c r="BP685" i="1"/>
  <c r="BQ685" i="1"/>
  <c r="BR685" i="1"/>
  <c r="BS685" i="1"/>
  <c r="AV686" i="1"/>
  <c r="AW686" i="1"/>
  <c r="AX686" i="1"/>
  <c r="AY686" i="1"/>
  <c r="AZ686" i="1"/>
  <c r="BA686" i="1"/>
  <c r="BB686" i="1"/>
  <c r="BC686" i="1"/>
  <c r="BD686" i="1"/>
  <c r="BE686" i="1"/>
  <c r="BF686" i="1"/>
  <c r="BG686" i="1"/>
  <c r="BH686" i="1"/>
  <c r="BI686" i="1"/>
  <c r="BJ686" i="1"/>
  <c r="BK686" i="1"/>
  <c r="BL686" i="1"/>
  <c r="BM686" i="1"/>
  <c r="BN686" i="1"/>
  <c r="BO686" i="1"/>
  <c r="BP686" i="1"/>
  <c r="BQ686" i="1"/>
  <c r="BR686" i="1"/>
  <c r="BS686" i="1"/>
  <c r="AV687" i="1"/>
  <c r="AW687" i="1"/>
  <c r="AX687" i="1"/>
  <c r="AY687" i="1"/>
  <c r="AZ687" i="1"/>
  <c r="BA687" i="1"/>
  <c r="BB687" i="1"/>
  <c r="BC687" i="1"/>
  <c r="BD687" i="1"/>
  <c r="BE687" i="1"/>
  <c r="BF687" i="1"/>
  <c r="BG687" i="1"/>
  <c r="BH687" i="1"/>
  <c r="BI687" i="1"/>
  <c r="BJ687" i="1"/>
  <c r="BK687" i="1"/>
  <c r="BL687" i="1"/>
  <c r="BM687" i="1"/>
  <c r="BN687" i="1"/>
  <c r="BO687" i="1"/>
  <c r="BP687" i="1"/>
  <c r="BQ687" i="1"/>
  <c r="BR687" i="1"/>
  <c r="BS687" i="1"/>
  <c r="AV688" i="1"/>
  <c r="AW688" i="1"/>
  <c r="AX688" i="1"/>
  <c r="AY688" i="1"/>
  <c r="AZ688" i="1"/>
  <c r="BA688" i="1"/>
  <c r="BB688" i="1"/>
  <c r="BC688" i="1"/>
  <c r="BD688" i="1"/>
  <c r="BE688" i="1"/>
  <c r="BF688" i="1"/>
  <c r="BG688" i="1"/>
  <c r="BH688" i="1"/>
  <c r="BI688" i="1"/>
  <c r="BJ688" i="1"/>
  <c r="BK688" i="1"/>
  <c r="BL688" i="1"/>
  <c r="BM688" i="1"/>
  <c r="BN688" i="1"/>
  <c r="BO688" i="1"/>
  <c r="BP688" i="1"/>
  <c r="BQ688" i="1"/>
  <c r="BR688" i="1"/>
  <c r="BS688" i="1"/>
  <c r="AV689" i="1"/>
  <c r="AW689" i="1"/>
  <c r="AX689" i="1"/>
  <c r="AY689" i="1"/>
  <c r="AZ689" i="1"/>
  <c r="BA689" i="1"/>
  <c r="BB689" i="1"/>
  <c r="BC689" i="1"/>
  <c r="BD689" i="1"/>
  <c r="BE689" i="1"/>
  <c r="BF689" i="1"/>
  <c r="BG689" i="1"/>
  <c r="BH689" i="1"/>
  <c r="BI689" i="1"/>
  <c r="BJ689" i="1"/>
  <c r="BK689" i="1"/>
  <c r="BL689" i="1"/>
  <c r="BM689" i="1"/>
  <c r="BN689" i="1"/>
  <c r="BO689" i="1"/>
  <c r="BP689" i="1"/>
  <c r="BQ689" i="1"/>
  <c r="BR689" i="1"/>
  <c r="BS689" i="1"/>
  <c r="AV690" i="1"/>
  <c r="AW690" i="1"/>
  <c r="AX690" i="1"/>
  <c r="AY690" i="1"/>
  <c r="AZ690" i="1"/>
  <c r="BA690" i="1"/>
  <c r="BB690" i="1"/>
  <c r="BC690" i="1"/>
  <c r="BD690" i="1"/>
  <c r="BE690" i="1"/>
  <c r="BF690" i="1"/>
  <c r="BG690" i="1"/>
  <c r="BH690" i="1"/>
  <c r="BI690" i="1"/>
  <c r="BJ690" i="1"/>
  <c r="BK690" i="1"/>
  <c r="BL690" i="1"/>
  <c r="BM690" i="1"/>
  <c r="BN690" i="1"/>
  <c r="BO690" i="1"/>
  <c r="BP690" i="1"/>
  <c r="BQ690" i="1"/>
  <c r="BR690" i="1"/>
  <c r="BS690" i="1"/>
  <c r="AV691" i="1"/>
  <c r="AW691" i="1"/>
  <c r="AX691" i="1"/>
  <c r="AY691" i="1"/>
  <c r="AZ691" i="1"/>
  <c r="BA691" i="1"/>
  <c r="BB691" i="1"/>
  <c r="BC691" i="1"/>
  <c r="BD691" i="1"/>
  <c r="BE691" i="1"/>
  <c r="BF691" i="1"/>
  <c r="BG691" i="1"/>
  <c r="BH691" i="1"/>
  <c r="BI691" i="1"/>
  <c r="BJ691" i="1"/>
  <c r="BK691" i="1"/>
  <c r="BL691" i="1"/>
  <c r="BM691" i="1"/>
  <c r="BN691" i="1"/>
  <c r="BO691" i="1"/>
  <c r="BP691" i="1"/>
  <c r="BQ691" i="1"/>
  <c r="BR691" i="1"/>
  <c r="BS691" i="1"/>
  <c r="AV692" i="1"/>
  <c r="AW692" i="1"/>
  <c r="AX692" i="1"/>
  <c r="AY692" i="1"/>
  <c r="AZ692" i="1"/>
  <c r="BA692" i="1"/>
  <c r="BB692" i="1"/>
  <c r="BC692" i="1"/>
  <c r="BD692" i="1"/>
  <c r="BE692" i="1"/>
  <c r="BF692" i="1"/>
  <c r="BG692" i="1"/>
  <c r="BH692" i="1"/>
  <c r="BI692" i="1"/>
  <c r="BJ692" i="1"/>
  <c r="BK692" i="1"/>
  <c r="BL692" i="1"/>
  <c r="BM692" i="1"/>
  <c r="BN692" i="1"/>
  <c r="BO692" i="1"/>
  <c r="BP692" i="1"/>
  <c r="BQ692" i="1"/>
  <c r="BR692" i="1"/>
  <c r="BS692" i="1"/>
  <c r="AV693" i="1"/>
  <c r="AW693" i="1"/>
  <c r="AX693" i="1"/>
  <c r="AY693" i="1"/>
  <c r="AZ693" i="1"/>
  <c r="BA693" i="1"/>
  <c r="BB693" i="1"/>
  <c r="BC693" i="1"/>
  <c r="BD693" i="1"/>
  <c r="BE693" i="1"/>
  <c r="BF693" i="1"/>
  <c r="BG693" i="1"/>
  <c r="BH693" i="1"/>
  <c r="BI693" i="1"/>
  <c r="BJ693" i="1"/>
  <c r="BK693" i="1"/>
  <c r="BL693" i="1"/>
  <c r="BM693" i="1"/>
  <c r="BN693" i="1"/>
  <c r="BO693" i="1"/>
  <c r="BP693" i="1"/>
  <c r="BQ693" i="1"/>
  <c r="BR693" i="1"/>
  <c r="BS693" i="1"/>
  <c r="AV694" i="1"/>
  <c r="AW694" i="1"/>
  <c r="AX694" i="1"/>
  <c r="AY694" i="1"/>
  <c r="AZ694" i="1"/>
  <c r="BA694" i="1"/>
  <c r="BB694" i="1"/>
  <c r="BC694" i="1"/>
  <c r="BD694" i="1"/>
  <c r="BE694" i="1"/>
  <c r="BF694" i="1"/>
  <c r="BG694" i="1"/>
  <c r="BH694" i="1"/>
  <c r="BI694" i="1"/>
  <c r="BJ694" i="1"/>
  <c r="BK694" i="1"/>
  <c r="BL694" i="1"/>
  <c r="BM694" i="1"/>
  <c r="BN694" i="1"/>
  <c r="BO694" i="1"/>
  <c r="BP694" i="1"/>
  <c r="BQ694" i="1"/>
  <c r="BR694" i="1"/>
  <c r="BS694" i="1"/>
  <c r="AV695" i="1"/>
  <c r="AW695" i="1"/>
  <c r="AX695" i="1"/>
  <c r="AY695" i="1"/>
  <c r="AZ695" i="1"/>
  <c r="BA695" i="1"/>
  <c r="BB695" i="1"/>
  <c r="BC695" i="1"/>
  <c r="BD695" i="1"/>
  <c r="BE695" i="1"/>
  <c r="BF695" i="1"/>
  <c r="BG695" i="1"/>
  <c r="BH695" i="1"/>
  <c r="BI695" i="1"/>
  <c r="BJ695" i="1"/>
  <c r="BK695" i="1"/>
  <c r="BL695" i="1"/>
  <c r="BM695" i="1"/>
  <c r="BN695" i="1"/>
  <c r="BO695" i="1"/>
  <c r="BP695" i="1"/>
  <c r="BQ695" i="1"/>
  <c r="BR695" i="1"/>
  <c r="BS695" i="1"/>
  <c r="AV696" i="1"/>
  <c r="AW696" i="1"/>
  <c r="AX696" i="1"/>
  <c r="AY696" i="1"/>
  <c r="AZ696" i="1"/>
  <c r="BA696" i="1"/>
  <c r="BB696" i="1"/>
  <c r="BC696" i="1"/>
  <c r="BD696" i="1"/>
  <c r="BE696" i="1"/>
  <c r="BF696" i="1"/>
  <c r="BG696" i="1"/>
  <c r="BH696" i="1"/>
  <c r="BI696" i="1"/>
  <c r="BJ696" i="1"/>
  <c r="BK696" i="1"/>
  <c r="BL696" i="1"/>
  <c r="BM696" i="1"/>
  <c r="BN696" i="1"/>
  <c r="BO696" i="1"/>
  <c r="BP696" i="1"/>
  <c r="BQ696" i="1"/>
  <c r="BR696" i="1"/>
  <c r="BS696" i="1"/>
  <c r="AV697" i="1"/>
  <c r="AW697" i="1"/>
  <c r="AX697" i="1"/>
  <c r="AY697" i="1"/>
  <c r="AZ697" i="1"/>
  <c r="BA697" i="1"/>
  <c r="BB697" i="1"/>
  <c r="BC697" i="1"/>
  <c r="BD697" i="1"/>
  <c r="BE697" i="1"/>
  <c r="BF697" i="1"/>
  <c r="BG697" i="1"/>
  <c r="BH697" i="1"/>
  <c r="BI697" i="1"/>
  <c r="BJ697" i="1"/>
  <c r="BK697" i="1"/>
  <c r="BL697" i="1"/>
  <c r="BM697" i="1"/>
  <c r="BN697" i="1"/>
  <c r="BO697" i="1"/>
  <c r="BP697" i="1"/>
  <c r="BQ697" i="1"/>
  <c r="BR697" i="1"/>
  <c r="BS697" i="1"/>
  <c r="AV698" i="1"/>
  <c r="AW698" i="1"/>
  <c r="AX698" i="1"/>
  <c r="AY698" i="1"/>
  <c r="AZ698" i="1"/>
  <c r="BA698" i="1"/>
  <c r="BB698" i="1"/>
  <c r="BC698" i="1"/>
  <c r="BD698" i="1"/>
  <c r="BE698" i="1"/>
  <c r="BF698" i="1"/>
  <c r="BG698" i="1"/>
  <c r="BH698" i="1"/>
  <c r="BI698" i="1"/>
  <c r="BJ698" i="1"/>
  <c r="BK698" i="1"/>
  <c r="BL698" i="1"/>
  <c r="BM698" i="1"/>
  <c r="BN698" i="1"/>
  <c r="BO698" i="1"/>
  <c r="BP698" i="1"/>
  <c r="BQ698" i="1"/>
  <c r="BR698" i="1"/>
  <c r="BS698" i="1"/>
  <c r="AV699" i="1"/>
  <c r="AW699" i="1"/>
  <c r="AX699" i="1"/>
  <c r="AY699" i="1"/>
  <c r="AZ699" i="1"/>
  <c r="BA699" i="1"/>
  <c r="BB699" i="1"/>
  <c r="BC699" i="1"/>
  <c r="BD699" i="1"/>
  <c r="BE699" i="1"/>
  <c r="BF699" i="1"/>
  <c r="BG699" i="1"/>
  <c r="BH699" i="1"/>
  <c r="BI699" i="1"/>
  <c r="BJ699" i="1"/>
  <c r="BK699" i="1"/>
  <c r="BL699" i="1"/>
  <c r="BM699" i="1"/>
  <c r="BN699" i="1"/>
  <c r="BO699" i="1"/>
  <c r="BP699" i="1"/>
  <c r="BQ699" i="1"/>
  <c r="BR699" i="1"/>
  <c r="BS699" i="1"/>
  <c r="AV700" i="1"/>
  <c r="AW700" i="1"/>
  <c r="AX700" i="1"/>
  <c r="AY700" i="1"/>
  <c r="AZ700" i="1"/>
  <c r="BA700" i="1"/>
  <c r="BB700" i="1"/>
  <c r="BC700" i="1"/>
  <c r="BD700" i="1"/>
  <c r="BE700" i="1"/>
  <c r="BF700" i="1"/>
  <c r="BG700" i="1"/>
  <c r="BH700" i="1"/>
  <c r="BI700" i="1"/>
  <c r="BJ700" i="1"/>
  <c r="BK700" i="1"/>
  <c r="BL700" i="1"/>
  <c r="BM700" i="1"/>
  <c r="BN700" i="1"/>
  <c r="BO700" i="1"/>
  <c r="BP700" i="1"/>
  <c r="BQ700" i="1"/>
  <c r="BR700" i="1"/>
  <c r="BS700" i="1"/>
  <c r="AV701" i="1"/>
  <c r="AW701" i="1"/>
  <c r="AX701" i="1"/>
  <c r="AY701" i="1"/>
  <c r="AZ701" i="1"/>
  <c r="BA701" i="1"/>
  <c r="BB701" i="1"/>
  <c r="BC701" i="1"/>
  <c r="BD701" i="1"/>
  <c r="BE701" i="1"/>
  <c r="BF701" i="1"/>
  <c r="BG701" i="1"/>
  <c r="BH701" i="1"/>
  <c r="BI701" i="1"/>
  <c r="BJ701" i="1"/>
  <c r="BK701" i="1"/>
  <c r="BL701" i="1"/>
  <c r="BM701" i="1"/>
  <c r="BN701" i="1"/>
  <c r="BO701" i="1"/>
  <c r="BP701" i="1"/>
  <c r="BQ701" i="1"/>
  <c r="BR701" i="1"/>
  <c r="BS701" i="1"/>
  <c r="AV702" i="1"/>
  <c r="AW702" i="1"/>
  <c r="AX702" i="1"/>
  <c r="AY702" i="1"/>
  <c r="AZ702" i="1"/>
  <c r="BA702" i="1"/>
  <c r="BB702" i="1"/>
  <c r="BC702" i="1"/>
  <c r="BD702" i="1"/>
  <c r="BE702" i="1"/>
  <c r="BF702" i="1"/>
  <c r="BG702" i="1"/>
  <c r="BH702" i="1"/>
  <c r="BI702" i="1"/>
  <c r="BJ702" i="1"/>
  <c r="BK702" i="1"/>
  <c r="BL702" i="1"/>
  <c r="BM702" i="1"/>
  <c r="BN702" i="1"/>
  <c r="BO702" i="1"/>
  <c r="BP702" i="1"/>
  <c r="BQ702" i="1"/>
  <c r="BR702" i="1"/>
  <c r="BS702" i="1"/>
  <c r="AV703" i="1"/>
  <c r="AW703" i="1"/>
  <c r="AX703" i="1"/>
  <c r="AY703" i="1"/>
  <c r="AZ703" i="1"/>
  <c r="BA703" i="1"/>
  <c r="BB703" i="1"/>
  <c r="BC703" i="1"/>
  <c r="BD703" i="1"/>
  <c r="BE703" i="1"/>
  <c r="BF703" i="1"/>
  <c r="BG703" i="1"/>
  <c r="BH703" i="1"/>
  <c r="BI703" i="1"/>
  <c r="BJ703" i="1"/>
  <c r="BK703" i="1"/>
  <c r="BL703" i="1"/>
  <c r="BM703" i="1"/>
  <c r="BN703" i="1"/>
  <c r="BO703" i="1"/>
  <c r="BP703" i="1"/>
  <c r="BQ703" i="1"/>
  <c r="BR703" i="1"/>
  <c r="BS703" i="1"/>
  <c r="AV704" i="1"/>
  <c r="AW704" i="1"/>
  <c r="AX704" i="1"/>
  <c r="AY704" i="1"/>
  <c r="AZ704" i="1"/>
  <c r="BA704" i="1"/>
  <c r="BB704" i="1"/>
  <c r="BC704" i="1"/>
  <c r="BD704" i="1"/>
  <c r="BE704" i="1"/>
  <c r="BF704" i="1"/>
  <c r="BG704" i="1"/>
  <c r="BH704" i="1"/>
  <c r="BI704" i="1"/>
  <c r="BJ704" i="1"/>
  <c r="BK704" i="1"/>
  <c r="BL704" i="1"/>
  <c r="BM704" i="1"/>
  <c r="BN704" i="1"/>
  <c r="BO704" i="1"/>
  <c r="BP704" i="1"/>
  <c r="BQ704" i="1"/>
  <c r="BR704" i="1"/>
  <c r="BS704" i="1"/>
  <c r="AV705" i="1"/>
  <c r="AW705" i="1"/>
  <c r="AX705" i="1"/>
  <c r="AY705" i="1"/>
  <c r="AZ705" i="1"/>
  <c r="BA705" i="1"/>
  <c r="BB705" i="1"/>
  <c r="BC705" i="1"/>
  <c r="BD705" i="1"/>
  <c r="BE705" i="1"/>
  <c r="BF705" i="1"/>
  <c r="BG705" i="1"/>
  <c r="BH705" i="1"/>
  <c r="BI705" i="1"/>
  <c r="BJ705" i="1"/>
  <c r="BK705" i="1"/>
  <c r="BL705" i="1"/>
  <c r="BM705" i="1"/>
  <c r="BN705" i="1"/>
  <c r="BO705" i="1"/>
  <c r="BP705" i="1"/>
  <c r="BQ705" i="1"/>
  <c r="BR705" i="1"/>
  <c r="BS705" i="1"/>
  <c r="AV706" i="1"/>
  <c r="AW706" i="1"/>
  <c r="AX706" i="1"/>
  <c r="AY706" i="1"/>
  <c r="AZ706" i="1"/>
  <c r="BA706" i="1"/>
  <c r="BB706" i="1"/>
  <c r="BC706" i="1"/>
  <c r="BD706" i="1"/>
  <c r="BE706" i="1"/>
  <c r="BF706" i="1"/>
  <c r="BG706" i="1"/>
  <c r="BH706" i="1"/>
  <c r="BI706" i="1"/>
  <c r="BJ706" i="1"/>
  <c r="BK706" i="1"/>
  <c r="BL706" i="1"/>
  <c r="BM706" i="1"/>
  <c r="BN706" i="1"/>
  <c r="BO706" i="1"/>
  <c r="BP706" i="1"/>
  <c r="BQ706" i="1"/>
  <c r="BR706" i="1"/>
  <c r="BS706" i="1"/>
  <c r="AV707" i="1"/>
  <c r="AW707" i="1"/>
  <c r="AX707" i="1"/>
  <c r="AY707" i="1"/>
  <c r="AZ707" i="1"/>
  <c r="BA707" i="1"/>
  <c r="BB707" i="1"/>
  <c r="BC707" i="1"/>
  <c r="BD707" i="1"/>
  <c r="BE707" i="1"/>
  <c r="BF707" i="1"/>
  <c r="BG707" i="1"/>
  <c r="BH707" i="1"/>
  <c r="BI707" i="1"/>
  <c r="BJ707" i="1"/>
  <c r="BK707" i="1"/>
  <c r="BL707" i="1"/>
  <c r="BM707" i="1"/>
  <c r="BN707" i="1"/>
  <c r="BO707" i="1"/>
  <c r="BP707" i="1"/>
  <c r="BQ707" i="1"/>
  <c r="BR707" i="1"/>
  <c r="BS707" i="1"/>
  <c r="AV708" i="1"/>
  <c r="AW708" i="1"/>
  <c r="AX708" i="1"/>
  <c r="AY708" i="1"/>
  <c r="AZ708" i="1"/>
  <c r="BA708" i="1"/>
  <c r="BB708" i="1"/>
  <c r="BC708" i="1"/>
  <c r="BD708" i="1"/>
  <c r="BE708" i="1"/>
  <c r="BF708" i="1"/>
  <c r="BG708" i="1"/>
  <c r="BH708" i="1"/>
  <c r="BI708" i="1"/>
  <c r="BJ708" i="1"/>
  <c r="BK708" i="1"/>
  <c r="BL708" i="1"/>
  <c r="BM708" i="1"/>
  <c r="BN708" i="1"/>
  <c r="BO708" i="1"/>
  <c r="BP708" i="1"/>
  <c r="BQ708" i="1"/>
  <c r="BR708" i="1"/>
  <c r="BS708" i="1"/>
  <c r="AV709" i="1"/>
  <c r="AW709" i="1"/>
  <c r="AX709" i="1"/>
  <c r="AY709" i="1"/>
  <c r="AZ709" i="1"/>
  <c r="BA709" i="1"/>
  <c r="BB709" i="1"/>
  <c r="BC709" i="1"/>
  <c r="BD709" i="1"/>
  <c r="BE709" i="1"/>
  <c r="BF709" i="1"/>
  <c r="BG709" i="1"/>
  <c r="BH709" i="1"/>
  <c r="BI709" i="1"/>
  <c r="BJ709" i="1"/>
  <c r="BK709" i="1"/>
  <c r="BL709" i="1"/>
  <c r="BM709" i="1"/>
  <c r="BN709" i="1"/>
  <c r="BO709" i="1"/>
  <c r="BP709" i="1"/>
  <c r="BQ709" i="1"/>
  <c r="BR709" i="1"/>
  <c r="BS709" i="1"/>
  <c r="AV710" i="1"/>
  <c r="AW710" i="1"/>
  <c r="AX710" i="1"/>
  <c r="AY710" i="1"/>
  <c r="AZ710" i="1"/>
  <c r="BA710" i="1"/>
  <c r="BB710" i="1"/>
  <c r="BC710" i="1"/>
  <c r="BD710" i="1"/>
  <c r="BE710" i="1"/>
  <c r="BF710" i="1"/>
  <c r="BG710" i="1"/>
  <c r="BH710" i="1"/>
  <c r="BI710" i="1"/>
  <c r="BJ710" i="1"/>
  <c r="BK710" i="1"/>
  <c r="BL710" i="1"/>
  <c r="BM710" i="1"/>
  <c r="BN710" i="1"/>
  <c r="BO710" i="1"/>
  <c r="BP710" i="1"/>
  <c r="BQ710" i="1"/>
  <c r="BR710" i="1"/>
  <c r="BS710" i="1"/>
  <c r="AV711" i="1"/>
  <c r="AW711" i="1"/>
  <c r="AX711" i="1"/>
  <c r="AY711" i="1"/>
  <c r="AZ711" i="1"/>
  <c r="BA711" i="1"/>
  <c r="BB711" i="1"/>
  <c r="BC711" i="1"/>
  <c r="BD711" i="1"/>
  <c r="BE711" i="1"/>
  <c r="BF711" i="1"/>
  <c r="BG711" i="1"/>
  <c r="BH711" i="1"/>
  <c r="BI711" i="1"/>
  <c r="BJ711" i="1"/>
  <c r="BK711" i="1"/>
  <c r="BL711" i="1"/>
  <c r="BM711" i="1"/>
  <c r="BN711" i="1"/>
  <c r="BO711" i="1"/>
  <c r="BP711" i="1"/>
  <c r="BQ711" i="1"/>
  <c r="BR711" i="1"/>
  <c r="BS711" i="1"/>
  <c r="AV712" i="1"/>
  <c r="AW712" i="1"/>
  <c r="AX712" i="1"/>
  <c r="AY712" i="1"/>
  <c r="AZ712" i="1"/>
  <c r="BA712" i="1"/>
  <c r="BB712" i="1"/>
  <c r="BC712" i="1"/>
  <c r="BD712" i="1"/>
  <c r="BE712" i="1"/>
  <c r="BF712" i="1"/>
  <c r="BG712" i="1"/>
  <c r="BH712" i="1"/>
  <c r="BI712" i="1"/>
  <c r="BJ712" i="1"/>
  <c r="BK712" i="1"/>
  <c r="BL712" i="1"/>
  <c r="BM712" i="1"/>
  <c r="BN712" i="1"/>
  <c r="BO712" i="1"/>
  <c r="BP712" i="1"/>
  <c r="BQ712" i="1"/>
  <c r="BR712" i="1"/>
  <c r="BS712" i="1"/>
  <c r="AV713" i="1"/>
  <c r="AW713" i="1"/>
  <c r="AX713" i="1"/>
  <c r="AY713" i="1"/>
  <c r="AZ713" i="1"/>
  <c r="BA713" i="1"/>
  <c r="BB713" i="1"/>
  <c r="BC713" i="1"/>
  <c r="BD713" i="1"/>
  <c r="BE713" i="1"/>
  <c r="BF713" i="1"/>
  <c r="BG713" i="1"/>
  <c r="BH713" i="1"/>
  <c r="BI713" i="1"/>
  <c r="BJ713" i="1"/>
  <c r="BK713" i="1"/>
  <c r="BL713" i="1"/>
  <c r="BM713" i="1"/>
  <c r="BN713" i="1"/>
  <c r="BO713" i="1"/>
  <c r="BP713" i="1"/>
  <c r="BQ713" i="1"/>
  <c r="BR713" i="1"/>
  <c r="BS713" i="1"/>
  <c r="AV714" i="1"/>
  <c r="AW714" i="1"/>
  <c r="AX714" i="1"/>
  <c r="AY714" i="1"/>
  <c r="AZ714" i="1"/>
  <c r="BA714" i="1"/>
  <c r="BB714" i="1"/>
  <c r="BC714" i="1"/>
  <c r="BD714" i="1"/>
  <c r="BE714" i="1"/>
  <c r="BF714" i="1"/>
  <c r="BG714" i="1"/>
  <c r="BH714" i="1"/>
  <c r="BI714" i="1"/>
  <c r="BJ714" i="1"/>
  <c r="BK714" i="1"/>
  <c r="BL714" i="1"/>
  <c r="BM714" i="1"/>
  <c r="BN714" i="1"/>
  <c r="BO714" i="1"/>
  <c r="BP714" i="1"/>
  <c r="BQ714" i="1"/>
  <c r="BR714" i="1"/>
  <c r="BS714" i="1"/>
  <c r="AV715" i="1"/>
  <c r="AW715" i="1"/>
  <c r="AX715" i="1"/>
  <c r="AY715" i="1"/>
  <c r="AZ715" i="1"/>
  <c r="BA715" i="1"/>
  <c r="BB715" i="1"/>
  <c r="BC715" i="1"/>
  <c r="BD715" i="1"/>
  <c r="BE715" i="1"/>
  <c r="BF715" i="1"/>
  <c r="BG715" i="1"/>
  <c r="BH715" i="1"/>
  <c r="BI715" i="1"/>
  <c r="BJ715" i="1"/>
  <c r="BK715" i="1"/>
  <c r="BL715" i="1"/>
  <c r="BM715" i="1"/>
  <c r="BN715" i="1"/>
  <c r="BO715" i="1"/>
  <c r="BP715" i="1"/>
  <c r="BQ715" i="1"/>
  <c r="BR715" i="1"/>
  <c r="BS715" i="1"/>
  <c r="AV716" i="1"/>
  <c r="AW716" i="1"/>
  <c r="AX716" i="1"/>
  <c r="AY716" i="1"/>
  <c r="AZ716" i="1"/>
  <c r="BA716" i="1"/>
  <c r="BB716" i="1"/>
  <c r="BC716" i="1"/>
  <c r="BD716" i="1"/>
  <c r="BE716" i="1"/>
  <c r="BF716" i="1"/>
  <c r="BG716" i="1"/>
  <c r="BH716" i="1"/>
  <c r="BI716" i="1"/>
  <c r="BJ716" i="1"/>
  <c r="BK716" i="1"/>
  <c r="BL716" i="1"/>
  <c r="BM716" i="1"/>
  <c r="BN716" i="1"/>
  <c r="BO716" i="1"/>
  <c r="BP716" i="1"/>
  <c r="BQ716" i="1"/>
  <c r="BR716" i="1"/>
  <c r="BS716" i="1"/>
  <c r="AV717" i="1"/>
  <c r="AW717" i="1"/>
  <c r="AX717" i="1"/>
  <c r="AY717" i="1"/>
  <c r="AZ717" i="1"/>
  <c r="BA717" i="1"/>
  <c r="BB717" i="1"/>
  <c r="BC717" i="1"/>
  <c r="BD717" i="1"/>
  <c r="BE717" i="1"/>
  <c r="BF717" i="1"/>
  <c r="BG717" i="1"/>
  <c r="BH717" i="1"/>
  <c r="BI717" i="1"/>
  <c r="BJ717" i="1"/>
  <c r="BK717" i="1"/>
  <c r="BL717" i="1"/>
  <c r="BM717" i="1"/>
  <c r="BN717" i="1"/>
  <c r="BO717" i="1"/>
  <c r="BP717" i="1"/>
  <c r="BQ717" i="1"/>
  <c r="BR717" i="1"/>
  <c r="BS717" i="1"/>
  <c r="AV718" i="1"/>
  <c r="AW718" i="1"/>
  <c r="AX718" i="1"/>
  <c r="AY718" i="1"/>
  <c r="AZ718" i="1"/>
  <c r="BA718" i="1"/>
  <c r="BB718" i="1"/>
  <c r="BC718" i="1"/>
  <c r="BD718" i="1"/>
  <c r="BE718" i="1"/>
  <c r="BF718" i="1"/>
  <c r="BG718" i="1"/>
  <c r="BH718" i="1"/>
  <c r="BI718" i="1"/>
  <c r="BJ718" i="1"/>
  <c r="BK718" i="1"/>
  <c r="BL718" i="1"/>
  <c r="BM718" i="1"/>
  <c r="BN718" i="1"/>
  <c r="BO718" i="1"/>
  <c r="BP718" i="1"/>
  <c r="BQ718" i="1"/>
  <c r="BR718" i="1"/>
  <c r="BS718" i="1"/>
  <c r="AV719" i="1"/>
  <c r="AW719" i="1"/>
  <c r="AX719" i="1"/>
  <c r="AY719" i="1"/>
  <c r="AZ719" i="1"/>
  <c r="BA719" i="1"/>
  <c r="BB719" i="1"/>
  <c r="BC719" i="1"/>
  <c r="BD719" i="1"/>
  <c r="BE719" i="1"/>
  <c r="BF719" i="1"/>
  <c r="BG719" i="1"/>
  <c r="BH719" i="1"/>
  <c r="BI719" i="1"/>
  <c r="BJ719" i="1"/>
  <c r="BK719" i="1"/>
  <c r="BL719" i="1"/>
  <c r="BM719" i="1"/>
  <c r="BN719" i="1"/>
  <c r="BO719" i="1"/>
  <c r="BP719" i="1"/>
  <c r="BQ719" i="1"/>
  <c r="BR719" i="1"/>
  <c r="BS719" i="1"/>
  <c r="AV720" i="1"/>
  <c r="AW720" i="1"/>
  <c r="AX720" i="1"/>
  <c r="AY720" i="1"/>
  <c r="AZ720" i="1"/>
  <c r="BA720" i="1"/>
  <c r="BB720" i="1"/>
  <c r="BC720" i="1"/>
  <c r="BD720" i="1"/>
  <c r="BE720" i="1"/>
  <c r="BF720" i="1"/>
  <c r="BG720" i="1"/>
  <c r="BH720" i="1"/>
  <c r="BI720" i="1"/>
  <c r="BJ720" i="1"/>
  <c r="BK720" i="1"/>
  <c r="BL720" i="1"/>
  <c r="BM720" i="1"/>
  <c r="BN720" i="1"/>
  <c r="BO720" i="1"/>
  <c r="BP720" i="1"/>
  <c r="BQ720" i="1"/>
  <c r="BR720" i="1"/>
  <c r="BS720" i="1"/>
  <c r="AV721" i="1"/>
  <c r="AW721" i="1"/>
  <c r="AX721" i="1"/>
  <c r="AY721" i="1"/>
  <c r="AZ721" i="1"/>
  <c r="BA721" i="1"/>
  <c r="BB721" i="1"/>
  <c r="BC721" i="1"/>
  <c r="BD721" i="1"/>
  <c r="BE721" i="1"/>
  <c r="BF721" i="1"/>
  <c r="BG721" i="1"/>
  <c r="BH721" i="1"/>
  <c r="BI721" i="1"/>
  <c r="BJ721" i="1"/>
  <c r="BK721" i="1"/>
  <c r="BL721" i="1"/>
  <c r="BM721" i="1"/>
  <c r="BN721" i="1"/>
  <c r="BO721" i="1"/>
  <c r="BP721" i="1"/>
  <c r="BQ721" i="1"/>
  <c r="BR721" i="1"/>
  <c r="BS721" i="1"/>
  <c r="AV722" i="1"/>
  <c r="AW722" i="1"/>
  <c r="AX722" i="1"/>
  <c r="AY722" i="1"/>
  <c r="AZ722" i="1"/>
  <c r="BA722" i="1"/>
  <c r="BB722" i="1"/>
  <c r="BC722" i="1"/>
  <c r="BD722" i="1"/>
  <c r="BE722" i="1"/>
  <c r="BF722" i="1"/>
  <c r="BG722" i="1"/>
  <c r="BH722" i="1"/>
  <c r="BI722" i="1"/>
  <c r="BJ722" i="1"/>
  <c r="BK722" i="1"/>
  <c r="BL722" i="1"/>
  <c r="BM722" i="1"/>
  <c r="BN722" i="1"/>
  <c r="BO722" i="1"/>
  <c r="BP722" i="1"/>
  <c r="BQ722" i="1"/>
  <c r="BR722" i="1"/>
  <c r="BS722" i="1"/>
  <c r="AV723" i="1"/>
  <c r="AW723" i="1"/>
  <c r="AX723" i="1"/>
  <c r="AY723" i="1"/>
  <c r="AZ723" i="1"/>
  <c r="BA723" i="1"/>
  <c r="BB723" i="1"/>
  <c r="BC723" i="1"/>
  <c r="BD723" i="1"/>
  <c r="BE723" i="1"/>
  <c r="BF723" i="1"/>
  <c r="BG723" i="1"/>
  <c r="BH723" i="1"/>
  <c r="BI723" i="1"/>
  <c r="BJ723" i="1"/>
  <c r="BK723" i="1"/>
  <c r="BL723" i="1"/>
  <c r="BM723" i="1"/>
  <c r="BN723" i="1"/>
  <c r="BO723" i="1"/>
  <c r="BP723" i="1"/>
  <c r="BQ723" i="1"/>
  <c r="BR723" i="1"/>
  <c r="BS723" i="1"/>
  <c r="AV724" i="1"/>
  <c r="AW724" i="1"/>
  <c r="AX724" i="1"/>
  <c r="AY724" i="1"/>
  <c r="AZ724" i="1"/>
  <c r="BA724" i="1"/>
  <c r="BB724" i="1"/>
  <c r="BC724" i="1"/>
  <c r="BD724" i="1"/>
  <c r="BE724" i="1"/>
  <c r="BF724" i="1"/>
  <c r="BG724" i="1"/>
  <c r="BH724" i="1"/>
  <c r="BI724" i="1"/>
  <c r="BJ724" i="1"/>
  <c r="BK724" i="1"/>
  <c r="BL724" i="1"/>
  <c r="BM724" i="1"/>
  <c r="BN724" i="1"/>
  <c r="BO724" i="1"/>
  <c r="BP724" i="1"/>
  <c r="BQ724" i="1"/>
  <c r="BR724" i="1"/>
  <c r="BS724" i="1"/>
  <c r="AV725" i="1"/>
  <c r="AW725" i="1"/>
  <c r="AX725" i="1"/>
  <c r="AY725" i="1"/>
  <c r="AZ725" i="1"/>
  <c r="BA725" i="1"/>
  <c r="BB725" i="1"/>
  <c r="BC725" i="1"/>
  <c r="BD725" i="1"/>
  <c r="BE725" i="1"/>
  <c r="BF725" i="1"/>
  <c r="BG725" i="1"/>
  <c r="BH725" i="1"/>
  <c r="BI725" i="1"/>
  <c r="BJ725" i="1"/>
  <c r="BK725" i="1"/>
  <c r="BL725" i="1"/>
  <c r="BM725" i="1"/>
  <c r="BN725" i="1"/>
  <c r="BO725" i="1"/>
  <c r="BP725" i="1"/>
  <c r="BQ725" i="1"/>
  <c r="BR725" i="1"/>
  <c r="BS725" i="1"/>
  <c r="AV726" i="1"/>
  <c r="AW726" i="1"/>
  <c r="AX726" i="1"/>
  <c r="AY726" i="1"/>
  <c r="AZ726" i="1"/>
  <c r="BA726" i="1"/>
  <c r="BB726" i="1"/>
  <c r="BC726" i="1"/>
  <c r="BD726" i="1"/>
  <c r="BE726" i="1"/>
  <c r="BF726" i="1"/>
  <c r="BG726" i="1"/>
  <c r="BH726" i="1"/>
  <c r="BI726" i="1"/>
  <c r="BJ726" i="1"/>
  <c r="BK726" i="1"/>
  <c r="BL726" i="1"/>
  <c r="BM726" i="1"/>
  <c r="BN726" i="1"/>
  <c r="BO726" i="1"/>
  <c r="BP726" i="1"/>
  <c r="BQ726" i="1"/>
  <c r="BR726" i="1"/>
  <c r="BS726" i="1"/>
  <c r="AV727" i="1"/>
  <c r="AW727" i="1"/>
  <c r="AX727" i="1"/>
  <c r="AY727" i="1"/>
  <c r="AZ727" i="1"/>
  <c r="BA727" i="1"/>
  <c r="BB727" i="1"/>
  <c r="BC727" i="1"/>
  <c r="BD727" i="1"/>
  <c r="BE727" i="1"/>
  <c r="BF727" i="1"/>
  <c r="BG727" i="1"/>
  <c r="BH727" i="1"/>
  <c r="BI727" i="1"/>
  <c r="BJ727" i="1"/>
  <c r="BK727" i="1"/>
  <c r="BL727" i="1"/>
  <c r="BM727" i="1"/>
  <c r="BN727" i="1"/>
  <c r="BO727" i="1"/>
  <c r="BP727" i="1"/>
  <c r="BQ727" i="1"/>
  <c r="BR727" i="1"/>
  <c r="BS727" i="1"/>
  <c r="AV728" i="1"/>
  <c r="AW728" i="1"/>
  <c r="AX728" i="1"/>
  <c r="AY728" i="1"/>
  <c r="AZ728" i="1"/>
  <c r="BA728" i="1"/>
  <c r="BB728" i="1"/>
  <c r="BC728" i="1"/>
  <c r="BD728" i="1"/>
  <c r="BE728" i="1"/>
  <c r="BF728" i="1"/>
  <c r="BG728" i="1"/>
  <c r="BH728" i="1"/>
  <c r="BI728" i="1"/>
  <c r="BJ728" i="1"/>
  <c r="BK728" i="1"/>
  <c r="BL728" i="1"/>
  <c r="BM728" i="1"/>
  <c r="BN728" i="1"/>
  <c r="BO728" i="1"/>
  <c r="BP728" i="1"/>
  <c r="BQ728" i="1"/>
  <c r="BR728" i="1"/>
  <c r="BS728" i="1"/>
  <c r="AV729" i="1"/>
  <c r="AW729" i="1"/>
  <c r="AX729" i="1"/>
  <c r="AY729" i="1"/>
  <c r="AZ729" i="1"/>
  <c r="BA729" i="1"/>
  <c r="BB729" i="1"/>
  <c r="BC729" i="1"/>
  <c r="BD729" i="1"/>
  <c r="BE729" i="1"/>
  <c r="BF729" i="1"/>
  <c r="BG729" i="1"/>
  <c r="BH729" i="1"/>
  <c r="BI729" i="1"/>
  <c r="BJ729" i="1"/>
  <c r="BK729" i="1"/>
  <c r="BL729" i="1"/>
  <c r="BM729" i="1"/>
  <c r="BN729" i="1"/>
  <c r="BO729" i="1"/>
  <c r="BP729" i="1"/>
  <c r="BQ729" i="1"/>
  <c r="BR729" i="1"/>
  <c r="BS729" i="1"/>
  <c r="AV730" i="1"/>
  <c r="AW730" i="1"/>
  <c r="AX730" i="1"/>
  <c r="AY730" i="1"/>
  <c r="AZ730" i="1"/>
  <c r="BA730" i="1"/>
  <c r="BB730" i="1"/>
  <c r="BC730" i="1"/>
  <c r="BD730" i="1"/>
  <c r="BE730" i="1"/>
  <c r="BF730" i="1"/>
  <c r="BG730" i="1"/>
  <c r="BH730" i="1"/>
  <c r="BI730" i="1"/>
  <c r="BJ730" i="1"/>
  <c r="BK730" i="1"/>
  <c r="BL730" i="1"/>
  <c r="BM730" i="1"/>
  <c r="BN730" i="1"/>
  <c r="BO730" i="1"/>
  <c r="BP730" i="1"/>
  <c r="BQ730" i="1"/>
  <c r="BR730" i="1"/>
  <c r="BS730" i="1"/>
  <c r="AV731" i="1"/>
  <c r="AW731" i="1"/>
  <c r="AX731" i="1"/>
  <c r="AY731" i="1"/>
  <c r="AZ731" i="1"/>
  <c r="BA731" i="1"/>
  <c r="BB731" i="1"/>
  <c r="BC731" i="1"/>
  <c r="BD731" i="1"/>
  <c r="BE731" i="1"/>
  <c r="BF731" i="1"/>
  <c r="BG731" i="1"/>
  <c r="BH731" i="1"/>
  <c r="BI731" i="1"/>
  <c r="BJ731" i="1"/>
  <c r="BK731" i="1"/>
  <c r="BL731" i="1"/>
  <c r="BM731" i="1"/>
  <c r="BN731" i="1"/>
  <c r="BO731" i="1"/>
  <c r="BP731" i="1"/>
  <c r="BQ731" i="1"/>
  <c r="BR731" i="1"/>
  <c r="BS731" i="1"/>
  <c r="AV732" i="1"/>
  <c r="AW732" i="1"/>
  <c r="AX732" i="1"/>
  <c r="AY732" i="1"/>
  <c r="AZ732" i="1"/>
  <c r="BA732" i="1"/>
  <c r="BB732" i="1"/>
  <c r="BC732" i="1"/>
  <c r="BD732" i="1"/>
  <c r="BE732" i="1"/>
  <c r="BF732" i="1"/>
  <c r="BG732" i="1"/>
  <c r="BH732" i="1"/>
  <c r="BI732" i="1"/>
  <c r="BJ732" i="1"/>
  <c r="BK732" i="1"/>
  <c r="BL732" i="1"/>
  <c r="BM732" i="1"/>
  <c r="BN732" i="1"/>
  <c r="BO732" i="1"/>
  <c r="BP732" i="1"/>
  <c r="BQ732" i="1"/>
  <c r="BR732" i="1"/>
  <c r="BS732" i="1"/>
  <c r="AV733" i="1"/>
  <c r="AW733" i="1"/>
  <c r="AX733" i="1"/>
  <c r="AY733" i="1"/>
  <c r="AZ733" i="1"/>
  <c r="BA733" i="1"/>
  <c r="BB733" i="1"/>
  <c r="BC733" i="1"/>
  <c r="BD733" i="1"/>
  <c r="BE733" i="1"/>
  <c r="BF733" i="1"/>
  <c r="BG733" i="1"/>
  <c r="BH733" i="1"/>
  <c r="BI733" i="1"/>
  <c r="BJ733" i="1"/>
  <c r="BK733" i="1"/>
  <c r="BL733" i="1"/>
  <c r="BM733" i="1"/>
  <c r="BN733" i="1"/>
  <c r="BO733" i="1"/>
  <c r="BP733" i="1"/>
  <c r="BQ733" i="1"/>
  <c r="BR733" i="1"/>
  <c r="BS733" i="1"/>
  <c r="AV734" i="1"/>
  <c r="AW734" i="1"/>
  <c r="AX734" i="1"/>
  <c r="AY734" i="1"/>
  <c r="AZ734" i="1"/>
  <c r="BA734" i="1"/>
  <c r="BB734" i="1"/>
  <c r="BC734" i="1"/>
  <c r="BD734" i="1"/>
  <c r="BE734" i="1"/>
  <c r="BF734" i="1"/>
  <c r="BG734" i="1"/>
  <c r="BH734" i="1"/>
  <c r="BI734" i="1"/>
  <c r="BJ734" i="1"/>
  <c r="BK734" i="1"/>
  <c r="BL734" i="1"/>
  <c r="BM734" i="1"/>
  <c r="BN734" i="1"/>
  <c r="BO734" i="1"/>
  <c r="BP734" i="1"/>
  <c r="BQ734" i="1"/>
  <c r="BR734" i="1"/>
  <c r="BS734" i="1"/>
  <c r="AV735" i="1"/>
  <c r="AW735" i="1"/>
  <c r="AX735" i="1"/>
  <c r="AY735" i="1"/>
  <c r="AZ735" i="1"/>
  <c r="BA735" i="1"/>
  <c r="BB735" i="1"/>
  <c r="BC735" i="1"/>
  <c r="BD735" i="1"/>
  <c r="BE735" i="1"/>
  <c r="BF735" i="1"/>
  <c r="BG735" i="1"/>
  <c r="BH735" i="1"/>
  <c r="BI735" i="1"/>
  <c r="BJ735" i="1"/>
  <c r="BK735" i="1"/>
  <c r="BL735" i="1"/>
  <c r="BM735" i="1"/>
  <c r="BN735" i="1"/>
  <c r="BO735" i="1"/>
  <c r="BP735" i="1"/>
  <c r="BQ735" i="1"/>
  <c r="BR735" i="1"/>
  <c r="BS735" i="1"/>
  <c r="AV736" i="1"/>
  <c r="AW736" i="1"/>
  <c r="AX736" i="1"/>
  <c r="AY736" i="1"/>
  <c r="AZ736" i="1"/>
  <c r="BA736" i="1"/>
  <c r="BB736" i="1"/>
  <c r="BC736" i="1"/>
  <c r="BD736" i="1"/>
  <c r="BE736" i="1"/>
  <c r="BF736" i="1"/>
  <c r="BG736" i="1"/>
  <c r="BH736" i="1"/>
  <c r="BI736" i="1"/>
  <c r="BJ736" i="1"/>
  <c r="BK736" i="1"/>
  <c r="BL736" i="1"/>
  <c r="BM736" i="1"/>
  <c r="BN736" i="1"/>
  <c r="BO736" i="1"/>
  <c r="BP736" i="1"/>
  <c r="BQ736" i="1"/>
  <c r="BR736" i="1"/>
  <c r="BS736" i="1"/>
  <c r="AV737" i="1"/>
  <c r="AW737" i="1"/>
  <c r="AX737" i="1"/>
  <c r="AY737" i="1"/>
  <c r="AZ737" i="1"/>
  <c r="BA737" i="1"/>
  <c r="BB737" i="1"/>
  <c r="BC737" i="1"/>
  <c r="BD737" i="1"/>
  <c r="BE737" i="1"/>
  <c r="BF737" i="1"/>
  <c r="BG737" i="1"/>
  <c r="BH737" i="1"/>
  <c r="BI737" i="1"/>
  <c r="BJ737" i="1"/>
  <c r="BK737" i="1"/>
  <c r="BL737" i="1"/>
  <c r="BM737" i="1"/>
  <c r="BN737" i="1"/>
  <c r="BO737" i="1"/>
  <c r="BP737" i="1"/>
  <c r="BQ737" i="1"/>
  <c r="BR737" i="1"/>
  <c r="BS737" i="1"/>
  <c r="AV738" i="1"/>
  <c r="AW738" i="1"/>
  <c r="AX738" i="1"/>
  <c r="AY738" i="1"/>
  <c r="AZ738" i="1"/>
  <c r="BA738" i="1"/>
  <c r="BB738" i="1"/>
  <c r="BC738" i="1"/>
  <c r="BD738" i="1"/>
  <c r="BE738" i="1"/>
  <c r="BF738" i="1"/>
  <c r="BG738" i="1"/>
  <c r="BH738" i="1"/>
  <c r="BI738" i="1"/>
  <c r="BJ738" i="1"/>
  <c r="BK738" i="1"/>
  <c r="BL738" i="1"/>
  <c r="BM738" i="1"/>
  <c r="BN738" i="1"/>
  <c r="BO738" i="1"/>
  <c r="BP738" i="1"/>
  <c r="BQ738" i="1"/>
  <c r="BR738" i="1"/>
  <c r="BS738" i="1"/>
  <c r="AV739" i="1"/>
  <c r="AW739" i="1"/>
  <c r="AX739" i="1"/>
  <c r="AY739" i="1"/>
  <c r="AZ739" i="1"/>
  <c r="BA739" i="1"/>
  <c r="BB739" i="1"/>
  <c r="BC739" i="1"/>
  <c r="BD739" i="1"/>
  <c r="BE739" i="1"/>
  <c r="BF739" i="1"/>
  <c r="BG739" i="1"/>
  <c r="BH739" i="1"/>
  <c r="BI739" i="1"/>
  <c r="BJ739" i="1"/>
  <c r="BK739" i="1"/>
  <c r="BL739" i="1"/>
  <c r="BM739" i="1"/>
  <c r="BN739" i="1"/>
  <c r="BO739" i="1"/>
  <c r="BP739" i="1"/>
  <c r="BQ739" i="1"/>
  <c r="BR739" i="1"/>
  <c r="BS739" i="1"/>
  <c r="AV740" i="1"/>
  <c r="AW740" i="1"/>
  <c r="AX740" i="1"/>
  <c r="AY740" i="1"/>
  <c r="AZ740" i="1"/>
  <c r="BA740" i="1"/>
  <c r="BB740" i="1"/>
  <c r="BC740" i="1"/>
  <c r="BD740" i="1"/>
  <c r="BE740" i="1"/>
  <c r="BF740" i="1"/>
  <c r="BG740" i="1"/>
  <c r="BH740" i="1"/>
  <c r="BI740" i="1"/>
  <c r="BJ740" i="1"/>
  <c r="BK740" i="1"/>
  <c r="BL740" i="1"/>
  <c r="BM740" i="1"/>
  <c r="BN740" i="1"/>
  <c r="BO740" i="1"/>
  <c r="BP740" i="1"/>
  <c r="BQ740" i="1"/>
  <c r="BR740" i="1"/>
  <c r="BS740" i="1"/>
  <c r="AV741" i="1"/>
  <c r="AW741" i="1"/>
  <c r="AX741" i="1"/>
  <c r="AY741" i="1"/>
  <c r="AZ741" i="1"/>
  <c r="BA741" i="1"/>
  <c r="BB741" i="1"/>
  <c r="BC741" i="1"/>
  <c r="BD741" i="1"/>
  <c r="BE741" i="1"/>
  <c r="BF741" i="1"/>
  <c r="BG741" i="1"/>
  <c r="BH741" i="1"/>
  <c r="BI741" i="1"/>
  <c r="BJ741" i="1"/>
  <c r="BK741" i="1"/>
  <c r="BL741" i="1"/>
  <c r="BM741" i="1"/>
  <c r="BN741" i="1"/>
  <c r="BO741" i="1"/>
  <c r="BP741" i="1"/>
  <c r="BQ741" i="1"/>
  <c r="BR741" i="1"/>
  <c r="BS741" i="1"/>
  <c r="AV742" i="1"/>
  <c r="AW742" i="1"/>
  <c r="AX742" i="1"/>
  <c r="AY742" i="1"/>
  <c r="AZ742" i="1"/>
  <c r="BA742" i="1"/>
  <c r="BB742" i="1"/>
  <c r="BC742" i="1"/>
  <c r="BD742" i="1"/>
  <c r="BE742" i="1"/>
  <c r="BF742" i="1"/>
  <c r="BG742" i="1"/>
  <c r="BH742" i="1"/>
  <c r="BI742" i="1"/>
  <c r="BJ742" i="1"/>
  <c r="BK742" i="1"/>
  <c r="BL742" i="1"/>
  <c r="BM742" i="1"/>
  <c r="BN742" i="1"/>
  <c r="BO742" i="1"/>
  <c r="BP742" i="1"/>
  <c r="BQ742" i="1"/>
  <c r="BR742" i="1"/>
  <c r="BS742" i="1"/>
  <c r="AV743" i="1"/>
  <c r="AW743" i="1"/>
  <c r="AX743" i="1"/>
  <c r="AY743" i="1"/>
  <c r="AZ743" i="1"/>
  <c r="BA743" i="1"/>
  <c r="BB743" i="1"/>
  <c r="BC743" i="1"/>
  <c r="BD743" i="1"/>
  <c r="BE743" i="1"/>
  <c r="BF743" i="1"/>
  <c r="BG743" i="1"/>
  <c r="BH743" i="1"/>
  <c r="BI743" i="1"/>
  <c r="BJ743" i="1"/>
  <c r="BK743" i="1"/>
  <c r="BL743" i="1"/>
  <c r="BM743" i="1"/>
  <c r="BN743" i="1"/>
  <c r="BO743" i="1"/>
  <c r="BP743" i="1"/>
  <c r="BQ743" i="1"/>
  <c r="BR743" i="1"/>
  <c r="BS743" i="1"/>
  <c r="AV744" i="1"/>
  <c r="AW744" i="1"/>
  <c r="AX744" i="1"/>
  <c r="AY744" i="1"/>
  <c r="AZ744" i="1"/>
  <c r="BA744" i="1"/>
  <c r="BB744" i="1"/>
  <c r="BC744" i="1"/>
  <c r="BD744" i="1"/>
  <c r="BE744" i="1"/>
  <c r="BF744" i="1"/>
  <c r="BG744" i="1"/>
  <c r="BH744" i="1"/>
  <c r="BI744" i="1"/>
  <c r="BJ744" i="1"/>
  <c r="BK744" i="1"/>
  <c r="BL744" i="1"/>
  <c r="BM744" i="1"/>
  <c r="BN744" i="1"/>
  <c r="BO744" i="1"/>
  <c r="BP744" i="1"/>
  <c r="BQ744" i="1"/>
  <c r="BR744" i="1"/>
  <c r="BS744" i="1"/>
  <c r="AV745" i="1"/>
  <c r="AW745" i="1"/>
  <c r="AX745" i="1"/>
  <c r="AY745" i="1"/>
  <c r="AZ745" i="1"/>
  <c r="BA745" i="1"/>
  <c r="BB745" i="1"/>
  <c r="BC745" i="1"/>
  <c r="BD745" i="1"/>
  <c r="BE745" i="1"/>
  <c r="BF745" i="1"/>
  <c r="BG745" i="1"/>
  <c r="BH745" i="1"/>
  <c r="BI745" i="1"/>
  <c r="BJ745" i="1"/>
  <c r="BK745" i="1"/>
  <c r="BL745" i="1"/>
  <c r="BM745" i="1"/>
  <c r="BN745" i="1"/>
  <c r="BO745" i="1"/>
  <c r="BP745" i="1"/>
  <c r="BQ745" i="1"/>
  <c r="BR745" i="1"/>
  <c r="BS745" i="1"/>
  <c r="AV746" i="1"/>
  <c r="AW746" i="1"/>
  <c r="AX746" i="1"/>
  <c r="AY746" i="1"/>
  <c r="AZ746" i="1"/>
  <c r="BA746" i="1"/>
  <c r="BB746" i="1"/>
  <c r="BC746" i="1"/>
  <c r="BD746" i="1"/>
  <c r="BE746" i="1"/>
  <c r="BF746" i="1"/>
  <c r="BG746" i="1"/>
  <c r="BH746" i="1"/>
  <c r="BI746" i="1"/>
  <c r="BJ746" i="1"/>
  <c r="BK746" i="1"/>
  <c r="BL746" i="1"/>
  <c r="BM746" i="1"/>
  <c r="BN746" i="1"/>
  <c r="BO746" i="1"/>
  <c r="BP746" i="1"/>
  <c r="BQ746" i="1"/>
  <c r="BR746" i="1"/>
  <c r="BS746" i="1"/>
  <c r="AV747" i="1"/>
  <c r="AW747" i="1"/>
  <c r="AX747" i="1"/>
  <c r="AY747" i="1"/>
  <c r="AZ747" i="1"/>
  <c r="BA747" i="1"/>
  <c r="BB747" i="1"/>
  <c r="BC747" i="1"/>
  <c r="BD747" i="1"/>
  <c r="BE747" i="1"/>
  <c r="BF747" i="1"/>
  <c r="BG747" i="1"/>
  <c r="BH747" i="1"/>
  <c r="BI747" i="1"/>
  <c r="BJ747" i="1"/>
  <c r="BK747" i="1"/>
  <c r="BL747" i="1"/>
  <c r="BM747" i="1"/>
  <c r="BN747" i="1"/>
  <c r="BO747" i="1"/>
  <c r="BP747" i="1"/>
  <c r="BQ747" i="1"/>
  <c r="BR747" i="1"/>
  <c r="BS747" i="1"/>
  <c r="AV748" i="1"/>
  <c r="AW748" i="1"/>
  <c r="AX748" i="1"/>
  <c r="AY748" i="1"/>
  <c r="AZ748" i="1"/>
  <c r="BA748" i="1"/>
  <c r="BB748" i="1"/>
  <c r="BC748" i="1"/>
  <c r="BD748" i="1"/>
  <c r="BE748" i="1"/>
  <c r="BF748" i="1"/>
  <c r="BG748" i="1"/>
  <c r="BH748" i="1"/>
  <c r="BI748" i="1"/>
  <c r="BJ748" i="1"/>
  <c r="BK748" i="1"/>
  <c r="BL748" i="1"/>
  <c r="BM748" i="1"/>
  <c r="BN748" i="1"/>
  <c r="BO748" i="1"/>
  <c r="BP748" i="1"/>
  <c r="BQ748" i="1"/>
  <c r="BR748" i="1"/>
  <c r="BS748" i="1"/>
  <c r="AV749" i="1"/>
  <c r="AW749" i="1"/>
  <c r="AX749" i="1"/>
  <c r="AY749" i="1"/>
  <c r="AZ749" i="1"/>
  <c r="BA749" i="1"/>
  <c r="BB749" i="1"/>
  <c r="BC749" i="1"/>
  <c r="BD749" i="1"/>
  <c r="BE749" i="1"/>
  <c r="BF749" i="1"/>
  <c r="BG749" i="1"/>
  <c r="BH749" i="1"/>
  <c r="BI749" i="1"/>
  <c r="BJ749" i="1"/>
  <c r="BK749" i="1"/>
  <c r="BL749" i="1"/>
  <c r="BM749" i="1"/>
  <c r="BN749" i="1"/>
  <c r="BO749" i="1"/>
  <c r="BP749" i="1"/>
  <c r="BQ749" i="1"/>
  <c r="BR749" i="1"/>
  <c r="BS749" i="1"/>
  <c r="AV750" i="1"/>
  <c r="AW750" i="1"/>
  <c r="AX750" i="1"/>
  <c r="AY750" i="1"/>
  <c r="AZ750" i="1"/>
  <c r="BA750" i="1"/>
  <c r="BB750" i="1"/>
  <c r="BC750" i="1"/>
  <c r="BD750" i="1"/>
  <c r="BE750" i="1"/>
  <c r="BF750" i="1"/>
  <c r="BG750" i="1"/>
  <c r="BH750" i="1"/>
  <c r="BI750" i="1"/>
  <c r="BJ750" i="1"/>
  <c r="BK750" i="1"/>
  <c r="BL750" i="1"/>
  <c r="BM750" i="1"/>
  <c r="BN750" i="1"/>
  <c r="BO750" i="1"/>
  <c r="BP750" i="1"/>
  <c r="BQ750" i="1"/>
  <c r="BR750" i="1"/>
  <c r="BS750" i="1"/>
  <c r="AV751" i="1"/>
  <c r="AW751" i="1"/>
  <c r="AX751" i="1"/>
  <c r="AY751" i="1"/>
  <c r="AZ751" i="1"/>
  <c r="BA751" i="1"/>
  <c r="BB751" i="1"/>
  <c r="BC751" i="1"/>
  <c r="BD751" i="1"/>
  <c r="BE751" i="1"/>
  <c r="BF751" i="1"/>
  <c r="BG751" i="1"/>
  <c r="BH751" i="1"/>
  <c r="BI751" i="1"/>
  <c r="BJ751" i="1"/>
  <c r="BK751" i="1"/>
  <c r="BL751" i="1"/>
  <c r="BM751" i="1"/>
  <c r="BN751" i="1"/>
  <c r="BO751" i="1"/>
  <c r="BP751" i="1"/>
  <c r="BQ751" i="1"/>
  <c r="BR751" i="1"/>
  <c r="BS751" i="1"/>
  <c r="AV752" i="1"/>
  <c r="AW752" i="1"/>
  <c r="AX752" i="1"/>
  <c r="AY752" i="1"/>
  <c r="AZ752" i="1"/>
  <c r="BA752" i="1"/>
  <c r="BB752" i="1"/>
  <c r="BC752" i="1"/>
  <c r="BD752" i="1"/>
  <c r="BE752" i="1"/>
  <c r="BF752" i="1"/>
  <c r="BG752" i="1"/>
  <c r="BH752" i="1"/>
  <c r="BI752" i="1"/>
  <c r="BJ752" i="1"/>
  <c r="BK752" i="1"/>
  <c r="BL752" i="1"/>
  <c r="BM752" i="1"/>
  <c r="BN752" i="1"/>
  <c r="BO752" i="1"/>
  <c r="BP752" i="1"/>
  <c r="BQ752" i="1"/>
  <c r="BR752" i="1"/>
  <c r="BS752" i="1"/>
  <c r="AV753" i="1"/>
  <c r="AW753" i="1"/>
  <c r="AX753" i="1"/>
  <c r="AY753" i="1"/>
  <c r="AZ753" i="1"/>
  <c r="BA753" i="1"/>
  <c r="BB753" i="1"/>
  <c r="BC753" i="1"/>
  <c r="BD753" i="1"/>
  <c r="BE753" i="1"/>
  <c r="BF753" i="1"/>
  <c r="BG753" i="1"/>
  <c r="BH753" i="1"/>
  <c r="BI753" i="1"/>
  <c r="BJ753" i="1"/>
  <c r="BK753" i="1"/>
  <c r="BL753" i="1"/>
  <c r="BM753" i="1"/>
  <c r="BN753" i="1"/>
  <c r="BO753" i="1"/>
  <c r="BP753" i="1"/>
  <c r="BQ753" i="1"/>
  <c r="BR753" i="1"/>
  <c r="BS753" i="1"/>
  <c r="AV754" i="1"/>
  <c r="AW754" i="1"/>
  <c r="AX754" i="1"/>
  <c r="AY754" i="1"/>
  <c r="AZ754" i="1"/>
  <c r="BA754" i="1"/>
  <c r="BB754" i="1"/>
  <c r="BC754" i="1"/>
  <c r="BD754" i="1"/>
  <c r="BE754" i="1"/>
  <c r="BF754" i="1"/>
  <c r="BG754" i="1"/>
  <c r="BH754" i="1"/>
  <c r="BI754" i="1"/>
  <c r="BJ754" i="1"/>
  <c r="BK754" i="1"/>
  <c r="BL754" i="1"/>
  <c r="BM754" i="1"/>
  <c r="BN754" i="1"/>
  <c r="BO754" i="1"/>
  <c r="BP754" i="1"/>
  <c r="BQ754" i="1"/>
  <c r="BR754" i="1"/>
  <c r="BS754" i="1"/>
  <c r="AV755" i="1"/>
  <c r="AW755" i="1"/>
  <c r="AX755" i="1"/>
  <c r="AY755" i="1"/>
  <c r="AZ755" i="1"/>
  <c r="BA755" i="1"/>
  <c r="BB755" i="1"/>
  <c r="BC755" i="1"/>
  <c r="BD755" i="1"/>
  <c r="BE755" i="1"/>
  <c r="BF755" i="1"/>
  <c r="BG755" i="1"/>
  <c r="BH755" i="1"/>
  <c r="BI755" i="1"/>
  <c r="BJ755" i="1"/>
  <c r="BK755" i="1"/>
  <c r="BL755" i="1"/>
  <c r="BM755" i="1"/>
  <c r="BN755" i="1"/>
  <c r="BO755" i="1"/>
  <c r="BP755" i="1"/>
  <c r="BQ755" i="1"/>
  <c r="BR755" i="1"/>
  <c r="BS755" i="1"/>
  <c r="AV756" i="1"/>
  <c r="AW756" i="1"/>
  <c r="AX756" i="1"/>
  <c r="AY756" i="1"/>
  <c r="AZ756" i="1"/>
  <c r="BA756" i="1"/>
  <c r="BB756" i="1"/>
  <c r="BC756" i="1"/>
  <c r="BD756" i="1"/>
  <c r="BE756" i="1"/>
  <c r="BF756" i="1"/>
  <c r="BG756" i="1"/>
  <c r="BH756" i="1"/>
  <c r="BI756" i="1"/>
  <c r="BJ756" i="1"/>
  <c r="BK756" i="1"/>
  <c r="BL756" i="1"/>
  <c r="BM756" i="1"/>
  <c r="BN756" i="1"/>
  <c r="BO756" i="1"/>
  <c r="BP756" i="1"/>
  <c r="BQ756" i="1"/>
  <c r="BR756" i="1"/>
  <c r="BS756" i="1"/>
  <c r="AV757" i="1"/>
  <c r="AW757" i="1"/>
  <c r="AX757" i="1"/>
  <c r="AY757" i="1"/>
  <c r="AZ757" i="1"/>
  <c r="BA757" i="1"/>
  <c r="BB757" i="1"/>
  <c r="BC757" i="1"/>
  <c r="BD757" i="1"/>
  <c r="BE757" i="1"/>
  <c r="BF757" i="1"/>
  <c r="BG757" i="1"/>
  <c r="BH757" i="1"/>
  <c r="BI757" i="1"/>
  <c r="BJ757" i="1"/>
  <c r="BK757" i="1"/>
  <c r="BL757" i="1"/>
  <c r="BM757" i="1"/>
  <c r="BN757" i="1"/>
  <c r="BO757" i="1"/>
  <c r="BP757" i="1"/>
  <c r="BQ757" i="1"/>
  <c r="BR757" i="1"/>
  <c r="BS757" i="1"/>
  <c r="AV758" i="1"/>
  <c r="AW758" i="1"/>
  <c r="AX758" i="1"/>
  <c r="AY758" i="1"/>
  <c r="AZ758" i="1"/>
  <c r="BA758" i="1"/>
  <c r="BB758" i="1"/>
  <c r="BC758" i="1"/>
  <c r="BD758" i="1"/>
  <c r="BE758" i="1"/>
  <c r="BF758" i="1"/>
  <c r="BG758" i="1"/>
  <c r="BH758" i="1"/>
  <c r="BI758" i="1"/>
  <c r="BJ758" i="1"/>
  <c r="BK758" i="1"/>
  <c r="BL758" i="1"/>
  <c r="BM758" i="1"/>
  <c r="BN758" i="1"/>
  <c r="BO758" i="1"/>
  <c r="BP758" i="1"/>
  <c r="BQ758" i="1"/>
  <c r="BR758" i="1"/>
  <c r="BS758" i="1"/>
  <c r="AV759" i="1"/>
  <c r="AW759" i="1"/>
  <c r="AX759" i="1"/>
  <c r="AY759" i="1"/>
  <c r="AZ759" i="1"/>
  <c r="BA759" i="1"/>
  <c r="BB759" i="1"/>
  <c r="BC759" i="1"/>
  <c r="BD759" i="1"/>
  <c r="BE759" i="1"/>
  <c r="BF759" i="1"/>
  <c r="BG759" i="1"/>
  <c r="BH759" i="1"/>
  <c r="BI759" i="1"/>
  <c r="BJ759" i="1"/>
  <c r="BK759" i="1"/>
  <c r="BL759" i="1"/>
  <c r="BM759" i="1"/>
  <c r="BN759" i="1"/>
  <c r="BO759" i="1"/>
  <c r="BP759" i="1"/>
  <c r="BQ759" i="1"/>
  <c r="BR759" i="1"/>
  <c r="BS759" i="1"/>
  <c r="AV760" i="1"/>
  <c r="AW760" i="1"/>
  <c r="AX760" i="1"/>
  <c r="AY760" i="1"/>
  <c r="AZ760" i="1"/>
  <c r="BA760" i="1"/>
  <c r="BB760" i="1"/>
  <c r="BC760" i="1"/>
  <c r="BD760" i="1"/>
  <c r="BE760" i="1"/>
  <c r="BF760" i="1"/>
  <c r="BG760" i="1"/>
  <c r="BH760" i="1"/>
  <c r="BI760" i="1"/>
  <c r="BJ760" i="1"/>
  <c r="BK760" i="1"/>
  <c r="BL760" i="1"/>
  <c r="BM760" i="1"/>
  <c r="BN760" i="1"/>
  <c r="BO760" i="1"/>
  <c r="BP760" i="1"/>
  <c r="BQ760" i="1"/>
  <c r="BR760" i="1"/>
  <c r="BS760" i="1"/>
  <c r="AV761" i="1"/>
  <c r="AW761" i="1"/>
  <c r="AX761" i="1"/>
  <c r="AY761" i="1"/>
  <c r="AZ761" i="1"/>
  <c r="BA761" i="1"/>
  <c r="BB761" i="1"/>
  <c r="BC761" i="1"/>
  <c r="BD761" i="1"/>
  <c r="BE761" i="1"/>
  <c r="BF761" i="1"/>
  <c r="BG761" i="1"/>
  <c r="BH761" i="1"/>
  <c r="BI761" i="1"/>
  <c r="BJ761" i="1"/>
  <c r="BK761" i="1"/>
  <c r="BL761" i="1"/>
  <c r="BM761" i="1"/>
  <c r="BN761" i="1"/>
  <c r="BO761" i="1"/>
  <c r="BP761" i="1"/>
  <c r="BQ761" i="1"/>
  <c r="BR761" i="1"/>
  <c r="BS761" i="1"/>
  <c r="AV762" i="1"/>
  <c r="AW762" i="1"/>
  <c r="AX762" i="1"/>
  <c r="AY762" i="1"/>
  <c r="AZ762" i="1"/>
  <c r="BA762" i="1"/>
  <c r="BB762" i="1"/>
  <c r="BC762" i="1"/>
  <c r="BD762" i="1"/>
  <c r="BE762" i="1"/>
  <c r="BF762" i="1"/>
  <c r="BG762" i="1"/>
  <c r="BH762" i="1"/>
  <c r="BI762" i="1"/>
  <c r="BJ762" i="1"/>
  <c r="BK762" i="1"/>
  <c r="BL762" i="1"/>
  <c r="BM762" i="1"/>
  <c r="BN762" i="1"/>
  <c r="BO762" i="1"/>
  <c r="BP762" i="1"/>
  <c r="BQ762" i="1"/>
  <c r="BR762" i="1"/>
  <c r="BS762" i="1"/>
  <c r="AV763" i="1"/>
  <c r="AW763" i="1"/>
  <c r="AX763" i="1"/>
  <c r="AY763" i="1"/>
  <c r="AZ763" i="1"/>
  <c r="BA763" i="1"/>
  <c r="BB763" i="1"/>
  <c r="BC763" i="1"/>
  <c r="BD763" i="1"/>
  <c r="BE763" i="1"/>
  <c r="BF763" i="1"/>
  <c r="BG763" i="1"/>
  <c r="BH763" i="1"/>
  <c r="BI763" i="1"/>
  <c r="BJ763" i="1"/>
  <c r="BK763" i="1"/>
  <c r="BL763" i="1"/>
  <c r="BM763" i="1"/>
  <c r="BN763" i="1"/>
  <c r="BO763" i="1"/>
  <c r="BP763" i="1"/>
  <c r="BQ763" i="1"/>
  <c r="BR763" i="1"/>
  <c r="BS763" i="1"/>
  <c r="AV764" i="1"/>
  <c r="AW764" i="1"/>
  <c r="AX764" i="1"/>
  <c r="AY764" i="1"/>
  <c r="AZ764" i="1"/>
  <c r="BA764" i="1"/>
  <c r="BB764" i="1"/>
  <c r="BC764" i="1"/>
  <c r="BD764" i="1"/>
  <c r="BE764" i="1"/>
  <c r="BF764" i="1"/>
  <c r="BG764" i="1"/>
  <c r="BH764" i="1"/>
  <c r="BI764" i="1"/>
  <c r="BJ764" i="1"/>
  <c r="BK764" i="1"/>
  <c r="BL764" i="1"/>
  <c r="BM764" i="1"/>
  <c r="BN764" i="1"/>
  <c r="BO764" i="1"/>
  <c r="BP764" i="1"/>
  <c r="BQ764" i="1"/>
  <c r="BR764" i="1"/>
  <c r="BS764" i="1"/>
  <c r="AV765" i="1"/>
  <c r="AW765" i="1"/>
  <c r="AX765" i="1"/>
  <c r="AY765" i="1"/>
  <c r="AZ765" i="1"/>
  <c r="BA765" i="1"/>
  <c r="BB765" i="1"/>
  <c r="BC765" i="1"/>
  <c r="BD765" i="1"/>
  <c r="BE765" i="1"/>
  <c r="BF765" i="1"/>
  <c r="BG765" i="1"/>
  <c r="BH765" i="1"/>
  <c r="BI765" i="1"/>
  <c r="BJ765" i="1"/>
  <c r="BK765" i="1"/>
  <c r="BL765" i="1"/>
  <c r="BM765" i="1"/>
  <c r="BN765" i="1"/>
  <c r="BO765" i="1"/>
  <c r="BP765" i="1"/>
  <c r="BQ765" i="1"/>
  <c r="BR765" i="1"/>
  <c r="BS765" i="1"/>
  <c r="AV766" i="1"/>
  <c r="AW766" i="1"/>
  <c r="AX766" i="1"/>
  <c r="AY766" i="1"/>
  <c r="AZ766" i="1"/>
  <c r="BA766" i="1"/>
  <c r="BB766" i="1"/>
  <c r="BC766" i="1"/>
  <c r="BD766" i="1"/>
  <c r="BE766" i="1"/>
  <c r="BF766" i="1"/>
  <c r="BG766" i="1"/>
  <c r="BH766" i="1"/>
  <c r="BI766" i="1"/>
  <c r="BJ766" i="1"/>
  <c r="BK766" i="1"/>
  <c r="BL766" i="1"/>
  <c r="BM766" i="1"/>
  <c r="BN766" i="1"/>
  <c r="BO766" i="1"/>
  <c r="BP766" i="1"/>
  <c r="BQ766" i="1"/>
  <c r="BR766" i="1"/>
  <c r="BS766" i="1"/>
  <c r="AV767" i="1"/>
  <c r="AW767" i="1"/>
  <c r="AX767" i="1"/>
  <c r="AY767" i="1"/>
  <c r="AZ767" i="1"/>
  <c r="BA767" i="1"/>
  <c r="BB767" i="1"/>
  <c r="BC767" i="1"/>
  <c r="BD767" i="1"/>
  <c r="BE767" i="1"/>
  <c r="BF767" i="1"/>
  <c r="BG767" i="1"/>
  <c r="BH767" i="1"/>
  <c r="BI767" i="1"/>
  <c r="BJ767" i="1"/>
  <c r="BK767" i="1"/>
  <c r="BL767" i="1"/>
  <c r="BM767" i="1"/>
  <c r="BN767" i="1"/>
  <c r="BO767" i="1"/>
  <c r="BP767" i="1"/>
  <c r="BQ767" i="1"/>
  <c r="BR767" i="1"/>
  <c r="BS767" i="1"/>
  <c r="AV768" i="1"/>
  <c r="AW768" i="1"/>
  <c r="AX768" i="1"/>
  <c r="AY768" i="1"/>
  <c r="AZ768" i="1"/>
  <c r="BA768" i="1"/>
  <c r="BB768" i="1"/>
  <c r="BC768" i="1"/>
  <c r="BD768" i="1"/>
  <c r="BE768" i="1"/>
  <c r="BF768" i="1"/>
  <c r="BG768" i="1"/>
  <c r="BH768" i="1"/>
  <c r="BI768" i="1"/>
  <c r="BJ768" i="1"/>
  <c r="BK768" i="1"/>
  <c r="BL768" i="1"/>
  <c r="BM768" i="1"/>
  <c r="BN768" i="1"/>
  <c r="BO768" i="1"/>
  <c r="BP768" i="1"/>
  <c r="BQ768" i="1"/>
  <c r="BR768" i="1"/>
  <c r="BS768" i="1"/>
  <c r="AV769" i="1"/>
  <c r="AW769" i="1"/>
  <c r="AX769" i="1"/>
  <c r="AY769" i="1"/>
  <c r="AZ769" i="1"/>
  <c r="BA769" i="1"/>
  <c r="BB769" i="1"/>
  <c r="BC769" i="1"/>
  <c r="BD769" i="1"/>
  <c r="BE769" i="1"/>
  <c r="BF769" i="1"/>
  <c r="BG769" i="1"/>
  <c r="BH769" i="1"/>
  <c r="BI769" i="1"/>
  <c r="BJ769" i="1"/>
  <c r="BK769" i="1"/>
  <c r="BL769" i="1"/>
  <c r="BM769" i="1"/>
  <c r="BN769" i="1"/>
  <c r="BO769" i="1"/>
  <c r="BP769" i="1"/>
  <c r="BQ769" i="1"/>
  <c r="BR769" i="1"/>
  <c r="BS769" i="1"/>
  <c r="AV770" i="1"/>
  <c r="AW770" i="1"/>
  <c r="AX770" i="1"/>
  <c r="AY770" i="1"/>
  <c r="AZ770" i="1"/>
  <c r="BA770" i="1"/>
  <c r="BB770" i="1"/>
  <c r="BC770" i="1"/>
  <c r="BD770" i="1"/>
  <c r="BE770" i="1"/>
  <c r="BF770" i="1"/>
  <c r="BG770" i="1"/>
  <c r="BH770" i="1"/>
  <c r="BI770" i="1"/>
  <c r="BJ770" i="1"/>
  <c r="BK770" i="1"/>
  <c r="BL770" i="1"/>
  <c r="BM770" i="1"/>
  <c r="BN770" i="1"/>
  <c r="BO770" i="1"/>
  <c r="BP770" i="1"/>
  <c r="BQ770" i="1"/>
  <c r="BR770" i="1"/>
  <c r="BS770" i="1"/>
  <c r="AV771" i="1"/>
  <c r="AW771" i="1"/>
  <c r="AX771" i="1"/>
  <c r="AY771" i="1"/>
  <c r="AZ771" i="1"/>
  <c r="BA771" i="1"/>
  <c r="BB771" i="1"/>
  <c r="BC771" i="1"/>
  <c r="BD771" i="1"/>
  <c r="BE771" i="1"/>
  <c r="BF771" i="1"/>
  <c r="BG771" i="1"/>
  <c r="BH771" i="1"/>
  <c r="BI771" i="1"/>
  <c r="BJ771" i="1"/>
  <c r="BK771" i="1"/>
  <c r="BL771" i="1"/>
  <c r="BM771" i="1"/>
  <c r="BN771" i="1"/>
  <c r="BO771" i="1"/>
  <c r="BP771" i="1"/>
  <c r="BQ771" i="1"/>
  <c r="BR771" i="1"/>
  <c r="BS771" i="1"/>
  <c r="AV772" i="1"/>
  <c r="AW772" i="1"/>
  <c r="AX772" i="1"/>
  <c r="AY772" i="1"/>
  <c r="AZ772" i="1"/>
  <c r="BA772" i="1"/>
  <c r="BB772" i="1"/>
  <c r="BC772" i="1"/>
  <c r="BD772" i="1"/>
  <c r="BE772" i="1"/>
  <c r="BF772" i="1"/>
  <c r="BG772" i="1"/>
  <c r="BH772" i="1"/>
  <c r="BI772" i="1"/>
  <c r="BJ772" i="1"/>
  <c r="BK772" i="1"/>
  <c r="BL772" i="1"/>
  <c r="BM772" i="1"/>
  <c r="BN772" i="1"/>
  <c r="BO772" i="1"/>
  <c r="BP772" i="1"/>
  <c r="BQ772" i="1"/>
  <c r="BR772" i="1"/>
  <c r="BS772" i="1"/>
  <c r="AV773" i="1"/>
  <c r="AW773" i="1"/>
  <c r="AX773" i="1"/>
  <c r="AY773" i="1"/>
  <c r="AZ773" i="1"/>
  <c r="BA773" i="1"/>
  <c r="BB773" i="1"/>
  <c r="BC773" i="1"/>
  <c r="BD773" i="1"/>
  <c r="BE773" i="1"/>
  <c r="BF773" i="1"/>
  <c r="BG773" i="1"/>
  <c r="BH773" i="1"/>
  <c r="BI773" i="1"/>
  <c r="BJ773" i="1"/>
  <c r="BK773" i="1"/>
  <c r="BL773" i="1"/>
  <c r="BM773" i="1"/>
  <c r="BN773" i="1"/>
  <c r="BO773" i="1"/>
  <c r="BP773" i="1"/>
  <c r="BQ773" i="1"/>
  <c r="BR773" i="1"/>
  <c r="BS773" i="1"/>
  <c r="AV774" i="1"/>
  <c r="AW774" i="1"/>
  <c r="AX774" i="1"/>
  <c r="AY774" i="1"/>
  <c r="AZ774" i="1"/>
  <c r="BA774" i="1"/>
  <c r="BB774" i="1"/>
  <c r="BC774" i="1"/>
  <c r="BD774" i="1"/>
  <c r="BE774" i="1"/>
  <c r="BF774" i="1"/>
  <c r="BG774" i="1"/>
  <c r="BH774" i="1"/>
  <c r="BI774" i="1"/>
  <c r="BJ774" i="1"/>
  <c r="BK774" i="1"/>
  <c r="BL774" i="1"/>
  <c r="BM774" i="1"/>
  <c r="BN774" i="1"/>
  <c r="BO774" i="1"/>
  <c r="BP774" i="1"/>
  <c r="BQ774" i="1"/>
  <c r="BR774" i="1"/>
  <c r="BS774" i="1"/>
  <c r="AV775" i="1"/>
  <c r="AW775" i="1"/>
  <c r="AX775" i="1"/>
  <c r="AY775" i="1"/>
  <c r="AZ775" i="1"/>
  <c r="BA775" i="1"/>
  <c r="BB775" i="1"/>
  <c r="BC775" i="1"/>
  <c r="BD775" i="1"/>
  <c r="BE775" i="1"/>
  <c r="BF775" i="1"/>
  <c r="BG775" i="1"/>
  <c r="BH775" i="1"/>
  <c r="BI775" i="1"/>
  <c r="BJ775" i="1"/>
  <c r="BK775" i="1"/>
  <c r="BL775" i="1"/>
  <c r="BM775" i="1"/>
  <c r="BN775" i="1"/>
  <c r="BO775" i="1"/>
  <c r="BP775" i="1"/>
  <c r="BQ775" i="1"/>
  <c r="BR775" i="1"/>
  <c r="BS775" i="1"/>
  <c r="AV776" i="1"/>
  <c r="AW776" i="1"/>
  <c r="AX776" i="1"/>
  <c r="AY776" i="1"/>
  <c r="AZ776" i="1"/>
  <c r="BA776" i="1"/>
  <c r="BB776" i="1"/>
  <c r="BC776" i="1"/>
  <c r="BD776" i="1"/>
  <c r="BE776" i="1"/>
  <c r="BF776" i="1"/>
  <c r="BG776" i="1"/>
  <c r="BH776" i="1"/>
  <c r="BI776" i="1"/>
  <c r="BJ776" i="1"/>
  <c r="BK776" i="1"/>
  <c r="BL776" i="1"/>
  <c r="BM776" i="1"/>
  <c r="BN776" i="1"/>
  <c r="BO776" i="1"/>
  <c r="BP776" i="1"/>
  <c r="BQ776" i="1"/>
  <c r="BR776" i="1"/>
  <c r="BS776" i="1"/>
  <c r="AV777" i="1"/>
  <c r="AW777" i="1"/>
  <c r="AX777" i="1"/>
  <c r="AY777" i="1"/>
  <c r="AZ777" i="1"/>
  <c r="BA777" i="1"/>
  <c r="BB777" i="1"/>
  <c r="BC777" i="1"/>
  <c r="BD777" i="1"/>
  <c r="BE777" i="1"/>
  <c r="BF777" i="1"/>
  <c r="BG777" i="1"/>
  <c r="BH777" i="1"/>
  <c r="BI777" i="1"/>
  <c r="BJ777" i="1"/>
  <c r="BK777" i="1"/>
  <c r="BL777" i="1"/>
  <c r="BM777" i="1"/>
  <c r="BN777" i="1"/>
  <c r="BO777" i="1"/>
  <c r="BP777" i="1"/>
  <c r="BQ777" i="1"/>
  <c r="BR777" i="1"/>
  <c r="BS777" i="1"/>
  <c r="AV778" i="1"/>
  <c r="AW778" i="1"/>
  <c r="AX778" i="1"/>
  <c r="AY778" i="1"/>
  <c r="AZ778" i="1"/>
  <c r="BA778" i="1"/>
  <c r="BB778" i="1"/>
  <c r="BC778" i="1"/>
  <c r="BD778" i="1"/>
  <c r="BE778" i="1"/>
  <c r="BF778" i="1"/>
  <c r="BG778" i="1"/>
  <c r="BH778" i="1"/>
  <c r="BI778" i="1"/>
  <c r="BJ778" i="1"/>
  <c r="BK778" i="1"/>
  <c r="BL778" i="1"/>
  <c r="BM778" i="1"/>
  <c r="BN778" i="1"/>
  <c r="BO778" i="1"/>
  <c r="BP778" i="1"/>
  <c r="BQ778" i="1"/>
  <c r="BR778" i="1"/>
  <c r="BS778" i="1"/>
  <c r="AV779" i="1"/>
  <c r="AW779" i="1"/>
  <c r="AX779" i="1"/>
  <c r="AY779" i="1"/>
  <c r="AZ779" i="1"/>
  <c r="BA779" i="1"/>
  <c r="BB779" i="1"/>
  <c r="BC779" i="1"/>
  <c r="BD779" i="1"/>
  <c r="BE779" i="1"/>
  <c r="BF779" i="1"/>
  <c r="BG779" i="1"/>
  <c r="BH779" i="1"/>
  <c r="BI779" i="1"/>
  <c r="BJ779" i="1"/>
  <c r="BK779" i="1"/>
  <c r="BL779" i="1"/>
  <c r="BM779" i="1"/>
  <c r="BN779" i="1"/>
  <c r="BO779" i="1"/>
  <c r="BP779" i="1"/>
  <c r="BQ779" i="1"/>
  <c r="BR779" i="1"/>
  <c r="BS779" i="1"/>
  <c r="AV780" i="1"/>
  <c r="AW780" i="1"/>
  <c r="AX780" i="1"/>
  <c r="AY780" i="1"/>
  <c r="AZ780" i="1"/>
  <c r="BA780" i="1"/>
  <c r="BB780" i="1"/>
  <c r="BC780" i="1"/>
  <c r="BD780" i="1"/>
  <c r="BE780" i="1"/>
  <c r="BF780" i="1"/>
  <c r="BG780" i="1"/>
  <c r="BH780" i="1"/>
  <c r="BI780" i="1"/>
  <c r="BJ780" i="1"/>
  <c r="BK780" i="1"/>
  <c r="BL780" i="1"/>
  <c r="BM780" i="1"/>
  <c r="BN780" i="1"/>
  <c r="BO780" i="1"/>
  <c r="BP780" i="1"/>
  <c r="BQ780" i="1"/>
  <c r="BR780" i="1"/>
  <c r="BS780" i="1"/>
  <c r="AV781" i="1"/>
  <c r="AW781" i="1"/>
  <c r="AX781" i="1"/>
  <c r="AY781" i="1"/>
  <c r="AZ781" i="1"/>
  <c r="BA781" i="1"/>
  <c r="BB781" i="1"/>
  <c r="BC781" i="1"/>
  <c r="BD781" i="1"/>
  <c r="BE781" i="1"/>
  <c r="BF781" i="1"/>
  <c r="BG781" i="1"/>
  <c r="BH781" i="1"/>
  <c r="BI781" i="1"/>
  <c r="BJ781" i="1"/>
  <c r="BK781" i="1"/>
  <c r="BL781" i="1"/>
  <c r="BM781" i="1"/>
  <c r="BN781" i="1"/>
  <c r="BO781" i="1"/>
  <c r="BP781" i="1"/>
  <c r="BQ781" i="1"/>
  <c r="BR781" i="1"/>
  <c r="BS781" i="1"/>
  <c r="AV782" i="1"/>
  <c r="AW782" i="1"/>
  <c r="AX782" i="1"/>
  <c r="AY782" i="1"/>
  <c r="AZ782" i="1"/>
  <c r="BA782" i="1"/>
  <c r="BB782" i="1"/>
  <c r="BC782" i="1"/>
  <c r="BD782" i="1"/>
  <c r="BE782" i="1"/>
  <c r="BF782" i="1"/>
  <c r="BG782" i="1"/>
  <c r="BH782" i="1"/>
  <c r="BI782" i="1"/>
  <c r="BJ782" i="1"/>
  <c r="BK782" i="1"/>
  <c r="BL782" i="1"/>
  <c r="BM782" i="1"/>
  <c r="BN782" i="1"/>
  <c r="BO782" i="1"/>
  <c r="BP782" i="1"/>
  <c r="BQ782" i="1"/>
  <c r="BR782" i="1"/>
  <c r="BS782" i="1"/>
  <c r="AV783" i="1"/>
  <c r="AW783" i="1"/>
  <c r="AX783" i="1"/>
  <c r="AY783" i="1"/>
  <c r="AZ783" i="1"/>
  <c r="BA783" i="1"/>
  <c r="BB783" i="1"/>
  <c r="BC783" i="1"/>
  <c r="BD783" i="1"/>
  <c r="BE783" i="1"/>
  <c r="BF783" i="1"/>
  <c r="BG783" i="1"/>
  <c r="BH783" i="1"/>
  <c r="BI783" i="1"/>
  <c r="BJ783" i="1"/>
  <c r="BK783" i="1"/>
  <c r="BL783" i="1"/>
  <c r="BM783" i="1"/>
  <c r="BN783" i="1"/>
  <c r="BO783" i="1"/>
  <c r="BP783" i="1"/>
  <c r="BQ783" i="1"/>
  <c r="BR783" i="1"/>
  <c r="BS783" i="1"/>
  <c r="AV784" i="1"/>
  <c r="AW784" i="1"/>
  <c r="AX784" i="1"/>
  <c r="AY784" i="1"/>
  <c r="AZ784" i="1"/>
  <c r="BA784" i="1"/>
  <c r="BB784" i="1"/>
  <c r="BC784" i="1"/>
  <c r="BD784" i="1"/>
  <c r="BE784" i="1"/>
  <c r="BF784" i="1"/>
  <c r="BG784" i="1"/>
  <c r="BH784" i="1"/>
  <c r="BI784" i="1"/>
  <c r="BJ784" i="1"/>
  <c r="BK784" i="1"/>
  <c r="BL784" i="1"/>
  <c r="BM784" i="1"/>
  <c r="BN784" i="1"/>
  <c r="BO784" i="1"/>
  <c r="BP784" i="1"/>
  <c r="BQ784" i="1"/>
  <c r="BR784" i="1"/>
  <c r="BS784" i="1"/>
  <c r="AV785" i="1"/>
  <c r="AW785" i="1"/>
  <c r="AX785" i="1"/>
  <c r="AY785" i="1"/>
  <c r="AZ785" i="1"/>
  <c r="BA785" i="1"/>
  <c r="BB785" i="1"/>
  <c r="BC785" i="1"/>
  <c r="BD785" i="1"/>
  <c r="BE785" i="1"/>
  <c r="BF785" i="1"/>
  <c r="BG785" i="1"/>
  <c r="BH785" i="1"/>
  <c r="BI785" i="1"/>
  <c r="BJ785" i="1"/>
  <c r="BK785" i="1"/>
  <c r="BL785" i="1"/>
  <c r="BM785" i="1"/>
  <c r="BN785" i="1"/>
  <c r="BO785" i="1"/>
  <c r="BP785" i="1"/>
  <c r="BQ785" i="1"/>
  <c r="BR785" i="1"/>
  <c r="BS785" i="1"/>
  <c r="AV786" i="1"/>
  <c r="AW786" i="1"/>
  <c r="AX786" i="1"/>
  <c r="AY786" i="1"/>
  <c r="AZ786" i="1"/>
  <c r="BA786" i="1"/>
  <c r="BB786" i="1"/>
  <c r="BC786" i="1"/>
  <c r="BD786" i="1"/>
  <c r="BE786" i="1"/>
  <c r="BF786" i="1"/>
  <c r="BG786" i="1"/>
  <c r="BH786" i="1"/>
  <c r="BI786" i="1"/>
  <c r="BJ786" i="1"/>
  <c r="BK786" i="1"/>
  <c r="BL786" i="1"/>
  <c r="BM786" i="1"/>
  <c r="BN786" i="1"/>
  <c r="BO786" i="1"/>
  <c r="BP786" i="1"/>
  <c r="BQ786" i="1"/>
  <c r="BR786" i="1"/>
  <c r="BS786" i="1"/>
  <c r="AV787" i="1"/>
  <c r="AW787" i="1"/>
  <c r="AX787" i="1"/>
  <c r="AY787" i="1"/>
  <c r="AZ787" i="1"/>
  <c r="BA787" i="1"/>
  <c r="BB787" i="1"/>
  <c r="BC787" i="1"/>
  <c r="BD787" i="1"/>
  <c r="BE787" i="1"/>
  <c r="BF787" i="1"/>
  <c r="BG787" i="1"/>
  <c r="BH787" i="1"/>
  <c r="BI787" i="1"/>
  <c r="BJ787" i="1"/>
  <c r="BK787" i="1"/>
  <c r="BL787" i="1"/>
  <c r="BM787" i="1"/>
  <c r="BN787" i="1"/>
  <c r="BO787" i="1"/>
  <c r="BP787" i="1"/>
  <c r="BQ787" i="1"/>
  <c r="BR787" i="1"/>
  <c r="BS787" i="1"/>
  <c r="AV788" i="1"/>
  <c r="AW788" i="1"/>
  <c r="AX788" i="1"/>
  <c r="AY788" i="1"/>
  <c r="AZ788" i="1"/>
  <c r="BA788" i="1"/>
  <c r="BB788" i="1"/>
  <c r="BC788" i="1"/>
  <c r="BD788" i="1"/>
  <c r="BE788" i="1"/>
  <c r="BF788" i="1"/>
  <c r="BG788" i="1"/>
  <c r="BH788" i="1"/>
  <c r="BI788" i="1"/>
  <c r="BJ788" i="1"/>
  <c r="BK788" i="1"/>
  <c r="BL788" i="1"/>
  <c r="BM788" i="1"/>
  <c r="BN788" i="1"/>
  <c r="BO788" i="1"/>
  <c r="BP788" i="1"/>
  <c r="BQ788" i="1"/>
  <c r="BR788" i="1"/>
  <c r="BS788" i="1"/>
  <c r="AV789" i="1"/>
  <c r="AW789" i="1"/>
  <c r="AX789" i="1"/>
  <c r="AY789" i="1"/>
  <c r="AZ789" i="1"/>
  <c r="BA789" i="1"/>
  <c r="BB789" i="1"/>
  <c r="BC789" i="1"/>
  <c r="BD789" i="1"/>
  <c r="BE789" i="1"/>
  <c r="BF789" i="1"/>
  <c r="BG789" i="1"/>
  <c r="BH789" i="1"/>
  <c r="BI789" i="1"/>
  <c r="BJ789" i="1"/>
  <c r="BK789" i="1"/>
  <c r="BL789" i="1"/>
  <c r="BM789" i="1"/>
  <c r="BN789" i="1"/>
  <c r="BO789" i="1"/>
  <c r="BP789" i="1"/>
  <c r="BQ789" i="1"/>
  <c r="BR789" i="1"/>
  <c r="BS789" i="1"/>
  <c r="AV790" i="1"/>
  <c r="AW790" i="1"/>
  <c r="AX790" i="1"/>
  <c r="AY790" i="1"/>
  <c r="AZ790" i="1"/>
  <c r="BA790" i="1"/>
  <c r="BB790" i="1"/>
  <c r="BC790" i="1"/>
  <c r="BD790" i="1"/>
  <c r="BE790" i="1"/>
  <c r="BF790" i="1"/>
  <c r="BG790" i="1"/>
  <c r="BH790" i="1"/>
  <c r="BI790" i="1"/>
  <c r="BJ790" i="1"/>
  <c r="BK790" i="1"/>
  <c r="BL790" i="1"/>
  <c r="BM790" i="1"/>
  <c r="BN790" i="1"/>
  <c r="BO790" i="1"/>
  <c r="BP790" i="1"/>
  <c r="BQ790" i="1"/>
  <c r="BR790" i="1"/>
  <c r="BS790" i="1"/>
  <c r="AV791" i="1"/>
  <c r="AW791" i="1"/>
  <c r="AX791" i="1"/>
  <c r="AY791" i="1"/>
  <c r="AZ791" i="1"/>
  <c r="BA791" i="1"/>
  <c r="BB791" i="1"/>
  <c r="BC791" i="1"/>
  <c r="BD791" i="1"/>
  <c r="BE791" i="1"/>
  <c r="BF791" i="1"/>
  <c r="BG791" i="1"/>
  <c r="BH791" i="1"/>
  <c r="BI791" i="1"/>
  <c r="BJ791" i="1"/>
  <c r="BK791" i="1"/>
  <c r="BL791" i="1"/>
  <c r="BM791" i="1"/>
  <c r="BN791" i="1"/>
  <c r="BO791" i="1"/>
  <c r="BP791" i="1"/>
  <c r="BQ791" i="1"/>
  <c r="BR791" i="1"/>
  <c r="BS791" i="1"/>
  <c r="AV792" i="1"/>
  <c r="AW792" i="1"/>
  <c r="AX792" i="1"/>
  <c r="AY792" i="1"/>
  <c r="AZ792" i="1"/>
  <c r="BA792" i="1"/>
  <c r="BB792" i="1"/>
  <c r="BC792" i="1"/>
  <c r="BD792" i="1"/>
  <c r="BE792" i="1"/>
  <c r="BF792" i="1"/>
  <c r="BG792" i="1"/>
  <c r="BH792" i="1"/>
  <c r="BI792" i="1"/>
  <c r="BJ792" i="1"/>
  <c r="BK792" i="1"/>
  <c r="BL792" i="1"/>
  <c r="BM792" i="1"/>
  <c r="BN792" i="1"/>
  <c r="BO792" i="1"/>
  <c r="BP792" i="1"/>
  <c r="BQ792" i="1"/>
  <c r="BR792" i="1"/>
  <c r="BS792" i="1"/>
  <c r="AV793" i="1"/>
  <c r="AW793" i="1"/>
  <c r="AX793" i="1"/>
  <c r="AY793" i="1"/>
  <c r="AZ793" i="1"/>
  <c r="BA793" i="1"/>
  <c r="BB793" i="1"/>
  <c r="BC793" i="1"/>
  <c r="BD793" i="1"/>
  <c r="BE793" i="1"/>
  <c r="BF793" i="1"/>
  <c r="BG793" i="1"/>
  <c r="BH793" i="1"/>
  <c r="BI793" i="1"/>
  <c r="BJ793" i="1"/>
  <c r="BK793" i="1"/>
  <c r="BL793" i="1"/>
  <c r="BM793" i="1"/>
  <c r="BN793" i="1"/>
  <c r="BO793" i="1"/>
  <c r="BP793" i="1"/>
  <c r="BQ793" i="1"/>
  <c r="BR793" i="1"/>
  <c r="BS793" i="1"/>
  <c r="AV794" i="1"/>
  <c r="AW794" i="1"/>
  <c r="AX794" i="1"/>
  <c r="AY794" i="1"/>
  <c r="AZ794" i="1"/>
  <c r="BA794" i="1"/>
  <c r="BB794" i="1"/>
  <c r="BC794" i="1"/>
  <c r="BD794" i="1"/>
  <c r="BE794" i="1"/>
  <c r="BF794" i="1"/>
  <c r="BG794" i="1"/>
  <c r="BH794" i="1"/>
  <c r="BI794" i="1"/>
  <c r="BJ794" i="1"/>
  <c r="BK794" i="1"/>
  <c r="BL794" i="1"/>
  <c r="BM794" i="1"/>
  <c r="BN794" i="1"/>
  <c r="BO794" i="1"/>
  <c r="BP794" i="1"/>
  <c r="BQ794" i="1"/>
  <c r="BR794" i="1"/>
  <c r="BS794" i="1"/>
  <c r="AV795" i="1"/>
  <c r="AW795" i="1"/>
  <c r="AX795" i="1"/>
  <c r="AY795" i="1"/>
  <c r="AZ795" i="1"/>
  <c r="BA795" i="1"/>
  <c r="BB795" i="1"/>
  <c r="BC795" i="1"/>
  <c r="BD795" i="1"/>
  <c r="BE795" i="1"/>
  <c r="BF795" i="1"/>
  <c r="BG795" i="1"/>
  <c r="BH795" i="1"/>
  <c r="BI795" i="1"/>
  <c r="BJ795" i="1"/>
  <c r="BK795" i="1"/>
  <c r="BL795" i="1"/>
  <c r="BM795" i="1"/>
  <c r="BN795" i="1"/>
  <c r="BO795" i="1"/>
  <c r="BP795" i="1"/>
  <c r="BQ795" i="1"/>
  <c r="BR795" i="1"/>
  <c r="BS795" i="1"/>
  <c r="AV796" i="1"/>
  <c r="AW796" i="1"/>
  <c r="AX796" i="1"/>
  <c r="AY796" i="1"/>
  <c r="AZ796" i="1"/>
  <c r="BA796" i="1"/>
  <c r="BB796" i="1"/>
  <c r="BC796" i="1"/>
  <c r="BD796" i="1"/>
  <c r="BE796" i="1"/>
  <c r="BF796" i="1"/>
  <c r="BG796" i="1"/>
  <c r="BH796" i="1"/>
  <c r="BI796" i="1"/>
  <c r="BJ796" i="1"/>
  <c r="BK796" i="1"/>
  <c r="BL796" i="1"/>
  <c r="BM796" i="1"/>
  <c r="BN796" i="1"/>
  <c r="BO796" i="1"/>
  <c r="BP796" i="1"/>
  <c r="BQ796" i="1"/>
  <c r="BR796" i="1"/>
  <c r="BS796" i="1"/>
  <c r="AV797" i="1"/>
  <c r="AW797" i="1"/>
  <c r="AX797" i="1"/>
  <c r="AY797" i="1"/>
  <c r="AZ797" i="1"/>
  <c r="BA797" i="1"/>
  <c r="BB797" i="1"/>
  <c r="BC797" i="1"/>
  <c r="BD797" i="1"/>
  <c r="BE797" i="1"/>
  <c r="BF797" i="1"/>
  <c r="BG797" i="1"/>
  <c r="BH797" i="1"/>
  <c r="BI797" i="1"/>
  <c r="BJ797" i="1"/>
  <c r="BK797" i="1"/>
  <c r="BL797" i="1"/>
  <c r="BM797" i="1"/>
  <c r="BN797" i="1"/>
  <c r="BO797" i="1"/>
  <c r="BP797" i="1"/>
  <c r="BQ797" i="1"/>
  <c r="BR797" i="1"/>
  <c r="BS797" i="1"/>
  <c r="AV798" i="1"/>
  <c r="AW798" i="1"/>
  <c r="AX798" i="1"/>
  <c r="AY798" i="1"/>
  <c r="AZ798" i="1"/>
  <c r="BA798" i="1"/>
  <c r="BB798" i="1"/>
  <c r="BC798" i="1"/>
  <c r="BD798" i="1"/>
  <c r="BE798" i="1"/>
  <c r="BF798" i="1"/>
  <c r="BG798" i="1"/>
  <c r="BH798" i="1"/>
  <c r="BI798" i="1"/>
  <c r="BJ798" i="1"/>
  <c r="BK798" i="1"/>
  <c r="BL798" i="1"/>
  <c r="BM798" i="1"/>
  <c r="BN798" i="1"/>
  <c r="BO798" i="1"/>
  <c r="BP798" i="1"/>
  <c r="BQ798" i="1"/>
  <c r="BR798" i="1"/>
  <c r="BS798" i="1"/>
  <c r="AV799" i="1"/>
  <c r="AW799" i="1"/>
  <c r="AX799" i="1"/>
  <c r="AY799" i="1"/>
  <c r="AZ799" i="1"/>
  <c r="BA799" i="1"/>
  <c r="BB799" i="1"/>
  <c r="BC799" i="1"/>
  <c r="BD799" i="1"/>
  <c r="BE799" i="1"/>
  <c r="BF799" i="1"/>
  <c r="BG799" i="1"/>
  <c r="BH799" i="1"/>
  <c r="BI799" i="1"/>
  <c r="BJ799" i="1"/>
  <c r="BK799" i="1"/>
  <c r="BL799" i="1"/>
  <c r="BM799" i="1"/>
  <c r="BN799" i="1"/>
  <c r="BO799" i="1"/>
  <c r="BP799" i="1"/>
  <c r="BQ799" i="1"/>
  <c r="BR799" i="1"/>
  <c r="BS799" i="1"/>
  <c r="AV800" i="1"/>
  <c r="AW800" i="1"/>
  <c r="AX800" i="1"/>
  <c r="AY800" i="1"/>
  <c r="AZ800" i="1"/>
  <c r="BA800" i="1"/>
  <c r="BB800" i="1"/>
  <c r="BC800" i="1"/>
  <c r="BD800" i="1"/>
  <c r="BE800" i="1"/>
  <c r="BF800" i="1"/>
  <c r="BG800" i="1"/>
  <c r="BH800" i="1"/>
  <c r="BI800" i="1"/>
  <c r="BJ800" i="1"/>
  <c r="BK800" i="1"/>
  <c r="BL800" i="1"/>
  <c r="BM800" i="1"/>
  <c r="BN800" i="1"/>
  <c r="BO800" i="1"/>
  <c r="BP800" i="1"/>
  <c r="BQ800" i="1"/>
  <c r="BR800" i="1"/>
  <c r="BS800" i="1"/>
  <c r="AV801" i="1"/>
  <c r="AW801" i="1"/>
  <c r="AX801" i="1"/>
  <c r="AY801" i="1"/>
  <c r="AZ801" i="1"/>
  <c r="BA801" i="1"/>
  <c r="BB801" i="1"/>
  <c r="BC801" i="1"/>
  <c r="BD801" i="1"/>
  <c r="BE801" i="1"/>
  <c r="BF801" i="1"/>
  <c r="BG801" i="1"/>
  <c r="BH801" i="1"/>
  <c r="BI801" i="1"/>
  <c r="BJ801" i="1"/>
  <c r="BK801" i="1"/>
  <c r="BL801" i="1"/>
  <c r="BM801" i="1"/>
  <c r="BN801" i="1"/>
  <c r="BO801" i="1"/>
  <c r="BP801" i="1"/>
  <c r="BQ801" i="1"/>
  <c r="BR801" i="1"/>
  <c r="BS801" i="1"/>
  <c r="AV802" i="1"/>
  <c r="AW802" i="1"/>
  <c r="AX802" i="1"/>
  <c r="AY802" i="1"/>
  <c r="AZ802" i="1"/>
  <c r="BA802" i="1"/>
  <c r="BB802" i="1"/>
  <c r="BC802" i="1"/>
  <c r="BD802" i="1"/>
  <c r="BE802" i="1"/>
  <c r="BF802" i="1"/>
  <c r="BG802" i="1"/>
  <c r="BH802" i="1"/>
  <c r="BI802" i="1"/>
  <c r="BJ802" i="1"/>
  <c r="BK802" i="1"/>
  <c r="BL802" i="1"/>
  <c r="BM802" i="1"/>
  <c r="BN802" i="1"/>
  <c r="BO802" i="1"/>
  <c r="BP802" i="1"/>
  <c r="BQ802" i="1"/>
  <c r="BR802" i="1"/>
  <c r="BS802" i="1"/>
  <c r="AV803" i="1"/>
  <c r="AW803" i="1"/>
  <c r="AX803" i="1"/>
  <c r="AY803" i="1"/>
  <c r="AZ803" i="1"/>
  <c r="BA803" i="1"/>
  <c r="BB803" i="1"/>
  <c r="BC803" i="1"/>
  <c r="BD803" i="1"/>
  <c r="BE803" i="1"/>
  <c r="BF803" i="1"/>
  <c r="BG803" i="1"/>
  <c r="BH803" i="1"/>
  <c r="BI803" i="1"/>
  <c r="BJ803" i="1"/>
  <c r="BK803" i="1"/>
  <c r="BL803" i="1"/>
  <c r="BM803" i="1"/>
  <c r="BN803" i="1"/>
  <c r="BO803" i="1"/>
  <c r="BP803" i="1"/>
  <c r="BQ803" i="1"/>
  <c r="BR803" i="1"/>
  <c r="BS803" i="1"/>
  <c r="AV804" i="1"/>
  <c r="AW804" i="1"/>
  <c r="AX804" i="1"/>
  <c r="AY804" i="1"/>
  <c r="AZ804" i="1"/>
  <c r="BA804" i="1"/>
  <c r="BB804" i="1"/>
  <c r="BC804" i="1"/>
  <c r="BD804" i="1"/>
  <c r="BE804" i="1"/>
  <c r="BF804" i="1"/>
  <c r="BG804" i="1"/>
  <c r="BH804" i="1"/>
  <c r="BI804" i="1"/>
  <c r="BJ804" i="1"/>
  <c r="BK804" i="1"/>
  <c r="BL804" i="1"/>
  <c r="BM804" i="1"/>
  <c r="BN804" i="1"/>
  <c r="BO804" i="1"/>
  <c r="BP804" i="1"/>
  <c r="BQ804" i="1"/>
  <c r="BR804" i="1"/>
  <c r="BS804" i="1"/>
  <c r="AV805" i="1"/>
  <c r="AW805" i="1"/>
  <c r="AX805" i="1"/>
  <c r="AY805" i="1"/>
  <c r="AZ805" i="1"/>
  <c r="BA805" i="1"/>
  <c r="BB805" i="1"/>
  <c r="BC805" i="1"/>
  <c r="BD805" i="1"/>
  <c r="BE805" i="1"/>
  <c r="BF805" i="1"/>
  <c r="BG805" i="1"/>
  <c r="BH805" i="1"/>
  <c r="BI805" i="1"/>
  <c r="BJ805" i="1"/>
  <c r="BK805" i="1"/>
  <c r="BL805" i="1"/>
  <c r="BM805" i="1"/>
  <c r="BN805" i="1"/>
  <c r="BO805" i="1"/>
  <c r="BP805" i="1"/>
  <c r="BQ805" i="1"/>
  <c r="BR805" i="1"/>
  <c r="BS805" i="1"/>
  <c r="AV806" i="1"/>
  <c r="AW806" i="1"/>
  <c r="AX806" i="1"/>
  <c r="AY806" i="1"/>
  <c r="AZ806" i="1"/>
  <c r="BA806" i="1"/>
  <c r="BB806" i="1"/>
  <c r="BC806" i="1"/>
  <c r="BD806" i="1"/>
  <c r="BE806" i="1"/>
  <c r="BF806" i="1"/>
  <c r="BG806" i="1"/>
  <c r="BH806" i="1"/>
  <c r="BI806" i="1"/>
  <c r="BJ806" i="1"/>
  <c r="BK806" i="1"/>
  <c r="BL806" i="1"/>
  <c r="BM806" i="1"/>
  <c r="BN806" i="1"/>
  <c r="BO806" i="1"/>
  <c r="BP806" i="1"/>
  <c r="BQ806" i="1"/>
  <c r="BR806" i="1"/>
  <c r="BS806" i="1"/>
  <c r="AV807" i="1"/>
  <c r="AW807" i="1"/>
  <c r="AX807" i="1"/>
  <c r="AY807" i="1"/>
  <c r="AZ807" i="1"/>
  <c r="BA807" i="1"/>
  <c r="BB807" i="1"/>
  <c r="BC807" i="1"/>
  <c r="BD807" i="1"/>
  <c r="BE807" i="1"/>
  <c r="BF807" i="1"/>
  <c r="BG807" i="1"/>
  <c r="BH807" i="1"/>
  <c r="BI807" i="1"/>
  <c r="BJ807" i="1"/>
  <c r="BK807" i="1"/>
  <c r="BL807" i="1"/>
  <c r="BM807" i="1"/>
  <c r="BN807" i="1"/>
  <c r="BO807" i="1"/>
  <c r="BP807" i="1"/>
  <c r="BQ807" i="1"/>
  <c r="BR807" i="1"/>
  <c r="BS807" i="1"/>
  <c r="AV808" i="1"/>
  <c r="AW808" i="1"/>
  <c r="AX808" i="1"/>
  <c r="AY808" i="1"/>
  <c r="AZ808" i="1"/>
  <c r="BA808" i="1"/>
  <c r="BB808" i="1"/>
  <c r="BC808" i="1"/>
  <c r="BD808" i="1"/>
  <c r="BE808" i="1"/>
  <c r="BF808" i="1"/>
  <c r="BG808" i="1"/>
  <c r="BH808" i="1"/>
  <c r="BI808" i="1"/>
  <c r="BJ808" i="1"/>
  <c r="BK808" i="1"/>
  <c r="BL808" i="1"/>
  <c r="BM808" i="1"/>
  <c r="BN808" i="1"/>
  <c r="BO808" i="1"/>
  <c r="BP808" i="1"/>
  <c r="BQ808" i="1"/>
  <c r="BR808" i="1"/>
  <c r="BS808" i="1"/>
  <c r="AV809" i="1"/>
  <c r="AW809" i="1"/>
  <c r="AX809" i="1"/>
  <c r="AY809" i="1"/>
  <c r="AZ809" i="1"/>
  <c r="BA809" i="1"/>
  <c r="BB809" i="1"/>
  <c r="BC809" i="1"/>
  <c r="BD809" i="1"/>
  <c r="BE809" i="1"/>
  <c r="BF809" i="1"/>
  <c r="BG809" i="1"/>
  <c r="BH809" i="1"/>
  <c r="BI809" i="1"/>
  <c r="BJ809" i="1"/>
  <c r="BK809" i="1"/>
  <c r="BL809" i="1"/>
  <c r="BM809" i="1"/>
  <c r="BN809" i="1"/>
  <c r="BO809" i="1"/>
  <c r="BP809" i="1"/>
  <c r="BQ809" i="1"/>
  <c r="BR809" i="1"/>
  <c r="BS809" i="1"/>
  <c r="AV810" i="1"/>
  <c r="AW810" i="1"/>
  <c r="AX810" i="1"/>
  <c r="AY810" i="1"/>
  <c r="AZ810" i="1"/>
  <c r="BA810" i="1"/>
  <c r="BB810" i="1"/>
  <c r="BC810" i="1"/>
  <c r="BD810" i="1"/>
  <c r="BE810" i="1"/>
  <c r="BF810" i="1"/>
  <c r="BG810" i="1"/>
  <c r="BH810" i="1"/>
  <c r="BI810" i="1"/>
  <c r="BJ810" i="1"/>
  <c r="BK810" i="1"/>
  <c r="BL810" i="1"/>
  <c r="BM810" i="1"/>
  <c r="BN810" i="1"/>
  <c r="BO810" i="1"/>
  <c r="BP810" i="1"/>
  <c r="BQ810" i="1"/>
  <c r="BR810" i="1"/>
  <c r="BS810" i="1"/>
  <c r="AV811" i="1"/>
  <c r="AW811" i="1"/>
  <c r="AX811" i="1"/>
  <c r="AY811" i="1"/>
  <c r="AZ811" i="1"/>
  <c r="BA811" i="1"/>
  <c r="BB811" i="1"/>
  <c r="BC811" i="1"/>
  <c r="BD811" i="1"/>
  <c r="BE811" i="1"/>
  <c r="BF811" i="1"/>
  <c r="BG811" i="1"/>
  <c r="BH811" i="1"/>
  <c r="BI811" i="1"/>
  <c r="BJ811" i="1"/>
  <c r="BK811" i="1"/>
  <c r="BL811" i="1"/>
  <c r="BM811" i="1"/>
  <c r="BN811" i="1"/>
  <c r="BO811" i="1"/>
  <c r="BP811" i="1"/>
  <c r="BQ811" i="1"/>
  <c r="BR811" i="1"/>
  <c r="BS811" i="1"/>
  <c r="AV812" i="1"/>
  <c r="AW812" i="1"/>
  <c r="AX812" i="1"/>
  <c r="AY812" i="1"/>
  <c r="AZ812" i="1"/>
  <c r="BA812" i="1"/>
  <c r="BB812" i="1"/>
  <c r="BC812" i="1"/>
  <c r="BD812" i="1"/>
  <c r="BE812" i="1"/>
  <c r="BF812" i="1"/>
  <c r="BG812" i="1"/>
  <c r="BH812" i="1"/>
  <c r="BI812" i="1"/>
  <c r="BJ812" i="1"/>
  <c r="BK812" i="1"/>
  <c r="BL812" i="1"/>
  <c r="BM812" i="1"/>
  <c r="BN812" i="1"/>
  <c r="BO812" i="1"/>
  <c r="BP812" i="1"/>
  <c r="BQ812" i="1"/>
  <c r="BR812" i="1"/>
  <c r="BS812" i="1"/>
  <c r="AV813" i="1"/>
  <c r="AW813" i="1"/>
  <c r="AX813" i="1"/>
  <c r="AY813" i="1"/>
  <c r="AZ813" i="1"/>
  <c r="BA813" i="1"/>
  <c r="BB813" i="1"/>
  <c r="BC813" i="1"/>
  <c r="BD813" i="1"/>
  <c r="BE813" i="1"/>
  <c r="BF813" i="1"/>
  <c r="BG813" i="1"/>
  <c r="BH813" i="1"/>
  <c r="BI813" i="1"/>
  <c r="BJ813" i="1"/>
  <c r="BK813" i="1"/>
  <c r="BL813" i="1"/>
  <c r="BM813" i="1"/>
  <c r="BN813" i="1"/>
  <c r="BO813" i="1"/>
  <c r="BP813" i="1"/>
  <c r="BQ813" i="1"/>
  <c r="BR813" i="1"/>
  <c r="BS813" i="1"/>
  <c r="AV814" i="1"/>
  <c r="AW814" i="1"/>
  <c r="AX814" i="1"/>
  <c r="AY814" i="1"/>
  <c r="AZ814" i="1"/>
  <c r="BA814" i="1"/>
  <c r="BB814" i="1"/>
  <c r="BC814" i="1"/>
  <c r="BD814" i="1"/>
  <c r="BE814" i="1"/>
  <c r="BF814" i="1"/>
  <c r="BG814" i="1"/>
  <c r="BH814" i="1"/>
  <c r="BI814" i="1"/>
  <c r="BJ814" i="1"/>
  <c r="BK814" i="1"/>
  <c r="BL814" i="1"/>
  <c r="BM814" i="1"/>
  <c r="BN814" i="1"/>
  <c r="BO814" i="1"/>
  <c r="BP814" i="1"/>
  <c r="BQ814" i="1"/>
  <c r="BR814" i="1"/>
  <c r="BS814" i="1"/>
  <c r="AV815" i="1"/>
  <c r="AW815" i="1"/>
  <c r="AX815" i="1"/>
  <c r="AY815" i="1"/>
  <c r="AZ815" i="1"/>
  <c r="BA815" i="1"/>
  <c r="BB815" i="1"/>
  <c r="BC815" i="1"/>
  <c r="BD815" i="1"/>
  <c r="BE815" i="1"/>
  <c r="BF815" i="1"/>
  <c r="BG815" i="1"/>
  <c r="BH815" i="1"/>
  <c r="BI815" i="1"/>
  <c r="BJ815" i="1"/>
  <c r="BK815" i="1"/>
  <c r="BL815" i="1"/>
  <c r="BM815" i="1"/>
  <c r="BN815" i="1"/>
  <c r="BO815" i="1"/>
  <c r="BP815" i="1"/>
  <c r="BQ815" i="1"/>
  <c r="BR815" i="1"/>
  <c r="BS815" i="1"/>
  <c r="AV816" i="1"/>
  <c r="AW816" i="1"/>
  <c r="AX816" i="1"/>
  <c r="AY816" i="1"/>
  <c r="AZ816" i="1"/>
  <c r="BA816" i="1"/>
  <c r="BB816" i="1"/>
  <c r="BC816" i="1"/>
  <c r="BD816" i="1"/>
  <c r="BE816" i="1"/>
  <c r="BF816" i="1"/>
  <c r="BG816" i="1"/>
  <c r="BH816" i="1"/>
  <c r="BI816" i="1"/>
  <c r="BJ816" i="1"/>
  <c r="BK816" i="1"/>
  <c r="BL816" i="1"/>
  <c r="BM816" i="1"/>
  <c r="BN816" i="1"/>
  <c r="BO816" i="1"/>
  <c r="BP816" i="1"/>
  <c r="BQ816" i="1"/>
  <c r="BR816" i="1"/>
  <c r="BS816" i="1"/>
  <c r="AV817" i="1"/>
  <c r="AW817" i="1"/>
  <c r="AX817" i="1"/>
  <c r="AY817" i="1"/>
  <c r="AZ817" i="1"/>
  <c r="BA817" i="1"/>
  <c r="BB817" i="1"/>
  <c r="BC817" i="1"/>
  <c r="BD817" i="1"/>
  <c r="BE817" i="1"/>
  <c r="BF817" i="1"/>
  <c r="BG817" i="1"/>
  <c r="BH817" i="1"/>
  <c r="BI817" i="1"/>
  <c r="BJ817" i="1"/>
  <c r="BK817" i="1"/>
  <c r="BL817" i="1"/>
  <c r="BM817" i="1"/>
  <c r="BN817" i="1"/>
  <c r="BO817" i="1"/>
  <c r="BP817" i="1"/>
  <c r="BQ817" i="1"/>
  <c r="BR817" i="1"/>
  <c r="BS817" i="1"/>
  <c r="AV818" i="1"/>
  <c r="AW818" i="1"/>
  <c r="AX818" i="1"/>
  <c r="AY818" i="1"/>
  <c r="AZ818" i="1"/>
  <c r="BA818" i="1"/>
  <c r="BB818" i="1"/>
  <c r="BC818" i="1"/>
  <c r="BD818" i="1"/>
  <c r="BE818" i="1"/>
  <c r="BF818" i="1"/>
  <c r="BG818" i="1"/>
  <c r="BH818" i="1"/>
  <c r="BI818" i="1"/>
  <c r="BJ818" i="1"/>
  <c r="BK818" i="1"/>
  <c r="BL818" i="1"/>
  <c r="BM818" i="1"/>
  <c r="BN818" i="1"/>
  <c r="BO818" i="1"/>
  <c r="BP818" i="1"/>
  <c r="BQ818" i="1"/>
  <c r="BR818" i="1"/>
  <c r="BS818" i="1"/>
  <c r="AV819" i="1"/>
  <c r="AW819" i="1"/>
  <c r="AX819" i="1"/>
  <c r="AY819" i="1"/>
  <c r="AZ819" i="1"/>
  <c r="BA819" i="1"/>
  <c r="BB819" i="1"/>
  <c r="BC819" i="1"/>
  <c r="BD819" i="1"/>
  <c r="BE819" i="1"/>
  <c r="BF819" i="1"/>
  <c r="BG819" i="1"/>
  <c r="BH819" i="1"/>
  <c r="BI819" i="1"/>
  <c r="BJ819" i="1"/>
  <c r="BK819" i="1"/>
  <c r="BL819" i="1"/>
  <c r="BM819" i="1"/>
  <c r="BN819" i="1"/>
  <c r="BO819" i="1"/>
  <c r="BP819" i="1"/>
  <c r="BQ819" i="1"/>
  <c r="BR819" i="1"/>
  <c r="BS819" i="1"/>
  <c r="AV820" i="1"/>
  <c r="AW820" i="1"/>
  <c r="AX820" i="1"/>
  <c r="AY820" i="1"/>
  <c r="AZ820" i="1"/>
  <c r="BA820" i="1"/>
  <c r="BB820" i="1"/>
  <c r="BC820" i="1"/>
  <c r="BD820" i="1"/>
  <c r="BE820" i="1"/>
  <c r="BF820" i="1"/>
  <c r="BG820" i="1"/>
  <c r="BH820" i="1"/>
  <c r="BI820" i="1"/>
  <c r="BJ820" i="1"/>
  <c r="BK820" i="1"/>
  <c r="BL820" i="1"/>
  <c r="BM820" i="1"/>
  <c r="BN820" i="1"/>
  <c r="BO820" i="1"/>
  <c r="BP820" i="1"/>
  <c r="BQ820" i="1"/>
  <c r="BR820" i="1"/>
  <c r="BS820" i="1"/>
  <c r="AV821" i="1"/>
  <c r="AW821" i="1"/>
  <c r="AX821" i="1"/>
  <c r="AY821" i="1"/>
  <c r="AZ821" i="1"/>
  <c r="BA821" i="1"/>
  <c r="BB821" i="1"/>
  <c r="BC821" i="1"/>
  <c r="BD821" i="1"/>
  <c r="BE821" i="1"/>
  <c r="BF821" i="1"/>
  <c r="BG821" i="1"/>
  <c r="BH821" i="1"/>
  <c r="BI821" i="1"/>
  <c r="BJ821" i="1"/>
  <c r="BK821" i="1"/>
  <c r="BL821" i="1"/>
  <c r="BM821" i="1"/>
  <c r="BN821" i="1"/>
  <c r="BO821" i="1"/>
  <c r="BP821" i="1"/>
  <c r="BQ821" i="1"/>
  <c r="BR821" i="1"/>
  <c r="BS821" i="1"/>
  <c r="AV822" i="1"/>
  <c r="AW822" i="1"/>
  <c r="AX822" i="1"/>
  <c r="AY822" i="1"/>
  <c r="AZ822" i="1"/>
  <c r="BA822" i="1"/>
  <c r="BB822" i="1"/>
  <c r="BC822" i="1"/>
  <c r="BD822" i="1"/>
  <c r="BE822" i="1"/>
  <c r="BF822" i="1"/>
  <c r="BG822" i="1"/>
  <c r="BH822" i="1"/>
  <c r="BI822" i="1"/>
  <c r="BJ822" i="1"/>
  <c r="BK822" i="1"/>
  <c r="BL822" i="1"/>
  <c r="BM822" i="1"/>
  <c r="BN822" i="1"/>
  <c r="BO822" i="1"/>
  <c r="BP822" i="1"/>
  <c r="BQ822" i="1"/>
  <c r="BR822" i="1"/>
  <c r="BS822" i="1"/>
  <c r="AV823" i="1"/>
  <c r="AW823" i="1"/>
  <c r="AX823" i="1"/>
  <c r="AY823" i="1"/>
  <c r="AZ823" i="1"/>
  <c r="BA823" i="1"/>
  <c r="BB823" i="1"/>
  <c r="BC823" i="1"/>
  <c r="BD823" i="1"/>
  <c r="BE823" i="1"/>
  <c r="BF823" i="1"/>
  <c r="BG823" i="1"/>
  <c r="BH823" i="1"/>
  <c r="BI823" i="1"/>
  <c r="BJ823" i="1"/>
  <c r="BK823" i="1"/>
  <c r="BL823" i="1"/>
  <c r="BM823" i="1"/>
  <c r="BN823" i="1"/>
  <c r="BO823" i="1"/>
  <c r="BP823" i="1"/>
  <c r="BQ823" i="1"/>
  <c r="BR823" i="1"/>
  <c r="BS823" i="1"/>
  <c r="AV824" i="1"/>
  <c r="AW824" i="1"/>
  <c r="AX824" i="1"/>
  <c r="AY824" i="1"/>
  <c r="AZ824" i="1"/>
  <c r="BA824" i="1"/>
  <c r="BB824" i="1"/>
  <c r="BC824" i="1"/>
  <c r="BD824" i="1"/>
  <c r="BE824" i="1"/>
  <c r="BF824" i="1"/>
  <c r="BG824" i="1"/>
  <c r="BH824" i="1"/>
  <c r="BI824" i="1"/>
  <c r="BJ824" i="1"/>
  <c r="BK824" i="1"/>
  <c r="BL824" i="1"/>
  <c r="BM824" i="1"/>
  <c r="BN824" i="1"/>
  <c r="BO824" i="1"/>
  <c r="BP824" i="1"/>
  <c r="BQ824" i="1"/>
  <c r="BR824" i="1"/>
  <c r="BS824" i="1"/>
  <c r="AV825" i="1"/>
  <c r="AW825" i="1"/>
  <c r="AX825" i="1"/>
  <c r="AY825" i="1"/>
  <c r="AZ825" i="1"/>
  <c r="BA825" i="1"/>
  <c r="BB825" i="1"/>
  <c r="BC825" i="1"/>
  <c r="BD825" i="1"/>
  <c r="BE825" i="1"/>
  <c r="BF825" i="1"/>
  <c r="BG825" i="1"/>
  <c r="BH825" i="1"/>
  <c r="BI825" i="1"/>
  <c r="BJ825" i="1"/>
  <c r="BK825" i="1"/>
  <c r="BL825" i="1"/>
  <c r="BM825" i="1"/>
  <c r="BN825" i="1"/>
  <c r="BO825" i="1"/>
  <c r="BP825" i="1"/>
  <c r="BQ825" i="1"/>
  <c r="BR825" i="1"/>
  <c r="BS825" i="1"/>
  <c r="AV826" i="1"/>
  <c r="AW826" i="1"/>
  <c r="AX826" i="1"/>
  <c r="AY826" i="1"/>
  <c r="AZ826" i="1"/>
  <c r="BA826" i="1"/>
  <c r="BB826" i="1"/>
  <c r="BC826" i="1"/>
  <c r="BD826" i="1"/>
  <c r="BE826" i="1"/>
  <c r="BF826" i="1"/>
  <c r="BG826" i="1"/>
  <c r="BH826" i="1"/>
  <c r="BI826" i="1"/>
  <c r="BJ826" i="1"/>
  <c r="BK826" i="1"/>
  <c r="BL826" i="1"/>
  <c r="BM826" i="1"/>
  <c r="BN826" i="1"/>
  <c r="BO826" i="1"/>
  <c r="BP826" i="1"/>
  <c r="BQ826" i="1"/>
  <c r="BR826" i="1"/>
  <c r="BS826" i="1"/>
  <c r="AV827" i="1"/>
  <c r="AW827" i="1"/>
  <c r="AX827" i="1"/>
  <c r="AY827" i="1"/>
  <c r="AZ827" i="1"/>
  <c r="BA827" i="1"/>
  <c r="BB827" i="1"/>
  <c r="BC827" i="1"/>
  <c r="BD827" i="1"/>
  <c r="BE827" i="1"/>
  <c r="BF827" i="1"/>
  <c r="BG827" i="1"/>
  <c r="BH827" i="1"/>
  <c r="BI827" i="1"/>
  <c r="BJ827" i="1"/>
  <c r="BK827" i="1"/>
  <c r="BL827" i="1"/>
  <c r="BM827" i="1"/>
  <c r="BN827" i="1"/>
  <c r="BO827" i="1"/>
  <c r="BP827" i="1"/>
  <c r="BQ827" i="1"/>
  <c r="BR827" i="1"/>
  <c r="BS827" i="1"/>
  <c r="AV828" i="1"/>
  <c r="AW828" i="1"/>
  <c r="AX828" i="1"/>
  <c r="AY828" i="1"/>
  <c r="AZ828" i="1"/>
  <c r="BA828" i="1"/>
  <c r="BB828" i="1"/>
  <c r="BC828" i="1"/>
  <c r="BD828" i="1"/>
  <c r="BE828" i="1"/>
  <c r="BF828" i="1"/>
  <c r="BG828" i="1"/>
  <c r="BH828" i="1"/>
  <c r="BI828" i="1"/>
  <c r="BJ828" i="1"/>
  <c r="BK828" i="1"/>
  <c r="BL828" i="1"/>
  <c r="BM828" i="1"/>
  <c r="BN828" i="1"/>
  <c r="BO828" i="1"/>
  <c r="BP828" i="1"/>
  <c r="BQ828" i="1"/>
  <c r="BR828" i="1"/>
  <c r="BS828" i="1"/>
  <c r="AV829" i="1"/>
  <c r="AW829" i="1"/>
  <c r="AX829" i="1"/>
  <c r="AY829" i="1"/>
  <c r="AZ829" i="1"/>
  <c r="BA829" i="1"/>
  <c r="BB829" i="1"/>
  <c r="BC829" i="1"/>
  <c r="BD829" i="1"/>
  <c r="BE829" i="1"/>
  <c r="BF829" i="1"/>
  <c r="BG829" i="1"/>
  <c r="BH829" i="1"/>
  <c r="BI829" i="1"/>
  <c r="BJ829" i="1"/>
  <c r="BK829" i="1"/>
  <c r="BL829" i="1"/>
  <c r="BM829" i="1"/>
  <c r="BN829" i="1"/>
  <c r="BO829" i="1"/>
  <c r="BP829" i="1"/>
  <c r="BQ829" i="1"/>
  <c r="BR829" i="1"/>
  <c r="BS829" i="1"/>
  <c r="AV830" i="1"/>
  <c r="AW830" i="1"/>
  <c r="AX830" i="1"/>
  <c r="AY830" i="1"/>
  <c r="AZ830" i="1"/>
  <c r="BA830" i="1"/>
  <c r="BB830" i="1"/>
  <c r="BC830" i="1"/>
  <c r="BD830" i="1"/>
  <c r="BE830" i="1"/>
  <c r="BF830" i="1"/>
  <c r="BG830" i="1"/>
  <c r="BH830" i="1"/>
  <c r="BI830" i="1"/>
  <c r="BJ830" i="1"/>
  <c r="BK830" i="1"/>
  <c r="BL830" i="1"/>
  <c r="BM830" i="1"/>
  <c r="BN830" i="1"/>
  <c r="BO830" i="1"/>
  <c r="BP830" i="1"/>
  <c r="BQ830" i="1"/>
  <c r="BR830" i="1"/>
  <c r="BS830" i="1"/>
  <c r="AV831" i="1"/>
  <c r="AW831" i="1"/>
  <c r="AX831" i="1"/>
  <c r="AY831" i="1"/>
  <c r="AZ831" i="1"/>
  <c r="BA831" i="1"/>
  <c r="BB831" i="1"/>
  <c r="BC831" i="1"/>
  <c r="BD831" i="1"/>
  <c r="BE831" i="1"/>
  <c r="BF831" i="1"/>
  <c r="BG831" i="1"/>
  <c r="BH831" i="1"/>
  <c r="BI831" i="1"/>
  <c r="BJ831" i="1"/>
  <c r="BK831" i="1"/>
  <c r="BL831" i="1"/>
  <c r="BM831" i="1"/>
  <c r="BN831" i="1"/>
  <c r="BO831" i="1"/>
  <c r="BP831" i="1"/>
  <c r="BQ831" i="1"/>
  <c r="BR831" i="1"/>
  <c r="BS831" i="1"/>
  <c r="AV832" i="1"/>
  <c r="AW832" i="1"/>
  <c r="AX832" i="1"/>
  <c r="AY832" i="1"/>
  <c r="AZ832" i="1"/>
  <c r="BA832" i="1"/>
  <c r="BB832" i="1"/>
  <c r="BC832" i="1"/>
  <c r="BD832" i="1"/>
  <c r="BE832" i="1"/>
  <c r="BF832" i="1"/>
  <c r="BG832" i="1"/>
  <c r="BH832" i="1"/>
  <c r="BI832" i="1"/>
  <c r="BJ832" i="1"/>
  <c r="BK832" i="1"/>
  <c r="BL832" i="1"/>
  <c r="BM832" i="1"/>
  <c r="BN832" i="1"/>
  <c r="BO832" i="1"/>
  <c r="BP832" i="1"/>
  <c r="BQ832" i="1"/>
  <c r="BR832" i="1"/>
  <c r="BS832" i="1"/>
  <c r="AV833" i="1"/>
  <c r="AW833" i="1"/>
  <c r="AX833" i="1"/>
  <c r="AY833" i="1"/>
  <c r="AZ833" i="1"/>
  <c r="BA833" i="1"/>
  <c r="BB833" i="1"/>
  <c r="BC833" i="1"/>
  <c r="BD833" i="1"/>
  <c r="BE833" i="1"/>
  <c r="BF833" i="1"/>
  <c r="BG833" i="1"/>
  <c r="BH833" i="1"/>
  <c r="BI833" i="1"/>
  <c r="BJ833" i="1"/>
  <c r="BK833" i="1"/>
  <c r="BL833" i="1"/>
  <c r="BM833" i="1"/>
  <c r="BN833" i="1"/>
  <c r="BO833" i="1"/>
  <c r="BP833" i="1"/>
  <c r="BQ833" i="1"/>
  <c r="BR833" i="1"/>
  <c r="BS833" i="1"/>
  <c r="AV834" i="1"/>
  <c r="AW834" i="1"/>
  <c r="AX834" i="1"/>
  <c r="AY834" i="1"/>
  <c r="AZ834" i="1"/>
  <c r="BA834" i="1"/>
  <c r="BB834" i="1"/>
  <c r="BC834" i="1"/>
  <c r="BD834" i="1"/>
  <c r="BE834" i="1"/>
  <c r="BF834" i="1"/>
  <c r="BG834" i="1"/>
  <c r="BH834" i="1"/>
  <c r="BI834" i="1"/>
  <c r="BJ834" i="1"/>
  <c r="BK834" i="1"/>
  <c r="BL834" i="1"/>
  <c r="BM834" i="1"/>
  <c r="BN834" i="1"/>
  <c r="BO834" i="1"/>
  <c r="BP834" i="1"/>
  <c r="BQ834" i="1"/>
  <c r="BR834" i="1"/>
  <c r="BS834" i="1"/>
  <c r="AV835" i="1"/>
  <c r="AW835" i="1"/>
  <c r="AX835" i="1"/>
  <c r="AY835" i="1"/>
  <c r="AZ835" i="1"/>
  <c r="BA835" i="1"/>
  <c r="BB835" i="1"/>
  <c r="BC835" i="1"/>
  <c r="BD835" i="1"/>
  <c r="BE835" i="1"/>
  <c r="BF835" i="1"/>
  <c r="BG835" i="1"/>
  <c r="BH835" i="1"/>
  <c r="BI835" i="1"/>
  <c r="BJ835" i="1"/>
  <c r="BK835" i="1"/>
  <c r="BL835" i="1"/>
  <c r="BM835" i="1"/>
  <c r="BN835" i="1"/>
  <c r="BO835" i="1"/>
  <c r="BP835" i="1"/>
  <c r="BQ835" i="1"/>
  <c r="BR835" i="1"/>
  <c r="BS835" i="1"/>
  <c r="AV836" i="1"/>
  <c r="AW836" i="1"/>
  <c r="AX836" i="1"/>
  <c r="AY836" i="1"/>
  <c r="AZ836" i="1"/>
  <c r="BA836" i="1"/>
  <c r="BB836" i="1"/>
  <c r="BC836" i="1"/>
  <c r="BD836" i="1"/>
  <c r="BE836" i="1"/>
  <c r="BF836" i="1"/>
  <c r="BG836" i="1"/>
  <c r="BH836" i="1"/>
  <c r="BI836" i="1"/>
  <c r="BJ836" i="1"/>
  <c r="BK836" i="1"/>
  <c r="BL836" i="1"/>
  <c r="BM836" i="1"/>
  <c r="BN836" i="1"/>
  <c r="BO836" i="1"/>
  <c r="BP836" i="1"/>
  <c r="BQ836" i="1"/>
  <c r="BR836" i="1"/>
  <c r="BS836" i="1"/>
  <c r="AV837" i="1"/>
  <c r="AW837" i="1"/>
  <c r="AX837" i="1"/>
  <c r="AY837" i="1"/>
  <c r="AZ837" i="1"/>
  <c r="BA837" i="1"/>
  <c r="BB837" i="1"/>
  <c r="BC837" i="1"/>
  <c r="BD837" i="1"/>
  <c r="BE837" i="1"/>
  <c r="BF837" i="1"/>
  <c r="BG837" i="1"/>
  <c r="BH837" i="1"/>
  <c r="BI837" i="1"/>
  <c r="BJ837" i="1"/>
  <c r="BK837" i="1"/>
  <c r="BL837" i="1"/>
  <c r="BM837" i="1"/>
  <c r="BN837" i="1"/>
  <c r="BO837" i="1"/>
  <c r="BP837" i="1"/>
  <c r="BQ837" i="1"/>
  <c r="BR837" i="1"/>
  <c r="BS837" i="1"/>
  <c r="AV838" i="1"/>
  <c r="AW838" i="1"/>
  <c r="AX838" i="1"/>
  <c r="AY838" i="1"/>
  <c r="AZ838" i="1"/>
  <c r="BA838" i="1"/>
  <c r="BB838" i="1"/>
  <c r="BC838" i="1"/>
  <c r="BD838" i="1"/>
  <c r="BE838" i="1"/>
  <c r="BF838" i="1"/>
  <c r="BG838" i="1"/>
  <c r="BH838" i="1"/>
  <c r="BI838" i="1"/>
  <c r="BJ838" i="1"/>
  <c r="BK838" i="1"/>
  <c r="BL838" i="1"/>
  <c r="BM838" i="1"/>
  <c r="BN838" i="1"/>
  <c r="BO838" i="1"/>
  <c r="BP838" i="1"/>
  <c r="BQ838" i="1"/>
  <c r="BR838" i="1"/>
  <c r="BS838" i="1"/>
  <c r="AV839" i="1"/>
  <c r="AW839" i="1"/>
  <c r="AX839" i="1"/>
  <c r="AY839" i="1"/>
  <c r="AZ839" i="1"/>
  <c r="BA839" i="1"/>
  <c r="BB839" i="1"/>
  <c r="BC839" i="1"/>
  <c r="BD839" i="1"/>
  <c r="BE839" i="1"/>
  <c r="BF839" i="1"/>
  <c r="BG839" i="1"/>
  <c r="BH839" i="1"/>
  <c r="BI839" i="1"/>
  <c r="BJ839" i="1"/>
  <c r="BK839" i="1"/>
  <c r="BL839" i="1"/>
  <c r="BM839" i="1"/>
  <c r="BN839" i="1"/>
  <c r="BO839" i="1"/>
  <c r="BP839" i="1"/>
  <c r="BQ839" i="1"/>
  <c r="BR839" i="1"/>
  <c r="BS839" i="1"/>
  <c r="AV840" i="1"/>
  <c r="AW840" i="1"/>
  <c r="AX840" i="1"/>
  <c r="AY840" i="1"/>
  <c r="AZ840" i="1"/>
  <c r="BA840" i="1"/>
  <c r="BB840" i="1"/>
  <c r="BC840" i="1"/>
  <c r="BD840" i="1"/>
  <c r="BE840" i="1"/>
  <c r="BF840" i="1"/>
  <c r="BG840" i="1"/>
  <c r="BH840" i="1"/>
  <c r="BI840" i="1"/>
  <c r="BJ840" i="1"/>
  <c r="BK840" i="1"/>
  <c r="BL840" i="1"/>
  <c r="BM840" i="1"/>
  <c r="BN840" i="1"/>
  <c r="BO840" i="1"/>
  <c r="BP840" i="1"/>
  <c r="BQ840" i="1"/>
  <c r="BR840" i="1"/>
  <c r="BS840" i="1"/>
  <c r="AV841" i="1"/>
  <c r="AW841" i="1"/>
  <c r="AX841" i="1"/>
  <c r="AY841" i="1"/>
  <c r="AZ841" i="1"/>
  <c r="BA841" i="1"/>
  <c r="BB841" i="1"/>
  <c r="BC841" i="1"/>
  <c r="BD841" i="1"/>
  <c r="BE841" i="1"/>
  <c r="BF841" i="1"/>
  <c r="BG841" i="1"/>
  <c r="BH841" i="1"/>
  <c r="BI841" i="1"/>
  <c r="BJ841" i="1"/>
  <c r="BK841" i="1"/>
  <c r="BL841" i="1"/>
  <c r="BM841" i="1"/>
  <c r="BN841" i="1"/>
  <c r="BO841" i="1"/>
  <c r="BP841" i="1"/>
  <c r="BQ841" i="1"/>
  <c r="BR841" i="1"/>
  <c r="BS841" i="1"/>
  <c r="AV842" i="1"/>
  <c r="AW842" i="1"/>
  <c r="AX842" i="1"/>
  <c r="AY842" i="1"/>
  <c r="AZ842" i="1"/>
  <c r="BA842" i="1"/>
  <c r="BB842" i="1"/>
  <c r="BC842" i="1"/>
  <c r="BD842" i="1"/>
  <c r="BE842" i="1"/>
  <c r="BF842" i="1"/>
  <c r="BG842" i="1"/>
  <c r="BH842" i="1"/>
  <c r="BI842" i="1"/>
  <c r="BJ842" i="1"/>
  <c r="BK842" i="1"/>
  <c r="BL842" i="1"/>
  <c r="BM842" i="1"/>
  <c r="BN842" i="1"/>
  <c r="BO842" i="1"/>
  <c r="BP842" i="1"/>
  <c r="BQ842" i="1"/>
  <c r="BR842" i="1"/>
  <c r="BS842" i="1"/>
  <c r="AV843" i="1"/>
  <c r="AW843" i="1"/>
  <c r="AX843" i="1"/>
  <c r="AY843" i="1"/>
  <c r="AZ843" i="1"/>
  <c r="BA843" i="1"/>
  <c r="BB843" i="1"/>
  <c r="BC843" i="1"/>
  <c r="BD843" i="1"/>
  <c r="BE843" i="1"/>
  <c r="BF843" i="1"/>
  <c r="BG843" i="1"/>
  <c r="BH843" i="1"/>
  <c r="BI843" i="1"/>
  <c r="BJ843" i="1"/>
  <c r="BK843" i="1"/>
  <c r="BL843" i="1"/>
  <c r="BM843" i="1"/>
  <c r="BN843" i="1"/>
  <c r="BO843" i="1"/>
  <c r="BP843" i="1"/>
  <c r="BQ843" i="1"/>
  <c r="BR843" i="1"/>
  <c r="BS843" i="1"/>
  <c r="AV844" i="1"/>
  <c r="AW844" i="1"/>
  <c r="AX844" i="1"/>
  <c r="AY844" i="1"/>
  <c r="AZ844" i="1"/>
  <c r="BA844" i="1"/>
  <c r="BB844" i="1"/>
  <c r="BC844" i="1"/>
  <c r="BD844" i="1"/>
  <c r="BE844" i="1"/>
  <c r="BF844" i="1"/>
  <c r="BG844" i="1"/>
  <c r="BH844" i="1"/>
  <c r="BI844" i="1"/>
  <c r="BJ844" i="1"/>
  <c r="BK844" i="1"/>
  <c r="BL844" i="1"/>
  <c r="BM844" i="1"/>
  <c r="BN844" i="1"/>
  <c r="BO844" i="1"/>
  <c r="BP844" i="1"/>
  <c r="BQ844" i="1"/>
  <c r="BR844" i="1"/>
  <c r="BS844" i="1"/>
  <c r="AV845" i="1"/>
  <c r="AW845" i="1"/>
  <c r="AX845" i="1"/>
  <c r="AY845" i="1"/>
  <c r="AZ845" i="1"/>
  <c r="BA845" i="1"/>
  <c r="BB845" i="1"/>
  <c r="BC845" i="1"/>
  <c r="BD845" i="1"/>
  <c r="BE845" i="1"/>
  <c r="BF845" i="1"/>
  <c r="BG845" i="1"/>
  <c r="BH845" i="1"/>
  <c r="BI845" i="1"/>
  <c r="BJ845" i="1"/>
  <c r="BK845" i="1"/>
  <c r="BL845" i="1"/>
  <c r="BM845" i="1"/>
  <c r="BN845" i="1"/>
  <c r="BO845" i="1"/>
  <c r="BP845" i="1"/>
  <c r="BQ845" i="1"/>
  <c r="BR845" i="1"/>
  <c r="BS845" i="1"/>
  <c r="AV846" i="1"/>
  <c r="AW846" i="1"/>
  <c r="AX846" i="1"/>
  <c r="AY846" i="1"/>
  <c r="AZ846" i="1"/>
  <c r="BA846" i="1"/>
  <c r="BB846" i="1"/>
  <c r="BC846" i="1"/>
  <c r="BD846" i="1"/>
  <c r="BE846" i="1"/>
  <c r="BF846" i="1"/>
  <c r="BG846" i="1"/>
  <c r="BH846" i="1"/>
  <c r="BI846" i="1"/>
  <c r="BJ846" i="1"/>
  <c r="BK846" i="1"/>
  <c r="BL846" i="1"/>
  <c r="BM846" i="1"/>
  <c r="BN846" i="1"/>
  <c r="BO846" i="1"/>
  <c r="BP846" i="1"/>
  <c r="BQ846" i="1"/>
  <c r="BR846" i="1"/>
  <c r="BS846" i="1"/>
  <c r="AV847" i="1"/>
  <c r="AW847" i="1"/>
  <c r="AX847" i="1"/>
  <c r="AY847" i="1"/>
  <c r="AZ847" i="1"/>
  <c r="BA847" i="1"/>
  <c r="BB847" i="1"/>
  <c r="BC847" i="1"/>
  <c r="BD847" i="1"/>
  <c r="BE847" i="1"/>
  <c r="BF847" i="1"/>
  <c r="BG847" i="1"/>
  <c r="BH847" i="1"/>
  <c r="BI847" i="1"/>
  <c r="BJ847" i="1"/>
  <c r="BK847" i="1"/>
  <c r="BL847" i="1"/>
  <c r="BM847" i="1"/>
  <c r="BN847" i="1"/>
  <c r="BO847" i="1"/>
  <c r="BP847" i="1"/>
  <c r="BQ847" i="1"/>
  <c r="BR847" i="1"/>
  <c r="BS847" i="1"/>
  <c r="AV848" i="1"/>
  <c r="AW848" i="1"/>
  <c r="AX848" i="1"/>
  <c r="AY848" i="1"/>
  <c r="AZ848" i="1"/>
  <c r="BA848" i="1"/>
  <c r="BB848" i="1"/>
  <c r="BC848" i="1"/>
  <c r="BD848" i="1"/>
  <c r="BE848" i="1"/>
  <c r="BF848" i="1"/>
  <c r="BG848" i="1"/>
  <c r="BH848" i="1"/>
  <c r="BI848" i="1"/>
  <c r="BJ848" i="1"/>
  <c r="BK848" i="1"/>
  <c r="BL848" i="1"/>
  <c r="BM848" i="1"/>
  <c r="BN848" i="1"/>
  <c r="BO848" i="1"/>
  <c r="BP848" i="1"/>
  <c r="BQ848" i="1"/>
  <c r="BR848" i="1"/>
  <c r="BS848" i="1"/>
  <c r="AV849" i="1"/>
  <c r="AW849" i="1"/>
  <c r="AX849" i="1"/>
  <c r="AY849" i="1"/>
  <c r="AZ849" i="1"/>
  <c r="BA849" i="1"/>
  <c r="BB849" i="1"/>
  <c r="BC849" i="1"/>
  <c r="BD849" i="1"/>
  <c r="BE849" i="1"/>
  <c r="BF849" i="1"/>
  <c r="BG849" i="1"/>
  <c r="BH849" i="1"/>
  <c r="BI849" i="1"/>
  <c r="BJ849" i="1"/>
  <c r="BK849" i="1"/>
  <c r="BL849" i="1"/>
  <c r="BM849" i="1"/>
  <c r="BN849" i="1"/>
  <c r="BO849" i="1"/>
  <c r="BP849" i="1"/>
  <c r="BQ849" i="1"/>
  <c r="BR849" i="1"/>
  <c r="BS849" i="1"/>
  <c r="AV850" i="1"/>
  <c r="AW850" i="1"/>
  <c r="AX850" i="1"/>
  <c r="AY850" i="1"/>
  <c r="AZ850" i="1"/>
  <c r="BA850" i="1"/>
  <c r="BB850" i="1"/>
  <c r="BC850" i="1"/>
  <c r="BD850" i="1"/>
  <c r="BE850" i="1"/>
  <c r="BF850" i="1"/>
  <c r="BG850" i="1"/>
  <c r="BH850" i="1"/>
  <c r="BI850" i="1"/>
  <c r="BJ850" i="1"/>
  <c r="BK850" i="1"/>
  <c r="BL850" i="1"/>
  <c r="BM850" i="1"/>
  <c r="BN850" i="1"/>
  <c r="BO850" i="1"/>
  <c r="BP850" i="1"/>
  <c r="BQ850" i="1"/>
  <c r="BR850" i="1"/>
  <c r="BS850" i="1"/>
  <c r="AV851" i="1"/>
  <c r="AW851" i="1"/>
  <c r="AX851" i="1"/>
  <c r="AY851" i="1"/>
  <c r="AZ851" i="1"/>
  <c r="BA851" i="1"/>
  <c r="BB851" i="1"/>
  <c r="BC851" i="1"/>
  <c r="BD851" i="1"/>
  <c r="BE851" i="1"/>
  <c r="BF851" i="1"/>
  <c r="BG851" i="1"/>
  <c r="BH851" i="1"/>
  <c r="BI851" i="1"/>
  <c r="BJ851" i="1"/>
  <c r="BK851" i="1"/>
  <c r="BL851" i="1"/>
  <c r="BM851" i="1"/>
  <c r="BN851" i="1"/>
  <c r="BO851" i="1"/>
  <c r="BP851" i="1"/>
  <c r="BQ851" i="1"/>
  <c r="BR851" i="1"/>
  <c r="BS851" i="1"/>
  <c r="AV852" i="1"/>
  <c r="AW852" i="1"/>
  <c r="AX852" i="1"/>
  <c r="AY852" i="1"/>
  <c r="AZ852" i="1"/>
  <c r="BA852" i="1"/>
  <c r="BB852" i="1"/>
  <c r="BC852" i="1"/>
  <c r="BD852" i="1"/>
  <c r="BE852" i="1"/>
  <c r="BF852" i="1"/>
  <c r="BG852" i="1"/>
  <c r="BH852" i="1"/>
  <c r="BI852" i="1"/>
  <c r="BJ852" i="1"/>
  <c r="BK852" i="1"/>
  <c r="BL852" i="1"/>
  <c r="BM852" i="1"/>
  <c r="BN852" i="1"/>
  <c r="BO852" i="1"/>
  <c r="BP852" i="1"/>
  <c r="BQ852" i="1"/>
  <c r="BR852" i="1"/>
  <c r="BS852" i="1"/>
  <c r="AV853" i="1"/>
  <c r="AW853" i="1"/>
  <c r="AX853" i="1"/>
  <c r="AY853" i="1"/>
  <c r="AZ853" i="1"/>
  <c r="BA853" i="1"/>
  <c r="BB853" i="1"/>
  <c r="BC853" i="1"/>
  <c r="BD853" i="1"/>
  <c r="BE853" i="1"/>
  <c r="BF853" i="1"/>
  <c r="BG853" i="1"/>
  <c r="BH853" i="1"/>
  <c r="BI853" i="1"/>
  <c r="BJ853" i="1"/>
  <c r="BK853" i="1"/>
  <c r="BL853" i="1"/>
  <c r="BM853" i="1"/>
  <c r="BN853" i="1"/>
  <c r="BO853" i="1"/>
  <c r="BP853" i="1"/>
  <c r="BQ853" i="1"/>
  <c r="BR853" i="1"/>
  <c r="BS853" i="1"/>
  <c r="AV854" i="1"/>
  <c r="AW854" i="1"/>
  <c r="AX854" i="1"/>
  <c r="AY854" i="1"/>
  <c r="AZ854" i="1"/>
  <c r="BA854" i="1"/>
  <c r="BB854" i="1"/>
  <c r="BC854" i="1"/>
  <c r="BD854" i="1"/>
  <c r="BE854" i="1"/>
  <c r="BF854" i="1"/>
  <c r="BG854" i="1"/>
  <c r="BH854" i="1"/>
  <c r="BI854" i="1"/>
  <c r="BJ854" i="1"/>
  <c r="BK854" i="1"/>
  <c r="BL854" i="1"/>
  <c r="BM854" i="1"/>
  <c r="BN854" i="1"/>
  <c r="BO854" i="1"/>
  <c r="BP854" i="1"/>
  <c r="BQ854" i="1"/>
  <c r="BR854" i="1"/>
  <c r="BS854" i="1"/>
  <c r="AV855" i="1"/>
  <c r="AW855" i="1"/>
  <c r="AX855" i="1"/>
  <c r="AY855" i="1"/>
  <c r="AZ855" i="1"/>
  <c r="BA855" i="1"/>
  <c r="BB855" i="1"/>
  <c r="BC855" i="1"/>
  <c r="BD855" i="1"/>
  <c r="BE855" i="1"/>
  <c r="BF855" i="1"/>
  <c r="BG855" i="1"/>
  <c r="BH855" i="1"/>
  <c r="BI855" i="1"/>
  <c r="BJ855" i="1"/>
  <c r="BK855" i="1"/>
  <c r="BL855" i="1"/>
  <c r="BM855" i="1"/>
  <c r="BN855" i="1"/>
  <c r="BO855" i="1"/>
  <c r="BP855" i="1"/>
  <c r="BQ855" i="1"/>
  <c r="BR855" i="1"/>
  <c r="BS855" i="1"/>
  <c r="AV856" i="1"/>
  <c r="AW856" i="1"/>
  <c r="AX856" i="1"/>
  <c r="AY856" i="1"/>
  <c r="AZ856" i="1"/>
  <c r="BA856" i="1"/>
  <c r="BB856" i="1"/>
  <c r="BC856" i="1"/>
  <c r="BD856" i="1"/>
  <c r="BE856" i="1"/>
  <c r="BF856" i="1"/>
  <c r="BG856" i="1"/>
  <c r="BH856" i="1"/>
  <c r="BI856" i="1"/>
  <c r="BJ856" i="1"/>
  <c r="BK856" i="1"/>
  <c r="BL856" i="1"/>
  <c r="BM856" i="1"/>
  <c r="BN856" i="1"/>
  <c r="BO856" i="1"/>
  <c r="BP856" i="1"/>
  <c r="BQ856" i="1"/>
  <c r="BR856" i="1"/>
  <c r="BS856" i="1"/>
  <c r="AV857" i="1"/>
  <c r="AW857" i="1"/>
  <c r="AX857" i="1"/>
  <c r="AY857" i="1"/>
  <c r="AZ857" i="1"/>
  <c r="BA857" i="1"/>
  <c r="BB857" i="1"/>
  <c r="BC857" i="1"/>
  <c r="BD857" i="1"/>
  <c r="BE857" i="1"/>
  <c r="BF857" i="1"/>
  <c r="BG857" i="1"/>
  <c r="BH857" i="1"/>
  <c r="BI857" i="1"/>
  <c r="BJ857" i="1"/>
  <c r="BK857" i="1"/>
  <c r="BL857" i="1"/>
  <c r="BM857" i="1"/>
  <c r="BN857" i="1"/>
  <c r="BO857" i="1"/>
  <c r="BP857" i="1"/>
  <c r="BQ857" i="1"/>
  <c r="BR857" i="1"/>
  <c r="BS857" i="1"/>
  <c r="AV858" i="1"/>
  <c r="AW858" i="1"/>
  <c r="AX858" i="1"/>
  <c r="AY858" i="1"/>
  <c r="AZ858" i="1"/>
  <c r="BA858" i="1"/>
  <c r="BB858" i="1"/>
  <c r="BC858" i="1"/>
  <c r="BD858" i="1"/>
  <c r="BE858" i="1"/>
  <c r="BF858" i="1"/>
  <c r="BG858" i="1"/>
  <c r="BH858" i="1"/>
  <c r="BI858" i="1"/>
  <c r="BJ858" i="1"/>
  <c r="BK858" i="1"/>
  <c r="BL858" i="1"/>
  <c r="BM858" i="1"/>
  <c r="BN858" i="1"/>
  <c r="BO858" i="1"/>
  <c r="BP858" i="1"/>
  <c r="BQ858" i="1"/>
  <c r="BR858" i="1"/>
  <c r="BS858" i="1"/>
  <c r="AV859" i="1"/>
  <c r="AW859" i="1"/>
  <c r="AX859" i="1"/>
  <c r="AY859" i="1"/>
  <c r="AZ859" i="1"/>
  <c r="BA859" i="1"/>
  <c r="BB859" i="1"/>
  <c r="BC859" i="1"/>
  <c r="BD859" i="1"/>
  <c r="BE859" i="1"/>
  <c r="BF859" i="1"/>
  <c r="BG859" i="1"/>
  <c r="BH859" i="1"/>
  <c r="BI859" i="1"/>
  <c r="BJ859" i="1"/>
  <c r="BK859" i="1"/>
  <c r="BL859" i="1"/>
  <c r="BM859" i="1"/>
  <c r="BN859" i="1"/>
  <c r="BO859" i="1"/>
  <c r="BP859" i="1"/>
  <c r="BQ859" i="1"/>
  <c r="BR859" i="1"/>
  <c r="BS859" i="1"/>
  <c r="AV860" i="1"/>
  <c r="AW860" i="1"/>
  <c r="AX860" i="1"/>
  <c r="AY860" i="1"/>
  <c r="AZ860" i="1"/>
  <c r="BA860" i="1"/>
  <c r="BB860" i="1"/>
  <c r="BC860" i="1"/>
  <c r="BD860" i="1"/>
  <c r="BE860" i="1"/>
  <c r="BF860" i="1"/>
  <c r="BG860" i="1"/>
  <c r="BH860" i="1"/>
  <c r="BI860" i="1"/>
  <c r="BJ860" i="1"/>
  <c r="BK860" i="1"/>
  <c r="BL860" i="1"/>
  <c r="BM860" i="1"/>
  <c r="BN860" i="1"/>
  <c r="BO860" i="1"/>
  <c r="BP860" i="1"/>
  <c r="BQ860" i="1"/>
  <c r="BR860" i="1"/>
  <c r="BS860" i="1"/>
  <c r="AV861" i="1"/>
  <c r="AW861" i="1"/>
  <c r="AX861" i="1"/>
  <c r="AY861" i="1"/>
  <c r="AZ861" i="1"/>
  <c r="BA861" i="1"/>
  <c r="BB861" i="1"/>
  <c r="BC861" i="1"/>
  <c r="BD861" i="1"/>
  <c r="BE861" i="1"/>
  <c r="BF861" i="1"/>
  <c r="BG861" i="1"/>
  <c r="BH861" i="1"/>
  <c r="BI861" i="1"/>
  <c r="BJ861" i="1"/>
  <c r="BK861" i="1"/>
  <c r="BL861" i="1"/>
  <c r="BM861" i="1"/>
  <c r="BN861" i="1"/>
  <c r="BO861" i="1"/>
  <c r="BP861" i="1"/>
  <c r="BQ861" i="1"/>
  <c r="BR861" i="1"/>
  <c r="BS861" i="1"/>
  <c r="AV862" i="1"/>
  <c r="AW862" i="1"/>
  <c r="AX862" i="1"/>
  <c r="AY862" i="1"/>
  <c r="AZ862" i="1"/>
  <c r="BA862" i="1"/>
  <c r="BB862" i="1"/>
  <c r="BC862" i="1"/>
  <c r="BD862" i="1"/>
  <c r="BE862" i="1"/>
  <c r="BF862" i="1"/>
  <c r="BG862" i="1"/>
  <c r="BH862" i="1"/>
  <c r="BI862" i="1"/>
  <c r="BJ862" i="1"/>
  <c r="BK862" i="1"/>
  <c r="BL862" i="1"/>
  <c r="BM862" i="1"/>
  <c r="BN862" i="1"/>
  <c r="BO862" i="1"/>
  <c r="BP862" i="1"/>
  <c r="BQ862" i="1"/>
  <c r="BR862" i="1"/>
  <c r="BS862" i="1"/>
  <c r="AV863" i="1"/>
  <c r="AW863" i="1"/>
  <c r="AX863" i="1"/>
  <c r="AY863" i="1"/>
  <c r="AZ863" i="1"/>
  <c r="BA863" i="1"/>
  <c r="BB863" i="1"/>
  <c r="BC863" i="1"/>
  <c r="BD863" i="1"/>
  <c r="BE863" i="1"/>
  <c r="BF863" i="1"/>
  <c r="BG863" i="1"/>
  <c r="BH863" i="1"/>
  <c r="BI863" i="1"/>
  <c r="BJ863" i="1"/>
  <c r="BK863" i="1"/>
  <c r="BL863" i="1"/>
  <c r="BM863" i="1"/>
  <c r="BN863" i="1"/>
  <c r="BO863" i="1"/>
  <c r="BP863" i="1"/>
  <c r="BQ863" i="1"/>
  <c r="BR863" i="1"/>
  <c r="BS863" i="1"/>
  <c r="AV864" i="1"/>
  <c r="AW864" i="1"/>
  <c r="AX864" i="1"/>
  <c r="AY864" i="1"/>
  <c r="AZ864" i="1"/>
  <c r="BA864" i="1"/>
  <c r="BB864" i="1"/>
  <c r="BC864" i="1"/>
  <c r="BD864" i="1"/>
  <c r="BE864" i="1"/>
  <c r="BF864" i="1"/>
  <c r="BG864" i="1"/>
  <c r="BH864" i="1"/>
  <c r="BI864" i="1"/>
  <c r="BJ864" i="1"/>
  <c r="BK864" i="1"/>
  <c r="BL864" i="1"/>
  <c r="BM864" i="1"/>
  <c r="BN864" i="1"/>
  <c r="BO864" i="1"/>
  <c r="BP864" i="1"/>
  <c r="BQ864" i="1"/>
  <c r="BR864" i="1"/>
  <c r="BS864" i="1"/>
  <c r="AV865" i="1"/>
  <c r="AW865" i="1"/>
  <c r="AX865" i="1"/>
  <c r="AY865" i="1"/>
  <c r="AZ865" i="1"/>
  <c r="BA865" i="1"/>
  <c r="BB865" i="1"/>
  <c r="BC865" i="1"/>
  <c r="BD865" i="1"/>
  <c r="BE865" i="1"/>
  <c r="BF865" i="1"/>
  <c r="BG865" i="1"/>
  <c r="BH865" i="1"/>
  <c r="BI865" i="1"/>
  <c r="BJ865" i="1"/>
  <c r="BK865" i="1"/>
  <c r="BL865" i="1"/>
  <c r="BM865" i="1"/>
  <c r="BN865" i="1"/>
  <c r="BO865" i="1"/>
  <c r="BP865" i="1"/>
  <c r="BQ865" i="1"/>
  <c r="BR865" i="1"/>
  <c r="BS865" i="1"/>
  <c r="AV866" i="1"/>
  <c r="AW866" i="1"/>
  <c r="AX866" i="1"/>
  <c r="AY866" i="1"/>
  <c r="AZ866" i="1"/>
  <c r="BA866" i="1"/>
  <c r="BB866" i="1"/>
  <c r="BC866" i="1"/>
  <c r="BD866" i="1"/>
  <c r="BE866" i="1"/>
  <c r="BF866" i="1"/>
  <c r="BG866" i="1"/>
  <c r="BH866" i="1"/>
  <c r="BI866" i="1"/>
  <c r="BJ866" i="1"/>
  <c r="BK866" i="1"/>
  <c r="BL866" i="1"/>
  <c r="BM866" i="1"/>
  <c r="BN866" i="1"/>
  <c r="BO866" i="1"/>
  <c r="BP866" i="1"/>
  <c r="BQ866" i="1"/>
  <c r="BR866" i="1"/>
  <c r="BS866" i="1"/>
  <c r="AV867" i="1"/>
  <c r="AW867" i="1"/>
  <c r="AX867" i="1"/>
  <c r="AY867" i="1"/>
  <c r="AZ867" i="1"/>
  <c r="BA867" i="1"/>
  <c r="BB867" i="1"/>
  <c r="BC867" i="1"/>
  <c r="BD867" i="1"/>
  <c r="BE867" i="1"/>
  <c r="BF867" i="1"/>
  <c r="BG867" i="1"/>
  <c r="BH867" i="1"/>
  <c r="BI867" i="1"/>
  <c r="BJ867" i="1"/>
  <c r="BK867" i="1"/>
  <c r="BL867" i="1"/>
  <c r="BM867" i="1"/>
  <c r="BN867" i="1"/>
  <c r="BO867" i="1"/>
  <c r="BP867" i="1"/>
  <c r="BQ867" i="1"/>
  <c r="BR867" i="1"/>
  <c r="BS867" i="1"/>
  <c r="AV868" i="1"/>
  <c r="AW868" i="1"/>
  <c r="AX868" i="1"/>
  <c r="AY868" i="1"/>
  <c r="AZ868" i="1"/>
  <c r="BA868" i="1"/>
  <c r="BB868" i="1"/>
  <c r="BC868" i="1"/>
  <c r="BD868" i="1"/>
  <c r="BE868" i="1"/>
  <c r="BF868" i="1"/>
  <c r="BG868" i="1"/>
  <c r="BH868" i="1"/>
  <c r="BI868" i="1"/>
  <c r="BJ868" i="1"/>
  <c r="BK868" i="1"/>
  <c r="BL868" i="1"/>
  <c r="BM868" i="1"/>
  <c r="BN868" i="1"/>
  <c r="BO868" i="1"/>
  <c r="BP868" i="1"/>
  <c r="BQ868" i="1"/>
  <c r="BR868" i="1"/>
  <c r="BS868" i="1"/>
  <c r="AV869" i="1"/>
  <c r="AW869" i="1"/>
  <c r="AX869" i="1"/>
  <c r="AY869" i="1"/>
  <c r="AZ869" i="1"/>
  <c r="BA869" i="1"/>
  <c r="BB869" i="1"/>
  <c r="BC869" i="1"/>
  <c r="BD869" i="1"/>
  <c r="BE869" i="1"/>
  <c r="BF869" i="1"/>
  <c r="BG869" i="1"/>
  <c r="BH869" i="1"/>
  <c r="BI869" i="1"/>
  <c r="BJ869" i="1"/>
  <c r="BK869" i="1"/>
  <c r="BL869" i="1"/>
  <c r="BM869" i="1"/>
  <c r="BN869" i="1"/>
  <c r="BO869" i="1"/>
  <c r="BP869" i="1"/>
  <c r="BQ869" i="1"/>
  <c r="BR869" i="1"/>
  <c r="BS869" i="1"/>
  <c r="AV870" i="1"/>
  <c r="AW870" i="1"/>
  <c r="AX870" i="1"/>
  <c r="AY870" i="1"/>
  <c r="AZ870" i="1"/>
  <c r="BA870" i="1"/>
  <c r="BB870" i="1"/>
  <c r="BC870" i="1"/>
  <c r="BD870" i="1"/>
  <c r="BE870" i="1"/>
  <c r="BF870" i="1"/>
  <c r="BG870" i="1"/>
  <c r="BH870" i="1"/>
  <c r="BI870" i="1"/>
  <c r="BJ870" i="1"/>
  <c r="BK870" i="1"/>
  <c r="BL870" i="1"/>
  <c r="BM870" i="1"/>
  <c r="BN870" i="1"/>
  <c r="BO870" i="1"/>
  <c r="BP870" i="1"/>
  <c r="BQ870" i="1"/>
  <c r="BR870" i="1"/>
  <c r="BS870" i="1"/>
  <c r="AV871" i="1"/>
  <c r="AW871" i="1"/>
  <c r="AX871" i="1"/>
  <c r="AY871" i="1"/>
  <c r="AZ871" i="1"/>
  <c r="BA871" i="1"/>
  <c r="BB871" i="1"/>
  <c r="BC871" i="1"/>
  <c r="BD871" i="1"/>
  <c r="BE871" i="1"/>
  <c r="BF871" i="1"/>
  <c r="BG871" i="1"/>
  <c r="BH871" i="1"/>
  <c r="BI871" i="1"/>
  <c r="BJ871" i="1"/>
  <c r="BK871" i="1"/>
  <c r="BL871" i="1"/>
  <c r="BM871" i="1"/>
  <c r="BN871" i="1"/>
  <c r="BO871" i="1"/>
  <c r="BP871" i="1"/>
  <c r="BQ871" i="1"/>
  <c r="BR871" i="1"/>
  <c r="BS871" i="1"/>
  <c r="AV872" i="1"/>
  <c r="AW872" i="1"/>
  <c r="AX872" i="1"/>
  <c r="AY872" i="1"/>
  <c r="AZ872" i="1"/>
  <c r="BA872" i="1"/>
  <c r="BB872" i="1"/>
  <c r="BC872" i="1"/>
  <c r="BD872" i="1"/>
  <c r="BE872" i="1"/>
  <c r="BF872" i="1"/>
  <c r="BG872" i="1"/>
  <c r="BH872" i="1"/>
  <c r="BI872" i="1"/>
  <c r="BJ872" i="1"/>
  <c r="BK872" i="1"/>
  <c r="BL872" i="1"/>
  <c r="BM872" i="1"/>
  <c r="BN872" i="1"/>
  <c r="BO872" i="1"/>
  <c r="BP872" i="1"/>
  <c r="BQ872" i="1"/>
  <c r="BR872" i="1"/>
  <c r="BS872" i="1"/>
  <c r="AV873" i="1"/>
  <c r="AW873" i="1"/>
  <c r="AX873" i="1"/>
  <c r="AY873" i="1"/>
  <c r="AZ873" i="1"/>
  <c r="BA873" i="1"/>
  <c r="BB873" i="1"/>
  <c r="BC873" i="1"/>
  <c r="BD873" i="1"/>
  <c r="BE873" i="1"/>
  <c r="BF873" i="1"/>
  <c r="BG873" i="1"/>
  <c r="BH873" i="1"/>
  <c r="BI873" i="1"/>
  <c r="BJ873" i="1"/>
  <c r="BK873" i="1"/>
  <c r="BL873" i="1"/>
  <c r="BM873" i="1"/>
  <c r="BN873" i="1"/>
  <c r="BO873" i="1"/>
  <c r="BP873" i="1"/>
  <c r="BQ873" i="1"/>
  <c r="BR873" i="1"/>
  <c r="BS873" i="1"/>
  <c r="AV874" i="1"/>
  <c r="AW874" i="1"/>
  <c r="AX874" i="1"/>
  <c r="AY874" i="1"/>
  <c r="AZ874" i="1"/>
  <c r="BA874" i="1"/>
  <c r="BB874" i="1"/>
  <c r="BC874" i="1"/>
  <c r="BD874" i="1"/>
  <c r="BE874" i="1"/>
  <c r="BF874" i="1"/>
  <c r="BG874" i="1"/>
  <c r="BH874" i="1"/>
  <c r="BI874" i="1"/>
  <c r="BJ874" i="1"/>
  <c r="BK874" i="1"/>
  <c r="BL874" i="1"/>
  <c r="BM874" i="1"/>
  <c r="BN874" i="1"/>
  <c r="BO874" i="1"/>
  <c r="BP874" i="1"/>
  <c r="BQ874" i="1"/>
  <c r="BR874" i="1"/>
  <c r="BS874" i="1"/>
  <c r="AV875" i="1"/>
  <c r="AW875" i="1"/>
  <c r="AX875" i="1"/>
  <c r="AY875" i="1"/>
  <c r="AZ875" i="1"/>
  <c r="BA875" i="1"/>
  <c r="BB875" i="1"/>
  <c r="BC875" i="1"/>
  <c r="BD875" i="1"/>
  <c r="BE875" i="1"/>
  <c r="BF875" i="1"/>
  <c r="BG875" i="1"/>
  <c r="BH875" i="1"/>
  <c r="BI875" i="1"/>
  <c r="BJ875" i="1"/>
  <c r="BK875" i="1"/>
  <c r="BL875" i="1"/>
  <c r="BM875" i="1"/>
  <c r="BN875" i="1"/>
  <c r="BO875" i="1"/>
  <c r="BP875" i="1"/>
  <c r="BQ875" i="1"/>
  <c r="BR875" i="1"/>
  <c r="BS875" i="1"/>
  <c r="AV876" i="1"/>
  <c r="AW876" i="1"/>
  <c r="AX876" i="1"/>
  <c r="AY876" i="1"/>
  <c r="AZ876" i="1"/>
  <c r="BA876" i="1"/>
  <c r="BB876" i="1"/>
  <c r="BC876" i="1"/>
  <c r="BD876" i="1"/>
  <c r="BE876" i="1"/>
  <c r="BF876" i="1"/>
  <c r="BG876" i="1"/>
  <c r="BH876" i="1"/>
  <c r="BI876" i="1"/>
  <c r="BJ876" i="1"/>
  <c r="BK876" i="1"/>
  <c r="BL876" i="1"/>
  <c r="BM876" i="1"/>
  <c r="BN876" i="1"/>
  <c r="BO876" i="1"/>
  <c r="BP876" i="1"/>
  <c r="BQ876" i="1"/>
  <c r="BR876" i="1"/>
  <c r="BS876" i="1"/>
  <c r="AV877" i="1"/>
  <c r="AW877" i="1"/>
  <c r="AX877" i="1"/>
  <c r="AY877" i="1"/>
  <c r="AZ877" i="1"/>
  <c r="BA877" i="1"/>
  <c r="BB877" i="1"/>
  <c r="BC877" i="1"/>
  <c r="BD877" i="1"/>
  <c r="BE877" i="1"/>
  <c r="BF877" i="1"/>
  <c r="BG877" i="1"/>
  <c r="BH877" i="1"/>
  <c r="BI877" i="1"/>
  <c r="BJ877" i="1"/>
  <c r="BK877" i="1"/>
  <c r="BL877" i="1"/>
  <c r="BM877" i="1"/>
  <c r="BN877" i="1"/>
  <c r="BO877" i="1"/>
  <c r="BP877" i="1"/>
  <c r="BQ877" i="1"/>
  <c r="BR877" i="1"/>
  <c r="BS877" i="1"/>
  <c r="AV878" i="1"/>
  <c r="AW878" i="1"/>
  <c r="AX878" i="1"/>
  <c r="AY878" i="1"/>
  <c r="AZ878" i="1"/>
  <c r="BA878" i="1"/>
  <c r="BB878" i="1"/>
  <c r="BC878" i="1"/>
  <c r="BD878" i="1"/>
  <c r="BE878" i="1"/>
  <c r="BF878" i="1"/>
  <c r="BG878" i="1"/>
  <c r="BH878" i="1"/>
  <c r="BI878" i="1"/>
  <c r="BJ878" i="1"/>
  <c r="BK878" i="1"/>
  <c r="BL878" i="1"/>
  <c r="BM878" i="1"/>
  <c r="BN878" i="1"/>
  <c r="BO878" i="1"/>
  <c r="BP878" i="1"/>
  <c r="BQ878" i="1"/>
  <c r="BR878" i="1"/>
  <c r="BS878" i="1"/>
  <c r="AV879" i="1"/>
  <c r="AW879" i="1"/>
  <c r="AX879" i="1"/>
  <c r="AY879" i="1"/>
  <c r="AZ879" i="1"/>
  <c r="BA879" i="1"/>
  <c r="BB879" i="1"/>
  <c r="BC879" i="1"/>
  <c r="BD879" i="1"/>
  <c r="BE879" i="1"/>
  <c r="BF879" i="1"/>
  <c r="BG879" i="1"/>
  <c r="BH879" i="1"/>
  <c r="BI879" i="1"/>
  <c r="BJ879" i="1"/>
  <c r="BK879" i="1"/>
  <c r="BL879" i="1"/>
  <c r="BM879" i="1"/>
  <c r="BN879" i="1"/>
  <c r="BO879" i="1"/>
  <c r="BP879" i="1"/>
  <c r="BQ879" i="1"/>
  <c r="BR879" i="1"/>
  <c r="BS879" i="1"/>
  <c r="AV880" i="1"/>
  <c r="AW880" i="1"/>
  <c r="AX880" i="1"/>
  <c r="AY880" i="1"/>
  <c r="AZ880" i="1"/>
  <c r="BA880" i="1"/>
  <c r="BB880" i="1"/>
  <c r="BC880" i="1"/>
  <c r="BD880" i="1"/>
  <c r="BE880" i="1"/>
  <c r="BF880" i="1"/>
  <c r="BG880" i="1"/>
  <c r="BH880" i="1"/>
  <c r="BI880" i="1"/>
  <c r="BJ880" i="1"/>
  <c r="BK880" i="1"/>
  <c r="BL880" i="1"/>
  <c r="BM880" i="1"/>
  <c r="BN880" i="1"/>
  <c r="BO880" i="1"/>
  <c r="BP880" i="1"/>
  <c r="BQ880" i="1"/>
  <c r="BR880" i="1"/>
  <c r="BS880" i="1"/>
  <c r="AV881" i="1"/>
  <c r="AW881" i="1"/>
  <c r="AX881" i="1"/>
  <c r="AY881" i="1"/>
  <c r="AZ881" i="1"/>
  <c r="BA881" i="1"/>
  <c r="BB881" i="1"/>
  <c r="BC881" i="1"/>
  <c r="BD881" i="1"/>
  <c r="BE881" i="1"/>
  <c r="BF881" i="1"/>
  <c r="BG881" i="1"/>
  <c r="BH881" i="1"/>
  <c r="BI881" i="1"/>
  <c r="BJ881" i="1"/>
  <c r="BK881" i="1"/>
  <c r="BL881" i="1"/>
  <c r="BM881" i="1"/>
  <c r="BN881" i="1"/>
  <c r="BO881" i="1"/>
  <c r="BP881" i="1"/>
  <c r="BQ881" i="1"/>
  <c r="BR881" i="1"/>
  <c r="BS881" i="1"/>
  <c r="AV882" i="1"/>
  <c r="AW882" i="1"/>
  <c r="AX882" i="1"/>
  <c r="AY882" i="1"/>
  <c r="AZ882" i="1"/>
  <c r="BA882" i="1"/>
  <c r="BB882" i="1"/>
  <c r="BC882" i="1"/>
  <c r="BD882" i="1"/>
  <c r="BE882" i="1"/>
  <c r="BF882" i="1"/>
  <c r="BG882" i="1"/>
  <c r="BH882" i="1"/>
  <c r="BI882" i="1"/>
  <c r="BJ882" i="1"/>
  <c r="BK882" i="1"/>
  <c r="BL882" i="1"/>
  <c r="BM882" i="1"/>
  <c r="BN882" i="1"/>
  <c r="BO882" i="1"/>
  <c r="BP882" i="1"/>
  <c r="BQ882" i="1"/>
  <c r="BR882" i="1"/>
  <c r="BS882" i="1"/>
  <c r="AV883" i="1"/>
  <c r="AW883" i="1"/>
  <c r="AX883" i="1"/>
  <c r="AY883" i="1"/>
  <c r="AZ883" i="1"/>
  <c r="BA883" i="1"/>
  <c r="BB883" i="1"/>
  <c r="BC883" i="1"/>
  <c r="BD883" i="1"/>
  <c r="BE883" i="1"/>
  <c r="BF883" i="1"/>
  <c r="BG883" i="1"/>
  <c r="BH883" i="1"/>
  <c r="BI883" i="1"/>
  <c r="BJ883" i="1"/>
  <c r="BK883" i="1"/>
  <c r="BL883" i="1"/>
  <c r="BM883" i="1"/>
  <c r="BN883" i="1"/>
  <c r="BO883" i="1"/>
  <c r="BP883" i="1"/>
  <c r="BQ883" i="1"/>
  <c r="BR883" i="1"/>
  <c r="BS883" i="1"/>
  <c r="AV884" i="1"/>
  <c r="AW884" i="1"/>
  <c r="AX884" i="1"/>
  <c r="AY884" i="1"/>
  <c r="AZ884" i="1"/>
  <c r="BA884" i="1"/>
  <c r="BB884" i="1"/>
  <c r="BC884" i="1"/>
  <c r="BD884" i="1"/>
  <c r="BE884" i="1"/>
  <c r="BF884" i="1"/>
  <c r="BG884" i="1"/>
  <c r="BH884" i="1"/>
  <c r="BI884" i="1"/>
  <c r="BJ884" i="1"/>
  <c r="BK884" i="1"/>
  <c r="BL884" i="1"/>
  <c r="BM884" i="1"/>
  <c r="BN884" i="1"/>
  <c r="BO884" i="1"/>
  <c r="BP884" i="1"/>
  <c r="BQ884" i="1"/>
  <c r="BR884" i="1"/>
  <c r="BS884" i="1"/>
  <c r="AV885" i="1"/>
  <c r="AW885" i="1"/>
  <c r="AX885" i="1"/>
  <c r="AY885" i="1"/>
  <c r="AZ885" i="1"/>
  <c r="BA885" i="1"/>
  <c r="BB885" i="1"/>
  <c r="BC885" i="1"/>
  <c r="BD885" i="1"/>
  <c r="BE885" i="1"/>
  <c r="BF885" i="1"/>
  <c r="BG885" i="1"/>
  <c r="BH885" i="1"/>
  <c r="BI885" i="1"/>
  <c r="BJ885" i="1"/>
  <c r="BK885" i="1"/>
  <c r="BL885" i="1"/>
  <c r="BM885" i="1"/>
  <c r="BN885" i="1"/>
  <c r="BO885" i="1"/>
  <c r="BP885" i="1"/>
  <c r="BQ885" i="1"/>
  <c r="BR885" i="1"/>
  <c r="BS885" i="1"/>
  <c r="AV886" i="1"/>
  <c r="AW886" i="1"/>
  <c r="AX886" i="1"/>
  <c r="AY886" i="1"/>
  <c r="AZ886" i="1"/>
  <c r="BA886" i="1"/>
  <c r="BB886" i="1"/>
  <c r="BC886" i="1"/>
  <c r="BD886" i="1"/>
  <c r="BE886" i="1"/>
  <c r="BF886" i="1"/>
  <c r="BG886" i="1"/>
  <c r="BH886" i="1"/>
  <c r="BI886" i="1"/>
  <c r="BJ886" i="1"/>
  <c r="BK886" i="1"/>
  <c r="BL886" i="1"/>
  <c r="BM886" i="1"/>
  <c r="BN886" i="1"/>
  <c r="BO886" i="1"/>
  <c r="BP886" i="1"/>
  <c r="BQ886" i="1"/>
  <c r="BR886" i="1"/>
  <c r="BS886" i="1"/>
  <c r="AV887" i="1"/>
  <c r="AW887" i="1"/>
  <c r="AX887" i="1"/>
  <c r="AY887" i="1"/>
  <c r="AZ887" i="1"/>
  <c r="BA887" i="1"/>
  <c r="BB887" i="1"/>
  <c r="BC887" i="1"/>
  <c r="BD887" i="1"/>
  <c r="BE887" i="1"/>
  <c r="BF887" i="1"/>
  <c r="BG887" i="1"/>
  <c r="BH887" i="1"/>
  <c r="BI887" i="1"/>
  <c r="BJ887" i="1"/>
  <c r="BK887" i="1"/>
  <c r="BL887" i="1"/>
  <c r="BM887" i="1"/>
  <c r="BN887" i="1"/>
  <c r="BO887" i="1"/>
  <c r="BP887" i="1"/>
  <c r="BQ887" i="1"/>
  <c r="BR887" i="1"/>
  <c r="BS887" i="1"/>
  <c r="AV888" i="1"/>
  <c r="AW888" i="1"/>
  <c r="AX888" i="1"/>
  <c r="AY888" i="1"/>
  <c r="AZ888" i="1"/>
  <c r="BA888" i="1"/>
  <c r="BB888" i="1"/>
  <c r="BC888" i="1"/>
  <c r="BD888" i="1"/>
  <c r="BE888" i="1"/>
  <c r="BF888" i="1"/>
  <c r="BG888" i="1"/>
  <c r="BH888" i="1"/>
  <c r="BI888" i="1"/>
  <c r="BJ888" i="1"/>
  <c r="BK888" i="1"/>
  <c r="BL888" i="1"/>
  <c r="BM888" i="1"/>
  <c r="BN888" i="1"/>
  <c r="BO888" i="1"/>
  <c r="BP888" i="1"/>
  <c r="BQ888" i="1"/>
  <c r="BR888" i="1"/>
  <c r="BS888" i="1"/>
  <c r="AV889" i="1"/>
  <c r="AW889" i="1"/>
  <c r="AX889" i="1"/>
  <c r="AY889" i="1"/>
  <c r="AZ889" i="1"/>
  <c r="BA889" i="1"/>
  <c r="BB889" i="1"/>
  <c r="BC889" i="1"/>
  <c r="BD889" i="1"/>
  <c r="BE889" i="1"/>
  <c r="BF889" i="1"/>
  <c r="BG889" i="1"/>
  <c r="BH889" i="1"/>
  <c r="BI889" i="1"/>
  <c r="BJ889" i="1"/>
  <c r="BK889" i="1"/>
  <c r="BL889" i="1"/>
  <c r="BM889" i="1"/>
  <c r="BN889" i="1"/>
  <c r="BO889" i="1"/>
  <c r="BP889" i="1"/>
  <c r="BQ889" i="1"/>
  <c r="BR889" i="1"/>
  <c r="BS889" i="1"/>
  <c r="AV890" i="1"/>
  <c r="AW890" i="1"/>
  <c r="AX890" i="1"/>
  <c r="AY890" i="1"/>
  <c r="AZ890" i="1"/>
  <c r="BA890" i="1"/>
  <c r="BB890" i="1"/>
  <c r="BC890" i="1"/>
  <c r="BD890" i="1"/>
  <c r="BE890" i="1"/>
  <c r="BF890" i="1"/>
  <c r="BG890" i="1"/>
  <c r="BH890" i="1"/>
  <c r="BI890" i="1"/>
  <c r="BJ890" i="1"/>
  <c r="BK890" i="1"/>
  <c r="BL890" i="1"/>
  <c r="BM890" i="1"/>
  <c r="BN890" i="1"/>
  <c r="BO890" i="1"/>
  <c r="BP890" i="1"/>
  <c r="BQ890" i="1"/>
  <c r="BR890" i="1"/>
  <c r="BS890" i="1"/>
  <c r="AV891" i="1"/>
  <c r="AW891" i="1"/>
  <c r="AX891" i="1"/>
  <c r="AY891" i="1"/>
  <c r="AZ891" i="1"/>
  <c r="BA891" i="1"/>
  <c r="BB891" i="1"/>
  <c r="BC891" i="1"/>
  <c r="BD891" i="1"/>
  <c r="BE891" i="1"/>
  <c r="BF891" i="1"/>
  <c r="BG891" i="1"/>
  <c r="BH891" i="1"/>
  <c r="BI891" i="1"/>
  <c r="BJ891" i="1"/>
  <c r="BK891" i="1"/>
  <c r="BL891" i="1"/>
  <c r="BM891" i="1"/>
  <c r="BN891" i="1"/>
  <c r="BO891" i="1"/>
  <c r="BP891" i="1"/>
  <c r="BQ891" i="1"/>
  <c r="BR891" i="1"/>
  <c r="BS891" i="1"/>
  <c r="AV892" i="1"/>
  <c r="AW892" i="1"/>
  <c r="AX892" i="1"/>
  <c r="AY892" i="1"/>
  <c r="AZ892" i="1"/>
  <c r="BA892" i="1"/>
  <c r="BB892" i="1"/>
  <c r="BC892" i="1"/>
  <c r="BD892" i="1"/>
  <c r="BE892" i="1"/>
  <c r="BF892" i="1"/>
  <c r="BG892" i="1"/>
  <c r="BH892" i="1"/>
  <c r="BI892" i="1"/>
  <c r="BJ892" i="1"/>
  <c r="BK892" i="1"/>
  <c r="BL892" i="1"/>
  <c r="BM892" i="1"/>
  <c r="BN892" i="1"/>
  <c r="BO892" i="1"/>
  <c r="BP892" i="1"/>
  <c r="BQ892" i="1"/>
  <c r="BR892" i="1"/>
  <c r="BS892" i="1"/>
  <c r="AV893" i="1"/>
  <c r="AW893" i="1"/>
  <c r="AX893" i="1"/>
  <c r="AY893" i="1"/>
  <c r="AZ893" i="1"/>
  <c r="BA893" i="1"/>
  <c r="BB893" i="1"/>
  <c r="BC893" i="1"/>
  <c r="BD893" i="1"/>
  <c r="BE893" i="1"/>
  <c r="BF893" i="1"/>
  <c r="BG893" i="1"/>
  <c r="BH893" i="1"/>
  <c r="BI893" i="1"/>
  <c r="BJ893" i="1"/>
  <c r="BK893" i="1"/>
  <c r="BL893" i="1"/>
  <c r="BM893" i="1"/>
  <c r="BN893" i="1"/>
  <c r="BO893" i="1"/>
  <c r="BP893" i="1"/>
  <c r="BQ893" i="1"/>
  <c r="BR893" i="1"/>
  <c r="BS893" i="1"/>
  <c r="AV894" i="1"/>
  <c r="AW894" i="1"/>
  <c r="AX894" i="1"/>
  <c r="AY894" i="1"/>
  <c r="AZ894" i="1"/>
  <c r="BA894" i="1"/>
  <c r="BB894" i="1"/>
  <c r="BC894" i="1"/>
  <c r="BD894" i="1"/>
  <c r="BE894" i="1"/>
  <c r="BF894" i="1"/>
  <c r="BG894" i="1"/>
  <c r="BH894" i="1"/>
  <c r="BI894" i="1"/>
  <c r="BJ894" i="1"/>
  <c r="BK894" i="1"/>
  <c r="BL894" i="1"/>
  <c r="BM894" i="1"/>
  <c r="BN894" i="1"/>
  <c r="BO894" i="1"/>
  <c r="BP894" i="1"/>
  <c r="BQ894" i="1"/>
  <c r="BR894" i="1"/>
  <c r="BS894" i="1"/>
  <c r="AV895" i="1"/>
  <c r="AW895" i="1"/>
  <c r="AX895" i="1"/>
  <c r="AY895" i="1"/>
  <c r="AZ895" i="1"/>
  <c r="BA895" i="1"/>
  <c r="BB895" i="1"/>
  <c r="BC895" i="1"/>
  <c r="BD895" i="1"/>
  <c r="BE895" i="1"/>
  <c r="BF895" i="1"/>
  <c r="BG895" i="1"/>
  <c r="BH895" i="1"/>
  <c r="BI895" i="1"/>
  <c r="BJ895" i="1"/>
  <c r="BK895" i="1"/>
  <c r="BL895" i="1"/>
  <c r="BM895" i="1"/>
  <c r="BN895" i="1"/>
  <c r="BO895" i="1"/>
  <c r="BP895" i="1"/>
  <c r="BQ895" i="1"/>
  <c r="BR895" i="1"/>
  <c r="BS895" i="1"/>
  <c r="AV896" i="1"/>
  <c r="AW896" i="1"/>
  <c r="AX896" i="1"/>
  <c r="AY896" i="1"/>
  <c r="AZ896" i="1"/>
  <c r="BA896" i="1"/>
  <c r="BB896" i="1"/>
  <c r="BC896" i="1"/>
  <c r="BD896" i="1"/>
  <c r="BE896" i="1"/>
  <c r="BF896" i="1"/>
  <c r="BG896" i="1"/>
  <c r="BH896" i="1"/>
  <c r="BI896" i="1"/>
  <c r="BJ896" i="1"/>
  <c r="BK896" i="1"/>
  <c r="BL896" i="1"/>
  <c r="BM896" i="1"/>
  <c r="BN896" i="1"/>
  <c r="BO896" i="1"/>
  <c r="BP896" i="1"/>
  <c r="BQ896" i="1"/>
  <c r="BR896" i="1"/>
  <c r="BS896" i="1"/>
  <c r="AV897" i="1"/>
  <c r="AW897" i="1"/>
  <c r="AX897" i="1"/>
  <c r="AY897" i="1"/>
  <c r="AZ897" i="1"/>
  <c r="BA897" i="1"/>
  <c r="BB897" i="1"/>
  <c r="BC897" i="1"/>
  <c r="BD897" i="1"/>
  <c r="BE897" i="1"/>
  <c r="BF897" i="1"/>
  <c r="BG897" i="1"/>
  <c r="BH897" i="1"/>
  <c r="BI897" i="1"/>
  <c r="BJ897" i="1"/>
  <c r="BK897" i="1"/>
  <c r="BL897" i="1"/>
  <c r="BM897" i="1"/>
  <c r="BN897" i="1"/>
  <c r="BO897" i="1"/>
  <c r="BP897" i="1"/>
  <c r="BQ897" i="1"/>
  <c r="BR897" i="1"/>
  <c r="BS897" i="1"/>
  <c r="AV898" i="1"/>
  <c r="AW898" i="1"/>
  <c r="AX898" i="1"/>
  <c r="AY898" i="1"/>
  <c r="AZ898" i="1"/>
  <c r="BA898" i="1"/>
  <c r="BB898" i="1"/>
  <c r="BC898" i="1"/>
  <c r="BD898" i="1"/>
  <c r="BE898" i="1"/>
  <c r="BF898" i="1"/>
  <c r="BG898" i="1"/>
  <c r="BH898" i="1"/>
  <c r="BI898" i="1"/>
  <c r="BJ898" i="1"/>
  <c r="BK898" i="1"/>
  <c r="BL898" i="1"/>
  <c r="BM898" i="1"/>
  <c r="BN898" i="1"/>
  <c r="BO898" i="1"/>
  <c r="BP898" i="1"/>
  <c r="BQ898" i="1"/>
  <c r="BR898" i="1"/>
  <c r="BS898" i="1"/>
  <c r="AV899" i="1"/>
  <c r="AW899" i="1"/>
  <c r="AX899" i="1"/>
  <c r="AY899" i="1"/>
  <c r="AZ899" i="1"/>
  <c r="BA899" i="1"/>
  <c r="BB899" i="1"/>
  <c r="BC899" i="1"/>
  <c r="BD899" i="1"/>
  <c r="BE899" i="1"/>
  <c r="BF899" i="1"/>
  <c r="BG899" i="1"/>
  <c r="BH899" i="1"/>
  <c r="BI899" i="1"/>
  <c r="BJ899" i="1"/>
  <c r="BK899" i="1"/>
  <c r="BL899" i="1"/>
  <c r="BM899" i="1"/>
  <c r="BN899" i="1"/>
  <c r="BO899" i="1"/>
  <c r="BP899" i="1"/>
  <c r="BQ899" i="1"/>
  <c r="BR899" i="1"/>
  <c r="BS899" i="1"/>
  <c r="AV900" i="1"/>
  <c r="AW900" i="1"/>
  <c r="AX900" i="1"/>
  <c r="AY900" i="1"/>
  <c r="AZ900" i="1"/>
  <c r="BA900" i="1"/>
  <c r="BB900" i="1"/>
  <c r="BC900" i="1"/>
  <c r="BD900" i="1"/>
  <c r="BE900" i="1"/>
  <c r="BF900" i="1"/>
  <c r="BG900" i="1"/>
  <c r="BH900" i="1"/>
  <c r="BI900" i="1"/>
  <c r="BJ900" i="1"/>
  <c r="BK900" i="1"/>
  <c r="BL900" i="1"/>
  <c r="BM900" i="1"/>
  <c r="BN900" i="1"/>
  <c r="BO900" i="1"/>
  <c r="BP900" i="1"/>
  <c r="BQ900" i="1"/>
  <c r="BR900" i="1"/>
  <c r="BS900" i="1"/>
  <c r="AV901" i="1"/>
  <c r="AW901" i="1"/>
  <c r="AX901" i="1"/>
  <c r="AY901" i="1"/>
  <c r="AZ901" i="1"/>
  <c r="BA901" i="1"/>
  <c r="BB901" i="1"/>
  <c r="BC901" i="1"/>
  <c r="BD901" i="1"/>
  <c r="BE901" i="1"/>
  <c r="BF901" i="1"/>
  <c r="BG901" i="1"/>
  <c r="BH901" i="1"/>
  <c r="BI901" i="1"/>
  <c r="BJ901" i="1"/>
  <c r="BK901" i="1"/>
  <c r="BL901" i="1"/>
  <c r="BM901" i="1"/>
  <c r="BN901" i="1"/>
  <c r="BO901" i="1"/>
  <c r="BP901" i="1"/>
  <c r="BQ901" i="1"/>
  <c r="BR901" i="1"/>
  <c r="BS901" i="1"/>
  <c r="AV902" i="1"/>
  <c r="AW902" i="1"/>
  <c r="AX902" i="1"/>
  <c r="AY902" i="1"/>
  <c r="AZ902" i="1"/>
  <c r="BA902" i="1"/>
  <c r="BB902" i="1"/>
  <c r="BC902" i="1"/>
  <c r="BD902" i="1"/>
  <c r="BE902" i="1"/>
  <c r="BF902" i="1"/>
  <c r="BG902" i="1"/>
  <c r="BH902" i="1"/>
  <c r="BI902" i="1"/>
  <c r="BJ902" i="1"/>
  <c r="BK902" i="1"/>
  <c r="BL902" i="1"/>
  <c r="BM902" i="1"/>
  <c r="BN902" i="1"/>
  <c r="BO902" i="1"/>
  <c r="BP902" i="1"/>
  <c r="BQ902" i="1"/>
  <c r="BR902" i="1"/>
  <c r="BS902" i="1"/>
  <c r="AV903" i="1"/>
  <c r="AW903" i="1"/>
  <c r="AX903" i="1"/>
  <c r="AY903" i="1"/>
  <c r="AZ903" i="1"/>
  <c r="BA903" i="1"/>
  <c r="BB903" i="1"/>
  <c r="BC903" i="1"/>
  <c r="BD903" i="1"/>
  <c r="BE903" i="1"/>
  <c r="BF903" i="1"/>
  <c r="BG903" i="1"/>
  <c r="BH903" i="1"/>
  <c r="BI903" i="1"/>
  <c r="BJ903" i="1"/>
  <c r="BK903" i="1"/>
  <c r="BL903" i="1"/>
  <c r="BM903" i="1"/>
  <c r="BN903" i="1"/>
  <c r="BO903" i="1"/>
  <c r="BP903" i="1"/>
  <c r="BQ903" i="1"/>
  <c r="BR903" i="1"/>
  <c r="BS903" i="1"/>
  <c r="AV904" i="1"/>
  <c r="AW904" i="1"/>
  <c r="AX904" i="1"/>
  <c r="AY904" i="1"/>
  <c r="AZ904" i="1"/>
  <c r="BA904" i="1"/>
  <c r="BB904" i="1"/>
  <c r="BC904" i="1"/>
  <c r="BD904" i="1"/>
  <c r="BE904" i="1"/>
  <c r="BF904" i="1"/>
  <c r="BG904" i="1"/>
  <c r="BH904" i="1"/>
  <c r="BI904" i="1"/>
  <c r="BJ904" i="1"/>
  <c r="BK904" i="1"/>
  <c r="BL904" i="1"/>
  <c r="BM904" i="1"/>
  <c r="BN904" i="1"/>
  <c r="BO904" i="1"/>
  <c r="BP904" i="1"/>
  <c r="BQ904" i="1"/>
  <c r="BR904" i="1"/>
  <c r="BS904" i="1"/>
  <c r="AV905" i="1"/>
  <c r="AW905" i="1"/>
  <c r="AX905" i="1"/>
  <c r="AY905" i="1"/>
  <c r="AZ905" i="1"/>
  <c r="BA905" i="1"/>
  <c r="BB905" i="1"/>
  <c r="BC905" i="1"/>
  <c r="BD905" i="1"/>
  <c r="BE905" i="1"/>
  <c r="BF905" i="1"/>
  <c r="BG905" i="1"/>
  <c r="BH905" i="1"/>
  <c r="BI905" i="1"/>
  <c r="BJ905" i="1"/>
  <c r="BK905" i="1"/>
  <c r="BL905" i="1"/>
  <c r="BM905" i="1"/>
  <c r="BN905" i="1"/>
  <c r="BO905" i="1"/>
  <c r="BP905" i="1"/>
  <c r="BQ905" i="1"/>
  <c r="BR905" i="1"/>
  <c r="BS905" i="1"/>
  <c r="AV906" i="1"/>
  <c r="AW906" i="1"/>
  <c r="AX906" i="1"/>
  <c r="AY906" i="1"/>
  <c r="AZ906" i="1"/>
  <c r="BA906" i="1"/>
  <c r="BB906" i="1"/>
  <c r="BC906" i="1"/>
  <c r="BD906" i="1"/>
  <c r="BE906" i="1"/>
  <c r="BF906" i="1"/>
  <c r="BG906" i="1"/>
  <c r="BH906" i="1"/>
  <c r="BI906" i="1"/>
  <c r="BJ906" i="1"/>
  <c r="BK906" i="1"/>
  <c r="BL906" i="1"/>
  <c r="BM906" i="1"/>
  <c r="BN906" i="1"/>
  <c r="BO906" i="1"/>
  <c r="BP906" i="1"/>
  <c r="BQ906" i="1"/>
  <c r="BR906" i="1"/>
  <c r="BS906" i="1"/>
  <c r="AV907" i="1"/>
  <c r="AW907" i="1"/>
  <c r="AX907" i="1"/>
  <c r="AY907" i="1"/>
  <c r="AZ907" i="1"/>
  <c r="BA907" i="1"/>
  <c r="BB907" i="1"/>
  <c r="BC907" i="1"/>
  <c r="BD907" i="1"/>
  <c r="BE907" i="1"/>
  <c r="BF907" i="1"/>
  <c r="BG907" i="1"/>
  <c r="BH907" i="1"/>
  <c r="BI907" i="1"/>
  <c r="BJ907" i="1"/>
  <c r="BK907" i="1"/>
  <c r="BL907" i="1"/>
  <c r="BM907" i="1"/>
  <c r="BN907" i="1"/>
  <c r="BO907" i="1"/>
  <c r="BP907" i="1"/>
  <c r="BQ907" i="1"/>
  <c r="BR907" i="1"/>
  <c r="BS907" i="1"/>
  <c r="AV908" i="1"/>
  <c r="AW908" i="1"/>
  <c r="AX908" i="1"/>
  <c r="AY908" i="1"/>
  <c r="AZ908" i="1"/>
  <c r="BA908" i="1"/>
  <c r="BB908" i="1"/>
  <c r="BC908" i="1"/>
  <c r="BD908" i="1"/>
  <c r="BE908" i="1"/>
  <c r="BF908" i="1"/>
  <c r="BG908" i="1"/>
  <c r="BH908" i="1"/>
  <c r="BI908" i="1"/>
  <c r="BJ908" i="1"/>
  <c r="BK908" i="1"/>
  <c r="BL908" i="1"/>
  <c r="BM908" i="1"/>
  <c r="BN908" i="1"/>
  <c r="BO908" i="1"/>
  <c r="BP908" i="1"/>
  <c r="BQ908" i="1"/>
  <c r="BR908" i="1"/>
  <c r="BS908" i="1"/>
  <c r="AV909" i="1"/>
  <c r="AW909" i="1"/>
  <c r="AX909" i="1"/>
  <c r="AY909" i="1"/>
  <c r="AZ909" i="1"/>
  <c r="BA909" i="1"/>
  <c r="BB909" i="1"/>
  <c r="BC909" i="1"/>
  <c r="BD909" i="1"/>
  <c r="BE909" i="1"/>
  <c r="BF909" i="1"/>
  <c r="BG909" i="1"/>
  <c r="BH909" i="1"/>
  <c r="BI909" i="1"/>
  <c r="BJ909" i="1"/>
  <c r="BK909" i="1"/>
  <c r="BL909" i="1"/>
  <c r="BM909" i="1"/>
  <c r="BN909" i="1"/>
  <c r="BO909" i="1"/>
  <c r="BP909" i="1"/>
  <c r="BQ909" i="1"/>
  <c r="BR909" i="1"/>
  <c r="BS909" i="1"/>
  <c r="AV910" i="1"/>
  <c r="AW910" i="1"/>
  <c r="AX910" i="1"/>
  <c r="AY910" i="1"/>
  <c r="AZ910" i="1"/>
  <c r="BA910" i="1"/>
  <c r="BB910" i="1"/>
  <c r="BC910" i="1"/>
  <c r="BD910" i="1"/>
  <c r="BE910" i="1"/>
  <c r="BF910" i="1"/>
  <c r="BG910" i="1"/>
  <c r="BH910" i="1"/>
  <c r="BI910" i="1"/>
  <c r="BJ910" i="1"/>
  <c r="BK910" i="1"/>
  <c r="BL910" i="1"/>
  <c r="BM910" i="1"/>
  <c r="BN910" i="1"/>
  <c r="BO910" i="1"/>
  <c r="BP910" i="1"/>
  <c r="BQ910" i="1"/>
  <c r="BR910" i="1"/>
  <c r="BS910" i="1"/>
  <c r="AV911" i="1"/>
  <c r="AW911" i="1"/>
  <c r="AX911" i="1"/>
  <c r="AY911" i="1"/>
  <c r="AZ911" i="1"/>
  <c r="BA911" i="1"/>
  <c r="BB911" i="1"/>
  <c r="BC911" i="1"/>
  <c r="BD911" i="1"/>
  <c r="BE911" i="1"/>
  <c r="BF911" i="1"/>
  <c r="BG911" i="1"/>
  <c r="BH911" i="1"/>
  <c r="BI911" i="1"/>
  <c r="BJ911" i="1"/>
  <c r="BK911" i="1"/>
  <c r="BL911" i="1"/>
  <c r="BM911" i="1"/>
  <c r="BN911" i="1"/>
  <c r="BO911" i="1"/>
  <c r="BP911" i="1"/>
  <c r="BQ911" i="1"/>
  <c r="BR911" i="1"/>
  <c r="BS911" i="1"/>
  <c r="AV912" i="1"/>
  <c r="AW912" i="1"/>
  <c r="AX912" i="1"/>
  <c r="AY912" i="1"/>
  <c r="AZ912" i="1"/>
  <c r="BA912" i="1"/>
  <c r="BB912" i="1"/>
  <c r="BC912" i="1"/>
  <c r="BD912" i="1"/>
  <c r="BE912" i="1"/>
  <c r="BF912" i="1"/>
  <c r="BG912" i="1"/>
  <c r="BH912" i="1"/>
  <c r="BI912" i="1"/>
  <c r="BJ912" i="1"/>
  <c r="BK912" i="1"/>
  <c r="BL912" i="1"/>
  <c r="BM912" i="1"/>
  <c r="BN912" i="1"/>
  <c r="BO912" i="1"/>
  <c r="BP912" i="1"/>
  <c r="BQ912" i="1"/>
  <c r="BR912" i="1"/>
  <c r="BS912" i="1"/>
  <c r="AV913" i="1"/>
  <c r="AW913" i="1"/>
  <c r="AX913" i="1"/>
  <c r="AY913" i="1"/>
  <c r="AZ913" i="1"/>
  <c r="BA913" i="1"/>
  <c r="BB913" i="1"/>
  <c r="BC913" i="1"/>
  <c r="BD913" i="1"/>
  <c r="BE913" i="1"/>
  <c r="BF913" i="1"/>
  <c r="BG913" i="1"/>
  <c r="BH913" i="1"/>
  <c r="BI913" i="1"/>
  <c r="BJ913" i="1"/>
  <c r="BK913" i="1"/>
  <c r="BL913" i="1"/>
  <c r="BM913" i="1"/>
  <c r="BN913" i="1"/>
  <c r="BO913" i="1"/>
  <c r="BP913" i="1"/>
  <c r="BQ913" i="1"/>
  <c r="BR913" i="1"/>
  <c r="BS913" i="1"/>
  <c r="AV914" i="1"/>
  <c r="AW914" i="1"/>
  <c r="AX914" i="1"/>
  <c r="AY914" i="1"/>
  <c r="AZ914" i="1"/>
  <c r="BA914" i="1"/>
  <c r="BB914" i="1"/>
  <c r="BC914" i="1"/>
  <c r="BD914" i="1"/>
  <c r="BE914" i="1"/>
  <c r="BF914" i="1"/>
  <c r="BG914" i="1"/>
  <c r="BH914" i="1"/>
  <c r="BI914" i="1"/>
  <c r="BJ914" i="1"/>
  <c r="BK914" i="1"/>
  <c r="BL914" i="1"/>
  <c r="BM914" i="1"/>
  <c r="BN914" i="1"/>
  <c r="BO914" i="1"/>
  <c r="BP914" i="1"/>
  <c r="BQ914" i="1"/>
  <c r="BR914" i="1"/>
  <c r="BS914" i="1"/>
  <c r="AV915" i="1"/>
  <c r="AW915" i="1"/>
  <c r="AX915" i="1"/>
  <c r="AY915" i="1"/>
  <c r="AZ915" i="1"/>
  <c r="BA915" i="1"/>
  <c r="BB915" i="1"/>
  <c r="BC915" i="1"/>
  <c r="BD915" i="1"/>
  <c r="BE915" i="1"/>
  <c r="BF915" i="1"/>
  <c r="BG915" i="1"/>
  <c r="BH915" i="1"/>
  <c r="BI915" i="1"/>
  <c r="BJ915" i="1"/>
  <c r="BK915" i="1"/>
  <c r="BL915" i="1"/>
  <c r="BM915" i="1"/>
  <c r="BN915" i="1"/>
  <c r="BO915" i="1"/>
  <c r="BP915" i="1"/>
  <c r="BQ915" i="1"/>
  <c r="BR915" i="1"/>
  <c r="BS915" i="1"/>
  <c r="AV916" i="1"/>
  <c r="AW916" i="1"/>
  <c r="AX916" i="1"/>
  <c r="AY916" i="1"/>
  <c r="AZ916" i="1"/>
  <c r="BA916" i="1"/>
  <c r="BB916" i="1"/>
  <c r="BC916" i="1"/>
  <c r="BD916" i="1"/>
  <c r="BE916" i="1"/>
  <c r="BF916" i="1"/>
  <c r="BG916" i="1"/>
  <c r="BH916" i="1"/>
  <c r="BI916" i="1"/>
  <c r="BJ916" i="1"/>
  <c r="BK916" i="1"/>
  <c r="BL916" i="1"/>
  <c r="BM916" i="1"/>
  <c r="BN916" i="1"/>
  <c r="BO916" i="1"/>
  <c r="BP916" i="1"/>
  <c r="BQ916" i="1"/>
  <c r="BR916" i="1"/>
  <c r="BS916" i="1"/>
  <c r="AV917" i="1"/>
  <c r="AW917" i="1"/>
  <c r="AX917" i="1"/>
  <c r="AY917" i="1"/>
  <c r="AZ917" i="1"/>
  <c r="BA917" i="1"/>
  <c r="BB917" i="1"/>
  <c r="BC917" i="1"/>
  <c r="BD917" i="1"/>
  <c r="BE917" i="1"/>
  <c r="BF917" i="1"/>
  <c r="BG917" i="1"/>
  <c r="BH917" i="1"/>
  <c r="BI917" i="1"/>
  <c r="BJ917" i="1"/>
  <c r="BK917" i="1"/>
  <c r="BL917" i="1"/>
  <c r="BM917" i="1"/>
  <c r="BN917" i="1"/>
  <c r="BO917" i="1"/>
  <c r="BP917" i="1"/>
  <c r="BQ917" i="1"/>
  <c r="BR917" i="1"/>
  <c r="BS917" i="1"/>
  <c r="AV918" i="1"/>
  <c r="AW918" i="1"/>
  <c r="AX918" i="1"/>
  <c r="AY918" i="1"/>
  <c r="AZ918" i="1"/>
  <c r="BA918" i="1"/>
  <c r="BB918" i="1"/>
  <c r="BC918" i="1"/>
  <c r="BD918" i="1"/>
  <c r="BE918" i="1"/>
  <c r="BF918" i="1"/>
  <c r="BG918" i="1"/>
  <c r="BH918" i="1"/>
  <c r="BI918" i="1"/>
  <c r="BJ918" i="1"/>
  <c r="BK918" i="1"/>
  <c r="BL918" i="1"/>
  <c r="BM918" i="1"/>
  <c r="BN918" i="1"/>
  <c r="BO918" i="1"/>
  <c r="BP918" i="1"/>
  <c r="BQ918" i="1"/>
  <c r="BR918" i="1"/>
  <c r="BS918" i="1"/>
  <c r="AV919" i="1"/>
  <c r="AW919" i="1"/>
  <c r="AX919" i="1"/>
  <c r="AY919" i="1"/>
  <c r="AZ919" i="1"/>
  <c r="BA919" i="1"/>
  <c r="BB919" i="1"/>
  <c r="BC919" i="1"/>
  <c r="BD919" i="1"/>
  <c r="BE919" i="1"/>
  <c r="BF919" i="1"/>
  <c r="BG919" i="1"/>
  <c r="BH919" i="1"/>
  <c r="BI919" i="1"/>
  <c r="BJ919" i="1"/>
  <c r="BK919" i="1"/>
  <c r="BL919" i="1"/>
  <c r="BM919" i="1"/>
  <c r="BN919" i="1"/>
  <c r="BO919" i="1"/>
  <c r="BP919" i="1"/>
  <c r="BQ919" i="1"/>
  <c r="BR919" i="1"/>
  <c r="BS919" i="1"/>
  <c r="AV920" i="1"/>
  <c r="AW920" i="1"/>
  <c r="AX920" i="1"/>
  <c r="AY920" i="1"/>
  <c r="AZ920" i="1"/>
  <c r="BA920" i="1"/>
  <c r="BB920" i="1"/>
  <c r="BC920" i="1"/>
  <c r="BD920" i="1"/>
  <c r="BE920" i="1"/>
  <c r="BF920" i="1"/>
  <c r="BG920" i="1"/>
  <c r="BH920" i="1"/>
  <c r="BI920" i="1"/>
  <c r="BJ920" i="1"/>
  <c r="BK920" i="1"/>
  <c r="BL920" i="1"/>
  <c r="BM920" i="1"/>
  <c r="BN920" i="1"/>
  <c r="BO920" i="1"/>
  <c r="BP920" i="1"/>
  <c r="BQ920" i="1"/>
  <c r="BR920" i="1"/>
  <c r="BS920" i="1"/>
  <c r="AV921" i="1"/>
  <c r="AW921" i="1"/>
  <c r="AX921" i="1"/>
  <c r="AY921" i="1"/>
  <c r="AZ921" i="1"/>
  <c r="BA921" i="1"/>
  <c r="BB921" i="1"/>
  <c r="BC921" i="1"/>
  <c r="BD921" i="1"/>
  <c r="BE921" i="1"/>
  <c r="BF921" i="1"/>
  <c r="BG921" i="1"/>
  <c r="BH921" i="1"/>
  <c r="BI921" i="1"/>
  <c r="BJ921" i="1"/>
  <c r="BK921" i="1"/>
  <c r="BL921" i="1"/>
  <c r="BM921" i="1"/>
  <c r="BN921" i="1"/>
  <c r="BO921" i="1"/>
  <c r="BP921" i="1"/>
  <c r="BQ921" i="1"/>
  <c r="BR921" i="1"/>
  <c r="BS921" i="1"/>
  <c r="AV922" i="1"/>
  <c r="AW922" i="1"/>
  <c r="AX922" i="1"/>
  <c r="AY922" i="1"/>
  <c r="AZ922" i="1"/>
  <c r="BA922" i="1"/>
  <c r="BB922" i="1"/>
  <c r="BC922" i="1"/>
  <c r="BD922" i="1"/>
  <c r="BE922" i="1"/>
  <c r="BF922" i="1"/>
  <c r="BG922" i="1"/>
  <c r="BH922" i="1"/>
  <c r="BI922" i="1"/>
  <c r="BJ922" i="1"/>
  <c r="BK922" i="1"/>
  <c r="BL922" i="1"/>
  <c r="BM922" i="1"/>
  <c r="BN922" i="1"/>
  <c r="BO922" i="1"/>
  <c r="BP922" i="1"/>
  <c r="BQ922" i="1"/>
  <c r="BR922" i="1"/>
  <c r="BS922" i="1"/>
  <c r="AV923" i="1"/>
  <c r="AW923" i="1"/>
  <c r="AX923" i="1"/>
  <c r="AY923" i="1"/>
  <c r="AZ923" i="1"/>
  <c r="BA923" i="1"/>
  <c r="BB923" i="1"/>
  <c r="BC923" i="1"/>
  <c r="BD923" i="1"/>
  <c r="BE923" i="1"/>
  <c r="BF923" i="1"/>
  <c r="BG923" i="1"/>
  <c r="BH923" i="1"/>
  <c r="BI923" i="1"/>
  <c r="BJ923" i="1"/>
  <c r="BK923" i="1"/>
  <c r="BL923" i="1"/>
  <c r="BM923" i="1"/>
  <c r="BN923" i="1"/>
  <c r="BO923" i="1"/>
  <c r="BP923" i="1"/>
  <c r="BQ923" i="1"/>
  <c r="BR923" i="1"/>
  <c r="BS923" i="1"/>
  <c r="AV924" i="1"/>
  <c r="AW924" i="1"/>
  <c r="AX924" i="1"/>
  <c r="AY924" i="1"/>
  <c r="AZ924" i="1"/>
  <c r="BA924" i="1"/>
  <c r="BB924" i="1"/>
  <c r="BC924" i="1"/>
  <c r="BD924" i="1"/>
  <c r="BE924" i="1"/>
  <c r="BF924" i="1"/>
  <c r="BG924" i="1"/>
  <c r="BH924" i="1"/>
  <c r="BI924" i="1"/>
  <c r="BJ924" i="1"/>
  <c r="BK924" i="1"/>
  <c r="BL924" i="1"/>
  <c r="BM924" i="1"/>
  <c r="BN924" i="1"/>
  <c r="BO924" i="1"/>
  <c r="BP924" i="1"/>
  <c r="BQ924" i="1"/>
  <c r="BR924" i="1"/>
  <c r="BS924" i="1"/>
  <c r="AV925" i="1"/>
  <c r="AW925" i="1"/>
  <c r="AX925" i="1"/>
  <c r="AY925" i="1"/>
  <c r="AZ925" i="1"/>
  <c r="BA925" i="1"/>
  <c r="BB925" i="1"/>
  <c r="BC925" i="1"/>
  <c r="BD925" i="1"/>
  <c r="BE925" i="1"/>
  <c r="BF925" i="1"/>
  <c r="BG925" i="1"/>
  <c r="BH925" i="1"/>
  <c r="BI925" i="1"/>
  <c r="BJ925" i="1"/>
  <c r="BK925" i="1"/>
  <c r="BL925" i="1"/>
  <c r="BM925" i="1"/>
  <c r="BN925" i="1"/>
  <c r="BO925" i="1"/>
  <c r="BP925" i="1"/>
  <c r="BQ925" i="1"/>
  <c r="BR925" i="1"/>
  <c r="BS925" i="1"/>
  <c r="AV926" i="1"/>
  <c r="AW926" i="1"/>
  <c r="AX926" i="1"/>
  <c r="AY926" i="1"/>
  <c r="AZ926" i="1"/>
  <c r="BA926" i="1"/>
  <c r="BB926" i="1"/>
  <c r="BC926" i="1"/>
  <c r="BD926" i="1"/>
  <c r="BE926" i="1"/>
  <c r="BF926" i="1"/>
  <c r="BG926" i="1"/>
  <c r="BH926" i="1"/>
  <c r="BI926" i="1"/>
  <c r="BJ926" i="1"/>
  <c r="BK926" i="1"/>
  <c r="BL926" i="1"/>
  <c r="BM926" i="1"/>
  <c r="BN926" i="1"/>
  <c r="BO926" i="1"/>
  <c r="BP926" i="1"/>
  <c r="BQ926" i="1"/>
  <c r="BR926" i="1"/>
  <c r="BS926" i="1"/>
  <c r="AV927" i="1"/>
  <c r="AW927" i="1"/>
  <c r="AX927" i="1"/>
  <c r="AY927" i="1"/>
  <c r="AZ927" i="1"/>
  <c r="BA927" i="1"/>
  <c r="BB927" i="1"/>
  <c r="BC927" i="1"/>
  <c r="BD927" i="1"/>
  <c r="BE927" i="1"/>
  <c r="BF927" i="1"/>
  <c r="BG927" i="1"/>
  <c r="BH927" i="1"/>
  <c r="BI927" i="1"/>
  <c r="BJ927" i="1"/>
  <c r="BK927" i="1"/>
  <c r="BL927" i="1"/>
  <c r="BM927" i="1"/>
  <c r="BN927" i="1"/>
  <c r="BO927" i="1"/>
  <c r="BP927" i="1"/>
  <c r="BQ927" i="1"/>
  <c r="BR927" i="1"/>
  <c r="BS927" i="1"/>
  <c r="AV928" i="1"/>
  <c r="AW928" i="1"/>
  <c r="AX928" i="1"/>
  <c r="AY928" i="1"/>
  <c r="AZ928" i="1"/>
  <c r="BA928" i="1"/>
  <c r="BB928" i="1"/>
  <c r="BC928" i="1"/>
  <c r="BD928" i="1"/>
  <c r="BE928" i="1"/>
  <c r="BF928" i="1"/>
  <c r="BG928" i="1"/>
  <c r="BH928" i="1"/>
  <c r="BI928" i="1"/>
  <c r="BJ928" i="1"/>
  <c r="BK928" i="1"/>
  <c r="BL928" i="1"/>
  <c r="BM928" i="1"/>
  <c r="BN928" i="1"/>
  <c r="BO928" i="1"/>
  <c r="BP928" i="1"/>
  <c r="BQ928" i="1"/>
  <c r="BR928" i="1"/>
  <c r="BS928" i="1"/>
  <c r="AV929" i="1"/>
  <c r="AW929" i="1"/>
  <c r="AX929" i="1"/>
  <c r="AY929" i="1"/>
  <c r="AZ929" i="1"/>
  <c r="BA929" i="1"/>
  <c r="BB929" i="1"/>
  <c r="BC929" i="1"/>
  <c r="BD929" i="1"/>
  <c r="BE929" i="1"/>
  <c r="BF929" i="1"/>
  <c r="BG929" i="1"/>
  <c r="BH929" i="1"/>
  <c r="BI929" i="1"/>
  <c r="BJ929" i="1"/>
  <c r="BK929" i="1"/>
  <c r="BL929" i="1"/>
  <c r="BM929" i="1"/>
  <c r="BN929" i="1"/>
  <c r="BO929" i="1"/>
  <c r="BP929" i="1"/>
  <c r="BQ929" i="1"/>
  <c r="BR929" i="1"/>
  <c r="BS929" i="1"/>
  <c r="AV930" i="1"/>
  <c r="AW930" i="1"/>
  <c r="AX930" i="1"/>
  <c r="AY930" i="1"/>
  <c r="AZ930" i="1"/>
  <c r="BA930" i="1"/>
  <c r="BB930" i="1"/>
  <c r="BC930" i="1"/>
  <c r="BD930" i="1"/>
  <c r="BE930" i="1"/>
  <c r="BF930" i="1"/>
  <c r="BG930" i="1"/>
  <c r="BH930" i="1"/>
  <c r="BI930" i="1"/>
  <c r="BJ930" i="1"/>
  <c r="BK930" i="1"/>
  <c r="BL930" i="1"/>
  <c r="BM930" i="1"/>
  <c r="BN930" i="1"/>
  <c r="BO930" i="1"/>
  <c r="BP930" i="1"/>
  <c r="BQ930" i="1"/>
  <c r="BR930" i="1"/>
  <c r="BS930" i="1"/>
  <c r="AV931" i="1"/>
  <c r="AW931" i="1"/>
  <c r="AX931" i="1"/>
  <c r="AY931" i="1"/>
  <c r="AZ931" i="1"/>
  <c r="BA931" i="1"/>
  <c r="BB931" i="1"/>
  <c r="BC931" i="1"/>
  <c r="BD931" i="1"/>
  <c r="BE931" i="1"/>
  <c r="BF931" i="1"/>
  <c r="BG931" i="1"/>
  <c r="BH931" i="1"/>
  <c r="BI931" i="1"/>
  <c r="BJ931" i="1"/>
  <c r="BK931" i="1"/>
  <c r="BL931" i="1"/>
  <c r="BM931" i="1"/>
  <c r="BN931" i="1"/>
  <c r="BO931" i="1"/>
  <c r="BP931" i="1"/>
  <c r="BQ931" i="1"/>
  <c r="BR931" i="1"/>
  <c r="BS931" i="1"/>
  <c r="AV932" i="1"/>
  <c r="AW932" i="1"/>
  <c r="AX932" i="1"/>
  <c r="AY932" i="1"/>
  <c r="AZ932" i="1"/>
  <c r="BA932" i="1"/>
  <c r="BB932" i="1"/>
  <c r="BC932" i="1"/>
  <c r="BD932" i="1"/>
  <c r="BE932" i="1"/>
  <c r="BF932" i="1"/>
  <c r="BG932" i="1"/>
  <c r="BH932" i="1"/>
  <c r="BI932" i="1"/>
  <c r="BJ932" i="1"/>
  <c r="BK932" i="1"/>
  <c r="BL932" i="1"/>
  <c r="BM932" i="1"/>
  <c r="BN932" i="1"/>
  <c r="BO932" i="1"/>
  <c r="BP932" i="1"/>
  <c r="BQ932" i="1"/>
  <c r="BR932" i="1"/>
  <c r="BS932" i="1"/>
  <c r="AV933" i="1"/>
  <c r="AW933" i="1"/>
  <c r="AX933" i="1"/>
  <c r="AY933" i="1"/>
  <c r="AZ933" i="1"/>
  <c r="BA933" i="1"/>
  <c r="BB933" i="1"/>
  <c r="BC933" i="1"/>
  <c r="BD933" i="1"/>
  <c r="BE933" i="1"/>
  <c r="BF933" i="1"/>
  <c r="BG933" i="1"/>
  <c r="BH933" i="1"/>
  <c r="BI933" i="1"/>
  <c r="BJ933" i="1"/>
  <c r="BK933" i="1"/>
  <c r="BL933" i="1"/>
  <c r="BM933" i="1"/>
  <c r="BN933" i="1"/>
  <c r="BO933" i="1"/>
  <c r="BP933" i="1"/>
  <c r="BQ933" i="1"/>
  <c r="BR933" i="1"/>
  <c r="BS933" i="1"/>
  <c r="AV934" i="1"/>
  <c r="AW934" i="1"/>
  <c r="AX934" i="1"/>
  <c r="AY934" i="1"/>
  <c r="AZ934" i="1"/>
  <c r="BA934" i="1"/>
  <c r="BB934" i="1"/>
  <c r="BC934" i="1"/>
  <c r="BD934" i="1"/>
  <c r="BE934" i="1"/>
  <c r="BF934" i="1"/>
  <c r="BG934" i="1"/>
  <c r="BH934" i="1"/>
  <c r="BI934" i="1"/>
  <c r="BJ934" i="1"/>
  <c r="BK934" i="1"/>
  <c r="BL934" i="1"/>
  <c r="BM934" i="1"/>
  <c r="BN934" i="1"/>
  <c r="BO934" i="1"/>
  <c r="BP934" i="1"/>
  <c r="BQ934" i="1"/>
  <c r="BR934" i="1"/>
  <c r="BS934" i="1"/>
  <c r="AV935" i="1"/>
  <c r="AW935" i="1"/>
  <c r="AX935" i="1"/>
  <c r="AY935" i="1"/>
  <c r="AZ935" i="1"/>
  <c r="BA935" i="1"/>
  <c r="BB935" i="1"/>
  <c r="BC935" i="1"/>
  <c r="BD935" i="1"/>
  <c r="BE935" i="1"/>
  <c r="BF935" i="1"/>
  <c r="BG935" i="1"/>
  <c r="BH935" i="1"/>
  <c r="BI935" i="1"/>
  <c r="BJ935" i="1"/>
  <c r="BK935" i="1"/>
  <c r="BL935" i="1"/>
  <c r="BM935" i="1"/>
  <c r="BN935" i="1"/>
  <c r="BO935" i="1"/>
  <c r="BP935" i="1"/>
  <c r="BQ935" i="1"/>
  <c r="BR935" i="1"/>
  <c r="BS935" i="1"/>
  <c r="AV936" i="1"/>
  <c r="AW936" i="1"/>
  <c r="AX936" i="1"/>
  <c r="AY936" i="1"/>
  <c r="AZ936" i="1"/>
  <c r="BA936" i="1"/>
  <c r="BB936" i="1"/>
  <c r="BC936" i="1"/>
  <c r="BD936" i="1"/>
  <c r="BE936" i="1"/>
  <c r="BF936" i="1"/>
  <c r="BG936" i="1"/>
  <c r="BH936" i="1"/>
  <c r="BI936" i="1"/>
  <c r="BJ936" i="1"/>
  <c r="BK936" i="1"/>
  <c r="BL936" i="1"/>
  <c r="BM936" i="1"/>
  <c r="BN936" i="1"/>
  <c r="BO936" i="1"/>
  <c r="BP936" i="1"/>
  <c r="BQ936" i="1"/>
  <c r="BR936" i="1"/>
  <c r="BS936" i="1"/>
  <c r="AV937" i="1"/>
  <c r="AW937" i="1"/>
  <c r="AX937" i="1"/>
  <c r="AY937" i="1"/>
  <c r="AZ937" i="1"/>
  <c r="BA937" i="1"/>
  <c r="BB937" i="1"/>
  <c r="BC937" i="1"/>
  <c r="BD937" i="1"/>
  <c r="BE937" i="1"/>
  <c r="BF937" i="1"/>
  <c r="BG937" i="1"/>
  <c r="BH937" i="1"/>
  <c r="BI937" i="1"/>
  <c r="BJ937" i="1"/>
  <c r="BK937" i="1"/>
  <c r="BL937" i="1"/>
  <c r="BM937" i="1"/>
  <c r="BN937" i="1"/>
  <c r="BO937" i="1"/>
  <c r="BP937" i="1"/>
  <c r="BQ937" i="1"/>
  <c r="BR937" i="1"/>
  <c r="BS937" i="1"/>
  <c r="AV938" i="1"/>
  <c r="AW938" i="1"/>
  <c r="AX938" i="1"/>
  <c r="AY938" i="1"/>
  <c r="AZ938" i="1"/>
  <c r="BA938" i="1"/>
  <c r="BB938" i="1"/>
  <c r="BC938" i="1"/>
  <c r="BD938" i="1"/>
  <c r="BE938" i="1"/>
  <c r="BF938" i="1"/>
  <c r="BG938" i="1"/>
  <c r="BH938" i="1"/>
  <c r="BI938" i="1"/>
  <c r="BJ938" i="1"/>
  <c r="BK938" i="1"/>
  <c r="BL938" i="1"/>
  <c r="BM938" i="1"/>
  <c r="BN938" i="1"/>
  <c r="BO938" i="1"/>
  <c r="BP938" i="1"/>
  <c r="BQ938" i="1"/>
  <c r="BR938" i="1"/>
  <c r="BS938" i="1"/>
  <c r="AV939" i="1"/>
  <c r="AW939" i="1"/>
  <c r="AX939" i="1"/>
  <c r="AY939" i="1"/>
  <c r="AZ939" i="1"/>
  <c r="BA939" i="1"/>
  <c r="BB939" i="1"/>
  <c r="BC939" i="1"/>
  <c r="BD939" i="1"/>
  <c r="BE939" i="1"/>
  <c r="BF939" i="1"/>
  <c r="BG939" i="1"/>
  <c r="BH939" i="1"/>
  <c r="BI939" i="1"/>
  <c r="BJ939" i="1"/>
  <c r="BK939" i="1"/>
  <c r="BL939" i="1"/>
  <c r="BM939" i="1"/>
  <c r="BN939" i="1"/>
  <c r="BO939" i="1"/>
  <c r="BP939" i="1"/>
  <c r="BQ939" i="1"/>
  <c r="BR939" i="1"/>
  <c r="BS939" i="1"/>
  <c r="AV940" i="1"/>
  <c r="AW940" i="1"/>
  <c r="AX940" i="1"/>
  <c r="AY940" i="1"/>
  <c r="AZ940" i="1"/>
  <c r="BA940" i="1"/>
  <c r="BB940" i="1"/>
  <c r="BC940" i="1"/>
  <c r="BD940" i="1"/>
  <c r="BE940" i="1"/>
  <c r="BF940" i="1"/>
  <c r="BG940" i="1"/>
  <c r="BH940" i="1"/>
  <c r="BI940" i="1"/>
  <c r="BJ940" i="1"/>
  <c r="BK940" i="1"/>
  <c r="BL940" i="1"/>
  <c r="BM940" i="1"/>
  <c r="BN940" i="1"/>
  <c r="BO940" i="1"/>
  <c r="BP940" i="1"/>
  <c r="BQ940" i="1"/>
  <c r="BR940" i="1"/>
  <c r="BS940" i="1"/>
  <c r="AV941" i="1"/>
  <c r="AW941" i="1"/>
  <c r="AX941" i="1"/>
  <c r="AY941" i="1"/>
  <c r="AZ941" i="1"/>
  <c r="BA941" i="1"/>
  <c r="BB941" i="1"/>
  <c r="BC941" i="1"/>
  <c r="BD941" i="1"/>
  <c r="BE941" i="1"/>
  <c r="BF941" i="1"/>
  <c r="BG941" i="1"/>
  <c r="BH941" i="1"/>
  <c r="BI941" i="1"/>
  <c r="BJ941" i="1"/>
  <c r="BK941" i="1"/>
  <c r="BL941" i="1"/>
  <c r="BM941" i="1"/>
  <c r="BN941" i="1"/>
  <c r="BO941" i="1"/>
  <c r="BP941" i="1"/>
  <c r="BQ941" i="1"/>
  <c r="BR941" i="1"/>
  <c r="BS941" i="1"/>
  <c r="AV942" i="1"/>
  <c r="AW942" i="1"/>
  <c r="AX942" i="1"/>
  <c r="AY942" i="1"/>
  <c r="AZ942" i="1"/>
  <c r="BA942" i="1"/>
  <c r="BB942" i="1"/>
  <c r="BC942" i="1"/>
  <c r="BD942" i="1"/>
  <c r="BE942" i="1"/>
  <c r="BF942" i="1"/>
  <c r="BG942" i="1"/>
  <c r="BH942" i="1"/>
  <c r="BI942" i="1"/>
  <c r="BJ942" i="1"/>
  <c r="BK942" i="1"/>
  <c r="BL942" i="1"/>
  <c r="BM942" i="1"/>
  <c r="BN942" i="1"/>
  <c r="BO942" i="1"/>
  <c r="BP942" i="1"/>
  <c r="BQ942" i="1"/>
  <c r="BR942" i="1"/>
  <c r="BS942" i="1"/>
  <c r="AV943" i="1"/>
  <c r="AW943" i="1"/>
  <c r="AX943" i="1"/>
  <c r="AY943" i="1"/>
  <c r="AZ943" i="1"/>
  <c r="BA943" i="1"/>
  <c r="BB943" i="1"/>
  <c r="BC943" i="1"/>
  <c r="BD943" i="1"/>
  <c r="BE943" i="1"/>
  <c r="BF943" i="1"/>
  <c r="BG943" i="1"/>
  <c r="BH943" i="1"/>
  <c r="BI943" i="1"/>
  <c r="BJ943" i="1"/>
  <c r="BK943" i="1"/>
  <c r="BL943" i="1"/>
  <c r="BM943" i="1"/>
  <c r="BN943" i="1"/>
  <c r="BO943" i="1"/>
  <c r="BP943" i="1"/>
  <c r="BQ943" i="1"/>
  <c r="BR943" i="1"/>
  <c r="BS943" i="1"/>
  <c r="AV944" i="1"/>
  <c r="AW944" i="1"/>
  <c r="AX944" i="1"/>
  <c r="AY944" i="1"/>
  <c r="AZ944" i="1"/>
  <c r="BA944" i="1"/>
  <c r="BB944" i="1"/>
  <c r="BC944" i="1"/>
  <c r="BD944" i="1"/>
  <c r="BE944" i="1"/>
  <c r="BF944" i="1"/>
  <c r="BG944" i="1"/>
  <c r="BH944" i="1"/>
  <c r="BI944" i="1"/>
  <c r="BJ944" i="1"/>
  <c r="BK944" i="1"/>
  <c r="BL944" i="1"/>
  <c r="BM944" i="1"/>
  <c r="BN944" i="1"/>
  <c r="BO944" i="1"/>
  <c r="BP944" i="1"/>
  <c r="BQ944" i="1"/>
  <c r="BR944" i="1"/>
  <c r="BS944" i="1"/>
  <c r="AV945" i="1"/>
  <c r="AW945" i="1"/>
  <c r="AX945" i="1"/>
  <c r="AY945" i="1"/>
  <c r="AZ945" i="1"/>
  <c r="BA945" i="1"/>
  <c r="BB945" i="1"/>
  <c r="BC945" i="1"/>
  <c r="BD945" i="1"/>
  <c r="BE945" i="1"/>
  <c r="BF945" i="1"/>
  <c r="BG945" i="1"/>
  <c r="BH945" i="1"/>
  <c r="BI945" i="1"/>
  <c r="BJ945" i="1"/>
  <c r="BK945" i="1"/>
  <c r="BL945" i="1"/>
  <c r="BM945" i="1"/>
  <c r="BN945" i="1"/>
  <c r="BO945" i="1"/>
  <c r="BP945" i="1"/>
  <c r="BQ945" i="1"/>
  <c r="BR945" i="1"/>
  <c r="BS945" i="1"/>
  <c r="AV946" i="1"/>
  <c r="AW946" i="1"/>
  <c r="AX946" i="1"/>
  <c r="AY946" i="1"/>
  <c r="AZ946" i="1"/>
  <c r="BA946" i="1"/>
  <c r="BB946" i="1"/>
  <c r="BC946" i="1"/>
  <c r="BD946" i="1"/>
  <c r="BE946" i="1"/>
  <c r="BF946" i="1"/>
  <c r="BG946" i="1"/>
  <c r="BH946" i="1"/>
  <c r="BI946" i="1"/>
  <c r="BJ946" i="1"/>
  <c r="BK946" i="1"/>
  <c r="BL946" i="1"/>
  <c r="BM946" i="1"/>
  <c r="BN946" i="1"/>
  <c r="BO946" i="1"/>
  <c r="BP946" i="1"/>
  <c r="BQ946" i="1"/>
  <c r="BR946" i="1"/>
  <c r="BS946" i="1"/>
  <c r="AV947" i="1"/>
  <c r="AW947" i="1"/>
  <c r="AX947" i="1"/>
  <c r="AY947" i="1"/>
  <c r="AZ947" i="1"/>
  <c r="BA947" i="1"/>
  <c r="BB947" i="1"/>
  <c r="BC947" i="1"/>
  <c r="BD947" i="1"/>
  <c r="BE947" i="1"/>
  <c r="BF947" i="1"/>
  <c r="BG947" i="1"/>
  <c r="BH947" i="1"/>
  <c r="BI947" i="1"/>
  <c r="BJ947" i="1"/>
  <c r="BK947" i="1"/>
  <c r="BL947" i="1"/>
  <c r="BM947" i="1"/>
  <c r="BN947" i="1"/>
  <c r="BO947" i="1"/>
  <c r="BP947" i="1"/>
  <c r="BQ947" i="1"/>
  <c r="BR947" i="1"/>
  <c r="BS947" i="1"/>
  <c r="AV948" i="1"/>
  <c r="AW948" i="1"/>
  <c r="AX948" i="1"/>
  <c r="AY948" i="1"/>
  <c r="AZ948" i="1"/>
  <c r="BA948" i="1"/>
  <c r="BB948" i="1"/>
  <c r="BC948" i="1"/>
  <c r="BD948" i="1"/>
  <c r="BE948" i="1"/>
  <c r="BF948" i="1"/>
  <c r="BG948" i="1"/>
  <c r="BH948" i="1"/>
  <c r="BI948" i="1"/>
  <c r="BJ948" i="1"/>
  <c r="BK948" i="1"/>
  <c r="BL948" i="1"/>
  <c r="BM948" i="1"/>
  <c r="BN948" i="1"/>
  <c r="BO948" i="1"/>
  <c r="BP948" i="1"/>
  <c r="BQ948" i="1"/>
  <c r="BR948" i="1"/>
  <c r="BS948" i="1"/>
  <c r="AV949" i="1"/>
  <c r="AW949" i="1"/>
  <c r="AX949" i="1"/>
  <c r="AY949" i="1"/>
  <c r="AZ949" i="1"/>
  <c r="BA949" i="1"/>
  <c r="BB949" i="1"/>
  <c r="BC949" i="1"/>
  <c r="BD949" i="1"/>
  <c r="BE949" i="1"/>
  <c r="BF949" i="1"/>
  <c r="BG949" i="1"/>
  <c r="BH949" i="1"/>
  <c r="BI949" i="1"/>
  <c r="BJ949" i="1"/>
  <c r="BK949" i="1"/>
  <c r="BL949" i="1"/>
  <c r="BM949" i="1"/>
  <c r="BN949" i="1"/>
  <c r="BO949" i="1"/>
  <c r="BP949" i="1"/>
  <c r="BQ949" i="1"/>
  <c r="BR949" i="1"/>
  <c r="BS949" i="1"/>
  <c r="AV950" i="1"/>
  <c r="AW950" i="1"/>
  <c r="AX950" i="1"/>
  <c r="AY950" i="1"/>
  <c r="AZ950" i="1"/>
  <c r="BA950" i="1"/>
  <c r="BB950" i="1"/>
  <c r="BC950" i="1"/>
  <c r="BD950" i="1"/>
  <c r="BE950" i="1"/>
  <c r="BF950" i="1"/>
  <c r="BG950" i="1"/>
  <c r="BH950" i="1"/>
  <c r="BI950" i="1"/>
  <c r="BJ950" i="1"/>
  <c r="BK950" i="1"/>
  <c r="BL950" i="1"/>
  <c r="BM950" i="1"/>
  <c r="BN950" i="1"/>
  <c r="BO950" i="1"/>
  <c r="BP950" i="1"/>
  <c r="BQ950" i="1"/>
  <c r="BR950" i="1"/>
  <c r="BS950" i="1"/>
  <c r="AV951" i="1"/>
  <c r="AW951" i="1"/>
  <c r="AX951" i="1"/>
  <c r="AY951" i="1"/>
  <c r="AZ951" i="1"/>
  <c r="BA951" i="1"/>
  <c r="BB951" i="1"/>
  <c r="BC951" i="1"/>
  <c r="BD951" i="1"/>
  <c r="BE951" i="1"/>
  <c r="BF951" i="1"/>
  <c r="BG951" i="1"/>
  <c r="BH951" i="1"/>
  <c r="BI951" i="1"/>
  <c r="BJ951" i="1"/>
  <c r="BK951" i="1"/>
  <c r="BL951" i="1"/>
  <c r="BM951" i="1"/>
  <c r="BN951" i="1"/>
  <c r="BO951" i="1"/>
  <c r="BP951" i="1"/>
  <c r="BQ951" i="1"/>
  <c r="BR951" i="1"/>
  <c r="BS951" i="1"/>
  <c r="AV952" i="1"/>
  <c r="AW952" i="1"/>
  <c r="AX952" i="1"/>
  <c r="AY952" i="1"/>
  <c r="AZ952" i="1"/>
  <c r="BA952" i="1"/>
  <c r="BB952" i="1"/>
  <c r="BC952" i="1"/>
  <c r="BD952" i="1"/>
  <c r="BE952" i="1"/>
  <c r="BF952" i="1"/>
  <c r="BG952" i="1"/>
  <c r="BH952" i="1"/>
  <c r="BI952" i="1"/>
  <c r="BJ952" i="1"/>
  <c r="BK952" i="1"/>
  <c r="BL952" i="1"/>
  <c r="BM952" i="1"/>
  <c r="BN952" i="1"/>
  <c r="BO952" i="1"/>
  <c r="BP952" i="1"/>
  <c r="BQ952" i="1"/>
  <c r="BR952" i="1"/>
  <c r="BS952" i="1"/>
  <c r="AV953" i="1"/>
  <c r="AW953" i="1"/>
  <c r="AX953" i="1"/>
  <c r="AY953" i="1"/>
  <c r="AZ953" i="1"/>
  <c r="BA953" i="1"/>
  <c r="BB953" i="1"/>
  <c r="BC953" i="1"/>
  <c r="BD953" i="1"/>
  <c r="BE953" i="1"/>
  <c r="BF953" i="1"/>
  <c r="BG953" i="1"/>
  <c r="BH953" i="1"/>
  <c r="BI953" i="1"/>
  <c r="BJ953" i="1"/>
  <c r="BK953" i="1"/>
  <c r="BL953" i="1"/>
  <c r="BM953" i="1"/>
  <c r="BN953" i="1"/>
  <c r="BO953" i="1"/>
  <c r="BP953" i="1"/>
  <c r="BQ953" i="1"/>
  <c r="BR953" i="1"/>
  <c r="BS953" i="1"/>
  <c r="AV954" i="1"/>
  <c r="AW954" i="1"/>
  <c r="AX954" i="1"/>
  <c r="AY954" i="1"/>
  <c r="AZ954" i="1"/>
  <c r="BA954" i="1"/>
  <c r="BB954" i="1"/>
  <c r="BC954" i="1"/>
  <c r="BD954" i="1"/>
  <c r="BE954" i="1"/>
  <c r="BF954" i="1"/>
  <c r="BG954" i="1"/>
  <c r="BH954" i="1"/>
  <c r="BI954" i="1"/>
  <c r="BJ954" i="1"/>
  <c r="BK954" i="1"/>
  <c r="BL954" i="1"/>
  <c r="BM954" i="1"/>
  <c r="BN954" i="1"/>
  <c r="BO954" i="1"/>
  <c r="BP954" i="1"/>
  <c r="BQ954" i="1"/>
  <c r="BR954" i="1"/>
  <c r="BS954" i="1"/>
  <c r="AV955" i="1"/>
  <c r="AW955" i="1"/>
  <c r="AX955" i="1"/>
  <c r="AY955" i="1"/>
  <c r="AZ955" i="1"/>
  <c r="BA955" i="1"/>
  <c r="BB955" i="1"/>
  <c r="BC955" i="1"/>
  <c r="BD955" i="1"/>
  <c r="BE955" i="1"/>
  <c r="BF955" i="1"/>
  <c r="BG955" i="1"/>
  <c r="BH955" i="1"/>
  <c r="BI955" i="1"/>
  <c r="BJ955" i="1"/>
  <c r="BK955" i="1"/>
  <c r="BL955" i="1"/>
  <c r="BM955" i="1"/>
  <c r="BN955" i="1"/>
  <c r="BO955" i="1"/>
  <c r="BP955" i="1"/>
  <c r="BQ955" i="1"/>
  <c r="BR955" i="1"/>
  <c r="BS955" i="1"/>
  <c r="AV956" i="1"/>
  <c r="AW956" i="1"/>
  <c r="AX956" i="1"/>
  <c r="AY956" i="1"/>
  <c r="AZ956" i="1"/>
  <c r="BA956" i="1"/>
  <c r="BB956" i="1"/>
  <c r="BC956" i="1"/>
  <c r="BD956" i="1"/>
  <c r="BE956" i="1"/>
  <c r="BF956" i="1"/>
  <c r="BG956" i="1"/>
  <c r="BH956" i="1"/>
  <c r="BI956" i="1"/>
  <c r="BJ956" i="1"/>
  <c r="BK956" i="1"/>
  <c r="BL956" i="1"/>
  <c r="BM956" i="1"/>
  <c r="BN956" i="1"/>
  <c r="BO956" i="1"/>
  <c r="BP956" i="1"/>
  <c r="BQ956" i="1"/>
  <c r="BR956" i="1"/>
  <c r="BS956" i="1"/>
  <c r="AV957" i="1"/>
  <c r="AW957" i="1"/>
  <c r="AX957" i="1"/>
  <c r="AY957" i="1"/>
  <c r="AZ957" i="1"/>
  <c r="BA957" i="1"/>
  <c r="BB957" i="1"/>
  <c r="BC957" i="1"/>
  <c r="BD957" i="1"/>
  <c r="BE957" i="1"/>
  <c r="BF957" i="1"/>
  <c r="BG957" i="1"/>
  <c r="BH957" i="1"/>
  <c r="BI957" i="1"/>
  <c r="BJ957" i="1"/>
  <c r="BK957" i="1"/>
  <c r="BL957" i="1"/>
  <c r="BM957" i="1"/>
  <c r="BN957" i="1"/>
  <c r="BO957" i="1"/>
  <c r="BP957" i="1"/>
  <c r="BQ957" i="1"/>
  <c r="BR957" i="1"/>
  <c r="BS957" i="1"/>
  <c r="AV958" i="1"/>
  <c r="AW958" i="1"/>
  <c r="AX958" i="1"/>
  <c r="AY958" i="1"/>
  <c r="AZ958" i="1"/>
  <c r="BA958" i="1"/>
  <c r="BB958" i="1"/>
  <c r="BC958" i="1"/>
  <c r="BD958" i="1"/>
  <c r="BE958" i="1"/>
  <c r="BF958" i="1"/>
  <c r="BG958" i="1"/>
  <c r="BH958" i="1"/>
  <c r="BI958" i="1"/>
  <c r="BJ958" i="1"/>
  <c r="BK958" i="1"/>
  <c r="BL958" i="1"/>
  <c r="BM958" i="1"/>
  <c r="BN958" i="1"/>
  <c r="BO958" i="1"/>
  <c r="BP958" i="1"/>
  <c r="BQ958" i="1"/>
  <c r="BR958" i="1"/>
  <c r="BS958" i="1"/>
  <c r="AV959" i="1"/>
  <c r="AW959" i="1"/>
  <c r="AX959" i="1"/>
  <c r="AY959" i="1"/>
  <c r="AZ959" i="1"/>
  <c r="BA959" i="1"/>
  <c r="BB959" i="1"/>
  <c r="BC959" i="1"/>
  <c r="BD959" i="1"/>
  <c r="BE959" i="1"/>
  <c r="BF959" i="1"/>
  <c r="BG959" i="1"/>
  <c r="BH959" i="1"/>
  <c r="BI959" i="1"/>
  <c r="BJ959" i="1"/>
  <c r="BK959" i="1"/>
  <c r="BL959" i="1"/>
  <c r="BM959" i="1"/>
  <c r="BN959" i="1"/>
  <c r="BO959" i="1"/>
  <c r="BP959" i="1"/>
  <c r="BQ959" i="1"/>
  <c r="BR959" i="1"/>
  <c r="BS959" i="1"/>
  <c r="AV960" i="1"/>
  <c r="AW960" i="1"/>
  <c r="AX960" i="1"/>
  <c r="AY960" i="1"/>
  <c r="AZ960" i="1"/>
  <c r="BA960" i="1"/>
  <c r="BB960" i="1"/>
  <c r="BC960" i="1"/>
  <c r="BD960" i="1"/>
  <c r="BE960" i="1"/>
  <c r="BF960" i="1"/>
  <c r="BG960" i="1"/>
  <c r="BH960" i="1"/>
  <c r="BI960" i="1"/>
  <c r="BJ960" i="1"/>
  <c r="BK960" i="1"/>
  <c r="BL960" i="1"/>
  <c r="BM960" i="1"/>
  <c r="BN960" i="1"/>
  <c r="BO960" i="1"/>
  <c r="BP960" i="1"/>
  <c r="BQ960" i="1"/>
  <c r="BR960" i="1"/>
  <c r="BS960" i="1"/>
  <c r="AV961" i="1"/>
  <c r="AW961" i="1"/>
  <c r="AX961" i="1"/>
  <c r="AY961" i="1"/>
  <c r="AZ961" i="1"/>
  <c r="BA961" i="1"/>
  <c r="BB961" i="1"/>
  <c r="BC961" i="1"/>
  <c r="BD961" i="1"/>
  <c r="BE961" i="1"/>
  <c r="BF961" i="1"/>
  <c r="BG961" i="1"/>
  <c r="BH961" i="1"/>
  <c r="BI961" i="1"/>
  <c r="BJ961" i="1"/>
  <c r="BK961" i="1"/>
  <c r="BL961" i="1"/>
  <c r="BM961" i="1"/>
  <c r="BN961" i="1"/>
  <c r="BO961" i="1"/>
  <c r="BP961" i="1"/>
  <c r="BQ961" i="1"/>
  <c r="BR961" i="1"/>
  <c r="BS961" i="1"/>
  <c r="AV962" i="1"/>
  <c r="AW962" i="1"/>
  <c r="AX962" i="1"/>
  <c r="AY962" i="1"/>
  <c r="AZ962" i="1"/>
  <c r="BA962" i="1"/>
  <c r="BB962" i="1"/>
  <c r="BC962" i="1"/>
  <c r="BD962" i="1"/>
  <c r="BE962" i="1"/>
  <c r="BF962" i="1"/>
  <c r="BG962" i="1"/>
  <c r="BH962" i="1"/>
  <c r="BI962" i="1"/>
  <c r="BJ962" i="1"/>
  <c r="BK962" i="1"/>
  <c r="BL962" i="1"/>
  <c r="BM962" i="1"/>
  <c r="BN962" i="1"/>
  <c r="BO962" i="1"/>
  <c r="BP962" i="1"/>
  <c r="BQ962" i="1"/>
  <c r="BR962" i="1"/>
  <c r="BS962" i="1"/>
  <c r="AV963" i="1"/>
  <c r="AW963" i="1"/>
  <c r="AX963" i="1"/>
  <c r="AY963" i="1"/>
  <c r="AZ963" i="1"/>
  <c r="BA963" i="1"/>
  <c r="BB963" i="1"/>
  <c r="BC963" i="1"/>
  <c r="BD963" i="1"/>
  <c r="BE963" i="1"/>
  <c r="BF963" i="1"/>
  <c r="BG963" i="1"/>
  <c r="BH963" i="1"/>
  <c r="BI963" i="1"/>
  <c r="BJ963" i="1"/>
  <c r="BK963" i="1"/>
  <c r="BL963" i="1"/>
  <c r="BM963" i="1"/>
  <c r="BN963" i="1"/>
  <c r="BO963" i="1"/>
  <c r="BP963" i="1"/>
  <c r="BQ963" i="1"/>
  <c r="BR963" i="1"/>
  <c r="BS963" i="1"/>
  <c r="AV964" i="1"/>
  <c r="AW964" i="1"/>
  <c r="AX964" i="1"/>
  <c r="AY964" i="1"/>
  <c r="AZ964" i="1"/>
  <c r="BA964" i="1"/>
  <c r="BB964" i="1"/>
  <c r="BC964" i="1"/>
  <c r="BD964" i="1"/>
  <c r="BE964" i="1"/>
  <c r="BF964" i="1"/>
  <c r="BG964" i="1"/>
  <c r="BH964" i="1"/>
  <c r="BI964" i="1"/>
  <c r="BJ964" i="1"/>
  <c r="BK964" i="1"/>
  <c r="BL964" i="1"/>
  <c r="BM964" i="1"/>
  <c r="BN964" i="1"/>
  <c r="BO964" i="1"/>
  <c r="BP964" i="1"/>
  <c r="BQ964" i="1"/>
  <c r="BR964" i="1"/>
  <c r="BS964" i="1"/>
  <c r="AV965" i="1"/>
  <c r="AW965" i="1"/>
  <c r="AX965" i="1"/>
  <c r="AY965" i="1"/>
  <c r="AZ965" i="1"/>
  <c r="BA965" i="1"/>
  <c r="BB965" i="1"/>
  <c r="BC965" i="1"/>
  <c r="BD965" i="1"/>
  <c r="BE965" i="1"/>
  <c r="BF965" i="1"/>
  <c r="BG965" i="1"/>
  <c r="BH965" i="1"/>
  <c r="BI965" i="1"/>
  <c r="BJ965" i="1"/>
  <c r="BK965" i="1"/>
  <c r="BL965" i="1"/>
  <c r="BM965" i="1"/>
  <c r="BN965" i="1"/>
  <c r="BO965" i="1"/>
  <c r="BP965" i="1"/>
  <c r="BQ965" i="1"/>
  <c r="BR965" i="1"/>
  <c r="BS965" i="1"/>
  <c r="AV966" i="1"/>
  <c r="AW966" i="1"/>
  <c r="AX966" i="1"/>
  <c r="AY966" i="1"/>
  <c r="AZ966" i="1"/>
  <c r="BA966" i="1"/>
  <c r="BB966" i="1"/>
  <c r="BC966" i="1"/>
  <c r="BD966" i="1"/>
  <c r="BE966" i="1"/>
  <c r="BF966" i="1"/>
  <c r="BG966" i="1"/>
  <c r="BH966" i="1"/>
  <c r="BI966" i="1"/>
  <c r="BJ966" i="1"/>
  <c r="BK966" i="1"/>
  <c r="BL966" i="1"/>
  <c r="BM966" i="1"/>
  <c r="BN966" i="1"/>
  <c r="BO966" i="1"/>
  <c r="BP966" i="1"/>
  <c r="BQ966" i="1"/>
  <c r="BR966" i="1"/>
  <c r="BS966" i="1"/>
  <c r="AV967" i="1"/>
  <c r="AW967" i="1"/>
  <c r="AX967" i="1"/>
  <c r="AY967" i="1"/>
  <c r="AZ967" i="1"/>
  <c r="BA967" i="1"/>
  <c r="BB967" i="1"/>
  <c r="BC967" i="1"/>
  <c r="BD967" i="1"/>
  <c r="BE967" i="1"/>
  <c r="BF967" i="1"/>
  <c r="BG967" i="1"/>
  <c r="BH967" i="1"/>
  <c r="BI967" i="1"/>
  <c r="BJ967" i="1"/>
  <c r="BK967" i="1"/>
  <c r="BL967" i="1"/>
  <c r="BM967" i="1"/>
  <c r="BN967" i="1"/>
  <c r="BO967" i="1"/>
  <c r="BP967" i="1"/>
  <c r="BQ967" i="1"/>
  <c r="BR967" i="1"/>
  <c r="BS967" i="1"/>
  <c r="AV968" i="1"/>
  <c r="AW968" i="1"/>
  <c r="AX968" i="1"/>
  <c r="AY968" i="1"/>
  <c r="AZ968" i="1"/>
  <c r="BA968" i="1"/>
  <c r="BB968" i="1"/>
  <c r="BC968" i="1"/>
  <c r="BD968" i="1"/>
  <c r="BE968" i="1"/>
  <c r="BF968" i="1"/>
  <c r="BG968" i="1"/>
  <c r="BH968" i="1"/>
  <c r="BI968" i="1"/>
  <c r="BJ968" i="1"/>
  <c r="BK968" i="1"/>
  <c r="BL968" i="1"/>
  <c r="BM968" i="1"/>
  <c r="BN968" i="1"/>
  <c r="BO968" i="1"/>
  <c r="BP968" i="1"/>
  <c r="BQ968" i="1"/>
  <c r="BR968" i="1"/>
  <c r="BS968" i="1"/>
  <c r="AV969" i="1"/>
  <c r="AW969" i="1"/>
  <c r="AX969" i="1"/>
  <c r="AY969" i="1"/>
  <c r="AZ969" i="1"/>
  <c r="BA969" i="1"/>
  <c r="BB969" i="1"/>
  <c r="BC969" i="1"/>
  <c r="BD969" i="1"/>
  <c r="BE969" i="1"/>
  <c r="BF969" i="1"/>
  <c r="BG969" i="1"/>
  <c r="BH969" i="1"/>
  <c r="BI969" i="1"/>
  <c r="BJ969" i="1"/>
  <c r="BK969" i="1"/>
  <c r="BL969" i="1"/>
  <c r="BM969" i="1"/>
  <c r="BN969" i="1"/>
  <c r="BO969" i="1"/>
  <c r="BP969" i="1"/>
  <c r="BQ969" i="1"/>
  <c r="BR969" i="1"/>
  <c r="BS969" i="1"/>
  <c r="AV970" i="1"/>
  <c r="AW970" i="1"/>
  <c r="AX970" i="1"/>
  <c r="AY970" i="1"/>
  <c r="AZ970" i="1"/>
  <c r="BA970" i="1"/>
  <c r="BB970" i="1"/>
  <c r="BC970" i="1"/>
  <c r="BD970" i="1"/>
  <c r="BE970" i="1"/>
  <c r="BF970" i="1"/>
  <c r="BG970" i="1"/>
  <c r="BH970" i="1"/>
  <c r="BI970" i="1"/>
  <c r="BJ970" i="1"/>
  <c r="BK970" i="1"/>
  <c r="BL970" i="1"/>
  <c r="BM970" i="1"/>
  <c r="BN970" i="1"/>
  <c r="BO970" i="1"/>
  <c r="BP970" i="1"/>
  <c r="BQ970" i="1"/>
  <c r="BR970" i="1"/>
  <c r="BS970" i="1"/>
  <c r="AV971" i="1"/>
  <c r="AW971" i="1"/>
  <c r="AX971" i="1"/>
  <c r="AY971" i="1"/>
  <c r="AZ971" i="1"/>
  <c r="BA971" i="1"/>
  <c r="BB971" i="1"/>
  <c r="BC971" i="1"/>
  <c r="BD971" i="1"/>
  <c r="BE971" i="1"/>
  <c r="BF971" i="1"/>
  <c r="BG971" i="1"/>
  <c r="BH971" i="1"/>
  <c r="BI971" i="1"/>
  <c r="BJ971" i="1"/>
  <c r="BK971" i="1"/>
  <c r="BL971" i="1"/>
  <c r="BM971" i="1"/>
  <c r="BN971" i="1"/>
  <c r="BO971" i="1"/>
  <c r="BP971" i="1"/>
  <c r="BQ971" i="1"/>
  <c r="BR971" i="1"/>
  <c r="BS971" i="1"/>
  <c r="AV972" i="1"/>
  <c r="AW972" i="1"/>
  <c r="AX972" i="1"/>
  <c r="AY972" i="1"/>
  <c r="AZ972" i="1"/>
  <c r="BA972" i="1"/>
  <c r="BB972" i="1"/>
  <c r="BC972" i="1"/>
  <c r="BD972" i="1"/>
  <c r="BE972" i="1"/>
  <c r="BF972" i="1"/>
  <c r="BG972" i="1"/>
  <c r="BH972" i="1"/>
  <c r="BI972" i="1"/>
  <c r="BJ972" i="1"/>
  <c r="BK972" i="1"/>
  <c r="BL972" i="1"/>
  <c r="BM972" i="1"/>
  <c r="BN972" i="1"/>
  <c r="BO972" i="1"/>
  <c r="BP972" i="1"/>
  <c r="BQ972" i="1"/>
  <c r="BR972" i="1"/>
  <c r="BS972" i="1"/>
  <c r="AV973" i="1"/>
  <c r="AW973" i="1"/>
  <c r="AX973" i="1"/>
  <c r="AY973" i="1"/>
  <c r="AZ973" i="1"/>
  <c r="BA973" i="1"/>
  <c r="BB973" i="1"/>
  <c r="BC973" i="1"/>
  <c r="BD973" i="1"/>
  <c r="BE973" i="1"/>
  <c r="BF973" i="1"/>
  <c r="BG973" i="1"/>
  <c r="BH973" i="1"/>
  <c r="BI973" i="1"/>
  <c r="BJ973" i="1"/>
  <c r="BK973" i="1"/>
  <c r="BL973" i="1"/>
  <c r="BM973" i="1"/>
  <c r="BN973" i="1"/>
  <c r="BO973" i="1"/>
  <c r="BP973" i="1"/>
  <c r="BQ973" i="1"/>
  <c r="BR973" i="1"/>
  <c r="BS973" i="1"/>
  <c r="AV974" i="1"/>
  <c r="AW974" i="1"/>
  <c r="AX974" i="1"/>
  <c r="AY974" i="1"/>
  <c r="AZ974" i="1"/>
  <c r="BA974" i="1"/>
  <c r="BB974" i="1"/>
  <c r="BC974" i="1"/>
  <c r="BD974" i="1"/>
  <c r="BE974" i="1"/>
  <c r="BF974" i="1"/>
  <c r="BG974" i="1"/>
  <c r="BH974" i="1"/>
  <c r="BI974" i="1"/>
  <c r="BJ974" i="1"/>
  <c r="BK974" i="1"/>
  <c r="BL974" i="1"/>
  <c r="BM974" i="1"/>
  <c r="BN974" i="1"/>
  <c r="BO974" i="1"/>
  <c r="BP974" i="1"/>
  <c r="BQ974" i="1"/>
  <c r="BR974" i="1"/>
  <c r="BS974" i="1"/>
  <c r="AV975" i="1"/>
  <c r="AW975" i="1"/>
  <c r="AX975" i="1"/>
  <c r="AY975" i="1"/>
  <c r="AZ975" i="1"/>
  <c r="BA975" i="1"/>
  <c r="BB975" i="1"/>
  <c r="BC975" i="1"/>
  <c r="BD975" i="1"/>
  <c r="BE975" i="1"/>
  <c r="BF975" i="1"/>
  <c r="BG975" i="1"/>
  <c r="BH975" i="1"/>
  <c r="BI975" i="1"/>
  <c r="BJ975" i="1"/>
  <c r="BK975" i="1"/>
  <c r="BL975" i="1"/>
  <c r="BM975" i="1"/>
  <c r="BN975" i="1"/>
  <c r="BO975" i="1"/>
  <c r="BP975" i="1"/>
  <c r="BQ975" i="1"/>
  <c r="BR975" i="1"/>
  <c r="BS975" i="1"/>
  <c r="AV976" i="1"/>
  <c r="AW976" i="1"/>
  <c r="AX976" i="1"/>
  <c r="AY976" i="1"/>
  <c r="AZ976" i="1"/>
  <c r="BA976" i="1"/>
  <c r="BB976" i="1"/>
  <c r="BC976" i="1"/>
  <c r="BD976" i="1"/>
  <c r="BE976" i="1"/>
  <c r="BF976" i="1"/>
  <c r="BG976" i="1"/>
  <c r="BH976" i="1"/>
  <c r="BI976" i="1"/>
  <c r="BJ976" i="1"/>
  <c r="BK976" i="1"/>
  <c r="BL976" i="1"/>
  <c r="BM976" i="1"/>
  <c r="BN976" i="1"/>
  <c r="BO976" i="1"/>
  <c r="BP976" i="1"/>
  <c r="BQ976" i="1"/>
  <c r="BR976" i="1"/>
  <c r="BS976" i="1"/>
  <c r="AV977" i="1"/>
  <c r="AW977" i="1"/>
  <c r="AX977" i="1"/>
  <c r="AY977" i="1"/>
  <c r="AZ977" i="1"/>
  <c r="BA977" i="1"/>
  <c r="BB977" i="1"/>
  <c r="BC977" i="1"/>
  <c r="BD977" i="1"/>
  <c r="BE977" i="1"/>
  <c r="BF977" i="1"/>
  <c r="BG977" i="1"/>
  <c r="BH977" i="1"/>
  <c r="BI977" i="1"/>
  <c r="BJ977" i="1"/>
  <c r="BK977" i="1"/>
  <c r="BL977" i="1"/>
  <c r="BM977" i="1"/>
  <c r="BN977" i="1"/>
  <c r="BO977" i="1"/>
  <c r="BP977" i="1"/>
  <c r="BQ977" i="1"/>
  <c r="BR977" i="1"/>
  <c r="BS977" i="1"/>
  <c r="AV978" i="1"/>
  <c r="AW978" i="1"/>
  <c r="AX978" i="1"/>
  <c r="AY978" i="1"/>
  <c r="AZ978" i="1"/>
  <c r="BA978" i="1"/>
  <c r="BB978" i="1"/>
  <c r="BC978" i="1"/>
  <c r="BD978" i="1"/>
  <c r="BE978" i="1"/>
  <c r="BF978" i="1"/>
  <c r="BG978" i="1"/>
  <c r="BH978" i="1"/>
  <c r="BI978" i="1"/>
  <c r="BJ978" i="1"/>
  <c r="BK978" i="1"/>
  <c r="BL978" i="1"/>
  <c r="BM978" i="1"/>
  <c r="BN978" i="1"/>
  <c r="BO978" i="1"/>
  <c r="BP978" i="1"/>
  <c r="BQ978" i="1"/>
  <c r="BR978" i="1"/>
  <c r="BS978" i="1"/>
  <c r="AV979" i="1"/>
  <c r="AW979" i="1"/>
  <c r="AX979" i="1"/>
  <c r="AY979" i="1"/>
  <c r="AZ979" i="1"/>
  <c r="BA979" i="1"/>
  <c r="BB979" i="1"/>
  <c r="BC979" i="1"/>
  <c r="BD979" i="1"/>
  <c r="BE979" i="1"/>
  <c r="BF979" i="1"/>
  <c r="BG979" i="1"/>
  <c r="BH979" i="1"/>
  <c r="BI979" i="1"/>
  <c r="BJ979" i="1"/>
  <c r="BK979" i="1"/>
  <c r="BL979" i="1"/>
  <c r="BM979" i="1"/>
  <c r="BN979" i="1"/>
  <c r="BO979" i="1"/>
  <c r="BP979" i="1"/>
  <c r="BQ979" i="1"/>
  <c r="BR979" i="1"/>
  <c r="BS979" i="1"/>
  <c r="AV980" i="1"/>
  <c r="AW980" i="1"/>
  <c r="AX980" i="1"/>
  <c r="AY980" i="1"/>
  <c r="AZ980" i="1"/>
  <c r="BA980" i="1"/>
  <c r="BB980" i="1"/>
  <c r="BC980" i="1"/>
  <c r="BD980" i="1"/>
  <c r="BE980" i="1"/>
  <c r="BF980" i="1"/>
  <c r="BG980" i="1"/>
  <c r="BH980" i="1"/>
  <c r="BI980" i="1"/>
  <c r="BJ980" i="1"/>
  <c r="BK980" i="1"/>
  <c r="BL980" i="1"/>
  <c r="BM980" i="1"/>
  <c r="BN980" i="1"/>
  <c r="BO980" i="1"/>
  <c r="BP980" i="1"/>
  <c r="BQ980" i="1"/>
  <c r="BR980" i="1"/>
  <c r="BS980" i="1"/>
  <c r="AV981" i="1"/>
  <c r="AW981" i="1"/>
  <c r="AX981" i="1"/>
  <c r="AY981" i="1"/>
  <c r="AZ981" i="1"/>
  <c r="BA981" i="1"/>
  <c r="BB981" i="1"/>
  <c r="BC981" i="1"/>
  <c r="BD981" i="1"/>
  <c r="BE981" i="1"/>
  <c r="BF981" i="1"/>
  <c r="BG981" i="1"/>
  <c r="BH981" i="1"/>
  <c r="BI981" i="1"/>
  <c r="BJ981" i="1"/>
  <c r="BK981" i="1"/>
  <c r="BL981" i="1"/>
  <c r="BM981" i="1"/>
  <c r="BN981" i="1"/>
  <c r="BO981" i="1"/>
  <c r="BP981" i="1"/>
  <c r="BQ981" i="1"/>
  <c r="BR981" i="1"/>
  <c r="BS981" i="1"/>
  <c r="AV982" i="1"/>
  <c r="AW982" i="1"/>
  <c r="AX982" i="1"/>
  <c r="AY982" i="1"/>
  <c r="AZ982" i="1"/>
  <c r="BA982" i="1"/>
  <c r="BB982" i="1"/>
  <c r="BC982" i="1"/>
  <c r="BD982" i="1"/>
  <c r="BE982" i="1"/>
  <c r="BF982" i="1"/>
  <c r="BG982" i="1"/>
  <c r="BH982" i="1"/>
  <c r="BI982" i="1"/>
  <c r="BJ982" i="1"/>
  <c r="BK982" i="1"/>
  <c r="BL982" i="1"/>
  <c r="BM982" i="1"/>
  <c r="BN982" i="1"/>
  <c r="BO982" i="1"/>
  <c r="BP982" i="1"/>
  <c r="BQ982" i="1"/>
  <c r="BR982" i="1"/>
  <c r="BS982" i="1"/>
  <c r="AV983" i="1"/>
  <c r="AW983" i="1"/>
  <c r="AX983" i="1"/>
  <c r="AY983" i="1"/>
  <c r="AZ983" i="1"/>
  <c r="BA983" i="1"/>
  <c r="BB983" i="1"/>
  <c r="BC983" i="1"/>
  <c r="BD983" i="1"/>
  <c r="BE983" i="1"/>
  <c r="BF983" i="1"/>
  <c r="BG983" i="1"/>
  <c r="BH983" i="1"/>
  <c r="BI983" i="1"/>
  <c r="BJ983" i="1"/>
  <c r="BK983" i="1"/>
  <c r="BL983" i="1"/>
  <c r="BM983" i="1"/>
  <c r="BN983" i="1"/>
  <c r="BO983" i="1"/>
  <c r="BP983" i="1"/>
  <c r="BQ983" i="1"/>
  <c r="BR983" i="1"/>
  <c r="BS983" i="1"/>
  <c r="AV984" i="1"/>
  <c r="AW984" i="1"/>
  <c r="AX984" i="1"/>
  <c r="AY984" i="1"/>
  <c r="AZ984" i="1"/>
  <c r="BA984" i="1"/>
  <c r="BB984" i="1"/>
  <c r="BC984" i="1"/>
  <c r="BD984" i="1"/>
  <c r="BE984" i="1"/>
  <c r="BF984" i="1"/>
  <c r="BG984" i="1"/>
  <c r="BH984" i="1"/>
  <c r="BI984" i="1"/>
  <c r="BJ984" i="1"/>
  <c r="BK984" i="1"/>
  <c r="BL984" i="1"/>
  <c r="BM984" i="1"/>
  <c r="BN984" i="1"/>
  <c r="BO984" i="1"/>
  <c r="BP984" i="1"/>
  <c r="BQ984" i="1"/>
  <c r="BR984" i="1"/>
  <c r="BS984" i="1"/>
  <c r="AV985" i="1"/>
  <c r="AW985" i="1"/>
  <c r="AX985" i="1"/>
  <c r="AY985" i="1"/>
  <c r="AZ985" i="1"/>
  <c r="BA985" i="1"/>
  <c r="BB985" i="1"/>
  <c r="BC985" i="1"/>
  <c r="BD985" i="1"/>
  <c r="BE985" i="1"/>
  <c r="BF985" i="1"/>
  <c r="BG985" i="1"/>
  <c r="BH985" i="1"/>
  <c r="BI985" i="1"/>
  <c r="BJ985" i="1"/>
  <c r="BK985" i="1"/>
  <c r="BL985" i="1"/>
  <c r="BM985" i="1"/>
  <c r="BN985" i="1"/>
  <c r="BO985" i="1"/>
  <c r="BP985" i="1"/>
  <c r="BQ985" i="1"/>
  <c r="BR985" i="1"/>
  <c r="BS985" i="1"/>
  <c r="AV986" i="1"/>
  <c r="AW986" i="1"/>
  <c r="AX986" i="1"/>
  <c r="AY986" i="1"/>
  <c r="AZ986" i="1"/>
  <c r="BA986" i="1"/>
  <c r="BB986" i="1"/>
  <c r="BC986" i="1"/>
  <c r="BD986" i="1"/>
  <c r="BE986" i="1"/>
  <c r="BF986" i="1"/>
  <c r="BG986" i="1"/>
  <c r="BH986" i="1"/>
  <c r="BI986" i="1"/>
  <c r="BJ986" i="1"/>
  <c r="BK986" i="1"/>
  <c r="BL986" i="1"/>
  <c r="BM986" i="1"/>
  <c r="BN986" i="1"/>
  <c r="BO986" i="1"/>
  <c r="BP986" i="1"/>
  <c r="BQ986" i="1"/>
  <c r="BR986" i="1"/>
  <c r="BS986" i="1"/>
  <c r="AV987" i="1"/>
  <c r="AW987" i="1"/>
  <c r="AX987" i="1"/>
  <c r="AY987" i="1"/>
  <c r="AZ987" i="1"/>
  <c r="BA987" i="1"/>
  <c r="BB987" i="1"/>
  <c r="BC987" i="1"/>
  <c r="BD987" i="1"/>
  <c r="BE987" i="1"/>
  <c r="BF987" i="1"/>
  <c r="BG987" i="1"/>
  <c r="BH987" i="1"/>
  <c r="BI987" i="1"/>
  <c r="BJ987" i="1"/>
  <c r="BK987" i="1"/>
  <c r="BL987" i="1"/>
  <c r="BM987" i="1"/>
  <c r="BN987" i="1"/>
  <c r="BO987" i="1"/>
  <c r="BP987" i="1"/>
  <c r="BQ987" i="1"/>
  <c r="BR987" i="1"/>
  <c r="BS987" i="1"/>
  <c r="AV988" i="1"/>
  <c r="AW988" i="1"/>
  <c r="AX988" i="1"/>
  <c r="AY988" i="1"/>
  <c r="AZ988" i="1"/>
  <c r="BA988" i="1"/>
  <c r="BB988" i="1"/>
  <c r="BC988" i="1"/>
  <c r="BD988" i="1"/>
  <c r="BE988" i="1"/>
  <c r="BF988" i="1"/>
  <c r="BG988" i="1"/>
  <c r="BH988" i="1"/>
  <c r="BI988" i="1"/>
  <c r="BJ988" i="1"/>
  <c r="BK988" i="1"/>
  <c r="BL988" i="1"/>
  <c r="BM988" i="1"/>
  <c r="BN988" i="1"/>
  <c r="BO988" i="1"/>
  <c r="BP988" i="1"/>
  <c r="BQ988" i="1"/>
  <c r="BR988" i="1"/>
  <c r="BS988" i="1"/>
  <c r="AV989" i="1"/>
  <c r="AW989" i="1"/>
  <c r="AX989" i="1"/>
  <c r="AY989" i="1"/>
  <c r="AZ989" i="1"/>
  <c r="BA989" i="1"/>
  <c r="BB989" i="1"/>
  <c r="BC989" i="1"/>
  <c r="BD989" i="1"/>
  <c r="BE989" i="1"/>
  <c r="BF989" i="1"/>
  <c r="BG989" i="1"/>
  <c r="BH989" i="1"/>
  <c r="BI989" i="1"/>
  <c r="BJ989" i="1"/>
  <c r="BK989" i="1"/>
  <c r="BL989" i="1"/>
  <c r="BM989" i="1"/>
  <c r="BN989" i="1"/>
  <c r="BO989" i="1"/>
  <c r="BP989" i="1"/>
  <c r="BQ989" i="1"/>
  <c r="BR989" i="1"/>
  <c r="BS989" i="1"/>
  <c r="AV990" i="1"/>
  <c r="AW990" i="1"/>
  <c r="AX990" i="1"/>
  <c r="AY990" i="1"/>
  <c r="AZ990" i="1"/>
  <c r="BA990" i="1"/>
  <c r="BB990" i="1"/>
  <c r="BC990" i="1"/>
  <c r="BD990" i="1"/>
  <c r="BE990" i="1"/>
  <c r="BF990" i="1"/>
  <c r="BG990" i="1"/>
  <c r="BH990" i="1"/>
  <c r="BI990" i="1"/>
  <c r="BJ990" i="1"/>
  <c r="BK990" i="1"/>
  <c r="BL990" i="1"/>
  <c r="BM990" i="1"/>
  <c r="BN990" i="1"/>
  <c r="BO990" i="1"/>
  <c r="BP990" i="1"/>
  <c r="BQ990" i="1"/>
  <c r="BR990" i="1"/>
  <c r="BS990" i="1"/>
  <c r="AV991" i="1"/>
  <c r="AW991" i="1"/>
  <c r="AX991" i="1"/>
  <c r="AY991" i="1"/>
  <c r="AZ991" i="1"/>
  <c r="BA991" i="1"/>
  <c r="BB991" i="1"/>
  <c r="BC991" i="1"/>
  <c r="BD991" i="1"/>
  <c r="BE991" i="1"/>
  <c r="BF991" i="1"/>
  <c r="BG991" i="1"/>
  <c r="BH991" i="1"/>
  <c r="BI991" i="1"/>
  <c r="BJ991" i="1"/>
  <c r="BK991" i="1"/>
  <c r="BL991" i="1"/>
  <c r="BM991" i="1"/>
  <c r="BN991" i="1"/>
  <c r="BO991" i="1"/>
  <c r="BP991" i="1"/>
  <c r="BQ991" i="1"/>
  <c r="BR991" i="1"/>
  <c r="BS991" i="1"/>
  <c r="AV992" i="1"/>
  <c r="AW992" i="1"/>
  <c r="AX992" i="1"/>
  <c r="AY992" i="1"/>
  <c r="AZ992" i="1"/>
  <c r="BA992" i="1"/>
  <c r="BB992" i="1"/>
  <c r="BC992" i="1"/>
  <c r="BD992" i="1"/>
  <c r="BE992" i="1"/>
  <c r="BF992" i="1"/>
  <c r="BG992" i="1"/>
  <c r="BH992" i="1"/>
  <c r="BI992" i="1"/>
  <c r="BJ992" i="1"/>
  <c r="BK992" i="1"/>
  <c r="BL992" i="1"/>
  <c r="BM992" i="1"/>
  <c r="BN992" i="1"/>
  <c r="BO992" i="1"/>
  <c r="BP992" i="1"/>
  <c r="BQ992" i="1"/>
  <c r="BR992" i="1"/>
  <c r="BS992" i="1"/>
  <c r="AV993" i="1"/>
  <c r="AW993" i="1"/>
  <c r="AX993" i="1"/>
  <c r="AY993" i="1"/>
  <c r="AZ993" i="1"/>
  <c r="BA993" i="1"/>
  <c r="BB993" i="1"/>
  <c r="BC993" i="1"/>
  <c r="BD993" i="1"/>
  <c r="BE993" i="1"/>
  <c r="BF993" i="1"/>
  <c r="BG993" i="1"/>
  <c r="BH993" i="1"/>
  <c r="BI993" i="1"/>
  <c r="BJ993" i="1"/>
  <c r="BK993" i="1"/>
  <c r="BL993" i="1"/>
  <c r="BM993" i="1"/>
  <c r="BN993" i="1"/>
  <c r="BO993" i="1"/>
  <c r="BP993" i="1"/>
  <c r="BQ993" i="1"/>
  <c r="BR993" i="1"/>
  <c r="BS993" i="1"/>
  <c r="AV994" i="1"/>
  <c r="AW994" i="1"/>
  <c r="AX994" i="1"/>
  <c r="AY994" i="1"/>
  <c r="AZ994" i="1"/>
  <c r="BA994" i="1"/>
  <c r="BB994" i="1"/>
  <c r="BC994" i="1"/>
  <c r="BD994" i="1"/>
  <c r="BE994" i="1"/>
  <c r="BF994" i="1"/>
  <c r="BG994" i="1"/>
  <c r="BH994" i="1"/>
  <c r="BI994" i="1"/>
  <c r="BJ994" i="1"/>
  <c r="BK994" i="1"/>
  <c r="BL994" i="1"/>
  <c r="BM994" i="1"/>
  <c r="BN994" i="1"/>
  <c r="BO994" i="1"/>
  <c r="BP994" i="1"/>
  <c r="BQ994" i="1"/>
  <c r="BR994" i="1"/>
  <c r="BS994" i="1"/>
  <c r="AV995" i="1"/>
  <c r="AW995" i="1"/>
  <c r="AX995" i="1"/>
  <c r="AY995" i="1"/>
  <c r="AZ995" i="1"/>
  <c r="BA995" i="1"/>
  <c r="BB995" i="1"/>
  <c r="BC995" i="1"/>
  <c r="BD995" i="1"/>
  <c r="BE995" i="1"/>
  <c r="BF995" i="1"/>
  <c r="BG995" i="1"/>
  <c r="BH995" i="1"/>
  <c r="BI995" i="1"/>
  <c r="BJ995" i="1"/>
  <c r="BK995" i="1"/>
  <c r="BL995" i="1"/>
  <c r="BM995" i="1"/>
  <c r="BN995" i="1"/>
  <c r="BO995" i="1"/>
  <c r="BP995" i="1"/>
  <c r="BQ995" i="1"/>
  <c r="BR995" i="1"/>
  <c r="BS995" i="1"/>
  <c r="AV996" i="1"/>
  <c r="AW996" i="1"/>
  <c r="AX996" i="1"/>
  <c r="AY996" i="1"/>
  <c r="AZ996" i="1"/>
  <c r="BA996" i="1"/>
  <c r="BB996" i="1"/>
  <c r="BC996" i="1"/>
  <c r="BD996" i="1"/>
  <c r="BE996" i="1"/>
  <c r="BF996" i="1"/>
  <c r="BG996" i="1"/>
  <c r="BH996" i="1"/>
  <c r="BI996" i="1"/>
  <c r="BJ996" i="1"/>
  <c r="BK996" i="1"/>
  <c r="BL996" i="1"/>
  <c r="BM996" i="1"/>
  <c r="BN996" i="1"/>
  <c r="BO996" i="1"/>
  <c r="BP996" i="1"/>
  <c r="BQ996" i="1"/>
  <c r="BR996" i="1"/>
  <c r="BS996" i="1"/>
  <c r="AV997" i="1"/>
  <c r="AW997" i="1"/>
  <c r="AX997" i="1"/>
  <c r="AY997" i="1"/>
  <c r="AZ997" i="1"/>
  <c r="BA997" i="1"/>
  <c r="BB997" i="1"/>
  <c r="BC997" i="1"/>
  <c r="BD997" i="1"/>
  <c r="BE997" i="1"/>
  <c r="BF997" i="1"/>
  <c r="BG997" i="1"/>
  <c r="BH997" i="1"/>
  <c r="BI997" i="1"/>
  <c r="BJ997" i="1"/>
  <c r="BK997" i="1"/>
  <c r="BL997" i="1"/>
  <c r="BM997" i="1"/>
  <c r="BN997" i="1"/>
  <c r="BO997" i="1"/>
  <c r="BP997" i="1"/>
  <c r="BQ997" i="1"/>
  <c r="BR997" i="1"/>
  <c r="BS997" i="1"/>
  <c r="AV998" i="1"/>
  <c r="AW998" i="1"/>
  <c r="AX998" i="1"/>
  <c r="AY998" i="1"/>
  <c r="AZ998" i="1"/>
  <c r="BA998" i="1"/>
  <c r="BB998" i="1"/>
  <c r="BC998" i="1"/>
  <c r="BD998" i="1"/>
  <c r="BE998" i="1"/>
  <c r="BF998" i="1"/>
  <c r="BG998" i="1"/>
  <c r="BH998" i="1"/>
  <c r="BI998" i="1"/>
  <c r="BJ998" i="1"/>
  <c r="BK998" i="1"/>
  <c r="BL998" i="1"/>
  <c r="BM998" i="1"/>
  <c r="BN998" i="1"/>
  <c r="BO998" i="1"/>
  <c r="BP998" i="1"/>
  <c r="BQ998" i="1"/>
  <c r="BR998" i="1"/>
  <c r="BS998" i="1"/>
  <c r="AV999" i="1"/>
  <c r="AW999" i="1"/>
  <c r="AX999" i="1"/>
  <c r="AY999" i="1"/>
  <c r="AZ999" i="1"/>
  <c r="BA999" i="1"/>
  <c r="BB999" i="1"/>
  <c r="BC999" i="1"/>
  <c r="BD999" i="1"/>
  <c r="BE999" i="1"/>
  <c r="BF999" i="1"/>
  <c r="BG999" i="1"/>
  <c r="BH999" i="1"/>
  <c r="BI999" i="1"/>
  <c r="BJ999" i="1"/>
  <c r="BK999" i="1"/>
  <c r="BL999" i="1"/>
  <c r="BM999" i="1"/>
  <c r="BN999" i="1"/>
  <c r="BO999" i="1"/>
  <c r="BP999" i="1"/>
  <c r="BQ999" i="1"/>
  <c r="BR999" i="1"/>
  <c r="BS999" i="1"/>
  <c r="AV1000" i="1"/>
  <c r="AW1000" i="1"/>
  <c r="AX1000" i="1"/>
  <c r="AY1000" i="1"/>
  <c r="AZ1000" i="1"/>
  <c r="BA1000" i="1"/>
  <c r="BB1000" i="1"/>
  <c r="BC1000" i="1"/>
  <c r="BD1000" i="1"/>
  <c r="BE1000" i="1"/>
  <c r="BF1000" i="1"/>
  <c r="BG1000" i="1"/>
  <c r="BH1000" i="1"/>
  <c r="BI1000" i="1"/>
  <c r="BJ1000" i="1"/>
  <c r="BK1000" i="1"/>
  <c r="BL1000" i="1"/>
  <c r="BM1000" i="1"/>
  <c r="BN1000" i="1"/>
  <c r="BO1000" i="1"/>
  <c r="BP1000" i="1"/>
  <c r="BQ1000" i="1"/>
  <c r="BR1000" i="1"/>
  <c r="BS1000" i="1"/>
  <c r="AV1001" i="1"/>
  <c r="AW1001" i="1"/>
  <c r="AX1001" i="1"/>
  <c r="AY1001" i="1"/>
  <c r="AZ1001" i="1"/>
  <c r="BA1001" i="1"/>
  <c r="BB1001" i="1"/>
  <c r="BC1001" i="1"/>
  <c r="BD1001" i="1"/>
  <c r="BE1001" i="1"/>
  <c r="BF1001" i="1"/>
  <c r="BG1001" i="1"/>
  <c r="BH1001" i="1"/>
  <c r="BI1001" i="1"/>
  <c r="BJ1001" i="1"/>
  <c r="BK1001" i="1"/>
  <c r="BL1001" i="1"/>
  <c r="BM1001" i="1"/>
  <c r="BN1001" i="1"/>
  <c r="BO1001" i="1"/>
  <c r="BP1001" i="1"/>
  <c r="BQ1001" i="1"/>
  <c r="BR1001" i="1"/>
  <c r="BS1001" i="1"/>
  <c r="AV1002" i="1"/>
  <c r="AW1002" i="1"/>
  <c r="AX1002" i="1"/>
  <c r="AY1002" i="1"/>
  <c r="AZ1002" i="1"/>
  <c r="BA1002" i="1"/>
  <c r="BB1002" i="1"/>
  <c r="BC1002" i="1"/>
  <c r="BD1002" i="1"/>
  <c r="BE1002" i="1"/>
  <c r="BF1002" i="1"/>
  <c r="BG1002" i="1"/>
  <c r="BH1002" i="1"/>
  <c r="BI1002" i="1"/>
  <c r="BJ1002" i="1"/>
  <c r="BK1002" i="1"/>
  <c r="BL1002" i="1"/>
  <c r="BM1002" i="1"/>
  <c r="BN1002" i="1"/>
  <c r="BO1002" i="1"/>
  <c r="BP1002" i="1"/>
  <c r="BQ1002" i="1"/>
  <c r="BR1002" i="1"/>
  <c r="BS1002" i="1"/>
  <c r="AV1003" i="1"/>
  <c r="AW1003" i="1"/>
  <c r="AX1003" i="1"/>
  <c r="AY1003" i="1"/>
  <c r="AZ1003" i="1"/>
  <c r="BA1003" i="1"/>
  <c r="BB1003" i="1"/>
  <c r="BC1003" i="1"/>
  <c r="BD1003" i="1"/>
  <c r="BE1003" i="1"/>
  <c r="BF1003" i="1"/>
  <c r="BG1003" i="1"/>
  <c r="BH1003" i="1"/>
  <c r="BI1003" i="1"/>
  <c r="BJ1003" i="1"/>
  <c r="BK1003" i="1"/>
  <c r="BL1003" i="1"/>
  <c r="BM1003" i="1"/>
  <c r="BN1003" i="1"/>
  <c r="BO1003" i="1"/>
  <c r="BP1003" i="1"/>
  <c r="BQ1003" i="1"/>
  <c r="BR1003" i="1"/>
  <c r="BS1003" i="1"/>
  <c r="AV1004" i="1"/>
  <c r="AW1004" i="1"/>
  <c r="AX1004" i="1"/>
  <c r="AY1004" i="1"/>
  <c r="AZ1004" i="1"/>
  <c r="BA1004" i="1"/>
  <c r="BB1004" i="1"/>
  <c r="BC1004" i="1"/>
  <c r="BD1004" i="1"/>
  <c r="BE1004" i="1"/>
  <c r="BF1004" i="1"/>
  <c r="BG1004" i="1"/>
  <c r="BH1004" i="1"/>
  <c r="BI1004" i="1"/>
  <c r="BJ1004" i="1"/>
  <c r="BK1004" i="1"/>
  <c r="BL1004" i="1"/>
  <c r="BM1004" i="1"/>
  <c r="BN1004" i="1"/>
  <c r="BO1004" i="1"/>
  <c r="BP1004" i="1"/>
  <c r="BQ1004" i="1"/>
  <c r="BR1004" i="1"/>
  <c r="BS1004" i="1"/>
  <c r="AV1005" i="1"/>
  <c r="AW1005" i="1"/>
  <c r="AX1005" i="1"/>
  <c r="AY1005" i="1"/>
  <c r="AZ1005" i="1"/>
  <c r="BA1005" i="1"/>
  <c r="BB1005" i="1"/>
  <c r="BC1005" i="1"/>
  <c r="BD1005" i="1"/>
  <c r="BE1005" i="1"/>
  <c r="BF1005" i="1"/>
  <c r="BG1005" i="1"/>
  <c r="BH1005" i="1"/>
  <c r="BI1005" i="1"/>
  <c r="BJ1005" i="1"/>
  <c r="BK1005" i="1"/>
  <c r="BL1005" i="1"/>
  <c r="BM1005" i="1"/>
  <c r="BN1005" i="1"/>
  <c r="BO1005" i="1"/>
  <c r="BP1005" i="1"/>
  <c r="BQ1005" i="1"/>
  <c r="BR1005" i="1"/>
  <c r="BS1005" i="1"/>
  <c r="AV1006" i="1"/>
  <c r="AW1006" i="1"/>
  <c r="AX1006" i="1"/>
  <c r="AY1006" i="1"/>
  <c r="AZ1006" i="1"/>
  <c r="BA1006" i="1"/>
  <c r="BB1006" i="1"/>
  <c r="BC1006" i="1"/>
  <c r="BD1006" i="1"/>
  <c r="BE1006" i="1"/>
  <c r="BF1006" i="1"/>
  <c r="BG1006" i="1"/>
  <c r="BH1006" i="1"/>
  <c r="BI1006" i="1"/>
  <c r="BJ1006" i="1"/>
  <c r="BK1006" i="1"/>
  <c r="BL1006" i="1"/>
  <c r="BM1006" i="1"/>
  <c r="BN1006" i="1"/>
  <c r="BO1006" i="1"/>
  <c r="BP1006" i="1"/>
  <c r="BQ1006" i="1"/>
  <c r="BR1006" i="1"/>
  <c r="BS1006" i="1"/>
  <c r="AV1007" i="1"/>
  <c r="AW1007" i="1"/>
  <c r="AX1007" i="1"/>
  <c r="AY1007" i="1"/>
  <c r="AZ1007" i="1"/>
  <c r="BA1007" i="1"/>
  <c r="BB1007" i="1"/>
  <c r="BC1007" i="1"/>
  <c r="BD1007" i="1"/>
  <c r="BE1007" i="1"/>
  <c r="BF1007" i="1"/>
  <c r="BG1007" i="1"/>
  <c r="BH1007" i="1"/>
  <c r="BI1007" i="1"/>
  <c r="BJ1007" i="1"/>
  <c r="BK1007" i="1"/>
  <c r="BL1007" i="1"/>
  <c r="BM1007" i="1"/>
  <c r="BN1007" i="1"/>
  <c r="BO1007" i="1"/>
  <c r="BP1007" i="1"/>
  <c r="BQ1007" i="1"/>
  <c r="BR1007" i="1"/>
  <c r="BS1007" i="1"/>
  <c r="AV1008" i="1"/>
  <c r="AW1008" i="1"/>
  <c r="AX1008" i="1"/>
  <c r="AY1008" i="1"/>
  <c r="AZ1008" i="1"/>
  <c r="BA1008" i="1"/>
  <c r="BB1008" i="1"/>
  <c r="BC1008" i="1"/>
  <c r="BD1008" i="1"/>
  <c r="BE1008" i="1"/>
  <c r="BF1008" i="1"/>
  <c r="BG1008" i="1"/>
  <c r="BH1008" i="1"/>
  <c r="BI1008" i="1"/>
  <c r="BJ1008" i="1"/>
  <c r="BK1008" i="1"/>
  <c r="BL1008" i="1"/>
  <c r="BM1008" i="1"/>
  <c r="BN1008" i="1"/>
  <c r="BO1008" i="1"/>
  <c r="BP1008" i="1"/>
  <c r="BQ1008" i="1"/>
  <c r="BR1008" i="1"/>
  <c r="BS1008" i="1"/>
  <c r="AV1009" i="1"/>
  <c r="AW1009" i="1"/>
  <c r="AX1009" i="1"/>
  <c r="AY1009" i="1"/>
  <c r="AZ1009" i="1"/>
  <c r="BA1009" i="1"/>
  <c r="BB1009" i="1"/>
  <c r="BC1009" i="1"/>
  <c r="BD1009" i="1"/>
  <c r="BE1009" i="1"/>
  <c r="BF1009" i="1"/>
  <c r="BG1009" i="1"/>
  <c r="BH1009" i="1"/>
  <c r="BI1009" i="1"/>
  <c r="BJ1009" i="1"/>
  <c r="BK1009" i="1"/>
  <c r="BL1009" i="1"/>
  <c r="BM1009" i="1"/>
  <c r="BN1009" i="1"/>
  <c r="BO1009" i="1"/>
  <c r="BP1009" i="1"/>
  <c r="BQ1009" i="1"/>
  <c r="BR1009" i="1"/>
  <c r="BS1009" i="1"/>
  <c r="AV1010" i="1"/>
  <c r="AW1010" i="1"/>
  <c r="AX1010" i="1"/>
  <c r="AY1010" i="1"/>
  <c r="AZ1010" i="1"/>
  <c r="BA1010" i="1"/>
  <c r="BB1010" i="1"/>
  <c r="BC1010" i="1"/>
  <c r="BD1010" i="1"/>
  <c r="BE1010" i="1"/>
  <c r="BF1010" i="1"/>
  <c r="BG1010" i="1"/>
  <c r="BH1010" i="1"/>
  <c r="BI1010" i="1"/>
  <c r="BJ1010" i="1"/>
  <c r="BK1010" i="1"/>
  <c r="BL1010" i="1"/>
  <c r="BM1010" i="1"/>
  <c r="BN1010" i="1"/>
  <c r="BO1010" i="1"/>
  <c r="BP1010" i="1"/>
  <c r="BQ1010" i="1"/>
  <c r="BR1010" i="1"/>
  <c r="BS1010" i="1"/>
  <c r="AV1011" i="1"/>
  <c r="AW1011" i="1"/>
  <c r="AX1011" i="1"/>
  <c r="AY1011" i="1"/>
  <c r="AZ1011" i="1"/>
  <c r="BA1011" i="1"/>
  <c r="BB1011" i="1"/>
  <c r="BC1011" i="1"/>
  <c r="BD1011" i="1"/>
  <c r="BE1011" i="1"/>
  <c r="BF1011" i="1"/>
  <c r="BG1011" i="1"/>
  <c r="BH1011" i="1"/>
  <c r="BI1011" i="1"/>
  <c r="BJ1011" i="1"/>
  <c r="BK1011" i="1"/>
  <c r="BL1011" i="1"/>
  <c r="BM1011" i="1"/>
  <c r="BN1011" i="1"/>
  <c r="BO1011" i="1"/>
  <c r="BP1011" i="1"/>
  <c r="BQ1011" i="1"/>
  <c r="BR1011" i="1"/>
  <c r="BS1011" i="1"/>
  <c r="AV1012" i="1"/>
  <c r="AW1012" i="1"/>
  <c r="AX1012" i="1"/>
  <c r="AY1012" i="1"/>
  <c r="AZ1012" i="1"/>
  <c r="BA1012" i="1"/>
  <c r="BB1012" i="1"/>
  <c r="BC1012" i="1"/>
  <c r="BD1012" i="1"/>
  <c r="BE1012" i="1"/>
  <c r="BF1012" i="1"/>
  <c r="BG1012" i="1"/>
  <c r="BH1012" i="1"/>
  <c r="BI1012" i="1"/>
  <c r="BJ1012" i="1"/>
  <c r="BK1012" i="1"/>
  <c r="BL1012" i="1"/>
  <c r="BM1012" i="1"/>
  <c r="BN1012" i="1"/>
  <c r="BO1012" i="1"/>
  <c r="BP1012" i="1"/>
  <c r="BQ1012" i="1"/>
  <c r="BR1012" i="1"/>
  <c r="BS1012" i="1"/>
  <c r="AV1013" i="1"/>
  <c r="AW1013" i="1"/>
  <c r="AX1013" i="1"/>
  <c r="AY1013" i="1"/>
  <c r="AZ1013" i="1"/>
  <c r="BA1013" i="1"/>
  <c r="BB1013" i="1"/>
  <c r="BC1013" i="1"/>
  <c r="BD1013" i="1"/>
  <c r="BE1013" i="1"/>
  <c r="BF1013" i="1"/>
  <c r="BG1013" i="1"/>
  <c r="BH1013" i="1"/>
  <c r="BI1013" i="1"/>
  <c r="BJ1013" i="1"/>
  <c r="BK1013" i="1"/>
  <c r="BL1013" i="1"/>
  <c r="BM1013" i="1"/>
  <c r="BN1013" i="1"/>
  <c r="BO1013" i="1"/>
  <c r="BP1013" i="1"/>
  <c r="BQ1013" i="1"/>
  <c r="BR1013" i="1"/>
  <c r="BS1013" i="1"/>
  <c r="AV1014" i="1"/>
  <c r="AW1014" i="1"/>
  <c r="AX1014" i="1"/>
  <c r="AY1014" i="1"/>
  <c r="AZ1014" i="1"/>
  <c r="BA1014" i="1"/>
  <c r="BB1014" i="1"/>
  <c r="BC1014" i="1"/>
  <c r="BD1014" i="1"/>
  <c r="BE1014" i="1"/>
  <c r="BF1014" i="1"/>
  <c r="BG1014" i="1"/>
  <c r="BH1014" i="1"/>
  <c r="BI1014" i="1"/>
  <c r="BJ1014" i="1"/>
  <c r="BK1014" i="1"/>
  <c r="BL1014" i="1"/>
  <c r="BM1014" i="1"/>
  <c r="BN1014" i="1"/>
  <c r="BO1014" i="1"/>
  <c r="BP1014" i="1"/>
  <c r="BQ1014" i="1"/>
  <c r="BR1014" i="1"/>
  <c r="BS1014" i="1"/>
  <c r="AV1015" i="1"/>
  <c r="AW1015" i="1"/>
  <c r="AX1015" i="1"/>
  <c r="AY1015" i="1"/>
  <c r="AZ1015" i="1"/>
  <c r="BA1015" i="1"/>
  <c r="BB1015" i="1"/>
  <c r="BC1015" i="1"/>
  <c r="BD1015" i="1"/>
  <c r="BE1015" i="1"/>
  <c r="BF1015" i="1"/>
  <c r="BG1015" i="1"/>
  <c r="BH1015" i="1"/>
  <c r="BI1015" i="1"/>
  <c r="BJ1015" i="1"/>
  <c r="BK1015" i="1"/>
  <c r="BL1015" i="1"/>
  <c r="BM1015" i="1"/>
  <c r="BN1015" i="1"/>
  <c r="BO1015" i="1"/>
  <c r="BP1015" i="1"/>
  <c r="BQ1015" i="1"/>
  <c r="BR1015" i="1"/>
  <c r="BS1015" i="1"/>
  <c r="AV1016" i="1"/>
  <c r="AW1016" i="1"/>
  <c r="AX1016" i="1"/>
  <c r="AY1016" i="1"/>
  <c r="AZ1016" i="1"/>
  <c r="BA1016" i="1"/>
  <c r="BB1016" i="1"/>
  <c r="BC1016" i="1"/>
  <c r="BD1016" i="1"/>
  <c r="BE1016" i="1"/>
  <c r="BF1016" i="1"/>
  <c r="BG1016" i="1"/>
  <c r="BH1016" i="1"/>
  <c r="BI1016" i="1"/>
  <c r="BJ1016" i="1"/>
  <c r="BK1016" i="1"/>
  <c r="BL1016" i="1"/>
  <c r="BM1016" i="1"/>
  <c r="BN1016" i="1"/>
  <c r="BO1016" i="1"/>
  <c r="BP1016" i="1"/>
  <c r="BQ1016" i="1"/>
  <c r="BR1016" i="1"/>
  <c r="BS1016" i="1"/>
  <c r="AV1017" i="1"/>
  <c r="AW1017" i="1"/>
  <c r="AX1017" i="1"/>
  <c r="AY1017" i="1"/>
  <c r="AZ1017" i="1"/>
  <c r="BA1017" i="1"/>
  <c r="BB1017" i="1"/>
  <c r="BC1017" i="1"/>
  <c r="BD1017" i="1"/>
  <c r="BE1017" i="1"/>
  <c r="BF1017" i="1"/>
  <c r="BG1017" i="1"/>
  <c r="BH1017" i="1"/>
  <c r="BI1017" i="1"/>
  <c r="BJ1017" i="1"/>
  <c r="BK1017" i="1"/>
  <c r="BL1017" i="1"/>
  <c r="BM1017" i="1"/>
  <c r="BN1017" i="1"/>
  <c r="BO1017" i="1"/>
  <c r="BP1017" i="1"/>
  <c r="BQ1017" i="1"/>
  <c r="BR1017" i="1"/>
  <c r="BS1017" i="1"/>
  <c r="AV1018" i="1"/>
  <c r="AW1018" i="1"/>
  <c r="AX1018" i="1"/>
  <c r="AY1018" i="1"/>
  <c r="AZ1018" i="1"/>
  <c r="BA1018" i="1"/>
  <c r="BB1018" i="1"/>
  <c r="BC1018" i="1"/>
  <c r="BD1018" i="1"/>
  <c r="BE1018" i="1"/>
  <c r="BF1018" i="1"/>
  <c r="BG1018" i="1"/>
  <c r="BH1018" i="1"/>
  <c r="BI1018" i="1"/>
  <c r="BJ1018" i="1"/>
  <c r="BK1018" i="1"/>
  <c r="BL1018" i="1"/>
  <c r="BM1018" i="1"/>
  <c r="BN1018" i="1"/>
  <c r="BO1018" i="1"/>
  <c r="BP1018" i="1"/>
  <c r="BQ1018" i="1"/>
  <c r="BR1018" i="1"/>
  <c r="BS1018" i="1"/>
  <c r="AV1019" i="1"/>
  <c r="AW1019" i="1"/>
  <c r="AX1019" i="1"/>
  <c r="AY1019" i="1"/>
  <c r="AZ1019" i="1"/>
  <c r="BA1019" i="1"/>
  <c r="BB1019" i="1"/>
  <c r="BC1019" i="1"/>
  <c r="BD1019" i="1"/>
  <c r="BE1019" i="1"/>
  <c r="BF1019" i="1"/>
  <c r="BG1019" i="1"/>
  <c r="BH1019" i="1"/>
  <c r="BI1019" i="1"/>
  <c r="BJ1019" i="1"/>
  <c r="BK1019" i="1"/>
  <c r="BL1019" i="1"/>
  <c r="BM1019" i="1"/>
  <c r="BN1019" i="1"/>
  <c r="BO1019" i="1"/>
  <c r="BP1019" i="1"/>
  <c r="BQ1019" i="1"/>
  <c r="BR1019" i="1"/>
  <c r="BS1019" i="1"/>
  <c r="AV1020" i="1"/>
  <c r="AW1020" i="1"/>
  <c r="AX1020" i="1"/>
  <c r="AY1020" i="1"/>
  <c r="AZ1020" i="1"/>
  <c r="BA1020" i="1"/>
  <c r="BB1020" i="1"/>
  <c r="BC1020" i="1"/>
  <c r="BD1020" i="1"/>
  <c r="BE1020" i="1"/>
  <c r="BF1020" i="1"/>
  <c r="BG1020" i="1"/>
  <c r="BH1020" i="1"/>
  <c r="BI1020" i="1"/>
  <c r="BJ1020" i="1"/>
  <c r="BK1020" i="1"/>
  <c r="BL1020" i="1"/>
  <c r="BM1020" i="1"/>
  <c r="BN1020" i="1"/>
  <c r="BO1020" i="1"/>
  <c r="BP1020" i="1"/>
  <c r="BQ1020" i="1"/>
  <c r="BR1020" i="1"/>
  <c r="BS1020" i="1"/>
  <c r="AV1021" i="1"/>
  <c r="AW1021" i="1"/>
  <c r="AX1021" i="1"/>
  <c r="AY1021" i="1"/>
  <c r="AZ1021" i="1"/>
  <c r="BA1021" i="1"/>
  <c r="BB1021" i="1"/>
  <c r="BC1021" i="1"/>
  <c r="BD1021" i="1"/>
  <c r="BE1021" i="1"/>
  <c r="BF1021" i="1"/>
  <c r="BG1021" i="1"/>
  <c r="BH1021" i="1"/>
  <c r="BI1021" i="1"/>
  <c r="BJ1021" i="1"/>
  <c r="BK1021" i="1"/>
  <c r="BL1021" i="1"/>
  <c r="BM1021" i="1"/>
  <c r="BN1021" i="1"/>
  <c r="BO1021" i="1"/>
  <c r="BP1021" i="1"/>
  <c r="BQ1021" i="1"/>
  <c r="BR1021" i="1"/>
  <c r="BS1021" i="1"/>
  <c r="AV1022" i="1"/>
  <c r="AW1022" i="1"/>
  <c r="AX1022" i="1"/>
  <c r="AY1022" i="1"/>
  <c r="AZ1022" i="1"/>
  <c r="BA1022" i="1"/>
  <c r="BB1022" i="1"/>
  <c r="BC1022" i="1"/>
  <c r="BD1022" i="1"/>
  <c r="BE1022" i="1"/>
  <c r="BF1022" i="1"/>
  <c r="BG1022" i="1"/>
  <c r="BH1022" i="1"/>
  <c r="BI1022" i="1"/>
  <c r="BJ1022" i="1"/>
  <c r="BK1022" i="1"/>
  <c r="BL1022" i="1"/>
  <c r="BM1022" i="1"/>
  <c r="BN1022" i="1"/>
  <c r="BO1022" i="1"/>
  <c r="BP1022" i="1"/>
  <c r="BQ1022" i="1"/>
  <c r="BR1022" i="1"/>
  <c r="BS1022" i="1"/>
  <c r="AV1023" i="1"/>
  <c r="AW1023" i="1"/>
  <c r="AX1023" i="1"/>
  <c r="AY1023" i="1"/>
  <c r="AZ1023" i="1"/>
  <c r="BA1023" i="1"/>
  <c r="BB1023" i="1"/>
  <c r="BC1023" i="1"/>
  <c r="BD1023" i="1"/>
  <c r="BE1023" i="1"/>
  <c r="BF1023" i="1"/>
  <c r="BG1023" i="1"/>
  <c r="BH1023" i="1"/>
  <c r="BI1023" i="1"/>
  <c r="BJ1023" i="1"/>
  <c r="BK1023" i="1"/>
  <c r="BL1023" i="1"/>
  <c r="BM1023" i="1"/>
  <c r="BN1023" i="1"/>
  <c r="BO1023" i="1"/>
  <c r="BP1023" i="1"/>
  <c r="BQ1023" i="1"/>
  <c r="BR1023" i="1"/>
  <c r="BS1023" i="1"/>
  <c r="AV1024" i="1"/>
  <c r="AW1024" i="1"/>
  <c r="AX1024" i="1"/>
  <c r="AY1024" i="1"/>
  <c r="AZ1024" i="1"/>
  <c r="BA1024" i="1"/>
  <c r="BB1024" i="1"/>
  <c r="BC1024" i="1"/>
  <c r="BD1024" i="1"/>
  <c r="BE1024" i="1"/>
  <c r="BF1024" i="1"/>
  <c r="BG1024" i="1"/>
  <c r="BH1024" i="1"/>
  <c r="BI1024" i="1"/>
  <c r="BJ1024" i="1"/>
  <c r="BK1024" i="1"/>
  <c r="BL1024" i="1"/>
  <c r="BM1024" i="1"/>
  <c r="BN1024" i="1"/>
  <c r="BO1024" i="1"/>
  <c r="BP1024" i="1"/>
  <c r="BQ1024" i="1"/>
  <c r="BR1024" i="1"/>
  <c r="BS1024" i="1"/>
  <c r="AV1025" i="1"/>
  <c r="AW1025" i="1"/>
  <c r="AX1025" i="1"/>
  <c r="AY1025" i="1"/>
  <c r="AZ1025" i="1"/>
  <c r="BA1025" i="1"/>
  <c r="BB1025" i="1"/>
  <c r="BC1025" i="1"/>
  <c r="BD1025" i="1"/>
  <c r="BE1025" i="1"/>
  <c r="BF1025" i="1"/>
  <c r="BG1025" i="1"/>
  <c r="BH1025" i="1"/>
  <c r="BI1025" i="1"/>
  <c r="BJ1025" i="1"/>
  <c r="BK1025" i="1"/>
  <c r="BL1025" i="1"/>
  <c r="BM1025" i="1"/>
  <c r="BN1025" i="1"/>
  <c r="BO1025" i="1"/>
  <c r="BP1025" i="1"/>
  <c r="BQ1025" i="1"/>
  <c r="BR1025" i="1"/>
  <c r="BS1025" i="1"/>
  <c r="AV1026" i="1"/>
  <c r="AW1026" i="1"/>
  <c r="AX1026" i="1"/>
  <c r="AY1026" i="1"/>
  <c r="AZ1026" i="1"/>
  <c r="BA1026" i="1"/>
  <c r="BB1026" i="1"/>
  <c r="BC1026" i="1"/>
  <c r="BD1026" i="1"/>
  <c r="BE1026" i="1"/>
  <c r="BF1026" i="1"/>
  <c r="BG1026" i="1"/>
  <c r="BH1026" i="1"/>
  <c r="BI1026" i="1"/>
  <c r="BJ1026" i="1"/>
  <c r="BK1026" i="1"/>
  <c r="BL1026" i="1"/>
  <c r="BM1026" i="1"/>
  <c r="BN1026" i="1"/>
  <c r="BO1026" i="1"/>
  <c r="BP1026" i="1"/>
  <c r="BQ1026" i="1"/>
  <c r="BR1026" i="1"/>
  <c r="BS1026" i="1"/>
  <c r="AV1027" i="1"/>
  <c r="AW1027" i="1"/>
  <c r="AX1027" i="1"/>
  <c r="AY1027" i="1"/>
  <c r="AZ1027" i="1"/>
  <c r="BA1027" i="1"/>
  <c r="BB1027" i="1"/>
  <c r="BC1027" i="1"/>
  <c r="BD1027" i="1"/>
  <c r="BE1027" i="1"/>
  <c r="BF1027" i="1"/>
  <c r="BG1027" i="1"/>
  <c r="BH1027" i="1"/>
  <c r="BI1027" i="1"/>
  <c r="BJ1027" i="1"/>
  <c r="BK1027" i="1"/>
  <c r="BL1027" i="1"/>
  <c r="BM1027" i="1"/>
  <c r="BN1027" i="1"/>
  <c r="BO1027" i="1"/>
  <c r="BP1027" i="1"/>
  <c r="BQ1027" i="1"/>
  <c r="BR1027" i="1"/>
  <c r="BS1027" i="1"/>
  <c r="AV1028" i="1"/>
  <c r="AW1028" i="1"/>
  <c r="AX1028" i="1"/>
  <c r="AY1028" i="1"/>
  <c r="AZ1028" i="1"/>
  <c r="BA1028" i="1"/>
  <c r="BB1028" i="1"/>
  <c r="BC1028" i="1"/>
  <c r="BD1028" i="1"/>
  <c r="BE1028" i="1"/>
  <c r="BF1028" i="1"/>
  <c r="BG1028" i="1"/>
  <c r="BH1028" i="1"/>
  <c r="BI1028" i="1"/>
  <c r="BJ1028" i="1"/>
  <c r="BK1028" i="1"/>
  <c r="BL1028" i="1"/>
  <c r="BM1028" i="1"/>
  <c r="BN1028" i="1"/>
  <c r="BO1028" i="1"/>
  <c r="BP1028" i="1"/>
  <c r="BQ1028" i="1"/>
  <c r="BR1028" i="1"/>
  <c r="BS1028" i="1"/>
  <c r="AV1029" i="1"/>
  <c r="AW1029" i="1"/>
  <c r="AX1029" i="1"/>
  <c r="AY1029" i="1"/>
  <c r="AZ1029" i="1"/>
  <c r="BA1029" i="1"/>
  <c r="BB1029" i="1"/>
  <c r="BC1029" i="1"/>
  <c r="BD1029" i="1"/>
  <c r="BE1029" i="1"/>
  <c r="BF1029" i="1"/>
  <c r="BG1029" i="1"/>
  <c r="BH1029" i="1"/>
  <c r="BI1029" i="1"/>
  <c r="BJ1029" i="1"/>
  <c r="BK1029" i="1"/>
  <c r="BL1029" i="1"/>
  <c r="BM1029" i="1"/>
  <c r="BN1029" i="1"/>
  <c r="BO1029" i="1"/>
  <c r="BP1029" i="1"/>
  <c r="BQ1029" i="1"/>
  <c r="BR1029" i="1"/>
  <c r="BS1029" i="1"/>
  <c r="AV1030" i="1"/>
  <c r="AW1030" i="1"/>
  <c r="AX1030" i="1"/>
  <c r="AY1030" i="1"/>
  <c r="AZ1030" i="1"/>
  <c r="BA1030" i="1"/>
  <c r="BB1030" i="1"/>
  <c r="BC1030" i="1"/>
  <c r="BD1030" i="1"/>
  <c r="BE1030" i="1"/>
  <c r="BF1030" i="1"/>
  <c r="BG1030" i="1"/>
  <c r="BH1030" i="1"/>
  <c r="BI1030" i="1"/>
  <c r="BJ1030" i="1"/>
  <c r="BK1030" i="1"/>
  <c r="BL1030" i="1"/>
  <c r="BM1030" i="1"/>
  <c r="BN1030" i="1"/>
  <c r="BO1030" i="1"/>
  <c r="BP1030" i="1"/>
  <c r="BQ1030" i="1"/>
  <c r="BR1030" i="1"/>
  <c r="BS1030" i="1"/>
  <c r="AV1031" i="1"/>
  <c r="AW1031" i="1"/>
  <c r="AX1031" i="1"/>
  <c r="AY1031" i="1"/>
  <c r="AZ1031" i="1"/>
  <c r="BA1031" i="1"/>
  <c r="BB1031" i="1"/>
  <c r="BC1031" i="1"/>
  <c r="BD1031" i="1"/>
  <c r="BE1031" i="1"/>
  <c r="BF1031" i="1"/>
  <c r="BG1031" i="1"/>
  <c r="BH1031" i="1"/>
  <c r="BI1031" i="1"/>
  <c r="BJ1031" i="1"/>
  <c r="BK1031" i="1"/>
  <c r="BL1031" i="1"/>
  <c r="BM1031" i="1"/>
  <c r="BN1031" i="1"/>
  <c r="BO1031" i="1"/>
  <c r="BP1031" i="1"/>
  <c r="BQ1031" i="1"/>
  <c r="BR1031" i="1"/>
  <c r="BS1031" i="1"/>
  <c r="AV1032" i="1"/>
  <c r="AW1032" i="1"/>
  <c r="AX1032" i="1"/>
  <c r="AY1032" i="1"/>
  <c r="AZ1032" i="1"/>
  <c r="BA1032" i="1"/>
  <c r="BB1032" i="1"/>
  <c r="BC1032" i="1"/>
  <c r="BD1032" i="1"/>
  <c r="BE1032" i="1"/>
  <c r="BF1032" i="1"/>
  <c r="BG1032" i="1"/>
  <c r="BH1032" i="1"/>
  <c r="BI1032" i="1"/>
  <c r="BJ1032" i="1"/>
  <c r="BK1032" i="1"/>
  <c r="BL1032" i="1"/>
  <c r="BM1032" i="1"/>
  <c r="BN1032" i="1"/>
  <c r="BO1032" i="1"/>
  <c r="BP1032" i="1"/>
  <c r="BQ1032" i="1"/>
  <c r="BR1032" i="1"/>
  <c r="BS1032" i="1"/>
  <c r="AV1033" i="1"/>
  <c r="AW1033" i="1"/>
  <c r="AX1033" i="1"/>
  <c r="AY1033" i="1"/>
  <c r="AZ1033" i="1"/>
  <c r="BA1033" i="1"/>
  <c r="BB1033" i="1"/>
  <c r="BC1033" i="1"/>
  <c r="BD1033" i="1"/>
  <c r="BE1033" i="1"/>
  <c r="BF1033" i="1"/>
  <c r="BG1033" i="1"/>
  <c r="BH1033" i="1"/>
  <c r="BI1033" i="1"/>
  <c r="BJ1033" i="1"/>
  <c r="BK1033" i="1"/>
  <c r="BL1033" i="1"/>
  <c r="BM1033" i="1"/>
  <c r="BN1033" i="1"/>
  <c r="BO1033" i="1"/>
  <c r="BP1033" i="1"/>
  <c r="BQ1033" i="1"/>
  <c r="BR1033" i="1"/>
  <c r="BS1033" i="1"/>
  <c r="AV1034" i="1"/>
  <c r="AW1034" i="1"/>
  <c r="AX1034" i="1"/>
  <c r="AY1034" i="1"/>
  <c r="AZ1034" i="1"/>
  <c r="BA1034" i="1"/>
  <c r="BB1034" i="1"/>
  <c r="BC1034" i="1"/>
  <c r="BD1034" i="1"/>
  <c r="BE1034" i="1"/>
  <c r="BF1034" i="1"/>
  <c r="BG1034" i="1"/>
  <c r="BH1034" i="1"/>
  <c r="BI1034" i="1"/>
  <c r="BJ1034" i="1"/>
  <c r="BK1034" i="1"/>
  <c r="BL1034" i="1"/>
  <c r="BM1034" i="1"/>
  <c r="BN1034" i="1"/>
  <c r="BO1034" i="1"/>
  <c r="BP1034" i="1"/>
  <c r="BQ1034" i="1"/>
  <c r="BR1034" i="1"/>
  <c r="BS1034" i="1"/>
  <c r="AV1035" i="1"/>
  <c r="AW1035" i="1"/>
  <c r="AX1035" i="1"/>
  <c r="AY1035" i="1"/>
  <c r="AZ1035" i="1"/>
  <c r="BA1035" i="1"/>
  <c r="BB1035" i="1"/>
  <c r="BC1035" i="1"/>
  <c r="BD1035" i="1"/>
  <c r="BE1035" i="1"/>
  <c r="BF1035" i="1"/>
  <c r="BG1035" i="1"/>
  <c r="BH1035" i="1"/>
  <c r="BI1035" i="1"/>
  <c r="BJ1035" i="1"/>
  <c r="BK1035" i="1"/>
  <c r="BL1035" i="1"/>
  <c r="BM1035" i="1"/>
  <c r="BN1035" i="1"/>
  <c r="BO1035" i="1"/>
  <c r="BP1035" i="1"/>
  <c r="BQ1035" i="1"/>
  <c r="BR1035" i="1"/>
  <c r="BS1035" i="1"/>
  <c r="AV1036" i="1"/>
  <c r="AW1036" i="1"/>
  <c r="AX1036" i="1"/>
  <c r="AY1036" i="1"/>
  <c r="AZ1036" i="1"/>
  <c r="BA1036" i="1"/>
  <c r="BB1036" i="1"/>
  <c r="BC1036" i="1"/>
  <c r="BD1036" i="1"/>
  <c r="BE1036" i="1"/>
  <c r="BF1036" i="1"/>
  <c r="BG1036" i="1"/>
  <c r="BH1036" i="1"/>
  <c r="BI1036" i="1"/>
  <c r="BJ1036" i="1"/>
  <c r="BK1036" i="1"/>
  <c r="BL1036" i="1"/>
  <c r="BM1036" i="1"/>
  <c r="BN1036" i="1"/>
  <c r="BO1036" i="1"/>
  <c r="BP1036" i="1"/>
  <c r="BQ1036" i="1"/>
  <c r="BR1036" i="1"/>
  <c r="BS1036" i="1"/>
  <c r="AV1037" i="1"/>
  <c r="AW1037" i="1"/>
  <c r="AX1037" i="1"/>
  <c r="AY1037" i="1"/>
  <c r="AZ1037" i="1"/>
  <c r="BA1037" i="1"/>
  <c r="BB1037" i="1"/>
  <c r="BC1037" i="1"/>
  <c r="BD1037" i="1"/>
  <c r="BE1037" i="1"/>
  <c r="BF1037" i="1"/>
  <c r="BG1037" i="1"/>
  <c r="BH1037" i="1"/>
  <c r="BI1037" i="1"/>
  <c r="BJ1037" i="1"/>
  <c r="BK1037" i="1"/>
  <c r="BL1037" i="1"/>
  <c r="BM1037" i="1"/>
  <c r="BN1037" i="1"/>
  <c r="BO1037" i="1"/>
  <c r="BP1037" i="1"/>
  <c r="BQ1037" i="1"/>
  <c r="BR1037" i="1"/>
  <c r="BS1037" i="1"/>
  <c r="AV1038" i="1"/>
  <c r="AW1038" i="1"/>
  <c r="AX1038" i="1"/>
  <c r="AY1038" i="1"/>
  <c r="AZ1038" i="1"/>
  <c r="BA1038" i="1"/>
  <c r="BB1038" i="1"/>
  <c r="BC1038" i="1"/>
  <c r="BD1038" i="1"/>
  <c r="BE1038" i="1"/>
  <c r="BF1038" i="1"/>
  <c r="BG1038" i="1"/>
  <c r="BH1038" i="1"/>
  <c r="BI1038" i="1"/>
  <c r="BJ1038" i="1"/>
  <c r="BK1038" i="1"/>
  <c r="BL1038" i="1"/>
  <c r="BM1038" i="1"/>
  <c r="BN1038" i="1"/>
  <c r="BO1038" i="1"/>
  <c r="BP1038" i="1"/>
  <c r="BQ1038" i="1"/>
  <c r="BR1038" i="1"/>
  <c r="BS1038" i="1"/>
  <c r="AV1039" i="1"/>
  <c r="AW1039" i="1"/>
  <c r="AX1039" i="1"/>
  <c r="AY1039" i="1"/>
  <c r="AZ1039" i="1"/>
  <c r="BA1039" i="1"/>
  <c r="BB1039" i="1"/>
  <c r="BC1039" i="1"/>
  <c r="BD1039" i="1"/>
  <c r="BE1039" i="1"/>
  <c r="BF1039" i="1"/>
  <c r="BG1039" i="1"/>
  <c r="BH1039" i="1"/>
  <c r="BI1039" i="1"/>
  <c r="BJ1039" i="1"/>
  <c r="BK1039" i="1"/>
  <c r="BL1039" i="1"/>
  <c r="BM1039" i="1"/>
  <c r="BN1039" i="1"/>
  <c r="BO1039" i="1"/>
  <c r="BP1039" i="1"/>
  <c r="BQ1039" i="1"/>
  <c r="BR1039" i="1"/>
  <c r="BS1039" i="1"/>
  <c r="AV1040" i="1"/>
  <c r="AW1040" i="1"/>
  <c r="AX1040" i="1"/>
  <c r="AY1040" i="1"/>
  <c r="AZ1040" i="1"/>
  <c r="BA1040" i="1"/>
  <c r="BB1040" i="1"/>
  <c r="BC1040" i="1"/>
  <c r="BD1040" i="1"/>
  <c r="BE1040" i="1"/>
  <c r="BF1040" i="1"/>
  <c r="BG1040" i="1"/>
  <c r="BH1040" i="1"/>
  <c r="BI1040" i="1"/>
  <c r="BJ1040" i="1"/>
  <c r="BK1040" i="1"/>
  <c r="BL1040" i="1"/>
  <c r="BM1040" i="1"/>
  <c r="BN1040" i="1"/>
  <c r="BO1040" i="1"/>
  <c r="BP1040" i="1"/>
  <c r="BQ1040" i="1"/>
  <c r="BR1040" i="1"/>
  <c r="BS1040" i="1"/>
  <c r="AV1041" i="1"/>
  <c r="AW1041" i="1"/>
  <c r="AX1041" i="1"/>
  <c r="AY1041" i="1"/>
  <c r="AZ1041" i="1"/>
  <c r="BA1041" i="1"/>
  <c r="BB1041" i="1"/>
  <c r="BC1041" i="1"/>
  <c r="BD1041" i="1"/>
  <c r="BE1041" i="1"/>
  <c r="BF1041" i="1"/>
  <c r="BG1041" i="1"/>
  <c r="BH1041" i="1"/>
  <c r="BI1041" i="1"/>
  <c r="BJ1041" i="1"/>
  <c r="BK1041" i="1"/>
  <c r="BL1041" i="1"/>
  <c r="BM1041" i="1"/>
  <c r="BN1041" i="1"/>
  <c r="BO1041" i="1"/>
  <c r="BP1041" i="1"/>
  <c r="BQ1041" i="1"/>
  <c r="BR1041" i="1"/>
  <c r="BS1041" i="1"/>
  <c r="AV1042" i="1"/>
  <c r="AW1042" i="1"/>
  <c r="AX1042" i="1"/>
  <c r="AY1042" i="1"/>
  <c r="AZ1042" i="1"/>
  <c r="BA1042" i="1"/>
  <c r="BB1042" i="1"/>
  <c r="BC1042" i="1"/>
  <c r="BD1042" i="1"/>
  <c r="BE1042" i="1"/>
  <c r="BF1042" i="1"/>
  <c r="BG1042" i="1"/>
  <c r="BH1042" i="1"/>
  <c r="BI1042" i="1"/>
  <c r="BJ1042" i="1"/>
  <c r="BK1042" i="1"/>
  <c r="BL1042" i="1"/>
  <c r="BM1042" i="1"/>
  <c r="BN1042" i="1"/>
  <c r="BO1042" i="1"/>
  <c r="BP1042" i="1"/>
  <c r="BQ1042" i="1"/>
  <c r="BR1042" i="1"/>
  <c r="BS1042" i="1"/>
  <c r="BB43" i="1"/>
  <c r="BC43" i="1"/>
  <c r="BD43" i="1"/>
  <c r="BE43" i="1"/>
  <c r="BF43" i="1"/>
  <c r="BG43" i="1"/>
  <c r="BN43" i="1"/>
  <c r="BH43" i="1"/>
  <c r="K43" i="6"/>
  <c r="K42" i="6"/>
  <c r="K41" i="6"/>
  <c r="K39" i="6"/>
  <c r="K38" i="6"/>
  <c r="K35" i="6"/>
  <c r="K33" i="6"/>
  <c r="K31" i="6"/>
  <c r="K29" i="6"/>
  <c r="K28" i="6"/>
  <c r="BI43" i="1"/>
  <c r="BJ43" i="1"/>
  <c r="BK43" i="1"/>
  <c r="BL43" i="1"/>
  <c r="BM43" i="1"/>
  <c r="BA43" i="1"/>
  <c r="AZ43" i="1"/>
  <c r="AY43" i="1"/>
  <c r="AX43" i="1"/>
  <c r="AW43" i="1"/>
  <c r="AV43" i="1"/>
  <c r="B1" i="6"/>
  <c r="B1" i="2"/>
  <c r="F1" i="6"/>
  <c r="E1" i="2"/>
  <c r="F2" i="6"/>
  <c r="E2" i="2"/>
  <c r="CA43" i="1"/>
  <c r="CB43" i="1"/>
  <c r="CC43" i="1"/>
  <c r="BX44" i="1"/>
  <c r="BX45" i="1"/>
  <c r="BX46" i="1"/>
  <c r="BX47" i="1"/>
  <c r="BX48" i="1"/>
  <c r="BX49" i="1"/>
  <c r="BX50" i="1"/>
  <c r="BX51" i="1"/>
  <c r="BX52" i="1"/>
  <c r="BX53" i="1"/>
  <c r="BX54" i="1"/>
  <c r="BX55" i="1"/>
  <c r="BX56" i="1"/>
  <c r="BX57" i="1"/>
  <c r="BX58" i="1"/>
  <c r="BX59" i="1"/>
  <c r="BX60" i="1"/>
  <c r="BX61" i="1"/>
  <c r="BX62" i="1"/>
  <c r="BX63" i="1"/>
  <c r="BX64" i="1"/>
  <c r="BX65" i="1"/>
  <c r="BX66" i="1"/>
  <c r="BX67" i="1"/>
  <c r="BX68" i="1"/>
  <c r="BX69" i="1"/>
  <c r="BX70" i="1"/>
  <c r="BX71" i="1"/>
  <c r="BX72" i="1"/>
  <c r="BX73" i="1"/>
  <c r="BX74" i="1"/>
  <c r="BX75" i="1"/>
  <c r="BX76" i="1"/>
  <c r="BX77" i="1"/>
  <c r="BX78" i="1"/>
  <c r="BX79" i="1"/>
  <c r="BX80" i="1"/>
  <c r="BX81" i="1"/>
  <c r="BX82" i="1"/>
  <c r="BX83" i="1"/>
  <c r="BX84" i="1"/>
  <c r="BX85" i="1"/>
  <c r="BX86" i="1"/>
  <c r="BX87" i="1"/>
  <c r="BX88" i="1"/>
  <c r="BX89" i="1"/>
  <c r="BX90" i="1"/>
  <c r="BX91" i="1"/>
  <c r="BX92" i="1"/>
  <c r="BX93" i="1"/>
  <c r="BX94" i="1"/>
  <c r="BX95" i="1"/>
  <c r="BX96" i="1"/>
  <c r="BX97" i="1"/>
  <c r="BX98" i="1"/>
  <c r="BX99" i="1"/>
  <c r="BX100" i="1"/>
  <c r="BX101" i="1"/>
  <c r="BX102" i="1"/>
  <c r="BX103" i="1"/>
  <c r="BX104" i="1"/>
  <c r="BX105" i="1"/>
  <c r="BX106" i="1"/>
  <c r="BX107" i="1"/>
  <c r="BX108" i="1"/>
  <c r="BX109" i="1"/>
  <c r="BX110" i="1"/>
  <c r="BX111" i="1"/>
  <c r="BX112" i="1"/>
  <c r="BX113" i="1"/>
  <c r="BX114" i="1"/>
  <c r="BX115" i="1"/>
  <c r="BX116" i="1"/>
  <c r="BX117" i="1"/>
  <c r="BX118" i="1"/>
  <c r="BX119" i="1"/>
  <c r="BX120" i="1"/>
  <c r="BX121" i="1"/>
  <c r="BX122" i="1"/>
  <c r="BX123" i="1"/>
  <c r="BX124" i="1"/>
  <c r="BX125" i="1"/>
  <c r="BX126" i="1"/>
  <c r="BX127" i="1"/>
  <c r="BX128" i="1"/>
  <c r="BX129" i="1"/>
  <c r="BX130" i="1"/>
  <c r="BX131" i="1"/>
  <c r="BX132" i="1"/>
  <c r="BX133" i="1"/>
  <c r="BX134" i="1"/>
  <c r="BX135" i="1"/>
  <c r="BX136" i="1"/>
  <c r="BX137" i="1"/>
  <c r="BX138" i="1"/>
  <c r="BX139" i="1"/>
  <c r="BX140" i="1"/>
  <c r="BX141" i="1"/>
  <c r="BX142" i="1"/>
  <c r="BX143" i="1"/>
  <c r="BX144" i="1"/>
  <c r="BX145" i="1"/>
  <c r="BX146" i="1"/>
  <c r="BX147" i="1"/>
  <c r="BX148" i="1"/>
  <c r="BX149" i="1"/>
  <c r="BX150" i="1"/>
  <c r="BX151" i="1"/>
  <c r="BX152" i="1"/>
  <c r="BX153" i="1"/>
  <c r="BX154" i="1"/>
  <c r="BX155" i="1"/>
  <c r="BX156" i="1"/>
  <c r="BX157" i="1"/>
  <c r="BX158" i="1"/>
  <c r="BX159" i="1"/>
  <c r="BX160" i="1"/>
  <c r="BX161" i="1"/>
  <c r="BX162" i="1"/>
  <c r="BX163" i="1"/>
  <c r="BX164" i="1"/>
  <c r="BX165" i="1"/>
  <c r="BX166" i="1"/>
  <c r="BX167" i="1"/>
  <c r="BX168" i="1"/>
  <c r="BX169" i="1"/>
  <c r="BX170" i="1"/>
  <c r="BX171" i="1"/>
  <c r="BX172" i="1"/>
  <c r="BX173" i="1"/>
  <c r="BX174" i="1"/>
  <c r="BX175" i="1"/>
  <c r="BX176" i="1"/>
  <c r="BX177" i="1"/>
  <c r="BX178" i="1"/>
  <c r="BX179" i="1"/>
  <c r="BX180" i="1"/>
  <c r="BX181" i="1"/>
  <c r="BX182" i="1"/>
  <c r="BX183" i="1"/>
  <c r="BX184" i="1"/>
  <c r="BX185" i="1"/>
  <c r="BX186" i="1"/>
  <c r="BX187" i="1"/>
  <c r="BX188" i="1"/>
  <c r="BX189" i="1"/>
  <c r="BX190" i="1"/>
  <c r="BX191" i="1"/>
  <c r="BX192" i="1"/>
  <c r="BX193" i="1"/>
  <c r="BX194" i="1"/>
  <c r="BX195" i="1"/>
  <c r="BX196" i="1"/>
  <c r="BX197" i="1"/>
  <c r="BX198" i="1"/>
  <c r="BX199" i="1"/>
  <c r="BX200" i="1"/>
  <c r="BX201" i="1"/>
  <c r="BX202" i="1"/>
  <c r="BX203" i="1"/>
  <c r="BX204" i="1"/>
  <c r="BX205" i="1"/>
  <c r="BX206" i="1"/>
  <c r="BX207" i="1"/>
  <c r="BX208" i="1"/>
  <c r="BX209" i="1"/>
  <c r="BX210" i="1"/>
  <c r="BX211" i="1"/>
  <c r="BX212" i="1"/>
  <c r="BX213" i="1"/>
  <c r="BX214" i="1"/>
  <c r="BX215" i="1"/>
  <c r="BX216" i="1"/>
  <c r="BX217" i="1"/>
  <c r="BX218" i="1"/>
  <c r="BX219" i="1"/>
  <c r="BX220" i="1"/>
  <c r="BX221" i="1"/>
  <c r="BX222" i="1"/>
  <c r="BX223" i="1"/>
  <c r="BX224" i="1"/>
  <c r="BX225" i="1"/>
  <c r="BX226" i="1"/>
  <c r="BX227" i="1"/>
  <c r="BX228" i="1"/>
  <c r="BX229" i="1"/>
  <c r="BX230" i="1"/>
  <c r="BX231" i="1"/>
  <c r="BX232" i="1"/>
  <c r="BX233" i="1"/>
  <c r="BX234" i="1"/>
  <c r="BX235" i="1"/>
  <c r="BX236" i="1"/>
  <c r="BX237" i="1"/>
  <c r="BX238" i="1"/>
  <c r="BX239" i="1"/>
  <c r="BX240" i="1"/>
  <c r="BX241" i="1"/>
  <c r="BX242" i="1"/>
  <c r="BX243" i="1"/>
  <c r="BX244" i="1"/>
  <c r="BX245" i="1"/>
  <c r="BX246" i="1"/>
  <c r="BX247" i="1"/>
  <c r="BX248" i="1"/>
  <c r="BX249" i="1"/>
  <c r="BX250" i="1"/>
  <c r="BX251" i="1"/>
  <c r="BX252" i="1"/>
  <c r="BX253" i="1"/>
  <c r="BX254" i="1"/>
  <c r="BX255" i="1"/>
  <c r="BX256" i="1"/>
  <c r="BX257" i="1"/>
  <c r="BX258" i="1"/>
  <c r="BX259" i="1"/>
  <c r="BX260" i="1"/>
  <c r="BX261" i="1"/>
  <c r="BX262" i="1"/>
  <c r="BX263" i="1"/>
  <c r="BX264" i="1"/>
  <c r="BX265" i="1"/>
  <c r="BX266" i="1"/>
  <c r="BX267" i="1"/>
  <c r="BX268" i="1"/>
  <c r="BX269" i="1"/>
  <c r="BX270" i="1"/>
  <c r="BX271" i="1"/>
  <c r="BX272" i="1"/>
  <c r="BX273" i="1"/>
  <c r="BX274" i="1"/>
  <c r="BX275" i="1"/>
  <c r="BX276" i="1"/>
  <c r="BX277" i="1"/>
  <c r="BX278" i="1"/>
  <c r="BX279" i="1"/>
  <c r="BX280" i="1"/>
  <c r="BX281" i="1"/>
  <c r="BX282" i="1"/>
  <c r="BX283" i="1"/>
  <c r="BX284" i="1"/>
  <c r="BX285" i="1"/>
  <c r="BX286" i="1"/>
  <c r="BX287" i="1"/>
  <c r="BX288" i="1"/>
  <c r="BX289" i="1"/>
  <c r="BX290" i="1"/>
  <c r="BX291" i="1"/>
  <c r="BX292" i="1"/>
  <c r="BX293" i="1"/>
  <c r="BX294" i="1"/>
  <c r="BX295" i="1"/>
  <c r="BX296" i="1"/>
  <c r="BX297" i="1"/>
  <c r="BX298" i="1"/>
  <c r="BX299" i="1"/>
  <c r="BX300" i="1"/>
  <c r="BX301" i="1"/>
  <c r="BX302" i="1"/>
  <c r="BX303" i="1"/>
  <c r="BX304" i="1"/>
  <c r="BX305" i="1"/>
  <c r="BX306" i="1"/>
  <c r="BX307" i="1"/>
  <c r="BX308" i="1"/>
  <c r="BX309" i="1"/>
  <c r="BX310" i="1"/>
  <c r="BX311" i="1"/>
  <c r="BX312" i="1"/>
  <c r="BX313" i="1"/>
  <c r="BX314" i="1"/>
  <c r="BX315" i="1"/>
  <c r="BX316" i="1"/>
  <c r="BX317" i="1"/>
  <c r="BX318" i="1"/>
  <c r="BX319" i="1"/>
  <c r="BX320" i="1"/>
  <c r="BX321" i="1"/>
  <c r="BX322" i="1"/>
  <c r="BX323" i="1"/>
  <c r="BX324" i="1"/>
  <c r="BX325" i="1"/>
  <c r="BX326" i="1"/>
  <c r="BX327" i="1"/>
  <c r="BX328" i="1"/>
  <c r="BX329" i="1"/>
  <c r="BX330" i="1"/>
  <c r="BX331" i="1"/>
  <c r="BX332" i="1"/>
  <c r="BX333" i="1"/>
  <c r="BX334" i="1"/>
  <c r="BX335" i="1"/>
  <c r="BX336" i="1"/>
  <c r="BX337" i="1"/>
  <c r="BX338" i="1"/>
  <c r="BX339" i="1"/>
  <c r="BX340" i="1"/>
  <c r="BX341" i="1"/>
  <c r="BX342" i="1"/>
  <c r="BX343" i="1"/>
  <c r="BX344" i="1"/>
  <c r="BX345" i="1"/>
  <c r="BX346" i="1"/>
  <c r="BX347" i="1"/>
  <c r="BX348" i="1"/>
  <c r="BX349" i="1"/>
  <c r="BX350" i="1"/>
  <c r="BX351" i="1"/>
  <c r="BX352" i="1"/>
  <c r="BX353" i="1"/>
  <c r="BX354" i="1"/>
  <c r="BX355" i="1"/>
  <c r="BX356" i="1"/>
  <c r="BX357" i="1"/>
  <c r="BX358" i="1"/>
  <c r="BX359" i="1"/>
  <c r="BX360" i="1"/>
  <c r="BX361" i="1"/>
  <c r="BX362" i="1"/>
  <c r="BX363" i="1"/>
  <c r="BX364" i="1"/>
  <c r="BX365" i="1"/>
  <c r="BX366" i="1"/>
  <c r="BX367" i="1"/>
  <c r="BX368" i="1"/>
  <c r="BX369" i="1"/>
  <c r="BX370" i="1"/>
  <c r="BX371" i="1"/>
  <c r="BX372" i="1"/>
  <c r="BX373" i="1"/>
  <c r="BX374" i="1"/>
  <c r="BX375" i="1"/>
  <c r="BX376" i="1"/>
  <c r="BX377" i="1"/>
  <c r="BX378" i="1"/>
  <c r="BX379" i="1"/>
  <c r="BX380" i="1"/>
  <c r="BX381" i="1"/>
  <c r="BX382" i="1"/>
  <c r="BX383" i="1"/>
  <c r="BX384" i="1"/>
  <c r="BX385" i="1"/>
  <c r="BX386" i="1"/>
  <c r="BX387" i="1"/>
  <c r="BX388" i="1"/>
  <c r="BX389" i="1"/>
  <c r="BX390" i="1"/>
  <c r="BX391" i="1"/>
  <c r="BX392" i="1"/>
  <c r="BX393" i="1"/>
  <c r="BX394" i="1"/>
  <c r="BX395" i="1"/>
  <c r="BX396" i="1"/>
  <c r="BX397" i="1"/>
  <c r="BX398" i="1"/>
  <c r="BX399" i="1"/>
  <c r="BX400" i="1"/>
  <c r="BX401" i="1"/>
  <c r="BX402" i="1"/>
  <c r="BX403" i="1"/>
  <c r="BX404" i="1"/>
  <c r="BX405" i="1"/>
  <c r="BX406" i="1"/>
  <c r="BX407" i="1"/>
  <c r="BX408" i="1"/>
  <c r="BX409" i="1"/>
  <c r="BX410" i="1"/>
  <c r="BX411" i="1"/>
  <c r="BX412" i="1"/>
  <c r="BX413" i="1"/>
  <c r="BX414" i="1"/>
  <c r="BX415" i="1"/>
  <c r="BX416" i="1"/>
  <c r="BX417" i="1"/>
  <c r="BX418" i="1"/>
  <c r="BX419" i="1"/>
  <c r="BX420" i="1"/>
  <c r="BX421" i="1"/>
  <c r="BX422" i="1"/>
  <c r="BX423" i="1"/>
  <c r="BX424" i="1"/>
  <c r="BX425" i="1"/>
  <c r="BX426" i="1"/>
  <c r="BX427" i="1"/>
  <c r="BX428" i="1"/>
  <c r="BX429" i="1"/>
  <c r="BX430" i="1"/>
  <c r="BX431" i="1"/>
  <c r="BX432" i="1"/>
  <c r="BX433" i="1"/>
  <c r="BX434" i="1"/>
  <c r="BX435" i="1"/>
  <c r="BX436" i="1"/>
  <c r="BX437" i="1"/>
  <c r="BX438" i="1"/>
  <c r="BX439" i="1"/>
  <c r="BX440" i="1"/>
  <c r="BX441" i="1"/>
  <c r="BX442" i="1"/>
  <c r="BX443" i="1"/>
  <c r="BX444" i="1"/>
  <c r="BX445" i="1"/>
  <c r="BX446" i="1"/>
  <c r="BX447" i="1"/>
  <c r="BX448" i="1"/>
  <c r="BX449" i="1"/>
  <c r="BX450" i="1"/>
  <c r="BX451" i="1"/>
  <c r="BX452" i="1"/>
  <c r="BX453" i="1"/>
  <c r="BX454" i="1"/>
  <c r="BX455" i="1"/>
  <c r="BX456" i="1"/>
  <c r="BX457" i="1"/>
  <c r="BX458" i="1"/>
  <c r="BX459" i="1"/>
  <c r="BX460" i="1"/>
  <c r="BX461" i="1"/>
  <c r="BX462" i="1"/>
  <c r="BX463" i="1"/>
  <c r="BX464" i="1"/>
  <c r="BX465" i="1"/>
  <c r="BX466" i="1"/>
  <c r="BX467" i="1"/>
  <c r="BX468" i="1"/>
  <c r="BX469" i="1"/>
  <c r="BX470" i="1"/>
  <c r="BX471" i="1"/>
  <c r="BX472" i="1"/>
  <c r="BX473" i="1"/>
  <c r="BX474" i="1"/>
  <c r="BX475" i="1"/>
  <c r="BX476" i="1"/>
  <c r="BX477" i="1"/>
  <c r="BX478" i="1"/>
  <c r="BX479" i="1"/>
  <c r="BX480" i="1"/>
  <c r="BX481" i="1"/>
  <c r="BX482" i="1"/>
  <c r="BX483" i="1"/>
  <c r="BX484" i="1"/>
  <c r="BX485" i="1"/>
  <c r="BX486" i="1"/>
  <c r="BX487" i="1"/>
  <c r="BX488" i="1"/>
  <c r="BX489" i="1"/>
  <c r="BX490" i="1"/>
  <c r="BX491" i="1"/>
  <c r="BX492" i="1"/>
  <c r="BX493" i="1"/>
  <c r="BX494" i="1"/>
  <c r="BX495" i="1"/>
  <c r="BX496" i="1"/>
  <c r="BX497" i="1"/>
  <c r="BX498" i="1"/>
  <c r="BX499" i="1"/>
  <c r="BX500" i="1"/>
  <c r="BX501" i="1"/>
  <c r="BX502" i="1"/>
  <c r="BX503" i="1"/>
  <c r="BX504" i="1"/>
  <c r="BX505" i="1"/>
  <c r="BX506" i="1"/>
  <c r="BX507" i="1"/>
  <c r="BX508" i="1"/>
  <c r="BX509" i="1"/>
  <c r="BX510" i="1"/>
  <c r="BX511" i="1"/>
  <c r="BX512" i="1"/>
  <c r="BX513" i="1"/>
  <c r="BX514" i="1"/>
  <c r="BX515" i="1"/>
  <c r="BX516" i="1"/>
  <c r="BX517" i="1"/>
  <c r="BX518" i="1"/>
  <c r="BX519" i="1"/>
  <c r="BX520" i="1"/>
  <c r="BX521" i="1"/>
  <c r="BX522" i="1"/>
  <c r="BX523" i="1"/>
  <c r="BX524" i="1"/>
  <c r="BX525" i="1"/>
  <c r="BX526" i="1"/>
  <c r="BX527" i="1"/>
  <c r="BX528" i="1"/>
  <c r="BX529" i="1"/>
  <c r="BX530" i="1"/>
  <c r="BX531" i="1"/>
  <c r="BX532" i="1"/>
  <c r="BX533" i="1"/>
  <c r="BX534" i="1"/>
  <c r="BX535" i="1"/>
  <c r="BX536" i="1"/>
  <c r="BX537" i="1"/>
  <c r="BX538" i="1"/>
  <c r="BX539" i="1"/>
  <c r="BX540" i="1"/>
  <c r="BX541" i="1"/>
  <c r="BX542" i="1"/>
  <c r="BX543" i="1"/>
  <c r="BX544" i="1"/>
  <c r="BX545" i="1"/>
  <c r="BX546" i="1"/>
  <c r="BX547" i="1"/>
  <c r="BX548" i="1"/>
  <c r="BX549" i="1"/>
  <c r="BX550" i="1"/>
  <c r="BX551" i="1"/>
  <c r="BX552" i="1"/>
  <c r="BX553" i="1"/>
  <c r="BX554" i="1"/>
  <c r="BX555" i="1"/>
  <c r="BX556" i="1"/>
  <c r="BX557" i="1"/>
  <c r="BX558" i="1"/>
  <c r="BX559" i="1"/>
  <c r="BX560" i="1"/>
  <c r="BX561" i="1"/>
  <c r="BX562" i="1"/>
  <c r="BX563" i="1"/>
  <c r="BX564" i="1"/>
  <c r="BX565" i="1"/>
  <c r="BX566" i="1"/>
  <c r="BX567" i="1"/>
  <c r="BX568" i="1"/>
  <c r="BX569" i="1"/>
  <c r="BX570" i="1"/>
  <c r="BX571" i="1"/>
  <c r="BX572" i="1"/>
  <c r="BX573" i="1"/>
  <c r="BX574" i="1"/>
  <c r="BX575" i="1"/>
  <c r="BX576" i="1"/>
  <c r="BX577" i="1"/>
  <c r="BX578" i="1"/>
  <c r="BX579" i="1"/>
  <c r="BX580" i="1"/>
  <c r="BX581" i="1"/>
  <c r="BX582" i="1"/>
  <c r="BX583" i="1"/>
  <c r="BX584" i="1"/>
  <c r="BX585" i="1"/>
  <c r="BX586" i="1"/>
  <c r="BX587" i="1"/>
  <c r="BX588" i="1"/>
  <c r="BX589" i="1"/>
  <c r="BX590" i="1"/>
  <c r="BX591" i="1"/>
  <c r="BX592" i="1"/>
  <c r="BX593" i="1"/>
  <c r="BX594" i="1"/>
  <c r="BX595" i="1"/>
  <c r="BX596" i="1"/>
  <c r="BX597" i="1"/>
  <c r="BX598" i="1"/>
  <c r="BX599" i="1"/>
  <c r="BX600" i="1"/>
  <c r="BX601" i="1"/>
  <c r="BX602" i="1"/>
  <c r="BX603" i="1"/>
  <c r="BX604" i="1"/>
  <c r="BX605" i="1"/>
  <c r="BX606" i="1"/>
  <c r="BX607" i="1"/>
  <c r="BX608" i="1"/>
  <c r="BX609" i="1"/>
  <c r="BX610" i="1"/>
  <c r="BX611" i="1"/>
  <c r="BX612" i="1"/>
  <c r="BX613" i="1"/>
  <c r="BX614" i="1"/>
  <c r="BX615" i="1"/>
  <c r="BX616" i="1"/>
  <c r="BX617" i="1"/>
  <c r="BX618" i="1"/>
  <c r="BX619" i="1"/>
  <c r="BX620" i="1"/>
  <c r="BX621" i="1"/>
  <c r="BX622" i="1"/>
  <c r="BX623" i="1"/>
  <c r="BX624" i="1"/>
  <c r="BX625" i="1"/>
  <c r="BX626" i="1"/>
  <c r="BX627" i="1"/>
  <c r="BX628" i="1"/>
  <c r="BX629" i="1"/>
  <c r="BX630" i="1"/>
  <c r="BX631" i="1"/>
  <c r="BX632" i="1"/>
  <c r="BX633" i="1"/>
  <c r="BX634" i="1"/>
  <c r="BX635" i="1"/>
  <c r="BX636" i="1"/>
  <c r="BX637" i="1"/>
  <c r="BX638" i="1"/>
  <c r="BX639" i="1"/>
  <c r="BX640" i="1"/>
  <c r="BX641" i="1"/>
  <c r="BX642" i="1"/>
  <c r="BX643" i="1"/>
  <c r="BX644" i="1"/>
  <c r="BX645" i="1"/>
  <c r="BX646" i="1"/>
  <c r="BX647" i="1"/>
  <c r="BX648" i="1"/>
  <c r="BX649" i="1"/>
  <c r="BX650" i="1"/>
  <c r="BX651" i="1"/>
  <c r="BX652" i="1"/>
  <c r="BX653" i="1"/>
  <c r="BX654" i="1"/>
  <c r="BX655" i="1"/>
  <c r="BX656" i="1"/>
  <c r="BX657" i="1"/>
  <c r="BX658" i="1"/>
  <c r="BX659" i="1"/>
  <c r="BX660" i="1"/>
  <c r="BX661" i="1"/>
  <c r="BX662" i="1"/>
  <c r="BX663" i="1"/>
  <c r="BX664" i="1"/>
  <c r="BX665" i="1"/>
  <c r="BX666" i="1"/>
  <c r="BX667" i="1"/>
  <c r="BX668" i="1"/>
  <c r="BX669" i="1"/>
  <c r="BX670" i="1"/>
  <c r="BX671" i="1"/>
  <c r="BX672" i="1"/>
  <c r="BX673" i="1"/>
  <c r="BX674" i="1"/>
  <c r="BX675" i="1"/>
  <c r="BX676" i="1"/>
  <c r="BX677" i="1"/>
  <c r="BX678" i="1"/>
  <c r="BX679" i="1"/>
  <c r="BX680" i="1"/>
  <c r="BX681" i="1"/>
  <c r="BX682" i="1"/>
  <c r="BX683" i="1"/>
  <c r="BX684" i="1"/>
  <c r="BX685" i="1"/>
  <c r="BX686" i="1"/>
  <c r="BX687" i="1"/>
  <c r="BX688" i="1"/>
  <c r="BX689" i="1"/>
  <c r="BX690" i="1"/>
  <c r="BX691" i="1"/>
  <c r="BX692" i="1"/>
  <c r="BX693" i="1"/>
  <c r="BX694" i="1"/>
  <c r="BX695" i="1"/>
  <c r="BX696" i="1"/>
  <c r="BX697" i="1"/>
  <c r="BX698" i="1"/>
  <c r="BX699" i="1"/>
  <c r="BX700" i="1"/>
  <c r="BX701" i="1"/>
  <c r="BX702" i="1"/>
  <c r="BX703" i="1"/>
  <c r="BX704" i="1"/>
  <c r="BX705" i="1"/>
  <c r="BX706" i="1"/>
  <c r="BX707" i="1"/>
  <c r="BX708" i="1"/>
  <c r="BX709" i="1"/>
  <c r="BX710" i="1"/>
  <c r="BX711" i="1"/>
  <c r="BX712" i="1"/>
  <c r="BX713" i="1"/>
  <c r="BX714" i="1"/>
  <c r="BX715" i="1"/>
  <c r="BX716" i="1"/>
  <c r="BX717" i="1"/>
  <c r="BX718" i="1"/>
  <c r="BX719" i="1"/>
  <c r="BX720" i="1"/>
  <c r="BX721" i="1"/>
  <c r="BX722" i="1"/>
  <c r="BX723" i="1"/>
  <c r="BX724" i="1"/>
  <c r="BX725" i="1"/>
  <c r="BX726" i="1"/>
  <c r="BX727" i="1"/>
  <c r="BX728" i="1"/>
  <c r="BX729" i="1"/>
  <c r="BX730" i="1"/>
  <c r="BX731" i="1"/>
  <c r="BX732" i="1"/>
  <c r="BX733" i="1"/>
  <c r="BX734" i="1"/>
  <c r="BX735" i="1"/>
  <c r="BX736" i="1"/>
  <c r="BX737" i="1"/>
  <c r="BX738" i="1"/>
  <c r="BX739" i="1"/>
  <c r="BX740" i="1"/>
  <c r="BX741" i="1"/>
  <c r="BX742" i="1"/>
  <c r="BX743" i="1"/>
  <c r="BX744" i="1"/>
  <c r="BX745" i="1"/>
  <c r="BX746" i="1"/>
  <c r="BX747" i="1"/>
  <c r="BX748" i="1"/>
  <c r="BX749" i="1"/>
  <c r="BX750" i="1"/>
  <c r="BX751" i="1"/>
  <c r="BX752" i="1"/>
  <c r="BX753" i="1"/>
  <c r="BX754" i="1"/>
  <c r="BX755" i="1"/>
  <c r="BX756" i="1"/>
  <c r="BX757" i="1"/>
  <c r="BX758" i="1"/>
  <c r="BX759" i="1"/>
  <c r="BX760" i="1"/>
  <c r="BX761" i="1"/>
  <c r="BX762" i="1"/>
  <c r="BX763" i="1"/>
  <c r="BX764" i="1"/>
  <c r="BX765" i="1"/>
  <c r="BX766" i="1"/>
  <c r="BX767" i="1"/>
  <c r="BX768" i="1"/>
  <c r="BX769" i="1"/>
  <c r="BX770" i="1"/>
  <c r="BX771" i="1"/>
  <c r="BX772" i="1"/>
  <c r="BX773" i="1"/>
  <c r="BX774" i="1"/>
  <c r="BX775" i="1"/>
  <c r="BX776" i="1"/>
  <c r="BX777" i="1"/>
  <c r="BX778" i="1"/>
  <c r="BX779" i="1"/>
  <c r="BX780" i="1"/>
  <c r="BX781" i="1"/>
  <c r="BX782" i="1"/>
  <c r="BX783" i="1"/>
  <c r="BX784" i="1"/>
  <c r="BX785" i="1"/>
  <c r="BX786" i="1"/>
  <c r="BX787" i="1"/>
  <c r="BX788" i="1"/>
  <c r="BX789" i="1"/>
  <c r="BX790" i="1"/>
  <c r="BX791" i="1"/>
  <c r="BX792" i="1"/>
  <c r="BX793" i="1"/>
  <c r="BX794" i="1"/>
  <c r="BX795" i="1"/>
  <c r="BX796" i="1"/>
  <c r="BX797" i="1"/>
  <c r="BX798" i="1"/>
  <c r="BX799" i="1"/>
  <c r="BX800" i="1"/>
  <c r="BX801" i="1"/>
  <c r="BX802" i="1"/>
  <c r="BX803" i="1"/>
  <c r="BX804" i="1"/>
  <c r="BX805" i="1"/>
  <c r="BX806" i="1"/>
  <c r="BX807" i="1"/>
  <c r="BX808" i="1"/>
  <c r="BX809" i="1"/>
  <c r="BX810" i="1"/>
  <c r="BX811" i="1"/>
  <c r="BX812" i="1"/>
  <c r="BX813" i="1"/>
  <c r="BX814" i="1"/>
  <c r="BX815" i="1"/>
  <c r="BX816" i="1"/>
  <c r="BX817" i="1"/>
  <c r="BX818" i="1"/>
  <c r="BX819" i="1"/>
  <c r="BX820" i="1"/>
  <c r="BX821" i="1"/>
  <c r="BX822" i="1"/>
  <c r="BX823" i="1"/>
  <c r="BX824" i="1"/>
  <c r="BX825" i="1"/>
  <c r="BX826" i="1"/>
  <c r="BX827" i="1"/>
  <c r="BX828" i="1"/>
  <c r="BX829" i="1"/>
  <c r="BX830" i="1"/>
  <c r="BX831" i="1"/>
  <c r="BX832" i="1"/>
  <c r="BX833" i="1"/>
  <c r="BX834" i="1"/>
  <c r="BX835" i="1"/>
  <c r="BX836" i="1"/>
  <c r="BX837" i="1"/>
  <c r="BX838" i="1"/>
  <c r="BX839" i="1"/>
  <c r="BX840" i="1"/>
  <c r="BX841" i="1"/>
  <c r="BX842" i="1"/>
  <c r="BX843" i="1"/>
  <c r="BX844" i="1"/>
  <c r="BX845" i="1"/>
  <c r="BX846" i="1"/>
  <c r="BX847" i="1"/>
  <c r="BX848" i="1"/>
  <c r="BX849" i="1"/>
  <c r="BX850" i="1"/>
  <c r="BX851" i="1"/>
  <c r="BX852" i="1"/>
  <c r="BX853" i="1"/>
  <c r="BX854" i="1"/>
  <c r="BX855" i="1"/>
  <c r="BX856" i="1"/>
  <c r="BX857" i="1"/>
  <c r="BX858" i="1"/>
  <c r="BX859" i="1"/>
  <c r="BX860" i="1"/>
  <c r="BX861" i="1"/>
  <c r="BX862" i="1"/>
  <c r="BX863" i="1"/>
  <c r="BX864" i="1"/>
  <c r="BX865" i="1"/>
  <c r="BX866" i="1"/>
  <c r="BX867" i="1"/>
  <c r="BX868" i="1"/>
  <c r="BX869" i="1"/>
  <c r="BX870" i="1"/>
  <c r="BX871" i="1"/>
  <c r="BX872" i="1"/>
  <c r="BX873" i="1"/>
  <c r="BX874" i="1"/>
  <c r="BX875" i="1"/>
  <c r="BX876" i="1"/>
  <c r="BX877" i="1"/>
  <c r="BX878" i="1"/>
  <c r="BX879" i="1"/>
  <c r="BX880" i="1"/>
  <c r="BX881" i="1"/>
  <c r="BX882" i="1"/>
  <c r="BX883" i="1"/>
  <c r="BX884" i="1"/>
  <c r="BX885" i="1"/>
  <c r="BX886" i="1"/>
  <c r="BX887" i="1"/>
  <c r="BX888" i="1"/>
  <c r="BX889" i="1"/>
  <c r="BX890" i="1"/>
  <c r="BX891" i="1"/>
  <c r="BX892" i="1"/>
  <c r="BX893" i="1"/>
  <c r="BX894" i="1"/>
  <c r="BX895" i="1"/>
  <c r="BX896" i="1"/>
  <c r="BX897" i="1"/>
  <c r="BX898" i="1"/>
  <c r="BX899" i="1"/>
  <c r="BX900" i="1"/>
  <c r="BX901" i="1"/>
  <c r="BX902" i="1"/>
  <c r="BX903" i="1"/>
  <c r="BX904" i="1"/>
  <c r="BX905" i="1"/>
  <c r="BX906" i="1"/>
  <c r="BX907" i="1"/>
  <c r="BX908" i="1"/>
  <c r="BX909" i="1"/>
  <c r="BX910" i="1"/>
  <c r="BX911" i="1"/>
  <c r="BX912" i="1"/>
  <c r="BX913" i="1"/>
  <c r="BX914" i="1"/>
  <c r="BX915" i="1"/>
  <c r="BX916" i="1"/>
  <c r="BX917" i="1"/>
  <c r="BX918" i="1"/>
  <c r="BX919" i="1"/>
  <c r="BX920" i="1"/>
  <c r="BX921" i="1"/>
  <c r="BX922" i="1"/>
  <c r="BX923" i="1"/>
  <c r="BX924" i="1"/>
  <c r="BX925" i="1"/>
  <c r="BX926" i="1"/>
  <c r="BX927" i="1"/>
  <c r="BX928" i="1"/>
  <c r="BX929" i="1"/>
  <c r="BX930" i="1"/>
  <c r="BX931" i="1"/>
  <c r="BX932" i="1"/>
  <c r="BX933" i="1"/>
  <c r="BX934" i="1"/>
  <c r="BX935" i="1"/>
  <c r="BX936" i="1"/>
  <c r="BX937" i="1"/>
  <c r="BX938" i="1"/>
  <c r="BX939" i="1"/>
  <c r="BX940" i="1"/>
  <c r="BX941" i="1"/>
  <c r="BX942" i="1"/>
  <c r="BX943" i="1"/>
  <c r="BX944" i="1"/>
  <c r="BX945" i="1"/>
  <c r="BX946" i="1"/>
  <c r="BX947" i="1"/>
  <c r="BX948" i="1"/>
  <c r="BX949" i="1"/>
  <c r="BX950" i="1"/>
  <c r="BX951" i="1"/>
  <c r="BX952" i="1"/>
  <c r="BX953" i="1"/>
  <c r="BX954" i="1"/>
  <c r="BX955" i="1"/>
  <c r="BX956" i="1"/>
  <c r="BX957" i="1"/>
  <c r="BX958" i="1"/>
  <c r="BX959" i="1"/>
  <c r="BX960" i="1"/>
  <c r="BX961" i="1"/>
  <c r="BX962" i="1"/>
  <c r="BX963" i="1"/>
  <c r="BX964" i="1"/>
  <c r="BX965" i="1"/>
  <c r="BX966" i="1"/>
  <c r="BX967" i="1"/>
  <c r="BX968" i="1"/>
  <c r="BX969" i="1"/>
  <c r="BX970" i="1"/>
  <c r="BX971" i="1"/>
  <c r="BX972" i="1"/>
  <c r="BX973" i="1"/>
  <c r="BX974" i="1"/>
  <c r="BX975" i="1"/>
  <c r="BX976" i="1"/>
  <c r="BX977" i="1"/>
  <c r="BX978" i="1"/>
  <c r="BX979" i="1"/>
  <c r="BX980" i="1"/>
  <c r="BX981" i="1"/>
  <c r="BX982" i="1"/>
  <c r="BX983" i="1"/>
  <c r="BX984" i="1"/>
  <c r="BX985" i="1"/>
  <c r="BX986" i="1"/>
  <c r="BX987" i="1"/>
  <c r="BX988" i="1"/>
  <c r="BX989" i="1"/>
  <c r="BX990" i="1"/>
  <c r="BX991" i="1"/>
  <c r="BX992" i="1"/>
  <c r="BX993" i="1"/>
  <c r="BX994" i="1"/>
  <c r="BX995" i="1"/>
  <c r="BX996" i="1"/>
  <c r="BX997" i="1"/>
  <c r="BX998" i="1"/>
  <c r="BX999" i="1"/>
  <c r="BX1000" i="1"/>
  <c r="BX1001" i="1"/>
  <c r="BX1002" i="1"/>
  <c r="BX1003" i="1"/>
  <c r="BX1004" i="1"/>
  <c r="BX1005" i="1"/>
  <c r="BX1006" i="1"/>
  <c r="BX1007" i="1"/>
  <c r="BX1008" i="1"/>
  <c r="BX1009" i="1"/>
  <c r="BX1010" i="1"/>
  <c r="BX1011" i="1"/>
  <c r="BX1012" i="1"/>
  <c r="BX1013" i="1"/>
  <c r="BX1014" i="1"/>
  <c r="BX1015" i="1"/>
  <c r="BX1016" i="1"/>
  <c r="BX1017" i="1"/>
  <c r="BX1018" i="1"/>
  <c r="BX1019" i="1"/>
  <c r="BX1020" i="1"/>
  <c r="BX1021" i="1"/>
  <c r="BX1022" i="1"/>
  <c r="BX1023" i="1"/>
  <c r="BX1024" i="1"/>
  <c r="BX1025" i="1"/>
  <c r="BX1026" i="1"/>
  <c r="BX1027" i="1"/>
  <c r="BX1028" i="1"/>
  <c r="BX1029" i="1"/>
  <c r="BX1030" i="1"/>
  <c r="BX1031" i="1"/>
  <c r="BX1032" i="1"/>
  <c r="BX1033" i="1"/>
  <c r="BX1034" i="1"/>
  <c r="BX1035" i="1"/>
  <c r="BX1036" i="1"/>
  <c r="BX1037" i="1"/>
  <c r="BX1038" i="1"/>
  <c r="BX1039" i="1"/>
  <c r="BX1040" i="1"/>
  <c r="BX1041" i="1"/>
  <c r="BX1042" i="1"/>
  <c r="F49" i="6" l="1"/>
  <c r="H49" i="6"/>
  <c r="B49" i="6"/>
  <c r="G49" i="6"/>
  <c r="E49" i="6"/>
  <c r="D49" i="6"/>
  <c r="C49" i="6" l="1"/>
  <c r="BV44" i="1"/>
  <c r="BV45" i="1"/>
  <c r="BV46" i="1"/>
  <c r="BV47" i="1"/>
  <c r="BV48" i="1"/>
  <c r="BV49" i="1"/>
  <c r="BV50" i="1"/>
  <c r="BV51" i="1"/>
  <c r="BV52" i="1"/>
  <c r="BV53" i="1"/>
  <c r="BV54" i="1"/>
  <c r="BV55" i="1"/>
  <c r="BV56" i="1"/>
  <c r="BV57" i="1"/>
  <c r="BV58" i="1"/>
  <c r="BV59" i="1"/>
  <c r="BV60" i="1"/>
  <c r="BV61" i="1"/>
  <c r="BV62" i="1"/>
  <c r="BV63" i="1"/>
  <c r="BV64" i="1"/>
  <c r="BV65" i="1"/>
  <c r="BV66" i="1"/>
  <c r="BV67" i="1"/>
  <c r="BV68" i="1"/>
  <c r="BV69" i="1"/>
  <c r="BV70" i="1"/>
  <c r="BV71" i="1"/>
  <c r="BV72" i="1"/>
  <c r="BV73" i="1"/>
  <c r="BV74" i="1"/>
  <c r="BV75" i="1"/>
  <c r="BV76" i="1"/>
  <c r="BV77" i="1"/>
  <c r="BV78" i="1"/>
  <c r="BV79" i="1"/>
  <c r="BV80" i="1"/>
  <c r="BV81" i="1"/>
  <c r="BV82" i="1"/>
  <c r="BV83" i="1"/>
  <c r="BV84" i="1"/>
  <c r="BV85" i="1"/>
  <c r="BV86" i="1"/>
  <c r="BV87" i="1"/>
  <c r="BV88" i="1"/>
  <c r="BV89" i="1"/>
  <c r="BV90" i="1"/>
  <c r="BV91" i="1"/>
  <c r="BV92" i="1"/>
  <c r="BV93" i="1"/>
  <c r="BV94" i="1"/>
  <c r="BV95" i="1"/>
  <c r="BV96" i="1"/>
  <c r="BV97" i="1"/>
  <c r="BV98" i="1"/>
  <c r="BV99" i="1"/>
  <c r="BV100" i="1"/>
  <c r="BV101" i="1"/>
  <c r="BV102" i="1"/>
  <c r="BV103" i="1"/>
  <c r="BV104" i="1"/>
  <c r="BV105" i="1"/>
  <c r="BV106" i="1"/>
  <c r="BV107" i="1"/>
  <c r="BV108" i="1"/>
  <c r="BV109" i="1"/>
  <c r="BV110" i="1"/>
  <c r="BV111" i="1"/>
  <c r="BV112" i="1"/>
  <c r="BV113" i="1"/>
  <c r="BV114" i="1"/>
  <c r="BV115" i="1"/>
  <c r="BV116" i="1"/>
  <c r="BV117" i="1"/>
  <c r="BV118" i="1"/>
  <c r="BV119" i="1"/>
  <c r="BV120" i="1"/>
  <c r="BV121" i="1"/>
  <c r="BV122" i="1"/>
  <c r="BV123" i="1"/>
  <c r="BV124" i="1"/>
  <c r="BV125" i="1"/>
  <c r="BV126" i="1"/>
  <c r="BV127" i="1"/>
  <c r="BV128" i="1"/>
  <c r="BV129" i="1"/>
  <c r="BV130" i="1"/>
  <c r="BV131" i="1"/>
  <c r="BV132" i="1"/>
  <c r="BV133" i="1"/>
  <c r="BV134" i="1"/>
  <c r="BV135" i="1"/>
  <c r="BV136" i="1"/>
  <c r="BV137" i="1"/>
  <c r="BV138" i="1"/>
  <c r="BV139" i="1"/>
  <c r="BV140" i="1"/>
  <c r="BV141" i="1"/>
  <c r="BV142" i="1"/>
  <c r="BV143" i="1"/>
  <c r="BV144" i="1"/>
  <c r="BV145" i="1"/>
  <c r="BV146" i="1"/>
  <c r="BV147" i="1"/>
  <c r="BV148" i="1"/>
  <c r="BV149" i="1"/>
  <c r="BV150" i="1"/>
  <c r="BV151" i="1"/>
  <c r="BV152" i="1"/>
  <c r="BV153" i="1"/>
  <c r="BV154" i="1"/>
  <c r="BV155" i="1"/>
  <c r="BV156" i="1"/>
  <c r="BV157" i="1"/>
  <c r="BV158" i="1"/>
  <c r="BV159" i="1"/>
  <c r="BV160" i="1"/>
  <c r="BV161" i="1"/>
  <c r="BV162" i="1"/>
  <c r="BV163" i="1"/>
  <c r="BV164" i="1"/>
  <c r="BV165" i="1"/>
  <c r="BV166" i="1"/>
  <c r="BV167" i="1"/>
  <c r="BV168" i="1"/>
  <c r="BV169" i="1"/>
  <c r="BV170" i="1"/>
  <c r="BV171" i="1"/>
  <c r="BV172" i="1"/>
  <c r="BV173" i="1"/>
  <c r="BV174" i="1"/>
  <c r="BV175" i="1"/>
  <c r="BV176" i="1"/>
  <c r="BV177" i="1"/>
  <c r="BV178" i="1"/>
  <c r="BV179" i="1"/>
  <c r="BV180" i="1"/>
  <c r="BV181" i="1"/>
  <c r="BV182" i="1"/>
  <c r="BV183" i="1"/>
  <c r="BV184" i="1"/>
  <c r="BV185" i="1"/>
  <c r="BV186" i="1"/>
  <c r="BV187" i="1"/>
  <c r="BV188" i="1"/>
  <c r="BV189" i="1"/>
  <c r="BV190" i="1"/>
  <c r="BV191" i="1"/>
  <c r="BV192" i="1"/>
  <c r="BV193" i="1"/>
  <c r="BV194" i="1"/>
  <c r="BV195" i="1"/>
  <c r="BV196" i="1"/>
  <c r="BV197" i="1"/>
  <c r="BV198" i="1"/>
  <c r="BV199" i="1"/>
  <c r="BV200" i="1"/>
  <c r="BV201" i="1"/>
  <c r="BV202" i="1"/>
  <c r="BV203" i="1"/>
  <c r="BV204" i="1"/>
  <c r="BV205" i="1"/>
  <c r="BV206" i="1"/>
  <c r="BV207" i="1"/>
  <c r="BV208" i="1"/>
  <c r="BV209" i="1"/>
  <c r="BV210" i="1"/>
  <c r="BV211" i="1"/>
  <c r="BV212" i="1"/>
  <c r="BV213" i="1"/>
  <c r="BV214" i="1"/>
  <c r="BV215" i="1"/>
  <c r="BV216" i="1"/>
  <c r="BV217" i="1"/>
  <c r="BV218" i="1"/>
  <c r="BV219" i="1"/>
  <c r="BV220" i="1"/>
  <c r="BV221" i="1"/>
  <c r="BV222" i="1"/>
  <c r="BV223" i="1"/>
  <c r="BV224" i="1"/>
  <c r="BV225" i="1"/>
  <c r="BV226" i="1"/>
  <c r="BV227" i="1"/>
  <c r="BV228" i="1"/>
  <c r="BV229" i="1"/>
  <c r="BV230" i="1"/>
  <c r="BV231" i="1"/>
  <c r="BV232" i="1"/>
  <c r="BV233" i="1"/>
  <c r="BV234" i="1"/>
  <c r="BV235" i="1"/>
  <c r="BV236" i="1"/>
  <c r="BV237" i="1"/>
  <c r="BV238" i="1"/>
  <c r="BV239" i="1"/>
  <c r="BV240" i="1"/>
  <c r="BV241" i="1"/>
  <c r="BV242" i="1"/>
  <c r="BV243" i="1"/>
  <c r="BV244" i="1"/>
  <c r="BV245" i="1"/>
  <c r="BV246" i="1"/>
  <c r="BV247" i="1"/>
  <c r="BV248" i="1"/>
  <c r="BV249" i="1"/>
  <c r="BV250" i="1"/>
  <c r="BV251" i="1"/>
  <c r="BV252" i="1"/>
  <c r="BV253" i="1"/>
  <c r="BV254" i="1"/>
  <c r="BV255" i="1"/>
  <c r="BV256" i="1"/>
  <c r="BV257" i="1"/>
  <c r="BV258" i="1"/>
  <c r="BV259" i="1"/>
  <c r="BV260" i="1"/>
  <c r="BV261" i="1"/>
  <c r="BV262" i="1"/>
  <c r="BV263" i="1"/>
  <c r="BV264" i="1"/>
  <c r="BV265" i="1"/>
  <c r="BV266" i="1"/>
  <c r="BV267" i="1"/>
  <c r="BV268" i="1"/>
  <c r="BV269" i="1"/>
  <c r="BV270" i="1"/>
  <c r="BV271" i="1"/>
  <c r="BV272" i="1"/>
  <c r="BV273" i="1"/>
  <c r="BV274" i="1"/>
  <c r="BV275" i="1"/>
  <c r="BV276" i="1"/>
  <c r="BV277" i="1"/>
  <c r="BV278" i="1"/>
  <c r="BV279" i="1"/>
  <c r="BV280" i="1"/>
  <c r="BV281" i="1"/>
  <c r="BV282" i="1"/>
  <c r="BV283" i="1"/>
  <c r="BV284" i="1"/>
  <c r="BV285" i="1"/>
  <c r="BV286" i="1"/>
  <c r="BV287" i="1"/>
  <c r="BV288" i="1"/>
  <c r="BV289" i="1"/>
  <c r="BV290" i="1"/>
  <c r="BV291" i="1"/>
  <c r="BV292" i="1"/>
  <c r="BV293" i="1"/>
  <c r="BV294" i="1"/>
  <c r="BV295" i="1"/>
  <c r="BV296" i="1"/>
  <c r="BV297" i="1"/>
  <c r="BV298" i="1"/>
  <c r="BV299" i="1"/>
  <c r="BV300" i="1"/>
  <c r="BV301" i="1"/>
  <c r="BV302" i="1"/>
  <c r="BV303" i="1"/>
  <c r="BV304" i="1"/>
  <c r="BV305" i="1"/>
  <c r="BV306" i="1"/>
  <c r="BV307" i="1"/>
  <c r="BV308" i="1"/>
  <c r="BV309" i="1"/>
  <c r="BV310" i="1"/>
  <c r="BV311" i="1"/>
  <c r="BV312" i="1"/>
  <c r="BV313" i="1"/>
  <c r="BV314" i="1"/>
  <c r="BV315" i="1"/>
  <c r="BV316" i="1"/>
  <c r="BV317" i="1"/>
  <c r="BV318" i="1"/>
  <c r="BV319" i="1"/>
  <c r="BV320" i="1"/>
  <c r="BV321" i="1"/>
  <c r="BV322" i="1"/>
  <c r="BV323" i="1"/>
  <c r="BV324" i="1"/>
  <c r="BV325" i="1"/>
  <c r="BV326" i="1"/>
  <c r="BV327" i="1"/>
  <c r="BV328" i="1"/>
  <c r="BV329" i="1"/>
  <c r="BV330" i="1"/>
  <c r="BV331" i="1"/>
  <c r="BV332" i="1"/>
  <c r="BV333" i="1"/>
  <c r="BV334" i="1"/>
  <c r="BV335" i="1"/>
  <c r="BV336" i="1"/>
  <c r="BV337" i="1"/>
  <c r="BV338" i="1"/>
  <c r="BV339" i="1"/>
  <c r="BV340" i="1"/>
  <c r="BV341" i="1"/>
  <c r="BV342" i="1"/>
  <c r="BV343" i="1"/>
  <c r="BV344" i="1"/>
  <c r="BV345" i="1"/>
  <c r="BV346" i="1"/>
  <c r="BV347" i="1"/>
  <c r="BV348" i="1"/>
  <c r="BV349" i="1"/>
  <c r="BV350" i="1"/>
  <c r="BV351" i="1"/>
  <c r="BV352" i="1"/>
  <c r="BV353" i="1"/>
  <c r="BV354" i="1"/>
  <c r="BV355" i="1"/>
  <c r="BV356" i="1"/>
  <c r="BV357" i="1"/>
  <c r="BV358" i="1"/>
  <c r="BV359" i="1"/>
  <c r="BV360" i="1"/>
  <c r="BV361" i="1"/>
  <c r="BV362" i="1"/>
  <c r="BV363" i="1"/>
  <c r="BV364" i="1"/>
  <c r="BV365" i="1"/>
  <c r="BV366" i="1"/>
  <c r="BV367" i="1"/>
  <c r="BV368" i="1"/>
  <c r="BV369" i="1"/>
  <c r="BV370" i="1"/>
  <c r="BV371" i="1"/>
  <c r="BV372" i="1"/>
  <c r="BV373" i="1"/>
  <c r="BV374" i="1"/>
  <c r="BV375" i="1"/>
  <c r="BV376" i="1"/>
  <c r="BV377" i="1"/>
  <c r="BV378" i="1"/>
  <c r="BV379" i="1"/>
  <c r="BV380" i="1"/>
  <c r="BV381" i="1"/>
  <c r="BV382" i="1"/>
  <c r="BV383" i="1"/>
  <c r="BV384" i="1"/>
  <c r="BV385" i="1"/>
  <c r="BV386" i="1"/>
  <c r="BV387" i="1"/>
  <c r="BV388" i="1"/>
  <c r="BV389" i="1"/>
  <c r="BV390" i="1"/>
  <c r="BV391" i="1"/>
  <c r="BV392" i="1"/>
  <c r="BV393" i="1"/>
  <c r="BV394" i="1"/>
  <c r="BV395" i="1"/>
  <c r="BV396" i="1"/>
  <c r="BV397" i="1"/>
  <c r="BV398" i="1"/>
  <c r="BV399" i="1"/>
  <c r="BV400" i="1"/>
  <c r="BV401" i="1"/>
  <c r="BV402" i="1"/>
  <c r="BV403" i="1"/>
  <c r="BV404" i="1"/>
  <c r="BV405" i="1"/>
  <c r="BV406" i="1"/>
  <c r="BV407" i="1"/>
  <c r="BV408" i="1"/>
  <c r="BV409" i="1"/>
  <c r="BV410" i="1"/>
  <c r="BV411" i="1"/>
  <c r="BV412" i="1"/>
  <c r="BV413" i="1"/>
  <c r="BV414" i="1"/>
  <c r="BV415" i="1"/>
  <c r="BV416" i="1"/>
  <c r="BV417" i="1"/>
  <c r="BV418" i="1"/>
  <c r="BV419" i="1"/>
  <c r="BV420" i="1"/>
  <c r="BV421" i="1"/>
  <c r="BV422" i="1"/>
  <c r="BV423" i="1"/>
  <c r="BV424" i="1"/>
  <c r="BV425" i="1"/>
  <c r="BV426" i="1"/>
  <c r="BV427" i="1"/>
  <c r="BV428" i="1"/>
  <c r="BV429" i="1"/>
  <c r="BV430" i="1"/>
  <c r="BV431" i="1"/>
  <c r="BV432" i="1"/>
  <c r="BV433" i="1"/>
  <c r="BV434" i="1"/>
  <c r="BV435" i="1"/>
  <c r="BV436" i="1"/>
  <c r="BV437" i="1"/>
  <c r="BV438" i="1"/>
  <c r="BV439" i="1"/>
  <c r="BV440" i="1"/>
  <c r="BV441" i="1"/>
  <c r="BV442" i="1"/>
  <c r="BV443" i="1"/>
  <c r="BV444" i="1"/>
  <c r="BV445" i="1"/>
  <c r="BV446" i="1"/>
  <c r="BV447" i="1"/>
  <c r="BV448" i="1"/>
  <c r="BV449" i="1"/>
  <c r="BV450" i="1"/>
  <c r="BV451" i="1"/>
  <c r="BV452" i="1"/>
  <c r="BV453" i="1"/>
  <c r="BV454" i="1"/>
  <c r="BV455" i="1"/>
  <c r="BV456" i="1"/>
  <c r="BV457" i="1"/>
  <c r="BV458" i="1"/>
  <c r="BV459" i="1"/>
  <c r="BV460" i="1"/>
  <c r="BV461" i="1"/>
  <c r="BV462" i="1"/>
  <c r="BV463" i="1"/>
  <c r="BV464" i="1"/>
  <c r="BV465" i="1"/>
  <c r="BV466" i="1"/>
  <c r="BV467" i="1"/>
  <c r="BV468" i="1"/>
  <c r="BV469" i="1"/>
  <c r="BV470" i="1"/>
  <c r="BV471" i="1"/>
  <c r="BV472" i="1"/>
  <c r="BV473" i="1"/>
  <c r="BV474" i="1"/>
  <c r="BV475" i="1"/>
  <c r="BV476" i="1"/>
  <c r="BV477" i="1"/>
  <c r="BV478" i="1"/>
  <c r="BV479" i="1"/>
  <c r="BV480" i="1"/>
  <c r="BV481" i="1"/>
  <c r="BV482" i="1"/>
  <c r="BV483" i="1"/>
  <c r="BV484" i="1"/>
  <c r="BV485" i="1"/>
  <c r="BV486" i="1"/>
  <c r="BV487" i="1"/>
  <c r="BV488" i="1"/>
  <c r="BV489" i="1"/>
  <c r="BV490" i="1"/>
  <c r="BV491" i="1"/>
  <c r="BV492" i="1"/>
  <c r="BV493" i="1"/>
  <c r="BV494" i="1"/>
  <c r="BV495" i="1"/>
  <c r="BV496" i="1"/>
  <c r="BV497" i="1"/>
  <c r="BV498" i="1"/>
  <c r="BV499" i="1"/>
  <c r="BV500" i="1"/>
  <c r="BV501" i="1"/>
  <c r="BV502" i="1"/>
  <c r="BV503" i="1"/>
  <c r="BV504" i="1"/>
  <c r="BV505" i="1"/>
  <c r="BV506" i="1"/>
  <c r="BV507" i="1"/>
  <c r="BV508" i="1"/>
  <c r="BV509" i="1"/>
  <c r="BV510" i="1"/>
  <c r="BV511" i="1"/>
  <c r="BV512" i="1"/>
  <c r="BV513" i="1"/>
  <c r="BV514" i="1"/>
  <c r="BV515" i="1"/>
  <c r="BV516" i="1"/>
  <c r="BV517" i="1"/>
  <c r="BV518" i="1"/>
  <c r="BV519" i="1"/>
  <c r="BV520" i="1"/>
  <c r="BV521" i="1"/>
  <c r="BV522" i="1"/>
  <c r="BV523" i="1"/>
  <c r="BV524" i="1"/>
  <c r="BV525" i="1"/>
  <c r="BV526" i="1"/>
  <c r="BV527" i="1"/>
  <c r="BV528" i="1"/>
  <c r="BV529" i="1"/>
  <c r="BV530" i="1"/>
  <c r="BV531" i="1"/>
  <c r="BV532" i="1"/>
  <c r="BV533" i="1"/>
  <c r="BV534" i="1"/>
  <c r="BV535" i="1"/>
  <c r="BV536" i="1"/>
  <c r="BV537" i="1"/>
  <c r="BV538" i="1"/>
  <c r="BV539" i="1"/>
  <c r="BV540" i="1"/>
  <c r="BV541" i="1"/>
  <c r="BV542" i="1"/>
  <c r="BV543" i="1"/>
  <c r="BV544" i="1"/>
  <c r="BV545" i="1"/>
  <c r="BV546" i="1"/>
  <c r="BV547" i="1"/>
  <c r="BV548" i="1"/>
  <c r="BV549" i="1"/>
  <c r="BV550" i="1"/>
  <c r="BV551" i="1"/>
  <c r="BV552" i="1"/>
  <c r="BV553" i="1"/>
  <c r="BV554" i="1"/>
  <c r="BV555" i="1"/>
  <c r="BV556" i="1"/>
  <c r="BV557" i="1"/>
  <c r="BV558" i="1"/>
  <c r="BV559" i="1"/>
  <c r="BV560" i="1"/>
  <c r="BV561" i="1"/>
  <c r="BV562" i="1"/>
  <c r="BV563" i="1"/>
  <c r="BV564" i="1"/>
  <c r="BV565" i="1"/>
  <c r="BV566" i="1"/>
  <c r="BV567" i="1"/>
  <c r="BV568" i="1"/>
  <c r="BV569" i="1"/>
  <c r="BV570" i="1"/>
  <c r="BV571" i="1"/>
  <c r="BV572" i="1"/>
  <c r="BV573" i="1"/>
  <c r="BV574" i="1"/>
  <c r="BV575" i="1"/>
  <c r="BV576" i="1"/>
  <c r="BV577" i="1"/>
  <c r="BV578" i="1"/>
  <c r="BV579" i="1"/>
  <c r="BV580" i="1"/>
  <c r="BV581" i="1"/>
  <c r="BV582" i="1"/>
  <c r="BV583" i="1"/>
  <c r="BV584" i="1"/>
  <c r="BV585" i="1"/>
  <c r="BV586" i="1"/>
  <c r="BV587" i="1"/>
  <c r="BV588" i="1"/>
  <c r="BV589" i="1"/>
  <c r="BV590" i="1"/>
  <c r="BV591" i="1"/>
  <c r="BV592" i="1"/>
  <c r="BV593" i="1"/>
  <c r="BV594" i="1"/>
  <c r="BV595" i="1"/>
  <c r="BV596" i="1"/>
  <c r="BV597" i="1"/>
  <c r="BV598" i="1"/>
  <c r="BV599" i="1"/>
  <c r="BV600" i="1"/>
  <c r="BV601" i="1"/>
  <c r="BV602" i="1"/>
  <c r="BV603" i="1"/>
  <c r="BV604" i="1"/>
  <c r="BV605" i="1"/>
  <c r="BV606" i="1"/>
  <c r="BV607" i="1"/>
  <c r="BV608" i="1"/>
  <c r="BV609" i="1"/>
  <c r="BV610" i="1"/>
  <c r="BV611" i="1"/>
  <c r="BV612" i="1"/>
  <c r="BV613" i="1"/>
  <c r="BV614" i="1"/>
  <c r="BV615" i="1"/>
  <c r="BV616" i="1"/>
  <c r="BV617" i="1"/>
  <c r="BV618" i="1"/>
  <c r="BV619" i="1"/>
  <c r="BV620" i="1"/>
  <c r="BV621" i="1"/>
  <c r="BV622" i="1"/>
  <c r="BV623" i="1"/>
  <c r="BV624" i="1"/>
  <c r="BV625" i="1"/>
  <c r="BV626" i="1"/>
  <c r="BV627" i="1"/>
  <c r="BV628" i="1"/>
  <c r="BV629" i="1"/>
  <c r="BV630" i="1"/>
  <c r="BV631" i="1"/>
  <c r="BV632" i="1"/>
  <c r="BV633" i="1"/>
  <c r="BV634" i="1"/>
  <c r="BV635" i="1"/>
  <c r="BV636" i="1"/>
  <c r="BV637" i="1"/>
  <c r="BV638" i="1"/>
  <c r="BV639" i="1"/>
  <c r="BV640" i="1"/>
  <c r="BV641" i="1"/>
  <c r="BV642" i="1"/>
  <c r="BV643" i="1"/>
  <c r="BV644" i="1"/>
  <c r="BV645" i="1"/>
  <c r="BV646" i="1"/>
  <c r="BV647" i="1"/>
  <c r="BV648" i="1"/>
  <c r="BV649" i="1"/>
  <c r="BV650" i="1"/>
  <c r="BV651" i="1"/>
  <c r="BV652" i="1"/>
  <c r="BV653" i="1"/>
  <c r="BV654" i="1"/>
  <c r="BV655" i="1"/>
  <c r="BV656" i="1"/>
  <c r="BV657" i="1"/>
  <c r="BV658" i="1"/>
  <c r="BV659" i="1"/>
  <c r="BV660" i="1"/>
  <c r="BV661" i="1"/>
  <c r="BV662" i="1"/>
  <c r="BV663" i="1"/>
  <c r="BV664" i="1"/>
  <c r="BV665" i="1"/>
  <c r="BV666" i="1"/>
  <c r="BV667" i="1"/>
  <c r="BV668" i="1"/>
  <c r="BV669" i="1"/>
  <c r="BV670" i="1"/>
  <c r="BV671" i="1"/>
  <c r="BV672" i="1"/>
  <c r="BV673" i="1"/>
  <c r="BV674" i="1"/>
  <c r="BV675" i="1"/>
  <c r="BV676" i="1"/>
  <c r="BV677" i="1"/>
  <c r="BV678" i="1"/>
  <c r="BV679" i="1"/>
  <c r="BV680" i="1"/>
  <c r="BV681" i="1"/>
  <c r="BV682" i="1"/>
  <c r="BV683" i="1"/>
  <c r="BV684" i="1"/>
  <c r="BV685" i="1"/>
  <c r="BV686" i="1"/>
  <c r="BV687" i="1"/>
  <c r="BV688" i="1"/>
  <c r="BV689" i="1"/>
  <c r="BV690" i="1"/>
  <c r="BV691" i="1"/>
  <c r="BV692" i="1"/>
  <c r="BV693" i="1"/>
  <c r="BV694" i="1"/>
  <c r="BV695" i="1"/>
  <c r="BV696" i="1"/>
  <c r="BV697" i="1"/>
  <c r="BV698" i="1"/>
  <c r="BV699" i="1"/>
  <c r="BV700" i="1"/>
  <c r="BV701" i="1"/>
  <c r="BV702" i="1"/>
  <c r="BV703" i="1"/>
  <c r="BV704" i="1"/>
  <c r="BV705" i="1"/>
  <c r="BV706" i="1"/>
  <c r="BV707" i="1"/>
  <c r="BV708" i="1"/>
  <c r="BV709" i="1"/>
  <c r="BV710" i="1"/>
  <c r="BV711" i="1"/>
  <c r="BV712" i="1"/>
  <c r="BV713" i="1"/>
  <c r="BV714" i="1"/>
  <c r="BV715" i="1"/>
  <c r="BV716" i="1"/>
  <c r="BV717" i="1"/>
  <c r="BV718" i="1"/>
  <c r="BV719" i="1"/>
  <c r="BV720" i="1"/>
  <c r="BV721" i="1"/>
  <c r="BV722" i="1"/>
  <c r="BV723" i="1"/>
  <c r="BV724" i="1"/>
  <c r="BV725" i="1"/>
  <c r="BV726" i="1"/>
  <c r="BV727" i="1"/>
  <c r="BV728" i="1"/>
  <c r="BV729" i="1"/>
  <c r="BV730" i="1"/>
  <c r="BV731" i="1"/>
  <c r="BV732" i="1"/>
  <c r="BV733" i="1"/>
  <c r="BV734" i="1"/>
  <c r="BV735" i="1"/>
  <c r="BV736" i="1"/>
  <c r="BV737" i="1"/>
  <c r="BV738" i="1"/>
  <c r="BV739" i="1"/>
  <c r="BV740" i="1"/>
  <c r="BV741" i="1"/>
  <c r="BV742" i="1"/>
  <c r="BV743" i="1"/>
  <c r="BV744" i="1"/>
  <c r="BV745" i="1"/>
  <c r="BV746" i="1"/>
  <c r="BV747" i="1"/>
  <c r="BV748" i="1"/>
  <c r="BV749" i="1"/>
  <c r="BV750" i="1"/>
  <c r="BV751" i="1"/>
  <c r="BV752" i="1"/>
  <c r="BV753" i="1"/>
  <c r="BV754" i="1"/>
  <c r="BV755" i="1"/>
  <c r="BV756" i="1"/>
  <c r="BV757" i="1"/>
  <c r="BV758" i="1"/>
  <c r="BV759" i="1"/>
  <c r="BV760" i="1"/>
  <c r="BV761" i="1"/>
  <c r="BV762" i="1"/>
  <c r="BV763" i="1"/>
  <c r="BV764" i="1"/>
  <c r="BV765" i="1"/>
  <c r="BV766" i="1"/>
  <c r="BV767" i="1"/>
  <c r="BV768" i="1"/>
  <c r="BV769" i="1"/>
  <c r="BV770" i="1"/>
  <c r="BV771" i="1"/>
  <c r="BV772" i="1"/>
  <c r="BV773" i="1"/>
  <c r="BV774" i="1"/>
  <c r="BV775" i="1"/>
  <c r="BV776" i="1"/>
  <c r="BV777" i="1"/>
  <c r="BV778" i="1"/>
  <c r="BV779" i="1"/>
  <c r="BV780" i="1"/>
  <c r="BV781" i="1"/>
  <c r="BV782" i="1"/>
  <c r="BV783" i="1"/>
  <c r="BV784" i="1"/>
  <c r="BV785" i="1"/>
  <c r="BV786" i="1"/>
  <c r="BV787" i="1"/>
  <c r="BV788" i="1"/>
  <c r="BV789" i="1"/>
  <c r="BV790" i="1"/>
  <c r="BV791" i="1"/>
  <c r="BV792" i="1"/>
  <c r="BV793" i="1"/>
  <c r="BV794" i="1"/>
  <c r="BV795" i="1"/>
  <c r="BV796" i="1"/>
  <c r="BV797" i="1"/>
  <c r="BV798" i="1"/>
  <c r="BV799" i="1"/>
  <c r="BV800" i="1"/>
  <c r="BV801" i="1"/>
  <c r="BV802" i="1"/>
  <c r="BV803" i="1"/>
  <c r="BV804" i="1"/>
  <c r="BV805" i="1"/>
  <c r="BV806" i="1"/>
  <c r="BV807" i="1"/>
  <c r="BV808" i="1"/>
  <c r="BV809" i="1"/>
  <c r="BV810" i="1"/>
  <c r="BV811" i="1"/>
  <c r="BV812" i="1"/>
  <c r="BV813" i="1"/>
  <c r="BV814" i="1"/>
  <c r="BV815" i="1"/>
  <c r="BV816" i="1"/>
  <c r="BV817" i="1"/>
  <c r="BV818" i="1"/>
  <c r="BV819" i="1"/>
  <c r="BV820" i="1"/>
  <c r="BV821" i="1"/>
  <c r="BV822" i="1"/>
  <c r="BV823" i="1"/>
  <c r="BV824" i="1"/>
  <c r="BV825" i="1"/>
  <c r="BV826" i="1"/>
  <c r="BV827" i="1"/>
  <c r="BV828" i="1"/>
  <c r="BV829" i="1"/>
  <c r="BV830" i="1"/>
  <c r="BV831" i="1"/>
  <c r="BV832" i="1"/>
  <c r="BV833" i="1"/>
  <c r="BV834" i="1"/>
  <c r="BV835" i="1"/>
  <c r="BV836" i="1"/>
  <c r="BV837" i="1"/>
  <c r="BV838" i="1"/>
  <c r="BV839" i="1"/>
  <c r="BV840" i="1"/>
  <c r="BV841" i="1"/>
  <c r="BV842" i="1"/>
  <c r="BV843" i="1"/>
  <c r="BV844" i="1"/>
  <c r="BV845" i="1"/>
  <c r="BV846" i="1"/>
  <c r="BV847" i="1"/>
  <c r="BV848" i="1"/>
  <c r="BV849" i="1"/>
  <c r="BV850" i="1"/>
  <c r="BV851" i="1"/>
  <c r="BV852" i="1"/>
  <c r="BV853" i="1"/>
  <c r="BV854" i="1"/>
  <c r="BV855" i="1"/>
  <c r="BV856" i="1"/>
  <c r="BV857" i="1"/>
  <c r="BV858" i="1"/>
  <c r="BV859" i="1"/>
  <c r="BV860" i="1"/>
  <c r="BV861" i="1"/>
  <c r="BV862" i="1"/>
  <c r="BV863" i="1"/>
  <c r="BV864" i="1"/>
  <c r="BV865" i="1"/>
  <c r="BV866" i="1"/>
  <c r="BV867" i="1"/>
  <c r="BV868" i="1"/>
  <c r="BV869" i="1"/>
  <c r="BV870" i="1"/>
  <c r="BV871" i="1"/>
  <c r="BV872" i="1"/>
  <c r="BV873" i="1"/>
  <c r="BV874" i="1"/>
  <c r="BV875" i="1"/>
  <c r="BV876" i="1"/>
  <c r="BV877" i="1"/>
  <c r="BV878" i="1"/>
  <c r="BV879" i="1"/>
  <c r="BV880" i="1"/>
  <c r="BV881" i="1"/>
  <c r="BV882" i="1"/>
  <c r="BV883" i="1"/>
  <c r="BV884" i="1"/>
  <c r="BV885" i="1"/>
  <c r="BV886" i="1"/>
  <c r="BV887" i="1"/>
  <c r="BV888" i="1"/>
  <c r="BV889" i="1"/>
  <c r="BV890" i="1"/>
  <c r="BV891" i="1"/>
  <c r="BV892" i="1"/>
  <c r="BV893" i="1"/>
  <c r="BV894" i="1"/>
  <c r="BV895" i="1"/>
  <c r="BV896" i="1"/>
  <c r="BV897" i="1"/>
  <c r="BV898" i="1"/>
  <c r="BV899" i="1"/>
  <c r="BV900" i="1"/>
  <c r="BV901" i="1"/>
  <c r="BV902" i="1"/>
  <c r="BV903" i="1"/>
  <c r="BV904" i="1"/>
  <c r="BV905" i="1"/>
  <c r="BV906" i="1"/>
  <c r="BV907" i="1"/>
  <c r="BV908" i="1"/>
  <c r="BV909" i="1"/>
  <c r="BV910" i="1"/>
  <c r="BV911" i="1"/>
  <c r="BV912" i="1"/>
  <c r="BV913" i="1"/>
  <c r="BV914" i="1"/>
  <c r="BV915" i="1"/>
  <c r="BV916" i="1"/>
  <c r="BV917" i="1"/>
  <c r="BV918" i="1"/>
  <c r="BV919" i="1"/>
  <c r="BV920" i="1"/>
  <c r="BV921" i="1"/>
  <c r="BV922" i="1"/>
  <c r="BV923" i="1"/>
  <c r="BV924" i="1"/>
  <c r="BV925" i="1"/>
  <c r="BV926" i="1"/>
  <c r="BV927" i="1"/>
  <c r="BV928" i="1"/>
  <c r="BV929" i="1"/>
  <c r="BV930" i="1"/>
  <c r="BV931" i="1"/>
  <c r="BV932" i="1"/>
  <c r="BV933" i="1"/>
  <c r="BV934" i="1"/>
  <c r="BV935" i="1"/>
  <c r="BV936" i="1"/>
  <c r="BV937" i="1"/>
  <c r="BV938" i="1"/>
  <c r="BV939" i="1"/>
  <c r="BV940" i="1"/>
  <c r="BV941" i="1"/>
  <c r="BV942" i="1"/>
  <c r="BV943" i="1"/>
  <c r="BV944" i="1"/>
  <c r="BV945" i="1"/>
  <c r="BV946" i="1"/>
  <c r="BV947" i="1"/>
  <c r="BV948" i="1"/>
  <c r="BV949" i="1"/>
  <c r="BV950" i="1"/>
  <c r="BV951" i="1"/>
  <c r="BV952" i="1"/>
  <c r="BV953" i="1"/>
  <c r="BV954" i="1"/>
  <c r="BV955" i="1"/>
  <c r="BV956" i="1"/>
  <c r="BV957" i="1"/>
  <c r="BV958" i="1"/>
  <c r="BV959" i="1"/>
  <c r="BV960" i="1"/>
  <c r="BV961" i="1"/>
  <c r="BV962" i="1"/>
  <c r="BV963" i="1"/>
  <c r="BV964" i="1"/>
  <c r="BV965" i="1"/>
  <c r="BV966" i="1"/>
  <c r="BV967" i="1"/>
  <c r="BV968" i="1"/>
  <c r="BV969" i="1"/>
  <c r="BV970" i="1"/>
  <c r="BV971" i="1"/>
  <c r="BV972" i="1"/>
  <c r="BV973" i="1"/>
  <c r="BV974" i="1"/>
  <c r="BV975" i="1"/>
  <c r="BV976" i="1"/>
  <c r="BV977" i="1"/>
  <c r="BV978" i="1"/>
  <c r="BV979" i="1"/>
  <c r="BV980" i="1"/>
  <c r="BV981" i="1"/>
  <c r="BV982" i="1"/>
  <c r="BV983" i="1"/>
  <c r="BV984" i="1"/>
  <c r="BV985" i="1"/>
  <c r="BV986" i="1"/>
  <c r="BV987" i="1"/>
  <c r="BV988" i="1"/>
  <c r="BV989" i="1"/>
  <c r="BV990" i="1"/>
  <c r="BV991" i="1"/>
  <c r="BV992" i="1"/>
  <c r="BV993" i="1"/>
  <c r="BV994" i="1"/>
  <c r="BV995" i="1"/>
  <c r="BV996" i="1"/>
  <c r="BV997" i="1"/>
  <c r="BV998" i="1"/>
  <c r="BV999" i="1"/>
  <c r="BV1000" i="1"/>
  <c r="BV1001" i="1"/>
  <c r="BV1002" i="1"/>
  <c r="BV1003" i="1"/>
  <c r="BV1004" i="1"/>
  <c r="BV1005" i="1"/>
  <c r="BV1006" i="1"/>
  <c r="BV1007" i="1"/>
  <c r="BV1008" i="1"/>
  <c r="BV1009" i="1"/>
  <c r="BV1010" i="1"/>
  <c r="BV1011" i="1"/>
  <c r="BV1012" i="1"/>
  <c r="BV1013" i="1"/>
  <c r="BV1014" i="1"/>
  <c r="BV1015" i="1"/>
  <c r="BV1016" i="1"/>
  <c r="BV1017" i="1"/>
  <c r="BV1018" i="1"/>
  <c r="BV1019" i="1"/>
  <c r="BV1020" i="1"/>
  <c r="BV1021" i="1"/>
  <c r="BV1022" i="1"/>
  <c r="BV1023" i="1"/>
  <c r="BV1024" i="1"/>
  <c r="BV1025" i="1"/>
  <c r="BV1026" i="1"/>
  <c r="BV1027" i="1"/>
  <c r="BV1028" i="1"/>
  <c r="BV1029" i="1"/>
  <c r="BV1030" i="1"/>
  <c r="BV1031" i="1"/>
  <c r="BV1032" i="1"/>
  <c r="BV1033" i="1"/>
  <c r="BV1034" i="1"/>
  <c r="BV1035" i="1"/>
  <c r="BV1036" i="1"/>
  <c r="BV1037" i="1"/>
  <c r="BV1038" i="1"/>
  <c r="BV1039" i="1"/>
  <c r="BV1040" i="1"/>
  <c r="BV1041" i="1"/>
  <c r="BV1042" i="1"/>
  <c r="BV43" i="1"/>
  <c r="J39" i="6" l="1"/>
  <c r="J38" i="6"/>
  <c r="J35" i="6"/>
  <c r="I39" i="6"/>
  <c r="I31" i="6"/>
  <c r="B11" i="2" l="1"/>
  <c r="BM4" i="7"/>
  <c r="BM5" i="7"/>
  <c r="BM6" i="7"/>
  <c r="BM7" i="7"/>
  <c r="BM8" i="7"/>
  <c r="BM9" i="7"/>
  <c r="BM10" i="7"/>
  <c r="BM11" i="7"/>
  <c r="BM12" i="7"/>
  <c r="BM13" i="7"/>
  <c r="BM14" i="7"/>
  <c r="BM15" i="7"/>
  <c r="BM16" i="7"/>
  <c r="BM17" i="7"/>
  <c r="BM18" i="7"/>
  <c r="BM19" i="7"/>
  <c r="BM20" i="7"/>
  <c r="BM21" i="7"/>
  <c r="BM22" i="7"/>
  <c r="BM23" i="7"/>
  <c r="BM24" i="7"/>
  <c r="BM25" i="7"/>
  <c r="BM26" i="7"/>
  <c r="BM27" i="7"/>
  <c r="BM28" i="7"/>
  <c r="BM29" i="7"/>
  <c r="BM30" i="7"/>
  <c r="BM31" i="7"/>
  <c r="BM32" i="7"/>
  <c r="BM33" i="7"/>
  <c r="BM34" i="7"/>
  <c r="BM35" i="7"/>
  <c r="BM36" i="7"/>
  <c r="BM37" i="7"/>
  <c r="BM38" i="7"/>
  <c r="BM39" i="7"/>
  <c r="BM40" i="7"/>
  <c r="BM41" i="7"/>
  <c r="BM42" i="7"/>
  <c r="BM43" i="7"/>
  <c r="BM44" i="7"/>
  <c r="BM45" i="7"/>
  <c r="BM46" i="7"/>
  <c r="BM47" i="7"/>
  <c r="BM48" i="7"/>
  <c r="BM49" i="7"/>
  <c r="BM50" i="7"/>
  <c r="BM51" i="7"/>
  <c r="BM52" i="7"/>
  <c r="BM53" i="7"/>
  <c r="BM54" i="7"/>
  <c r="BM55" i="7"/>
  <c r="BM56" i="7"/>
  <c r="BM57" i="7"/>
  <c r="BM58" i="7"/>
  <c r="BM59" i="7"/>
  <c r="BM60" i="7"/>
  <c r="BM61" i="7"/>
  <c r="BM62" i="7"/>
  <c r="BM63" i="7"/>
  <c r="BM64" i="7"/>
  <c r="BM65" i="7"/>
  <c r="BM66" i="7"/>
  <c r="BM67" i="7"/>
  <c r="BM68" i="7"/>
  <c r="BM69" i="7"/>
  <c r="BM70" i="7"/>
  <c r="BM71" i="7"/>
  <c r="BM72" i="7"/>
  <c r="BM73" i="7"/>
  <c r="BM74" i="7"/>
  <c r="BM75" i="7"/>
  <c r="BM76" i="7"/>
  <c r="BM77" i="7"/>
  <c r="BM78" i="7"/>
  <c r="BM79" i="7"/>
  <c r="BM80" i="7"/>
  <c r="BM81" i="7"/>
  <c r="BM82" i="7"/>
  <c r="BM83" i="7"/>
  <c r="BM84" i="7"/>
  <c r="BM85" i="7"/>
  <c r="BM86" i="7"/>
  <c r="BM87" i="7"/>
  <c r="BM88" i="7"/>
  <c r="BM89" i="7"/>
  <c r="BM90" i="7"/>
  <c r="BM91" i="7"/>
  <c r="BM92" i="7"/>
  <c r="BM93" i="7"/>
  <c r="BM94" i="7"/>
  <c r="BM95" i="7"/>
  <c r="BM96" i="7"/>
  <c r="BM97" i="7"/>
  <c r="BM98" i="7"/>
  <c r="BM99" i="7"/>
  <c r="BM100" i="7"/>
  <c r="BM101" i="7"/>
  <c r="BM102" i="7"/>
  <c r="BM103" i="7"/>
  <c r="BM104" i="7"/>
  <c r="BM105" i="7"/>
  <c r="BM106" i="7"/>
  <c r="BM107" i="7"/>
  <c r="BM108" i="7"/>
  <c r="BM109" i="7"/>
  <c r="BM110" i="7"/>
  <c r="BM111" i="7"/>
  <c r="BM112" i="7"/>
  <c r="BM113" i="7"/>
  <c r="BM114" i="7"/>
  <c r="BM115" i="7"/>
  <c r="BM116" i="7"/>
  <c r="BC4" i="7"/>
  <c r="BC5" i="7"/>
  <c r="BC6" i="7"/>
  <c r="BC7" i="7"/>
  <c r="BC8" i="7"/>
  <c r="BC9" i="7"/>
  <c r="BC10" i="7"/>
  <c r="BC11" i="7"/>
  <c r="BC12" i="7"/>
  <c r="BC13" i="7"/>
  <c r="BC14" i="7"/>
  <c r="BC15" i="7"/>
  <c r="BC16" i="7"/>
  <c r="BC17" i="7"/>
  <c r="BC18" i="7"/>
  <c r="BC19" i="7"/>
  <c r="BC20" i="7"/>
  <c r="BC21" i="7"/>
  <c r="BC22" i="7"/>
  <c r="BC23" i="7"/>
  <c r="BC24" i="7"/>
  <c r="BC25" i="7"/>
  <c r="BC26" i="7"/>
  <c r="BC27" i="7"/>
  <c r="BC28" i="7"/>
  <c r="BC29" i="7"/>
  <c r="BC30" i="7"/>
  <c r="BC31" i="7"/>
  <c r="BC32" i="7"/>
  <c r="BC33" i="7"/>
  <c r="BC34" i="7"/>
  <c r="BC35" i="7"/>
  <c r="BC36" i="7"/>
  <c r="BC37" i="7"/>
  <c r="BC38" i="7"/>
  <c r="BC39" i="7"/>
  <c r="BC40" i="7"/>
  <c r="BC41" i="7"/>
  <c r="BC42" i="7"/>
  <c r="BC43" i="7"/>
  <c r="BC44" i="7"/>
  <c r="BC45" i="7"/>
  <c r="BC46" i="7"/>
  <c r="BC47" i="7"/>
  <c r="BC48" i="7"/>
  <c r="BC49" i="7"/>
  <c r="BC50" i="7"/>
  <c r="BC51" i="7"/>
  <c r="BC52" i="7"/>
  <c r="BC53" i="7"/>
  <c r="BC54" i="7"/>
  <c r="BC55" i="7"/>
  <c r="BC56" i="7"/>
  <c r="BC57" i="7"/>
  <c r="BC58" i="7"/>
  <c r="BC59" i="7"/>
  <c r="BC60" i="7"/>
  <c r="BC61" i="7"/>
  <c r="BC62" i="7"/>
  <c r="BC63" i="7"/>
  <c r="BC64" i="7"/>
  <c r="BC65" i="7"/>
  <c r="BC66" i="7"/>
  <c r="BC67" i="7"/>
  <c r="BC68" i="7"/>
  <c r="BC69" i="7"/>
  <c r="BC70" i="7"/>
  <c r="BC71" i="7"/>
  <c r="BC72" i="7"/>
  <c r="BC73" i="7"/>
  <c r="BC74" i="7"/>
  <c r="BC75" i="7"/>
  <c r="BC76" i="7"/>
  <c r="BC77" i="7"/>
  <c r="BC78" i="7"/>
  <c r="BC79" i="7"/>
  <c r="BC80" i="7"/>
  <c r="BC81" i="7"/>
  <c r="BC82" i="7"/>
  <c r="BC83" i="7"/>
  <c r="BC84" i="7"/>
  <c r="BC85" i="7"/>
  <c r="BC86" i="7"/>
  <c r="BC87" i="7"/>
  <c r="BC88" i="7"/>
  <c r="BC89" i="7"/>
  <c r="BC90" i="7"/>
  <c r="BC91" i="7"/>
  <c r="BC92" i="7"/>
  <c r="BC93" i="7"/>
  <c r="BC94" i="7"/>
  <c r="BC95" i="7"/>
  <c r="BC96" i="7"/>
  <c r="BC97" i="7"/>
  <c r="BC98" i="7"/>
  <c r="BC99" i="7"/>
  <c r="BC100" i="7"/>
  <c r="BC101" i="7"/>
  <c r="BC102" i="7"/>
  <c r="BC103" i="7"/>
  <c r="BC104" i="7"/>
  <c r="BC105" i="7"/>
  <c r="BC106" i="7"/>
  <c r="BC107" i="7"/>
  <c r="BC108" i="7"/>
  <c r="BC109" i="7"/>
  <c r="BC110" i="7"/>
  <c r="BC111" i="7"/>
  <c r="BC112" i="7"/>
  <c r="BC113" i="7"/>
  <c r="BC114" i="7"/>
  <c r="BC115" i="7"/>
  <c r="BC116" i="7"/>
  <c r="AS4" i="7"/>
  <c r="AS5" i="7"/>
  <c r="AS6" i="7"/>
  <c r="AS7" i="7"/>
  <c r="AS8" i="7"/>
  <c r="AS9" i="7"/>
  <c r="AS10" i="7"/>
  <c r="AS11" i="7"/>
  <c r="AS12" i="7"/>
  <c r="AS13" i="7"/>
  <c r="AS14" i="7"/>
  <c r="AS15" i="7"/>
  <c r="AS16" i="7"/>
  <c r="AS17" i="7"/>
  <c r="AS18" i="7"/>
  <c r="AS19" i="7"/>
  <c r="AS20" i="7"/>
  <c r="AS21" i="7"/>
  <c r="AS22" i="7"/>
  <c r="AS23" i="7"/>
  <c r="AS24" i="7"/>
  <c r="AS25" i="7"/>
  <c r="AS26" i="7"/>
  <c r="AS27" i="7"/>
  <c r="AS28" i="7"/>
  <c r="AS29" i="7"/>
  <c r="AS30" i="7"/>
  <c r="AS31" i="7"/>
  <c r="AS32" i="7"/>
  <c r="AS33" i="7"/>
  <c r="AS34" i="7"/>
  <c r="AS35" i="7"/>
  <c r="AS36" i="7"/>
  <c r="AS37" i="7"/>
  <c r="AS38" i="7"/>
  <c r="AS39" i="7"/>
  <c r="AS40" i="7"/>
  <c r="AS41" i="7"/>
  <c r="AS42" i="7"/>
  <c r="AS43" i="7"/>
  <c r="AS44" i="7"/>
  <c r="AS45" i="7"/>
  <c r="AS46" i="7"/>
  <c r="AS47" i="7"/>
  <c r="AS48" i="7"/>
  <c r="AS49" i="7"/>
  <c r="AS50" i="7"/>
  <c r="AS51" i="7"/>
  <c r="AS52" i="7"/>
  <c r="AS53" i="7"/>
  <c r="AS54" i="7"/>
  <c r="AS55" i="7"/>
  <c r="AS56" i="7"/>
  <c r="AS57" i="7"/>
  <c r="AS58" i="7"/>
  <c r="AS59" i="7"/>
  <c r="AS60" i="7"/>
  <c r="AS61" i="7"/>
  <c r="AS62" i="7"/>
  <c r="AS63" i="7"/>
  <c r="AS64" i="7"/>
  <c r="AS65" i="7"/>
  <c r="AS66" i="7"/>
  <c r="AS67" i="7"/>
  <c r="AS68" i="7"/>
  <c r="AS69" i="7"/>
  <c r="AS70" i="7"/>
  <c r="AS71" i="7"/>
  <c r="AS72" i="7"/>
  <c r="AS73" i="7"/>
  <c r="AS74" i="7"/>
  <c r="AS75" i="7"/>
  <c r="AS76" i="7"/>
  <c r="AS77" i="7"/>
  <c r="AS78" i="7"/>
  <c r="AS79" i="7"/>
  <c r="AS80" i="7"/>
  <c r="AS81" i="7"/>
  <c r="AS82" i="7"/>
  <c r="AS83" i="7"/>
  <c r="AS84" i="7"/>
  <c r="AS85" i="7"/>
  <c r="AS86" i="7"/>
  <c r="AS87" i="7"/>
  <c r="AS88" i="7"/>
  <c r="AS89" i="7"/>
  <c r="AS90" i="7"/>
  <c r="AS91" i="7"/>
  <c r="AS92" i="7"/>
  <c r="AS93" i="7"/>
  <c r="AS94" i="7"/>
  <c r="AS95" i="7"/>
  <c r="AS96" i="7"/>
  <c r="AS97" i="7"/>
  <c r="AS98" i="7"/>
  <c r="AS99" i="7"/>
  <c r="AS100" i="7"/>
  <c r="AS101" i="7"/>
  <c r="AS102" i="7"/>
  <c r="AS103" i="7"/>
  <c r="AS104" i="7"/>
  <c r="AS105" i="7"/>
  <c r="AS106" i="7"/>
  <c r="AS107" i="7"/>
  <c r="AS108" i="7"/>
  <c r="AS109" i="7"/>
  <c r="AS110" i="7"/>
  <c r="AS111" i="7"/>
  <c r="AS112" i="7"/>
  <c r="AS113" i="7"/>
  <c r="AS114" i="7"/>
  <c r="AS115" i="7"/>
  <c r="AS116" i="7"/>
  <c r="AI4" i="7"/>
  <c r="AI5" i="7"/>
  <c r="AI6" i="7"/>
  <c r="AI7" i="7"/>
  <c r="AI8" i="7"/>
  <c r="AI9" i="7"/>
  <c r="AI10" i="7"/>
  <c r="AI11" i="7"/>
  <c r="AI12" i="7"/>
  <c r="AI13" i="7"/>
  <c r="AI14" i="7"/>
  <c r="AI15" i="7"/>
  <c r="AI16" i="7"/>
  <c r="AI17" i="7"/>
  <c r="AI18" i="7"/>
  <c r="AI19" i="7"/>
  <c r="AI20" i="7"/>
  <c r="AI21" i="7"/>
  <c r="AI22" i="7"/>
  <c r="AI23" i="7"/>
  <c r="AI24" i="7"/>
  <c r="AI25" i="7"/>
  <c r="AI26" i="7"/>
  <c r="AI27" i="7"/>
  <c r="AI28" i="7"/>
  <c r="AI29" i="7"/>
  <c r="AI30" i="7"/>
  <c r="AI31" i="7"/>
  <c r="AI32" i="7"/>
  <c r="AI33" i="7"/>
  <c r="AI34" i="7"/>
  <c r="AI35" i="7"/>
  <c r="AI36" i="7"/>
  <c r="AI37" i="7"/>
  <c r="AI38" i="7"/>
  <c r="AI39" i="7"/>
  <c r="AI40" i="7"/>
  <c r="AI41" i="7"/>
  <c r="AI42" i="7"/>
  <c r="AI43" i="7"/>
  <c r="AI44" i="7"/>
  <c r="AI45" i="7"/>
  <c r="AI46" i="7"/>
  <c r="AI47" i="7"/>
  <c r="AI48" i="7"/>
  <c r="AI49" i="7"/>
  <c r="AI50" i="7"/>
  <c r="AI51" i="7"/>
  <c r="AI52" i="7"/>
  <c r="AI53" i="7"/>
  <c r="AI54" i="7"/>
  <c r="AI55" i="7"/>
  <c r="AI56" i="7"/>
  <c r="AI57" i="7"/>
  <c r="AI58" i="7"/>
  <c r="AI59" i="7"/>
  <c r="AI60" i="7"/>
  <c r="AI61" i="7"/>
  <c r="AI62" i="7"/>
  <c r="AI63" i="7"/>
  <c r="AI64" i="7"/>
  <c r="AI65" i="7"/>
  <c r="AI66" i="7"/>
  <c r="AI67" i="7"/>
  <c r="AI68" i="7"/>
  <c r="AI69" i="7"/>
  <c r="AI70" i="7"/>
  <c r="AI71" i="7"/>
  <c r="AI72" i="7"/>
  <c r="AI73" i="7"/>
  <c r="AI74" i="7"/>
  <c r="AI75" i="7"/>
  <c r="AI76" i="7"/>
  <c r="AI77" i="7"/>
  <c r="AI78" i="7"/>
  <c r="AI79" i="7"/>
  <c r="AI80" i="7"/>
  <c r="AI81" i="7"/>
  <c r="AI82" i="7"/>
  <c r="AI83" i="7"/>
  <c r="AI84" i="7"/>
  <c r="AI85" i="7"/>
  <c r="AI86" i="7"/>
  <c r="AI87" i="7"/>
  <c r="AI88" i="7"/>
  <c r="AI89" i="7"/>
  <c r="AI90" i="7"/>
  <c r="AI91" i="7"/>
  <c r="AI92" i="7"/>
  <c r="AI93" i="7"/>
  <c r="AI94" i="7"/>
  <c r="AI95" i="7"/>
  <c r="AI96" i="7"/>
  <c r="AI97" i="7"/>
  <c r="AI98" i="7"/>
  <c r="AI99" i="7"/>
  <c r="AI100" i="7"/>
  <c r="AI101" i="7"/>
  <c r="AI102" i="7"/>
  <c r="AI103" i="7"/>
  <c r="AI104" i="7"/>
  <c r="AI105" i="7"/>
  <c r="AI106" i="7"/>
  <c r="AI107" i="7"/>
  <c r="AI108" i="7"/>
  <c r="AI109" i="7"/>
  <c r="AI110" i="7"/>
  <c r="AI111" i="7"/>
  <c r="AI112" i="7"/>
  <c r="AI113" i="7"/>
  <c r="AI114" i="7"/>
  <c r="AI115" i="7"/>
  <c r="AI116" i="7"/>
  <c r="Y4" i="7"/>
  <c r="Y5" i="7"/>
  <c r="Y6" i="7"/>
  <c r="Y7" i="7"/>
  <c r="Y8" i="7"/>
  <c r="Y9" i="7"/>
  <c r="Y10" i="7"/>
  <c r="Y11" i="7"/>
  <c r="Y12" i="7"/>
  <c r="Y13" i="7"/>
  <c r="Y14" i="7"/>
  <c r="Y15" i="7"/>
  <c r="Y16" i="7"/>
  <c r="Y17" i="7"/>
  <c r="Y18" i="7"/>
  <c r="Y19" i="7"/>
  <c r="Y20" i="7"/>
  <c r="Y21" i="7"/>
  <c r="Y22" i="7"/>
  <c r="Y23" i="7"/>
  <c r="Y24" i="7"/>
  <c r="Y25" i="7"/>
  <c r="Y26" i="7"/>
  <c r="Y27" i="7"/>
  <c r="Y28" i="7"/>
  <c r="Y29" i="7"/>
  <c r="Y30" i="7"/>
  <c r="Y31" i="7"/>
  <c r="Y32" i="7"/>
  <c r="Y33" i="7"/>
  <c r="Y34" i="7"/>
  <c r="Y35" i="7"/>
  <c r="Y36" i="7"/>
  <c r="Y37" i="7"/>
  <c r="Y38" i="7"/>
  <c r="Y39" i="7"/>
  <c r="Y40" i="7"/>
  <c r="Y41" i="7"/>
  <c r="Y42" i="7"/>
  <c r="Y43" i="7"/>
  <c r="Y44" i="7"/>
  <c r="Y45" i="7"/>
  <c r="Y46" i="7"/>
  <c r="Y47" i="7"/>
  <c r="Y48" i="7"/>
  <c r="Y49" i="7"/>
  <c r="Y50" i="7"/>
  <c r="Y51" i="7"/>
  <c r="Y52" i="7"/>
  <c r="Y53" i="7"/>
  <c r="Y54" i="7"/>
  <c r="Y55" i="7"/>
  <c r="Y56" i="7"/>
  <c r="Y57" i="7"/>
  <c r="Y58" i="7"/>
  <c r="Y59" i="7"/>
  <c r="Y60" i="7"/>
  <c r="Y61" i="7"/>
  <c r="Y62" i="7"/>
  <c r="Y63" i="7"/>
  <c r="Y64" i="7"/>
  <c r="Y65" i="7"/>
  <c r="Y66" i="7"/>
  <c r="Y67" i="7"/>
  <c r="Y68" i="7"/>
  <c r="Y69" i="7"/>
  <c r="Y70" i="7"/>
  <c r="Y71" i="7"/>
  <c r="Y72" i="7"/>
  <c r="Y73" i="7"/>
  <c r="Y74" i="7"/>
  <c r="Y75" i="7"/>
  <c r="Y76" i="7"/>
  <c r="Y77" i="7"/>
  <c r="Y78" i="7"/>
  <c r="Y79" i="7"/>
  <c r="Y80" i="7"/>
  <c r="Y81" i="7"/>
  <c r="Y82" i="7"/>
  <c r="Y83" i="7"/>
  <c r="Y84" i="7"/>
  <c r="Y85" i="7"/>
  <c r="Y86" i="7"/>
  <c r="Y87" i="7"/>
  <c r="Y88" i="7"/>
  <c r="Y89" i="7"/>
  <c r="Y90" i="7"/>
  <c r="Y91" i="7"/>
  <c r="Y92" i="7"/>
  <c r="Y93" i="7"/>
  <c r="Y94" i="7"/>
  <c r="Y95" i="7"/>
  <c r="Y96" i="7"/>
  <c r="Y97" i="7"/>
  <c r="Y98" i="7"/>
  <c r="Y99" i="7"/>
  <c r="Y100" i="7"/>
  <c r="Y101" i="7"/>
  <c r="Y102" i="7"/>
  <c r="Y103" i="7"/>
  <c r="Y104" i="7"/>
  <c r="Y105" i="7"/>
  <c r="Y106" i="7"/>
  <c r="Y107" i="7"/>
  <c r="Y108" i="7"/>
  <c r="Y109" i="7"/>
  <c r="Y110" i="7"/>
  <c r="Y111" i="7"/>
  <c r="Y112" i="7"/>
  <c r="Y113" i="7"/>
  <c r="Y114" i="7"/>
  <c r="Y115" i="7"/>
  <c r="Y116" i="7"/>
  <c r="O4" i="7"/>
  <c r="O5" i="7"/>
  <c r="O6" i="7"/>
  <c r="O7" i="7"/>
  <c r="O8" i="7"/>
  <c r="O9" i="7"/>
  <c r="O10" i="7"/>
  <c r="O11" i="7"/>
  <c r="O12" i="7"/>
  <c r="O13" i="7"/>
  <c r="O14" i="7"/>
  <c r="O15" i="7"/>
  <c r="O16" i="7"/>
  <c r="O17" i="7"/>
  <c r="O18" i="7"/>
  <c r="O19" i="7"/>
  <c r="O20" i="7"/>
  <c r="O21" i="7"/>
  <c r="O22" i="7"/>
  <c r="O23" i="7"/>
  <c r="O24" i="7"/>
  <c r="O25" i="7"/>
  <c r="O26" i="7"/>
  <c r="O27" i="7"/>
  <c r="O28" i="7"/>
  <c r="O29" i="7"/>
  <c r="O30" i="7"/>
  <c r="O31" i="7"/>
  <c r="O32" i="7"/>
  <c r="O33" i="7"/>
  <c r="O34" i="7"/>
  <c r="O35" i="7"/>
  <c r="O36" i="7"/>
  <c r="O37" i="7"/>
  <c r="O38" i="7"/>
  <c r="O39" i="7"/>
  <c r="O40" i="7"/>
  <c r="O41" i="7"/>
  <c r="O42" i="7"/>
  <c r="O43" i="7"/>
  <c r="O44" i="7"/>
  <c r="O45" i="7"/>
  <c r="O46" i="7"/>
  <c r="O47" i="7"/>
  <c r="O48" i="7"/>
  <c r="O49" i="7"/>
  <c r="O50" i="7"/>
  <c r="O51" i="7"/>
  <c r="O52" i="7"/>
  <c r="O53" i="7"/>
  <c r="O54" i="7"/>
  <c r="O55" i="7"/>
  <c r="O56" i="7"/>
  <c r="O57" i="7"/>
  <c r="O58" i="7"/>
  <c r="O59" i="7"/>
  <c r="O60" i="7"/>
  <c r="O61" i="7"/>
  <c r="O62" i="7"/>
  <c r="O63" i="7"/>
  <c r="O64" i="7"/>
  <c r="O65" i="7"/>
  <c r="O66" i="7"/>
  <c r="O67" i="7"/>
  <c r="O68" i="7"/>
  <c r="O69" i="7"/>
  <c r="O70" i="7"/>
  <c r="O71" i="7"/>
  <c r="O72" i="7"/>
  <c r="O73" i="7"/>
  <c r="O74" i="7"/>
  <c r="O75" i="7"/>
  <c r="O76" i="7"/>
  <c r="O77" i="7"/>
  <c r="O78" i="7"/>
  <c r="O79" i="7"/>
  <c r="O80" i="7"/>
  <c r="O81" i="7"/>
  <c r="O82" i="7"/>
  <c r="O83" i="7"/>
  <c r="O84" i="7"/>
  <c r="O85" i="7"/>
  <c r="O86" i="7"/>
  <c r="O87" i="7"/>
  <c r="O88" i="7"/>
  <c r="O89" i="7"/>
  <c r="O90" i="7"/>
  <c r="O91" i="7"/>
  <c r="O92" i="7"/>
  <c r="O93" i="7"/>
  <c r="O94" i="7"/>
  <c r="O95" i="7"/>
  <c r="O96" i="7"/>
  <c r="O97" i="7"/>
  <c r="O98" i="7"/>
  <c r="O99" i="7"/>
  <c r="O100" i="7"/>
  <c r="O101" i="7"/>
  <c r="O102" i="7"/>
  <c r="O103" i="7"/>
  <c r="O104" i="7"/>
  <c r="O105" i="7"/>
  <c r="O106" i="7"/>
  <c r="O107" i="7"/>
  <c r="O108" i="7"/>
  <c r="O109" i="7"/>
  <c r="O110" i="7"/>
  <c r="O111" i="7"/>
  <c r="O112" i="7"/>
  <c r="O113" i="7"/>
  <c r="O114" i="7"/>
  <c r="O115" i="7"/>
  <c r="O116" i="7"/>
  <c r="BK4" i="7"/>
  <c r="BL4" i="7"/>
  <c r="BN4" i="7"/>
  <c r="BO4" i="7"/>
  <c r="BP4" i="7"/>
  <c r="BQ4" i="7"/>
  <c r="BR4" i="7"/>
  <c r="BK5" i="7"/>
  <c r="BL5" i="7"/>
  <c r="BN5" i="7"/>
  <c r="BO5" i="7"/>
  <c r="BP5" i="7"/>
  <c r="BQ5" i="7"/>
  <c r="BR5" i="7"/>
  <c r="BK6" i="7"/>
  <c r="BL6" i="7"/>
  <c r="BN6" i="7"/>
  <c r="BO6" i="7"/>
  <c r="BP6" i="7"/>
  <c r="BQ6" i="7"/>
  <c r="BR6" i="7"/>
  <c r="BK7" i="7"/>
  <c r="BL7" i="7"/>
  <c r="BN7" i="7"/>
  <c r="BO7" i="7"/>
  <c r="BP7" i="7"/>
  <c r="BQ7" i="7"/>
  <c r="BR7" i="7"/>
  <c r="BK8" i="7"/>
  <c r="BL8" i="7"/>
  <c r="BN8" i="7"/>
  <c r="BO8" i="7"/>
  <c r="BP8" i="7"/>
  <c r="BQ8" i="7"/>
  <c r="BR8" i="7"/>
  <c r="BK9" i="7"/>
  <c r="BL9" i="7"/>
  <c r="BN9" i="7"/>
  <c r="BO9" i="7"/>
  <c r="BP9" i="7"/>
  <c r="BQ9" i="7"/>
  <c r="BR9" i="7"/>
  <c r="BK10" i="7"/>
  <c r="BL10" i="7"/>
  <c r="BN10" i="7"/>
  <c r="BO10" i="7"/>
  <c r="BP10" i="7"/>
  <c r="BQ10" i="7"/>
  <c r="BR10" i="7"/>
  <c r="BK11" i="7"/>
  <c r="BL11" i="7"/>
  <c r="BN11" i="7"/>
  <c r="BO11" i="7"/>
  <c r="BP11" i="7"/>
  <c r="BQ11" i="7"/>
  <c r="BR11" i="7"/>
  <c r="BK12" i="7"/>
  <c r="BL12" i="7"/>
  <c r="BN12" i="7"/>
  <c r="BO12" i="7"/>
  <c r="BP12" i="7"/>
  <c r="BQ12" i="7"/>
  <c r="BR12" i="7"/>
  <c r="BK13" i="7"/>
  <c r="BL13" i="7"/>
  <c r="BN13" i="7"/>
  <c r="BO13" i="7"/>
  <c r="BP13" i="7"/>
  <c r="BQ13" i="7"/>
  <c r="BR13" i="7"/>
  <c r="BK14" i="7"/>
  <c r="BL14" i="7"/>
  <c r="BN14" i="7"/>
  <c r="BO14" i="7"/>
  <c r="BP14" i="7"/>
  <c r="BQ14" i="7"/>
  <c r="BR14" i="7"/>
  <c r="BK15" i="7"/>
  <c r="BL15" i="7"/>
  <c r="BN15" i="7"/>
  <c r="BO15" i="7"/>
  <c r="BP15" i="7"/>
  <c r="BQ15" i="7"/>
  <c r="BR15" i="7"/>
  <c r="BK16" i="7"/>
  <c r="BL16" i="7"/>
  <c r="BN16" i="7"/>
  <c r="BO16" i="7"/>
  <c r="BP16" i="7"/>
  <c r="BQ16" i="7"/>
  <c r="BR16" i="7"/>
  <c r="BK17" i="7"/>
  <c r="BL17" i="7"/>
  <c r="BN17" i="7"/>
  <c r="BO17" i="7"/>
  <c r="BP17" i="7"/>
  <c r="BQ17" i="7"/>
  <c r="BR17" i="7"/>
  <c r="BK18" i="7"/>
  <c r="BL18" i="7"/>
  <c r="BN18" i="7"/>
  <c r="BO18" i="7"/>
  <c r="BP18" i="7"/>
  <c r="BQ18" i="7"/>
  <c r="BR18" i="7"/>
  <c r="BK19" i="7"/>
  <c r="BL19" i="7"/>
  <c r="BN19" i="7"/>
  <c r="BO19" i="7"/>
  <c r="BP19" i="7"/>
  <c r="BQ19" i="7"/>
  <c r="BR19" i="7"/>
  <c r="BK20" i="7"/>
  <c r="BL20" i="7"/>
  <c r="BN20" i="7"/>
  <c r="BO20" i="7"/>
  <c r="BP20" i="7"/>
  <c r="BQ20" i="7"/>
  <c r="BR20" i="7"/>
  <c r="BK21" i="7"/>
  <c r="BL21" i="7"/>
  <c r="BN21" i="7"/>
  <c r="BO21" i="7"/>
  <c r="BP21" i="7"/>
  <c r="BQ21" i="7"/>
  <c r="BR21" i="7"/>
  <c r="BK22" i="7"/>
  <c r="BL22" i="7"/>
  <c r="BN22" i="7"/>
  <c r="BO22" i="7"/>
  <c r="BP22" i="7"/>
  <c r="BQ22" i="7"/>
  <c r="BR22" i="7"/>
  <c r="BK23" i="7"/>
  <c r="BL23" i="7"/>
  <c r="BN23" i="7"/>
  <c r="BO23" i="7"/>
  <c r="BP23" i="7"/>
  <c r="BQ23" i="7"/>
  <c r="BR23" i="7"/>
  <c r="BK24" i="7"/>
  <c r="BL24" i="7"/>
  <c r="BN24" i="7"/>
  <c r="BO24" i="7"/>
  <c r="BP24" i="7"/>
  <c r="BQ24" i="7"/>
  <c r="BR24" i="7"/>
  <c r="BK25" i="7"/>
  <c r="BL25" i="7"/>
  <c r="BN25" i="7"/>
  <c r="BO25" i="7"/>
  <c r="BP25" i="7"/>
  <c r="BQ25" i="7"/>
  <c r="BR25" i="7"/>
  <c r="BK26" i="7"/>
  <c r="BL26" i="7"/>
  <c r="BN26" i="7"/>
  <c r="BO26" i="7"/>
  <c r="BP26" i="7"/>
  <c r="BQ26" i="7"/>
  <c r="BR26" i="7"/>
  <c r="BK27" i="7"/>
  <c r="BL27" i="7"/>
  <c r="BN27" i="7"/>
  <c r="BO27" i="7"/>
  <c r="BP27" i="7"/>
  <c r="BQ27" i="7"/>
  <c r="BR27" i="7"/>
  <c r="BK28" i="7"/>
  <c r="BL28" i="7"/>
  <c r="BN28" i="7"/>
  <c r="BO28" i="7"/>
  <c r="BP28" i="7"/>
  <c r="BQ28" i="7"/>
  <c r="BR28" i="7"/>
  <c r="BK29" i="7"/>
  <c r="BL29" i="7"/>
  <c r="BN29" i="7"/>
  <c r="BO29" i="7"/>
  <c r="BP29" i="7"/>
  <c r="BQ29" i="7"/>
  <c r="BR29" i="7"/>
  <c r="BK30" i="7"/>
  <c r="BL30" i="7"/>
  <c r="BN30" i="7"/>
  <c r="BO30" i="7"/>
  <c r="BP30" i="7"/>
  <c r="BQ30" i="7"/>
  <c r="BR30" i="7"/>
  <c r="BK31" i="7"/>
  <c r="BL31" i="7"/>
  <c r="BN31" i="7"/>
  <c r="BO31" i="7"/>
  <c r="BP31" i="7"/>
  <c r="BQ31" i="7"/>
  <c r="BR31" i="7"/>
  <c r="BK32" i="7"/>
  <c r="BL32" i="7"/>
  <c r="BN32" i="7"/>
  <c r="BO32" i="7"/>
  <c r="BP32" i="7"/>
  <c r="BQ32" i="7"/>
  <c r="BR32" i="7"/>
  <c r="BK33" i="7"/>
  <c r="BL33" i="7"/>
  <c r="BN33" i="7"/>
  <c r="BO33" i="7"/>
  <c r="BP33" i="7"/>
  <c r="BQ33" i="7"/>
  <c r="BR33" i="7"/>
  <c r="BK34" i="7"/>
  <c r="BL34" i="7"/>
  <c r="BN34" i="7"/>
  <c r="BO34" i="7"/>
  <c r="BP34" i="7"/>
  <c r="BQ34" i="7"/>
  <c r="BR34" i="7"/>
  <c r="BK35" i="7"/>
  <c r="BL35" i="7"/>
  <c r="BN35" i="7"/>
  <c r="BO35" i="7"/>
  <c r="BP35" i="7"/>
  <c r="BQ35" i="7"/>
  <c r="BR35" i="7"/>
  <c r="BK36" i="7"/>
  <c r="BL36" i="7"/>
  <c r="BN36" i="7"/>
  <c r="BO36" i="7"/>
  <c r="BP36" i="7"/>
  <c r="BQ36" i="7"/>
  <c r="BR36" i="7"/>
  <c r="BK37" i="7"/>
  <c r="BL37" i="7"/>
  <c r="BN37" i="7"/>
  <c r="BO37" i="7"/>
  <c r="BP37" i="7"/>
  <c r="BQ37" i="7"/>
  <c r="BR37" i="7"/>
  <c r="BK38" i="7"/>
  <c r="BL38" i="7"/>
  <c r="BN38" i="7"/>
  <c r="BO38" i="7"/>
  <c r="BP38" i="7"/>
  <c r="BQ38" i="7"/>
  <c r="BR38" i="7"/>
  <c r="BK39" i="7"/>
  <c r="BL39" i="7"/>
  <c r="BN39" i="7"/>
  <c r="BO39" i="7"/>
  <c r="BP39" i="7"/>
  <c r="BQ39" i="7"/>
  <c r="BR39" i="7"/>
  <c r="BK40" i="7"/>
  <c r="BL40" i="7"/>
  <c r="BN40" i="7"/>
  <c r="BO40" i="7"/>
  <c r="BP40" i="7"/>
  <c r="BQ40" i="7"/>
  <c r="BR40" i="7"/>
  <c r="BK41" i="7"/>
  <c r="BL41" i="7"/>
  <c r="BN41" i="7"/>
  <c r="BO41" i="7"/>
  <c r="BP41" i="7"/>
  <c r="BQ41" i="7"/>
  <c r="BR41" i="7"/>
  <c r="BK42" i="7"/>
  <c r="BL42" i="7"/>
  <c r="BN42" i="7"/>
  <c r="BO42" i="7"/>
  <c r="BP42" i="7"/>
  <c r="BQ42" i="7"/>
  <c r="BR42" i="7"/>
  <c r="BK43" i="7"/>
  <c r="BL43" i="7"/>
  <c r="BN43" i="7"/>
  <c r="BO43" i="7"/>
  <c r="BP43" i="7"/>
  <c r="BQ43" i="7"/>
  <c r="BR43" i="7"/>
  <c r="BK44" i="7"/>
  <c r="BL44" i="7"/>
  <c r="BN44" i="7"/>
  <c r="BO44" i="7"/>
  <c r="BP44" i="7"/>
  <c r="BQ44" i="7"/>
  <c r="BR44" i="7"/>
  <c r="BK45" i="7"/>
  <c r="BL45" i="7"/>
  <c r="BN45" i="7"/>
  <c r="BO45" i="7"/>
  <c r="BP45" i="7"/>
  <c r="BQ45" i="7"/>
  <c r="BR45" i="7"/>
  <c r="BK46" i="7"/>
  <c r="BL46" i="7"/>
  <c r="BN46" i="7"/>
  <c r="BO46" i="7"/>
  <c r="BP46" i="7"/>
  <c r="BQ46" i="7"/>
  <c r="BR46" i="7"/>
  <c r="BK47" i="7"/>
  <c r="BL47" i="7"/>
  <c r="BN47" i="7"/>
  <c r="BO47" i="7"/>
  <c r="BP47" i="7"/>
  <c r="BQ47" i="7"/>
  <c r="BR47" i="7"/>
  <c r="BK48" i="7"/>
  <c r="BL48" i="7"/>
  <c r="BN48" i="7"/>
  <c r="BO48" i="7"/>
  <c r="BP48" i="7"/>
  <c r="BQ48" i="7"/>
  <c r="BR48" i="7"/>
  <c r="BK49" i="7"/>
  <c r="BL49" i="7"/>
  <c r="BN49" i="7"/>
  <c r="BO49" i="7"/>
  <c r="BP49" i="7"/>
  <c r="BQ49" i="7"/>
  <c r="BR49" i="7"/>
  <c r="BK50" i="7"/>
  <c r="BL50" i="7"/>
  <c r="BN50" i="7"/>
  <c r="BO50" i="7"/>
  <c r="BP50" i="7"/>
  <c r="BQ50" i="7"/>
  <c r="BR50" i="7"/>
  <c r="BK51" i="7"/>
  <c r="BL51" i="7"/>
  <c r="BN51" i="7"/>
  <c r="BO51" i="7"/>
  <c r="BP51" i="7"/>
  <c r="BQ51" i="7"/>
  <c r="BR51" i="7"/>
  <c r="BK52" i="7"/>
  <c r="BL52" i="7"/>
  <c r="BN52" i="7"/>
  <c r="BO52" i="7"/>
  <c r="BP52" i="7"/>
  <c r="BQ52" i="7"/>
  <c r="BR52" i="7"/>
  <c r="BK53" i="7"/>
  <c r="BL53" i="7"/>
  <c r="BN53" i="7"/>
  <c r="BO53" i="7"/>
  <c r="BP53" i="7"/>
  <c r="BQ53" i="7"/>
  <c r="BR53" i="7"/>
  <c r="BK54" i="7"/>
  <c r="BL54" i="7"/>
  <c r="BN54" i="7"/>
  <c r="BO54" i="7"/>
  <c r="BP54" i="7"/>
  <c r="BQ54" i="7"/>
  <c r="BR54" i="7"/>
  <c r="BK55" i="7"/>
  <c r="BL55" i="7"/>
  <c r="BN55" i="7"/>
  <c r="BO55" i="7"/>
  <c r="BP55" i="7"/>
  <c r="BQ55" i="7"/>
  <c r="BR55" i="7"/>
  <c r="BK56" i="7"/>
  <c r="BL56" i="7"/>
  <c r="BN56" i="7"/>
  <c r="BO56" i="7"/>
  <c r="BP56" i="7"/>
  <c r="BQ56" i="7"/>
  <c r="BR56" i="7"/>
  <c r="BK57" i="7"/>
  <c r="BL57" i="7"/>
  <c r="BN57" i="7"/>
  <c r="BO57" i="7"/>
  <c r="BP57" i="7"/>
  <c r="BQ57" i="7"/>
  <c r="BR57" i="7"/>
  <c r="BK58" i="7"/>
  <c r="BL58" i="7"/>
  <c r="BN58" i="7"/>
  <c r="BO58" i="7"/>
  <c r="BP58" i="7"/>
  <c r="BQ58" i="7"/>
  <c r="BR58" i="7"/>
  <c r="BK59" i="7"/>
  <c r="BL59" i="7"/>
  <c r="BN59" i="7"/>
  <c r="BO59" i="7"/>
  <c r="BP59" i="7"/>
  <c r="BQ59" i="7"/>
  <c r="BR59" i="7"/>
  <c r="BK60" i="7"/>
  <c r="BL60" i="7"/>
  <c r="BN60" i="7"/>
  <c r="BO60" i="7"/>
  <c r="BP60" i="7"/>
  <c r="BQ60" i="7"/>
  <c r="BR60" i="7"/>
  <c r="BK61" i="7"/>
  <c r="BL61" i="7"/>
  <c r="BN61" i="7"/>
  <c r="BO61" i="7"/>
  <c r="BP61" i="7"/>
  <c r="BQ61" i="7"/>
  <c r="BR61" i="7"/>
  <c r="BK62" i="7"/>
  <c r="BL62" i="7"/>
  <c r="BN62" i="7"/>
  <c r="BO62" i="7"/>
  <c r="BP62" i="7"/>
  <c r="BQ62" i="7"/>
  <c r="BR62" i="7"/>
  <c r="BK63" i="7"/>
  <c r="BL63" i="7"/>
  <c r="BN63" i="7"/>
  <c r="BO63" i="7"/>
  <c r="BP63" i="7"/>
  <c r="BQ63" i="7"/>
  <c r="BR63" i="7"/>
  <c r="BK64" i="7"/>
  <c r="BL64" i="7"/>
  <c r="BN64" i="7"/>
  <c r="BO64" i="7"/>
  <c r="BP64" i="7"/>
  <c r="BQ64" i="7"/>
  <c r="BR64" i="7"/>
  <c r="BK65" i="7"/>
  <c r="BL65" i="7"/>
  <c r="BN65" i="7"/>
  <c r="BO65" i="7"/>
  <c r="BP65" i="7"/>
  <c r="BQ65" i="7"/>
  <c r="BR65" i="7"/>
  <c r="BK66" i="7"/>
  <c r="BL66" i="7"/>
  <c r="BN66" i="7"/>
  <c r="BO66" i="7"/>
  <c r="BP66" i="7"/>
  <c r="BQ66" i="7"/>
  <c r="BR66" i="7"/>
  <c r="BK67" i="7"/>
  <c r="BL67" i="7"/>
  <c r="BN67" i="7"/>
  <c r="BO67" i="7"/>
  <c r="BP67" i="7"/>
  <c r="BQ67" i="7"/>
  <c r="BR67" i="7"/>
  <c r="BK68" i="7"/>
  <c r="BL68" i="7"/>
  <c r="BN68" i="7"/>
  <c r="BO68" i="7"/>
  <c r="BP68" i="7"/>
  <c r="BQ68" i="7"/>
  <c r="BR68" i="7"/>
  <c r="BK69" i="7"/>
  <c r="BL69" i="7"/>
  <c r="BN69" i="7"/>
  <c r="BO69" i="7"/>
  <c r="BP69" i="7"/>
  <c r="BQ69" i="7"/>
  <c r="BR69" i="7"/>
  <c r="BK70" i="7"/>
  <c r="BL70" i="7"/>
  <c r="BN70" i="7"/>
  <c r="BO70" i="7"/>
  <c r="BP70" i="7"/>
  <c r="BQ70" i="7"/>
  <c r="BR70" i="7"/>
  <c r="BK71" i="7"/>
  <c r="BL71" i="7"/>
  <c r="BN71" i="7"/>
  <c r="BO71" i="7"/>
  <c r="BP71" i="7"/>
  <c r="BQ71" i="7"/>
  <c r="BR71" i="7"/>
  <c r="BK72" i="7"/>
  <c r="BL72" i="7"/>
  <c r="BN72" i="7"/>
  <c r="BO72" i="7"/>
  <c r="BP72" i="7"/>
  <c r="BQ72" i="7"/>
  <c r="BR72" i="7"/>
  <c r="BK73" i="7"/>
  <c r="BL73" i="7"/>
  <c r="BN73" i="7"/>
  <c r="BO73" i="7"/>
  <c r="BP73" i="7"/>
  <c r="BQ73" i="7"/>
  <c r="BR73" i="7"/>
  <c r="BK74" i="7"/>
  <c r="BL74" i="7"/>
  <c r="BN74" i="7"/>
  <c r="BO74" i="7"/>
  <c r="BP74" i="7"/>
  <c r="BQ74" i="7"/>
  <c r="BR74" i="7"/>
  <c r="BK75" i="7"/>
  <c r="BL75" i="7"/>
  <c r="BN75" i="7"/>
  <c r="BO75" i="7"/>
  <c r="BP75" i="7"/>
  <c r="BQ75" i="7"/>
  <c r="BR75" i="7"/>
  <c r="BK76" i="7"/>
  <c r="BL76" i="7"/>
  <c r="BN76" i="7"/>
  <c r="BO76" i="7"/>
  <c r="BP76" i="7"/>
  <c r="BQ76" i="7"/>
  <c r="BR76" i="7"/>
  <c r="BK77" i="7"/>
  <c r="BL77" i="7"/>
  <c r="BN77" i="7"/>
  <c r="BO77" i="7"/>
  <c r="BP77" i="7"/>
  <c r="BQ77" i="7"/>
  <c r="BR77" i="7"/>
  <c r="BK78" i="7"/>
  <c r="BL78" i="7"/>
  <c r="BN78" i="7"/>
  <c r="BO78" i="7"/>
  <c r="BP78" i="7"/>
  <c r="BQ78" i="7"/>
  <c r="BR78" i="7"/>
  <c r="BK79" i="7"/>
  <c r="BL79" i="7"/>
  <c r="BN79" i="7"/>
  <c r="BO79" i="7"/>
  <c r="BP79" i="7"/>
  <c r="BQ79" i="7"/>
  <c r="BR79" i="7"/>
  <c r="BK80" i="7"/>
  <c r="BL80" i="7"/>
  <c r="BN80" i="7"/>
  <c r="BO80" i="7"/>
  <c r="BP80" i="7"/>
  <c r="BQ80" i="7"/>
  <c r="BR80" i="7"/>
  <c r="BK81" i="7"/>
  <c r="BL81" i="7"/>
  <c r="BN81" i="7"/>
  <c r="BO81" i="7"/>
  <c r="BP81" i="7"/>
  <c r="BQ81" i="7"/>
  <c r="BR81" i="7"/>
  <c r="BK82" i="7"/>
  <c r="BL82" i="7"/>
  <c r="BN82" i="7"/>
  <c r="BO82" i="7"/>
  <c r="BP82" i="7"/>
  <c r="BQ82" i="7"/>
  <c r="BR82" i="7"/>
  <c r="BK83" i="7"/>
  <c r="BL83" i="7"/>
  <c r="BN83" i="7"/>
  <c r="BO83" i="7"/>
  <c r="BP83" i="7"/>
  <c r="BQ83" i="7"/>
  <c r="BR83" i="7"/>
  <c r="BK84" i="7"/>
  <c r="BL84" i="7"/>
  <c r="BN84" i="7"/>
  <c r="BO84" i="7"/>
  <c r="BP84" i="7"/>
  <c r="BQ84" i="7"/>
  <c r="BR84" i="7"/>
  <c r="BK85" i="7"/>
  <c r="BL85" i="7"/>
  <c r="BN85" i="7"/>
  <c r="BO85" i="7"/>
  <c r="BP85" i="7"/>
  <c r="BQ85" i="7"/>
  <c r="BR85" i="7"/>
  <c r="BK86" i="7"/>
  <c r="BL86" i="7"/>
  <c r="BN86" i="7"/>
  <c r="BO86" i="7"/>
  <c r="BP86" i="7"/>
  <c r="BQ86" i="7"/>
  <c r="BR86" i="7"/>
  <c r="BK87" i="7"/>
  <c r="BL87" i="7"/>
  <c r="BN87" i="7"/>
  <c r="BO87" i="7"/>
  <c r="BP87" i="7"/>
  <c r="BQ87" i="7"/>
  <c r="BR87" i="7"/>
  <c r="BK88" i="7"/>
  <c r="BL88" i="7"/>
  <c r="BN88" i="7"/>
  <c r="BO88" i="7"/>
  <c r="BP88" i="7"/>
  <c r="BQ88" i="7"/>
  <c r="BR88" i="7"/>
  <c r="BK89" i="7"/>
  <c r="BL89" i="7"/>
  <c r="BN89" i="7"/>
  <c r="BO89" i="7"/>
  <c r="BP89" i="7"/>
  <c r="BQ89" i="7"/>
  <c r="BR89" i="7"/>
  <c r="BK90" i="7"/>
  <c r="BL90" i="7"/>
  <c r="BN90" i="7"/>
  <c r="BO90" i="7"/>
  <c r="BP90" i="7"/>
  <c r="BQ90" i="7"/>
  <c r="BR90" i="7"/>
  <c r="BK91" i="7"/>
  <c r="BL91" i="7"/>
  <c r="BN91" i="7"/>
  <c r="BO91" i="7"/>
  <c r="BP91" i="7"/>
  <c r="BQ91" i="7"/>
  <c r="BR91" i="7"/>
  <c r="BK92" i="7"/>
  <c r="BL92" i="7"/>
  <c r="BN92" i="7"/>
  <c r="BO92" i="7"/>
  <c r="BP92" i="7"/>
  <c r="BQ92" i="7"/>
  <c r="BR92" i="7"/>
  <c r="BK93" i="7"/>
  <c r="BL93" i="7"/>
  <c r="BN93" i="7"/>
  <c r="BO93" i="7"/>
  <c r="BP93" i="7"/>
  <c r="BQ93" i="7"/>
  <c r="BR93" i="7"/>
  <c r="BK94" i="7"/>
  <c r="BL94" i="7"/>
  <c r="BN94" i="7"/>
  <c r="BO94" i="7"/>
  <c r="BP94" i="7"/>
  <c r="BQ94" i="7"/>
  <c r="BR94" i="7"/>
  <c r="BK95" i="7"/>
  <c r="BL95" i="7"/>
  <c r="BN95" i="7"/>
  <c r="BO95" i="7"/>
  <c r="BP95" i="7"/>
  <c r="BQ95" i="7"/>
  <c r="BR95" i="7"/>
  <c r="BK96" i="7"/>
  <c r="BL96" i="7"/>
  <c r="BN96" i="7"/>
  <c r="BO96" i="7"/>
  <c r="BP96" i="7"/>
  <c r="BQ96" i="7"/>
  <c r="BR96" i="7"/>
  <c r="BK97" i="7"/>
  <c r="BL97" i="7"/>
  <c r="BN97" i="7"/>
  <c r="BO97" i="7"/>
  <c r="BP97" i="7"/>
  <c r="BQ97" i="7"/>
  <c r="BR97" i="7"/>
  <c r="BK98" i="7"/>
  <c r="BL98" i="7"/>
  <c r="BN98" i="7"/>
  <c r="BO98" i="7"/>
  <c r="BP98" i="7"/>
  <c r="BQ98" i="7"/>
  <c r="BR98" i="7"/>
  <c r="BK99" i="7"/>
  <c r="BL99" i="7"/>
  <c r="BN99" i="7"/>
  <c r="BO99" i="7"/>
  <c r="BP99" i="7"/>
  <c r="BQ99" i="7"/>
  <c r="BR99" i="7"/>
  <c r="BK100" i="7"/>
  <c r="BL100" i="7"/>
  <c r="BN100" i="7"/>
  <c r="BO100" i="7"/>
  <c r="BP100" i="7"/>
  <c r="BQ100" i="7"/>
  <c r="BR100" i="7"/>
  <c r="BK101" i="7"/>
  <c r="BL101" i="7"/>
  <c r="BN101" i="7"/>
  <c r="BO101" i="7"/>
  <c r="BP101" i="7"/>
  <c r="BQ101" i="7"/>
  <c r="BR101" i="7"/>
  <c r="BK102" i="7"/>
  <c r="BL102" i="7"/>
  <c r="BN102" i="7"/>
  <c r="BO102" i="7"/>
  <c r="BP102" i="7"/>
  <c r="BQ102" i="7"/>
  <c r="BR102" i="7"/>
  <c r="BK103" i="7"/>
  <c r="BL103" i="7"/>
  <c r="BN103" i="7"/>
  <c r="BO103" i="7"/>
  <c r="BP103" i="7"/>
  <c r="BQ103" i="7"/>
  <c r="BR103" i="7"/>
  <c r="BK104" i="7"/>
  <c r="BL104" i="7"/>
  <c r="BN104" i="7"/>
  <c r="BO104" i="7"/>
  <c r="BP104" i="7"/>
  <c r="BQ104" i="7"/>
  <c r="BR104" i="7"/>
  <c r="BK105" i="7"/>
  <c r="BL105" i="7"/>
  <c r="BN105" i="7"/>
  <c r="BO105" i="7"/>
  <c r="BP105" i="7"/>
  <c r="BQ105" i="7"/>
  <c r="BR105" i="7"/>
  <c r="BK106" i="7"/>
  <c r="BL106" i="7"/>
  <c r="BN106" i="7"/>
  <c r="BO106" i="7"/>
  <c r="BP106" i="7"/>
  <c r="BQ106" i="7"/>
  <c r="BR106" i="7"/>
  <c r="BK107" i="7"/>
  <c r="BL107" i="7"/>
  <c r="BN107" i="7"/>
  <c r="BO107" i="7"/>
  <c r="BP107" i="7"/>
  <c r="BQ107" i="7"/>
  <c r="BR107" i="7"/>
  <c r="BK108" i="7"/>
  <c r="BL108" i="7"/>
  <c r="BN108" i="7"/>
  <c r="BO108" i="7"/>
  <c r="BP108" i="7"/>
  <c r="BQ108" i="7"/>
  <c r="BR108" i="7"/>
  <c r="BK109" i="7"/>
  <c r="BL109" i="7"/>
  <c r="BN109" i="7"/>
  <c r="BO109" i="7"/>
  <c r="BP109" i="7"/>
  <c r="BQ109" i="7"/>
  <c r="BR109" i="7"/>
  <c r="BK110" i="7"/>
  <c r="BL110" i="7"/>
  <c r="BN110" i="7"/>
  <c r="BO110" i="7"/>
  <c r="BP110" i="7"/>
  <c r="BQ110" i="7"/>
  <c r="BR110" i="7"/>
  <c r="BK111" i="7"/>
  <c r="BL111" i="7"/>
  <c r="BN111" i="7"/>
  <c r="BO111" i="7"/>
  <c r="BP111" i="7"/>
  <c r="BQ111" i="7"/>
  <c r="BR111" i="7"/>
  <c r="BK112" i="7"/>
  <c r="BL112" i="7"/>
  <c r="BN112" i="7"/>
  <c r="BO112" i="7"/>
  <c r="BP112" i="7"/>
  <c r="BQ112" i="7"/>
  <c r="BR112" i="7"/>
  <c r="BK113" i="7"/>
  <c r="BL113" i="7"/>
  <c r="BN113" i="7"/>
  <c r="BO113" i="7"/>
  <c r="BP113" i="7"/>
  <c r="BQ113" i="7"/>
  <c r="BR113" i="7"/>
  <c r="BK114" i="7"/>
  <c r="BL114" i="7"/>
  <c r="BN114" i="7"/>
  <c r="BO114" i="7"/>
  <c r="BP114" i="7"/>
  <c r="BQ114" i="7"/>
  <c r="BR114" i="7"/>
  <c r="BK115" i="7"/>
  <c r="BL115" i="7"/>
  <c r="BN115" i="7"/>
  <c r="BO115" i="7"/>
  <c r="BP115" i="7"/>
  <c r="BQ115" i="7"/>
  <c r="BR115" i="7"/>
  <c r="BK116" i="7"/>
  <c r="BL116" i="7"/>
  <c r="BN116" i="7"/>
  <c r="BO116" i="7"/>
  <c r="BP116" i="7"/>
  <c r="BQ116" i="7"/>
  <c r="BR116" i="7"/>
  <c r="BL3" i="7"/>
  <c r="BM3" i="7"/>
  <c r="BN3" i="7"/>
  <c r="BO3" i="7"/>
  <c r="BP3" i="7"/>
  <c r="BQ3" i="7"/>
  <c r="BR3" i="7"/>
  <c r="BK3" i="7"/>
  <c r="AP123" i="1"/>
  <c r="AQ123" i="1"/>
  <c r="AR123" i="1"/>
  <c r="AS123" i="1"/>
  <c r="AT123" i="1"/>
  <c r="AU123" i="1"/>
  <c r="AP124" i="1"/>
  <c r="AQ124" i="1"/>
  <c r="AR124" i="1"/>
  <c r="AS124" i="1"/>
  <c r="AT124" i="1"/>
  <c r="AU124" i="1"/>
  <c r="AP125" i="1"/>
  <c r="AQ125" i="1"/>
  <c r="AR125" i="1"/>
  <c r="AS125" i="1"/>
  <c r="AT125" i="1"/>
  <c r="AU125" i="1"/>
  <c r="AP126" i="1"/>
  <c r="AQ126" i="1"/>
  <c r="AR126" i="1"/>
  <c r="AS126" i="1"/>
  <c r="AT126" i="1"/>
  <c r="AU126" i="1"/>
  <c r="AP127" i="1"/>
  <c r="AQ127" i="1"/>
  <c r="AR127" i="1"/>
  <c r="AS127" i="1"/>
  <c r="AT127" i="1"/>
  <c r="AU127" i="1"/>
  <c r="AP128" i="1"/>
  <c r="AQ128" i="1"/>
  <c r="AR128" i="1"/>
  <c r="AS128" i="1"/>
  <c r="AT128" i="1"/>
  <c r="AU128" i="1"/>
  <c r="AP129" i="1"/>
  <c r="AQ129" i="1"/>
  <c r="AR129" i="1"/>
  <c r="AS129" i="1"/>
  <c r="AT129" i="1"/>
  <c r="AU129" i="1"/>
  <c r="AP130" i="1"/>
  <c r="AQ130" i="1"/>
  <c r="AR130" i="1"/>
  <c r="AS130" i="1"/>
  <c r="AT130" i="1"/>
  <c r="AU130" i="1"/>
  <c r="AP131" i="1"/>
  <c r="AQ131" i="1"/>
  <c r="AR131" i="1"/>
  <c r="AS131" i="1"/>
  <c r="AT131" i="1"/>
  <c r="AU131" i="1"/>
  <c r="AP132" i="1"/>
  <c r="AQ132" i="1"/>
  <c r="AR132" i="1"/>
  <c r="AS132" i="1"/>
  <c r="AT132" i="1"/>
  <c r="AU132" i="1"/>
  <c r="AP133" i="1"/>
  <c r="AQ133" i="1"/>
  <c r="AR133" i="1"/>
  <c r="AS133" i="1"/>
  <c r="AT133" i="1"/>
  <c r="AU133" i="1"/>
  <c r="AP134" i="1"/>
  <c r="AQ134" i="1"/>
  <c r="AR134" i="1"/>
  <c r="AS134" i="1"/>
  <c r="AT134" i="1"/>
  <c r="AU134" i="1"/>
  <c r="AP135" i="1"/>
  <c r="AQ135" i="1"/>
  <c r="AR135" i="1"/>
  <c r="AS135" i="1"/>
  <c r="AT135" i="1"/>
  <c r="AU135" i="1"/>
  <c r="AP136" i="1"/>
  <c r="AQ136" i="1"/>
  <c r="AR136" i="1"/>
  <c r="AS136" i="1"/>
  <c r="AT136" i="1"/>
  <c r="AU136" i="1"/>
  <c r="AP137" i="1"/>
  <c r="AQ137" i="1"/>
  <c r="AR137" i="1"/>
  <c r="AS137" i="1"/>
  <c r="AT137" i="1"/>
  <c r="AU137" i="1"/>
  <c r="AP138" i="1"/>
  <c r="AQ138" i="1"/>
  <c r="AR138" i="1"/>
  <c r="AS138" i="1"/>
  <c r="AT138" i="1"/>
  <c r="AU138" i="1"/>
  <c r="AP139" i="1"/>
  <c r="AQ139" i="1"/>
  <c r="AR139" i="1"/>
  <c r="AS139" i="1"/>
  <c r="AT139" i="1"/>
  <c r="AU139" i="1"/>
  <c r="AP140" i="1"/>
  <c r="AQ140" i="1"/>
  <c r="AR140" i="1"/>
  <c r="AS140" i="1"/>
  <c r="AT140" i="1"/>
  <c r="AU140" i="1"/>
  <c r="AP141" i="1"/>
  <c r="AQ141" i="1"/>
  <c r="AR141" i="1"/>
  <c r="AS141" i="1"/>
  <c r="AT141" i="1"/>
  <c r="AU141" i="1"/>
  <c r="AP142" i="1"/>
  <c r="AQ142" i="1"/>
  <c r="AR142" i="1"/>
  <c r="AS142" i="1"/>
  <c r="AT142" i="1"/>
  <c r="AU142" i="1"/>
  <c r="AP143" i="1"/>
  <c r="AQ143" i="1"/>
  <c r="AR143" i="1"/>
  <c r="AS143" i="1"/>
  <c r="AT143" i="1"/>
  <c r="AU143" i="1"/>
  <c r="AP144" i="1"/>
  <c r="AQ144" i="1"/>
  <c r="AR144" i="1"/>
  <c r="AS144" i="1"/>
  <c r="AT144" i="1"/>
  <c r="AU144" i="1"/>
  <c r="AP145" i="1"/>
  <c r="AQ145" i="1"/>
  <c r="AR145" i="1"/>
  <c r="AS145" i="1"/>
  <c r="AT145" i="1"/>
  <c r="AU145" i="1"/>
  <c r="AP146" i="1"/>
  <c r="AQ146" i="1"/>
  <c r="AR146" i="1"/>
  <c r="AS146" i="1"/>
  <c r="AT146" i="1"/>
  <c r="AU146" i="1"/>
  <c r="AP147" i="1"/>
  <c r="AQ147" i="1"/>
  <c r="AR147" i="1"/>
  <c r="AS147" i="1"/>
  <c r="AT147" i="1"/>
  <c r="AU147" i="1"/>
  <c r="AP148" i="1"/>
  <c r="AQ148" i="1"/>
  <c r="AR148" i="1"/>
  <c r="AS148" i="1"/>
  <c r="AT148" i="1"/>
  <c r="AU148" i="1"/>
  <c r="AP149" i="1"/>
  <c r="AQ149" i="1"/>
  <c r="AR149" i="1"/>
  <c r="AS149" i="1"/>
  <c r="AT149" i="1"/>
  <c r="AU149" i="1"/>
  <c r="AP150" i="1"/>
  <c r="AQ150" i="1"/>
  <c r="AR150" i="1"/>
  <c r="AS150" i="1"/>
  <c r="AT150" i="1"/>
  <c r="AU150" i="1"/>
  <c r="AP151" i="1"/>
  <c r="AQ151" i="1"/>
  <c r="AR151" i="1"/>
  <c r="AS151" i="1"/>
  <c r="AT151" i="1"/>
  <c r="AU151" i="1"/>
  <c r="AP152" i="1"/>
  <c r="AQ152" i="1"/>
  <c r="AR152" i="1"/>
  <c r="AS152" i="1"/>
  <c r="AT152" i="1"/>
  <c r="AU152" i="1"/>
  <c r="AP153" i="1"/>
  <c r="AQ153" i="1"/>
  <c r="AR153" i="1"/>
  <c r="AS153" i="1"/>
  <c r="AT153" i="1"/>
  <c r="AU153" i="1"/>
  <c r="AP154" i="1"/>
  <c r="AQ154" i="1"/>
  <c r="AR154" i="1"/>
  <c r="AS154" i="1"/>
  <c r="AT154" i="1"/>
  <c r="AU154" i="1"/>
  <c r="AP155" i="1"/>
  <c r="AQ155" i="1"/>
  <c r="AR155" i="1"/>
  <c r="AS155" i="1"/>
  <c r="AT155" i="1"/>
  <c r="AU155" i="1"/>
  <c r="AP156" i="1"/>
  <c r="AQ156" i="1"/>
  <c r="AR156" i="1"/>
  <c r="AS156" i="1"/>
  <c r="AT156" i="1"/>
  <c r="AU156" i="1"/>
  <c r="AP157" i="1"/>
  <c r="AQ157" i="1"/>
  <c r="AR157" i="1"/>
  <c r="AS157" i="1"/>
  <c r="AT157" i="1"/>
  <c r="AU157" i="1"/>
  <c r="AP158" i="1"/>
  <c r="AQ158" i="1"/>
  <c r="AR158" i="1"/>
  <c r="AS158" i="1"/>
  <c r="AT158" i="1"/>
  <c r="AU158" i="1"/>
  <c r="AP159" i="1"/>
  <c r="AQ159" i="1"/>
  <c r="AR159" i="1"/>
  <c r="AS159" i="1"/>
  <c r="AT159" i="1"/>
  <c r="AU159" i="1"/>
  <c r="AP160" i="1"/>
  <c r="AQ160" i="1"/>
  <c r="AR160" i="1"/>
  <c r="AS160" i="1"/>
  <c r="AT160" i="1"/>
  <c r="AU160" i="1"/>
  <c r="AP161" i="1"/>
  <c r="AQ161" i="1"/>
  <c r="AR161" i="1"/>
  <c r="AS161" i="1"/>
  <c r="AT161" i="1"/>
  <c r="AU161" i="1"/>
  <c r="AP162" i="1"/>
  <c r="AQ162" i="1"/>
  <c r="AR162" i="1"/>
  <c r="AS162" i="1"/>
  <c r="AT162" i="1"/>
  <c r="AU162" i="1"/>
  <c r="AP163" i="1"/>
  <c r="AQ163" i="1"/>
  <c r="AR163" i="1"/>
  <c r="AS163" i="1"/>
  <c r="AT163" i="1"/>
  <c r="AU163" i="1"/>
  <c r="AP164" i="1"/>
  <c r="AQ164" i="1"/>
  <c r="AR164" i="1"/>
  <c r="AS164" i="1"/>
  <c r="AT164" i="1"/>
  <c r="AU164" i="1"/>
  <c r="AP165" i="1"/>
  <c r="AQ165" i="1"/>
  <c r="AR165" i="1"/>
  <c r="AS165" i="1"/>
  <c r="AT165" i="1"/>
  <c r="AU165" i="1"/>
  <c r="AP166" i="1"/>
  <c r="AQ166" i="1"/>
  <c r="AR166" i="1"/>
  <c r="AS166" i="1"/>
  <c r="AT166" i="1"/>
  <c r="AU166" i="1"/>
  <c r="AP167" i="1"/>
  <c r="AQ167" i="1"/>
  <c r="AR167" i="1"/>
  <c r="AS167" i="1"/>
  <c r="AT167" i="1"/>
  <c r="AU167" i="1"/>
  <c r="AP168" i="1"/>
  <c r="AQ168" i="1"/>
  <c r="AR168" i="1"/>
  <c r="AS168" i="1"/>
  <c r="AT168" i="1"/>
  <c r="AU168" i="1"/>
  <c r="AP169" i="1"/>
  <c r="AQ169" i="1"/>
  <c r="AR169" i="1"/>
  <c r="AS169" i="1"/>
  <c r="AT169" i="1"/>
  <c r="AU169" i="1"/>
  <c r="AP170" i="1"/>
  <c r="AQ170" i="1"/>
  <c r="AR170" i="1"/>
  <c r="AS170" i="1"/>
  <c r="AT170" i="1"/>
  <c r="AU170" i="1"/>
  <c r="AP171" i="1"/>
  <c r="AQ171" i="1"/>
  <c r="AR171" i="1"/>
  <c r="AS171" i="1"/>
  <c r="AT171" i="1"/>
  <c r="AU171" i="1"/>
  <c r="AP172" i="1"/>
  <c r="AQ172" i="1"/>
  <c r="AR172" i="1"/>
  <c r="AS172" i="1"/>
  <c r="AT172" i="1"/>
  <c r="AU172" i="1"/>
  <c r="AP173" i="1"/>
  <c r="AQ173" i="1"/>
  <c r="AR173" i="1"/>
  <c r="AS173" i="1"/>
  <c r="AT173" i="1"/>
  <c r="AU173" i="1"/>
  <c r="AP174" i="1"/>
  <c r="AQ174" i="1"/>
  <c r="AR174" i="1"/>
  <c r="AS174" i="1"/>
  <c r="AT174" i="1"/>
  <c r="AU174" i="1"/>
  <c r="AP175" i="1"/>
  <c r="AQ175" i="1"/>
  <c r="AR175" i="1"/>
  <c r="AS175" i="1"/>
  <c r="AT175" i="1"/>
  <c r="AU175" i="1"/>
  <c r="AP176" i="1"/>
  <c r="AQ176" i="1"/>
  <c r="AR176" i="1"/>
  <c r="AS176" i="1"/>
  <c r="AT176" i="1"/>
  <c r="AU176" i="1"/>
  <c r="AP177" i="1"/>
  <c r="AQ177" i="1"/>
  <c r="AR177" i="1"/>
  <c r="AS177" i="1"/>
  <c r="AT177" i="1"/>
  <c r="AU177" i="1"/>
  <c r="AP178" i="1"/>
  <c r="AQ178" i="1"/>
  <c r="AR178" i="1"/>
  <c r="AS178" i="1"/>
  <c r="AT178" i="1"/>
  <c r="AU178" i="1"/>
  <c r="AP179" i="1"/>
  <c r="AQ179" i="1"/>
  <c r="AR179" i="1"/>
  <c r="AS179" i="1"/>
  <c r="AT179" i="1"/>
  <c r="AU179" i="1"/>
  <c r="AP180" i="1"/>
  <c r="AQ180" i="1"/>
  <c r="AR180" i="1"/>
  <c r="AS180" i="1"/>
  <c r="AT180" i="1"/>
  <c r="AU180" i="1"/>
  <c r="AP181" i="1"/>
  <c r="AQ181" i="1"/>
  <c r="AR181" i="1"/>
  <c r="AS181" i="1"/>
  <c r="AT181" i="1"/>
  <c r="AU181" i="1"/>
  <c r="AP182" i="1"/>
  <c r="AQ182" i="1"/>
  <c r="AR182" i="1"/>
  <c r="AS182" i="1"/>
  <c r="AT182" i="1"/>
  <c r="AU182" i="1"/>
  <c r="AP183" i="1"/>
  <c r="AQ183" i="1"/>
  <c r="AR183" i="1"/>
  <c r="AS183" i="1"/>
  <c r="AT183" i="1"/>
  <c r="AU183" i="1"/>
  <c r="AP184" i="1"/>
  <c r="AQ184" i="1"/>
  <c r="AR184" i="1"/>
  <c r="AS184" i="1"/>
  <c r="AT184" i="1"/>
  <c r="AU184" i="1"/>
  <c r="AP185" i="1"/>
  <c r="AQ185" i="1"/>
  <c r="AR185" i="1"/>
  <c r="AS185" i="1"/>
  <c r="AT185" i="1"/>
  <c r="AU185" i="1"/>
  <c r="AP186" i="1"/>
  <c r="AQ186" i="1"/>
  <c r="AR186" i="1"/>
  <c r="AS186" i="1"/>
  <c r="AT186" i="1"/>
  <c r="AU186" i="1"/>
  <c r="AP187" i="1"/>
  <c r="AQ187" i="1"/>
  <c r="AR187" i="1"/>
  <c r="AS187" i="1"/>
  <c r="AT187" i="1"/>
  <c r="AU187" i="1"/>
  <c r="AP188" i="1"/>
  <c r="AQ188" i="1"/>
  <c r="AR188" i="1"/>
  <c r="AS188" i="1"/>
  <c r="AT188" i="1"/>
  <c r="AU188" i="1"/>
  <c r="AP189" i="1"/>
  <c r="AQ189" i="1"/>
  <c r="AR189" i="1"/>
  <c r="AS189" i="1"/>
  <c r="AT189" i="1"/>
  <c r="AU189" i="1"/>
  <c r="AP190" i="1"/>
  <c r="AQ190" i="1"/>
  <c r="AR190" i="1"/>
  <c r="AS190" i="1"/>
  <c r="AT190" i="1"/>
  <c r="AU190" i="1"/>
  <c r="AP191" i="1"/>
  <c r="AQ191" i="1"/>
  <c r="AR191" i="1"/>
  <c r="AS191" i="1"/>
  <c r="AT191" i="1"/>
  <c r="AU191" i="1"/>
  <c r="AP192" i="1"/>
  <c r="AQ192" i="1"/>
  <c r="AR192" i="1"/>
  <c r="AS192" i="1"/>
  <c r="AT192" i="1"/>
  <c r="AU192" i="1"/>
  <c r="AP193" i="1"/>
  <c r="AQ193" i="1"/>
  <c r="AR193" i="1"/>
  <c r="AS193" i="1"/>
  <c r="AT193" i="1"/>
  <c r="AU193" i="1"/>
  <c r="AP194" i="1"/>
  <c r="AQ194" i="1"/>
  <c r="AR194" i="1"/>
  <c r="AS194" i="1"/>
  <c r="AT194" i="1"/>
  <c r="AU194" i="1"/>
  <c r="AP195" i="1"/>
  <c r="AQ195" i="1"/>
  <c r="AR195" i="1"/>
  <c r="AS195" i="1"/>
  <c r="AT195" i="1"/>
  <c r="AU195" i="1"/>
  <c r="AP196" i="1"/>
  <c r="AQ196" i="1"/>
  <c r="AR196" i="1"/>
  <c r="AS196" i="1"/>
  <c r="AT196" i="1"/>
  <c r="AU196" i="1"/>
  <c r="AP197" i="1"/>
  <c r="AQ197" i="1"/>
  <c r="AR197" i="1"/>
  <c r="AS197" i="1"/>
  <c r="AT197" i="1"/>
  <c r="AU197" i="1"/>
  <c r="AP198" i="1"/>
  <c r="AQ198" i="1"/>
  <c r="AR198" i="1"/>
  <c r="AS198" i="1"/>
  <c r="AT198" i="1"/>
  <c r="AU198" i="1"/>
  <c r="AP199" i="1"/>
  <c r="AQ199" i="1"/>
  <c r="AR199" i="1"/>
  <c r="AS199" i="1"/>
  <c r="AT199" i="1"/>
  <c r="AU199" i="1"/>
  <c r="AP200" i="1"/>
  <c r="AQ200" i="1"/>
  <c r="AR200" i="1"/>
  <c r="AS200" i="1"/>
  <c r="AT200" i="1"/>
  <c r="AU200" i="1"/>
  <c r="AP201" i="1"/>
  <c r="AQ201" i="1"/>
  <c r="AR201" i="1"/>
  <c r="AS201" i="1"/>
  <c r="AT201" i="1"/>
  <c r="AU201" i="1"/>
  <c r="AP202" i="1"/>
  <c r="AQ202" i="1"/>
  <c r="AR202" i="1"/>
  <c r="AS202" i="1"/>
  <c r="AT202" i="1"/>
  <c r="AU202" i="1"/>
  <c r="AP203" i="1"/>
  <c r="AQ203" i="1"/>
  <c r="AR203" i="1"/>
  <c r="AS203" i="1"/>
  <c r="AT203" i="1"/>
  <c r="AU203" i="1"/>
  <c r="AP204" i="1"/>
  <c r="AQ204" i="1"/>
  <c r="AR204" i="1"/>
  <c r="AS204" i="1"/>
  <c r="AT204" i="1"/>
  <c r="AU204" i="1"/>
  <c r="AP205" i="1"/>
  <c r="AQ205" i="1"/>
  <c r="AR205" i="1"/>
  <c r="AS205" i="1"/>
  <c r="AT205" i="1"/>
  <c r="AU205" i="1"/>
  <c r="AP206" i="1"/>
  <c r="AQ206" i="1"/>
  <c r="AR206" i="1"/>
  <c r="AS206" i="1"/>
  <c r="AT206" i="1"/>
  <c r="AU206" i="1"/>
  <c r="AP207" i="1"/>
  <c r="AQ207" i="1"/>
  <c r="AR207" i="1"/>
  <c r="AS207" i="1"/>
  <c r="AT207" i="1"/>
  <c r="AU207" i="1"/>
  <c r="AP208" i="1"/>
  <c r="AQ208" i="1"/>
  <c r="AR208" i="1"/>
  <c r="AS208" i="1"/>
  <c r="AT208" i="1"/>
  <c r="AU208" i="1"/>
  <c r="AP209" i="1"/>
  <c r="AQ209" i="1"/>
  <c r="AR209" i="1"/>
  <c r="AS209" i="1"/>
  <c r="AT209" i="1"/>
  <c r="AU209" i="1"/>
  <c r="AP210" i="1"/>
  <c r="AQ210" i="1"/>
  <c r="AR210" i="1"/>
  <c r="AS210" i="1"/>
  <c r="AT210" i="1"/>
  <c r="AU210" i="1"/>
  <c r="AP211" i="1"/>
  <c r="AQ211" i="1"/>
  <c r="AR211" i="1"/>
  <c r="AS211" i="1"/>
  <c r="AT211" i="1"/>
  <c r="AU211" i="1"/>
  <c r="AP212" i="1"/>
  <c r="AQ212" i="1"/>
  <c r="AR212" i="1"/>
  <c r="AS212" i="1"/>
  <c r="AT212" i="1"/>
  <c r="AU212" i="1"/>
  <c r="AP213" i="1"/>
  <c r="AQ213" i="1"/>
  <c r="AR213" i="1"/>
  <c r="AS213" i="1"/>
  <c r="AT213" i="1"/>
  <c r="AU213" i="1"/>
  <c r="AP214" i="1"/>
  <c r="AQ214" i="1"/>
  <c r="AR214" i="1"/>
  <c r="AS214" i="1"/>
  <c r="AT214" i="1"/>
  <c r="AU214" i="1"/>
  <c r="AP215" i="1"/>
  <c r="AQ215" i="1"/>
  <c r="AR215" i="1"/>
  <c r="AS215" i="1"/>
  <c r="AT215" i="1"/>
  <c r="AU215" i="1"/>
  <c r="AP216" i="1"/>
  <c r="AQ216" i="1"/>
  <c r="AR216" i="1"/>
  <c r="AS216" i="1"/>
  <c r="AT216" i="1"/>
  <c r="AU216" i="1"/>
  <c r="AP217" i="1"/>
  <c r="AQ217" i="1"/>
  <c r="AR217" i="1"/>
  <c r="AS217" i="1"/>
  <c r="AT217" i="1"/>
  <c r="AU217" i="1"/>
  <c r="AP218" i="1"/>
  <c r="AQ218" i="1"/>
  <c r="AR218" i="1"/>
  <c r="AS218" i="1"/>
  <c r="AT218" i="1"/>
  <c r="AU218" i="1"/>
  <c r="AP219" i="1"/>
  <c r="AQ219" i="1"/>
  <c r="AR219" i="1"/>
  <c r="AS219" i="1"/>
  <c r="AT219" i="1"/>
  <c r="AU219" i="1"/>
  <c r="AP220" i="1"/>
  <c r="AQ220" i="1"/>
  <c r="AR220" i="1"/>
  <c r="AS220" i="1"/>
  <c r="AT220" i="1"/>
  <c r="AU220" i="1"/>
  <c r="AP221" i="1"/>
  <c r="AQ221" i="1"/>
  <c r="AR221" i="1"/>
  <c r="AS221" i="1"/>
  <c r="AT221" i="1"/>
  <c r="AU221" i="1"/>
  <c r="AP222" i="1"/>
  <c r="AQ222" i="1"/>
  <c r="AR222" i="1"/>
  <c r="AS222" i="1"/>
  <c r="AT222" i="1"/>
  <c r="AU222" i="1"/>
  <c r="AP223" i="1"/>
  <c r="AQ223" i="1"/>
  <c r="AR223" i="1"/>
  <c r="AS223" i="1"/>
  <c r="AT223" i="1"/>
  <c r="AU223" i="1"/>
  <c r="AP224" i="1"/>
  <c r="AQ224" i="1"/>
  <c r="AR224" i="1"/>
  <c r="AS224" i="1"/>
  <c r="AT224" i="1"/>
  <c r="AU224" i="1"/>
  <c r="AP225" i="1"/>
  <c r="AQ225" i="1"/>
  <c r="AR225" i="1"/>
  <c r="AS225" i="1"/>
  <c r="AT225" i="1"/>
  <c r="AU225" i="1"/>
  <c r="AP226" i="1"/>
  <c r="AQ226" i="1"/>
  <c r="AR226" i="1"/>
  <c r="AS226" i="1"/>
  <c r="AT226" i="1"/>
  <c r="AU226" i="1"/>
  <c r="AP227" i="1"/>
  <c r="AQ227" i="1"/>
  <c r="AR227" i="1"/>
  <c r="AS227" i="1"/>
  <c r="AT227" i="1"/>
  <c r="AU227" i="1"/>
  <c r="AP228" i="1"/>
  <c r="AQ228" i="1"/>
  <c r="AR228" i="1"/>
  <c r="AS228" i="1"/>
  <c r="AT228" i="1"/>
  <c r="AU228" i="1"/>
  <c r="AP229" i="1"/>
  <c r="AQ229" i="1"/>
  <c r="AR229" i="1"/>
  <c r="AS229" i="1"/>
  <c r="AT229" i="1"/>
  <c r="AU229" i="1"/>
  <c r="AP230" i="1"/>
  <c r="AQ230" i="1"/>
  <c r="AR230" i="1"/>
  <c r="AS230" i="1"/>
  <c r="AT230" i="1"/>
  <c r="AU230" i="1"/>
  <c r="AP231" i="1"/>
  <c r="AQ231" i="1"/>
  <c r="AR231" i="1"/>
  <c r="AS231" i="1"/>
  <c r="AT231" i="1"/>
  <c r="AU231" i="1"/>
  <c r="AP232" i="1"/>
  <c r="AQ232" i="1"/>
  <c r="AR232" i="1"/>
  <c r="AS232" i="1"/>
  <c r="AT232" i="1"/>
  <c r="AU232" i="1"/>
  <c r="AP233" i="1"/>
  <c r="AQ233" i="1"/>
  <c r="AR233" i="1"/>
  <c r="AS233" i="1"/>
  <c r="AT233" i="1"/>
  <c r="AU233" i="1"/>
  <c r="AP234" i="1"/>
  <c r="AQ234" i="1"/>
  <c r="AR234" i="1"/>
  <c r="AS234" i="1"/>
  <c r="AT234" i="1"/>
  <c r="AU234" i="1"/>
  <c r="AP235" i="1"/>
  <c r="AQ235" i="1"/>
  <c r="AR235" i="1"/>
  <c r="AS235" i="1"/>
  <c r="AT235" i="1"/>
  <c r="AU235" i="1"/>
  <c r="AP236" i="1"/>
  <c r="AQ236" i="1"/>
  <c r="AR236" i="1"/>
  <c r="AS236" i="1"/>
  <c r="AT236" i="1"/>
  <c r="AU236" i="1"/>
  <c r="AP237" i="1"/>
  <c r="AQ237" i="1"/>
  <c r="AR237" i="1"/>
  <c r="AS237" i="1"/>
  <c r="AT237" i="1"/>
  <c r="AU237" i="1"/>
  <c r="AP238" i="1"/>
  <c r="AQ238" i="1"/>
  <c r="AR238" i="1"/>
  <c r="AS238" i="1"/>
  <c r="AT238" i="1"/>
  <c r="AU238" i="1"/>
  <c r="AP239" i="1"/>
  <c r="AQ239" i="1"/>
  <c r="AR239" i="1"/>
  <c r="AS239" i="1"/>
  <c r="AT239" i="1"/>
  <c r="AU239" i="1"/>
  <c r="AP240" i="1"/>
  <c r="AQ240" i="1"/>
  <c r="AR240" i="1"/>
  <c r="AS240" i="1"/>
  <c r="AT240" i="1"/>
  <c r="AU240" i="1"/>
  <c r="AP241" i="1"/>
  <c r="AQ241" i="1"/>
  <c r="AR241" i="1"/>
  <c r="AS241" i="1"/>
  <c r="AT241" i="1"/>
  <c r="AU241" i="1"/>
  <c r="AP242" i="1"/>
  <c r="AQ242" i="1"/>
  <c r="AR242" i="1"/>
  <c r="AS242" i="1"/>
  <c r="AT242" i="1"/>
  <c r="AU242" i="1"/>
  <c r="AP243" i="1"/>
  <c r="AQ243" i="1"/>
  <c r="AR243" i="1"/>
  <c r="AS243" i="1"/>
  <c r="AT243" i="1"/>
  <c r="AU243" i="1"/>
  <c r="AP244" i="1"/>
  <c r="AQ244" i="1"/>
  <c r="AR244" i="1"/>
  <c r="AS244" i="1"/>
  <c r="AT244" i="1"/>
  <c r="AU244" i="1"/>
  <c r="AP245" i="1"/>
  <c r="AQ245" i="1"/>
  <c r="AR245" i="1"/>
  <c r="AS245" i="1"/>
  <c r="AT245" i="1"/>
  <c r="AU245" i="1"/>
  <c r="AP246" i="1"/>
  <c r="AQ246" i="1"/>
  <c r="AR246" i="1"/>
  <c r="AS246" i="1"/>
  <c r="AT246" i="1"/>
  <c r="AU246" i="1"/>
  <c r="AP247" i="1"/>
  <c r="AQ247" i="1"/>
  <c r="AR247" i="1"/>
  <c r="AS247" i="1"/>
  <c r="AT247" i="1"/>
  <c r="AU247" i="1"/>
  <c r="AP248" i="1"/>
  <c r="AQ248" i="1"/>
  <c r="AR248" i="1"/>
  <c r="AS248" i="1"/>
  <c r="AT248" i="1"/>
  <c r="AU248" i="1"/>
  <c r="AP249" i="1"/>
  <c r="AQ249" i="1"/>
  <c r="AR249" i="1"/>
  <c r="AS249" i="1"/>
  <c r="AT249" i="1"/>
  <c r="AU249" i="1"/>
  <c r="AP250" i="1"/>
  <c r="AQ250" i="1"/>
  <c r="AR250" i="1"/>
  <c r="AS250" i="1"/>
  <c r="AT250" i="1"/>
  <c r="AU250" i="1"/>
  <c r="AP251" i="1"/>
  <c r="AQ251" i="1"/>
  <c r="AR251" i="1"/>
  <c r="AS251" i="1"/>
  <c r="AT251" i="1"/>
  <c r="AU251" i="1"/>
  <c r="AP252" i="1"/>
  <c r="AQ252" i="1"/>
  <c r="AR252" i="1"/>
  <c r="AS252" i="1"/>
  <c r="AT252" i="1"/>
  <c r="AU252" i="1"/>
  <c r="AP253" i="1"/>
  <c r="AQ253" i="1"/>
  <c r="AR253" i="1"/>
  <c r="AS253" i="1"/>
  <c r="AT253" i="1"/>
  <c r="AU253" i="1"/>
  <c r="AP254" i="1"/>
  <c r="AQ254" i="1"/>
  <c r="AR254" i="1"/>
  <c r="AS254" i="1"/>
  <c r="AT254" i="1"/>
  <c r="AU254" i="1"/>
  <c r="AP255" i="1"/>
  <c r="AQ255" i="1"/>
  <c r="AR255" i="1"/>
  <c r="AS255" i="1"/>
  <c r="AT255" i="1"/>
  <c r="AU255" i="1"/>
  <c r="AP256" i="1"/>
  <c r="AQ256" i="1"/>
  <c r="AR256" i="1"/>
  <c r="AS256" i="1"/>
  <c r="AT256" i="1"/>
  <c r="AU256" i="1"/>
  <c r="AP257" i="1"/>
  <c r="AQ257" i="1"/>
  <c r="AR257" i="1"/>
  <c r="AS257" i="1"/>
  <c r="AT257" i="1"/>
  <c r="AU257" i="1"/>
  <c r="AP258" i="1"/>
  <c r="AQ258" i="1"/>
  <c r="AR258" i="1"/>
  <c r="AS258" i="1"/>
  <c r="AT258" i="1"/>
  <c r="AU258" i="1"/>
  <c r="AP259" i="1"/>
  <c r="AQ259" i="1"/>
  <c r="AR259" i="1"/>
  <c r="AS259" i="1"/>
  <c r="AT259" i="1"/>
  <c r="AU259" i="1"/>
  <c r="AP260" i="1"/>
  <c r="AQ260" i="1"/>
  <c r="AR260" i="1"/>
  <c r="AS260" i="1"/>
  <c r="AT260" i="1"/>
  <c r="AU260" i="1"/>
  <c r="AP261" i="1"/>
  <c r="AQ261" i="1"/>
  <c r="AR261" i="1"/>
  <c r="AS261" i="1"/>
  <c r="AT261" i="1"/>
  <c r="AU261" i="1"/>
  <c r="AP262" i="1"/>
  <c r="AQ262" i="1"/>
  <c r="AR262" i="1"/>
  <c r="AS262" i="1"/>
  <c r="AT262" i="1"/>
  <c r="AU262" i="1"/>
  <c r="AP263" i="1"/>
  <c r="AQ263" i="1"/>
  <c r="AR263" i="1"/>
  <c r="AS263" i="1"/>
  <c r="AT263" i="1"/>
  <c r="AU263" i="1"/>
  <c r="AP264" i="1"/>
  <c r="AQ264" i="1"/>
  <c r="AR264" i="1"/>
  <c r="AS264" i="1"/>
  <c r="AT264" i="1"/>
  <c r="AU264" i="1"/>
  <c r="AP265" i="1"/>
  <c r="AQ265" i="1"/>
  <c r="AR265" i="1"/>
  <c r="AS265" i="1"/>
  <c r="AT265" i="1"/>
  <c r="AU265" i="1"/>
  <c r="AP266" i="1"/>
  <c r="AQ266" i="1"/>
  <c r="AR266" i="1"/>
  <c r="AS266" i="1"/>
  <c r="AT266" i="1"/>
  <c r="AU266" i="1"/>
  <c r="AP267" i="1"/>
  <c r="AQ267" i="1"/>
  <c r="AR267" i="1"/>
  <c r="AS267" i="1"/>
  <c r="AT267" i="1"/>
  <c r="AU267" i="1"/>
  <c r="AP268" i="1"/>
  <c r="AQ268" i="1"/>
  <c r="AR268" i="1"/>
  <c r="AS268" i="1"/>
  <c r="AT268" i="1"/>
  <c r="AU268" i="1"/>
  <c r="AP269" i="1"/>
  <c r="AQ269" i="1"/>
  <c r="AR269" i="1"/>
  <c r="AS269" i="1"/>
  <c r="AT269" i="1"/>
  <c r="AU269" i="1"/>
  <c r="AP270" i="1"/>
  <c r="AQ270" i="1"/>
  <c r="AR270" i="1"/>
  <c r="AS270" i="1"/>
  <c r="AT270" i="1"/>
  <c r="AU270" i="1"/>
  <c r="AP271" i="1"/>
  <c r="AQ271" i="1"/>
  <c r="AR271" i="1"/>
  <c r="AS271" i="1"/>
  <c r="AT271" i="1"/>
  <c r="AU271" i="1"/>
  <c r="AP272" i="1"/>
  <c r="AQ272" i="1"/>
  <c r="AR272" i="1"/>
  <c r="AS272" i="1"/>
  <c r="AT272" i="1"/>
  <c r="AU272" i="1"/>
  <c r="AP273" i="1"/>
  <c r="AQ273" i="1"/>
  <c r="AR273" i="1"/>
  <c r="AS273" i="1"/>
  <c r="AT273" i="1"/>
  <c r="AU273" i="1"/>
  <c r="AP274" i="1"/>
  <c r="AQ274" i="1"/>
  <c r="AR274" i="1"/>
  <c r="AS274" i="1"/>
  <c r="AT274" i="1"/>
  <c r="AU274" i="1"/>
  <c r="AP275" i="1"/>
  <c r="AQ275" i="1"/>
  <c r="AR275" i="1"/>
  <c r="AS275" i="1"/>
  <c r="AT275" i="1"/>
  <c r="AU275" i="1"/>
  <c r="AP276" i="1"/>
  <c r="AQ276" i="1"/>
  <c r="AR276" i="1"/>
  <c r="AS276" i="1"/>
  <c r="AT276" i="1"/>
  <c r="AU276" i="1"/>
  <c r="AP277" i="1"/>
  <c r="AQ277" i="1"/>
  <c r="AR277" i="1"/>
  <c r="AS277" i="1"/>
  <c r="AT277" i="1"/>
  <c r="AU277" i="1"/>
  <c r="AP278" i="1"/>
  <c r="AQ278" i="1"/>
  <c r="AR278" i="1"/>
  <c r="AS278" i="1"/>
  <c r="AT278" i="1"/>
  <c r="AU278" i="1"/>
  <c r="AP279" i="1"/>
  <c r="AQ279" i="1"/>
  <c r="AR279" i="1"/>
  <c r="AS279" i="1"/>
  <c r="AT279" i="1"/>
  <c r="AU279" i="1"/>
  <c r="AP280" i="1"/>
  <c r="AQ280" i="1"/>
  <c r="AR280" i="1"/>
  <c r="AS280" i="1"/>
  <c r="AT280" i="1"/>
  <c r="AU280" i="1"/>
  <c r="AP281" i="1"/>
  <c r="AQ281" i="1"/>
  <c r="AR281" i="1"/>
  <c r="AS281" i="1"/>
  <c r="AT281" i="1"/>
  <c r="AU281" i="1"/>
  <c r="AP282" i="1"/>
  <c r="AQ282" i="1"/>
  <c r="AR282" i="1"/>
  <c r="AS282" i="1"/>
  <c r="AT282" i="1"/>
  <c r="AU282" i="1"/>
  <c r="AP283" i="1"/>
  <c r="AQ283" i="1"/>
  <c r="AR283" i="1"/>
  <c r="AS283" i="1"/>
  <c r="AT283" i="1"/>
  <c r="AU283" i="1"/>
  <c r="AP284" i="1"/>
  <c r="AQ284" i="1"/>
  <c r="AR284" i="1"/>
  <c r="AS284" i="1"/>
  <c r="AT284" i="1"/>
  <c r="AU284" i="1"/>
  <c r="AP285" i="1"/>
  <c r="AQ285" i="1"/>
  <c r="AR285" i="1"/>
  <c r="AS285" i="1"/>
  <c r="AT285" i="1"/>
  <c r="AU285" i="1"/>
  <c r="AP286" i="1"/>
  <c r="AQ286" i="1"/>
  <c r="AR286" i="1"/>
  <c r="AS286" i="1"/>
  <c r="AT286" i="1"/>
  <c r="AU286" i="1"/>
  <c r="AP287" i="1"/>
  <c r="AQ287" i="1"/>
  <c r="AR287" i="1"/>
  <c r="AS287" i="1"/>
  <c r="AT287" i="1"/>
  <c r="AU287" i="1"/>
  <c r="AP288" i="1"/>
  <c r="AQ288" i="1"/>
  <c r="AR288" i="1"/>
  <c r="AS288" i="1"/>
  <c r="AT288" i="1"/>
  <c r="AU288" i="1"/>
  <c r="AP289" i="1"/>
  <c r="AQ289" i="1"/>
  <c r="AR289" i="1"/>
  <c r="AS289" i="1"/>
  <c r="AT289" i="1"/>
  <c r="AU289" i="1"/>
  <c r="AP290" i="1"/>
  <c r="AQ290" i="1"/>
  <c r="AR290" i="1"/>
  <c r="AS290" i="1"/>
  <c r="AT290" i="1"/>
  <c r="AU290" i="1"/>
  <c r="AP291" i="1"/>
  <c r="AQ291" i="1"/>
  <c r="AR291" i="1"/>
  <c r="AS291" i="1"/>
  <c r="AT291" i="1"/>
  <c r="AU291" i="1"/>
  <c r="AP292" i="1"/>
  <c r="AQ292" i="1"/>
  <c r="AR292" i="1"/>
  <c r="AS292" i="1"/>
  <c r="AT292" i="1"/>
  <c r="AU292" i="1"/>
  <c r="AP293" i="1"/>
  <c r="AQ293" i="1"/>
  <c r="AR293" i="1"/>
  <c r="AS293" i="1"/>
  <c r="AT293" i="1"/>
  <c r="AU293" i="1"/>
  <c r="AP294" i="1"/>
  <c r="AQ294" i="1"/>
  <c r="AR294" i="1"/>
  <c r="AS294" i="1"/>
  <c r="AT294" i="1"/>
  <c r="AU294" i="1"/>
  <c r="AP295" i="1"/>
  <c r="AQ295" i="1"/>
  <c r="AR295" i="1"/>
  <c r="AS295" i="1"/>
  <c r="AT295" i="1"/>
  <c r="AU295" i="1"/>
  <c r="AP296" i="1"/>
  <c r="AQ296" i="1"/>
  <c r="AR296" i="1"/>
  <c r="AS296" i="1"/>
  <c r="AT296" i="1"/>
  <c r="AU296" i="1"/>
  <c r="AP297" i="1"/>
  <c r="AQ297" i="1"/>
  <c r="AR297" i="1"/>
  <c r="AS297" i="1"/>
  <c r="AT297" i="1"/>
  <c r="AU297" i="1"/>
  <c r="AP298" i="1"/>
  <c r="AQ298" i="1"/>
  <c r="AR298" i="1"/>
  <c r="AS298" i="1"/>
  <c r="AT298" i="1"/>
  <c r="AU298" i="1"/>
  <c r="AP299" i="1"/>
  <c r="AQ299" i="1"/>
  <c r="AR299" i="1"/>
  <c r="AS299" i="1"/>
  <c r="AT299" i="1"/>
  <c r="AU299" i="1"/>
  <c r="AP300" i="1"/>
  <c r="AQ300" i="1"/>
  <c r="AR300" i="1"/>
  <c r="AS300" i="1"/>
  <c r="AT300" i="1"/>
  <c r="AU300" i="1"/>
  <c r="AP301" i="1"/>
  <c r="AQ301" i="1"/>
  <c r="AR301" i="1"/>
  <c r="AS301" i="1"/>
  <c r="AT301" i="1"/>
  <c r="AU301" i="1"/>
  <c r="AP302" i="1"/>
  <c r="AQ302" i="1"/>
  <c r="AR302" i="1"/>
  <c r="AS302" i="1"/>
  <c r="AT302" i="1"/>
  <c r="AU302" i="1"/>
  <c r="AP303" i="1"/>
  <c r="AQ303" i="1"/>
  <c r="AR303" i="1"/>
  <c r="AS303" i="1"/>
  <c r="AT303" i="1"/>
  <c r="AU303" i="1"/>
  <c r="AP304" i="1"/>
  <c r="AQ304" i="1"/>
  <c r="AR304" i="1"/>
  <c r="AS304" i="1"/>
  <c r="AT304" i="1"/>
  <c r="AU304" i="1"/>
  <c r="AP305" i="1"/>
  <c r="AQ305" i="1"/>
  <c r="AR305" i="1"/>
  <c r="AS305" i="1"/>
  <c r="AT305" i="1"/>
  <c r="AU305" i="1"/>
  <c r="AP306" i="1"/>
  <c r="AQ306" i="1"/>
  <c r="AR306" i="1"/>
  <c r="AS306" i="1"/>
  <c r="AT306" i="1"/>
  <c r="AU306" i="1"/>
  <c r="AP307" i="1"/>
  <c r="AQ307" i="1"/>
  <c r="AR307" i="1"/>
  <c r="AS307" i="1"/>
  <c r="AT307" i="1"/>
  <c r="AU307" i="1"/>
  <c r="AP308" i="1"/>
  <c r="AQ308" i="1"/>
  <c r="AR308" i="1"/>
  <c r="AS308" i="1"/>
  <c r="AT308" i="1"/>
  <c r="AU308" i="1"/>
  <c r="AP309" i="1"/>
  <c r="AQ309" i="1"/>
  <c r="AR309" i="1"/>
  <c r="AS309" i="1"/>
  <c r="AT309" i="1"/>
  <c r="AU309" i="1"/>
  <c r="AP310" i="1"/>
  <c r="AQ310" i="1"/>
  <c r="AR310" i="1"/>
  <c r="AS310" i="1"/>
  <c r="AT310" i="1"/>
  <c r="AU310" i="1"/>
  <c r="AP311" i="1"/>
  <c r="AQ311" i="1"/>
  <c r="AR311" i="1"/>
  <c r="AS311" i="1"/>
  <c r="AT311" i="1"/>
  <c r="AU311" i="1"/>
  <c r="AP312" i="1"/>
  <c r="AQ312" i="1"/>
  <c r="AR312" i="1"/>
  <c r="AS312" i="1"/>
  <c r="AT312" i="1"/>
  <c r="AU312" i="1"/>
  <c r="AP313" i="1"/>
  <c r="AQ313" i="1"/>
  <c r="AR313" i="1"/>
  <c r="AS313" i="1"/>
  <c r="AT313" i="1"/>
  <c r="AU313" i="1"/>
  <c r="AP314" i="1"/>
  <c r="AQ314" i="1"/>
  <c r="AR314" i="1"/>
  <c r="AS314" i="1"/>
  <c r="AT314" i="1"/>
  <c r="AU314" i="1"/>
  <c r="AP315" i="1"/>
  <c r="AQ315" i="1"/>
  <c r="AR315" i="1"/>
  <c r="AS315" i="1"/>
  <c r="AT315" i="1"/>
  <c r="AU315" i="1"/>
  <c r="AP316" i="1"/>
  <c r="AQ316" i="1"/>
  <c r="AR316" i="1"/>
  <c r="AS316" i="1"/>
  <c r="AT316" i="1"/>
  <c r="AU316" i="1"/>
  <c r="AP317" i="1"/>
  <c r="AQ317" i="1"/>
  <c r="AR317" i="1"/>
  <c r="AS317" i="1"/>
  <c r="AT317" i="1"/>
  <c r="AU317" i="1"/>
  <c r="AP318" i="1"/>
  <c r="AQ318" i="1"/>
  <c r="AR318" i="1"/>
  <c r="AS318" i="1"/>
  <c r="AT318" i="1"/>
  <c r="AU318" i="1"/>
  <c r="AP319" i="1"/>
  <c r="AQ319" i="1"/>
  <c r="AR319" i="1"/>
  <c r="AS319" i="1"/>
  <c r="AT319" i="1"/>
  <c r="AU319" i="1"/>
  <c r="AP320" i="1"/>
  <c r="AQ320" i="1"/>
  <c r="AR320" i="1"/>
  <c r="AS320" i="1"/>
  <c r="AT320" i="1"/>
  <c r="AU320" i="1"/>
  <c r="AP321" i="1"/>
  <c r="AQ321" i="1"/>
  <c r="AR321" i="1"/>
  <c r="AS321" i="1"/>
  <c r="AT321" i="1"/>
  <c r="AU321" i="1"/>
  <c r="AP322" i="1"/>
  <c r="AQ322" i="1"/>
  <c r="AR322" i="1"/>
  <c r="AS322" i="1"/>
  <c r="AT322" i="1"/>
  <c r="AU322" i="1"/>
  <c r="AP323" i="1"/>
  <c r="AQ323" i="1"/>
  <c r="AR323" i="1"/>
  <c r="AS323" i="1"/>
  <c r="AT323" i="1"/>
  <c r="AU323" i="1"/>
  <c r="AP324" i="1"/>
  <c r="AQ324" i="1"/>
  <c r="AR324" i="1"/>
  <c r="AS324" i="1"/>
  <c r="AT324" i="1"/>
  <c r="AU324" i="1"/>
  <c r="AP325" i="1"/>
  <c r="AQ325" i="1"/>
  <c r="AR325" i="1"/>
  <c r="AS325" i="1"/>
  <c r="AT325" i="1"/>
  <c r="AU325" i="1"/>
  <c r="AP326" i="1"/>
  <c r="AQ326" i="1"/>
  <c r="AR326" i="1"/>
  <c r="AS326" i="1"/>
  <c r="AT326" i="1"/>
  <c r="AU326" i="1"/>
  <c r="AP327" i="1"/>
  <c r="AQ327" i="1"/>
  <c r="AR327" i="1"/>
  <c r="AS327" i="1"/>
  <c r="AT327" i="1"/>
  <c r="AU327" i="1"/>
  <c r="AP328" i="1"/>
  <c r="AQ328" i="1"/>
  <c r="AR328" i="1"/>
  <c r="AS328" i="1"/>
  <c r="AT328" i="1"/>
  <c r="AU328" i="1"/>
  <c r="AP329" i="1"/>
  <c r="AQ329" i="1"/>
  <c r="AR329" i="1"/>
  <c r="AS329" i="1"/>
  <c r="AT329" i="1"/>
  <c r="AU329" i="1"/>
  <c r="AP330" i="1"/>
  <c r="AQ330" i="1"/>
  <c r="AR330" i="1"/>
  <c r="AS330" i="1"/>
  <c r="AT330" i="1"/>
  <c r="AU330" i="1"/>
  <c r="AP331" i="1"/>
  <c r="AQ331" i="1"/>
  <c r="AR331" i="1"/>
  <c r="AS331" i="1"/>
  <c r="AT331" i="1"/>
  <c r="AU331" i="1"/>
  <c r="AP332" i="1"/>
  <c r="AQ332" i="1"/>
  <c r="AR332" i="1"/>
  <c r="AS332" i="1"/>
  <c r="AT332" i="1"/>
  <c r="AU332" i="1"/>
  <c r="AP333" i="1"/>
  <c r="AQ333" i="1"/>
  <c r="AR333" i="1"/>
  <c r="AS333" i="1"/>
  <c r="AT333" i="1"/>
  <c r="AU333" i="1"/>
  <c r="AP334" i="1"/>
  <c r="AQ334" i="1"/>
  <c r="AR334" i="1"/>
  <c r="AS334" i="1"/>
  <c r="AT334" i="1"/>
  <c r="AU334" i="1"/>
  <c r="AP335" i="1"/>
  <c r="AQ335" i="1"/>
  <c r="AR335" i="1"/>
  <c r="AS335" i="1"/>
  <c r="AT335" i="1"/>
  <c r="AU335" i="1"/>
  <c r="AP336" i="1"/>
  <c r="AQ336" i="1"/>
  <c r="AR336" i="1"/>
  <c r="AS336" i="1"/>
  <c r="AT336" i="1"/>
  <c r="AU336" i="1"/>
  <c r="AP337" i="1"/>
  <c r="AQ337" i="1"/>
  <c r="AR337" i="1"/>
  <c r="AS337" i="1"/>
  <c r="AT337" i="1"/>
  <c r="AU337" i="1"/>
  <c r="AP338" i="1"/>
  <c r="AQ338" i="1"/>
  <c r="AR338" i="1"/>
  <c r="AS338" i="1"/>
  <c r="AT338" i="1"/>
  <c r="AU338" i="1"/>
  <c r="AP339" i="1"/>
  <c r="AQ339" i="1"/>
  <c r="AR339" i="1"/>
  <c r="AS339" i="1"/>
  <c r="AT339" i="1"/>
  <c r="AU339" i="1"/>
  <c r="AP340" i="1"/>
  <c r="AQ340" i="1"/>
  <c r="AR340" i="1"/>
  <c r="AS340" i="1"/>
  <c r="AT340" i="1"/>
  <c r="AU340" i="1"/>
  <c r="AP341" i="1"/>
  <c r="AQ341" i="1"/>
  <c r="AR341" i="1"/>
  <c r="AS341" i="1"/>
  <c r="AT341" i="1"/>
  <c r="AU341" i="1"/>
  <c r="AP342" i="1"/>
  <c r="AQ342" i="1"/>
  <c r="AR342" i="1"/>
  <c r="AS342" i="1"/>
  <c r="AT342" i="1"/>
  <c r="AU342" i="1"/>
  <c r="AP343" i="1"/>
  <c r="AQ343" i="1"/>
  <c r="AR343" i="1"/>
  <c r="AS343" i="1"/>
  <c r="AT343" i="1"/>
  <c r="AU343" i="1"/>
  <c r="AP344" i="1"/>
  <c r="AQ344" i="1"/>
  <c r="AR344" i="1"/>
  <c r="AS344" i="1"/>
  <c r="AT344" i="1"/>
  <c r="AU344" i="1"/>
  <c r="AP345" i="1"/>
  <c r="AQ345" i="1"/>
  <c r="AR345" i="1"/>
  <c r="AS345" i="1"/>
  <c r="AT345" i="1"/>
  <c r="AU345" i="1"/>
  <c r="AP346" i="1"/>
  <c r="AQ346" i="1"/>
  <c r="AR346" i="1"/>
  <c r="AS346" i="1"/>
  <c r="AT346" i="1"/>
  <c r="AU346" i="1"/>
  <c r="AP347" i="1"/>
  <c r="AQ347" i="1"/>
  <c r="AR347" i="1"/>
  <c r="AS347" i="1"/>
  <c r="AT347" i="1"/>
  <c r="AU347" i="1"/>
  <c r="AP348" i="1"/>
  <c r="AQ348" i="1"/>
  <c r="AR348" i="1"/>
  <c r="AS348" i="1"/>
  <c r="AT348" i="1"/>
  <c r="AU348" i="1"/>
  <c r="AP349" i="1"/>
  <c r="AQ349" i="1"/>
  <c r="AR349" i="1"/>
  <c r="AS349" i="1"/>
  <c r="AT349" i="1"/>
  <c r="AU349" i="1"/>
  <c r="AP350" i="1"/>
  <c r="AQ350" i="1"/>
  <c r="AR350" i="1"/>
  <c r="AS350" i="1"/>
  <c r="AT350" i="1"/>
  <c r="AU350" i="1"/>
  <c r="AP351" i="1"/>
  <c r="AQ351" i="1"/>
  <c r="AR351" i="1"/>
  <c r="AS351" i="1"/>
  <c r="AT351" i="1"/>
  <c r="AU351" i="1"/>
  <c r="AP352" i="1"/>
  <c r="AQ352" i="1"/>
  <c r="AR352" i="1"/>
  <c r="AS352" i="1"/>
  <c r="AT352" i="1"/>
  <c r="AU352" i="1"/>
  <c r="AP353" i="1"/>
  <c r="AQ353" i="1"/>
  <c r="AR353" i="1"/>
  <c r="AS353" i="1"/>
  <c r="AT353" i="1"/>
  <c r="AU353" i="1"/>
  <c r="AP354" i="1"/>
  <c r="AQ354" i="1"/>
  <c r="AR354" i="1"/>
  <c r="AS354" i="1"/>
  <c r="AT354" i="1"/>
  <c r="AU354" i="1"/>
  <c r="AP355" i="1"/>
  <c r="AQ355" i="1"/>
  <c r="AR355" i="1"/>
  <c r="AS355" i="1"/>
  <c r="AT355" i="1"/>
  <c r="AU355" i="1"/>
  <c r="AP356" i="1"/>
  <c r="AQ356" i="1"/>
  <c r="AR356" i="1"/>
  <c r="AS356" i="1"/>
  <c r="AT356" i="1"/>
  <c r="AU356" i="1"/>
  <c r="AP357" i="1"/>
  <c r="AQ357" i="1"/>
  <c r="AR357" i="1"/>
  <c r="AS357" i="1"/>
  <c r="AT357" i="1"/>
  <c r="AU357" i="1"/>
  <c r="AP358" i="1"/>
  <c r="AQ358" i="1"/>
  <c r="AR358" i="1"/>
  <c r="AS358" i="1"/>
  <c r="AT358" i="1"/>
  <c r="AU358" i="1"/>
  <c r="AP359" i="1"/>
  <c r="AQ359" i="1"/>
  <c r="AR359" i="1"/>
  <c r="AS359" i="1"/>
  <c r="AT359" i="1"/>
  <c r="AU359" i="1"/>
  <c r="AP360" i="1"/>
  <c r="AQ360" i="1"/>
  <c r="AR360" i="1"/>
  <c r="AS360" i="1"/>
  <c r="AT360" i="1"/>
  <c r="AU360" i="1"/>
  <c r="AP361" i="1"/>
  <c r="AQ361" i="1"/>
  <c r="AR361" i="1"/>
  <c r="AS361" i="1"/>
  <c r="AT361" i="1"/>
  <c r="AU361" i="1"/>
  <c r="AP362" i="1"/>
  <c r="AQ362" i="1"/>
  <c r="AR362" i="1"/>
  <c r="AS362" i="1"/>
  <c r="AT362" i="1"/>
  <c r="AU362" i="1"/>
  <c r="AP363" i="1"/>
  <c r="AQ363" i="1"/>
  <c r="AR363" i="1"/>
  <c r="AS363" i="1"/>
  <c r="AT363" i="1"/>
  <c r="AU363" i="1"/>
  <c r="AP364" i="1"/>
  <c r="AQ364" i="1"/>
  <c r="AR364" i="1"/>
  <c r="AS364" i="1"/>
  <c r="AT364" i="1"/>
  <c r="AU364" i="1"/>
  <c r="AP365" i="1"/>
  <c r="AQ365" i="1"/>
  <c r="AR365" i="1"/>
  <c r="AS365" i="1"/>
  <c r="AT365" i="1"/>
  <c r="AU365" i="1"/>
  <c r="AP366" i="1"/>
  <c r="AQ366" i="1"/>
  <c r="AR366" i="1"/>
  <c r="AS366" i="1"/>
  <c r="AT366" i="1"/>
  <c r="AU366" i="1"/>
  <c r="AP367" i="1"/>
  <c r="AQ367" i="1"/>
  <c r="AR367" i="1"/>
  <c r="AS367" i="1"/>
  <c r="AT367" i="1"/>
  <c r="AU367" i="1"/>
  <c r="AP368" i="1"/>
  <c r="AQ368" i="1"/>
  <c r="AR368" i="1"/>
  <c r="AS368" i="1"/>
  <c r="AT368" i="1"/>
  <c r="AU368" i="1"/>
  <c r="AP369" i="1"/>
  <c r="AQ369" i="1"/>
  <c r="AR369" i="1"/>
  <c r="AS369" i="1"/>
  <c r="AT369" i="1"/>
  <c r="AU369" i="1"/>
  <c r="AP370" i="1"/>
  <c r="AQ370" i="1"/>
  <c r="AR370" i="1"/>
  <c r="AS370" i="1"/>
  <c r="AT370" i="1"/>
  <c r="AU370" i="1"/>
  <c r="AP371" i="1"/>
  <c r="AQ371" i="1"/>
  <c r="AR371" i="1"/>
  <c r="AS371" i="1"/>
  <c r="AT371" i="1"/>
  <c r="AU371" i="1"/>
  <c r="AP372" i="1"/>
  <c r="AQ372" i="1"/>
  <c r="AR372" i="1"/>
  <c r="AS372" i="1"/>
  <c r="AT372" i="1"/>
  <c r="AU372" i="1"/>
  <c r="AP373" i="1"/>
  <c r="AQ373" i="1"/>
  <c r="AR373" i="1"/>
  <c r="AS373" i="1"/>
  <c r="AT373" i="1"/>
  <c r="AU373" i="1"/>
  <c r="AP374" i="1"/>
  <c r="AQ374" i="1"/>
  <c r="AR374" i="1"/>
  <c r="AS374" i="1"/>
  <c r="AT374" i="1"/>
  <c r="AU374" i="1"/>
  <c r="AP375" i="1"/>
  <c r="AQ375" i="1"/>
  <c r="AR375" i="1"/>
  <c r="AS375" i="1"/>
  <c r="AT375" i="1"/>
  <c r="AU375" i="1"/>
  <c r="AP376" i="1"/>
  <c r="AQ376" i="1"/>
  <c r="AR376" i="1"/>
  <c r="AS376" i="1"/>
  <c r="AT376" i="1"/>
  <c r="AU376" i="1"/>
  <c r="AP377" i="1"/>
  <c r="AQ377" i="1"/>
  <c r="AR377" i="1"/>
  <c r="AS377" i="1"/>
  <c r="AT377" i="1"/>
  <c r="AU377" i="1"/>
  <c r="AP378" i="1"/>
  <c r="AQ378" i="1"/>
  <c r="AR378" i="1"/>
  <c r="AS378" i="1"/>
  <c r="AT378" i="1"/>
  <c r="AU378" i="1"/>
  <c r="AP379" i="1"/>
  <c r="AQ379" i="1"/>
  <c r="AR379" i="1"/>
  <c r="AS379" i="1"/>
  <c r="AT379" i="1"/>
  <c r="AU379" i="1"/>
  <c r="AP380" i="1"/>
  <c r="AQ380" i="1"/>
  <c r="AR380" i="1"/>
  <c r="AS380" i="1"/>
  <c r="AT380" i="1"/>
  <c r="AU380" i="1"/>
  <c r="AP381" i="1"/>
  <c r="AQ381" i="1"/>
  <c r="AR381" i="1"/>
  <c r="AS381" i="1"/>
  <c r="AT381" i="1"/>
  <c r="AU381" i="1"/>
  <c r="AP382" i="1"/>
  <c r="AQ382" i="1"/>
  <c r="AR382" i="1"/>
  <c r="AS382" i="1"/>
  <c r="AT382" i="1"/>
  <c r="AU382" i="1"/>
  <c r="AP383" i="1"/>
  <c r="AQ383" i="1"/>
  <c r="AR383" i="1"/>
  <c r="AS383" i="1"/>
  <c r="AT383" i="1"/>
  <c r="AU383" i="1"/>
  <c r="AP384" i="1"/>
  <c r="AQ384" i="1"/>
  <c r="AR384" i="1"/>
  <c r="AS384" i="1"/>
  <c r="AT384" i="1"/>
  <c r="AU384" i="1"/>
  <c r="AP385" i="1"/>
  <c r="AQ385" i="1"/>
  <c r="AR385" i="1"/>
  <c r="AS385" i="1"/>
  <c r="AT385" i="1"/>
  <c r="AU385" i="1"/>
  <c r="AP386" i="1"/>
  <c r="AQ386" i="1"/>
  <c r="AR386" i="1"/>
  <c r="AS386" i="1"/>
  <c r="AT386" i="1"/>
  <c r="AU386" i="1"/>
  <c r="AP387" i="1"/>
  <c r="AQ387" i="1"/>
  <c r="AR387" i="1"/>
  <c r="AS387" i="1"/>
  <c r="AT387" i="1"/>
  <c r="AU387" i="1"/>
  <c r="AP388" i="1"/>
  <c r="AQ388" i="1"/>
  <c r="AR388" i="1"/>
  <c r="AS388" i="1"/>
  <c r="AT388" i="1"/>
  <c r="AU388" i="1"/>
  <c r="AP389" i="1"/>
  <c r="AQ389" i="1"/>
  <c r="AR389" i="1"/>
  <c r="AS389" i="1"/>
  <c r="AT389" i="1"/>
  <c r="AU389" i="1"/>
  <c r="AP390" i="1"/>
  <c r="AQ390" i="1"/>
  <c r="AR390" i="1"/>
  <c r="AS390" i="1"/>
  <c r="AT390" i="1"/>
  <c r="AU390" i="1"/>
  <c r="AP391" i="1"/>
  <c r="AQ391" i="1"/>
  <c r="AR391" i="1"/>
  <c r="AS391" i="1"/>
  <c r="AT391" i="1"/>
  <c r="AU391" i="1"/>
  <c r="AP392" i="1"/>
  <c r="AQ392" i="1"/>
  <c r="AR392" i="1"/>
  <c r="AS392" i="1"/>
  <c r="AT392" i="1"/>
  <c r="AU392" i="1"/>
  <c r="AP393" i="1"/>
  <c r="AQ393" i="1"/>
  <c r="AR393" i="1"/>
  <c r="AS393" i="1"/>
  <c r="AT393" i="1"/>
  <c r="AU393" i="1"/>
  <c r="AP394" i="1"/>
  <c r="AQ394" i="1"/>
  <c r="AR394" i="1"/>
  <c r="AS394" i="1"/>
  <c r="AT394" i="1"/>
  <c r="AU394" i="1"/>
  <c r="AP395" i="1"/>
  <c r="AQ395" i="1"/>
  <c r="AR395" i="1"/>
  <c r="AS395" i="1"/>
  <c r="AT395" i="1"/>
  <c r="AU395" i="1"/>
  <c r="AP396" i="1"/>
  <c r="AQ396" i="1"/>
  <c r="AR396" i="1"/>
  <c r="AS396" i="1"/>
  <c r="AT396" i="1"/>
  <c r="AU396" i="1"/>
  <c r="AP397" i="1"/>
  <c r="AQ397" i="1"/>
  <c r="AR397" i="1"/>
  <c r="AS397" i="1"/>
  <c r="AT397" i="1"/>
  <c r="AU397" i="1"/>
  <c r="AP398" i="1"/>
  <c r="AQ398" i="1"/>
  <c r="AR398" i="1"/>
  <c r="AS398" i="1"/>
  <c r="AT398" i="1"/>
  <c r="AU398" i="1"/>
  <c r="AP399" i="1"/>
  <c r="AQ399" i="1"/>
  <c r="AR399" i="1"/>
  <c r="AS399" i="1"/>
  <c r="AT399" i="1"/>
  <c r="AU399" i="1"/>
  <c r="AP400" i="1"/>
  <c r="AQ400" i="1"/>
  <c r="AR400" i="1"/>
  <c r="AS400" i="1"/>
  <c r="AT400" i="1"/>
  <c r="AU400" i="1"/>
  <c r="AP401" i="1"/>
  <c r="AQ401" i="1"/>
  <c r="AR401" i="1"/>
  <c r="AS401" i="1"/>
  <c r="AT401" i="1"/>
  <c r="AU401" i="1"/>
  <c r="AP402" i="1"/>
  <c r="AQ402" i="1"/>
  <c r="AR402" i="1"/>
  <c r="AS402" i="1"/>
  <c r="AT402" i="1"/>
  <c r="AU402" i="1"/>
  <c r="AP403" i="1"/>
  <c r="AQ403" i="1"/>
  <c r="AR403" i="1"/>
  <c r="AS403" i="1"/>
  <c r="AT403" i="1"/>
  <c r="AU403" i="1"/>
  <c r="AP404" i="1"/>
  <c r="AQ404" i="1"/>
  <c r="AR404" i="1"/>
  <c r="AS404" i="1"/>
  <c r="AT404" i="1"/>
  <c r="AU404" i="1"/>
  <c r="AP405" i="1"/>
  <c r="AQ405" i="1"/>
  <c r="AR405" i="1"/>
  <c r="AS405" i="1"/>
  <c r="AT405" i="1"/>
  <c r="AU405" i="1"/>
  <c r="AP406" i="1"/>
  <c r="AQ406" i="1"/>
  <c r="AR406" i="1"/>
  <c r="AS406" i="1"/>
  <c r="AT406" i="1"/>
  <c r="AU406" i="1"/>
  <c r="AP407" i="1"/>
  <c r="AQ407" i="1"/>
  <c r="AR407" i="1"/>
  <c r="AS407" i="1"/>
  <c r="AT407" i="1"/>
  <c r="AU407" i="1"/>
  <c r="AP408" i="1"/>
  <c r="AQ408" i="1"/>
  <c r="AR408" i="1"/>
  <c r="AS408" i="1"/>
  <c r="AT408" i="1"/>
  <c r="AU408" i="1"/>
  <c r="AP409" i="1"/>
  <c r="AQ409" i="1"/>
  <c r="AR409" i="1"/>
  <c r="AS409" i="1"/>
  <c r="AT409" i="1"/>
  <c r="AU409" i="1"/>
  <c r="AP410" i="1"/>
  <c r="AQ410" i="1"/>
  <c r="AR410" i="1"/>
  <c r="AS410" i="1"/>
  <c r="AT410" i="1"/>
  <c r="AU410" i="1"/>
  <c r="AP411" i="1"/>
  <c r="AQ411" i="1"/>
  <c r="AR411" i="1"/>
  <c r="AS411" i="1"/>
  <c r="AT411" i="1"/>
  <c r="AU411" i="1"/>
  <c r="AP412" i="1"/>
  <c r="AQ412" i="1"/>
  <c r="AR412" i="1"/>
  <c r="AS412" i="1"/>
  <c r="AT412" i="1"/>
  <c r="AU412" i="1"/>
  <c r="AP413" i="1"/>
  <c r="AQ413" i="1"/>
  <c r="AR413" i="1"/>
  <c r="AS413" i="1"/>
  <c r="AT413" i="1"/>
  <c r="AU413" i="1"/>
  <c r="AP414" i="1"/>
  <c r="AQ414" i="1"/>
  <c r="AR414" i="1"/>
  <c r="AS414" i="1"/>
  <c r="AT414" i="1"/>
  <c r="AU414" i="1"/>
  <c r="AP415" i="1"/>
  <c r="AQ415" i="1"/>
  <c r="AR415" i="1"/>
  <c r="AS415" i="1"/>
  <c r="AT415" i="1"/>
  <c r="AU415" i="1"/>
  <c r="AP416" i="1"/>
  <c r="AQ416" i="1"/>
  <c r="AR416" i="1"/>
  <c r="AS416" i="1"/>
  <c r="AT416" i="1"/>
  <c r="AU416" i="1"/>
  <c r="AP417" i="1"/>
  <c r="AQ417" i="1"/>
  <c r="AR417" i="1"/>
  <c r="AS417" i="1"/>
  <c r="AT417" i="1"/>
  <c r="AU417" i="1"/>
  <c r="AP418" i="1"/>
  <c r="AQ418" i="1"/>
  <c r="AR418" i="1"/>
  <c r="AS418" i="1"/>
  <c r="AT418" i="1"/>
  <c r="AU418" i="1"/>
  <c r="AP419" i="1"/>
  <c r="AQ419" i="1"/>
  <c r="AR419" i="1"/>
  <c r="AS419" i="1"/>
  <c r="AT419" i="1"/>
  <c r="AU419" i="1"/>
  <c r="AP420" i="1"/>
  <c r="AQ420" i="1"/>
  <c r="AR420" i="1"/>
  <c r="AS420" i="1"/>
  <c r="AT420" i="1"/>
  <c r="AU420" i="1"/>
  <c r="AP421" i="1"/>
  <c r="AQ421" i="1"/>
  <c r="AR421" i="1"/>
  <c r="AS421" i="1"/>
  <c r="AT421" i="1"/>
  <c r="AU421" i="1"/>
  <c r="AP422" i="1"/>
  <c r="AQ422" i="1"/>
  <c r="AR422" i="1"/>
  <c r="AS422" i="1"/>
  <c r="AT422" i="1"/>
  <c r="AU422" i="1"/>
  <c r="AP423" i="1"/>
  <c r="AQ423" i="1"/>
  <c r="AR423" i="1"/>
  <c r="AS423" i="1"/>
  <c r="AT423" i="1"/>
  <c r="AU423" i="1"/>
  <c r="AP424" i="1"/>
  <c r="AQ424" i="1"/>
  <c r="AR424" i="1"/>
  <c r="AS424" i="1"/>
  <c r="AT424" i="1"/>
  <c r="AU424" i="1"/>
  <c r="AP425" i="1"/>
  <c r="AQ425" i="1"/>
  <c r="AR425" i="1"/>
  <c r="AS425" i="1"/>
  <c r="AT425" i="1"/>
  <c r="AU425" i="1"/>
  <c r="AP426" i="1"/>
  <c r="AQ426" i="1"/>
  <c r="AR426" i="1"/>
  <c r="AS426" i="1"/>
  <c r="AT426" i="1"/>
  <c r="AU426" i="1"/>
  <c r="AP427" i="1"/>
  <c r="AQ427" i="1"/>
  <c r="AR427" i="1"/>
  <c r="AS427" i="1"/>
  <c r="AT427" i="1"/>
  <c r="AU427" i="1"/>
  <c r="AP428" i="1"/>
  <c r="AQ428" i="1"/>
  <c r="AR428" i="1"/>
  <c r="AS428" i="1"/>
  <c r="AT428" i="1"/>
  <c r="AU428" i="1"/>
  <c r="AP429" i="1"/>
  <c r="AQ429" i="1"/>
  <c r="AR429" i="1"/>
  <c r="AS429" i="1"/>
  <c r="AT429" i="1"/>
  <c r="AU429" i="1"/>
  <c r="AP430" i="1"/>
  <c r="AQ430" i="1"/>
  <c r="AR430" i="1"/>
  <c r="AS430" i="1"/>
  <c r="AT430" i="1"/>
  <c r="AU430" i="1"/>
  <c r="AP431" i="1"/>
  <c r="AQ431" i="1"/>
  <c r="AR431" i="1"/>
  <c r="AS431" i="1"/>
  <c r="AT431" i="1"/>
  <c r="AU431" i="1"/>
  <c r="AP432" i="1"/>
  <c r="AQ432" i="1"/>
  <c r="AR432" i="1"/>
  <c r="AS432" i="1"/>
  <c r="AT432" i="1"/>
  <c r="AU432" i="1"/>
  <c r="AP433" i="1"/>
  <c r="AQ433" i="1"/>
  <c r="AR433" i="1"/>
  <c r="AS433" i="1"/>
  <c r="AT433" i="1"/>
  <c r="AU433" i="1"/>
  <c r="AP434" i="1"/>
  <c r="AQ434" i="1"/>
  <c r="AR434" i="1"/>
  <c r="AS434" i="1"/>
  <c r="AT434" i="1"/>
  <c r="AU434" i="1"/>
  <c r="AP435" i="1"/>
  <c r="AQ435" i="1"/>
  <c r="AR435" i="1"/>
  <c r="AS435" i="1"/>
  <c r="AT435" i="1"/>
  <c r="AU435" i="1"/>
  <c r="AP436" i="1"/>
  <c r="AQ436" i="1"/>
  <c r="AR436" i="1"/>
  <c r="AS436" i="1"/>
  <c r="AT436" i="1"/>
  <c r="AU436" i="1"/>
  <c r="AP437" i="1"/>
  <c r="AQ437" i="1"/>
  <c r="AR437" i="1"/>
  <c r="AS437" i="1"/>
  <c r="AT437" i="1"/>
  <c r="AU437" i="1"/>
  <c r="AP438" i="1"/>
  <c r="AQ438" i="1"/>
  <c r="AR438" i="1"/>
  <c r="AS438" i="1"/>
  <c r="AT438" i="1"/>
  <c r="AU438" i="1"/>
  <c r="AP439" i="1"/>
  <c r="AQ439" i="1"/>
  <c r="AR439" i="1"/>
  <c r="AS439" i="1"/>
  <c r="AT439" i="1"/>
  <c r="AU439" i="1"/>
  <c r="AP440" i="1"/>
  <c r="AQ440" i="1"/>
  <c r="AR440" i="1"/>
  <c r="AS440" i="1"/>
  <c r="AT440" i="1"/>
  <c r="AU440" i="1"/>
  <c r="AP441" i="1"/>
  <c r="AQ441" i="1"/>
  <c r="AR441" i="1"/>
  <c r="AS441" i="1"/>
  <c r="AT441" i="1"/>
  <c r="AU441" i="1"/>
  <c r="AP442" i="1"/>
  <c r="AQ442" i="1"/>
  <c r="AR442" i="1"/>
  <c r="AS442" i="1"/>
  <c r="AT442" i="1"/>
  <c r="AU442" i="1"/>
  <c r="AP443" i="1"/>
  <c r="AQ443" i="1"/>
  <c r="AR443" i="1"/>
  <c r="AS443" i="1"/>
  <c r="AT443" i="1"/>
  <c r="AU443" i="1"/>
  <c r="AP444" i="1"/>
  <c r="AQ444" i="1"/>
  <c r="AR444" i="1"/>
  <c r="AS444" i="1"/>
  <c r="AT444" i="1"/>
  <c r="AU444" i="1"/>
  <c r="AP445" i="1"/>
  <c r="AQ445" i="1"/>
  <c r="AR445" i="1"/>
  <c r="AS445" i="1"/>
  <c r="AT445" i="1"/>
  <c r="AU445" i="1"/>
  <c r="AP446" i="1"/>
  <c r="AQ446" i="1"/>
  <c r="AR446" i="1"/>
  <c r="AS446" i="1"/>
  <c r="AT446" i="1"/>
  <c r="AU446" i="1"/>
  <c r="AP447" i="1"/>
  <c r="AQ447" i="1"/>
  <c r="AR447" i="1"/>
  <c r="AS447" i="1"/>
  <c r="AT447" i="1"/>
  <c r="AU447" i="1"/>
  <c r="AP448" i="1"/>
  <c r="AQ448" i="1"/>
  <c r="AR448" i="1"/>
  <c r="AS448" i="1"/>
  <c r="AT448" i="1"/>
  <c r="AU448" i="1"/>
  <c r="AP449" i="1"/>
  <c r="AQ449" i="1"/>
  <c r="AR449" i="1"/>
  <c r="AS449" i="1"/>
  <c r="AT449" i="1"/>
  <c r="AU449" i="1"/>
  <c r="AP450" i="1"/>
  <c r="AQ450" i="1"/>
  <c r="AR450" i="1"/>
  <c r="AS450" i="1"/>
  <c r="AT450" i="1"/>
  <c r="AU450" i="1"/>
  <c r="AP451" i="1"/>
  <c r="AQ451" i="1"/>
  <c r="AR451" i="1"/>
  <c r="AS451" i="1"/>
  <c r="AT451" i="1"/>
  <c r="AU451" i="1"/>
  <c r="AP452" i="1"/>
  <c r="AQ452" i="1"/>
  <c r="AR452" i="1"/>
  <c r="AS452" i="1"/>
  <c r="AT452" i="1"/>
  <c r="AU452" i="1"/>
  <c r="AP453" i="1"/>
  <c r="AQ453" i="1"/>
  <c r="AR453" i="1"/>
  <c r="AS453" i="1"/>
  <c r="AT453" i="1"/>
  <c r="AU453" i="1"/>
  <c r="AP454" i="1"/>
  <c r="AQ454" i="1"/>
  <c r="AR454" i="1"/>
  <c r="AS454" i="1"/>
  <c r="AT454" i="1"/>
  <c r="AU454" i="1"/>
  <c r="AP455" i="1"/>
  <c r="AQ455" i="1"/>
  <c r="AR455" i="1"/>
  <c r="AS455" i="1"/>
  <c r="AT455" i="1"/>
  <c r="AU455" i="1"/>
  <c r="AP456" i="1"/>
  <c r="AQ456" i="1"/>
  <c r="AR456" i="1"/>
  <c r="AS456" i="1"/>
  <c r="AT456" i="1"/>
  <c r="AU456" i="1"/>
  <c r="AP457" i="1"/>
  <c r="AQ457" i="1"/>
  <c r="AR457" i="1"/>
  <c r="AS457" i="1"/>
  <c r="AT457" i="1"/>
  <c r="AU457" i="1"/>
  <c r="AP458" i="1"/>
  <c r="AQ458" i="1"/>
  <c r="AR458" i="1"/>
  <c r="AS458" i="1"/>
  <c r="AT458" i="1"/>
  <c r="AU458" i="1"/>
  <c r="AP459" i="1"/>
  <c r="AQ459" i="1"/>
  <c r="AR459" i="1"/>
  <c r="AS459" i="1"/>
  <c r="AT459" i="1"/>
  <c r="AU459" i="1"/>
  <c r="AP460" i="1"/>
  <c r="AQ460" i="1"/>
  <c r="AR460" i="1"/>
  <c r="AS460" i="1"/>
  <c r="AT460" i="1"/>
  <c r="AU460" i="1"/>
  <c r="AP461" i="1"/>
  <c r="AQ461" i="1"/>
  <c r="AR461" i="1"/>
  <c r="AS461" i="1"/>
  <c r="AT461" i="1"/>
  <c r="AU461" i="1"/>
  <c r="AP462" i="1"/>
  <c r="AQ462" i="1"/>
  <c r="AR462" i="1"/>
  <c r="AS462" i="1"/>
  <c r="AT462" i="1"/>
  <c r="AU462" i="1"/>
  <c r="AP463" i="1"/>
  <c r="AQ463" i="1"/>
  <c r="AR463" i="1"/>
  <c r="AS463" i="1"/>
  <c r="AT463" i="1"/>
  <c r="AU463" i="1"/>
  <c r="AP464" i="1"/>
  <c r="AQ464" i="1"/>
  <c r="AR464" i="1"/>
  <c r="AS464" i="1"/>
  <c r="AT464" i="1"/>
  <c r="AU464" i="1"/>
  <c r="AP465" i="1"/>
  <c r="AQ465" i="1"/>
  <c r="AR465" i="1"/>
  <c r="AS465" i="1"/>
  <c r="AT465" i="1"/>
  <c r="AU465" i="1"/>
  <c r="AP466" i="1"/>
  <c r="AQ466" i="1"/>
  <c r="AR466" i="1"/>
  <c r="AS466" i="1"/>
  <c r="AT466" i="1"/>
  <c r="AU466" i="1"/>
  <c r="AP467" i="1"/>
  <c r="AQ467" i="1"/>
  <c r="AR467" i="1"/>
  <c r="AS467" i="1"/>
  <c r="AT467" i="1"/>
  <c r="AU467" i="1"/>
  <c r="AP468" i="1"/>
  <c r="AQ468" i="1"/>
  <c r="AR468" i="1"/>
  <c r="AS468" i="1"/>
  <c r="AT468" i="1"/>
  <c r="AU468" i="1"/>
  <c r="AP469" i="1"/>
  <c r="AQ469" i="1"/>
  <c r="AR469" i="1"/>
  <c r="AS469" i="1"/>
  <c r="AT469" i="1"/>
  <c r="AU469" i="1"/>
  <c r="AP470" i="1"/>
  <c r="AQ470" i="1"/>
  <c r="AR470" i="1"/>
  <c r="AS470" i="1"/>
  <c r="AT470" i="1"/>
  <c r="AU470" i="1"/>
  <c r="AP471" i="1"/>
  <c r="AQ471" i="1"/>
  <c r="AR471" i="1"/>
  <c r="AS471" i="1"/>
  <c r="AT471" i="1"/>
  <c r="AU471" i="1"/>
  <c r="AP472" i="1"/>
  <c r="AQ472" i="1"/>
  <c r="AR472" i="1"/>
  <c r="AS472" i="1"/>
  <c r="AT472" i="1"/>
  <c r="AU472" i="1"/>
  <c r="AP473" i="1"/>
  <c r="AQ473" i="1"/>
  <c r="AR473" i="1"/>
  <c r="AS473" i="1"/>
  <c r="AT473" i="1"/>
  <c r="AU473" i="1"/>
  <c r="AP474" i="1"/>
  <c r="AQ474" i="1"/>
  <c r="AR474" i="1"/>
  <c r="AS474" i="1"/>
  <c r="AT474" i="1"/>
  <c r="AU474" i="1"/>
  <c r="AP475" i="1"/>
  <c r="AQ475" i="1"/>
  <c r="AR475" i="1"/>
  <c r="AS475" i="1"/>
  <c r="AT475" i="1"/>
  <c r="AU475" i="1"/>
  <c r="AP476" i="1"/>
  <c r="AQ476" i="1"/>
  <c r="AR476" i="1"/>
  <c r="AS476" i="1"/>
  <c r="AT476" i="1"/>
  <c r="AU476" i="1"/>
  <c r="AP477" i="1"/>
  <c r="AQ477" i="1"/>
  <c r="AR477" i="1"/>
  <c r="AS477" i="1"/>
  <c r="AT477" i="1"/>
  <c r="AU477" i="1"/>
  <c r="AP478" i="1"/>
  <c r="AQ478" i="1"/>
  <c r="AR478" i="1"/>
  <c r="AS478" i="1"/>
  <c r="AT478" i="1"/>
  <c r="AU478" i="1"/>
  <c r="AP479" i="1"/>
  <c r="AQ479" i="1"/>
  <c r="AR479" i="1"/>
  <c r="AS479" i="1"/>
  <c r="AT479" i="1"/>
  <c r="AU479" i="1"/>
  <c r="AP480" i="1"/>
  <c r="AQ480" i="1"/>
  <c r="AR480" i="1"/>
  <c r="AS480" i="1"/>
  <c r="AT480" i="1"/>
  <c r="AU480" i="1"/>
  <c r="AP481" i="1"/>
  <c r="AQ481" i="1"/>
  <c r="AR481" i="1"/>
  <c r="AS481" i="1"/>
  <c r="AT481" i="1"/>
  <c r="AU481" i="1"/>
  <c r="AP482" i="1"/>
  <c r="AQ482" i="1"/>
  <c r="AR482" i="1"/>
  <c r="AS482" i="1"/>
  <c r="AT482" i="1"/>
  <c r="AU482" i="1"/>
  <c r="AP483" i="1"/>
  <c r="AQ483" i="1"/>
  <c r="AR483" i="1"/>
  <c r="AS483" i="1"/>
  <c r="AT483" i="1"/>
  <c r="AU483" i="1"/>
  <c r="AP484" i="1"/>
  <c r="AQ484" i="1"/>
  <c r="AR484" i="1"/>
  <c r="AS484" i="1"/>
  <c r="AT484" i="1"/>
  <c r="AU484" i="1"/>
  <c r="AP485" i="1"/>
  <c r="AQ485" i="1"/>
  <c r="AR485" i="1"/>
  <c r="AS485" i="1"/>
  <c r="AT485" i="1"/>
  <c r="AU485" i="1"/>
  <c r="AP486" i="1"/>
  <c r="AQ486" i="1"/>
  <c r="AR486" i="1"/>
  <c r="AS486" i="1"/>
  <c r="AT486" i="1"/>
  <c r="AU486" i="1"/>
  <c r="AP487" i="1"/>
  <c r="AQ487" i="1"/>
  <c r="AR487" i="1"/>
  <c r="AS487" i="1"/>
  <c r="AT487" i="1"/>
  <c r="AU487" i="1"/>
  <c r="AP488" i="1"/>
  <c r="AQ488" i="1"/>
  <c r="AR488" i="1"/>
  <c r="AS488" i="1"/>
  <c r="AT488" i="1"/>
  <c r="AU488" i="1"/>
  <c r="AP489" i="1"/>
  <c r="AQ489" i="1"/>
  <c r="AR489" i="1"/>
  <c r="AS489" i="1"/>
  <c r="AT489" i="1"/>
  <c r="AU489" i="1"/>
  <c r="AP490" i="1"/>
  <c r="AQ490" i="1"/>
  <c r="AR490" i="1"/>
  <c r="AS490" i="1"/>
  <c r="AT490" i="1"/>
  <c r="AU490" i="1"/>
  <c r="AP491" i="1"/>
  <c r="AQ491" i="1"/>
  <c r="AR491" i="1"/>
  <c r="AS491" i="1"/>
  <c r="AT491" i="1"/>
  <c r="AU491" i="1"/>
  <c r="AP492" i="1"/>
  <c r="AQ492" i="1"/>
  <c r="AR492" i="1"/>
  <c r="AS492" i="1"/>
  <c r="AT492" i="1"/>
  <c r="AU492" i="1"/>
  <c r="AP493" i="1"/>
  <c r="AQ493" i="1"/>
  <c r="AR493" i="1"/>
  <c r="AS493" i="1"/>
  <c r="AT493" i="1"/>
  <c r="AU493" i="1"/>
  <c r="AP494" i="1"/>
  <c r="AQ494" i="1"/>
  <c r="AR494" i="1"/>
  <c r="AS494" i="1"/>
  <c r="AT494" i="1"/>
  <c r="AU494" i="1"/>
  <c r="AP495" i="1"/>
  <c r="AQ495" i="1"/>
  <c r="AR495" i="1"/>
  <c r="AS495" i="1"/>
  <c r="AT495" i="1"/>
  <c r="AU495" i="1"/>
  <c r="AP496" i="1"/>
  <c r="AQ496" i="1"/>
  <c r="AR496" i="1"/>
  <c r="AS496" i="1"/>
  <c r="AT496" i="1"/>
  <c r="AU496" i="1"/>
  <c r="AP497" i="1"/>
  <c r="AQ497" i="1"/>
  <c r="AR497" i="1"/>
  <c r="AS497" i="1"/>
  <c r="AT497" i="1"/>
  <c r="AU497" i="1"/>
  <c r="AP498" i="1"/>
  <c r="AQ498" i="1"/>
  <c r="AR498" i="1"/>
  <c r="AS498" i="1"/>
  <c r="AT498" i="1"/>
  <c r="AU498" i="1"/>
  <c r="AP499" i="1"/>
  <c r="AQ499" i="1"/>
  <c r="AR499" i="1"/>
  <c r="AS499" i="1"/>
  <c r="AT499" i="1"/>
  <c r="AU499" i="1"/>
  <c r="AP500" i="1"/>
  <c r="AQ500" i="1"/>
  <c r="AR500" i="1"/>
  <c r="AS500" i="1"/>
  <c r="AT500" i="1"/>
  <c r="AU500" i="1"/>
  <c r="AP501" i="1"/>
  <c r="AQ501" i="1"/>
  <c r="AR501" i="1"/>
  <c r="AS501" i="1"/>
  <c r="AT501" i="1"/>
  <c r="AU501" i="1"/>
  <c r="AP502" i="1"/>
  <c r="AQ502" i="1"/>
  <c r="AR502" i="1"/>
  <c r="AS502" i="1"/>
  <c r="AT502" i="1"/>
  <c r="AU502" i="1"/>
  <c r="AP503" i="1"/>
  <c r="AQ503" i="1"/>
  <c r="AR503" i="1"/>
  <c r="AS503" i="1"/>
  <c r="AT503" i="1"/>
  <c r="AU503" i="1"/>
  <c r="AP504" i="1"/>
  <c r="AQ504" i="1"/>
  <c r="AR504" i="1"/>
  <c r="AS504" i="1"/>
  <c r="AT504" i="1"/>
  <c r="AU504" i="1"/>
  <c r="AP505" i="1"/>
  <c r="AQ505" i="1"/>
  <c r="AR505" i="1"/>
  <c r="AS505" i="1"/>
  <c r="AT505" i="1"/>
  <c r="AU505" i="1"/>
  <c r="AP506" i="1"/>
  <c r="AQ506" i="1"/>
  <c r="AR506" i="1"/>
  <c r="AS506" i="1"/>
  <c r="AT506" i="1"/>
  <c r="AU506" i="1"/>
  <c r="AP507" i="1"/>
  <c r="AQ507" i="1"/>
  <c r="AR507" i="1"/>
  <c r="AS507" i="1"/>
  <c r="AT507" i="1"/>
  <c r="AU507" i="1"/>
  <c r="AP508" i="1"/>
  <c r="AQ508" i="1"/>
  <c r="AR508" i="1"/>
  <c r="AS508" i="1"/>
  <c r="AT508" i="1"/>
  <c r="AU508" i="1"/>
  <c r="AP509" i="1"/>
  <c r="AQ509" i="1"/>
  <c r="AR509" i="1"/>
  <c r="AS509" i="1"/>
  <c r="AT509" i="1"/>
  <c r="AU509" i="1"/>
  <c r="AP510" i="1"/>
  <c r="AQ510" i="1"/>
  <c r="AR510" i="1"/>
  <c r="AS510" i="1"/>
  <c r="AT510" i="1"/>
  <c r="AU510" i="1"/>
  <c r="AP511" i="1"/>
  <c r="AQ511" i="1"/>
  <c r="AR511" i="1"/>
  <c r="AS511" i="1"/>
  <c r="AT511" i="1"/>
  <c r="AU511" i="1"/>
  <c r="AP512" i="1"/>
  <c r="AQ512" i="1"/>
  <c r="AR512" i="1"/>
  <c r="AS512" i="1"/>
  <c r="AT512" i="1"/>
  <c r="AU512" i="1"/>
  <c r="AP513" i="1"/>
  <c r="AQ513" i="1"/>
  <c r="AR513" i="1"/>
  <c r="AS513" i="1"/>
  <c r="AT513" i="1"/>
  <c r="AU513" i="1"/>
  <c r="AP514" i="1"/>
  <c r="AQ514" i="1"/>
  <c r="AR514" i="1"/>
  <c r="AS514" i="1"/>
  <c r="AT514" i="1"/>
  <c r="AU514" i="1"/>
  <c r="AP515" i="1"/>
  <c r="AQ515" i="1"/>
  <c r="AR515" i="1"/>
  <c r="AS515" i="1"/>
  <c r="AT515" i="1"/>
  <c r="AU515" i="1"/>
  <c r="AP516" i="1"/>
  <c r="AQ516" i="1"/>
  <c r="AR516" i="1"/>
  <c r="AS516" i="1"/>
  <c r="AT516" i="1"/>
  <c r="AU516" i="1"/>
  <c r="AP517" i="1"/>
  <c r="AQ517" i="1"/>
  <c r="AR517" i="1"/>
  <c r="AS517" i="1"/>
  <c r="AT517" i="1"/>
  <c r="AU517" i="1"/>
  <c r="AP518" i="1"/>
  <c r="AQ518" i="1"/>
  <c r="AR518" i="1"/>
  <c r="AS518" i="1"/>
  <c r="AT518" i="1"/>
  <c r="AU518" i="1"/>
  <c r="AP519" i="1"/>
  <c r="AQ519" i="1"/>
  <c r="AR519" i="1"/>
  <c r="AS519" i="1"/>
  <c r="AT519" i="1"/>
  <c r="AU519" i="1"/>
  <c r="AP520" i="1"/>
  <c r="AQ520" i="1"/>
  <c r="AR520" i="1"/>
  <c r="AS520" i="1"/>
  <c r="AT520" i="1"/>
  <c r="AU520" i="1"/>
  <c r="AP521" i="1"/>
  <c r="AQ521" i="1"/>
  <c r="AR521" i="1"/>
  <c r="AS521" i="1"/>
  <c r="AT521" i="1"/>
  <c r="AU521" i="1"/>
  <c r="AP522" i="1"/>
  <c r="AQ522" i="1"/>
  <c r="AR522" i="1"/>
  <c r="AS522" i="1"/>
  <c r="AT522" i="1"/>
  <c r="AU522" i="1"/>
  <c r="AP523" i="1"/>
  <c r="AQ523" i="1"/>
  <c r="AR523" i="1"/>
  <c r="AS523" i="1"/>
  <c r="AT523" i="1"/>
  <c r="AU523" i="1"/>
  <c r="AP524" i="1"/>
  <c r="AQ524" i="1"/>
  <c r="AR524" i="1"/>
  <c r="AS524" i="1"/>
  <c r="AT524" i="1"/>
  <c r="AU524" i="1"/>
  <c r="AP525" i="1"/>
  <c r="AQ525" i="1"/>
  <c r="AR525" i="1"/>
  <c r="AS525" i="1"/>
  <c r="AT525" i="1"/>
  <c r="AU525" i="1"/>
  <c r="AP526" i="1"/>
  <c r="AQ526" i="1"/>
  <c r="AR526" i="1"/>
  <c r="AS526" i="1"/>
  <c r="AT526" i="1"/>
  <c r="AU526" i="1"/>
  <c r="AP527" i="1"/>
  <c r="AQ527" i="1"/>
  <c r="AR527" i="1"/>
  <c r="AS527" i="1"/>
  <c r="AT527" i="1"/>
  <c r="AU527" i="1"/>
  <c r="AP528" i="1"/>
  <c r="AQ528" i="1"/>
  <c r="AR528" i="1"/>
  <c r="AS528" i="1"/>
  <c r="AT528" i="1"/>
  <c r="AU528" i="1"/>
  <c r="AP529" i="1"/>
  <c r="AQ529" i="1"/>
  <c r="AR529" i="1"/>
  <c r="AS529" i="1"/>
  <c r="AT529" i="1"/>
  <c r="AU529" i="1"/>
  <c r="AP530" i="1"/>
  <c r="AQ530" i="1"/>
  <c r="AR530" i="1"/>
  <c r="AS530" i="1"/>
  <c r="AT530" i="1"/>
  <c r="AU530" i="1"/>
  <c r="AP531" i="1"/>
  <c r="AQ531" i="1"/>
  <c r="AR531" i="1"/>
  <c r="AS531" i="1"/>
  <c r="AT531" i="1"/>
  <c r="AU531" i="1"/>
  <c r="AP532" i="1"/>
  <c r="AQ532" i="1"/>
  <c r="AR532" i="1"/>
  <c r="AS532" i="1"/>
  <c r="AT532" i="1"/>
  <c r="AU532" i="1"/>
  <c r="AP533" i="1"/>
  <c r="AQ533" i="1"/>
  <c r="AR533" i="1"/>
  <c r="AS533" i="1"/>
  <c r="AT533" i="1"/>
  <c r="AU533" i="1"/>
  <c r="AP534" i="1"/>
  <c r="AQ534" i="1"/>
  <c r="AR534" i="1"/>
  <c r="AS534" i="1"/>
  <c r="AT534" i="1"/>
  <c r="AU534" i="1"/>
  <c r="AP535" i="1"/>
  <c r="AQ535" i="1"/>
  <c r="AR535" i="1"/>
  <c r="AS535" i="1"/>
  <c r="AT535" i="1"/>
  <c r="AU535" i="1"/>
  <c r="AP536" i="1"/>
  <c r="AQ536" i="1"/>
  <c r="AR536" i="1"/>
  <c r="AS536" i="1"/>
  <c r="AT536" i="1"/>
  <c r="AU536" i="1"/>
  <c r="AP537" i="1"/>
  <c r="AQ537" i="1"/>
  <c r="AR537" i="1"/>
  <c r="AS537" i="1"/>
  <c r="AT537" i="1"/>
  <c r="AU537" i="1"/>
  <c r="AP538" i="1"/>
  <c r="AQ538" i="1"/>
  <c r="AR538" i="1"/>
  <c r="AS538" i="1"/>
  <c r="AT538" i="1"/>
  <c r="AU538" i="1"/>
  <c r="AP539" i="1"/>
  <c r="AQ539" i="1"/>
  <c r="AR539" i="1"/>
  <c r="AS539" i="1"/>
  <c r="AT539" i="1"/>
  <c r="AU539" i="1"/>
  <c r="AP540" i="1"/>
  <c r="AQ540" i="1"/>
  <c r="AR540" i="1"/>
  <c r="AS540" i="1"/>
  <c r="AT540" i="1"/>
  <c r="AU540" i="1"/>
  <c r="AP541" i="1"/>
  <c r="AQ541" i="1"/>
  <c r="AR541" i="1"/>
  <c r="AS541" i="1"/>
  <c r="AT541" i="1"/>
  <c r="AU541" i="1"/>
  <c r="AP542" i="1"/>
  <c r="AQ542" i="1"/>
  <c r="AR542" i="1"/>
  <c r="AS542" i="1"/>
  <c r="AT542" i="1"/>
  <c r="AU542" i="1"/>
  <c r="AP543" i="1"/>
  <c r="AQ543" i="1"/>
  <c r="AR543" i="1"/>
  <c r="AS543" i="1"/>
  <c r="AT543" i="1"/>
  <c r="AU543" i="1"/>
  <c r="AP544" i="1"/>
  <c r="AQ544" i="1"/>
  <c r="AR544" i="1"/>
  <c r="AS544" i="1"/>
  <c r="AT544" i="1"/>
  <c r="AU544" i="1"/>
  <c r="AP545" i="1"/>
  <c r="AQ545" i="1"/>
  <c r="AR545" i="1"/>
  <c r="AS545" i="1"/>
  <c r="AT545" i="1"/>
  <c r="AU545" i="1"/>
  <c r="AP546" i="1"/>
  <c r="AQ546" i="1"/>
  <c r="AR546" i="1"/>
  <c r="AS546" i="1"/>
  <c r="AT546" i="1"/>
  <c r="AU546" i="1"/>
  <c r="AP547" i="1"/>
  <c r="AQ547" i="1"/>
  <c r="AR547" i="1"/>
  <c r="AS547" i="1"/>
  <c r="AT547" i="1"/>
  <c r="AU547" i="1"/>
  <c r="AP548" i="1"/>
  <c r="AQ548" i="1"/>
  <c r="AR548" i="1"/>
  <c r="AS548" i="1"/>
  <c r="AT548" i="1"/>
  <c r="AU548" i="1"/>
  <c r="AP549" i="1"/>
  <c r="AQ549" i="1"/>
  <c r="AR549" i="1"/>
  <c r="AS549" i="1"/>
  <c r="AT549" i="1"/>
  <c r="AU549" i="1"/>
  <c r="AP550" i="1"/>
  <c r="AQ550" i="1"/>
  <c r="AR550" i="1"/>
  <c r="AS550" i="1"/>
  <c r="AT550" i="1"/>
  <c r="AU550" i="1"/>
  <c r="AP551" i="1"/>
  <c r="AQ551" i="1"/>
  <c r="AR551" i="1"/>
  <c r="AS551" i="1"/>
  <c r="AT551" i="1"/>
  <c r="AU551" i="1"/>
  <c r="AP552" i="1"/>
  <c r="AQ552" i="1"/>
  <c r="AR552" i="1"/>
  <c r="AS552" i="1"/>
  <c r="AT552" i="1"/>
  <c r="AU552" i="1"/>
  <c r="AP553" i="1"/>
  <c r="AQ553" i="1"/>
  <c r="AR553" i="1"/>
  <c r="AS553" i="1"/>
  <c r="AT553" i="1"/>
  <c r="AU553" i="1"/>
  <c r="AP554" i="1"/>
  <c r="AQ554" i="1"/>
  <c r="AR554" i="1"/>
  <c r="AS554" i="1"/>
  <c r="AT554" i="1"/>
  <c r="AU554" i="1"/>
  <c r="AP555" i="1"/>
  <c r="AQ555" i="1"/>
  <c r="AR555" i="1"/>
  <c r="AS555" i="1"/>
  <c r="AT555" i="1"/>
  <c r="AU555" i="1"/>
  <c r="AP556" i="1"/>
  <c r="AQ556" i="1"/>
  <c r="AR556" i="1"/>
  <c r="AS556" i="1"/>
  <c r="AT556" i="1"/>
  <c r="AU556" i="1"/>
  <c r="AP557" i="1"/>
  <c r="AQ557" i="1"/>
  <c r="AR557" i="1"/>
  <c r="AS557" i="1"/>
  <c r="AT557" i="1"/>
  <c r="AU557" i="1"/>
  <c r="AP558" i="1"/>
  <c r="AQ558" i="1"/>
  <c r="AR558" i="1"/>
  <c r="AS558" i="1"/>
  <c r="AT558" i="1"/>
  <c r="AU558" i="1"/>
  <c r="AP559" i="1"/>
  <c r="AQ559" i="1"/>
  <c r="AR559" i="1"/>
  <c r="AS559" i="1"/>
  <c r="AT559" i="1"/>
  <c r="AU559" i="1"/>
  <c r="AP560" i="1"/>
  <c r="AQ560" i="1"/>
  <c r="AR560" i="1"/>
  <c r="AS560" i="1"/>
  <c r="AT560" i="1"/>
  <c r="AU560" i="1"/>
  <c r="AP561" i="1"/>
  <c r="AQ561" i="1"/>
  <c r="AR561" i="1"/>
  <c r="AS561" i="1"/>
  <c r="AT561" i="1"/>
  <c r="AU561" i="1"/>
  <c r="AP562" i="1"/>
  <c r="AQ562" i="1"/>
  <c r="AR562" i="1"/>
  <c r="AS562" i="1"/>
  <c r="AT562" i="1"/>
  <c r="AU562" i="1"/>
  <c r="AP563" i="1"/>
  <c r="AQ563" i="1"/>
  <c r="AR563" i="1"/>
  <c r="AS563" i="1"/>
  <c r="AT563" i="1"/>
  <c r="AU563" i="1"/>
  <c r="AP564" i="1"/>
  <c r="AQ564" i="1"/>
  <c r="AR564" i="1"/>
  <c r="AS564" i="1"/>
  <c r="AT564" i="1"/>
  <c r="AU564" i="1"/>
  <c r="AP565" i="1"/>
  <c r="AQ565" i="1"/>
  <c r="AR565" i="1"/>
  <c r="AS565" i="1"/>
  <c r="AT565" i="1"/>
  <c r="AU565" i="1"/>
  <c r="AP566" i="1"/>
  <c r="AQ566" i="1"/>
  <c r="AR566" i="1"/>
  <c r="AS566" i="1"/>
  <c r="AT566" i="1"/>
  <c r="AU566" i="1"/>
  <c r="AP567" i="1"/>
  <c r="AQ567" i="1"/>
  <c r="AR567" i="1"/>
  <c r="AS567" i="1"/>
  <c r="AT567" i="1"/>
  <c r="AU567" i="1"/>
  <c r="AP568" i="1"/>
  <c r="AQ568" i="1"/>
  <c r="AR568" i="1"/>
  <c r="AS568" i="1"/>
  <c r="AT568" i="1"/>
  <c r="AU568" i="1"/>
  <c r="AP569" i="1"/>
  <c r="AQ569" i="1"/>
  <c r="AR569" i="1"/>
  <c r="AS569" i="1"/>
  <c r="AT569" i="1"/>
  <c r="AU569" i="1"/>
  <c r="AP570" i="1"/>
  <c r="AQ570" i="1"/>
  <c r="AR570" i="1"/>
  <c r="AS570" i="1"/>
  <c r="AT570" i="1"/>
  <c r="AU570" i="1"/>
  <c r="AP571" i="1"/>
  <c r="AQ571" i="1"/>
  <c r="AR571" i="1"/>
  <c r="AS571" i="1"/>
  <c r="AT571" i="1"/>
  <c r="AU571" i="1"/>
  <c r="AP572" i="1"/>
  <c r="AQ572" i="1"/>
  <c r="AR572" i="1"/>
  <c r="AS572" i="1"/>
  <c r="AT572" i="1"/>
  <c r="AU572" i="1"/>
  <c r="AP573" i="1"/>
  <c r="AQ573" i="1"/>
  <c r="AR573" i="1"/>
  <c r="AS573" i="1"/>
  <c r="AT573" i="1"/>
  <c r="AU573" i="1"/>
  <c r="AP574" i="1"/>
  <c r="AQ574" i="1"/>
  <c r="AR574" i="1"/>
  <c r="AS574" i="1"/>
  <c r="AT574" i="1"/>
  <c r="AU574" i="1"/>
  <c r="AP575" i="1"/>
  <c r="AQ575" i="1"/>
  <c r="AR575" i="1"/>
  <c r="AS575" i="1"/>
  <c r="AT575" i="1"/>
  <c r="AU575" i="1"/>
  <c r="AP576" i="1"/>
  <c r="AQ576" i="1"/>
  <c r="AR576" i="1"/>
  <c r="AS576" i="1"/>
  <c r="AT576" i="1"/>
  <c r="AU576" i="1"/>
  <c r="AP577" i="1"/>
  <c r="AQ577" i="1"/>
  <c r="AR577" i="1"/>
  <c r="AS577" i="1"/>
  <c r="AT577" i="1"/>
  <c r="AU577" i="1"/>
  <c r="AP578" i="1"/>
  <c r="AQ578" i="1"/>
  <c r="AR578" i="1"/>
  <c r="AS578" i="1"/>
  <c r="AT578" i="1"/>
  <c r="AU578" i="1"/>
  <c r="AP579" i="1"/>
  <c r="AQ579" i="1"/>
  <c r="AR579" i="1"/>
  <c r="AS579" i="1"/>
  <c r="AT579" i="1"/>
  <c r="AU579" i="1"/>
  <c r="AP580" i="1"/>
  <c r="AQ580" i="1"/>
  <c r="AR580" i="1"/>
  <c r="AS580" i="1"/>
  <c r="AT580" i="1"/>
  <c r="AU580" i="1"/>
  <c r="AP581" i="1"/>
  <c r="AQ581" i="1"/>
  <c r="AR581" i="1"/>
  <c r="AS581" i="1"/>
  <c r="AT581" i="1"/>
  <c r="AU581" i="1"/>
  <c r="AP582" i="1"/>
  <c r="AQ582" i="1"/>
  <c r="AR582" i="1"/>
  <c r="AS582" i="1"/>
  <c r="AT582" i="1"/>
  <c r="AU582" i="1"/>
  <c r="AP583" i="1"/>
  <c r="AQ583" i="1"/>
  <c r="AR583" i="1"/>
  <c r="AS583" i="1"/>
  <c r="AT583" i="1"/>
  <c r="AU583" i="1"/>
  <c r="AP584" i="1"/>
  <c r="AQ584" i="1"/>
  <c r="AR584" i="1"/>
  <c r="AS584" i="1"/>
  <c r="AT584" i="1"/>
  <c r="AU584" i="1"/>
  <c r="AP585" i="1"/>
  <c r="AQ585" i="1"/>
  <c r="AR585" i="1"/>
  <c r="AS585" i="1"/>
  <c r="AT585" i="1"/>
  <c r="AU585" i="1"/>
  <c r="AP586" i="1"/>
  <c r="AQ586" i="1"/>
  <c r="AR586" i="1"/>
  <c r="AS586" i="1"/>
  <c r="AT586" i="1"/>
  <c r="AU586" i="1"/>
  <c r="AP587" i="1"/>
  <c r="AQ587" i="1"/>
  <c r="AR587" i="1"/>
  <c r="AS587" i="1"/>
  <c r="AT587" i="1"/>
  <c r="AU587" i="1"/>
  <c r="AP588" i="1"/>
  <c r="AQ588" i="1"/>
  <c r="AR588" i="1"/>
  <c r="AS588" i="1"/>
  <c r="AT588" i="1"/>
  <c r="AU588" i="1"/>
  <c r="AP589" i="1"/>
  <c r="AQ589" i="1"/>
  <c r="AR589" i="1"/>
  <c r="AS589" i="1"/>
  <c r="AT589" i="1"/>
  <c r="AU589" i="1"/>
  <c r="AP590" i="1"/>
  <c r="AQ590" i="1"/>
  <c r="AR590" i="1"/>
  <c r="AS590" i="1"/>
  <c r="AT590" i="1"/>
  <c r="AU590" i="1"/>
  <c r="AP591" i="1"/>
  <c r="AQ591" i="1"/>
  <c r="AR591" i="1"/>
  <c r="AS591" i="1"/>
  <c r="AT591" i="1"/>
  <c r="AU591" i="1"/>
  <c r="AP592" i="1"/>
  <c r="AQ592" i="1"/>
  <c r="AR592" i="1"/>
  <c r="AS592" i="1"/>
  <c r="AT592" i="1"/>
  <c r="AU592" i="1"/>
  <c r="AP593" i="1"/>
  <c r="AQ593" i="1"/>
  <c r="AR593" i="1"/>
  <c r="AS593" i="1"/>
  <c r="AT593" i="1"/>
  <c r="AU593" i="1"/>
  <c r="AP594" i="1"/>
  <c r="AQ594" i="1"/>
  <c r="AR594" i="1"/>
  <c r="AS594" i="1"/>
  <c r="AT594" i="1"/>
  <c r="AU594" i="1"/>
  <c r="AP595" i="1"/>
  <c r="AQ595" i="1"/>
  <c r="AR595" i="1"/>
  <c r="AS595" i="1"/>
  <c r="AT595" i="1"/>
  <c r="AU595" i="1"/>
  <c r="AP596" i="1"/>
  <c r="AQ596" i="1"/>
  <c r="AR596" i="1"/>
  <c r="AS596" i="1"/>
  <c r="AT596" i="1"/>
  <c r="AU596" i="1"/>
  <c r="AP597" i="1"/>
  <c r="AQ597" i="1"/>
  <c r="AR597" i="1"/>
  <c r="AS597" i="1"/>
  <c r="AT597" i="1"/>
  <c r="AU597" i="1"/>
  <c r="AP598" i="1"/>
  <c r="AQ598" i="1"/>
  <c r="AR598" i="1"/>
  <c r="AS598" i="1"/>
  <c r="AT598" i="1"/>
  <c r="AU598" i="1"/>
  <c r="AP599" i="1"/>
  <c r="AQ599" i="1"/>
  <c r="AR599" i="1"/>
  <c r="AS599" i="1"/>
  <c r="AT599" i="1"/>
  <c r="AU599" i="1"/>
  <c r="AP600" i="1"/>
  <c r="AQ600" i="1"/>
  <c r="AR600" i="1"/>
  <c r="AS600" i="1"/>
  <c r="AT600" i="1"/>
  <c r="AU600" i="1"/>
  <c r="AP601" i="1"/>
  <c r="AQ601" i="1"/>
  <c r="AR601" i="1"/>
  <c r="AS601" i="1"/>
  <c r="AT601" i="1"/>
  <c r="AU601" i="1"/>
  <c r="AP602" i="1"/>
  <c r="AQ602" i="1"/>
  <c r="AR602" i="1"/>
  <c r="AS602" i="1"/>
  <c r="AT602" i="1"/>
  <c r="AU602" i="1"/>
  <c r="AP603" i="1"/>
  <c r="AQ603" i="1"/>
  <c r="AR603" i="1"/>
  <c r="AS603" i="1"/>
  <c r="AT603" i="1"/>
  <c r="AU603" i="1"/>
  <c r="AP604" i="1"/>
  <c r="AQ604" i="1"/>
  <c r="AR604" i="1"/>
  <c r="AS604" i="1"/>
  <c r="AT604" i="1"/>
  <c r="AU604" i="1"/>
  <c r="AP605" i="1"/>
  <c r="AQ605" i="1"/>
  <c r="AR605" i="1"/>
  <c r="AS605" i="1"/>
  <c r="AT605" i="1"/>
  <c r="AU605" i="1"/>
  <c r="AP606" i="1"/>
  <c r="AQ606" i="1"/>
  <c r="AR606" i="1"/>
  <c r="AS606" i="1"/>
  <c r="AT606" i="1"/>
  <c r="AU606" i="1"/>
  <c r="AP607" i="1"/>
  <c r="AQ607" i="1"/>
  <c r="AR607" i="1"/>
  <c r="AS607" i="1"/>
  <c r="AT607" i="1"/>
  <c r="AU607" i="1"/>
  <c r="AP608" i="1"/>
  <c r="AQ608" i="1"/>
  <c r="AR608" i="1"/>
  <c r="AS608" i="1"/>
  <c r="AT608" i="1"/>
  <c r="AU608" i="1"/>
  <c r="AP609" i="1"/>
  <c r="AQ609" i="1"/>
  <c r="AR609" i="1"/>
  <c r="AS609" i="1"/>
  <c r="AT609" i="1"/>
  <c r="AU609" i="1"/>
  <c r="AP610" i="1"/>
  <c r="AQ610" i="1"/>
  <c r="AR610" i="1"/>
  <c r="AS610" i="1"/>
  <c r="AT610" i="1"/>
  <c r="AU610" i="1"/>
  <c r="AP611" i="1"/>
  <c r="AQ611" i="1"/>
  <c r="AR611" i="1"/>
  <c r="AS611" i="1"/>
  <c r="AT611" i="1"/>
  <c r="AU611" i="1"/>
  <c r="AP612" i="1"/>
  <c r="AQ612" i="1"/>
  <c r="AR612" i="1"/>
  <c r="AS612" i="1"/>
  <c r="AT612" i="1"/>
  <c r="AU612" i="1"/>
  <c r="AP613" i="1"/>
  <c r="AQ613" i="1"/>
  <c r="AR613" i="1"/>
  <c r="AS613" i="1"/>
  <c r="AT613" i="1"/>
  <c r="AU613" i="1"/>
  <c r="AP614" i="1"/>
  <c r="AQ614" i="1"/>
  <c r="AR614" i="1"/>
  <c r="AS614" i="1"/>
  <c r="AT614" i="1"/>
  <c r="AU614" i="1"/>
  <c r="AP615" i="1"/>
  <c r="AQ615" i="1"/>
  <c r="AR615" i="1"/>
  <c r="AS615" i="1"/>
  <c r="AT615" i="1"/>
  <c r="AU615" i="1"/>
  <c r="AP616" i="1"/>
  <c r="AQ616" i="1"/>
  <c r="AR616" i="1"/>
  <c r="AS616" i="1"/>
  <c r="AT616" i="1"/>
  <c r="AU616" i="1"/>
  <c r="AP617" i="1"/>
  <c r="AQ617" i="1"/>
  <c r="AR617" i="1"/>
  <c r="AS617" i="1"/>
  <c r="AT617" i="1"/>
  <c r="AU617" i="1"/>
  <c r="AP618" i="1"/>
  <c r="AQ618" i="1"/>
  <c r="AR618" i="1"/>
  <c r="AS618" i="1"/>
  <c r="AT618" i="1"/>
  <c r="AU618" i="1"/>
  <c r="AP619" i="1"/>
  <c r="AQ619" i="1"/>
  <c r="AR619" i="1"/>
  <c r="AS619" i="1"/>
  <c r="AT619" i="1"/>
  <c r="AU619" i="1"/>
  <c r="AP620" i="1"/>
  <c r="AQ620" i="1"/>
  <c r="AR620" i="1"/>
  <c r="AS620" i="1"/>
  <c r="AT620" i="1"/>
  <c r="AU620" i="1"/>
  <c r="AP621" i="1"/>
  <c r="AQ621" i="1"/>
  <c r="AR621" i="1"/>
  <c r="AS621" i="1"/>
  <c r="AT621" i="1"/>
  <c r="AU621" i="1"/>
  <c r="AP622" i="1"/>
  <c r="AQ622" i="1"/>
  <c r="AR622" i="1"/>
  <c r="AS622" i="1"/>
  <c r="AT622" i="1"/>
  <c r="AU622" i="1"/>
  <c r="AP623" i="1"/>
  <c r="AQ623" i="1"/>
  <c r="AR623" i="1"/>
  <c r="AS623" i="1"/>
  <c r="AT623" i="1"/>
  <c r="AU623" i="1"/>
  <c r="AP624" i="1"/>
  <c r="AQ624" i="1"/>
  <c r="AR624" i="1"/>
  <c r="AS624" i="1"/>
  <c r="AT624" i="1"/>
  <c r="AU624" i="1"/>
  <c r="AP625" i="1"/>
  <c r="AQ625" i="1"/>
  <c r="AR625" i="1"/>
  <c r="AS625" i="1"/>
  <c r="AT625" i="1"/>
  <c r="AU625" i="1"/>
  <c r="AP626" i="1"/>
  <c r="AQ626" i="1"/>
  <c r="AR626" i="1"/>
  <c r="AS626" i="1"/>
  <c r="AT626" i="1"/>
  <c r="AU626" i="1"/>
  <c r="AP627" i="1"/>
  <c r="AQ627" i="1"/>
  <c r="AR627" i="1"/>
  <c r="AS627" i="1"/>
  <c r="AT627" i="1"/>
  <c r="AU627" i="1"/>
  <c r="AP628" i="1"/>
  <c r="AQ628" i="1"/>
  <c r="AR628" i="1"/>
  <c r="AS628" i="1"/>
  <c r="AT628" i="1"/>
  <c r="AU628" i="1"/>
  <c r="AP629" i="1"/>
  <c r="AQ629" i="1"/>
  <c r="AR629" i="1"/>
  <c r="AS629" i="1"/>
  <c r="AT629" i="1"/>
  <c r="AU629" i="1"/>
  <c r="AP630" i="1"/>
  <c r="AQ630" i="1"/>
  <c r="AR630" i="1"/>
  <c r="AS630" i="1"/>
  <c r="AT630" i="1"/>
  <c r="AU630" i="1"/>
  <c r="AP631" i="1"/>
  <c r="AQ631" i="1"/>
  <c r="AR631" i="1"/>
  <c r="AS631" i="1"/>
  <c r="AT631" i="1"/>
  <c r="AU631" i="1"/>
  <c r="AP632" i="1"/>
  <c r="AQ632" i="1"/>
  <c r="AR632" i="1"/>
  <c r="AS632" i="1"/>
  <c r="AT632" i="1"/>
  <c r="AU632" i="1"/>
  <c r="AP633" i="1"/>
  <c r="AQ633" i="1"/>
  <c r="AR633" i="1"/>
  <c r="AS633" i="1"/>
  <c r="AT633" i="1"/>
  <c r="AU633" i="1"/>
  <c r="AP634" i="1"/>
  <c r="AQ634" i="1"/>
  <c r="AR634" i="1"/>
  <c r="AS634" i="1"/>
  <c r="AT634" i="1"/>
  <c r="AU634" i="1"/>
  <c r="AP635" i="1"/>
  <c r="AQ635" i="1"/>
  <c r="AR635" i="1"/>
  <c r="AS635" i="1"/>
  <c r="AT635" i="1"/>
  <c r="AU635" i="1"/>
  <c r="AP636" i="1"/>
  <c r="AQ636" i="1"/>
  <c r="AR636" i="1"/>
  <c r="AS636" i="1"/>
  <c r="AT636" i="1"/>
  <c r="AU636" i="1"/>
  <c r="AP637" i="1"/>
  <c r="AQ637" i="1"/>
  <c r="AR637" i="1"/>
  <c r="AS637" i="1"/>
  <c r="AT637" i="1"/>
  <c r="AU637" i="1"/>
  <c r="AP638" i="1"/>
  <c r="AQ638" i="1"/>
  <c r="AR638" i="1"/>
  <c r="AS638" i="1"/>
  <c r="AT638" i="1"/>
  <c r="AU638" i="1"/>
  <c r="AP639" i="1"/>
  <c r="AQ639" i="1"/>
  <c r="AR639" i="1"/>
  <c r="AS639" i="1"/>
  <c r="AT639" i="1"/>
  <c r="AU639" i="1"/>
  <c r="AP640" i="1"/>
  <c r="AQ640" i="1"/>
  <c r="AR640" i="1"/>
  <c r="AS640" i="1"/>
  <c r="AT640" i="1"/>
  <c r="AU640" i="1"/>
  <c r="AP641" i="1"/>
  <c r="AQ641" i="1"/>
  <c r="AR641" i="1"/>
  <c r="AS641" i="1"/>
  <c r="AT641" i="1"/>
  <c r="AU641" i="1"/>
  <c r="AP642" i="1"/>
  <c r="AQ642" i="1"/>
  <c r="AR642" i="1"/>
  <c r="AS642" i="1"/>
  <c r="AT642" i="1"/>
  <c r="AU642" i="1"/>
  <c r="AP643" i="1"/>
  <c r="AQ643" i="1"/>
  <c r="AR643" i="1"/>
  <c r="AS643" i="1"/>
  <c r="AT643" i="1"/>
  <c r="AU643" i="1"/>
  <c r="AP644" i="1"/>
  <c r="AQ644" i="1"/>
  <c r="AR644" i="1"/>
  <c r="AS644" i="1"/>
  <c r="AT644" i="1"/>
  <c r="AU644" i="1"/>
  <c r="AP645" i="1"/>
  <c r="AQ645" i="1"/>
  <c r="AR645" i="1"/>
  <c r="AS645" i="1"/>
  <c r="AT645" i="1"/>
  <c r="AU645" i="1"/>
  <c r="AP646" i="1"/>
  <c r="AQ646" i="1"/>
  <c r="AR646" i="1"/>
  <c r="AS646" i="1"/>
  <c r="AT646" i="1"/>
  <c r="AU646" i="1"/>
  <c r="AP647" i="1"/>
  <c r="AQ647" i="1"/>
  <c r="AR647" i="1"/>
  <c r="AS647" i="1"/>
  <c r="AT647" i="1"/>
  <c r="AU647" i="1"/>
  <c r="AP648" i="1"/>
  <c r="AQ648" i="1"/>
  <c r="AR648" i="1"/>
  <c r="AS648" i="1"/>
  <c r="AT648" i="1"/>
  <c r="AU648" i="1"/>
  <c r="AP649" i="1"/>
  <c r="AQ649" i="1"/>
  <c r="AR649" i="1"/>
  <c r="AS649" i="1"/>
  <c r="AT649" i="1"/>
  <c r="AU649" i="1"/>
  <c r="AP650" i="1"/>
  <c r="AQ650" i="1"/>
  <c r="AR650" i="1"/>
  <c r="AS650" i="1"/>
  <c r="AT650" i="1"/>
  <c r="AU650" i="1"/>
  <c r="AP651" i="1"/>
  <c r="AQ651" i="1"/>
  <c r="AR651" i="1"/>
  <c r="AS651" i="1"/>
  <c r="AT651" i="1"/>
  <c r="AU651" i="1"/>
  <c r="AP652" i="1"/>
  <c r="AQ652" i="1"/>
  <c r="AR652" i="1"/>
  <c r="AS652" i="1"/>
  <c r="AT652" i="1"/>
  <c r="AU652" i="1"/>
  <c r="AP653" i="1"/>
  <c r="AQ653" i="1"/>
  <c r="AR653" i="1"/>
  <c r="AS653" i="1"/>
  <c r="AT653" i="1"/>
  <c r="AU653" i="1"/>
  <c r="AP654" i="1"/>
  <c r="AQ654" i="1"/>
  <c r="AR654" i="1"/>
  <c r="AS654" i="1"/>
  <c r="AT654" i="1"/>
  <c r="AU654" i="1"/>
  <c r="AP655" i="1"/>
  <c r="AQ655" i="1"/>
  <c r="AR655" i="1"/>
  <c r="AS655" i="1"/>
  <c r="AT655" i="1"/>
  <c r="AU655" i="1"/>
  <c r="AP656" i="1"/>
  <c r="AQ656" i="1"/>
  <c r="AR656" i="1"/>
  <c r="AS656" i="1"/>
  <c r="AT656" i="1"/>
  <c r="AU656" i="1"/>
  <c r="AP657" i="1"/>
  <c r="AQ657" i="1"/>
  <c r="AR657" i="1"/>
  <c r="AS657" i="1"/>
  <c r="AT657" i="1"/>
  <c r="AU657" i="1"/>
  <c r="AP658" i="1"/>
  <c r="AQ658" i="1"/>
  <c r="AR658" i="1"/>
  <c r="AS658" i="1"/>
  <c r="AT658" i="1"/>
  <c r="AU658" i="1"/>
  <c r="AP659" i="1"/>
  <c r="AQ659" i="1"/>
  <c r="AR659" i="1"/>
  <c r="AS659" i="1"/>
  <c r="AT659" i="1"/>
  <c r="AU659" i="1"/>
  <c r="AP660" i="1"/>
  <c r="AQ660" i="1"/>
  <c r="AR660" i="1"/>
  <c r="AS660" i="1"/>
  <c r="AT660" i="1"/>
  <c r="AU660" i="1"/>
  <c r="AP661" i="1"/>
  <c r="AQ661" i="1"/>
  <c r="AR661" i="1"/>
  <c r="AS661" i="1"/>
  <c r="AT661" i="1"/>
  <c r="AU661" i="1"/>
  <c r="AP662" i="1"/>
  <c r="AQ662" i="1"/>
  <c r="AR662" i="1"/>
  <c r="AS662" i="1"/>
  <c r="AT662" i="1"/>
  <c r="AU662" i="1"/>
  <c r="AP663" i="1"/>
  <c r="AQ663" i="1"/>
  <c r="AR663" i="1"/>
  <c r="AS663" i="1"/>
  <c r="AT663" i="1"/>
  <c r="AU663" i="1"/>
  <c r="AP664" i="1"/>
  <c r="AQ664" i="1"/>
  <c r="AR664" i="1"/>
  <c r="AS664" i="1"/>
  <c r="AT664" i="1"/>
  <c r="AU664" i="1"/>
  <c r="AP665" i="1"/>
  <c r="AQ665" i="1"/>
  <c r="AR665" i="1"/>
  <c r="AS665" i="1"/>
  <c r="AT665" i="1"/>
  <c r="AU665" i="1"/>
  <c r="AP666" i="1"/>
  <c r="AQ666" i="1"/>
  <c r="AR666" i="1"/>
  <c r="AS666" i="1"/>
  <c r="AT666" i="1"/>
  <c r="AU666" i="1"/>
  <c r="AP667" i="1"/>
  <c r="AQ667" i="1"/>
  <c r="AR667" i="1"/>
  <c r="AS667" i="1"/>
  <c r="AT667" i="1"/>
  <c r="AU667" i="1"/>
  <c r="AP668" i="1"/>
  <c r="AQ668" i="1"/>
  <c r="AR668" i="1"/>
  <c r="AS668" i="1"/>
  <c r="AT668" i="1"/>
  <c r="AU668" i="1"/>
  <c r="AP669" i="1"/>
  <c r="AQ669" i="1"/>
  <c r="AR669" i="1"/>
  <c r="AS669" i="1"/>
  <c r="AT669" i="1"/>
  <c r="AU669" i="1"/>
  <c r="AP670" i="1"/>
  <c r="AQ670" i="1"/>
  <c r="AR670" i="1"/>
  <c r="AS670" i="1"/>
  <c r="AT670" i="1"/>
  <c r="AU670" i="1"/>
  <c r="AP671" i="1"/>
  <c r="AQ671" i="1"/>
  <c r="AR671" i="1"/>
  <c r="AS671" i="1"/>
  <c r="AT671" i="1"/>
  <c r="AU671" i="1"/>
  <c r="AP672" i="1"/>
  <c r="AQ672" i="1"/>
  <c r="AR672" i="1"/>
  <c r="AS672" i="1"/>
  <c r="AT672" i="1"/>
  <c r="AU672" i="1"/>
  <c r="AP673" i="1"/>
  <c r="AQ673" i="1"/>
  <c r="AR673" i="1"/>
  <c r="AS673" i="1"/>
  <c r="AT673" i="1"/>
  <c r="AU673" i="1"/>
  <c r="AP674" i="1"/>
  <c r="AQ674" i="1"/>
  <c r="AR674" i="1"/>
  <c r="AS674" i="1"/>
  <c r="AT674" i="1"/>
  <c r="AU674" i="1"/>
  <c r="AP675" i="1"/>
  <c r="AQ675" i="1"/>
  <c r="AR675" i="1"/>
  <c r="AS675" i="1"/>
  <c r="AT675" i="1"/>
  <c r="AU675" i="1"/>
  <c r="AP676" i="1"/>
  <c r="AQ676" i="1"/>
  <c r="AR676" i="1"/>
  <c r="AS676" i="1"/>
  <c r="AT676" i="1"/>
  <c r="AU676" i="1"/>
  <c r="AP677" i="1"/>
  <c r="AQ677" i="1"/>
  <c r="AR677" i="1"/>
  <c r="AS677" i="1"/>
  <c r="AT677" i="1"/>
  <c r="AU677" i="1"/>
  <c r="AP678" i="1"/>
  <c r="AQ678" i="1"/>
  <c r="AR678" i="1"/>
  <c r="AS678" i="1"/>
  <c r="AT678" i="1"/>
  <c r="AU678" i="1"/>
  <c r="AP679" i="1"/>
  <c r="AQ679" i="1"/>
  <c r="AR679" i="1"/>
  <c r="AS679" i="1"/>
  <c r="AT679" i="1"/>
  <c r="AU679" i="1"/>
  <c r="AP680" i="1"/>
  <c r="AQ680" i="1"/>
  <c r="AR680" i="1"/>
  <c r="AS680" i="1"/>
  <c r="AT680" i="1"/>
  <c r="AU680" i="1"/>
  <c r="AP681" i="1"/>
  <c r="AQ681" i="1"/>
  <c r="AR681" i="1"/>
  <c r="AS681" i="1"/>
  <c r="AT681" i="1"/>
  <c r="AU681" i="1"/>
  <c r="AP682" i="1"/>
  <c r="AQ682" i="1"/>
  <c r="AR682" i="1"/>
  <c r="AS682" i="1"/>
  <c r="AT682" i="1"/>
  <c r="AU682" i="1"/>
  <c r="AP683" i="1"/>
  <c r="AQ683" i="1"/>
  <c r="AR683" i="1"/>
  <c r="AS683" i="1"/>
  <c r="AT683" i="1"/>
  <c r="AU683" i="1"/>
  <c r="AP684" i="1"/>
  <c r="AQ684" i="1"/>
  <c r="AR684" i="1"/>
  <c r="AS684" i="1"/>
  <c r="AT684" i="1"/>
  <c r="AU684" i="1"/>
  <c r="AP685" i="1"/>
  <c r="AQ685" i="1"/>
  <c r="AR685" i="1"/>
  <c r="AS685" i="1"/>
  <c r="AT685" i="1"/>
  <c r="AU685" i="1"/>
  <c r="AP686" i="1"/>
  <c r="AQ686" i="1"/>
  <c r="AR686" i="1"/>
  <c r="AS686" i="1"/>
  <c r="AT686" i="1"/>
  <c r="AU686" i="1"/>
  <c r="AP687" i="1"/>
  <c r="AQ687" i="1"/>
  <c r="AR687" i="1"/>
  <c r="AS687" i="1"/>
  <c r="AT687" i="1"/>
  <c r="AU687" i="1"/>
  <c r="AP688" i="1"/>
  <c r="AQ688" i="1"/>
  <c r="AR688" i="1"/>
  <c r="AS688" i="1"/>
  <c r="AT688" i="1"/>
  <c r="AU688" i="1"/>
  <c r="AP689" i="1"/>
  <c r="AQ689" i="1"/>
  <c r="AR689" i="1"/>
  <c r="AS689" i="1"/>
  <c r="AT689" i="1"/>
  <c r="AU689" i="1"/>
  <c r="AP690" i="1"/>
  <c r="AQ690" i="1"/>
  <c r="AR690" i="1"/>
  <c r="AS690" i="1"/>
  <c r="AT690" i="1"/>
  <c r="AU690" i="1"/>
  <c r="AP691" i="1"/>
  <c r="AQ691" i="1"/>
  <c r="AR691" i="1"/>
  <c r="AS691" i="1"/>
  <c r="AT691" i="1"/>
  <c r="AU691" i="1"/>
  <c r="AP692" i="1"/>
  <c r="AQ692" i="1"/>
  <c r="AR692" i="1"/>
  <c r="AS692" i="1"/>
  <c r="AT692" i="1"/>
  <c r="AU692" i="1"/>
  <c r="AP693" i="1"/>
  <c r="AQ693" i="1"/>
  <c r="AR693" i="1"/>
  <c r="AS693" i="1"/>
  <c r="AT693" i="1"/>
  <c r="AU693" i="1"/>
  <c r="AP694" i="1"/>
  <c r="AQ694" i="1"/>
  <c r="AR694" i="1"/>
  <c r="AS694" i="1"/>
  <c r="AT694" i="1"/>
  <c r="AU694" i="1"/>
  <c r="AP695" i="1"/>
  <c r="AQ695" i="1"/>
  <c r="AR695" i="1"/>
  <c r="AS695" i="1"/>
  <c r="AT695" i="1"/>
  <c r="AU695" i="1"/>
  <c r="AP696" i="1"/>
  <c r="AQ696" i="1"/>
  <c r="AR696" i="1"/>
  <c r="AS696" i="1"/>
  <c r="AT696" i="1"/>
  <c r="AU696" i="1"/>
  <c r="AP697" i="1"/>
  <c r="AQ697" i="1"/>
  <c r="AR697" i="1"/>
  <c r="AS697" i="1"/>
  <c r="AT697" i="1"/>
  <c r="AU697" i="1"/>
  <c r="AP698" i="1"/>
  <c r="AQ698" i="1"/>
  <c r="AR698" i="1"/>
  <c r="AS698" i="1"/>
  <c r="AT698" i="1"/>
  <c r="AU698" i="1"/>
  <c r="AP699" i="1"/>
  <c r="AQ699" i="1"/>
  <c r="AR699" i="1"/>
  <c r="AS699" i="1"/>
  <c r="AT699" i="1"/>
  <c r="AU699" i="1"/>
  <c r="AP700" i="1"/>
  <c r="AQ700" i="1"/>
  <c r="AR700" i="1"/>
  <c r="AS700" i="1"/>
  <c r="AT700" i="1"/>
  <c r="AU700" i="1"/>
  <c r="AP701" i="1"/>
  <c r="AQ701" i="1"/>
  <c r="AR701" i="1"/>
  <c r="AS701" i="1"/>
  <c r="AT701" i="1"/>
  <c r="AU701" i="1"/>
  <c r="AP702" i="1"/>
  <c r="AQ702" i="1"/>
  <c r="AR702" i="1"/>
  <c r="AS702" i="1"/>
  <c r="AT702" i="1"/>
  <c r="AU702" i="1"/>
  <c r="AP703" i="1"/>
  <c r="AQ703" i="1"/>
  <c r="AR703" i="1"/>
  <c r="AS703" i="1"/>
  <c r="AT703" i="1"/>
  <c r="AU703" i="1"/>
  <c r="AP704" i="1"/>
  <c r="AQ704" i="1"/>
  <c r="AR704" i="1"/>
  <c r="AS704" i="1"/>
  <c r="AT704" i="1"/>
  <c r="AU704" i="1"/>
  <c r="AP705" i="1"/>
  <c r="AQ705" i="1"/>
  <c r="AR705" i="1"/>
  <c r="AS705" i="1"/>
  <c r="AT705" i="1"/>
  <c r="AU705" i="1"/>
  <c r="AP706" i="1"/>
  <c r="AQ706" i="1"/>
  <c r="AR706" i="1"/>
  <c r="AS706" i="1"/>
  <c r="AT706" i="1"/>
  <c r="AU706" i="1"/>
  <c r="AP707" i="1"/>
  <c r="AQ707" i="1"/>
  <c r="AR707" i="1"/>
  <c r="AS707" i="1"/>
  <c r="AT707" i="1"/>
  <c r="AU707" i="1"/>
  <c r="AP708" i="1"/>
  <c r="AQ708" i="1"/>
  <c r="AR708" i="1"/>
  <c r="AS708" i="1"/>
  <c r="AT708" i="1"/>
  <c r="AU708" i="1"/>
  <c r="AP709" i="1"/>
  <c r="AQ709" i="1"/>
  <c r="AR709" i="1"/>
  <c r="AS709" i="1"/>
  <c r="AT709" i="1"/>
  <c r="AU709" i="1"/>
  <c r="AP710" i="1"/>
  <c r="AQ710" i="1"/>
  <c r="AR710" i="1"/>
  <c r="AS710" i="1"/>
  <c r="AT710" i="1"/>
  <c r="AU710" i="1"/>
  <c r="AP711" i="1"/>
  <c r="AQ711" i="1"/>
  <c r="AR711" i="1"/>
  <c r="AS711" i="1"/>
  <c r="AT711" i="1"/>
  <c r="AU711" i="1"/>
  <c r="AP712" i="1"/>
  <c r="AQ712" i="1"/>
  <c r="AR712" i="1"/>
  <c r="AS712" i="1"/>
  <c r="AT712" i="1"/>
  <c r="AU712" i="1"/>
  <c r="AP713" i="1"/>
  <c r="AQ713" i="1"/>
  <c r="AR713" i="1"/>
  <c r="AS713" i="1"/>
  <c r="AT713" i="1"/>
  <c r="AU713" i="1"/>
  <c r="AP714" i="1"/>
  <c r="AQ714" i="1"/>
  <c r="AR714" i="1"/>
  <c r="AS714" i="1"/>
  <c r="AT714" i="1"/>
  <c r="AU714" i="1"/>
  <c r="AP715" i="1"/>
  <c r="AQ715" i="1"/>
  <c r="AR715" i="1"/>
  <c r="AS715" i="1"/>
  <c r="AT715" i="1"/>
  <c r="AU715" i="1"/>
  <c r="AP716" i="1"/>
  <c r="AQ716" i="1"/>
  <c r="AR716" i="1"/>
  <c r="AS716" i="1"/>
  <c r="AT716" i="1"/>
  <c r="AU716" i="1"/>
  <c r="AP717" i="1"/>
  <c r="AQ717" i="1"/>
  <c r="AR717" i="1"/>
  <c r="AS717" i="1"/>
  <c r="AT717" i="1"/>
  <c r="AU717" i="1"/>
  <c r="AP718" i="1"/>
  <c r="AQ718" i="1"/>
  <c r="AR718" i="1"/>
  <c r="AS718" i="1"/>
  <c r="AT718" i="1"/>
  <c r="AU718" i="1"/>
  <c r="AP719" i="1"/>
  <c r="AQ719" i="1"/>
  <c r="AR719" i="1"/>
  <c r="AS719" i="1"/>
  <c r="AT719" i="1"/>
  <c r="AU719" i="1"/>
  <c r="AP720" i="1"/>
  <c r="AQ720" i="1"/>
  <c r="AR720" i="1"/>
  <c r="AS720" i="1"/>
  <c r="AT720" i="1"/>
  <c r="AU720" i="1"/>
  <c r="AP721" i="1"/>
  <c r="AQ721" i="1"/>
  <c r="AR721" i="1"/>
  <c r="AS721" i="1"/>
  <c r="AT721" i="1"/>
  <c r="AU721" i="1"/>
  <c r="AP722" i="1"/>
  <c r="AQ722" i="1"/>
  <c r="AR722" i="1"/>
  <c r="AS722" i="1"/>
  <c r="AT722" i="1"/>
  <c r="AU722" i="1"/>
  <c r="AP723" i="1"/>
  <c r="AQ723" i="1"/>
  <c r="AR723" i="1"/>
  <c r="AS723" i="1"/>
  <c r="AT723" i="1"/>
  <c r="AU723" i="1"/>
  <c r="AP724" i="1"/>
  <c r="AQ724" i="1"/>
  <c r="AR724" i="1"/>
  <c r="AS724" i="1"/>
  <c r="AT724" i="1"/>
  <c r="AU724" i="1"/>
  <c r="AP725" i="1"/>
  <c r="AQ725" i="1"/>
  <c r="AR725" i="1"/>
  <c r="AS725" i="1"/>
  <c r="AT725" i="1"/>
  <c r="AU725" i="1"/>
  <c r="AP726" i="1"/>
  <c r="AQ726" i="1"/>
  <c r="AR726" i="1"/>
  <c r="AS726" i="1"/>
  <c r="AT726" i="1"/>
  <c r="AU726" i="1"/>
  <c r="AP727" i="1"/>
  <c r="AQ727" i="1"/>
  <c r="AR727" i="1"/>
  <c r="AS727" i="1"/>
  <c r="AT727" i="1"/>
  <c r="AU727" i="1"/>
  <c r="AP728" i="1"/>
  <c r="AQ728" i="1"/>
  <c r="AR728" i="1"/>
  <c r="AS728" i="1"/>
  <c r="AT728" i="1"/>
  <c r="AU728" i="1"/>
  <c r="AP729" i="1"/>
  <c r="AQ729" i="1"/>
  <c r="AR729" i="1"/>
  <c r="AS729" i="1"/>
  <c r="AT729" i="1"/>
  <c r="AU729" i="1"/>
  <c r="AP730" i="1"/>
  <c r="AQ730" i="1"/>
  <c r="AR730" i="1"/>
  <c r="AS730" i="1"/>
  <c r="AT730" i="1"/>
  <c r="AU730" i="1"/>
  <c r="AP731" i="1"/>
  <c r="AQ731" i="1"/>
  <c r="AR731" i="1"/>
  <c r="AS731" i="1"/>
  <c r="AT731" i="1"/>
  <c r="AU731" i="1"/>
  <c r="AP732" i="1"/>
  <c r="AQ732" i="1"/>
  <c r="AR732" i="1"/>
  <c r="AS732" i="1"/>
  <c r="AT732" i="1"/>
  <c r="AU732" i="1"/>
  <c r="AP733" i="1"/>
  <c r="AQ733" i="1"/>
  <c r="AR733" i="1"/>
  <c r="AS733" i="1"/>
  <c r="AT733" i="1"/>
  <c r="AU733" i="1"/>
  <c r="AP734" i="1"/>
  <c r="AQ734" i="1"/>
  <c r="AR734" i="1"/>
  <c r="AS734" i="1"/>
  <c r="AT734" i="1"/>
  <c r="AU734" i="1"/>
  <c r="AP735" i="1"/>
  <c r="AQ735" i="1"/>
  <c r="AR735" i="1"/>
  <c r="AS735" i="1"/>
  <c r="AT735" i="1"/>
  <c r="AU735" i="1"/>
  <c r="AP736" i="1"/>
  <c r="AQ736" i="1"/>
  <c r="AR736" i="1"/>
  <c r="AS736" i="1"/>
  <c r="AT736" i="1"/>
  <c r="AU736" i="1"/>
  <c r="AP737" i="1"/>
  <c r="AQ737" i="1"/>
  <c r="AR737" i="1"/>
  <c r="AS737" i="1"/>
  <c r="AT737" i="1"/>
  <c r="AU737" i="1"/>
  <c r="AP738" i="1"/>
  <c r="AQ738" i="1"/>
  <c r="AR738" i="1"/>
  <c r="AS738" i="1"/>
  <c r="AT738" i="1"/>
  <c r="AU738" i="1"/>
  <c r="AP739" i="1"/>
  <c r="AQ739" i="1"/>
  <c r="AR739" i="1"/>
  <c r="AS739" i="1"/>
  <c r="AT739" i="1"/>
  <c r="AU739" i="1"/>
  <c r="AP740" i="1"/>
  <c r="AQ740" i="1"/>
  <c r="AR740" i="1"/>
  <c r="AS740" i="1"/>
  <c r="AT740" i="1"/>
  <c r="AU740" i="1"/>
  <c r="AP741" i="1"/>
  <c r="AQ741" i="1"/>
  <c r="AR741" i="1"/>
  <c r="AS741" i="1"/>
  <c r="AT741" i="1"/>
  <c r="AU741" i="1"/>
  <c r="AP742" i="1"/>
  <c r="AQ742" i="1"/>
  <c r="AR742" i="1"/>
  <c r="AS742" i="1"/>
  <c r="AT742" i="1"/>
  <c r="AU742" i="1"/>
  <c r="AP743" i="1"/>
  <c r="AQ743" i="1"/>
  <c r="AR743" i="1"/>
  <c r="AS743" i="1"/>
  <c r="AT743" i="1"/>
  <c r="AU743" i="1"/>
  <c r="AP744" i="1"/>
  <c r="AQ744" i="1"/>
  <c r="AR744" i="1"/>
  <c r="AS744" i="1"/>
  <c r="AT744" i="1"/>
  <c r="AU744" i="1"/>
  <c r="AP745" i="1"/>
  <c r="AQ745" i="1"/>
  <c r="AR745" i="1"/>
  <c r="AS745" i="1"/>
  <c r="AT745" i="1"/>
  <c r="AU745" i="1"/>
  <c r="AP746" i="1"/>
  <c r="AQ746" i="1"/>
  <c r="AR746" i="1"/>
  <c r="AS746" i="1"/>
  <c r="AT746" i="1"/>
  <c r="AU746" i="1"/>
  <c r="AP747" i="1"/>
  <c r="AQ747" i="1"/>
  <c r="AR747" i="1"/>
  <c r="AS747" i="1"/>
  <c r="AT747" i="1"/>
  <c r="AU747" i="1"/>
  <c r="AP748" i="1"/>
  <c r="AQ748" i="1"/>
  <c r="AR748" i="1"/>
  <c r="AS748" i="1"/>
  <c r="AT748" i="1"/>
  <c r="AU748" i="1"/>
  <c r="AP749" i="1"/>
  <c r="AQ749" i="1"/>
  <c r="AR749" i="1"/>
  <c r="AS749" i="1"/>
  <c r="AT749" i="1"/>
  <c r="AU749" i="1"/>
  <c r="AP750" i="1"/>
  <c r="AQ750" i="1"/>
  <c r="AR750" i="1"/>
  <c r="AS750" i="1"/>
  <c r="AT750" i="1"/>
  <c r="AU750" i="1"/>
  <c r="AP751" i="1"/>
  <c r="AQ751" i="1"/>
  <c r="AR751" i="1"/>
  <c r="AS751" i="1"/>
  <c r="AT751" i="1"/>
  <c r="AU751" i="1"/>
  <c r="AP752" i="1"/>
  <c r="AQ752" i="1"/>
  <c r="AR752" i="1"/>
  <c r="AS752" i="1"/>
  <c r="AT752" i="1"/>
  <c r="AU752" i="1"/>
  <c r="AP753" i="1"/>
  <c r="AQ753" i="1"/>
  <c r="AR753" i="1"/>
  <c r="AS753" i="1"/>
  <c r="AT753" i="1"/>
  <c r="AU753" i="1"/>
  <c r="AP754" i="1"/>
  <c r="AQ754" i="1"/>
  <c r="AR754" i="1"/>
  <c r="AS754" i="1"/>
  <c r="AT754" i="1"/>
  <c r="AU754" i="1"/>
  <c r="AP755" i="1"/>
  <c r="AQ755" i="1"/>
  <c r="AR755" i="1"/>
  <c r="AS755" i="1"/>
  <c r="AT755" i="1"/>
  <c r="AU755" i="1"/>
  <c r="AP756" i="1"/>
  <c r="AQ756" i="1"/>
  <c r="AR756" i="1"/>
  <c r="AS756" i="1"/>
  <c r="AT756" i="1"/>
  <c r="AU756" i="1"/>
  <c r="AP757" i="1"/>
  <c r="AQ757" i="1"/>
  <c r="AR757" i="1"/>
  <c r="AS757" i="1"/>
  <c r="AT757" i="1"/>
  <c r="AU757" i="1"/>
  <c r="AP758" i="1"/>
  <c r="AQ758" i="1"/>
  <c r="AR758" i="1"/>
  <c r="AS758" i="1"/>
  <c r="AT758" i="1"/>
  <c r="AU758" i="1"/>
  <c r="AP759" i="1"/>
  <c r="AQ759" i="1"/>
  <c r="AR759" i="1"/>
  <c r="AS759" i="1"/>
  <c r="AT759" i="1"/>
  <c r="AU759" i="1"/>
  <c r="AP760" i="1"/>
  <c r="AQ760" i="1"/>
  <c r="AR760" i="1"/>
  <c r="AS760" i="1"/>
  <c r="AT760" i="1"/>
  <c r="AU760" i="1"/>
  <c r="AP761" i="1"/>
  <c r="AQ761" i="1"/>
  <c r="AR761" i="1"/>
  <c r="AS761" i="1"/>
  <c r="AT761" i="1"/>
  <c r="AU761" i="1"/>
  <c r="AP762" i="1"/>
  <c r="AQ762" i="1"/>
  <c r="AR762" i="1"/>
  <c r="AS762" i="1"/>
  <c r="AT762" i="1"/>
  <c r="AU762" i="1"/>
  <c r="AP763" i="1"/>
  <c r="AQ763" i="1"/>
  <c r="AR763" i="1"/>
  <c r="AS763" i="1"/>
  <c r="AT763" i="1"/>
  <c r="AU763" i="1"/>
  <c r="AP764" i="1"/>
  <c r="AQ764" i="1"/>
  <c r="AR764" i="1"/>
  <c r="AS764" i="1"/>
  <c r="AT764" i="1"/>
  <c r="AU764" i="1"/>
  <c r="AP765" i="1"/>
  <c r="AQ765" i="1"/>
  <c r="AR765" i="1"/>
  <c r="AS765" i="1"/>
  <c r="AT765" i="1"/>
  <c r="AU765" i="1"/>
  <c r="AP766" i="1"/>
  <c r="AQ766" i="1"/>
  <c r="AR766" i="1"/>
  <c r="AS766" i="1"/>
  <c r="AT766" i="1"/>
  <c r="AU766" i="1"/>
  <c r="AP767" i="1"/>
  <c r="AQ767" i="1"/>
  <c r="AR767" i="1"/>
  <c r="AS767" i="1"/>
  <c r="AT767" i="1"/>
  <c r="AU767" i="1"/>
  <c r="AP768" i="1"/>
  <c r="AQ768" i="1"/>
  <c r="AR768" i="1"/>
  <c r="AS768" i="1"/>
  <c r="AT768" i="1"/>
  <c r="AU768" i="1"/>
  <c r="AP769" i="1"/>
  <c r="AQ769" i="1"/>
  <c r="AR769" i="1"/>
  <c r="AS769" i="1"/>
  <c r="AT769" i="1"/>
  <c r="AU769" i="1"/>
  <c r="AP770" i="1"/>
  <c r="AQ770" i="1"/>
  <c r="AR770" i="1"/>
  <c r="AS770" i="1"/>
  <c r="AT770" i="1"/>
  <c r="AU770" i="1"/>
  <c r="AP771" i="1"/>
  <c r="AQ771" i="1"/>
  <c r="AR771" i="1"/>
  <c r="AS771" i="1"/>
  <c r="AT771" i="1"/>
  <c r="AU771" i="1"/>
  <c r="AP772" i="1"/>
  <c r="AQ772" i="1"/>
  <c r="AR772" i="1"/>
  <c r="AS772" i="1"/>
  <c r="AT772" i="1"/>
  <c r="AU772" i="1"/>
  <c r="AP773" i="1"/>
  <c r="AQ773" i="1"/>
  <c r="AR773" i="1"/>
  <c r="AS773" i="1"/>
  <c r="AT773" i="1"/>
  <c r="AU773" i="1"/>
  <c r="AP774" i="1"/>
  <c r="AQ774" i="1"/>
  <c r="AR774" i="1"/>
  <c r="AS774" i="1"/>
  <c r="AT774" i="1"/>
  <c r="AU774" i="1"/>
  <c r="AP775" i="1"/>
  <c r="AQ775" i="1"/>
  <c r="AR775" i="1"/>
  <c r="AS775" i="1"/>
  <c r="AT775" i="1"/>
  <c r="AU775" i="1"/>
  <c r="AP776" i="1"/>
  <c r="AQ776" i="1"/>
  <c r="AR776" i="1"/>
  <c r="AS776" i="1"/>
  <c r="AT776" i="1"/>
  <c r="AU776" i="1"/>
  <c r="AP777" i="1"/>
  <c r="AQ777" i="1"/>
  <c r="AR777" i="1"/>
  <c r="AS777" i="1"/>
  <c r="AT777" i="1"/>
  <c r="AU777" i="1"/>
  <c r="AP778" i="1"/>
  <c r="AQ778" i="1"/>
  <c r="AR778" i="1"/>
  <c r="AS778" i="1"/>
  <c r="AT778" i="1"/>
  <c r="AU778" i="1"/>
  <c r="AP779" i="1"/>
  <c r="AQ779" i="1"/>
  <c r="AR779" i="1"/>
  <c r="AS779" i="1"/>
  <c r="AT779" i="1"/>
  <c r="AU779" i="1"/>
  <c r="AP780" i="1"/>
  <c r="AQ780" i="1"/>
  <c r="AR780" i="1"/>
  <c r="AS780" i="1"/>
  <c r="AT780" i="1"/>
  <c r="AU780" i="1"/>
  <c r="AP781" i="1"/>
  <c r="AQ781" i="1"/>
  <c r="AR781" i="1"/>
  <c r="AS781" i="1"/>
  <c r="AT781" i="1"/>
  <c r="AU781" i="1"/>
  <c r="AP782" i="1"/>
  <c r="AQ782" i="1"/>
  <c r="AR782" i="1"/>
  <c r="AS782" i="1"/>
  <c r="AT782" i="1"/>
  <c r="AU782" i="1"/>
  <c r="AP783" i="1"/>
  <c r="AQ783" i="1"/>
  <c r="AR783" i="1"/>
  <c r="AS783" i="1"/>
  <c r="AT783" i="1"/>
  <c r="AU783" i="1"/>
  <c r="AP784" i="1"/>
  <c r="AQ784" i="1"/>
  <c r="AR784" i="1"/>
  <c r="AS784" i="1"/>
  <c r="AT784" i="1"/>
  <c r="AU784" i="1"/>
  <c r="AP785" i="1"/>
  <c r="AQ785" i="1"/>
  <c r="AR785" i="1"/>
  <c r="AS785" i="1"/>
  <c r="AT785" i="1"/>
  <c r="AU785" i="1"/>
  <c r="AP786" i="1"/>
  <c r="AQ786" i="1"/>
  <c r="AR786" i="1"/>
  <c r="AS786" i="1"/>
  <c r="AT786" i="1"/>
  <c r="AU786" i="1"/>
  <c r="AP787" i="1"/>
  <c r="AQ787" i="1"/>
  <c r="AR787" i="1"/>
  <c r="AS787" i="1"/>
  <c r="AT787" i="1"/>
  <c r="AU787" i="1"/>
  <c r="AP788" i="1"/>
  <c r="AQ788" i="1"/>
  <c r="AR788" i="1"/>
  <c r="AS788" i="1"/>
  <c r="AT788" i="1"/>
  <c r="AU788" i="1"/>
  <c r="AP789" i="1"/>
  <c r="AQ789" i="1"/>
  <c r="AR789" i="1"/>
  <c r="AS789" i="1"/>
  <c r="AT789" i="1"/>
  <c r="AU789" i="1"/>
  <c r="AP790" i="1"/>
  <c r="AQ790" i="1"/>
  <c r="AR790" i="1"/>
  <c r="AS790" i="1"/>
  <c r="AT790" i="1"/>
  <c r="AU790" i="1"/>
  <c r="AP791" i="1"/>
  <c r="AQ791" i="1"/>
  <c r="AR791" i="1"/>
  <c r="AS791" i="1"/>
  <c r="AT791" i="1"/>
  <c r="AU791" i="1"/>
  <c r="AP792" i="1"/>
  <c r="AQ792" i="1"/>
  <c r="AR792" i="1"/>
  <c r="AS792" i="1"/>
  <c r="AT792" i="1"/>
  <c r="AU792" i="1"/>
  <c r="AP793" i="1"/>
  <c r="AQ793" i="1"/>
  <c r="AR793" i="1"/>
  <c r="AS793" i="1"/>
  <c r="AT793" i="1"/>
  <c r="AU793" i="1"/>
  <c r="AP794" i="1"/>
  <c r="AQ794" i="1"/>
  <c r="AR794" i="1"/>
  <c r="AS794" i="1"/>
  <c r="AT794" i="1"/>
  <c r="AU794" i="1"/>
  <c r="AP795" i="1"/>
  <c r="AQ795" i="1"/>
  <c r="AR795" i="1"/>
  <c r="AS795" i="1"/>
  <c r="AT795" i="1"/>
  <c r="AU795" i="1"/>
  <c r="AP796" i="1"/>
  <c r="AQ796" i="1"/>
  <c r="AR796" i="1"/>
  <c r="AS796" i="1"/>
  <c r="AT796" i="1"/>
  <c r="AU796" i="1"/>
  <c r="AP797" i="1"/>
  <c r="AQ797" i="1"/>
  <c r="AR797" i="1"/>
  <c r="AS797" i="1"/>
  <c r="AT797" i="1"/>
  <c r="AU797" i="1"/>
  <c r="AP798" i="1"/>
  <c r="AQ798" i="1"/>
  <c r="AR798" i="1"/>
  <c r="AS798" i="1"/>
  <c r="AT798" i="1"/>
  <c r="AU798" i="1"/>
  <c r="AP799" i="1"/>
  <c r="AQ799" i="1"/>
  <c r="AR799" i="1"/>
  <c r="AS799" i="1"/>
  <c r="AT799" i="1"/>
  <c r="AU799" i="1"/>
  <c r="AP800" i="1"/>
  <c r="AQ800" i="1"/>
  <c r="AR800" i="1"/>
  <c r="AS800" i="1"/>
  <c r="AT800" i="1"/>
  <c r="AU800" i="1"/>
  <c r="AP801" i="1"/>
  <c r="AQ801" i="1"/>
  <c r="AR801" i="1"/>
  <c r="AS801" i="1"/>
  <c r="AT801" i="1"/>
  <c r="AU801" i="1"/>
  <c r="AP802" i="1"/>
  <c r="AQ802" i="1"/>
  <c r="AR802" i="1"/>
  <c r="AS802" i="1"/>
  <c r="AT802" i="1"/>
  <c r="AU802" i="1"/>
  <c r="AP803" i="1"/>
  <c r="AQ803" i="1"/>
  <c r="AR803" i="1"/>
  <c r="AS803" i="1"/>
  <c r="AT803" i="1"/>
  <c r="AU803" i="1"/>
  <c r="AP804" i="1"/>
  <c r="AQ804" i="1"/>
  <c r="AR804" i="1"/>
  <c r="AS804" i="1"/>
  <c r="AT804" i="1"/>
  <c r="AU804" i="1"/>
  <c r="AP805" i="1"/>
  <c r="AQ805" i="1"/>
  <c r="AR805" i="1"/>
  <c r="AS805" i="1"/>
  <c r="AT805" i="1"/>
  <c r="AU805" i="1"/>
  <c r="AP806" i="1"/>
  <c r="AQ806" i="1"/>
  <c r="AR806" i="1"/>
  <c r="AS806" i="1"/>
  <c r="AT806" i="1"/>
  <c r="AU806" i="1"/>
  <c r="AP807" i="1"/>
  <c r="AQ807" i="1"/>
  <c r="AR807" i="1"/>
  <c r="AS807" i="1"/>
  <c r="AT807" i="1"/>
  <c r="AU807" i="1"/>
  <c r="AP808" i="1"/>
  <c r="AQ808" i="1"/>
  <c r="AR808" i="1"/>
  <c r="AS808" i="1"/>
  <c r="AT808" i="1"/>
  <c r="AU808" i="1"/>
  <c r="AP809" i="1"/>
  <c r="AQ809" i="1"/>
  <c r="AR809" i="1"/>
  <c r="AS809" i="1"/>
  <c r="AT809" i="1"/>
  <c r="AU809" i="1"/>
  <c r="AP810" i="1"/>
  <c r="AQ810" i="1"/>
  <c r="AR810" i="1"/>
  <c r="AS810" i="1"/>
  <c r="AT810" i="1"/>
  <c r="AU810" i="1"/>
  <c r="AP811" i="1"/>
  <c r="AQ811" i="1"/>
  <c r="AR811" i="1"/>
  <c r="AS811" i="1"/>
  <c r="AT811" i="1"/>
  <c r="AU811" i="1"/>
  <c r="AP812" i="1"/>
  <c r="AQ812" i="1"/>
  <c r="AR812" i="1"/>
  <c r="AS812" i="1"/>
  <c r="AT812" i="1"/>
  <c r="AU812" i="1"/>
  <c r="AP813" i="1"/>
  <c r="AQ813" i="1"/>
  <c r="AR813" i="1"/>
  <c r="AS813" i="1"/>
  <c r="AT813" i="1"/>
  <c r="AU813" i="1"/>
  <c r="AP814" i="1"/>
  <c r="AQ814" i="1"/>
  <c r="AR814" i="1"/>
  <c r="AS814" i="1"/>
  <c r="AT814" i="1"/>
  <c r="AU814" i="1"/>
  <c r="AP815" i="1"/>
  <c r="AQ815" i="1"/>
  <c r="AR815" i="1"/>
  <c r="AS815" i="1"/>
  <c r="AT815" i="1"/>
  <c r="AU815" i="1"/>
  <c r="AP816" i="1"/>
  <c r="AQ816" i="1"/>
  <c r="AR816" i="1"/>
  <c r="AS816" i="1"/>
  <c r="AT816" i="1"/>
  <c r="AU816" i="1"/>
  <c r="AP817" i="1"/>
  <c r="AQ817" i="1"/>
  <c r="AR817" i="1"/>
  <c r="AS817" i="1"/>
  <c r="AT817" i="1"/>
  <c r="AU817" i="1"/>
  <c r="AP818" i="1"/>
  <c r="AQ818" i="1"/>
  <c r="AR818" i="1"/>
  <c r="AS818" i="1"/>
  <c r="AT818" i="1"/>
  <c r="AU818" i="1"/>
  <c r="AP819" i="1"/>
  <c r="AQ819" i="1"/>
  <c r="AR819" i="1"/>
  <c r="AS819" i="1"/>
  <c r="AT819" i="1"/>
  <c r="AU819" i="1"/>
  <c r="AP820" i="1"/>
  <c r="AQ820" i="1"/>
  <c r="AR820" i="1"/>
  <c r="AS820" i="1"/>
  <c r="AT820" i="1"/>
  <c r="AU820" i="1"/>
  <c r="AP821" i="1"/>
  <c r="AQ821" i="1"/>
  <c r="AR821" i="1"/>
  <c r="AS821" i="1"/>
  <c r="AT821" i="1"/>
  <c r="AU821" i="1"/>
  <c r="AP822" i="1"/>
  <c r="AQ822" i="1"/>
  <c r="AR822" i="1"/>
  <c r="AS822" i="1"/>
  <c r="AT822" i="1"/>
  <c r="AU822" i="1"/>
  <c r="AP823" i="1"/>
  <c r="AQ823" i="1"/>
  <c r="AR823" i="1"/>
  <c r="AS823" i="1"/>
  <c r="AT823" i="1"/>
  <c r="AU823" i="1"/>
  <c r="AP824" i="1"/>
  <c r="AQ824" i="1"/>
  <c r="AR824" i="1"/>
  <c r="AS824" i="1"/>
  <c r="AT824" i="1"/>
  <c r="AU824" i="1"/>
  <c r="AP825" i="1"/>
  <c r="AQ825" i="1"/>
  <c r="AR825" i="1"/>
  <c r="AS825" i="1"/>
  <c r="AT825" i="1"/>
  <c r="AU825" i="1"/>
  <c r="AP826" i="1"/>
  <c r="AQ826" i="1"/>
  <c r="AR826" i="1"/>
  <c r="AS826" i="1"/>
  <c r="AT826" i="1"/>
  <c r="AU826" i="1"/>
  <c r="AP827" i="1"/>
  <c r="AQ827" i="1"/>
  <c r="AR827" i="1"/>
  <c r="AS827" i="1"/>
  <c r="AT827" i="1"/>
  <c r="AU827" i="1"/>
  <c r="AP828" i="1"/>
  <c r="AQ828" i="1"/>
  <c r="AR828" i="1"/>
  <c r="AS828" i="1"/>
  <c r="AT828" i="1"/>
  <c r="AU828" i="1"/>
  <c r="AP829" i="1"/>
  <c r="AQ829" i="1"/>
  <c r="AR829" i="1"/>
  <c r="AS829" i="1"/>
  <c r="AT829" i="1"/>
  <c r="AU829" i="1"/>
  <c r="AP830" i="1"/>
  <c r="AQ830" i="1"/>
  <c r="AR830" i="1"/>
  <c r="AS830" i="1"/>
  <c r="AT830" i="1"/>
  <c r="AU830" i="1"/>
  <c r="AP831" i="1"/>
  <c r="AQ831" i="1"/>
  <c r="AR831" i="1"/>
  <c r="AS831" i="1"/>
  <c r="AT831" i="1"/>
  <c r="AU831" i="1"/>
  <c r="AP832" i="1"/>
  <c r="AQ832" i="1"/>
  <c r="AR832" i="1"/>
  <c r="AS832" i="1"/>
  <c r="AT832" i="1"/>
  <c r="AU832" i="1"/>
  <c r="AP833" i="1"/>
  <c r="AQ833" i="1"/>
  <c r="AR833" i="1"/>
  <c r="AS833" i="1"/>
  <c r="AT833" i="1"/>
  <c r="AU833" i="1"/>
  <c r="AP834" i="1"/>
  <c r="AQ834" i="1"/>
  <c r="AR834" i="1"/>
  <c r="AS834" i="1"/>
  <c r="AT834" i="1"/>
  <c r="AU834" i="1"/>
  <c r="AP835" i="1"/>
  <c r="AQ835" i="1"/>
  <c r="AR835" i="1"/>
  <c r="AS835" i="1"/>
  <c r="AT835" i="1"/>
  <c r="AU835" i="1"/>
  <c r="AP836" i="1"/>
  <c r="AQ836" i="1"/>
  <c r="AR836" i="1"/>
  <c r="AS836" i="1"/>
  <c r="AT836" i="1"/>
  <c r="AU836" i="1"/>
  <c r="AP837" i="1"/>
  <c r="AQ837" i="1"/>
  <c r="AR837" i="1"/>
  <c r="AS837" i="1"/>
  <c r="AT837" i="1"/>
  <c r="AU837" i="1"/>
  <c r="AP838" i="1"/>
  <c r="AQ838" i="1"/>
  <c r="AR838" i="1"/>
  <c r="AS838" i="1"/>
  <c r="AT838" i="1"/>
  <c r="AU838" i="1"/>
  <c r="AP839" i="1"/>
  <c r="AQ839" i="1"/>
  <c r="AR839" i="1"/>
  <c r="AS839" i="1"/>
  <c r="AT839" i="1"/>
  <c r="AU839" i="1"/>
  <c r="AP840" i="1"/>
  <c r="AQ840" i="1"/>
  <c r="AR840" i="1"/>
  <c r="AS840" i="1"/>
  <c r="AT840" i="1"/>
  <c r="AU840" i="1"/>
  <c r="AP841" i="1"/>
  <c r="AQ841" i="1"/>
  <c r="AR841" i="1"/>
  <c r="AS841" i="1"/>
  <c r="AT841" i="1"/>
  <c r="AU841" i="1"/>
  <c r="AP842" i="1"/>
  <c r="AQ842" i="1"/>
  <c r="AR842" i="1"/>
  <c r="AS842" i="1"/>
  <c r="AT842" i="1"/>
  <c r="AU842" i="1"/>
  <c r="AP843" i="1"/>
  <c r="AQ843" i="1"/>
  <c r="AR843" i="1"/>
  <c r="AS843" i="1"/>
  <c r="AT843" i="1"/>
  <c r="AU843" i="1"/>
  <c r="AP844" i="1"/>
  <c r="AQ844" i="1"/>
  <c r="AR844" i="1"/>
  <c r="AS844" i="1"/>
  <c r="AT844" i="1"/>
  <c r="AU844" i="1"/>
  <c r="AP845" i="1"/>
  <c r="AQ845" i="1"/>
  <c r="AR845" i="1"/>
  <c r="AS845" i="1"/>
  <c r="AT845" i="1"/>
  <c r="AU845" i="1"/>
  <c r="AP846" i="1"/>
  <c r="AQ846" i="1"/>
  <c r="AR846" i="1"/>
  <c r="AS846" i="1"/>
  <c r="AT846" i="1"/>
  <c r="AU846" i="1"/>
  <c r="AP847" i="1"/>
  <c r="AQ847" i="1"/>
  <c r="AR847" i="1"/>
  <c r="AS847" i="1"/>
  <c r="AT847" i="1"/>
  <c r="AU847" i="1"/>
  <c r="AP848" i="1"/>
  <c r="AQ848" i="1"/>
  <c r="AR848" i="1"/>
  <c r="AS848" i="1"/>
  <c r="AT848" i="1"/>
  <c r="AU848" i="1"/>
  <c r="AP849" i="1"/>
  <c r="AQ849" i="1"/>
  <c r="AR849" i="1"/>
  <c r="AS849" i="1"/>
  <c r="AT849" i="1"/>
  <c r="AU849" i="1"/>
  <c r="AP850" i="1"/>
  <c r="AQ850" i="1"/>
  <c r="AR850" i="1"/>
  <c r="AS850" i="1"/>
  <c r="AT850" i="1"/>
  <c r="AU850" i="1"/>
  <c r="AP851" i="1"/>
  <c r="AQ851" i="1"/>
  <c r="AR851" i="1"/>
  <c r="AS851" i="1"/>
  <c r="AT851" i="1"/>
  <c r="AU851" i="1"/>
  <c r="AP852" i="1"/>
  <c r="AQ852" i="1"/>
  <c r="AR852" i="1"/>
  <c r="AS852" i="1"/>
  <c r="AT852" i="1"/>
  <c r="AU852" i="1"/>
  <c r="AP853" i="1"/>
  <c r="AQ853" i="1"/>
  <c r="AR853" i="1"/>
  <c r="AS853" i="1"/>
  <c r="AT853" i="1"/>
  <c r="AU853" i="1"/>
  <c r="AP854" i="1"/>
  <c r="AQ854" i="1"/>
  <c r="AR854" i="1"/>
  <c r="AS854" i="1"/>
  <c r="AT854" i="1"/>
  <c r="AU854" i="1"/>
  <c r="AP855" i="1"/>
  <c r="AQ855" i="1"/>
  <c r="AR855" i="1"/>
  <c r="AS855" i="1"/>
  <c r="AT855" i="1"/>
  <c r="AU855" i="1"/>
  <c r="AP856" i="1"/>
  <c r="AQ856" i="1"/>
  <c r="AR856" i="1"/>
  <c r="AS856" i="1"/>
  <c r="AT856" i="1"/>
  <c r="AU856" i="1"/>
  <c r="AP857" i="1"/>
  <c r="AQ857" i="1"/>
  <c r="AR857" i="1"/>
  <c r="AS857" i="1"/>
  <c r="AT857" i="1"/>
  <c r="AU857" i="1"/>
  <c r="AP858" i="1"/>
  <c r="AQ858" i="1"/>
  <c r="AR858" i="1"/>
  <c r="AS858" i="1"/>
  <c r="AT858" i="1"/>
  <c r="AU858" i="1"/>
  <c r="AP859" i="1"/>
  <c r="AQ859" i="1"/>
  <c r="AR859" i="1"/>
  <c r="AS859" i="1"/>
  <c r="AT859" i="1"/>
  <c r="AU859" i="1"/>
  <c r="AP860" i="1"/>
  <c r="AQ860" i="1"/>
  <c r="AR860" i="1"/>
  <c r="AS860" i="1"/>
  <c r="AT860" i="1"/>
  <c r="AU860" i="1"/>
  <c r="AP861" i="1"/>
  <c r="AQ861" i="1"/>
  <c r="AR861" i="1"/>
  <c r="AS861" i="1"/>
  <c r="AT861" i="1"/>
  <c r="AU861" i="1"/>
  <c r="AP862" i="1"/>
  <c r="AQ862" i="1"/>
  <c r="AR862" i="1"/>
  <c r="AS862" i="1"/>
  <c r="AT862" i="1"/>
  <c r="AU862" i="1"/>
  <c r="AP863" i="1"/>
  <c r="AQ863" i="1"/>
  <c r="AR863" i="1"/>
  <c r="AS863" i="1"/>
  <c r="AT863" i="1"/>
  <c r="AU863" i="1"/>
  <c r="AP864" i="1"/>
  <c r="AQ864" i="1"/>
  <c r="AR864" i="1"/>
  <c r="AS864" i="1"/>
  <c r="AT864" i="1"/>
  <c r="AU864" i="1"/>
  <c r="AP865" i="1"/>
  <c r="AQ865" i="1"/>
  <c r="AR865" i="1"/>
  <c r="AS865" i="1"/>
  <c r="AT865" i="1"/>
  <c r="AU865" i="1"/>
  <c r="AP866" i="1"/>
  <c r="AQ866" i="1"/>
  <c r="AR866" i="1"/>
  <c r="AS866" i="1"/>
  <c r="AT866" i="1"/>
  <c r="AU866" i="1"/>
  <c r="AP867" i="1"/>
  <c r="AQ867" i="1"/>
  <c r="AR867" i="1"/>
  <c r="AS867" i="1"/>
  <c r="AT867" i="1"/>
  <c r="AU867" i="1"/>
  <c r="AP868" i="1"/>
  <c r="AQ868" i="1"/>
  <c r="AR868" i="1"/>
  <c r="AS868" i="1"/>
  <c r="AT868" i="1"/>
  <c r="AU868" i="1"/>
  <c r="AP869" i="1"/>
  <c r="AQ869" i="1"/>
  <c r="AR869" i="1"/>
  <c r="AS869" i="1"/>
  <c r="AT869" i="1"/>
  <c r="AU869" i="1"/>
  <c r="AP870" i="1"/>
  <c r="AQ870" i="1"/>
  <c r="AR870" i="1"/>
  <c r="AS870" i="1"/>
  <c r="AT870" i="1"/>
  <c r="AU870" i="1"/>
  <c r="AP871" i="1"/>
  <c r="AQ871" i="1"/>
  <c r="AR871" i="1"/>
  <c r="AS871" i="1"/>
  <c r="AT871" i="1"/>
  <c r="AU871" i="1"/>
  <c r="AP872" i="1"/>
  <c r="AQ872" i="1"/>
  <c r="AR872" i="1"/>
  <c r="AS872" i="1"/>
  <c r="AT872" i="1"/>
  <c r="AU872" i="1"/>
  <c r="AP873" i="1"/>
  <c r="AQ873" i="1"/>
  <c r="AR873" i="1"/>
  <c r="AS873" i="1"/>
  <c r="AT873" i="1"/>
  <c r="AU873" i="1"/>
  <c r="AP874" i="1"/>
  <c r="AQ874" i="1"/>
  <c r="AR874" i="1"/>
  <c r="AS874" i="1"/>
  <c r="AT874" i="1"/>
  <c r="AU874" i="1"/>
  <c r="AP875" i="1"/>
  <c r="AQ875" i="1"/>
  <c r="AR875" i="1"/>
  <c r="AS875" i="1"/>
  <c r="AT875" i="1"/>
  <c r="AU875" i="1"/>
  <c r="AP876" i="1"/>
  <c r="AQ876" i="1"/>
  <c r="AR876" i="1"/>
  <c r="AS876" i="1"/>
  <c r="AT876" i="1"/>
  <c r="AU876" i="1"/>
  <c r="AP877" i="1"/>
  <c r="AQ877" i="1"/>
  <c r="AR877" i="1"/>
  <c r="AS877" i="1"/>
  <c r="AT877" i="1"/>
  <c r="AU877" i="1"/>
  <c r="AP878" i="1"/>
  <c r="AQ878" i="1"/>
  <c r="AR878" i="1"/>
  <c r="AS878" i="1"/>
  <c r="AT878" i="1"/>
  <c r="AU878" i="1"/>
  <c r="AP879" i="1"/>
  <c r="AQ879" i="1"/>
  <c r="AR879" i="1"/>
  <c r="AS879" i="1"/>
  <c r="AT879" i="1"/>
  <c r="AU879" i="1"/>
  <c r="AP880" i="1"/>
  <c r="AQ880" i="1"/>
  <c r="AR880" i="1"/>
  <c r="AS880" i="1"/>
  <c r="AT880" i="1"/>
  <c r="AU880" i="1"/>
  <c r="AP881" i="1"/>
  <c r="AQ881" i="1"/>
  <c r="AR881" i="1"/>
  <c r="AS881" i="1"/>
  <c r="AT881" i="1"/>
  <c r="AU881" i="1"/>
  <c r="AP882" i="1"/>
  <c r="AQ882" i="1"/>
  <c r="AR882" i="1"/>
  <c r="AS882" i="1"/>
  <c r="AT882" i="1"/>
  <c r="AU882" i="1"/>
  <c r="AP883" i="1"/>
  <c r="AQ883" i="1"/>
  <c r="AR883" i="1"/>
  <c r="AS883" i="1"/>
  <c r="AT883" i="1"/>
  <c r="AU883" i="1"/>
  <c r="AP884" i="1"/>
  <c r="AQ884" i="1"/>
  <c r="AR884" i="1"/>
  <c r="AS884" i="1"/>
  <c r="AT884" i="1"/>
  <c r="AU884" i="1"/>
  <c r="AP885" i="1"/>
  <c r="AQ885" i="1"/>
  <c r="AR885" i="1"/>
  <c r="AS885" i="1"/>
  <c r="AT885" i="1"/>
  <c r="AU885" i="1"/>
  <c r="AP886" i="1"/>
  <c r="AQ886" i="1"/>
  <c r="AR886" i="1"/>
  <c r="AS886" i="1"/>
  <c r="AT886" i="1"/>
  <c r="AU886" i="1"/>
  <c r="AP887" i="1"/>
  <c r="AQ887" i="1"/>
  <c r="AR887" i="1"/>
  <c r="AS887" i="1"/>
  <c r="AT887" i="1"/>
  <c r="AU887" i="1"/>
  <c r="AP888" i="1"/>
  <c r="AQ888" i="1"/>
  <c r="AR888" i="1"/>
  <c r="AS888" i="1"/>
  <c r="AT888" i="1"/>
  <c r="AU888" i="1"/>
  <c r="AP889" i="1"/>
  <c r="AQ889" i="1"/>
  <c r="AR889" i="1"/>
  <c r="AS889" i="1"/>
  <c r="AT889" i="1"/>
  <c r="AU889" i="1"/>
  <c r="AP890" i="1"/>
  <c r="AQ890" i="1"/>
  <c r="AR890" i="1"/>
  <c r="AS890" i="1"/>
  <c r="AT890" i="1"/>
  <c r="AU890" i="1"/>
  <c r="AP891" i="1"/>
  <c r="AQ891" i="1"/>
  <c r="AR891" i="1"/>
  <c r="AS891" i="1"/>
  <c r="AT891" i="1"/>
  <c r="AU891" i="1"/>
  <c r="AP892" i="1"/>
  <c r="AQ892" i="1"/>
  <c r="AR892" i="1"/>
  <c r="AS892" i="1"/>
  <c r="AT892" i="1"/>
  <c r="AU892" i="1"/>
  <c r="AP893" i="1"/>
  <c r="AQ893" i="1"/>
  <c r="AR893" i="1"/>
  <c r="AS893" i="1"/>
  <c r="AT893" i="1"/>
  <c r="AU893" i="1"/>
  <c r="AP894" i="1"/>
  <c r="AQ894" i="1"/>
  <c r="AR894" i="1"/>
  <c r="AS894" i="1"/>
  <c r="AT894" i="1"/>
  <c r="AU894" i="1"/>
  <c r="AP895" i="1"/>
  <c r="AQ895" i="1"/>
  <c r="AR895" i="1"/>
  <c r="AS895" i="1"/>
  <c r="AT895" i="1"/>
  <c r="AU895" i="1"/>
  <c r="AP896" i="1"/>
  <c r="AQ896" i="1"/>
  <c r="AR896" i="1"/>
  <c r="AS896" i="1"/>
  <c r="AT896" i="1"/>
  <c r="AU896" i="1"/>
  <c r="AP897" i="1"/>
  <c r="AQ897" i="1"/>
  <c r="AR897" i="1"/>
  <c r="AS897" i="1"/>
  <c r="AT897" i="1"/>
  <c r="AU897" i="1"/>
  <c r="AP898" i="1"/>
  <c r="AQ898" i="1"/>
  <c r="AR898" i="1"/>
  <c r="AS898" i="1"/>
  <c r="AT898" i="1"/>
  <c r="AU898" i="1"/>
  <c r="AP899" i="1"/>
  <c r="AQ899" i="1"/>
  <c r="AR899" i="1"/>
  <c r="AS899" i="1"/>
  <c r="AT899" i="1"/>
  <c r="AU899" i="1"/>
  <c r="AP900" i="1"/>
  <c r="AQ900" i="1"/>
  <c r="AR900" i="1"/>
  <c r="AS900" i="1"/>
  <c r="AT900" i="1"/>
  <c r="AU900" i="1"/>
  <c r="AP901" i="1"/>
  <c r="AQ901" i="1"/>
  <c r="AR901" i="1"/>
  <c r="AS901" i="1"/>
  <c r="AT901" i="1"/>
  <c r="AU901" i="1"/>
  <c r="AP902" i="1"/>
  <c r="AQ902" i="1"/>
  <c r="AR902" i="1"/>
  <c r="AS902" i="1"/>
  <c r="AT902" i="1"/>
  <c r="AU902" i="1"/>
  <c r="AP903" i="1"/>
  <c r="AQ903" i="1"/>
  <c r="AR903" i="1"/>
  <c r="AS903" i="1"/>
  <c r="AT903" i="1"/>
  <c r="AU903" i="1"/>
  <c r="AP904" i="1"/>
  <c r="AQ904" i="1"/>
  <c r="AR904" i="1"/>
  <c r="AS904" i="1"/>
  <c r="AT904" i="1"/>
  <c r="AU904" i="1"/>
  <c r="AP905" i="1"/>
  <c r="AQ905" i="1"/>
  <c r="AR905" i="1"/>
  <c r="AS905" i="1"/>
  <c r="AT905" i="1"/>
  <c r="AU905" i="1"/>
  <c r="AP906" i="1"/>
  <c r="AQ906" i="1"/>
  <c r="AR906" i="1"/>
  <c r="AS906" i="1"/>
  <c r="AT906" i="1"/>
  <c r="AU906" i="1"/>
  <c r="AP907" i="1"/>
  <c r="AQ907" i="1"/>
  <c r="AR907" i="1"/>
  <c r="AS907" i="1"/>
  <c r="AT907" i="1"/>
  <c r="AU907" i="1"/>
  <c r="AP908" i="1"/>
  <c r="AQ908" i="1"/>
  <c r="AR908" i="1"/>
  <c r="AS908" i="1"/>
  <c r="AT908" i="1"/>
  <c r="AU908" i="1"/>
  <c r="AP909" i="1"/>
  <c r="AQ909" i="1"/>
  <c r="AR909" i="1"/>
  <c r="AS909" i="1"/>
  <c r="AT909" i="1"/>
  <c r="AU909" i="1"/>
  <c r="AP910" i="1"/>
  <c r="AQ910" i="1"/>
  <c r="AR910" i="1"/>
  <c r="AS910" i="1"/>
  <c r="AT910" i="1"/>
  <c r="AU910" i="1"/>
  <c r="AP911" i="1"/>
  <c r="AQ911" i="1"/>
  <c r="AR911" i="1"/>
  <c r="AS911" i="1"/>
  <c r="AT911" i="1"/>
  <c r="AU911" i="1"/>
  <c r="AP912" i="1"/>
  <c r="AQ912" i="1"/>
  <c r="AR912" i="1"/>
  <c r="AS912" i="1"/>
  <c r="AT912" i="1"/>
  <c r="AU912" i="1"/>
  <c r="AP913" i="1"/>
  <c r="AQ913" i="1"/>
  <c r="AR913" i="1"/>
  <c r="AS913" i="1"/>
  <c r="AT913" i="1"/>
  <c r="AU913" i="1"/>
  <c r="AP914" i="1"/>
  <c r="AQ914" i="1"/>
  <c r="AR914" i="1"/>
  <c r="AS914" i="1"/>
  <c r="AT914" i="1"/>
  <c r="AU914" i="1"/>
  <c r="AP915" i="1"/>
  <c r="AQ915" i="1"/>
  <c r="AR915" i="1"/>
  <c r="AS915" i="1"/>
  <c r="AT915" i="1"/>
  <c r="AU915" i="1"/>
  <c r="AP916" i="1"/>
  <c r="AQ916" i="1"/>
  <c r="AR916" i="1"/>
  <c r="AS916" i="1"/>
  <c r="AT916" i="1"/>
  <c r="AU916" i="1"/>
  <c r="AP917" i="1"/>
  <c r="AQ917" i="1"/>
  <c r="AR917" i="1"/>
  <c r="AS917" i="1"/>
  <c r="AT917" i="1"/>
  <c r="AU917" i="1"/>
  <c r="AP918" i="1"/>
  <c r="AQ918" i="1"/>
  <c r="AR918" i="1"/>
  <c r="AS918" i="1"/>
  <c r="AT918" i="1"/>
  <c r="AU918" i="1"/>
  <c r="AP919" i="1"/>
  <c r="AQ919" i="1"/>
  <c r="AR919" i="1"/>
  <c r="AS919" i="1"/>
  <c r="AT919" i="1"/>
  <c r="AU919" i="1"/>
  <c r="AP920" i="1"/>
  <c r="AQ920" i="1"/>
  <c r="AR920" i="1"/>
  <c r="AS920" i="1"/>
  <c r="AT920" i="1"/>
  <c r="AU920" i="1"/>
  <c r="AP921" i="1"/>
  <c r="AQ921" i="1"/>
  <c r="AR921" i="1"/>
  <c r="AS921" i="1"/>
  <c r="AT921" i="1"/>
  <c r="AU921" i="1"/>
  <c r="AP922" i="1"/>
  <c r="AQ922" i="1"/>
  <c r="AR922" i="1"/>
  <c r="AS922" i="1"/>
  <c r="AT922" i="1"/>
  <c r="AU922" i="1"/>
  <c r="AP923" i="1"/>
  <c r="AQ923" i="1"/>
  <c r="AR923" i="1"/>
  <c r="AS923" i="1"/>
  <c r="AT923" i="1"/>
  <c r="AU923" i="1"/>
  <c r="AP924" i="1"/>
  <c r="AQ924" i="1"/>
  <c r="AR924" i="1"/>
  <c r="AS924" i="1"/>
  <c r="AT924" i="1"/>
  <c r="AU924" i="1"/>
  <c r="AP925" i="1"/>
  <c r="AQ925" i="1"/>
  <c r="AR925" i="1"/>
  <c r="AS925" i="1"/>
  <c r="AT925" i="1"/>
  <c r="AU925" i="1"/>
  <c r="AP926" i="1"/>
  <c r="AQ926" i="1"/>
  <c r="AR926" i="1"/>
  <c r="AS926" i="1"/>
  <c r="AT926" i="1"/>
  <c r="AU926" i="1"/>
  <c r="AP927" i="1"/>
  <c r="AQ927" i="1"/>
  <c r="AR927" i="1"/>
  <c r="AS927" i="1"/>
  <c r="AT927" i="1"/>
  <c r="AU927" i="1"/>
  <c r="AP928" i="1"/>
  <c r="AQ928" i="1"/>
  <c r="AR928" i="1"/>
  <c r="AS928" i="1"/>
  <c r="AT928" i="1"/>
  <c r="AU928" i="1"/>
  <c r="AP929" i="1"/>
  <c r="AQ929" i="1"/>
  <c r="AR929" i="1"/>
  <c r="AS929" i="1"/>
  <c r="AT929" i="1"/>
  <c r="AU929" i="1"/>
  <c r="AP930" i="1"/>
  <c r="AQ930" i="1"/>
  <c r="AR930" i="1"/>
  <c r="AS930" i="1"/>
  <c r="AT930" i="1"/>
  <c r="AU930" i="1"/>
  <c r="AP931" i="1"/>
  <c r="AQ931" i="1"/>
  <c r="AR931" i="1"/>
  <c r="AS931" i="1"/>
  <c r="AT931" i="1"/>
  <c r="AU931" i="1"/>
  <c r="AP932" i="1"/>
  <c r="AQ932" i="1"/>
  <c r="AR932" i="1"/>
  <c r="AS932" i="1"/>
  <c r="AT932" i="1"/>
  <c r="AU932" i="1"/>
  <c r="AP933" i="1"/>
  <c r="AQ933" i="1"/>
  <c r="AR933" i="1"/>
  <c r="AS933" i="1"/>
  <c r="AT933" i="1"/>
  <c r="AU933" i="1"/>
  <c r="AP934" i="1"/>
  <c r="AQ934" i="1"/>
  <c r="AR934" i="1"/>
  <c r="AS934" i="1"/>
  <c r="AT934" i="1"/>
  <c r="AU934" i="1"/>
  <c r="AP935" i="1"/>
  <c r="AQ935" i="1"/>
  <c r="AR935" i="1"/>
  <c r="AS935" i="1"/>
  <c r="AT935" i="1"/>
  <c r="AU935" i="1"/>
  <c r="AP936" i="1"/>
  <c r="AQ936" i="1"/>
  <c r="AR936" i="1"/>
  <c r="AS936" i="1"/>
  <c r="AT936" i="1"/>
  <c r="AU936" i="1"/>
  <c r="AP937" i="1"/>
  <c r="AQ937" i="1"/>
  <c r="AR937" i="1"/>
  <c r="AS937" i="1"/>
  <c r="AT937" i="1"/>
  <c r="AU937" i="1"/>
  <c r="AP938" i="1"/>
  <c r="AQ938" i="1"/>
  <c r="AR938" i="1"/>
  <c r="AS938" i="1"/>
  <c r="AT938" i="1"/>
  <c r="AU938" i="1"/>
  <c r="AP939" i="1"/>
  <c r="AQ939" i="1"/>
  <c r="AR939" i="1"/>
  <c r="AS939" i="1"/>
  <c r="AT939" i="1"/>
  <c r="AU939" i="1"/>
  <c r="AP940" i="1"/>
  <c r="AQ940" i="1"/>
  <c r="AR940" i="1"/>
  <c r="AS940" i="1"/>
  <c r="AT940" i="1"/>
  <c r="AU940" i="1"/>
  <c r="AP941" i="1"/>
  <c r="AQ941" i="1"/>
  <c r="AR941" i="1"/>
  <c r="AS941" i="1"/>
  <c r="AT941" i="1"/>
  <c r="AU941" i="1"/>
  <c r="AP942" i="1"/>
  <c r="AQ942" i="1"/>
  <c r="AR942" i="1"/>
  <c r="AS942" i="1"/>
  <c r="AT942" i="1"/>
  <c r="AU942" i="1"/>
  <c r="AP943" i="1"/>
  <c r="AQ943" i="1"/>
  <c r="AR943" i="1"/>
  <c r="AS943" i="1"/>
  <c r="AT943" i="1"/>
  <c r="AU943" i="1"/>
  <c r="AP944" i="1"/>
  <c r="AQ944" i="1"/>
  <c r="AR944" i="1"/>
  <c r="AS944" i="1"/>
  <c r="AT944" i="1"/>
  <c r="AU944" i="1"/>
  <c r="AP945" i="1"/>
  <c r="AQ945" i="1"/>
  <c r="AR945" i="1"/>
  <c r="AS945" i="1"/>
  <c r="AT945" i="1"/>
  <c r="AU945" i="1"/>
  <c r="AP946" i="1"/>
  <c r="AQ946" i="1"/>
  <c r="AR946" i="1"/>
  <c r="AS946" i="1"/>
  <c r="AT946" i="1"/>
  <c r="AU946" i="1"/>
  <c r="AP947" i="1"/>
  <c r="AQ947" i="1"/>
  <c r="AR947" i="1"/>
  <c r="AS947" i="1"/>
  <c r="AT947" i="1"/>
  <c r="AU947" i="1"/>
  <c r="AP948" i="1"/>
  <c r="AQ948" i="1"/>
  <c r="AR948" i="1"/>
  <c r="AS948" i="1"/>
  <c r="AT948" i="1"/>
  <c r="AU948" i="1"/>
  <c r="AP949" i="1"/>
  <c r="AQ949" i="1"/>
  <c r="AR949" i="1"/>
  <c r="AS949" i="1"/>
  <c r="AT949" i="1"/>
  <c r="AU949" i="1"/>
  <c r="AP950" i="1"/>
  <c r="AQ950" i="1"/>
  <c r="AR950" i="1"/>
  <c r="AS950" i="1"/>
  <c r="AT950" i="1"/>
  <c r="AU950" i="1"/>
  <c r="AP951" i="1"/>
  <c r="AQ951" i="1"/>
  <c r="AR951" i="1"/>
  <c r="AS951" i="1"/>
  <c r="AT951" i="1"/>
  <c r="AU951" i="1"/>
  <c r="AP952" i="1"/>
  <c r="AQ952" i="1"/>
  <c r="AR952" i="1"/>
  <c r="AS952" i="1"/>
  <c r="AT952" i="1"/>
  <c r="AU952" i="1"/>
  <c r="AP953" i="1"/>
  <c r="AQ953" i="1"/>
  <c r="AR953" i="1"/>
  <c r="AS953" i="1"/>
  <c r="AT953" i="1"/>
  <c r="AU953" i="1"/>
  <c r="AP954" i="1"/>
  <c r="AQ954" i="1"/>
  <c r="AR954" i="1"/>
  <c r="AS954" i="1"/>
  <c r="AT954" i="1"/>
  <c r="AU954" i="1"/>
  <c r="AP955" i="1"/>
  <c r="AQ955" i="1"/>
  <c r="AR955" i="1"/>
  <c r="AS955" i="1"/>
  <c r="AT955" i="1"/>
  <c r="AU955" i="1"/>
  <c r="AP956" i="1"/>
  <c r="AQ956" i="1"/>
  <c r="AR956" i="1"/>
  <c r="AS956" i="1"/>
  <c r="AT956" i="1"/>
  <c r="AU956" i="1"/>
  <c r="AP957" i="1"/>
  <c r="AQ957" i="1"/>
  <c r="AR957" i="1"/>
  <c r="AS957" i="1"/>
  <c r="AT957" i="1"/>
  <c r="AU957" i="1"/>
  <c r="AP958" i="1"/>
  <c r="AQ958" i="1"/>
  <c r="AR958" i="1"/>
  <c r="AS958" i="1"/>
  <c r="AT958" i="1"/>
  <c r="AU958" i="1"/>
  <c r="AP959" i="1"/>
  <c r="AQ959" i="1"/>
  <c r="AR959" i="1"/>
  <c r="AS959" i="1"/>
  <c r="AT959" i="1"/>
  <c r="AU959" i="1"/>
  <c r="AP960" i="1"/>
  <c r="AQ960" i="1"/>
  <c r="AR960" i="1"/>
  <c r="AS960" i="1"/>
  <c r="AT960" i="1"/>
  <c r="AU960" i="1"/>
  <c r="AP961" i="1"/>
  <c r="AQ961" i="1"/>
  <c r="AR961" i="1"/>
  <c r="AS961" i="1"/>
  <c r="AT961" i="1"/>
  <c r="AU961" i="1"/>
  <c r="AP962" i="1"/>
  <c r="AQ962" i="1"/>
  <c r="AR962" i="1"/>
  <c r="AS962" i="1"/>
  <c r="AT962" i="1"/>
  <c r="AU962" i="1"/>
  <c r="AP963" i="1"/>
  <c r="AQ963" i="1"/>
  <c r="AR963" i="1"/>
  <c r="AS963" i="1"/>
  <c r="AT963" i="1"/>
  <c r="AU963" i="1"/>
  <c r="AP964" i="1"/>
  <c r="AQ964" i="1"/>
  <c r="AR964" i="1"/>
  <c r="AS964" i="1"/>
  <c r="AT964" i="1"/>
  <c r="AU964" i="1"/>
  <c r="AP965" i="1"/>
  <c r="AQ965" i="1"/>
  <c r="AR965" i="1"/>
  <c r="AS965" i="1"/>
  <c r="AT965" i="1"/>
  <c r="AU965" i="1"/>
  <c r="AP966" i="1"/>
  <c r="AQ966" i="1"/>
  <c r="AR966" i="1"/>
  <c r="AS966" i="1"/>
  <c r="AT966" i="1"/>
  <c r="AU966" i="1"/>
  <c r="AP967" i="1"/>
  <c r="AQ967" i="1"/>
  <c r="AR967" i="1"/>
  <c r="AS967" i="1"/>
  <c r="AT967" i="1"/>
  <c r="AU967" i="1"/>
  <c r="AP968" i="1"/>
  <c r="AQ968" i="1"/>
  <c r="AR968" i="1"/>
  <c r="AS968" i="1"/>
  <c r="AT968" i="1"/>
  <c r="AU968" i="1"/>
  <c r="AP969" i="1"/>
  <c r="AQ969" i="1"/>
  <c r="AR969" i="1"/>
  <c r="AS969" i="1"/>
  <c r="AT969" i="1"/>
  <c r="AU969" i="1"/>
  <c r="AP970" i="1"/>
  <c r="AQ970" i="1"/>
  <c r="AR970" i="1"/>
  <c r="AS970" i="1"/>
  <c r="AT970" i="1"/>
  <c r="AU970" i="1"/>
  <c r="AP971" i="1"/>
  <c r="AQ971" i="1"/>
  <c r="AR971" i="1"/>
  <c r="AS971" i="1"/>
  <c r="AT971" i="1"/>
  <c r="AU971" i="1"/>
  <c r="AP972" i="1"/>
  <c r="AQ972" i="1"/>
  <c r="AR972" i="1"/>
  <c r="AS972" i="1"/>
  <c r="AT972" i="1"/>
  <c r="AU972" i="1"/>
  <c r="AP973" i="1"/>
  <c r="AQ973" i="1"/>
  <c r="AR973" i="1"/>
  <c r="AS973" i="1"/>
  <c r="AT973" i="1"/>
  <c r="AU973" i="1"/>
  <c r="AP974" i="1"/>
  <c r="AQ974" i="1"/>
  <c r="AR974" i="1"/>
  <c r="AS974" i="1"/>
  <c r="AT974" i="1"/>
  <c r="AU974" i="1"/>
  <c r="AP975" i="1"/>
  <c r="AQ975" i="1"/>
  <c r="AR975" i="1"/>
  <c r="AS975" i="1"/>
  <c r="AT975" i="1"/>
  <c r="AU975" i="1"/>
  <c r="AP976" i="1"/>
  <c r="AQ976" i="1"/>
  <c r="AR976" i="1"/>
  <c r="AS976" i="1"/>
  <c r="AT976" i="1"/>
  <c r="AU976" i="1"/>
  <c r="AP977" i="1"/>
  <c r="AQ977" i="1"/>
  <c r="AR977" i="1"/>
  <c r="AS977" i="1"/>
  <c r="AT977" i="1"/>
  <c r="AU977" i="1"/>
  <c r="AP978" i="1"/>
  <c r="AQ978" i="1"/>
  <c r="AR978" i="1"/>
  <c r="AS978" i="1"/>
  <c r="AT978" i="1"/>
  <c r="AU978" i="1"/>
  <c r="AP979" i="1"/>
  <c r="AQ979" i="1"/>
  <c r="AR979" i="1"/>
  <c r="AS979" i="1"/>
  <c r="AT979" i="1"/>
  <c r="AU979" i="1"/>
  <c r="AP980" i="1"/>
  <c r="AQ980" i="1"/>
  <c r="AR980" i="1"/>
  <c r="AS980" i="1"/>
  <c r="AT980" i="1"/>
  <c r="AU980" i="1"/>
  <c r="AP981" i="1"/>
  <c r="AQ981" i="1"/>
  <c r="AR981" i="1"/>
  <c r="AS981" i="1"/>
  <c r="AT981" i="1"/>
  <c r="AU981" i="1"/>
  <c r="AP982" i="1"/>
  <c r="AQ982" i="1"/>
  <c r="AR982" i="1"/>
  <c r="AS982" i="1"/>
  <c r="AT982" i="1"/>
  <c r="AU982" i="1"/>
  <c r="AP983" i="1"/>
  <c r="AQ983" i="1"/>
  <c r="AR983" i="1"/>
  <c r="AS983" i="1"/>
  <c r="AT983" i="1"/>
  <c r="AU983" i="1"/>
  <c r="AP984" i="1"/>
  <c r="AQ984" i="1"/>
  <c r="AR984" i="1"/>
  <c r="AS984" i="1"/>
  <c r="AT984" i="1"/>
  <c r="AU984" i="1"/>
  <c r="AP985" i="1"/>
  <c r="AQ985" i="1"/>
  <c r="AR985" i="1"/>
  <c r="AS985" i="1"/>
  <c r="AT985" i="1"/>
  <c r="AU985" i="1"/>
  <c r="AP986" i="1"/>
  <c r="AQ986" i="1"/>
  <c r="AR986" i="1"/>
  <c r="AS986" i="1"/>
  <c r="AT986" i="1"/>
  <c r="AU986" i="1"/>
  <c r="AP987" i="1"/>
  <c r="AQ987" i="1"/>
  <c r="AR987" i="1"/>
  <c r="AS987" i="1"/>
  <c r="AT987" i="1"/>
  <c r="AU987" i="1"/>
  <c r="AP988" i="1"/>
  <c r="AQ988" i="1"/>
  <c r="AR988" i="1"/>
  <c r="AS988" i="1"/>
  <c r="AT988" i="1"/>
  <c r="AU988" i="1"/>
  <c r="AP989" i="1"/>
  <c r="AQ989" i="1"/>
  <c r="AR989" i="1"/>
  <c r="AS989" i="1"/>
  <c r="AT989" i="1"/>
  <c r="AU989" i="1"/>
  <c r="AP990" i="1"/>
  <c r="AQ990" i="1"/>
  <c r="AR990" i="1"/>
  <c r="AS990" i="1"/>
  <c r="AT990" i="1"/>
  <c r="AU990" i="1"/>
  <c r="AP991" i="1"/>
  <c r="AQ991" i="1"/>
  <c r="AR991" i="1"/>
  <c r="AS991" i="1"/>
  <c r="AT991" i="1"/>
  <c r="AU991" i="1"/>
  <c r="AP992" i="1"/>
  <c r="AQ992" i="1"/>
  <c r="AR992" i="1"/>
  <c r="AS992" i="1"/>
  <c r="AT992" i="1"/>
  <c r="AU992" i="1"/>
  <c r="AP993" i="1"/>
  <c r="AQ993" i="1"/>
  <c r="AR993" i="1"/>
  <c r="AS993" i="1"/>
  <c r="AT993" i="1"/>
  <c r="AU993" i="1"/>
  <c r="AP994" i="1"/>
  <c r="AQ994" i="1"/>
  <c r="AR994" i="1"/>
  <c r="AS994" i="1"/>
  <c r="AT994" i="1"/>
  <c r="AU994" i="1"/>
  <c r="AP995" i="1"/>
  <c r="AQ995" i="1"/>
  <c r="AR995" i="1"/>
  <c r="AS995" i="1"/>
  <c r="AT995" i="1"/>
  <c r="AU995" i="1"/>
  <c r="AP996" i="1"/>
  <c r="AQ996" i="1"/>
  <c r="AR996" i="1"/>
  <c r="AS996" i="1"/>
  <c r="AT996" i="1"/>
  <c r="AU996" i="1"/>
  <c r="AP997" i="1"/>
  <c r="AQ997" i="1"/>
  <c r="AR997" i="1"/>
  <c r="AS997" i="1"/>
  <c r="AT997" i="1"/>
  <c r="AU997" i="1"/>
  <c r="AP998" i="1"/>
  <c r="AQ998" i="1"/>
  <c r="AR998" i="1"/>
  <c r="AS998" i="1"/>
  <c r="AT998" i="1"/>
  <c r="AU998" i="1"/>
  <c r="AP999" i="1"/>
  <c r="AQ999" i="1"/>
  <c r="AR999" i="1"/>
  <c r="AS999" i="1"/>
  <c r="AT999" i="1"/>
  <c r="AU999" i="1"/>
  <c r="AP1000" i="1"/>
  <c r="AQ1000" i="1"/>
  <c r="AR1000" i="1"/>
  <c r="AS1000" i="1"/>
  <c r="AT1000" i="1"/>
  <c r="AU1000" i="1"/>
  <c r="AP1001" i="1"/>
  <c r="AQ1001" i="1"/>
  <c r="AR1001" i="1"/>
  <c r="AS1001" i="1"/>
  <c r="AT1001" i="1"/>
  <c r="AU1001" i="1"/>
  <c r="AP1002" i="1"/>
  <c r="AQ1002" i="1"/>
  <c r="AR1002" i="1"/>
  <c r="AS1002" i="1"/>
  <c r="AT1002" i="1"/>
  <c r="AU1002" i="1"/>
  <c r="AP1003" i="1"/>
  <c r="AQ1003" i="1"/>
  <c r="AR1003" i="1"/>
  <c r="AS1003" i="1"/>
  <c r="AT1003" i="1"/>
  <c r="AU1003" i="1"/>
  <c r="AP1004" i="1"/>
  <c r="AQ1004" i="1"/>
  <c r="AR1004" i="1"/>
  <c r="AS1004" i="1"/>
  <c r="AT1004" i="1"/>
  <c r="AU1004" i="1"/>
  <c r="AP1005" i="1"/>
  <c r="AQ1005" i="1"/>
  <c r="AR1005" i="1"/>
  <c r="AS1005" i="1"/>
  <c r="AT1005" i="1"/>
  <c r="AU1005" i="1"/>
  <c r="AP1006" i="1"/>
  <c r="AQ1006" i="1"/>
  <c r="AR1006" i="1"/>
  <c r="AS1006" i="1"/>
  <c r="AT1006" i="1"/>
  <c r="AU1006" i="1"/>
  <c r="AP1007" i="1"/>
  <c r="AQ1007" i="1"/>
  <c r="AR1007" i="1"/>
  <c r="AS1007" i="1"/>
  <c r="AT1007" i="1"/>
  <c r="AU1007" i="1"/>
  <c r="AP1008" i="1"/>
  <c r="AQ1008" i="1"/>
  <c r="AR1008" i="1"/>
  <c r="AS1008" i="1"/>
  <c r="AT1008" i="1"/>
  <c r="AU1008" i="1"/>
  <c r="AP1009" i="1"/>
  <c r="AQ1009" i="1"/>
  <c r="AR1009" i="1"/>
  <c r="AS1009" i="1"/>
  <c r="AT1009" i="1"/>
  <c r="AU1009" i="1"/>
  <c r="AP1010" i="1"/>
  <c r="AQ1010" i="1"/>
  <c r="AR1010" i="1"/>
  <c r="AS1010" i="1"/>
  <c r="AT1010" i="1"/>
  <c r="AU1010" i="1"/>
  <c r="AP1011" i="1"/>
  <c r="AQ1011" i="1"/>
  <c r="AR1011" i="1"/>
  <c r="AS1011" i="1"/>
  <c r="AT1011" i="1"/>
  <c r="AU1011" i="1"/>
  <c r="AP1012" i="1"/>
  <c r="AQ1012" i="1"/>
  <c r="AR1012" i="1"/>
  <c r="AS1012" i="1"/>
  <c r="AT1012" i="1"/>
  <c r="AU1012" i="1"/>
  <c r="AP1013" i="1"/>
  <c r="AQ1013" i="1"/>
  <c r="AR1013" i="1"/>
  <c r="AS1013" i="1"/>
  <c r="AT1013" i="1"/>
  <c r="AU1013" i="1"/>
  <c r="AP1014" i="1"/>
  <c r="AQ1014" i="1"/>
  <c r="AR1014" i="1"/>
  <c r="AS1014" i="1"/>
  <c r="AT1014" i="1"/>
  <c r="AU1014" i="1"/>
  <c r="AP1015" i="1"/>
  <c r="AQ1015" i="1"/>
  <c r="AR1015" i="1"/>
  <c r="AS1015" i="1"/>
  <c r="AT1015" i="1"/>
  <c r="AU1015" i="1"/>
  <c r="AP1016" i="1"/>
  <c r="AQ1016" i="1"/>
  <c r="AR1016" i="1"/>
  <c r="AS1016" i="1"/>
  <c r="AT1016" i="1"/>
  <c r="AU1016" i="1"/>
  <c r="AP1017" i="1"/>
  <c r="AQ1017" i="1"/>
  <c r="AR1017" i="1"/>
  <c r="AS1017" i="1"/>
  <c r="AT1017" i="1"/>
  <c r="AU1017" i="1"/>
  <c r="AP1018" i="1"/>
  <c r="AQ1018" i="1"/>
  <c r="AR1018" i="1"/>
  <c r="AS1018" i="1"/>
  <c r="AT1018" i="1"/>
  <c r="AU1018" i="1"/>
  <c r="AP1019" i="1"/>
  <c r="AQ1019" i="1"/>
  <c r="AR1019" i="1"/>
  <c r="AS1019" i="1"/>
  <c r="AT1019" i="1"/>
  <c r="AU1019" i="1"/>
  <c r="AP1020" i="1"/>
  <c r="AQ1020" i="1"/>
  <c r="AR1020" i="1"/>
  <c r="AS1020" i="1"/>
  <c r="AT1020" i="1"/>
  <c r="AU1020" i="1"/>
  <c r="AP1021" i="1"/>
  <c r="AQ1021" i="1"/>
  <c r="AR1021" i="1"/>
  <c r="AS1021" i="1"/>
  <c r="AT1021" i="1"/>
  <c r="AU1021" i="1"/>
  <c r="AP1022" i="1"/>
  <c r="AQ1022" i="1"/>
  <c r="AR1022" i="1"/>
  <c r="AS1022" i="1"/>
  <c r="AT1022" i="1"/>
  <c r="AU1022" i="1"/>
  <c r="AP1023" i="1"/>
  <c r="AQ1023" i="1"/>
  <c r="AR1023" i="1"/>
  <c r="AS1023" i="1"/>
  <c r="AT1023" i="1"/>
  <c r="AU1023" i="1"/>
  <c r="AP1024" i="1"/>
  <c r="AQ1024" i="1"/>
  <c r="AR1024" i="1"/>
  <c r="AS1024" i="1"/>
  <c r="AT1024" i="1"/>
  <c r="AU1024" i="1"/>
  <c r="AP1025" i="1"/>
  <c r="AQ1025" i="1"/>
  <c r="AR1025" i="1"/>
  <c r="AS1025" i="1"/>
  <c r="AT1025" i="1"/>
  <c r="AU1025" i="1"/>
  <c r="AP1026" i="1"/>
  <c r="AQ1026" i="1"/>
  <c r="AR1026" i="1"/>
  <c r="AS1026" i="1"/>
  <c r="AT1026" i="1"/>
  <c r="AU1026" i="1"/>
  <c r="AP1027" i="1"/>
  <c r="AQ1027" i="1"/>
  <c r="AR1027" i="1"/>
  <c r="AS1027" i="1"/>
  <c r="AT1027" i="1"/>
  <c r="AU1027" i="1"/>
  <c r="AP1028" i="1"/>
  <c r="AQ1028" i="1"/>
  <c r="AR1028" i="1"/>
  <c r="AS1028" i="1"/>
  <c r="AT1028" i="1"/>
  <c r="AU1028" i="1"/>
  <c r="AP1029" i="1"/>
  <c r="AQ1029" i="1"/>
  <c r="AR1029" i="1"/>
  <c r="AS1029" i="1"/>
  <c r="AT1029" i="1"/>
  <c r="AU1029" i="1"/>
  <c r="AP1030" i="1"/>
  <c r="AQ1030" i="1"/>
  <c r="AR1030" i="1"/>
  <c r="AS1030" i="1"/>
  <c r="AT1030" i="1"/>
  <c r="AU1030" i="1"/>
  <c r="AP1031" i="1"/>
  <c r="AQ1031" i="1"/>
  <c r="AR1031" i="1"/>
  <c r="AS1031" i="1"/>
  <c r="AT1031" i="1"/>
  <c r="AU1031" i="1"/>
  <c r="AP1032" i="1"/>
  <c r="AQ1032" i="1"/>
  <c r="AR1032" i="1"/>
  <c r="AS1032" i="1"/>
  <c r="AT1032" i="1"/>
  <c r="AU1032" i="1"/>
  <c r="AP1033" i="1"/>
  <c r="AQ1033" i="1"/>
  <c r="AR1033" i="1"/>
  <c r="AS1033" i="1"/>
  <c r="AT1033" i="1"/>
  <c r="AU1033" i="1"/>
  <c r="AP1034" i="1"/>
  <c r="AQ1034" i="1"/>
  <c r="AR1034" i="1"/>
  <c r="AS1034" i="1"/>
  <c r="AT1034" i="1"/>
  <c r="AU1034" i="1"/>
  <c r="AP1035" i="1"/>
  <c r="AQ1035" i="1"/>
  <c r="AR1035" i="1"/>
  <c r="AS1035" i="1"/>
  <c r="AT1035" i="1"/>
  <c r="AU1035" i="1"/>
  <c r="AP1036" i="1"/>
  <c r="AQ1036" i="1"/>
  <c r="AR1036" i="1"/>
  <c r="AS1036" i="1"/>
  <c r="AT1036" i="1"/>
  <c r="AU1036" i="1"/>
  <c r="AP1037" i="1"/>
  <c r="AQ1037" i="1"/>
  <c r="AR1037" i="1"/>
  <c r="AS1037" i="1"/>
  <c r="AT1037" i="1"/>
  <c r="AU1037" i="1"/>
  <c r="AP1038" i="1"/>
  <c r="AQ1038" i="1"/>
  <c r="AR1038" i="1"/>
  <c r="AS1038" i="1"/>
  <c r="AT1038" i="1"/>
  <c r="AU1038" i="1"/>
  <c r="AP1039" i="1"/>
  <c r="AQ1039" i="1"/>
  <c r="AR1039" i="1"/>
  <c r="AS1039" i="1"/>
  <c r="AT1039" i="1"/>
  <c r="AU1039" i="1"/>
  <c r="AP1040" i="1"/>
  <c r="AQ1040" i="1"/>
  <c r="AR1040" i="1"/>
  <c r="AS1040" i="1"/>
  <c r="AT1040" i="1"/>
  <c r="AU1040" i="1"/>
  <c r="AP1041" i="1"/>
  <c r="AQ1041" i="1"/>
  <c r="AR1041" i="1"/>
  <c r="AS1041" i="1"/>
  <c r="AT1041" i="1"/>
  <c r="AU1041" i="1"/>
  <c r="AP1042" i="1"/>
  <c r="AQ1042" i="1"/>
  <c r="AR1042" i="1"/>
  <c r="AS1042" i="1"/>
  <c r="AT1042" i="1"/>
  <c r="AU1042" i="1"/>
  <c r="AP122" i="1"/>
  <c r="AI123" i="1"/>
  <c r="AJ123" i="1"/>
  <c r="AK123" i="1"/>
  <c r="AL123" i="1"/>
  <c r="AM123" i="1"/>
  <c r="AI124" i="1"/>
  <c r="AJ124" i="1"/>
  <c r="AK124" i="1"/>
  <c r="AL124" i="1"/>
  <c r="AM124" i="1"/>
  <c r="AI125" i="1"/>
  <c r="AJ125" i="1"/>
  <c r="AK125" i="1"/>
  <c r="AL125" i="1"/>
  <c r="AM125" i="1"/>
  <c r="AI126" i="1"/>
  <c r="AJ126" i="1"/>
  <c r="AK126" i="1"/>
  <c r="AL126" i="1"/>
  <c r="AM126" i="1"/>
  <c r="AI127" i="1"/>
  <c r="AJ127" i="1"/>
  <c r="AK127" i="1"/>
  <c r="AL127" i="1"/>
  <c r="AM127" i="1"/>
  <c r="AI128" i="1"/>
  <c r="AJ128" i="1"/>
  <c r="AK128" i="1"/>
  <c r="AL128" i="1"/>
  <c r="AM128" i="1"/>
  <c r="AI129" i="1"/>
  <c r="AJ129" i="1"/>
  <c r="AK129" i="1"/>
  <c r="AL129" i="1"/>
  <c r="AM129" i="1"/>
  <c r="AI130" i="1"/>
  <c r="AJ130" i="1"/>
  <c r="AK130" i="1"/>
  <c r="AL130" i="1"/>
  <c r="AM130" i="1"/>
  <c r="AI131" i="1"/>
  <c r="AJ131" i="1"/>
  <c r="AK131" i="1"/>
  <c r="AL131" i="1"/>
  <c r="AM131" i="1"/>
  <c r="AI132" i="1"/>
  <c r="AJ132" i="1"/>
  <c r="AK132" i="1"/>
  <c r="AL132" i="1"/>
  <c r="AM132" i="1"/>
  <c r="AI133" i="1"/>
  <c r="AJ133" i="1"/>
  <c r="AK133" i="1"/>
  <c r="AL133" i="1"/>
  <c r="AM133" i="1"/>
  <c r="AI134" i="1"/>
  <c r="AJ134" i="1"/>
  <c r="AK134" i="1"/>
  <c r="AL134" i="1"/>
  <c r="AM134" i="1"/>
  <c r="AI135" i="1"/>
  <c r="AJ135" i="1"/>
  <c r="AK135" i="1"/>
  <c r="AL135" i="1"/>
  <c r="AM135" i="1"/>
  <c r="AI136" i="1"/>
  <c r="AJ136" i="1"/>
  <c r="AK136" i="1"/>
  <c r="AL136" i="1"/>
  <c r="AM136" i="1"/>
  <c r="AI137" i="1"/>
  <c r="AJ137" i="1"/>
  <c r="AK137" i="1"/>
  <c r="AL137" i="1"/>
  <c r="AM137" i="1"/>
  <c r="AI138" i="1"/>
  <c r="AJ138" i="1"/>
  <c r="AK138" i="1"/>
  <c r="AL138" i="1"/>
  <c r="AM138" i="1"/>
  <c r="AI139" i="1"/>
  <c r="AJ139" i="1"/>
  <c r="AK139" i="1"/>
  <c r="AL139" i="1"/>
  <c r="AM139" i="1"/>
  <c r="AI140" i="1"/>
  <c r="AJ140" i="1"/>
  <c r="AK140" i="1"/>
  <c r="AL140" i="1"/>
  <c r="AM140" i="1"/>
  <c r="AI141" i="1"/>
  <c r="AJ141" i="1"/>
  <c r="AK141" i="1"/>
  <c r="AL141" i="1"/>
  <c r="AM141" i="1"/>
  <c r="AI142" i="1"/>
  <c r="AJ142" i="1"/>
  <c r="AK142" i="1"/>
  <c r="AL142" i="1"/>
  <c r="AM142" i="1"/>
  <c r="AI143" i="1"/>
  <c r="AJ143" i="1"/>
  <c r="AK143" i="1"/>
  <c r="AL143" i="1"/>
  <c r="AM143" i="1"/>
  <c r="AI144" i="1"/>
  <c r="AJ144" i="1"/>
  <c r="AK144" i="1"/>
  <c r="AL144" i="1"/>
  <c r="AM144" i="1"/>
  <c r="AI145" i="1"/>
  <c r="AJ145" i="1"/>
  <c r="AK145" i="1"/>
  <c r="AL145" i="1"/>
  <c r="AM145" i="1"/>
  <c r="AI146" i="1"/>
  <c r="AJ146" i="1"/>
  <c r="AK146" i="1"/>
  <c r="AL146" i="1"/>
  <c r="AM146" i="1"/>
  <c r="AI147" i="1"/>
  <c r="AJ147" i="1"/>
  <c r="AK147" i="1"/>
  <c r="AL147" i="1"/>
  <c r="AM147" i="1"/>
  <c r="AI148" i="1"/>
  <c r="AJ148" i="1"/>
  <c r="AK148" i="1"/>
  <c r="AL148" i="1"/>
  <c r="AM148" i="1"/>
  <c r="AI149" i="1"/>
  <c r="AJ149" i="1"/>
  <c r="AK149" i="1"/>
  <c r="AL149" i="1"/>
  <c r="AM149" i="1"/>
  <c r="AI150" i="1"/>
  <c r="AJ150" i="1"/>
  <c r="AK150" i="1"/>
  <c r="AL150" i="1"/>
  <c r="AM150" i="1"/>
  <c r="AI151" i="1"/>
  <c r="AJ151" i="1"/>
  <c r="AK151" i="1"/>
  <c r="AL151" i="1"/>
  <c r="AM151" i="1"/>
  <c r="AI152" i="1"/>
  <c r="AJ152" i="1"/>
  <c r="AK152" i="1"/>
  <c r="AL152" i="1"/>
  <c r="AM152" i="1"/>
  <c r="AI153" i="1"/>
  <c r="AJ153" i="1"/>
  <c r="AK153" i="1"/>
  <c r="AL153" i="1"/>
  <c r="AM153" i="1"/>
  <c r="AI154" i="1"/>
  <c r="AJ154" i="1"/>
  <c r="AK154" i="1"/>
  <c r="AL154" i="1"/>
  <c r="AM154" i="1"/>
  <c r="AI155" i="1"/>
  <c r="AJ155" i="1"/>
  <c r="AK155" i="1"/>
  <c r="AL155" i="1"/>
  <c r="AM155" i="1"/>
  <c r="AI156" i="1"/>
  <c r="AJ156" i="1"/>
  <c r="AK156" i="1"/>
  <c r="AL156" i="1"/>
  <c r="AM156" i="1"/>
  <c r="AI157" i="1"/>
  <c r="AJ157" i="1"/>
  <c r="AK157" i="1"/>
  <c r="AL157" i="1"/>
  <c r="AM157" i="1"/>
  <c r="AI158" i="1"/>
  <c r="AJ158" i="1"/>
  <c r="AK158" i="1"/>
  <c r="AL158" i="1"/>
  <c r="AM158" i="1"/>
  <c r="AI159" i="1"/>
  <c r="AJ159" i="1"/>
  <c r="AK159" i="1"/>
  <c r="AL159" i="1"/>
  <c r="AM159" i="1"/>
  <c r="AI160" i="1"/>
  <c r="AJ160" i="1"/>
  <c r="AK160" i="1"/>
  <c r="AL160" i="1"/>
  <c r="AM160" i="1"/>
  <c r="AI161" i="1"/>
  <c r="AJ161" i="1"/>
  <c r="AK161" i="1"/>
  <c r="AL161" i="1"/>
  <c r="AM161" i="1"/>
  <c r="AI162" i="1"/>
  <c r="AJ162" i="1"/>
  <c r="AK162" i="1"/>
  <c r="AL162" i="1"/>
  <c r="AM162" i="1"/>
  <c r="AI163" i="1"/>
  <c r="AJ163" i="1"/>
  <c r="AK163" i="1"/>
  <c r="AL163" i="1"/>
  <c r="AM163" i="1"/>
  <c r="AI164" i="1"/>
  <c r="AJ164" i="1"/>
  <c r="AK164" i="1"/>
  <c r="AL164" i="1"/>
  <c r="AM164" i="1"/>
  <c r="AI165" i="1"/>
  <c r="AJ165" i="1"/>
  <c r="AK165" i="1"/>
  <c r="AL165" i="1"/>
  <c r="AM165" i="1"/>
  <c r="AI166" i="1"/>
  <c r="AJ166" i="1"/>
  <c r="AK166" i="1"/>
  <c r="AL166" i="1"/>
  <c r="AM166" i="1"/>
  <c r="AI167" i="1"/>
  <c r="AJ167" i="1"/>
  <c r="AK167" i="1"/>
  <c r="AL167" i="1"/>
  <c r="AM167" i="1"/>
  <c r="AI168" i="1"/>
  <c r="AJ168" i="1"/>
  <c r="AK168" i="1"/>
  <c r="AL168" i="1"/>
  <c r="AM168" i="1"/>
  <c r="AI169" i="1"/>
  <c r="AJ169" i="1"/>
  <c r="AK169" i="1"/>
  <c r="AL169" i="1"/>
  <c r="AM169" i="1"/>
  <c r="AI170" i="1"/>
  <c r="AJ170" i="1"/>
  <c r="AK170" i="1"/>
  <c r="AL170" i="1"/>
  <c r="AM170" i="1"/>
  <c r="AI171" i="1"/>
  <c r="AJ171" i="1"/>
  <c r="AK171" i="1"/>
  <c r="AL171" i="1"/>
  <c r="AM171" i="1"/>
  <c r="AI172" i="1"/>
  <c r="AJ172" i="1"/>
  <c r="AK172" i="1"/>
  <c r="AL172" i="1"/>
  <c r="AM172" i="1"/>
  <c r="AI173" i="1"/>
  <c r="AJ173" i="1"/>
  <c r="AK173" i="1"/>
  <c r="AL173" i="1"/>
  <c r="AM173" i="1"/>
  <c r="AI174" i="1"/>
  <c r="AJ174" i="1"/>
  <c r="AK174" i="1"/>
  <c r="AL174" i="1"/>
  <c r="AM174" i="1"/>
  <c r="AI175" i="1"/>
  <c r="AJ175" i="1"/>
  <c r="AK175" i="1"/>
  <c r="AL175" i="1"/>
  <c r="AM175" i="1"/>
  <c r="AI176" i="1"/>
  <c r="AJ176" i="1"/>
  <c r="AK176" i="1"/>
  <c r="AL176" i="1"/>
  <c r="AM176" i="1"/>
  <c r="AI177" i="1"/>
  <c r="AJ177" i="1"/>
  <c r="AK177" i="1"/>
  <c r="AL177" i="1"/>
  <c r="AM177" i="1"/>
  <c r="AI178" i="1"/>
  <c r="AJ178" i="1"/>
  <c r="AK178" i="1"/>
  <c r="AL178" i="1"/>
  <c r="AM178" i="1"/>
  <c r="AI179" i="1"/>
  <c r="AJ179" i="1"/>
  <c r="AK179" i="1"/>
  <c r="AL179" i="1"/>
  <c r="AM179" i="1"/>
  <c r="AI180" i="1"/>
  <c r="AJ180" i="1"/>
  <c r="AK180" i="1"/>
  <c r="AL180" i="1"/>
  <c r="AM180" i="1"/>
  <c r="AI181" i="1"/>
  <c r="AJ181" i="1"/>
  <c r="AK181" i="1"/>
  <c r="AL181" i="1"/>
  <c r="AM181" i="1"/>
  <c r="AI182" i="1"/>
  <c r="AJ182" i="1"/>
  <c r="AK182" i="1"/>
  <c r="AL182" i="1"/>
  <c r="AM182" i="1"/>
  <c r="AI183" i="1"/>
  <c r="AJ183" i="1"/>
  <c r="AK183" i="1"/>
  <c r="AL183" i="1"/>
  <c r="AM183" i="1"/>
  <c r="AI184" i="1"/>
  <c r="AJ184" i="1"/>
  <c r="AK184" i="1"/>
  <c r="AL184" i="1"/>
  <c r="AM184" i="1"/>
  <c r="AI185" i="1"/>
  <c r="AJ185" i="1"/>
  <c r="AK185" i="1"/>
  <c r="AL185" i="1"/>
  <c r="AM185" i="1"/>
  <c r="AI186" i="1"/>
  <c r="AJ186" i="1"/>
  <c r="AK186" i="1"/>
  <c r="AL186" i="1"/>
  <c r="AM186" i="1"/>
  <c r="AI187" i="1"/>
  <c r="AJ187" i="1"/>
  <c r="AK187" i="1"/>
  <c r="AL187" i="1"/>
  <c r="AM187" i="1"/>
  <c r="AI188" i="1"/>
  <c r="AJ188" i="1"/>
  <c r="AK188" i="1"/>
  <c r="AL188" i="1"/>
  <c r="AM188" i="1"/>
  <c r="AI189" i="1"/>
  <c r="AJ189" i="1"/>
  <c r="AK189" i="1"/>
  <c r="AL189" i="1"/>
  <c r="AM189" i="1"/>
  <c r="AI190" i="1"/>
  <c r="AJ190" i="1"/>
  <c r="AK190" i="1"/>
  <c r="AL190" i="1"/>
  <c r="AM190" i="1"/>
  <c r="AI191" i="1"/>
  <c r="AJ191" i="1"/>
  <c r="AK191" i="1"/>
  <c r="AL191" i="1"/>
  <c r="AM191" i="1"/>
  <c r="AI192" i="1"/>
  <c r="AJ192" i="1"/>
  <c r="AK192" i="1"/>
  <c r="AL192" i="1"/>
  <c r="AM192" i="1"/>
  <c r="AI193" i="1"/>
  <c r="AJ193" i="1"/>
  <c r="AK193" i="1"/>
  <c r="AL193" i="1"/>
  <c r="AM193" i="1"/>
  <c r="AI194" i="1"/>
  <c r="AJ194" i="1"/>
  <c r="AK194" i="1"/>
  <c r="AL194" i="1"/>
  <c r="AM194" i="1"/>
  <c r="AI195" i="1"/>
  <c r="AJ195" i="1"/>
  <c r="AK195" i="1"/>
  <c r="AL195" i="1"/>
  <c r="AM195" i="1"/>
  <c r="AI196" i="1"/>
  <c r="AJ196" i="1"/>
  <c r="AK196" i="1"/>
  <c r="AL196" i="1"/>
  <c r="AM196" i="1"/>
  <c r="AI197" i="1"/>
  <c r="AJ197" i="1"/>
  <c r="AK197" i="1"/>
  <c r="AL197" i="1"/>
  <c r="AM197" i="1"/>
  <c r="AI198" i="1"/>
  <c r="AJ198" i="1"/>
  <c r="AK198" i="1"/>
  <c r="AL198" i="1"/>
  <c r="AM198" i="1"/>
  <c r="AI199" i="1"/>
  <c r="AJ199" i="1"/>
  <c r="AK199" i="1"/>
  <c r="AL199" i="1"/>
  <c r="AM199" i="1"/>
  <c r="AI200" i="1"/>
  <c r="AJ200" i="1"/>
  <c r="AK200" i="1"/>
  <c r="AL200" i="1"/>
  <c r="AM200" i="1"/>
  <c r="AI201" i="1"/>
  <c r="AJ201" i="1"/>
  <c r="AK201" i="1"/>
  <c r="AL201" i="1"/>
  <c r="AM201" i="1"/>
  <c r="AI202" i="1"/>
  <c r="AJ202" i="1"/>
  <c r="AK202" i="1"/>
  <c r="AL202" i="1"/>
  <c r="AM202" i="1"/>
  <c r="AI203" i="1"/>
  <c r="AJ203" i="1"/>
  <c r="AK203" i="1"/>
  <c r="AL203" i="1"/>
  <c r="AM203" i="1"/>
  <c r="AI204" i="1"/>
  <c r="AJ204" i="1"/>
  <c r="AK204" i="1"/>
  <c r="AL204" i="1"/>
  <c r="AM204" i="1"/>
  <c r="AI205" i="1"/>
  <c r="AJ205" i="1"/>
  <c r="AK205" i="1"/>
  <c r="AL205" i="1"/>
  <c r="AM205" i="1"/>
  <c r="AI206" i="1"/>
  <c r="AJ206" i="1"/>
  <c r="AK206" i="1"/>
  <c r="AL206" i="1"/>
  <c r="AM206" i="1"/>
  <c r="AI207" i="1"/>
  <c r="AJ207" i="1"/>
  <c r="AK207" i="1"/>
  <c r="AL207" i="1"/>
  <c r="AM207" i="1"/>
  <c r="AI208" i="1"/>
  <c r="AJ208" i="1"/>
  <c r="AK208" i="1"/>
  <c r="AL208" i="1"/>
  <c r="AM208" i="1"/>
  <c r="AI209" i="1"/>
  <c r="AJ209" i="1"/>
  <c r="AK209" i="1"/>
  <c r="AL209" i="1"/>
  <c r="AM209" i="1"/>
  <c r="AI210" i="1"/>
  <c r="AJ210" i="1"/>
  <c r="AK210" i="1"/>
  <c r="AL210" i="1"/>
  <c r="AM210" i="1"/>
  <c r="AI211" i="1"/>
  <c r="AJ211" i="1"/>
  <c r="AK211" i="1"/>
  <c r="AL211" i="1"/>
  <c r="AM211" i="1"/>
  <c r="AI212" i="1"/>
  <c r="AJ212" i="1"/>
  <c r="AK212" i="1"/>
  <c r="AL212" i="1"/>
  <c r="AM212" i="1"/>
  <c r="AI213" i="1"/>
  <c r="AJ213" i="1"/>
  <c r="AK213" i="1"/>
  <c r="AL213" i="1"/>
  <c r="AM213" i="1"/>
  <c r="AI214" i="1"/>
  <c r="AJ214" i="1"/>
  <c r="AK214" i="1"/>
  <c r="AL214" i="1"/>
  <c r="AM214" i="1"/>
  <c r="AI215" i="1"/>
  <c r="AJ215" i="1"/>
  <c r="AK215" i="1"/>
  <c r="AL215" i="1"/>
  <c r="AM215" i="1"/>
  <c r="AI216" i="1"/>
  <c r="AJ216" i="1"/>
  <c r="AK216" i="1"/>
  <c r="AL216" i="1"/>
  <c r="AM216" i="1"/>
  <c r="AI217" i="1"/>
  <c r="AJ217" i="1"/>
  <c r="AK217" i="1"/>
  <c r="AL217" i="1"/>
  <c r="AM217" i="1"/>
  <c r="AI218" i="1"/>
  <c r="AJ218" i="1"/>
  <c r="AK218" i="1"/>
  <c r="AL218" i="1"/>
  <c r="AM218" i="1"/>
  <c r="AI219" i="1"/>
  <c r="AJ219" i="1"/>
  <c r="AK219" i="1"/>
  <c r="AL219" i="1"/>
  <c r="AM219" i="1"/>
  <c r="AI220" i="1"/>
  <c r="AJ220" i="1"/>
  <c r="AK220" i="1"/>
  <c r="AL220" i="1"/>
  <c r="AM220" i="1"/>
  <c r="AI221" i="1"/>
  <c r="AJ221" i="1"/>
  <c r="AK221" i="1"/>
  <c r="AL221" i="1"/>
  <c r="AM221" i="1"/>
  <c r="AI222" i="1"/>
  <c r="AJ222" i="1"/>
  <c r="AK222" i="1"/>
  <c r="AL222" i="1"/>
  <c r="AM222" i="1"/>
  <c r="AI223" i="1"/>
  <c r="AJ223" i="1"/>
  <c r="AK223" i="1"/>
  <c r="AL223" i="1"/>
  <c r="AM223" i="1"/>
  <c r="AI224" i="1"/>
  <c r="AJ224" i="1"/>
  <c r="AK224" i="1"/>
  <c r="AL224" i="1"/>
  <c r="AM224" i="1"/>
  <c r="AI225" i="1"/>
  <c r="AJ225" i="1"/>
  <c r="AK225" i="1"/>
  <c r="AL225" i="1"/>
  <c r="AM225" i="1"/>
  <c r="AI226" i="1"/>
  <c r="AJ226" i="1"/>
  <c r="AK226" i="1"/>
  <c r="AL226" i="1"/>
  <c r="AM226" i="1"/>
  <c r="AI227" i="1"/>
  <c r="AJ227" i="1"/>
  <c r="AK227" i="1"/>
  <c r="AL227" i="1"/>
  <c r="AM227" i="1"/>
  <c r="AI228" i="1"/>
  <c r="AJ228" i="1"/>
  <c r="AK228" i="1"/>
  <c r="AL228" i="1"/>
  <c r="AM228" i="1"/>
  <c r="AI229" i="1"/>
  <c r="AJ229" i="1"/>
  <c r="AK229" i="1"/>
  <c r="AL229" i="1"/>
  <c r="AM229" i="1"/>
  <c r="AI230" i="1"/>
  <c r="AJ230" i="1"/>
  <c r="AK230" i="1"/>
  <c r="AL230" i="1"/>
  <c r="AM230" i="1"/>
  <c r="AI231" i="1"/>
  <c r="AJ231" i="1"/>
  <c r="AK231" i="1"/>
  <c r="AL231" i="1"/>
  <c r="AM231" i="1"/>
  <c r="AI232" i="1"/>
  <c r="AJ232" i="1"/>
  <c r="AK232" i="1"/>
  <c r="AL232" i="1"/>
  <c r="AM232" i="1"/>
  <c r="AI233" i="1"/>
  <c r="AJ233" i="1"/>
  <c r="AK233" i="1"/>
  <c r="AL233" i="1"/>
  <c r="AM233" i="1"/>
  <c r="AI234" i="1"/>
  <c r="AJ234" i="1"/>
  <c r="AK234" i="1"/>
  <c r="AL234" i="1"/>
  <c r="AM234" i="1"/>
  <c r="AI235" i="1"/>
  <c r="AJ235" i="1"/>
  <c r="AK235" i="1"/>
  <c r="AL235" i="1"/>
  <c r="AM235" i="1"/>
  <c r="AI236" i="1"/>
  <c r="AJ236" i="1"/>
  <c r="AK236" i="1"/>
  <c r="AL236" i="1"/>
  <c r="AM236" i="1"/>
  <c r="AI237" i="1"/>
  <c r="AJ237" i="1"/>
  <c r="AK237" i="1"/>
  <c r="AL237" i="1"/>
  <c r="AM237" i="1"/>
  <c r="AI238" i="1"/>
  <c r="AJ238" i="1"/>
  <c r="AK238" i="1"/>
  <c r="AL238" i="1"/>
  <c r="AM238" i="1"/>
  <c r="AI239" i="1"/>
  <c r="AJ239" i="1"/>
  <c r="AK239" i="1"/>
  <c r="AL239" i="1"/>
  <c r="AM239" i="1"/>
  <c r="AI240" i="1"/>
  <c r="AJ240" i="1"/>
  <c r="AK240" i="1"/>
  <c r="AL240" i="1"/>
  <c r="AM240" i="1"/>
  <c r="AI241" i="1"/>
  <c r="AJ241" i="1"/>
  <c r="AK241" i="1"/>
  <c r="AL241" i="1"/>
  <c r="AM241" i="1"/>
  <c r="AI242" i="1"/>
  <c r="AJ242" i="1"/>
  <c r="AK242" i="1"/>
  <c r="AL242" i="1"/>
  <c r="AM242" i="1"/>
  <c r="AI243" i="1"/>
  <c r="AJ243" i="1"/>
  <c r="AK243" i="1"/>
  <c r="AL243" i="1"/>
  <c r="AM243" i="1"/>
  <c r="AI244" i="1"/>
  <c r="AJ244" i="1"/>
  <c r="AK244" i="1"/>
  <c r="AL244" i="1"/>
  <c r="AM244" i="1"/>
  <c r="AI245" i="1"/>
  <c r="AJ245" i="1"/>
  <c r="AK245" i="1"/>
  <c r="AL245" i="1"/>
  <c r="AM245" i="1"/>
  <c r="AI246" i="1"/>
  <c r="AJ246" i="1"/>
  <c r="AK246" i="1"/>
  <c r="AL246" i="1"/>
  <c r="AM246" i="1"/>
  <c r="AI247" i="1"/>
  <c r="AJ247" i="1"/>
  <c r="AK247" i="1"/>
  <c r="AL247" i="1"/>
  <c r="AM247" i="1"/>
  <c r="AI248" i="1"/>
  <c r="AJ248" i="1"/>
  <c r="AK248" i="1"/>
  <c r="AL248" i="1"/>
  <c r="AM248" i="1"/>
  <c r="AI249" i="1"/>
  <c r="AJ249" i="1"/>
  <c r="AK249" i="1"/>
  <c r="AL249" i="1"/>
  <c r="AM249" i="1"/>
  <c r="AI250" i="1"/>
  <c r="AJ250" i="1"/>
  <c r="AK250" i="1"/>
  <c r="AL250" i="1"/>
  <c r="AM250" i="1"/>
  <c r="AI251" i="1"/>
  <c r="AJ251" i="1"/>
  <c r="AK251" i="1"/>
  <c r="AL251" i="1"/>
  <c r="AM251" i="1"/>
  <c r="AI252" i="1"/>
  <c r="AJ252" i="1"/>
  <c r="AK252" i="1"/>
  <c r="AL252" i="1"/>
  <c r="AM252" i="1"/>
  <c r="AI253" i="1"/>
  <c r="AJ253" i="1"/>
  <c r="AK253" i="1"/>
  <c r="AL253" i="1"/>
  <c r="AM253" i="1"/>
  <c r="AI254" i="1"/>
  <c r="AJ254" i="1"/>
  <c r="AK254" i="1"/>
  <c r="AL254" i="1"/>
  <c r="AM254" i="1"/>
  <c r="AI255" i="1"/>
  <c r="AJ255" i="1"/>
  <c r="AK255" i="1"/>
  <c r="AL255" i="1"/>
  <c r="AM255" i="1"/>
  <c r="AI256" i="1"/>
  <c r="AJ256" i="1"/>
  <c r="AK256" i="1"/>
  <c r="AL256" i="1"/>
  <c r="AM256" i="1"/>
  <c r="AI257" i="1"/>
  <c r="AJ257" i="1"/>
  <c r="AK257" i="1"/>
  <c r="AL257" i="1"/>
  <c r="AM257" i="1"/>
  <c r="AI258" i="1"/>
  <c r="AJ258" i="1"/>
  <c r="AK258" i="1"/>
  <c r="AL258" i="1"/>
  <c r="AM258" i="1"/>
  <c r="AI259" i="1"/>
  <c r="AJ259" i="1"/>
  <c r="AK259" i="1"/>
  <c r="AL259" i="1"/>
  <c r="AM259" i="1"/>
  <c r="AI260" i="1"/>
  <c r="AJ260" i="1"/>
  <c r="AK260" i="1"/>
  <c r="AL260" i="1"/>
  <c r="AM260" i="1"/>
  <c r="AI261" i="1"/>
  <c r="AJ261" i="1"/>
  <c r="AK261" i="1"/>
  <c r="AL261" i="1"/>
  <c r="AM261" i="1"/>
  <c r="AI262" i="1"/>
  <c r="AJ262" i="1"/>
  <c r="AK262" i="1"/>
  <c r="AL262" i="1"/>
  <c r="AM262" i="1"/>
  <c r="AI263" i="1"/>
  <c r="AJ263" i="1"/>
  <c r="AK263" i="1"/>
  <c r="AL263" i="1"/>
  <c r="AM263" i="1"/>
  <c r="AI264" i="1"/>
  <c r="AJ264" i="1"/>
  <c r="AK264" i="1"/>
  <c r="AL264" i="1"/>
  <c r="AM264" i="1"/>
  <c r="AI265" i="1"/>
  <c r="AJ265" i="1"/>
  <c r="AK265" i="1"/>
  <c r="AL265" i="1"/>
  <c r="AM265" i="1"/>
  <c r="AI266" i="1"/>
  <c r="AJ266" i="1"/>
  <c r="AK266" i="1"/>
  <c r="AL266" i="1"/>
  <c r="AM266" i="1"/>
  <c r="AI267" i="1"/>
  <c r="AJ267" i="1"/>
  <c r="AK267" i="1"/>
  <c r="AL267" i="1"/>
  <c r="AM267" i="1"/>
  <c r="AI268" i="1"/>
  <c r="AJ268" i="1"/>
  <c r="AK268" i="1"/>
  <c r="AL268" i="1"/>
  <c r="AM268" i="1"/>
  <c r="AI269" i="1"/>
  <c r="AJ269" i="1"/>
  <c r="AK269" i="1"/>
  <c r="AL269" i="1"/>
  <c r="AM269" i="1"/>
  <c r="AI270" i="1"/>
  <c r="AJ270" i="1"/>
  <c r="AK270" i="1"/>
  <c r="AL270" i="1"/>
  <c r="AM270" i="1"/>
  <c r="AI271" i="1"/>
  <c r="AJ271" i="1"/>
  <c r="AK271" i="1"/>
  <c r="AL271" i="1"/>
  <c r="AM271" i="1"/>
  <c r="AI272" i="1"/>
  <c r="AJ272" i="1"/>
  <c r="AK272" i="1"/>
  <c r="AL272" i="1"/>
  <c r="AM272" i="1"/>
  <c r="AI273" i="1"/>
  <c r="AJ273" i="1"/>
  <c r="AK273" i="1"/>
  <c r="AL273" i="1"/>
  <c r="AM273" i="1"/>
  <c r="AI274" i="1"/>
  <c r="AJ274" i="1"/>
  <c r="AK274" i="1"/>
  <c r="AL274" i="1"/>
  <c r="AM274" i="1"/>
  <c r="AI275" i="1"/>
  <c r="AJ275" i="1"/>
  <c r="AK275" i="1"/>
  <c r="AL275" i="1"/>
  <c r="AM275" i="1"/>
  <c r="AI276" i="1"/>
  <c r="AJ276" i="1"/>
  <c r="AK276" i="1"/>
  <c r="AL276" i="1"/>
  <c r="AM276" i="1"/>
  <c r="AI277" i="1"/>
  <c r="AJ277" i="1"/>
  <c r="AK277" i="1"/>
  <c r="AL277" i="1"/>
  <c r="AM277" i="1"/>
  <c r="AI278" i="1"/>
  <c r="AJ278" i="1"/>
  <c r="AK278" i="1"/>
  <c r="AL278" i="1"/>
  <c r="AM278" i="1"/>
  <c r="AI279" i="1"/>
  <c r="AJ279" i="1"/>
  <c r="AK279" i="1"/>
  <c r="AL279" i="1"/>
  <c r="AM279" i="1"/>
  <c r="AI280" i="1"/>
  <c r="AJ280" i="1"/>
  <c r="AK280" i="1"/>
  <c r="AL280" i="1"/>
  <c r="AM280" i="1"/>
  <c r="AI281" i="1"/>
  <c r="AJ281" i="1"/>
  <c r="AK281" i="1"/>
  <c r="AL281" i="1"/>
  <c r="AM281" i="1"/>
  <c r="AI282" i="1"/>
  <c r="AJ282" i="1"/>
  <c r="AK282" i="1"/>
  <c r="AL282" i="1"/>
  <c r="AM282" i="1"/>
  <c r="AI283" i="1"/>
  <c r="AJ283" i="1"/>
  <c r="AK283" i="1"/>
  <c r="AL283" i="1"/>
  <c r="AM283" i="1"/>
  <c r="AI284" i="1"/>
  <c r="AJ284" i="1"/>
  <c r="AK284" i="1"/>
  <c r="AL284" i="1"/>
  <c r="AM284" i="1"/>
  <c r="AI285" i="1"/>
  <c r="AJ285" i="1"/>
  <c r="AK285" i="1"/>
  <c r="AL285" i="1"/>
  <c r="AM285" i="1"/>
  <c r="AI286" i="1"/>
  <c r="AJ286" i="1"/>
  <c r="AK286" i="1"/>
  <c r="AL286" i="1"/>
  <c r="AM286" i="1"/>
  <c r="AI287" i="1"/>
  <c r="AJ287" i="1"/>
  <c r="AK287" i="1"/>
  <c r="AL287" i="1"/>
  <c r="AM287" i="1"/>
  <c r="AI288" i="1"/>
  <c r="AJ288" i="1"/>
  <c r="AK288" i="1"/>
  <c r="AL288" i="1"/>
  <c r="AM288" i="1"/>
  <c r="AI289" i="1"/>
  <c r="AJ289" i="1"/>
  <c r="AK289" i="1"/>
  <c r="AL289" i="1"/>
  <c r="AM289" i="1"/>
  <c r="AI290" i="1"/>
  <c r="AJ290" i="1"/>
  <c r="AK290" i="1"/>
  <c r="AL290" i="1"/>
  <c r="AM290" i="1"/>
  <c r="AI291" i="1"/>
  <c r="AJ291" i="1"/>
  <c r="AK291" i="1"/>
  <c r="AL291" i="1"/>
  <c r="AM291" i="1"/>
  <c r="AI292" i="1"/>
  <c r="AJ292" i="1"/>
  <c r="AK292" i="1"/>
  <c r="AL292" i="1"/>
  <c r="AM292" i="1"/>
  <c r="AI293" i="1"/>
  <c r="AJ293" i="1"/>
  <c r="AK293" i="1"/>
  <c r="AL293" i="1"/>
  <c r="AM293" i="1"/>
  <c r="AI294" i="1"/>
  <c r="AJ294" i="1"/>
  <c r="AK294" i="1"/>
  <c r="AL294" i="1"/>
  <c r="AM294" i="1"/>
  <c r="AI295" i="1"/>
  <c r="AJ295" i="1"/>
  <c r="AK295" i="1"/>
  <c r="AL295" i="1"/>
  <c r="AM295" i="1"/>
  <c r="AI296" i="1"/>
  <c r="AJ296" i="1"/>
  <c r="AK296" i="1"/>
  <c r="AL296" i="1"/>
  <c r="AM296" i="1"/>
  <c r="AI297" i="1"/>
  <c r="AJ297" i="1"/>
  <c r="AK297" i="1"/>
  <c r="AL297" i="1"/>
  <c r="AM297" i="1"/>
  <c r="AI298" i="1"/>
  <c r="AJ298" i="1"/>
  <c r="AK298" i="1"/>
  <c r="AL298" i="1"/>
  <c r="AM298" i="1"/>
  <c r="AI299" i="1"/>
  <c r="AJ299" i="1"/>
  <c r="AK299" i="1"/>
  <c r="AL299" i="1"/>
  <c r="AM299" i="1"/>
  <c r="AI300" i="1"/>
  <c r="AJ300" i="1"/>
  <c r="AK300" i="1"/>
  <c r="AL300" i="1"/>
  <c r="AM300" i="1"/>
  <c r="AI301" i="1"/>
  <c r="AJ301" i="1"/>
  <c r="AK301" i="1"/>
  <c r="AL301" i="1"/>
  <c r="AM301" i="1"/>
  <c r="AI302" i="1"/>
  <c r="AJ302" i="1"/>
  <c r="AK302" i="1"/>
  <c r="AL302" i="1"/>
  <c r="AM302" i="1"/>
  <c r="AI303" i="1"/>
  <c r="AJ303" i="1"/>
  <c r="AK303" i="1"/>
  <c r="AL303" i="1"/>
  <c r="AM303" i="1"/>
  <c r="AI304" i="1"/>
  <c r="AJ304" i="1"/>
  <c r="AK304" i="1"/>
  <c r="AL304" i="1"/>
  <c r="AM304" i="1"/>
  <c r="AI305" i="1"/>
  <c r="AJ305" i="1"/>
  <c r="AK305" i="1"/>
  <c r="AL305" i="1"/>
  <c r="AM305" i="1"/>
  <c r="AI306" i="1"/>
  <c r="AJ306" i="1"/>
  <c r="AK306" i="1"/>
  <c r="AL306" i="1"/>
  <c r="AM306" i="1"/>
  <c r="AI307" i="1"/>
  <c r="AJ307" i="1"/>
  <c r="AK307" i="1"/>
  <c r="AL307" i="1"/>
  <c r="AM307" i="1"/>
  <c r="AI308" i="1"/>
  <c r="AJ308" i="1"/>
  <c r="AK308" i="1"/>
  <c r="AL308" i="1"/>
  <c r="AM308" i="1"/>
  <c r="AI309" i="1"/>
  <c r="AJ309" i="1"/>
  <c r="AK309" i="1"/>
  <c r="AL309" i="1"/>
  <c r="AM309" i="1"/>
  <c r="AI310" i="1"/>
  <c r="AJ310" i="1"/>
  <c r="AK310" i="1"/>
  <c r="AL310" i="1"/>
  <c r="AM310" i="1"/>
  <c r="AI311" i="1"/>
  <c r="AJ311" i="1"/>
  <c r="AK311" i="1"/>
  <c r="AL311" i="1"/>
  <c r="AM311" i="1"/>
  <c r="AI312" i="1"/>
  <c r="AJ312" i="1"/>
  <c r="AK312" i="1"/>
  <c r="AL312" i="1"/>
  <c r="AM312" i="1"/>
  <c r="AI313" i="1"/>
  <c r="AJ313" i="1"/>
  <c r="AK313" i="1"/>
  <c r="AL313" i="1"/>
  <c r="AM313" i="1"/>
  <c r="AI314" i="1"/>
  <c r="AJ314" i="1"/>
  <c r="AK314" i="1"/>
  <c r="AL314" i="1"/>
  <c r="AM314" i="1"/>
  <c r="AI315" i="1"/>
  <c r="AJ315" i="1"/>
  <c r="AK315" i="1"/>
  <c r="AL315" i="1"/>
  <c r="AM315" i="1"/>
  <c r="AI316" i="1"/>
  <c r="AJ316" i="1"/>
  <c r="AK316" i="1"/>
  <c r="AL316" i="1"/>
  <c r="AM316" i="1"/>
  <c r="AI317" i="1"/>
  <c r="AJ317" i="1"/>
  <c r="AK317" i="1"/>
  <c r="AL317" i="1"/>
  <c r="AM317" i="1"/>
  <c r="AI318" i="1"/>
  <c r="AJ318" i="1"/>
  <c r="AK318" i="1"/>
  <c r="AL318" i="1"/>
  <c r="AM318" i="1"/>
  <c r="AI319" i="1"/>
  <c r="AJ319" i="1"/>
  <c r="AK319" i="1"/>
  <c r="AL319" i="1"/>
  <c r="AM319" i="1"/>
  <c r="AI320" i="1"/>
  <c r="AJ320" i="1"/>
  <c r="AK320" i="1"/>
  <c r="AL320" i="1"/>
  <c r="AM320" i="1"/>
  <c r="AI321" i="1"/>
  <c r="AJ321" i="1"/>
  <c r="AK321" i="1"/>
  <c r="AL321" i="1"/>
  <c r="AM321" i="1"/>
  <c r="AI322" i="1"/>
  <c r="AJ322" i="1"/>
  <c r="AK322" i="1"/>
  <c r="AL322" i="1"/>
  <c r="AM322" i="1"/>
  <c r="AI323" i="1"/>
  <c r="AJ323" i="1"/>
  <c r="AK323" i="1"/>
  <c r="AL323" i="1"/>
  <c r="AM323" i="1"/>
  <c r="AI324" i="1"/>
  <c r="AJ324" i="1"/>
  <c r="AK324" i="1"/>
  <c r="AL324" i="1"/>
  <c r="AM324" i="1"/>
  <c r="AI325" i="1"/>
  <c r="AJ325" i="1"/>
  <c r="AK325" i="1"/>
  <c r="AL325" i="1"/>
  <c r="AM325" i="1"/>
  <c r="AI326" i="1"/>
  <c r="AJ326" i="1"/>
  <c r="AK326" i="1"/>
  <c r="AL326" i="1"/>
  <c r="AM326" i="1"/>
  <c r="AI327" i="1"/>
  <c r="AJ327" i="1"/>
  <c r="AK327" i="1"/>
  <c r="AL327" i="1"/>
  <c r="AM327" i="1"/>
  <c r="AI328" i="1"/>
  <c r="AJ328" i="1"/>
  <c r="AK328" i="1"/>
  <c r="AL328" i="1"/>
  <c r="AM328" i="1"/>
  <c r="AI329" i="1"/>
  <c r="AJ329" i="1"/>
  <c r="AK329" i="1"/>
  <c r="AL329" i="1"/>
  <c r="AM329" i="1"/>
  <c r="AI330" i="1"/>
  <c r="AJ330" i="1"/>
  <c r="AK330" i="1"/>
  <c r="AL330" i="1"/>
  <c r="AM330" i="1"/>
  <c r="AI331" i="1"/>
  <c r="AJ331" i="1"/>
  <c r="AK331" i="1"/>
  <c r="AL331" i="1"/>
  <c r="AM331" i="1"/>
  <c r="AI332" i="1"/>
  <c r="AJ332" i="1"/>
  <c r="AK332" i="1"/>
  <c r="AL332" i="1"/>
  <c r="AM332" i="1"/>
  <c r="AI333" i="1"/>
  <c r="AJ333" i="1"/>
  <c r="AK333" i="1"/>
  <c r="AL333" i="1"/>
  <c r="AM333" i="1"/>
  <c r="AI334" i="1"/>
  <c r="AJ334" i="1"/>
  <c r="AK334" i="1"/>
  <c r="AL334" i="1"/>
  <c r="AM334" i="1"/>
  <c r="AI335" i="1"/>
  <c r="AJ335" i="1"/>
  <c r="AK335" i="1"/>
  <c r="AL335" i="1"/>
  <c r="AM335" i="1"/>
  <c r="AI336" i="1"/>
  <c r="AJ336" i="1"/>
  <c r="AK336" i="1"/>
  <c r="AL336" i="1"/>
  <c r="AM336" i="1"/>
  <c r="AI337" i="1"/>
  <c r="AJ337" i="1"/>
  <c r="AK337" i="1"/>
  <c r="AL337" i="1"/>
  <c r="AM337" i="1"/>
  <c r="AI338" i="1"/>
  <c r="AJ338" i="1"/>
  <c r="AK338" i="1"/>
  <c r="AL338" i="1"/>
  <c r="AM338" i="1"/>
  <c r="AI339" i="1"/>
  <c r="AJ339" i="1"/>
  <c r="AK339" i="1"/>
  <c r="AL339" i="1"/>
  <c r="AM339" i="1"/>
  <c r="AI340" i="1"/>
  <c r="AJ340" i="1"/>
  <c r="AK340" i="1"/>
  <c r="AL340" i="1"/>
  <c r="AM340" i="1"/>
  <c r="AI341" i="1"/>
  <c r="AJ341" i="1"/>
  <c r="AK341" i="1"/>
  <c r="AL341" i="1"/>
  <c r="AM341" i="1"/>
  <c r="AI342" i="1"/>
  <c r="AJ342" i="1"/>
  <c r="AK342" i="1"/>
  <c r="AL342" i="1"/>
  <c r="AM342" i="1"/>
  <c r="AI343" i="1"/>
  <c r="AJ343" i="1"/>
  <c r="AK343" i="1"/>
  <c r="AL343" i="1"/>
  <c r="AM343" i="1"/>
  <c r="AI344" i="1"/>
  <c r="AJ344" i="1"/>
  <c r="AK344" i="1"/>
  <c r="AL344" i="1"/>
  <c r="AM344" i="1"/>
  <c r="AI345" i="1"/>
  <c r="AJ345" i="1"/>
  <c r="AK345" i="1"/>
  <c r="AL345" i="1"/>
  <c r="AM345" i="1"/>
  <c r="AI346" i="1"/>
  <c r="AJ346" i="1"/>
  <c r="AK346" i="1"/>
  <c r="AL346" i="1"/>
  <c r="AM346" i="1"/>
  <c r="AI347" i="1"/>
  <c r="AJ347" i="1"/>
  <c r="AK347" i="1"/>
  <c r="AL347" i="1"/>
  <c r="AM347" i="1"/>
  <c r="AI348" i="1"/>
  <c r="AJ348" i="1"/>
  <c r="AK348" i="1"/>
  <c r="AL348" i="1"/>
  <c r="AM348" i="1"/>
  <c r="AI349" i="1"/>
  <c r="AJ349" i="1"/>
  <c r="AK349" i="1"/>
  <c r="AL349" i="1"/>
  <c r="AM349" i="1"/>
  <c r="AI350" i="1"/>
  <c r="AJ350" i="1"/>
  <c r="AK350" i="1"/>
  <c r="AL350" i="1"/>
  <c r="AM350" i="1"/>
  <c r="AI351" i="1"/>
  <c r="AJ351" i="1"/>
  <c r="AK351" i="1"/>
  <c r="AL351" i="1"/>
  <c r="AM351" i="1"/>
  <c r="AI352" i="1"/>
  <c r="AJ352" i="1"/>
  <c r="AK352" i="1"/>
  <c r="AL352" i="1"/>
  <c r="AM352" i="1"/>
  <c r="AI353" i="1"/>
  <c r="AJ353" i="1"/>
  <c r="AK353" i="1"/>
  <c r="AL353" i="1"/>
  <c r="AM353" i="1"/>
  <c r="AI354" i="1"/>
  <c r="AJ354" i="1"/>
  <c r="AK354" i="1"/>
  <c r="AL354" i="1"/>
  <c r="AM354" i="1"/>
  <c r="AI355" i="1"/>
  <c r="AJ355" i="1"/>
  <c r="AK355" i="1"/>
  <c r="AL355" i="1"/>
  <c r="AM355" i="1"/>
  <c r="AI356" i="1"/>
  <c r="AJ356" i="1"/>
  <c r="AK356" i="1"/>
  <c r="AL356" i="1"/>
  <c r="AM356" i="1"/>
  <c r="AI357" i="1"/>
  <c r="AJ357" i="1"/>
  <c r="AK357" i="1"/>
  <c r="AL357" i="1"/>
  <c r="AM357" i="1"/>
  <c r="AI358" i="1"/>
  <c r="AJ358" i="1"/>
  <c r="AK358" i="1"/>
  <c r="AL358" i="1"/>
  <c r="AM358" i="1"/>
  <c r="AI359" i="1"/>
  <c r="AJ359" i="1"/>
  <c r="AK359" i="1"/>
  <c r="AL359" i="1"/>
  <c r="AM359" i="1"/>
  <c r="AI360" i="1"/>
  <c r="AJ360" i="1"/>
  <c r="AK360" i="1"/>
  <c r="AL360" i="1"/>
  <c r="AM360" i="1"/>
  <c r="AI361" i="1"/>
  <c r="AJ361" i="1"/>
  <c r="AK361" i="1"/>
  <c r="AL361" i="1"/>
  <c r="AM361" i="1"/>
  <c r="AI362" i="1"/>
  <c r="AJ362" i="1"/>
  <c r="AK362" i="1"/>
  <c r="AL362" i="1"/>
  <c r="AM362" i="1"/>
  <c r="AI363" i="1"/>
  <c r="AJ363" i="1"/>
  <c r="AK363" i="1"/>
  <c r="AL363" i="1"/>
  <c r="AM363" i="1"/>
  <c r="AI364" i="1"/>
  <c r="AJ364" i="1"/>
  <c r="AK364" i="1"/>
  <c r="AL364" i="1"/>
  <c r="AM364" i="1"/>
  <c r="AI365" i="1"/>
  <c r="AJ365" i="1"/>
  <c r="AK365" i="1"/>
  <c r="AL365" i="1"/>
  <c r="AM365" i="1"/>
  <c r="AI366" i="1"/>
  <c r="AJ366" i="1"/>
  <c r="AK366" i="1"/>
  <c r="AL366" i="1"/>
  <c r="AM366" i="1"/>
  <c r="AI367" i="1"/>
  <c r="AJ367" i="1"/>
  <c r="AK367" i="1"/>
  <c r="AL367" i="1"/>
  <c r="AM367" i="1"/>
  <c r="AI368" i="1"/>
  <c r="AJ368" i="1"/>
  <c r="AK368" i="1"/>
  <c r="AL368" i="1"/>
  <c r="AM368" i="1"/>
  <c r="AI369" i="1"/>
  <c r="AJ369" i="1"/>
  <c r="AK369" i="1"/>
  <c r="AL369" i="1"/>
  <c r="AM369" i="1"/>
  <c r="AI370" i="1"/>
  <c r="AJ370" i="1"/>
  <c r="AK370" i="1"/>
  <c r="AL370" i="1"/>
  <c r="AM370" i="1"/>
  <c r="AI371" i="1"/>
  <c r="AJ371" i="1"/>
  <c r="AK371" i="1"/>
  <c r="AL371" i="1"/>
  <c r="AM371" i="1"/>
  <c r="AI372" i="1"/>
  <c r="AJ372" i="1"/>
  <c r="AK372" i="1"/>
  <c r="AL372" i="1"/>
  <c r="AM372" i="1"/>
  <c r="AI373" i="1"/>
  <c r="AJ373" i="1"/>
  <c r="AK373" i="1"/>
  <c r="AL373" i="1"/>
  <c r="AM373" i="1"/>
  <c r="AI374" i="1"/>
  <c r="AJ374" i="1"/>
  <c r="AK374" i="1"/>
  <c r="AL374" i="1"/>
  <c r="AM374" i="1"/>
  <c r="AI375" i="1"/>
  <c r="AJ375" i="1"/>
  <c r="AK375" i="1"/>
  <c r="AL375" i="1"/>
  <c r="AM375" i="1"/>
  <c r="AI376" i="1"/>
  <c r="AJ376" i="1"/>
  <c r="AK376" i="1"/>
  <c r="AL376" i="1"/>
  <c r="AM376" i="1"/>
  <c r="AI377" i="1"/>
  <c r="AJ377" i="1"/>
  <c r="AK377" i="1"/>
  <c r="AL377" i="1"/>
  <c r="AM377" i="1"/>
  <c r="AI378" i="1"/>
  <c r="AJ378" i="1"/>
  <c r="AK378" i="1"/>
  <c r="AL378" i="1"/>
  <c r="AM378" i="1"/>
  <c r="AI379" i="1"/>
  <c r="AJ379" i="1"/>
  <c r="AK379" i="1"/>
  <c r="AL379" i="1"/>
  <c r="AM379" i="1"/>
  <c r="AI380" i="1"/>
  <c r="AJ380" i="1"/>
  <c r="AK380" i="1"/>
  <c r="AL380" i="1"/>
  <c r="AM380" i="1"/>
  <c r="AI381" i="1"/>
  <c r="AJ381" i="1"/>
  <c r="AK381" i="1"/>
  <c r="AL381" i="1"/>
  <c r="AM381" i="1"/>
  <c r="AI382" i="1"/>
  <c r="AJ382" i="1"/>
  <c r="AK382" i="1"/>
  <c r="AL382" i="1"/>
  <c r="AM382" i="1"/>
  <c r="AI383" i="1"/>
  <c r="AJ383" i="1"/>
  <c r="AK383" i="1"/>
  <c r="AL383" i="1"/>
  <c r="AM383" i="1"/>
  <c r="AI384" i="1"/>
  <c r="AJ384" i="1"/>
  <c r="AK384" i="1"/>
  <c r="AL384" i="1"/>
  <c r="AM384" i="1"/>
  <c r="AI385" i="1"/>
  <c r="AJ385" i="1"/>
  <c r="AK385" i="1"/>
  <c r="AL385" i="1"/>
  <c r="AM385" i="1"/>
  <c r="AI386" i="1"/>
  <c r="AJ386" i="1"/>
  <c r="AK386" i="1"/>
  <c r="AL386" i="1"/>
  <c r="AM386" i="1"/>
  <c r="AI387" i="1"/>
  <c r="AJ387" i="1"/>
  <c r="AK387" i="1"/>
  <c r="AL387" i="1"/>
  <c r="AM387" i="1"/>
  <c r="AI388" i="1"/>
  <c r="AJ388" i="1"/>
  <c r="AK388" i="1"/>
  <c r="AL388" i="1"/>
  <c r="AM388" i="1"/>
  <c r="AI389" i="1"/>
  <c r="AJ389" i="1"/>
  <c r="AK389" i="1"/>
  <c r="AL389" i="1"/>
  <c r="AM389" i="1"/>
  <c r="AI390" i="1"/>
  <c r="AJ390" i="1"/>
  <c r="AK390" i="1"/>
  <c r="AL390" i="1"/>
  <c r="AM390" i="1"/>
  <c r="AI391" i="1"/>
  <c r="AJ391" i="1"/>
  <c r="AK391" i="1"/>
  <c r="AL391" i="1"/>
  <c r="AM391" i="1"/>
  <c r="AI392" i="1"/>
  <c r="AJ392" i="1"/>
  <c r="AK392" i="1"/>
  <c r="AL392" i="1"/>
  <c r="AM392" i="1"/>
  <c r="AI393" i="1"/>
  <c r="AJ393" i="1"/>
  <c r="AK393" i="1"/>
  <c r="AL393" i="1"/>
  <c r="AM393" i="1"/>
  <c r="AI394" i="1"/>
  <c r="AJ394" i="1"/>
  <c r="AK394" i="1"/>
  <c r="AL394" i="1"/>
  <c r="AM394" i="1"/>
  <c r="AI395" i="1"/>
  <c r="AJ395" i="1"/>
  <c r="AK395" i="1"/>
  <c r="AL395" i="1"/>
  <c r="AM395" i="1"/>
  <c r="AI396" i="1"/>
  <c r="AJ396" i="1"/>
  <c r="AK396" i="1"/>
  <c r="AL396" i="1"/>
  <c r="AM396" i="1"/>
  <c r="AI397" i="1"/>
  <c r="AJ397" i="1"/>
  <c r="AK397" i="1"/>
  <c r="AL397" i="1"/>
  <c r="AM397" i="1"/>
  <c r="AI398" i="1"/>
  <c r="AJ398" i="1"/>
  <c r="AK398" i="1"/>
  <c r="AL398" i="1"/>
  <c r="AM398" i="1"/>
  <c r="AI399" i="1"/>
  <c r="AJ399" i="1"/>
  <c r="AK399" i="1"/>
  <c r="AL399" i="1"/>
  <c r="AM399" i="1"/>
  <c r="AI400" i="1"/>
  <c r="AJ400" i="1"/>
  <c r="AK400" i="1"/>
  <c r="AL400" i="1"/>
  <c r="AM400" i="1"/>
  <c r="AI401" i="1"/>
  <c r="AJ401" i="1"/>
  <c r="AK401" i="1"/>
  <c r="AL401" i="1"/>
  <c r="AM401" i="1"/>
  <c r="AI402" i="1"/>
  <c r="AJ402" i="1"/>
  <c r="AK402" i="1"/>
  <c r="AL402" i="1"/>
  <c r="AM402" i="1"/>
  <c r="AI403" i="1"/>
  <c r="AJ403" i="1"/>
  <c r="AK403" i="1"/>
  <c r="AL403" i="1"/>
  <c r="AM403" i="1"/>
  <c r="AI404" i="1"/>
  <c r="AJ404" i="1"/>
  <c r="AK404" i="1"/>
  <c r="AL404" i="1"/>
  <c r="AM404" i="1"/>
  <c r="AI405" i="1"/>
  <c r="AJ405" i="1"/>
  <c r="AK405" i="1"/>
  <c r="AL405" i="1"/>
  <c r="AM405" i="1"/>
  <c r="AI406" i="1"/>
  <c r="AJ406" i="1"/>
  <c r="AK406" i="1"/>
  <c r="AL406" i="1"/>
  <c r="AM406" i="1"/>
  <c r="AI407" i="1"/>
  <c r="AJ407" i="1"/>
  <c r="AK407" i="1"/>
  <c r="AL407" i="1"/>
  <c r="AM407" i="1"/>
  <c r="AI408" i="1"/>
  <c r="AJ408" i="1"/>
  <c r="AK408" i="1"/>
  <c r="AL408" i="1"/>
  <c r="AM408" i="1"/>
  <c r="AI409" i="1"/>
  <c r="AJ409" i="1"/>
  <c r="AK409" i="1"/>
  <c r="AL409" i="1"/>
  <c r="AM409" i="1"/>
  <c r="AI410" i="1"/>
  <c r="AJ410" i="1"/>
  <c r="AK410" i="1"/>
  <c r="AL410" i="1"/>
  <c r="AM410" i="1"/>
  <c r="AI411" i="1"/>
  <c r="AJ411" i="1"/>
  <c r="AK411" i="1"/>
  <c r="AL411" i="1"/>
  <c r="AM411" i="1"/>
  <c r="AI412" i="1"/>
  <c r="AJ412" i="1"/>
  <c r="AK412" i="1"/>
  <c r="AL412" i="1"/>
  <c r="AM412" i="1"/>
  <c r="AI413" i="1"/>
  <c r="AJ413" i="1"/>
  <c r="AK413" i="1"/>
  <c r="AL413" i="1"/>
  <c r="AM413" i="1"/>
  <c r="AI414" i="1"/>
  <c r="AJ414" i="1"/>
  <c r="AK414" i="1"/>
  <c r="AL414" i="1"/>
  <c r="AM414" i="1"/>
  <c r="AI415" i="1"/>
  <c r="AJ415" i="1"/>
  <c r="AK415" i="1"/>
  <c r="AL415" i="1"/>
  <c r="AM415" i="1"/>
  <c r="AI416" i="1"/>
  <c r="AJ416" i="1"/>
  <c r="AK416" i="1"/>
  <c r="AL416" i="1"/>
  <c r="AM416" i="1"/>
  <c r="AI417" i="1"/>
  <c r="AJ417" i="1"/>
  <c r="AK417" i="1"/>
  <c r="AL417" i="1"/>
  <c r="AM417" i="1"/>
  <c r="AI418" i="1"/>
  <c r="AJ418" i="1"/>
  <c r="AK418" i="1"/>
  <c r="AL418" i="1"/>
  <c r="AM418" i="1"/>
  <c r="AI419" i="1"/>
  <c r="AJ419" i="1"/>
  <c r="AK419" i="1"/>
  <c r="AL419" i="1"/>
  <c r="AM419" i="1"/>
  <c r="AI420" i="1"/>
  <c r="AJ420" i="1"/>
  <c r="AK420" i="1"/>
  <c r="AL420" i="1"/>
  <c r="AM420" i="1"/>
  <c r="AI421" i="1"/>
  <c r="AJ421" i="1"/>
  <c r="AK421" i="1"/>
  <c r="AL421" i="1"/>
  <c r="AM421" i="1"/>
  <c r="AI422" i="1"/>
  <c r="AJ422" i="1"/>
  <c r="AK422" i="1"/>
  <c r="AL422" i="1"/>
  <c r="AM422" i="1"/>
  <c r="AI423" i="1"/>
  <c r="AJ423" i="1"/>
  <c r="AK423" i="1"/>
  <c r="AL423" i="1"/>
  <c r="AM423" i="1"/>
  <c r="AI424" i="1"/>
  <c r="AJ424" i="1"/>
  <c r="AK424" i="1"/>
  <c r="AL424" i="1"/>
  <c r="AM424" i="1"/>
  <c r="AI425" i="1"/>
  <c r="AJ425" i="1"/>
  <c r="AK425" i="1"/>
  <c r="AL425" i="1"/>
  <c r="AM425" i="1"/>
  <c r="AI426" i="1"/>
  <c r="AJ426" i="1"/>
  <c r="AK426" i="1"/>
  <c r="AL426" i="1"/>
  <c r="AM426" i="1"/>
  <c r="AI427" i="1"/>
  <c r="AJ427" i="1"/>
  <c r="AK427" i="1"/>
  <c r="AL427" i="1"/>
  <c r="AM427" i="1"/>
  <c r="AI428" i="1"/>
  <c r="AJ428" i="1"/>
  <c r="AK428" i="1"/>
  <c r="AL428" i="1"/>
  <c r="AM428" i="1"/>
  <c r="AI429" i="1"/>
  <c r="AJ429" i="1"/>
  <c r="AK429" i="1"/>
  <c r="AL429" i="1"/>
  <c r="AM429" i="1"/>
  <c r="AI430" i="1"/>
  <c r="AJ430" i="1"/>
  <c r="AK430" i="1"/>
  <c r="AL430" i="1"/>
  <c r="AM430" i="1"/>
  <c r="AI431" i="1"/>
  <c r="AJ431" i="1"/>
  <c r="AK431" i="1"/>
  <c r="AL431" i="1"/>
  <c r="AM431" i="1"/>
  <c r="AI432" i="1"/>
  <c r="AJ432" i="1"/>
  <c r="AK432" i="1"/>
  <c r="AL432" i="1"/>
  <c r="AM432" i="1"/>
  <c r="AI433" i="1"/>
  <c r="AJ433" i="1"/>
  <c r="AK433" i="1"/>
  <c r="AL433" i="1"/>
  <c r="AM433" i="1"/>
  <c r="AI434" i="1"/>
  <c r="AJ434" i="1"/>
  <c r="AK434" i="1"/>
  <c r="AL434" i="1"/>
  <c r="AM434" i="1"/>
  <c r="AI435" i="1"/>
  <c r="AJ435" i="1"/>
  <c r="AK435" i="1"/>
  <c r="AL435" i="1"/>
  <c r="AM435" i="1"/>
  <c r="AI436" i="1"/>
  <c r="AJ436" i="1"/>
  <c r="AK436" i="1"/>
  <c r="AL436" i="1"/>
  <c r="AM436" i="1"/>
  <c r="AI437" i="1"/>
  <c r="AJ437" i="1"/>
  <c r="AK437" i="1"/>
  <c r="AL437" i="1"/>
  <c r="AM437" i="1"/>
  <c r="AI438" i="1"/>
  <c r="AJ438" i="1"/>
  <c r="AK438" i="1"/>
  <c r="AL438" i="1"/>
  <c r="AM438" i="1"/>
  <c r="AI439" i="1"/>
  <c r="AJ439" i="1"/>
  <c r="AK439" i="1"/>
  <c r="AL439" i="1"/>
  <c r="AM439" i="1"/>
  <c r="AI440" i="1"/>
  <c r="AJ440" i="1"/>
  <c r="AK440" i="1"/>
  <c r="AL440" i="1"/>
  <c r="AM440" i="1"/>
  <c r="AI441" i="1"/>
  <c r="AJ441" i="1"/>
  <c r="AK441" i="1"/>
  <c r="AL441" i="1"/>
  <c r="AM441" i="1"/>
  <c r="AI442" i="1"/>
  <c r="AJ442" i="1"/>
  <c r="AK442" i="1"/>
  <c r="AL442" i="1"/>
  <c r="AM442" i="1"/>
  <c r="AI443" i="1"/>
  <c r="AJ443" i="1"/>
  <c r="AK443" i="1"/>
  <c r="AL443" i="1"/>
  <c r="AM443" i="1"/>
  <c r="AI444" i="1"/>
  <c r="AJ444" i="1"/>
  <c r="AK444" i="1"/>
  <c r="AL444" i="1"/>
  <c r="AM444" i="1"/>
  <c r="AI445" i="1"/>
  <c r="AJ445" i="1"/>
  <c r="AK445" i="1"/>
  <c r="AL445" i="1"/>
  <c r="AM445" i="1"/>
  <c r="AI446" i="1"/>
  <c r="AJ446" i="1"/>
  <c r="AK446" i="1"/>
  <c r="AL446" i="1"/>
  <c r="AM446" i="1"/>
  <c r="AI447" i="1"/>
  <c r="AJ447" i="1"/>
  <c r="AK447" i="1"/>
  <c r="AL447" i="1"/>
  <c r="AM447" i="1"/>
  <c r="AI448" i="1"/>
  <c r="AJ448" i="1"/>
  <c r="AK448" i="1"/>
  <c r="AL448" i="1"/>
  <c r="AM448" i="1"/>
  <c r="AI449" i="1"/>
  <c r="AJ449" i="1"/>
  <c r="AK449" i="1"/>
  <c r="AL449" i="1"/>
  <c r="AM449" i="1"/>
  <c r="AI450" i="1"/>
  <c r="AJ450" i="1"/>
  <c r="AK450" i="1"/>
  <c r="AL450" i="1"/>
  <c r="AM450" i="1"/>
  <c r="AI451" i="1"/>
  <c r="AJ451" i="1"/>
  <c r="AK451" i="1"/>
  <c r="AL451" i="1"/>
  <c r="AM451" i="1"/>
  <c r="AI452" i="1"/>
  <c r="AJ452" i="1"/>
  <c r="AK452" i="1"/>
  <c r="AL452" i="1"/>
  <c r="AM452" i="1"/>
  <c r="AI453" i="1"/>
  <c r="AJ453" i="1"/>
  <c r="AK453" i="1"/>
  <c r="AL453" i="1"/>
  <c r="AM453" i="1"/>
  <c r="AI454" i="1"/>
  <c r="AJ454" i="1"/>
  <c r="AK454" i="1"/>
  <c r="AL454" i="1"/>
  <c r="AM454" i="1"/>
  <c r="AI455" i="1"/>
  <c r="AJ455" i="1"/>
  <c r="AK455" i="1"/>
  <c r="AL455" i="1"/>
  <c r="AM455" i="1"/>
  <c r="AI456" i="1"/>
  <c r="AJ456" i="1"/>
  <c r="AK456" i="1"/>
  <c r="AL456" i="1"/>
  <c r="AM456" i="1"/>
  <c r="AI457" i="1"/>
  <c r="AJ457" i="1"/>
  <c r="AK457" i="1"/>
  <c r="AL457" i="1"/>
  <c r="AM457" i="1"/>
  <c r="AI458" i="1"/>
  <c r="AJ458" i="1"/>
  <c r="AK458" i="1"/>
  <c r="AL458" i="1"/>
  <c r="AM458" i="1"/>
  <c r="AI459" i="1"/>
  <c r="AJ459" i="1"/>
  <c r="AK459" i="1"/>
  <c r="AL459" i="1"/>
  <c r="AM459" i="1"/>
  <c r="AI460" i="1"/>
  <c r="AJ460" i="1"/>
  <c r="AK460" i="1"/>
  <c r="AL460" i="1"/>
  <c r="AM460" i="1"/>
  <c r="AI461" i="1"/>
  <c r="AJ461" i="1"/>
  <c r="AK461" i="1"/>
  <c r="AL461" i="1"/>
  <c r="AM461" i="1"/>
  <c r="AI462" i="1"/>
  <c r="AJ462" i="1"/>
  <c r="AK462" i="1"/>
  <c r="AL462" i="1"/>
  <c r="AM462" i="1"/>
  <c r="AI463" i="1"/>
  <c r="AJ463" i="1"/>
  <c r="AK463" i="1"/>
  <c r="AL463" i="1"/>
  <c r="AM463" i="1"/>
  <c r="AI464" i="1"/>
  <c r="AJ464" i="1"/>
  <c r="AK464" i="1"/>
  <c r="AL464" i="1"/>
  <c r="AM464" i="1"/>
  <c r="AI465" i="1"/>
  <c r="AJ465" i="1"/>
  <c r="AK465" i="1"/>
  <c r="AL465" i="1"/>
  <c r="AM465" i="1"/>
  <c r="AI466" i="1"/>
  <c r="AJ466" i="1"/>
  <c r="AK466" i="1"/>
  <c r="AL466" i="1"/>
  <c r="AM466" i="1"/>
  <c r="AI467" i="1"/>
  <c r="AJ467" i="1"/>
  <c r="AK467" i="1"/>
  <c r="AL467" i="1"/>
  <c r="AM467" i="1"/>
  <c r="AI468" i="1"/>
  <c r="AJ468" i="1"/>
  <c r="AK468" i="1"/>
  <c r="AL468" i="1"/>
  <c r="AM468" i="1"/>
  <c r="AI469" i="1"/>
  <c r="AJ469" i="1"/>
  <c r="AK469" i="1"/>
  <c r="AL469" i="1"/>
  <c r="AM469" i="1"/>
  <c r="AI470" i="1"/>
  <c r="AJ470" i="1"/>
  <c r="AK470" i="1"/>
  <c r="AL470" i="1"/>
  <c r="AM470" i="1"/>
  <c r="AI471" i="1"/>
  <c r="AJ471" i="1"/>
  <c r="AK471" i="1"/>
  <c r="AL471" i="1"/>
  <c r="AM471" i="1"/>
  <c r="AI472" i="1"/>
  <c r="AJ472" i="1"/>
  <c r="AK472" i="1"/>
  <c r="AL472" i="1"/>
  <c r="AM472" i="1"/>
  <c r="AI473" i="1"/>
  <c r="AJ473" i="1"/>
  <c r="AK473" i="1"/>
  <c r="AL473" i="1"/>
  <c r="AM473" i="1"/>
  <c r="AI474" i="1"/>
  <c r="AJ474" i="1"/>
  <c r="AK474" i="1"/>
  <c r="AL474" i="1"/>
  <c r="AM474" i="1"/>
  <c r="AI475" i="1"/>
  <c r="AJ475" i="1"/>
  <c r="AK475" i="1"/>
  <c r="AL475" i="1"/>
  <c r="AM475" i="1"/>
  <c r="AI476" i="1"/>
  <c r="AJ476" i="1"/>
  <c r="AK476" i="1"/>
  <c r="AL476" i="1"/>
  <c r="AM476" i="1"/>
  <c r="AI477" i="1"/>
  <c r="AJ477" i="1"/>
  <c r="AK477" i="1"/>
  <c r="AL477" i="1"/>
  <c r="AM477" i="1"/>
  <c r="AI478" i="1"/>
  <c r="AJ478" i="1"/>
  <c r="AK478" i="1"/>
  <c r="AL478" i="1"/>
  <c r="AM478" i="1"/>
  <c r="AI479" i="1"/>
  <c r="AJ479" i="1"/>
  <c r="AK479" i="1"/>
  <c r="AL479" i="1"/>
  <c r="AM479" i="1"/>
  <c r="AI480" i="1"/>
  <c r="AJ480" i="1"/>
  <c r="AK480" i="1"/>
  <c r="AL480" i="1"/>
  <c r="AM480" i="1"/>
  <c r="AI481" i="1"/>
  <c r="AJ481" i="1"/>
  <c r="AK481" i="1"/>
  <c r="AL481" i="1"/>
  <c r="AM481" i="1"/>
  <c r="AI482" i="1"/>
  <c r="AJ482" i="1"/>
  <c r="AK482" i="1"/>
  <c r="AL482" i="1"/>
  <c r="AM482" i="1"/>
  <c r="AI483" i="1"/>
  <c r="AJ483" i="1"/>
  <c r="AK483" i="1"/>
  <c r="AL483" i="1"/>
  <c r="AM483" i="1"/>
  <c r="AI484" i="1"/>
  <c r="AJ484" i="1"/>
  <c r="AK484" i="1"/>
  <c r="AL484" i="1"/>
  <c r="AM484" i="1"/>
  <c r="AI485" i="1"/>
  <c r="AJ485" i="1"/>
  <c r="AK485" i="1"/>
  <c r="AL485" i="1"/>
  <c r="AM485" i="1"/>
  <c r="AI486" i="1"/>
  <c r="AJ486" i="1"/>
  <c r="AK486" i="1"/>
  <c r="AL486" i="1"/>
  <c r="AM486" i="1"/>
  <c r="AI487" i="1"/>
  <c r="AJ487" i="1"/>
  <c r="AK487" i="1"/>
  <c r="AL487" i="1"/>
  <c r="AM487" i="1"/>
  <c r="AI488" i="1"/>
  <c r="AJ488" i="1"/>
  <c r="AK488" i="1"/>
  <c r="AL488" i="1"/>
  <c r="AM488" i="1"/>
  <c r="AI489" i="1"/>
  <c r="AJ489" i="1"/>
  <c r="AK489" i="1"/>
  <c r="AL489" i="1"/>
  <c r="AM489" i="1"/>
  <c r="AI490" i="1"/>
  <c r="AJ490" i="1"/>
  <c r="AK490" i="1"/>
  <c r="AL490" i="1"/>
  <c r="AM490" i="1"/>
  <c r="AI491" i="1"/>
  <c r="AJ491" i="1"/>
  <c r="AK491" i="1"/>
  <c r="AL491" i="1"/>
  <c r="AM491" i="1"/>
  <c r="AI492" i="1"/>
  <c r="AJ492" i="1"/>
  <c r="AK492" i="1"/>
  <c r="AL492" i="1"/>
  <c r="AM492" i="1"/>
  <c r="AI493" i="1"/>
  <c r="AJ493" i="1"/>
  <c r="AK493" i="1"/>
  <c r="AL493" i="1"/>
  <c r="AM493" i="1"/>
  <c r="AI494" i="1"/>
  <c r="AJ494" i="1"/>
  <c r="AK494" i="1"/>
  <c r="AL494" i="1"/>
  <c r="AM494" i="1"/>
  <c r="AI495" i="1"/>
  <c r="AJ495" i="1"/>
  <c r="AK495" i="1"/>
  <c r="AL495" i="1"/>
  <c r="AM495" i="1"/>
  <c r="AI496" i="1"/>
  <c r="AJ496" i="1"/>
  <c r="AK496" i="1"/>
  <c r="AL496" i="1"/>
  <c r="AM496" i="1"/>
  <c r="AI497" i="1"/>
  <c r="AJ497" i="1"/>
  <c r="AK497" i="1"/>
  <c r="AL497" i="1"/>
  <c r="AM497" i="1"/>
  <c r="AI498" i="1"/>
  <c r="AJ498" i="1"/>
  <c r="AK498" i="1"/>
  <c r="AL498" i="1"/>
  <c r="AM498" i="1"/>
  <c r="AI499" i="1"/>
  <c r="AJ499" i="1"/>
  <c r="AK499" i="1"/>
  <c r="AL499" i="1"/>
  <c r="AM499" i="1"/>
  <c r="AI500" i="1"/>
  <c r="AJ500" i="1"/>
  <c r="AK500" i="1"/>
  <c r="AL500" i="1"/>
  <c r="AM500" i="1"/>
  <c r="AI501" i="1"/>
  <c r="AJ501" i="1"/>
  <c r="AK501" i="1"/>
  <c r="AL501" i="1"/>
  <c r="AM501" i="1"/>
  <c r="AI502" i="1"/>
  <c r="AJ502" i="1"/>
  <c r="AK502" i="1"/>
  <c r="AL502" i="1"/>
  <c r="AM502" i="1"/>
  <c r="AI503" i="1"/>
  <c r="AJ503" i="1"/>
  <c r="AK503" i="1"/>
  <c r="AL503" i="1"/>
  <c r="AM503" i="1"/>
  <c r="AI504" i="1"/>
  <c r="AJ504" i="1"/>
  <c r="AK504" i="1"/>
  <c r="AL504" i="1"/>
  <c r="AM504" i="1"/>
  <c r="AI505" i="1"/>
  <c r="AJ505" i="1"/>
  <c r="AK505" i="1"/>
  <c r="AL505" i="1"/>
  <c r="AM505" i="1"/>
  <c r="AI506" i="1"/>
  <c r="AJ506" i="1"/>
  <c r="AK506" i="1"/>
  <c r="AL506" i="1"/>
  <c r="AM506" i="1"/>
  <c r="AI507" i="1"/>
  <c r="AJ507" i="1"/>
  <c r="AK507" i="1"/>
  <c r="AL507" i="1"/>
  <c r="AM507" i="1"/>
  <c r="AI508" i="1"/>
  <c r="AJ508" i="1"/>
  <c r="AK508" i="1"/>
  <c r="AL508" i="1"/>
  <c r="AM508" i="1"/>
  <c r="AI509" i="1"/>
  <c r="AJ509" i="1"/>
  <c r="AK509" i="1"/>
  <c r="AL509" i="1"/>
  <c r="AM509" i="1"/>
  <c r="AI510" i="1"/>
  <c r="AJ510" i="1"/>
  <c r="AK510" i="1"/>
  <c r="AL510" i="1"/>
  <c r="AM510" i="1"/>
  <c r="AI511" i="1"/>
  <c r="AJ511" i="1"/>
  <c r="AK511" i="1"/>
  <c r="AL511" i="1"/>
  <c r="AM511" i="1"/>
  <c r="AI512" i="1"/>
  <c r="AJ512" i="1"/>
  <c r="AK512" i="1"/>
  <c r="AL512" i="1"/>
  <c r="AM512" i="1"/>
  <c r="AI513" i="1"/>
  <c r="AJ513" i="1"/>
  <c r="AK513" i="1"/>
  <c r="AL513" i="1"/>
  <c r="AM513" i="1"/>
  <c r="AI514" i="1"/>
  <c r="AJ514" i="1"/>
  <c r="AK514" i="1"/>
  <c r="AL514" i="1"/>
  <c r="AM514" i="1"/>
  <c r="AI515" i="1"/>
  <c r="AJ515" i="1"/>
  <c r="AK515" i="1"/>
  <c r="AL515" i="1"/>
  <c r="AM515" i="1"/>
  <c r="AI516" i="1"/>
  <c r="AJ516" i="1"/>
  <c r="AK516" i="1"/>
  <c r="AL516" i="1"/>
  <c r="AM516" i="1"/>
  <c r="AI517" i="1"/>
  <c r="AJ517" i="1"/>
  <c r="AK517" i="1"/>
  <c r="AL517" i="1"/>
  <c r="AM517" i="1"/>
  <c r="AI518" i="1"/>
  <c r="AJ518" i="1"/>
  <c r="AK518" i="1"/>
  <c r="AL518" i="1"/>
  <c r="AM518" i="1"/>
  <c r="AI519" i="1"/>
  <c r="AJ519" i="1"/>
  <c r="AK519" i="1"/>
  <c r="AL519" i="1"/>
  <c r="AM519" i="1"/>
  <c r="AI520" i="1"/>
  <c r="AJ520" i="1"/>
  <c r="AK520" i="1"/>
  <c r="AL520" i="1"/>
  <c r="AM520" i="1"/>
  <c r="AI521" i="1"/>
  <c r="AJ521" i="1"/>
  <c r="AK521" i="1"/>
  <c r="AL521" i="1"/>
  <c r="AM521" i="1"/>
  <c r="AI522" i="1"/>
  <c r="AJ522" i="1"/>
  <c r="AK522" i="1"/>
  <c r="AL522" i="1"/>
  <c r="AM522" i="1"/>
  <c r="AI523" i="1"/>
  <c r="AJ523" i="1"/>
  <c r="AK523" i="1"/>
  <c r="AL523" i="1"/>
  <c r="AM523" i="1"/>
  <c r="AI524" i="1"/>
  <c r="AJ524" i="1"/>
  <c r="AK524" i="1"/>
  <c r="AL524" i="1"/>
  <c r="AM524" i="1"/>
  <c r="AI525" i="1"/>
  <c r="AJ525" i="1"/>
  <c r="AK525" i="1"/>
  <c r="AL525" i="1"/>
  <c r="AM525" i="1"/>
  <c r="AI526" i="1"/>
  <c r="AJ526" i="1"/>
  <c r="AK526" i="1"/>
  <c r="AL526" i="1"/>
  <c r="AM526" i="1"/>
  <c r="AI527" i="1"/>
  <c r="AJ527" i="1"/>
  <c r="AK527" i="1"/>
  <c r="AL527" i="1"/>
  <c r="AM527" i="1"/>
  <c r="AI528" i="1"/>
  <c r="AJ528" i="1"/>
  <c r="AK528" i="1"/>
  <c r="AL528" i="1"/>
  <c r="AM528" i="1"/>
  <c r="AI529" i="1"/>
  <c r="AJ529" i="1"/>
  <c r="AK529" i="1"/>
  <c r="AL529" i="1"/>
  <c r="AM529" i="1"/>
  <c r="AI530" i="1"/>
  <c r="AJ530" i="1"/>
  <c r="AK530" i="1"/>
  <c r="AL530" i="1"/>
  <c r="AM530" i="1"/>
  <c r="AI531" i="1"/>
  <c r="AJ531" i="1"/>
  <c r="AK531" i="1"/>
  <c r="AL531" i="1"/>
  <c r="AM531" i="1"/>
  <c r="AI532" i="1"/>
  <c r="AJ532" i="1"/>
  <c r="AK532" i="1"/>
  <c r="AL532" i="1"/>
  <c r="AM532" i="1"/>
  <c r="AI533" i="1"/>
  <c r="AJ533" i="1"/>
  <c r="AK533" i="1"/>
  <c r="AL533" i="1"/>
  <c r="AM533" i="1"/>
  <c r="AI534" i="1"/>
  <c r="AJ534" i="1"/>
  <c r="AK534" i="1"/>
  <c r="AL534" i="1"/>
  <c r="AM534" i="1"/>
  <c r="AI535" i="1"/>
  <c r="AJ535" i="1"/>
  <c r="AK535" i="1"/>
  <c r="AL535" i="1"/>
  <c r="AM535" i="1"/>
  <c r="AI536" i="1"/>
  <c r="AJ536" i="1"/>
  <c r="AK536" i="1"/>
  <c r="AL536" i="1"/>
  <c r="AM536" i="1"/>
  <c r="AI537" i="1"/>
  <c r="AJ537" i="1"/>
  <c r="AK537" i="1"/>
  <c r="AL537" i="1"/>
  <c r="AM537" i="1"/>
  <c r="AI538" i="1"/>
  <c r="AJ538" i="1"/>
  <c r="AK538" i="1"/>
  <c r="AL538" i="1"/>
  <c r="AM538" i="1"/>
  <c r="AI539" i="1"/>
  <c r="AJ539" i="1"/>
  <c r="AK539" i="1"/>
  <c r="AL539" i="1"/>
  <c r="AM539" i="1"/>
  <c r="AI540" i="1"/>
  <c r="AJ540" i="1"/>
  <c r="AK540" i="1"/>
  <c r="AL540" i="1"/>
  <c r="AM540" i="1"/>
  <c r="AI541" i="1"/>
  <c r="AJ541" i="1"/>
  <c r="AK541" i="1"/>
  <c r="AL541" i="1"/>
  <c r="AM541" i="1"/>
  <c r="AI542" i="1"/>
  <c r="AJ542" i="1"/>
  <c r="AK542" i="1"/>
  <c r="AL542" i="1"/>
  <c r="AM542" i="1"/>
  <c r="AI543" i="1"/>
  <c r="AJ543" i="1"/>
  <c r="AK543" i="1"/>
  <c r="AL543" i="1"/>
  <c r="AM543" i="1"/>
  <c r="AI544" i="1"/>
  <c r="AJ544" i="1"/>
  <c r="AK544" i="1"/>
  <c r="AL544" i="1"/>
  <c r="AM544" i="1"/>
  <c r="AI545" i="1"/>
  <c r="AJ545" i="1"/>
  <c r="AK545" i="1"/>
  <c r="AL545" i="1"/>
  <c r="AM545" i="1"/>
  <c r="AI546" i="1"/>
  <c r="AJ546" i="1"/>
  <c r="AK546" i="1"/>
  <c r="AL546" i="1"/>
  <c r="AM546" i="1"/>
  <c r="AI547" i="1"/>
  <c r="AJ547" i="1"/>
  <c r="AK547" i="1"/>
  <c r="AL547" i="1"/>
  <c r="AM547" i="1"/>
  <c r="AI548" i="1"/>
  <c r="AJ548" i="1"/>
  <c r="AK548" i="1"/>
  <c r="AL548" i="1"/>
  <c r="AM548" i="1"/>
  <c r="AI549" i="1"/>
  <c r="AJ549" i="1"/>
  <c r="AK549" i="1"/>
  <c r="AL549" i="1"/>
  <c r="AM549" i="1"/>
  <c r="AI550" i="1"/>
  <c r="AJ550" i="1"/>
  <c r="AK550" i="1"/>
  <c r="AL550" i="1"/>
  <c r="AM550" i="1"/>
  <c r="AI551" i="1"/>
  <c r="AJ551" i="1"/>
  <c r="AK551" i="1"/>
  <c r="AL551" i="1"/>
  <c r="AM551" i="1"/>
  <c r="AI552" i="1"/>
  <c r="AJ552" i="1"/>
  <c r="AK552" i="1"/>
  <c r="AL552" i="1"/>
  <c r="AM552" i="1"/>
  <c r="AI553" i="1"/>
  <c r="AJ553" i="1"/>
  <c r="AK553" i="1"/>
  <c r="AL553" i="1"/>
  <c r="AM553" i="1"/>
  <c r="AI554" i="1"/>
  <c r="AJ554" i="1"/>
  <c r="AK554" i="1"/>
  <c r="AL554" i="1"/>
  <c r="AM554" i="1"/>
  <c r="AI555" i="1"/>
  <c r="AJ555" i="1"/>
  <c r="AK555" i="1"/>
  <c r="AL555" i="1"/>
  <c r="AM555" i="1"/>
  <c r="AI556" i="1"/>
  <c r="AJ556" i="1"/>
  <c r="AK556" i="1"/>
  <c r="AL556" i="1"/>
  <c r="AM556" i="1"/>
  <c r="AI557" i="1"/>
  <c r="AJ557" i="1"/>
  <c r="AK557" i="1"/>
  <c r="AL557" i="1"/>
  <c r="AM557" i="1"/>
  <c r="AI558" i="1"/>
  <c r="AJ558" i="1"/>
  <c r="AK558" i="1"/>
  <c r="AL558" i="1"/>
  <c r="AM558" i="1"/>
  <c r="AI559" i="1"/>
  <c r="AJ559" i="1"/>
  <c r="AK559" i="1"/>
  <c r="AL559" i="1"/>
  <c r="AM559" i="1"/>
  <c r="AI560" i="1"/>
  <c r="AJ560" i="1"/>
  <c r="AK560" i="1"/>
  <c r="AL560" i="1"/>
  <c r="AM560" i="1"/>
  <c r="AI561" i="1"/>
  <c r="AJ561" i="1"/>
  <c r="AK561" i="1"/>
  <c r="AL561" i="1"/>
  <c r="AM561" i="1"/>
  <c r="AI562" i="1"/>
  <c r="AJ562" i="1"/>
  <c r="AK562" i="1"/>
  <c r="AL562" i="1"/>
  <c r="AM562" i="1"/>
  <c r="AI563" i="1"/>
  <c r="AJ563" i="1"/>
  <c r="AK563" i="1"/>
  <c r="AL563" i="1"/>
  <c r="AM563" i="1"/>
  <c r="AI564" i="1"/>
  <c r="AJ564" i="1"/>
  <c r="AK564" i="1"/>
  <c r="AL564" i="1"/>
  <c r="AM564" i="1"/>
  <c r="AI565" i="1"/>
  <c r="AJ565" i="1"/>
  <c r="AK565" i="1"/>
  <c r="AL565" i="1"/>
  <c r="AM565" i="1"/>
  <c r="AI566" i="1"/>
  <c r="AJ566" i="1"/>
  <c r="AK566" i="1"/>
  <c r="AL566" i="1"/>
  <c r="AM566" i="1"/>
  <c r="AI567" i="1"/>
  <c r="AJ567" i="1"/>
  <c r="AK567" i="1"/>
  <c r="AL567" i="1"/>
  <c r="AM567" i="1"/>
  <c r="AI568" i="1"/>
  <c r="AJ568" i="1"/>
  <c r="AK568" i="1"/>
  <c r="AL568" i="1"/>
  <c r="AM568" i="1"/>
  <c r="AI569" i="1"/>
  <c r="AJ569" i="1"/>
  <c r="AK569" i="1"/>
  <c r="AL569" i="1"/>
  <c r="AM569" i="1"/>
  <c r="AI570" i="1"/>
  <c r="AJ570" i="1"/>
  <c r="AK570" i="1"/>
  <c r="AL570" i="1"/>
  <c r="AM570" i="1"/>
  <c r="AI571" i="1"/>
  <c r="AJ571" i="1"/>
  <c r="AK571" i="1"/>
  <c r="AL571" i="1"/>
  <c r="AM571" i="1"/>
  <c r="AI572" i="1"/>
  <c r="AJ572" i="1"/>
  <c r="AK572" i="1"/>
  <c r="AL572" i="1"/>
  <c r="AM572" i="1"/>
  <c r="AI573" i="1"/>
  <c r="AJ573" i="1"/>
  <c r="AK573" i="1"/>
  <c r="AL573" i="1"/>
  <c r="AM573" i="1"/>
  <c r="AI574" i="1"/>
  <c r="AJ574" i="1"/>
  <c r="AK574" i="1"/>
  <c r="AL574" i="1"/>
  <c r="AM574" i="1"/>
  <c r="AI575" i="1"/>
  <c r="AJ575" i="1"/>
  <c r="AK575" i="1"/>
  <c r="AL575" i="1"/>
  <c r="AM575" i="1"/>
  <c r="AI576" i="1"/>
  <c r="AJ576" i="1"/>
  <c r="AK576" i="1"/>
  <c r="AL576" i="1"/>
  <c r="AM576" i="1"/>
  <c r="AI577" i="1"/>
  <c r="AJ577" i="1"/>
  <c r="AK577" i="1"/>
  <c r="AL577" i="1"/>
  <c r="AM577" i="1"/>
  <c r="AI578" i="1"/>
  <c r="AJ578" i="1"/>
  <c r="AK578" i="1"/>
  <c r="AL578" i="1"/>
  <c r="AM578" i="1"/>
  <c r="AI579" i="1"/>
  <c r="AJ579" i="1"/>
  <c r="AK579" i="1"/>
  <c r="AL579" i="1"/>
  <c r="AM579" i="1"/>
  <c r="AI580" i="1"/>
  <c r="AJ580" i="1"/>
  <c r="AK580" i="1"/>
  <c r="AL580" i="1"/>
  <c r="AM580" i="1"/>
  <c r="AI581" i="1"/>
  <c r="AJ581" i="1"/>
  <c r="AK581" i="1"/>
  <c r="AL581" i="1"/>
  <c r="AM581" i="1"/>
  <c r="AI582" i="1"/>
  <c r="AJ582" i="1"/>
  <c r="AK582" i="1"/>
  <c r="AL582" i="1"/>
  <c r="AM582" i="1"/>
  <c r="AI583" i="1"/>
  <c r="AJ583" i="1"/>
  <c r="AK583" i="1"/>
  <c r="AL583" i="1"/>
  <c r="AM583" i="1"/>
  <c r="AI584" i="1"/>
  <c r="AJ584" i="1"/>
  <c r="AK584" i="1"/>
  <c r="AL584" i="1"/>
  <c r="AM584" i="1"/>
  <c r="AI585" i="1"/>
  <c r="AJ585" i="1"/>
  <c r="AK585" i="1"/>
  <c r="AL585" i="1"/>
  <c r="AM585" i="1"/>
  <c r="AI586" i="1"/>
  <c r="AJ586" i="1"/>
  <c r="AK586" i="1"/>
  <c r="AL586" i="1"/>
  <c r="AM586" i="1"/>
  <c r="AI587" i="1"/>
  <c r="AJ587" i="1"/>
  <c r="AK587" i="1"/>
  <c r="AL587" i="1"/>
  <c r="AM587" i="1"/>
  <c r="AI588" i="1"/>
  <c r="AJ588" i="1"/>
  <c r="AK588" i="1"/>
  <c r="AL588" i="1"/>
  <c r="AM588" i="1"/>
  <c r="AI589" i="1"/>
  <c r="AJ589" i="1"/>
  <c r="AK589" i="1"/>
  <c r="AL589" i="1"/>
  <c r="AM589" i="1"/>
  <c r="AI590" i="1"/>
  <c r="AJ590" i="1"/>
  <c r="AK590" i="1"/>
  <c r="AL590" i="1"/>
  <c r="AM590" i="1"/>
  <c r="AI591" i="1"/>
  <c r="AJ591" i="1"/>
  <c r="AK591" i="1"/>
  <c r="AL591" i="1"/>
  <c r="AM591" i="1"/>
  <c r="AI592" i="1"/>
  <c r="AJ592" i="1"/>
  <c r="AK592" i="1"/>
  <c r="AL592" i="1"/>
  <c r="AM592" i="1"/>
  <c r="AI593" i="1"/>
  <c r="AJ593" i="1"/>
  <c r="AK593" i="1"/>
  <c r="AL593" i="1"/>
  <c r="AM593" i="1"/>
  <c r="AI594" i="1"/>
  <c r="AJ594" i="1"/>
  <c r="AK594" i="1"/>
  <c r="AL594" i="1"/>
  <c r="AM594" i="1"/>
  <c r="AI595" i="1"/>
  <c r="AJ595" i="1"/>
  <c r="AK595" i="1"/>
  <c r="AL595" i="1"/>
  <c r="AM595" i="1"/>
  <c r="AI596" i="1"/>
  <c r="AJ596" i="1"/>
  <c r="AK596" i="1"/>
  <c r="AL596" i="1"/>
  <c r="AM596" i="1"/>
  <c r="AI597" i="1"/>
  <c r="AJ597" i="1"/>
  <c r="AK597" i="1"/>
  <c r="AL597" i="1"/>
  <c r="AM597" i="1"/>
  <c r="AI598" i="1"/>
  <c r="AJ598" i="1"/>
  <c r="AK598" i="1"/>
  <c r="AL598" i="1"/>
  <c r="AM598" i="1"/>
  <c r="AI599" i="1"/>
  <c r="AJ599" i="1"/>
  <c r="AK599" i="1"/>
  <c r="AL599" i="1"/>
  <c r="AM599" i="1"/>
  <c r="AI600" i="1"/>
  <c r="AJ600" i="1"/>
  <c r="AK600" i="1"/>
  <c r="AL600" i="1"/>
  <c r="AM600" i="1"/>
  <c r="AI601" i="1"/>
  <c r="AJ601" i="1"/>
  <c r="AK601" i="1"/>
  <c r="AL601" i="1"/>
  <c r="AM601" i="1"/>
  <c r="AI602" i="1"/>
  <c r="AJ602" i="1"/>
  <c r="AK602" i="1"/>
  <c r="AL602" i="1"/>
  <c r="AM602" i="1"/>
  <c r="AI603" i="1"/>
  <c r="AJ603" i="1"/>
  <c r="AK603" i="1"/>
  <c r="AL603" i="1"/>
  <c r="AM603" i="1"/>
  <c r="AI604" i="1"/>
  <c r="AJ604" i="1"/>
  <c r="AK604" i="1"/>
  <c r="AL604" i="1"/>
  <c r="AM604" i="1"/>
  <c r="AI605" i="1"/>
  <c r="AJ605" i="1"/>
  <c r="AK605" i="1"/>
  <c r="AL605" i="1"/>
  <c r="AM605" i="1"/>
  <c r="AI606" i="1"/>
  <c r="AJ606" i="1"/>
  <c r="AK606" i="1"/>
  <c r="AL606" i="1"/>
  <c r="AM606" i="1"/>
  <c r="AI607" i="1"/>
  <c r="AJ607" i="1"/>
  <c r="AK607" i="1"/>
  <c r="AL607" i="1"/>
  <c r="AM607" i="1"/>
  <c r="AI608" i="1"/>
  <c r="AJ608" i="1"/>
  <c r="AK608" i="1"/>
  <c r="AL608" i="1"/>
  <c r="AM608" i="1"/>
  <c r="AI609" i="1"/>
  <c r="AJ609" i="1"/>
  <c r="AK609" i="1"/>
  <c r="AL609" i="1"/>
  <c r="AM609" i="1"/>
  <c r="AI610" i="1"/>
  <c r="AJ610" i="1"/>
  <c r="AK610" i="1"/>
  <c r="AL610" i="1"/>
  <c r="AM610" i="1"/>
  <c r="AI611" i="1"/>
  <c r="AJ611" i="1"/>
  <c r="AK611" i="1"/>
  <c r="AL611" i="1"/>
  <c r="AM611" i="1"/>
  <c r="AI612" i="1"/>
  <c r="AJ612" i="1"/>
  <c r="AK612" i="1"/>
  <c r="AL612" i="1"/>
  <c r="AM612" i="1"/>
  <c r="AI613" i="1"/>
  <c r="AJ613" i="1"/>
  <c r="AK613" i="1"/>
  <c r="AL613" i="1"/>
  <c r="AM613" i="1"/>
  <c r="AI614" i="1"/>
  <c r="AJ614" i="1"/>
  <c r="AK614" i="1"/>
  <c r="AL614" i="1"/>
  <c r="AM614" i="1"/>
  <c r="AI615" i="1"/>
  <c r="AJ615" i="1"/>
  <c r="AK615" i="1"/>
  <c r="AL615" i="1"/>
  <c r="AM615" i="1"/>
  <c r="AI616" i="1"/>
  <c r="AJ616" i="1"/>
  <c r="AK616" i="1"/>
  <c r="AL616" i="1"/>
  <c r="AM616" i="1"/>
  <c r="AI617" i="1"/>
  <c r="AJ617" i="1"/>
  <c r="AK617" i="1"/>
  <c r="AL617" i="1"/>
  <c r="AM617" i="1"/>
  <c r="AI618" i="1"/>
  <c r="AJ618" i="1"/>
  <c r="AK618" i="1"/>
  <c r="AL618" i="1"/>
  <c r="AM618" i="1"/>
  <c r="AI619" i="1"/>
  <c r="AJ619" i="1"/>
  <c r="AK619" i="1"/>
  <c r="AL619" i="1"/>
  <c r="AM619" i="1"/>
  <c r="AI620" i="1"/>
  <c r="AJ620" i="1"/>
  <c r="AK620" i="1"/>
  <c r="AL620" i="1"/>
  <c r="AM620" i="1"/>
  <c r="AI621" i="1"/>
  <c r="AJ621" i="1"/>
  <c r="AK621" i="1"/>
  <c r="AL621" i="1"/>
  <c r="AM621" i="1"/>
  <c r="AI622" i="1"/>
  <c r="AJ622" i="1"/>
  <c r="AK622" i="1"/>
  <c r="AL622" i="1"/>
  <c r="AM622" i="1"/>
  <c r="AI623" i="1"/>
  <c r="AJ623" i="1"/>
  <c r="AK623" i="1"/>
  <c r="AL623" i="1"/>
  <c r="AM623" i="1"/>
  <c r="AI624" i="1"/>
  <c r="AJ624" i="1"/>
  <c r="AK624" i="1"/>
  <c r="AL624" i="1"/>
  <c r="AM624" i="1"/>
  <c r="AI625" i="1"/>
  <c r="AJ625" i="1"/>
  <c r="AK625" i="1"/>
  <c r="AL625" i="1"/>
  <c r="AM625" i="1"/>
  <c r="AI626" i="1"/>
  <c r="AJ626" i="1"/>
  <c r="AK626" i="1"/>
  <c r="AL626" i="1"/>
  <c r="AM626" i="1"/>
  <c r="AI627" i="1"/>
  <c r="AJ627" i="1"/>
  <c r="AK627" i="1"/>
  <c r="AL627" i="1"/>
  <c r="AM627" i="1"/>
  <c r="AI628" i="1"/>
  <c r="AJ628" i="1"/>
  <c r="AK628" i="1"/>
  <c r="AL628" i="1"/>
  <c r="AM628" i="1"/>
  <c r="AI629" i="1"/>
  <c r="AJ629" i="1"/>
  <c r="AK629" i="1"/>
  <c r="AL629" i="1"/>
  <c r="AM629" i="1"/>
  <c r="AI630" i="1"/>
  <c r="AJ630" i="1"/>
  <c r="AK630" i="1"/>
  <c r="AL630" i="1"/>
  <c r="AM630" i="1"/>
  <c r="AI631" i="1"/>
  <c r="AJ631" i="1"/>
  <c r="AK631" i="1"/>
  <c r="AL631" i="1"/>
  <c r="AM631" i="1"/>
  <c r="AI632" i="1"/>
  <c r="AJ632" i="1"/>
  <c r="AK632" i="1"/>
  <c r="AL632" i="1"/>
  <c r="AM632" i="1"/>
  <c r="AI633" i="1"/>
  <c r="AJ633" i="1"/>
  <c r="AK633" i="1"/>
  <c r="AL633" i="1"/>
  <c r="AM633" i="1"/>
  <c r="AI634" i="1"/>
  <c r="AJ634" i="1"/>
  <c r="AK634" i="1"/>
  <c r="AL634" i="1"/>
  <c r="AM634" i="1"/>
  <c r="AI635" i="1"/>
  <c r="AJ635" i="1"/>
  <c r="AK635" i="1"/>
  <c r="AL635" i="1"/>
  <c r="AM635" i="1"/>
  <c r="AI636" i="1"/>
  <c r="AJ636" i="1"/>
  <c r="AK636" i="1"/>
  <c r="AL636" i="1"/>
  <c r="AM636" i="1"/>
  <c r="AI637" i="1"/>
  <c r="AJ637" i="1"/>
  <c r="AK637" i="1"/>
  <c r="AL637" i="1"/>
  <c r="AM637" i="1"/>
  <c r="AI638" i="1"/>
  <c r="AJ638" i="1"/>
  <c r="AK638" i="1"/>
  <c r="AL638" i="1"/>
  <c r="AM638" i="1"/>
  <c r="AI639" i="1"/>
  <c r="AJ639" i="1"/>
  <c r="AK639" i="1"/>
  <c r="AL639" i="1"/>
  <c r="AM639" i="1"/>
  <c r="AI640" i="1"/>
  <c r="AJ640" i="1"/>
  <c r="AK640" i="1"/>
  <c r="AL640" i="1"/>
  <c r="AM640" i="1"/>
  <c r="AI641" i="1"/>
  <c r="AJ641" i="1"/>
  <c r="AK641" i="1"/>
  <c r="AL641" i="1"/>
  <c r="AM641" i="1"/>
  <c r="AI642" i="1"/>
  <c r="AJ642" i="1"/>
  <c r="AK642" i="1"/>
  <c r="AL642" i="1"/>
  <c r="AM642" i="1"/>
  <c r="AI643" i="1"/>
  <c r="AJ643" i="1"/>
  <c r="AK643" i="1"/>
  <c r="AL643" i="1"/>
  <c r="AM643" i="1"/>
  <c r="AI644" i="1"/>
  <c r="AJ644" i="1"/>
  <c r="AK644" i="1"/>
  <c r="AL644" i="1"/>
  <c r="AM644" i="1"/>
  <c r="AI645" i="1"/>
  <c r="AJ645" i="1"/>
  <c r="AK645" i="1"/>
  <c r="AL645" i="1"/>
  <c r="AM645" i="1"/>
  <c r="AI646" i="1"/>
  <c r="AJ646" i="1"/>
  <c r="AK646" i="1"/>
  <c r="AL646" i="1"/>
  <c r="AM646" i="1"/>
  <c r="AI647" i="1"/>
  <c r="AJ647" i="1"/>
  <c r="AK647" i="1"/>
  <c r="AL647" i="1"/>
  <c r="AM647" i="1"/>
  <c r="AI648" i="1"/>
  <c r="AJ648" i="1"/>
  <c r="AK648" i="1"/>
  <c r="AL648" i="1"/>
  <c r="AM648" i="1"/>
  <c r="AI649" i="1"/>
  <c r="AJ649" i="1"/>
  <c r="AK649" i="1"/>
  <c r="AL649" i="1"/>
  <c r="AM649" i="1"/>
  <c r="AI650" i="1"/>
  <c r="AJ650" i="1"/>
  <c r="AK650" i="1"/>
  <c r="AL650" i="1"/>
  <c r="AM650" i="1"/>
  <c r="AI651" i="1"/>
  <c r="AJ651" i="1"/>
  <c r="AK651" i="1"/>
  <c r="AL651" i="1"/>
  <c r="AM651" i="1"/>
  <c r="AI652" i="1"/>
  <c r="AJ652" i="1"/>
  <c r="AK652" i="1"/>
  <c r="AL652" i="1"/>
  <c r="AM652" i="1"/>
  <c r="AI653" i="1"/>
  <c r="AJ653" i="1"/>
  <c r="AK653" i="1"/>
  <c r="AL653" i="1"/>
  <c r="AM653" i="1"/>
  <c r="AI654" i="1"/>
  <c r="AJ654" i="1"/>
  <c r="AK654" i="1"/>
  <c r="AL654" i="1"/>
  <c r="AM654" i="1"/>
  <c r="AI655" i="1"/>
  <c r="AJ655" i="1"/>
  <c r="AK655" i="1"/>
  <c r="AL655" i="1"/>
  <c r="AM655" i="1"/>
  <c r="AI656" i="1"/>
  <c r="AJ656" i="1"/>
  <c r="AK656" i="1"/>
  <c r="AL656" i="1"/>
  <c r="AM656" i="1"/>
  <c r="AI657" i="1"/>
  <c r="AJ657" i="1"/>
  <c r="AK657" i="1"/>
  <c r="AL657" i="1"/>
  <c r="AM657" i="1"/>
  <c r="AI658" i="1"/>
  <c r="AJ658" i="1"/>
  <c r="AK658" i="1"/>
  <c r="AL658" i="1"/>
  <c r="AM658" i="1"/>
  <c r="AI659" i="1"/>
  <c r="AJ659" i="1"/>
  <c r="AK659" i="1"/>
  <c r="AL659" i="1"/>
  <c r="AM659" i="1"/>
  <c r="AI660" i="1"/>
  <c r="AJ660" i="1"/>
  <c r="AK660" i="1"/>
  <c r="AL660" i="1"/>
  <c r="AM660" i="1"/>
  <c r="AI661" i="1"/>
  <c r="AJ661" i="1"/>
  <c r="AK661" i="1"/>
  <c r="AL661" i="1"/>
  <c r="AM661" i="1"/>
  <c r="AI662" i="1"/>
  <c r="AJ662" i="1"/>
  <c r="AK662" i="1"/>
  <c r="AL662" i="1"/>
  <c r="AM662" i="1"/>
  <c r="AI663" i="1"/>
  <c r="AJ663" i="1"/>
  <c r="AK663" i="1"/>
  <c r="AL663" i="1"/>
  <c r="AM663" i="1"/>
  <c r="AI664" i="1"/>
  <c r="AJ664" i="1"/>
  <c r="AK664" i="1"/>
  <c r="AL664" i="1"/>
  <c r="AM664" i="1"/>
  <c r="AI665" i="1"/>
  <c r="AJ665" i="1"/>
  <c r="AK665" i="1"/>
  <c r="AL665" i="1"/>
  <c r="AM665" i="1"/>
  <c r="AI666" i="1"/>
  <c r="AJ666" i="1"/>
  <c r="AK666" i="1"/>
  <c r="AL666" i="1"/>
  <c r="AM666" i="1"/>
  <c r="AI667" i="1"/>
  <c r="AJ667" i="1"/>
  <c r="AK667" i="1"/>
  <c r="AL667" i="1"/>
  <c r="AM667" i="1"/>
  <c r="AI668" i="1"/>
  <c r="AJ668" i="1"/>
  <c r="AK668" i="1"/>
  <c r="AL668" i="1"/>
  <c r="AM668" i="1"/>
  <c r="AI669" i="1"/>
  <c r="AJ669" i="1"/>
  <c r="AK669" i="1"/>
  <c r="AL669" i="1"/>
  <c r="AM669" i="1"/>
  <c r="AI670" i="1"/>
  <c r="AJ670" i="1"/>
  <c r="AK670" i="1"/>
  <c r="AL670" i="1"/>
  <c r="AM670" i="1"/>
  <c r="AI671" i="1"/>
  <c r="AJ671" i="1"/>
  <c r="AK671" i="1"/>
  <c r="AL671" i="1"/>
  <c r="AM671" i="1"/>
  <c r="AI672" i="1"/>
  <c r="AJ672" i="1"/>
  <c r="AK672" i="1"/>
  <c r="AL672" i="1"/>
  <c r="AM672" i="1"/>
  <c r="AI673" i="1"/>
  <c r="AJ673" i="1"/>
  <c r="AK673" i="1"/>
  <c r="AL673" i="1"/>
  <c r="AM673" i="1"/>
  <c r="AI674" i="1"/>
  <c r="AJ674" i="1"/>
  <c r="AK674" i="1"/>
  <c r="AL674" i="1"/>
  <c r="AM674" i="1"/>
  <c r="AI675" i="1"/>
  <c r="AJ675" i="1"/>
  <c r="AK675" i="1"/>
  <c r="AL675" i="1"/>
  <c r="AM675" i="1"/>
  <c r="AI676" i="1"/>
  <c r="AJ676" i="1"/>
  <c r="AK676" i="1"/>
  <c r="AL676" i="1"/>
  <c r="AM676" i="1"/>
  <c r="AI677" i="1"/>
  <c r="AJ677" i="1"/>
  <c r="AK677" i="1"/>
  <c r="AL677" i="1"/>
  <c r="AM677" i="1"/>
  <c r="AI678" i="1"/>
  <c r="AJ678" i="1"/>
  <c r="AK678" i="1"/>
  <c r="AL678" i="1"/>
  <c r="AM678" i="1"/>
  <c r="AI679" i="1"/>
  <c r="AJ679" i="1"/>
  <c r="AK679" i="1"/>
  <c r="AL679" i="1"/>
  <c r="AM679" i="1"/>
  <c r="AI680" i="1"/>
  <c r="AJ680" i="1"/>
  <c r="AK680" i="1"/>
  <c r="AL680" i="1"/>
  <c r="AM680" i="1"/>
  <c r="AI681" i="1"/>
  <c r="AJ681" i="1"/>
  <c r="AK681" i="1"/>
  <c r="AL681" i="1"/>
  <c r="AM681" i="1"/>
  <c r="AI682" i="1"/>
  <c r="AJ682" i="1"/>
  <c r="AK682" i="1"/>
  <c r="AL682" i="1"/>
  <c r="AM682" i="1"/>
  <c r="AI683" i="1"/>
  <c r="AJ683" i="1"/>
  <c r="AK683" i="1"/>
  <c r="AL683" i="1"/>
  <c r="AM683" i="1"/>
  <c r="AI684" i="1"/>
  <c r="AJ684" i="1"/>
  <c r="AK684" i="1"/>
  <c r="AL684" i="1"/>
  <c r="AM684" i="1"/>
  <c r="AI685" i="1"/>
  <c r="AJ685" i="1"/>
  <c r="AK685" i="1"/>
  <c r="AL685" i="1"/>
  <c r="AM685" i="1"/>
  <c r="AI686" i="1"/>
  <c r="AJ686" i="1"/>
  <c r="AK686" i="1"/>
  <c r="AL686" i="1"/>
  <c r="AM686" i="1"/>
  <c r="AI687" i="1"/>
  <c r="AJ687" i="1"/>
  <c r="AK687" i="1"/>
  <c r="AL687" i="1"/>
  <c r="AM687" i="1"/>
  <c r="AI688" i="1"/>
  <c r="AJ688" i="1"/>
  <c r="AK688" i="1"/>
  <c r="AL688" i="1"/>
  <c r="AM688" i="1"/>
  <c r="AI689" i="1"/>
  <c r="AJ689" i="1"/>
  <c r="AK689" i="1"/>
  <c r="AL689" i="1"/>
  <c r="AM689" i="1"/>
  <c r="AI690" i="1"/>
  <c r="AJ690" i="1"/>
  <c r="AK690" i="1"/>
  <c r="AL690" i="1"/>
  <c r="AM690" i="1"/>
  <c r="AI691" i="1"/>
  <c r="AJ691" i="1"/>
  <c r="AK691" i="1"/>
  <c r="AL691" i="1"/>
  <c r="AM691" i="1"/>
  <c r="AI692" i="1"/>
  <c r="AJ692" i="1"/>
  <c r="AK692" i="1"/>
  <c r="AL692" i="1"/>
  <c r="AM692" i="1"/>
  <c r="AI693" i="1"/>
  <c r="AJ693" i="1"/>
  <c r="AK693" i="1"/>
  <c r="AL693" i="1"/>
  <c r="AM693" i="1"/>
  <c r="AI694" i="1"/>
  <c r="AJ694" i="1"/>
  <c r="AK694" i="1"/>
  <c r="AL694" i="1"/>
  <c r="AM694" i="1"/>
  <c r="AI695" i="1"/>
  <c r="AJ695" i="1"/>
  <c r="AK695" i="1"/>
  <c r="AL695" i="1"/>
  <c r="AM695" i="1"/>
  <c r="AI696" i="1"/>
  <c r="AJ696" i="1"/>
  <c r="AK696" i="1"/>
  <c r="AL696" i="1"/>
  <c r="AM696" i="1"/>
  <c r="AI697" i="1"/>
  <c r="AJ697" i="1"/>
  <c r="AK697" i="1"/>
  <c r="AL697" i="1"/>
  <c r="AM697" i="1"/>
  <c r="AI698" i="1"/>
  <c r="AJ698" i="1"/>
  <c r="AK698" i="1"/>
  <c r="AL698" i="1"/>
  <c r="AM698" i="1"/>
  <c r="AI699" i="1"/>
  <c r="AJ699" i="1"/>
  <c r="AK699" i="1"/>
  <c r="AL699" i="1"/>
  <c r="AM699" i="1"/>
  <c r="AI700" i="1"/>
  <c r="AJ700" i="1"/>
  <c r="AK700" i="1"/>
  <c r="AL700" i="1"/>
  <c r="AM700" i="1"/>
  <c r="AI701" i="1"/>
  <c r="AJ701" i="1"/>
  <c r="AK701" i="1"/>
  <c r="AL701" i="1"/>
  <c r="AM701" i="1"/>
  <c r="AI702" i="1"/>
  <c r="AJ702" i="1"/>
  <c r="AK702" i="1"/>
  <c r="AL702" i="1"/>
  <c r="AM702" i="1"/>
  <c r="AI703" i="1"/>
  <c r="AJ703" i="1"/>
  <c r="AK703" i="1"/>
  <c r="AL703" i="1"/>
  <c r="AM703" i="1"/>
  <c r="AI704" i="1"/>
  <c r="AJ704" i="1"/>
  <c r="AK704" i="1"/>
  <c r="AL704" i="1"/>
  <c r="AM704" i="1"/>
  <c r="AI705" i="1"/>
  <c r="AJ705" i="1"/>
  <c r="AK705" i="1"/>
  <c r="AL705" i="1"/>
  <c r="AM705" i="1"/>
  <c r="AI706" i="1"/>
  <c r="AJ706" i="1"/>
  <c r="AK706" i="1"/>
  <c r="AL706" i="1"/>
  <c r="AM706" i="1"/>
  <c r="AI707" i="1"/>
  <c r="AJ707" i="1"/>
  <c r="AK707" i="1"/>
  <c r="AL707" i="1"/>
  <c r="AM707" i="1"/>
  <c r="AI708" i="1"/>
  <c r="AJ708" i="1"/>
  <c r="AK708" i="1"/>
  <c r="AL708" i="1"/>
  <c r="AM708" i="1"/>
  <c r="AI709" i="1"/>
  <c r="AJ709" i="1"/>
  <c r="AK709" i="1"/>
  <c r="AL709" i="1"/>
  <c r="AM709" i="1"/>
  <c r="AI710" i="1"/>
  <c r="AJ710" i="1"/>
  <c r="AK710" i="1"/>
  <c r="AL710" i="1"/>
  <c r="AM710" i="1"/>
  <c r="AI711" i="1"/>
  <c r="AJ711" i="1"/>
  <c r="AK711" i="1"/>
  <c r="AL711" i="1"/>
  <c r="AM711" i="1"/>
  <c r="AI712" i="1"/>
  <c r="AJ712" i="1"/>
  <c r="AK712" i="1"/>
  <c r="AL712" i="1"/>
  <c r="AM712" i="1"/>
  <c r="AI713" i="1"/>
  <c r="AJ713" i="1"/>
  <c r="AK713" i="1"/>
  <c r="AL713" i="1"/>
  <c r="AM713" i="1"/>
  <c r="AI714" i="1"/>
  <c r="AJ714" i="1"/>
  <c r="AK714" i="1"/>
  <c r="AL714" i="1"/>
  <c r="AM714" i="1"/>
  <c r="AI715" i="1"/>
  <c r="AJ715" i="1"/>
  <c r="AK715" i="1"/>
  <c r="AL715" i="1"/>
  <c r="AM715" i="1"/>
  <c r="AI716" i="1"/>
  <c r="AJ716" i="1"/>
  <c r="AK716" i="1"/>
  <c r="AL716" i="1"/>
  <c r="AM716" i="1"/>
  <c r="AI717" i="1"/>
  <c r="AJ717" i="1"/>
  <c r="AK717" i="1"/>
  <c r="AL717" i="1"/>
  <c r="AM717" i="1"/>
  <c r="AI718" i="1"/>
  <c r="AJ718" i="1"/>
  <c r="AK718" i="1"/>
  <c r="AL718" i="1"/>
  <c r="AM718" i="1"/>
  <c r="AI719" i="1"/>
  <c r="AJ719" i="1"/>
  <c r="AK719" i="1"/>
  <c r="AL719" i="1"/>
  <c r="AM719" i="1"/>
  <c r="AI720" i="1"/>
  <c r="AJ720" i="1"/>
  <c r="AK720" i="1"/>
  <c r="AL720" i="1"/>
  <c r="AM720" i="1"/>
  <c r="AI721" i="1"/>
  <c r="AJ721" i="1"/>
  <c r="AK721" i="1"/>
  <c r="AL721" i="1"/>
  <c r="AM721" i="1"/>
  <c r="AI722" i="1"/>
  <c r="AJ722" i="1"/>
  <c r="AK722" i="1"/>
  <c r="AL722" i="1"/>
  <c r="AM722" i="1"/>
  <c r="AI723" i="1"/>
  <c r="AJ723" i="1"/>
  <c r="AK723" i="1"/>
  <c r="AL723" i="1"/>
  <c r="AM723" i="1"/>
  <c r="AI724" i="1"/>
  <c r="AJ724" i="1"/>
  <c r="AK724" i="1"/>
  <c r="AL724" i="1"/>
  <c r="AM724" i="1"/>
  <c r="AI725" i="1"/>
  <c r="AJ725" i="1"/>
  <c r="AK725" i="1"/>
  <c r="AL725" i="1"/>
  <c r="AM725" i="1"/>
  <c r="AI726" i="1"/>
  <c r="AJ726" i="1"/>
  <c r="AK726" i="1"/>
  <c r="AL726" i="1"/>
  <c r="AM726" i="1"/>
  <c r="AI727" i="1"/>
  <c r="AJ727" i="1"/>
  <c r="AK727" i="1"/>
  <c r="AL727" i="1"/>
  <c r="AM727" i="1"/>
  <c r="AI728" i="1"/>
  <c r="AJ728" i="1"/>
  <c r="AK728" i="1"/>
  <c r="AL728" i="1"/>
  <c r="AM728" i="1"/>
  <c r="AI729" i="1"/>
  <c r="AJ729" i="1"/>
  <c r="AK729" i="1"/>
  <c r="AL729" i="1"/>
  <c r="AM729" i="1"/>
  <c r="AI730" i="1"/>
  <c r="AJ730" i="1"/>
  <c r="AK730" i="1"/>
  <c r="AL730" i="1"/>
  <c r="AM730" i="1"/>
  <c r="AI731" i="1"/>
  <c r="AJ731" i="1"/>
  <c r="AK731" i="1"/>
  <c r="AL731" i="1"/>
  <c r="AM731" i="1"/>
  <c r="AI732" i="1"/>
  <c r="AJ732" i="1"/>
  <c r="AK732" i="1"/>
  <c r="AL732" i="1"/>
  <c r="AM732" i="1"/>
  <c r="AI733" i="1"/>
  <c r="AJ733" i="1"/>
  <c r="AK733" i="1"/>
  <c r="AL733" i="1"/>
  <c r="AM733" i="1"/>
  <c r="AI734" i="1"/>
  <c r="AJ734" i="1"/>
  <c r="AK734" i="1"/>
  <c r="AL734" i="1"/>
  <c r="AM734" i="1"/>
  <c r="AI735" i="1"/>
  <c r="AJ735" i="1"/>
  <c r="AK735" i="1"/>
  <c r="AL735" i="1"/>
  <c r="AM735" i="1"/>
  <c r="AI736" i="1"/>
  <c r="AJ736" i="1"/>
  <c r="AK736" i="1"/>
  <c r="AL736" i="1"/>
  <c r="AM736" i="1"/>
  <c r="AI737" i="1"/>
  <c r="AJ737" i="1"/>
  <c r="AK737" i="1"/>
  <c r="AL737" i="1"/>
  <c r="AM737" i="1"/>
  <c r="AI738" i="1"/>
  <c r="AJ738" i="1"/>
  <c r="AK738" i="1"/>
  <c r="AL738" i="1"/>
  <c r="AM738" i="1"/>
  <c r="AI739" i="1"/>
  <c r="AJ739" i="1"/>
  <c r="AK739" i="1"/>
  <c r="AL739" i="1"/>
  <c r="AM739" i="1"/>
  <c r="AI740" i="1"/>
  <c r="AJ740" i="1"/>
  <c r="AK740" i="1"/>
  <c r="AL740" i="1"/>
  <c r="AM740" i="1"/>
  <c r="AI741" i="1"/>
  <c r="AJ741" i="1"/>
  <c r="AK741" i="1"/>
  <c r="AL741" i="1"/>
  <c r="AM741" i="1"/>
  <c r="AI742" i="1"/>
  <c r="AJ742" i="1"/>
  <c r="AK742" i="1"/>
  <c r="AL742" i="1"/>
  <c r="AM742" i="1"/>
  <c r="AI743" i="1"/>
  <c r="AJ743" i="1"/>
  <c r="AK743" i="1"/>
  <c r="AL743" i="1"/>
  <c r="AM743" i="1"/>
  <c r="AI744" i="1"/>
  <c r="AJ744" i="1"/>
  <c r="AK744" i="1"/>
  <c r="AL744" i="1"/>
  <c r="AM744" i="1"/>
  <c r="AI745" i="1"/>
  <c r="AJ745" i="1"/>
  <c r="AK745" i="1"/>
  <c r="AL745" i="1"/>
  <c r="AM745" i="1"/>
  <c r="AI746" i="1"/>
  <c r="AJ746" i="1"/>
  <c r="AK746" i="1"/>
  <c r="AL746" i="1"/>
  <c r="AM746" i="1"/>
  <c r="AI747" i="1"/>
  <c r="AJ747" i="1"/>
  <c r="AK747" i="1"/>
  <c r="AL747" i="1"/>
  <c r="AM747" i="1"/>
  <c r="AI748" i="1"/>
  <c r="AJ748" i="1"/>
  <c r="AK748" i="1"/>
  <c r="AL748" i="1"/>
  <c r="AM748" i="1"/>
  <c r="AI749" i="1"/>
  <c r="AJ749" i="1"/>
  <c r="AK749" i="1"/>
  <c r="AL749" i="1"/>
  <c r="AM749" i="1"/>
  <c r="AI750" i="1"/>
  <c r="AJ750" i="1"/>
  <c r="AK750" i="1"/>
  <c r="AL750" i="1"/>
  <c r="AM750" i="1"/>
  <c r="AI751" i="1"/>
  <c r="AJ751" i="1"/>
  <c r="AK751" i="1"/>
  <c r="AL751" i="1"/>
  <c r="AM751" i="1"/>
  <c r="AI752" i="1"/>
  <c r="AJ752" i="1"/>
  <c r="AK752" i="1"/>
  <c r="AL752" i="1"/>
  <c r="AM752" i="1"/>
  <c r="AI753" i="1"/>
  <c r="AJ753" i="1"/>
  <c r="AK753" i="1"/>
  <c r="AL753" i="1"/>
  <c r="AM753" i="1"/>
  <c r="AI754" i="1"/>
  <c r="AJ754" i="1"/>
  <c r="AK754" i="1"/>
  <c r="AL754" i="1"/>
  <c r="AM754" i="1"/>
  <c r="AI755" i="1"/>
  <c r="AJ755" i="1"/>
  <c r="AK755" i="1"/>
  <c r="AL755" i="1"/>
  <c r="AM755" i="1"/>
  <c r="AI756" i="1"/>
  <c r="AJ756" i="1"/>
  <c r="AK756" i="1"/>
  <c r="AL756" i="1"/>
  <c r="AM756" i="1"/>
  <c r="AI757" i="1"/>
  <c r="AJ757" i="1"/>
  <c r="AK757" i="1"/>
  <c r="AL757" i="1"/>
  <c r="AM757" i="1"/>
  <c r="AI758" i="1"/>
  <c r="AJ758" i="1"/>
  <c r="AK758" i="1"/>
  <c r="AL758" i="1"/>
  <c r="AM758" i="1"/>
  <c r="AI759" i="1"/>
  <c r="AJ759" i="1"/>
  <c r="AK759" i="1"/>
  <c r="AL759" i="1"/>
  <c r="AM759" i="1"/>
  <c r="AI760" i="1"/>
  <c r="AJ760" i="1"/>
  <c r="AK760" i="1"/>
  <c r="AL760" i="1"/>
  <c r="AM760" i="1"/>
  <c r="AI761" i="1"/>
  <c r="AJ761" i="1"/>
  <c r="AK761" i="1"/>
  <c r="AL761" i="1"/>
  <c r="AM761" i="1"/>
  <c r="AI762" i="1"/>
  <c r="AJ762" i="1"/>
  <c r="AK762" i="1"/>
  <c r="AL762" i="1"/>
  <c r="AM762" i="1"/>
  <c r="AI763" i="1"/>
  <c r="AJ763" i="1"/>
  <c r="AK763" i="1"/>
  <c r="AL763" i="1"/>
  <c r="AM763" i="1"/>
  <c r="AI764" i="1"/>
  <c r="AJ764" i="1"/>
  <c r="AK764" i="1"/>
  <c r="AL764" i="1"/>
  <c r="AM764" i="1"/>
  <c r="AI765" i="1"/>
  <c r="AJ765" i="1"/>
  <c r="AK765" i="1"/>
  <c r="AL765" i="1"/>
  <c r="AM765" i="1"/>
  <c r="AI766" i="1"/>
  <c r="AJ766" i="1"/>
  <c r="AK766" i="1"/>
  <c r="AL766" i="1"/>
  <c r="AM766" i="1"/>
  <c r="AI767" i="1"/>
  <c r="AJ767" i="1"/>
  <c r="AK767" i="1"/>
  <c r="AL767" i="1"/>
  <c r="AM767" i="1"/>
  <c r="AI768" i="1"/>
  <c r="AJ768" i="1"/>
  <c r="AK768" i="1"/>
  <c r="AL768" i="1"/>
  <c r="AM768" i="1"/>
  <c r="AI769" i="1"/>
  <c r="AJ769" i="1"/>
  <c r="AK769" i="1"/>
  <c r="AL769" i="1"/>
  <c r="AM769" i="1"/>
  <c r="AI770" i="1"/>
  <c r="AJ770" i="1"/>
  <c r="AK770" i="1"/>
  <c r="AL770" i="1"/>
  <c r="AM770" i="1"/>
  <c r="AI771" i="1"/>
  <c r="AJ771" i="1"/>
  <c r="AK771" i="1"/>
  <c r="AL771" i="1"/>
  <c r="AM771" i="1"/>
  <c r="AI772" i="1"/>
  <c r="AJ772" i="1"/>
  <c r="AK772" i="1"/>
  <c r="AL772" i="1"/>
  <c r="AM772" i="1"/>
  <c r="AI773" i="1"/>
  <c r="AJ773" i="1"/>
  <c r="AK773" i="1"/>
  <c r="AL773" i="1"/>
  <c r="AM773" i="1"/>
  <c r="AI774" i="1"/>
  <c r="AJ774" i="1"/>
  <c r="AK774" i="1"/>
  <c r="AL774" i="1"/>
  <c r="AM774" i="1"/>
  <c r="AI775" i="1"/>
  <c r="AJ775" i="1"/>
  <c r="AK775" i="1"/>
  <c r="AL775" i="1"/>
  <c r="AM775" i="1"/>
  <c r="AI776" i="1"/>
  <c r="AJ776" i="1"/>
  <c r="AK776" i="1"/>
  <c r="AL776" i="1"/>
  <c r="AM776" i="1"/>
  <c r="AI777" i="1"/>
  <c r="AJ777" i="1"/>
  <c r="AK777" i="1"/>
  <c r="AL777" i="1"/>
  <c r="AM777" i="1"/>
  <c r="AI778" i="1"/>
  <c r="AJ778" i="1"/>
  <c r="AK778" i="1"/>
  <c r="AL778" i="1"/>
  <c r="AM778" i="1"/>
  <c r="AI779" i="1"/>
  <c r="AJ779" i="1"/>
  <c r="AK779" i="1"/>
  <c r="AL779" i="1"/>
  <c r="AM779" i="1"/>
  <c r="AI780" i="1"/>
  <c r="AJ780" i="1"/>
  <c r="AK780" i="1"/>
  <c r="AL780" i="1"/>
  <c r="AM780" i="1"/>
  <c r="AI781" i="1"/>
  <c r="AJ781" i="1"/>
  <c r="AK781" i="1"/>
  <c r="AL781" i="1"/>
  <c r="AM781" i="1"/>
  <c r="AI782" i="1"/>
  <c r="AJ782" i="1"/>
  <c r="AK782" i="1"/>
  <c r="AL782" i="1"/>
  <c r="AM782" i="1"/>
  <c r="AI783" i="1"/>
  <c r="AJ783" i="1"/>
  <c r="AK783" i="1"/>
  <c r="AL783" i="1"/>
  <c r="AM783" i="1"/>
  <c r="AI784" i="1"/>
  <c r="AJ784" i="1"/>
  <c r="AK784" i="1"/>
  <c r="AL784" i="1"/>
  <c r="AM784" i="1"/>
  <c r="AI785" i="1"/>
  <c r="AJ785" i="1"/>
  <c r="AK785" i="1"/>
  <c r="AL785" i="1"/>
  <c r="AM785" i="1"/>
  <c r="AI786" i="1"/>
  <c r="AJ786" i="1"/>
  <c r="AK786" i="1"/>
  <c r="AL786" i="1"/>
  <c r="AM786" i="1"/>
  <c r="AI787" i="1"/>
  <c r="AJ787" i="1"/>
  <c r="AK787" i="1"/>
  <c r="AL787" i="1"/>
  <c r="AM787" i="1"/>
  <c r="AI788" i="1"/>
  <c r="AJ788" i="1"/>
  <c r="AK788" i="1"/>
  <c r="AL788" i="1"/>
  <c r="AM788" i="1"/>
  <c r="AI789" i="1"/>
  <c r="AJ789" i="1"/>
  <c r="AK789" i="1"/>
  <c r="AL789" i="1"/>
  <c r="AM789" i="1"/>
  <c r="AI790" i="1"/>
  <c r="AJ790" i="1"/>
  <c r="AK790" i="1"/>
  <c r="AL790" i="1"/>
  <c r="AM790" i="1"/>
  <c r="AI791" i="1"/>
  <c r="AJ791" i="1"/>
  <c r="AK791" i="1"/>
  <c r="AL791" i="1"/>
  <c r="AM791" i="1"/>
  <c r="AI792" i="1"/>
  <c r="AJ792" i="1"/>
  <c r="AK792" i="1"/>
  <c r="AL792" i="1"/>
  <c r="AM792" i="1"/>
  <c r="AI793" i="1"/>
  <c r="AJ793" i="1"/>
  <c r="AK793" i="1"/>
  <c r="AL793" i="1"/>
  <c r="AM793" i="1"/>
  <c r="AI794" i="1"/>
  <c r="AJ794" i="1"/>
  <c r="AK794" i="1"/>
  <c r="AL794" i="1"/>
  <c r="AM794" i="1"/>
  <c r="AI795" i="1"/>
  <c r="AJ795" i="1"/>
  <c r="AK795" i="1"/>
  <c r="AL795" i="1"/>
  <c r="AM795" i="1"/>
  <c r="AI796" i="1"/>
  <c r="AJ796" i="1"/>
  <c r="AK796" i="1"/>
  <c r="AL796" i="1"/>
  <c r="AM796" i="1"/>
  <c r="AI797" i="1"/>
  <c r="AJ797" i="1"/>
  <c r="AK797" i="1"/>
  <c r="AL797" i="1"/>
  <c r="AM797" i="1"/>
  <c r="AI798" i="1"/>
  <c r="AJ798" i="1"/>
  <c r="AK798" i="1"/>
  <c r="AL798" i="1"/>
  <c r="AM798" i="1"/>
  <c r="AI799" i="1"/>
  <c r="AJ799" i="1"/>
  <c r="AK799" i="1"/>
  <c r="AL799" i="1"/>
  <c r="AM799" i="1"/>
  <c r="AI800" i="1"/>
  <c r="AJ800" i="1"/>
  <c r="AK800" i="1"/>
  <c r="AL800" i="1"/>
  <c r="AM800" i="1"/>
  <c r="AI801" i="1"/>
  <c r="AJ801" i="1"/>
  <c r="AK801" i="1"/>
  <c r="AL801" i="1"/>
  <c r="AM801" i="1"/>
  <c r="AI802" i="1"/>
  <c r="AJ802" i="1"/>
  <c r="AK802" i="1"/>
  <c r="AL802" i="1"/>
  <c r="AM802" i="1"/>
  <c r="AI803" i="1"/>
  <c r="AJ803" i="1"/>
  <c r="AK803" i="1"/>
  <c r="AL803" i="1"/>
  <c r="AM803" i="1"/>
  <c r="AI804" i="1"/>
  <c r="AJ804" i="1"/>
  <c r="AK804" i="1"/>
  <c r="AL804" i="1"/>
  <c r="AM804" i="1"/>
  <c r="AI805" i="1"/>
  <c r="AJ805" i="1"/>
  <c r="AK805" i="1"/>
  <c r="AL805" i="1"/>
  <c r="AM805" i="1"/>
  <c r="AI806" i="1"/>
  <c r="AJ806" i="1"/>
  <c r="AK806" i="1"/>
  <c r="AL806" i="1"/>
  <c r="AM806" i="1"/>
  <c r="AI807" i="1"/>
  <c r="AJ807" i="1"/>
  <c r="AK807" i="1"/>
  <c r="AL807" i="1"/>
  <c r="AM807" i="1"/>
  <c r="AI808" i="1"/>
  <c r="AJ808" i="1"/>
  <c r="AK808" i="1"/>
  <c r="AL808" i="1"/>
  <c r="AM808" i="1"/>
  <c r="AI809" i="1"/>
  <c r="AJ809" i="1"/>
  <c r="AK809" i="1"/>
  <c r="AL809" i="1"/>
  <c r="AM809" i="1"/>
  <c r="AI810" i="1"/>
  <c r="AJ810" i="1"/>
  <c r="AK810" i="1"/>
  <c r="AL810" i="1"/>
  <c r="AM810" i="1"/>
  <c r="AI811" i="1"/>
  <c r="AJ811" i="1"/>
  <c r="AK811" i="1"/>
  <c r="AL811" i="1"/>
  <c r="AM811" i="1"/>
  <c r="AI812" i="1"/>
  <c r="AJ812" i="1"/>
  <c r="AK812" i="1"/>
  <c r="AL812" i="1"/>
  <c r="AM812" i="1"/>
  <c r="AI813" i="1"/>
  <c r="AJ813" i="1"/>
  <c r="AK813" i="1"/>
  <c r="AL813" i="1"/>
  <c r="AM813" i="1"/>
  <c r="AI814" i="1"/>
  <c r="AJ814" i="1"/>
  <c r="AK814" i="1"/>
  <c r="AL814" i="1"/>
  <c r="AM814" i="1"/>
  <c r="AI815" i="1"/>
  <c r="AJ815" i="1"/>
  <c r="AK815" i="1"/>
  <c r="AL815" i="1"/>
  <c r="AM815" i="1"/>
  <c r="AI816" i="1"/>
  <c r="AJ816" i="1"/>
  <c r="AK816" i="1"/>
  <c r="AL816" i="1"/>
  <c r="AM816" i="1"/>
  <c r="AI817" i="1"/>
  <c r="AJ817" i="1"/>
  <c r="AK817" i="1"/>
  <c r="AL817" i="1"/>
  <c r="AM817" i="1"/>
  <c r="AI818" i="1"/>
  <c r="AJ818" i="1"/>
  <c r="AK818" i="1"/>
  <c r="AL818" i="1"/>
  <c r="AM818" i="1"/>
  <c r="AI819" i="1"/>
  <c r="AJ819" i="1"/>
  <c r="AK819" i="1"/>
  <c r="AL819" i="1"/>
  <c r="AM819" i="1"/>
  <c r="AI820" i="1"/>
  <c r="AJ820" i="1"/>
  <c r="AK820" i="1"/>
  <c r="AL820" i="1"/>
  <c r="AM820" i="1"/>
  <c r="AI821" i="1"/>
  <c r="AJ821" i="1"/>
  <c r="AK821" i="1"/>
  <c r="AL821" i="1"/>
  <c r="AM821" i="1"/>
  <c r="AI822" i="1"/>
  <c r="AJ822" i="1"/>
  <c r="AK822" i="1"/>
  <c r="AL822" i="1"/>
  <c r="AM822" i="1"/>
  <c r="AI823" i="1"/>
  <c r="AJ823" i="1"/>
  <c r="AK823" i="1"/>
  <c r="AL823" i="1"/>
  <c r="AM823" i="1"/>
  <c r="AI824" i="1"/>
  <c r="AJ824" i="1"/>
  <c r="AK824" i="1"/>
  <c r="AL824" i="1"/>
  <c r="AM824" i="1"/>
  <c r="AI825" i="1"/>
  <c r="AJ825" i="1"/>
  <c r="AK825" i="1"/>
  <c r="AL825" i="1"/>
  <c r="AM825" i="1"/>
  <c r="AI826" i="1"/>
  <c r="AJ826" i="1"/>
  <c r="AK826" i="1"/>
  <c r="AL826" i="1"/>
  <c r="AM826" i="1"/>
  <c r="AI827" i="1"/>
  <c r="AJ827" i="1"/>
  <c r="AK827" i="1"/>
  <c r="AL827" i="1"/>
  <c r="AM827" i="1"/>
  <c r="AI828" i="1"/>
  <c r="AJ828" i="1"/>
  <c r="AK828" i="1"/>
  <c r="AL828" i="1"/>
  <c r="AM828" i="1"/>
  <c r="AI829" i="1"/>
  <c r="AJ829" i="1"/>
  <c r="AK829" i="1"/>
  <c r="AL829" i="1"/>
  <c r="AM829" i="1"/>
  <c r="AI830" i="1"/>
  <c r="AJ830" i="1"/>
  <c r="AK830" i="1"/>
  <c r="AL830" i="1"/>
  <c r="AM830" i="1"/>
  <c r="AI831" i="1"/>
  <c r="AJ831" i="1"/>
  <c r="AK831" i="1"/>
  <c r="AL831" i="1"/>
  <c r="AM831" i="1"/>
  <c r="AI832" i="1"/>
  <c r="AJ832" i="1"/>
  <c r="AK832" i="1"/>
  <c r="AL832" i="1"/>
  <c r="AM832" i="1"/>
  <c r="AI833" i="1"/>
  <c r="AJ833" i="1"/>
  <c r="AK833" i="1"/>
  <c r="AL833" i="1"/>
  <c r="AM833" i="1"/>
  <c r="AI834" i="1"/>
  <c r="AJ834" i="1"/>
  <c r="AK834" i="1"/>
  <c r="AL834" i="1"/>
  <c r="AM834" i="1"/>
  <c r="AI835" i="1"/>
  <c r="AJ835" i="1"/>
  <c r="AK835" i="1"/>
  <c r="AL835" i="1"/>
  <c r="AM835" i="1"/>
  <c r="AI836" i="1"/>
  <c r="AJ836" i="1"/>
  <c r="AK836" i="1"/>
  <c r="AL836" i="1"/>
  <c r="AM836" i="1"/>
  <c r="AI837" i="1"/>
  <c r="AJ837" i="1"/>
  <c r="AK837" i="1"/>
  <c r="AL837" i="1"/>
  <c r="AM837" i="1"/>
  <c r="AI838" i="1"/>
  <c r="AJ838" i="1"/>
  <c r="AK838" i="1"/>
  <c r="AL838" i="1"/>
  <c r="AM838" i="1"/>
  <c r="AI839" i="1"/>
  <c r="AJ839" i="1"/>
  <c r="AK839" i="1"/>
  <c r="AL839" i="1"/>
  <c r="AM839" i="1"/>
  <c r="AI840" i="1"/>
  <c r="AJ840" i="1"/>
  <c r="AK840" i="1"/>
  <c r="AL840" i="1"/>
  <c r="AM840" i="1"/>
  <c r="AI841" i="1"/>
  <c r="AJ841" i="1"/>
  <c r="AK841" i="1"/>
  <c r="AL841" i="1"/>
  <c r="AM841" i="1"/>
  <c r="AI842" i="1"/>
  <c r="AJ842" i="1"/>
  <c r="AK842" i="1"/>
  <c r="AL842" i="1"/>
  <c r="AM842" i="1"/>
  <c r="AI843" i="1"/>
  <c r="AJ843" i="1"/>
  <c r="AK843" i="1"/>
  <c r="AL843" i="1"/>
  <c r="AM843" i="1"/>
  <c r="AI844" i="1"/>
  <c r="AJ844" i="1"/>
  <c r="AK844" i="1"/>
  <c r="AL844" i="1"/>
  <c r="AM844" i="1"/>
  <c r="AI845" i="1"/>
  <c r="AJ845" i="1"/>
  <c r="AK845" i="1"/>
  <c r="AL845" i="1"/>
  <c r="AM845" i="1"/>
  <c r="AI846" i="1"/>
  <c r="AJ846" i="1"/>
  <c r="AK846" i="1"/>
  <c r="AL846" i="1"/>
  <c r="AM846" i="1"/>
  <c r="AI847" i="1"/>
  <c r="AJ847" i="1"/>
  <c r="AK847" i="1"/>
  <c r="AL847" i="1"/>
  <c r="AM847" i="1"/>
  <c r="AI848" i="1"/>
  <c r="AJ848" i="1"/>
  <c r="AK848" i="1"/>
  <c r="AL848" i="1"/>
  <c r="AM848" i="1"/>
  <c r="AI849" i="1"/>
  <c r="AJ849" i="1"/>
  <c r="AK849" i="1"/>
  <c r="AL849" i="1"/>
  <c r="AM849" i="1"/>
  <c r="AI850" i="1"/>
  <c r="AJ850" i="1"/>
  <c r="AK850" i="1"/>
  <c r="AL850" i="1"/>
  <c r="AM850" i="1"/>
  <c r="AI851" i="1"/>
  <c r="AJ851" i="1"/>
  <c r="AK851" i="1"/>
  <c r="AL851" i="1"/>
  <c r="AM851" i="1"/>
  <c r="AI852" i="1"/>
  <c r="AJ852" i="1"/>
  <c r="AK852" i="1"/>
  <c r="AL852" i="1"/>
  <c r="AM852" i="1"/>
  <c r="AI853" i="1"/>
  <c r="AJ853" i="1"/>
  <c r="AK853" i="1"/>
  <c r="AL853" i="1"/>
  <c r="AM853" i="1"/>
  <c r="AI854" i="1"/>
  <c r="AJ854" i="1"/>
  <c r="AK854" i="1"/>
  <c r="AL854" i="1"/>
  <c r="AM854" i="1"/>
  <c r="AI855" i="1"/>
  <c r="AJ855" i="1"/>
  <c r="AK855" i="1"/>
  <c r="AL855" i="1"/>
  <c r="AM855" i="1"/>
  <c r="AI856" i="1"/>
  <c r="AJ856" i="1"/>
  <c r="AK856" i="1"/>
  <c r="AL856" i="1"/>
  <c r="AM856" i="1"/>
  <c r="AI857" i="1"/>
  <c r="AJ857" i="1"/>
  <c r="AK857" i="1"/>
  <c r="AL857" i="1"/>
  <c r="AM857" i="1"/>
  <c r="AI858" i="1"/>
  <c r="AJ858" i="1"/>
  <c r="AK858" i="1"/>
  <c r="AL858" i="1"/>
  <c r="AM858" i="1"/>
  <c r="AI859" i="1"/>
  <c r="AJ859" i="1"/>
  <c r="AK859" i="1"/>
  <c r="AL859" i="1"/>
  <c r="AM859" i="1"/>
  <c r="AI860" i="1"/>
  <c r="AJ860" i="1"/>
  <c r="AK860" i="1"/>
  <c r="AL860" i="1"/>
  <c r="AM860" i="1"/>
  <c r="AI861" i="1"/>
  <c r="AJ861" i="1"/>
  <c r="AK861" i="1"/>
  <c r="AL861" i="1"/>
  <c r="AM861" i="1"/>
  <c r="AI862" i="1"/>
  <c r="AJ862" i="1"/>
  <c r="AK862" i="1"/>
  <c r="AL862" i="1"/>
  <c r="AM862" i="1"/>
  <c r="AI863" i="1"/>
  <c r="AJ863" i="1"/>
  <c r="AK863" i="1"/>
  <c r="AL863" i="1"/>
  <c r="AM863" i="1"/>
  <c r="AI864" i="1"/>
  <c r="AJ864" i="1"/>
  <c r="AK864" i="1"/>
  <c r="AL864" i="1"/>
  <c r="AM864" i="1"/>
  <c r="AI865" i="1"/>
  <c r="AJ865" i="1"/>
  <c r="AK865" i="1"/>
  <c r="AL865" i="1"/>
  <c r="AM865" i="1"/>
  <c r="AI866" i="1"/>
  <c r="AJ866" i="1"/>
  <c r="AK866" i="1"/>
  <c r="AL866" i="1"/>
  <c r="AM866" i="1"/>
  <c r="AI867" i="1"/>
  <c r="AJ867" i="1"/>
  <c r="AK867" i="1"/>
  <c r="AL867" i="1"/>
  <c r="AM867" i="1"/>
  <c r="AI868" i="1"/>
  <c r="AJ868" i="1"/>
  <c r="AK868" i="1"/>
  <c r="AL868" i="1"/>
  <c r="AM868" i="1"/>
  <c r="AI869" i="1"/>
  <c r="AJ869" i="1"/>
  <c r="AK869" i="1"/>
  <c r="AL869" i="1"/>
  <c r="AM869" i="1"/>
  <c r="AI870" i="1"/>
  <c r="AJ870" i="1"/>
  <c r="AK870" i="1"/>
  <c r="AL870" i="1"/>
  <c r="AM870" i="1"/>
  <c r="AI871" i="1"/>
  <c r="AJ871" i="1"/>
  <c r="AK871" i="1"/>
  <c r="AL871" i="1"/>
  <c r="AM871" i="1"/>
  <c r="AI872" i="1"/>
  <c r="AJ872" i="1"/>
  <c r="AK872" i="1"/>
  <c r="AL872" i="1"/>
  <c r="AM872" i="1"/>
  <c r="AI873" i="1"/>
  <c r="AJ873" i="1"/>
  <c r="AK873" i="1"/>
  <c r="AL873" i="1"/>
  <c r="AM873" i="1"/>
  <c r="AI874" i="1"/>
  <c r="AJ874" i="1"/>
  <c r="AK874" i="1"/>
  <c r="AL874" i="1"/>
  <c r="AM874" i="1"/>
  <c r="AI875" i="1"/>
  <c r="AJ875" i="1"/>
  <c r="AK875" i="1"/>
  <c r="AL875" i="1"/>
  <c r="AM875" i="1"/>
  <c r="AI876" i="1"/>
  <c r="AJ876" i="1"/>
  <c r="AK876" i="1"/>
  <c r="AL876" i="1"/>
  <c r="AM876" i="1"/>
  <c r="AI877" i="1"/>
  <c r="AJ877" i="1"/>
  <c r="AK877" i="1"/>
  <c r="AL877" i="1"/>
  <c r="AM877" i="1"/>
  <c r="AI878" i="1"/>
  <c r="AJ878" i="1"/>
  <c r="AK878" i="1"/>
  <c r="AL878" i="1"/>
  <c r="AM878" i="1"/>
  <c r="AI879" i="1"/>
  <c r="AJ879" i="1"/>
  <c r="AK879" i="1"/>
  <c r="AL879" i="1"/>
  <c r="AM879" i="1"/>
  <c r="AI880" i="1"/>
  <c r="AJ880" i="1"/>
  <c r="AK880" i="1"/>
  <c r="AL880" i="1"/>
  <c r="AM880" i="1"/>
  <c r="AI881" i="1"/>
  <c r="AJ881" i="1"/>
  <c r="AK881" i="1"/>
  <c r="AL881" i="1"/>
  <c r="AM881" i="1"/>
  <c r="AI882" i="1"/>
  <c r="AJ882" i="1"/>
  <c r="AK882" i="1"/>
  <c r="AL882" i="1"/>
  <c r="AM882" i="1"/>
  <c r="AI883" i="1"/>
  <c r="AJ883" i="1"/>
  <c r="AK883" i="1"/>
  <c r="AL883" i="1"/>
  <c r="AM883" i="1"/>
  <c r="AI884" i="1"/>
  <c r="AJ884" i="1"/>
  <c r="AK884" i="1"/>
  <c r="AL884" i="1"/>
  <c r="AM884" i="1"/>
  <c r="AI885" i="1"/>
  <c r="AJ885" i="1"/>
  <c r="AK885" i="1"/>
  <c r="AL885" i="1"/>
  <c r="AM885" i="1"/>
  <c r="AI886" i="1"/>
  <c r="AJ886" i="1"/>
  <c r="AK886" i="1"/>
  <c r="AL886" i="1"/>
  <c r="AM886" i="1"/>
  <c r="AI887" i="1"/>
  <c r="AJ887" i="1"/>
  <c r="AK887" i="1"/>
  <c r="AL887" i="1"/>
  <c r="AM887" i="1"/>
  <c r="AI888" i="1"/>
  <c r="AJ888" i="1"/>
  <c r="AK888" i="1"/>
  <c r="AL888" i="1"/>
  <c r="AM888" i="1"/>
  <c r="AI889" i="1"/>
  <c r="AJ889" i="1"/>
  <c r="AK889" i="1"/>
  <c r="AL889" i="1"/>
  <c r="AM889" i="1"/>
  <c r="AI890" i="1"/>
  <c r="AJ890" i="1"/>
  <c r="AK890" i="1"/>
  <c r="AL890" i="1"/>
  <c r="AM890" i="1"/>
  <c r="AI891" i="1"/>
  <c r="AJ891" i="1"/>
  <c r="AK891" i="1"/>
  <c r="AL891" i="1"/>
  <c r="AM891" i="1"/>
  <c r="AI892" i="1"/>
  <c r="AJ892" i="1"/>
  <c r="AK892" i="1"/>
  <c r="AL892" i="1"/>
  <c r="AM892" i="1"/>
  <c r="AI893" i="1"/>
  <c r="AJ893" i="1"/>
  <c r="AK893" i="1"/>
  <c r="AL893" i="1"/>
  <c r="AM893" i="1"/>
  <c r="AI894" i="1"/>
  <c r="AJ894" i="1"/>
  <c r="AK894" i="1"/>
  <c r="AL894" i="1"/>
  <c r="AM894" i="1"/>
  <c r="AI895" i="1"/>
  <c r="AJ895" i="1"/>
  <c r="AK895" i="1"/>
  <c r="AL895" i="1"/>
  <c r="AM895" i="1"/>
  <c r="AI896" i="1"/>
  <c r="AJ896" i="1"/>
  <c r="AK896" i="1"/>
  <c r="AL896" i="1"/>
  <c r="AM896" i="1"/>
  <c r="AI897" i="1"/>
  <c r="AJ897" i="1"/>
  <c r="AK897" i="1"/>
  <c r="AL897" i="1"/>
  <c r="AM897" i="1"/>
  <c r="AI898" i="1"/>
  <c r="AJ898" i="1"/>
  <c r="AK898" i="1"/>
  <c r="AL898" i="1"/>
  <c r="AM898" i="1"/>
  <c r="AI899" i="1"/>
  <c r="AJ899" i="1"/>
  <c r="AK899" i="1"/>
  <c r="AL899" i="1"/>
  <c r="AM899" i="1"/>
  <c r="AI900" i="1"/>
  <c r="AJ900" i="1"/>
  <c r="AK900" i="1"/>
  <c r="AL900" i="1"/>
  <c r="AM900" i="1"/>
  <c r="AI901" i="1"/>
  <c r="AJ901" i="1"/>
  <c r="AK901" i="1"/>
  <c r="AL901" i="1"/>
  <c r="AM901" i="1"/>
  <c r="AI902" i="1"/>
  <c r="AJ902" i="1"/>
  <c r="AK902" i="1"/>
  <c r="AL902" i="1"/>
  <c r="AM902" i="1"/>
  <c r="AI903" i="1"/>
  <c r="AJ903" i="1"/>
  <c r="AK903" i="1"/>
  <c r="AL903" i="1"/>
  <c r="AM903" i="1"/>
  <c r="AI904" i="1"/>
  <c r="AJ904" i="1"/>
  <c r="AK904" i="1"/>
  <c r="AL904" i="1"/>
  <c r="AM904" i="1"/>
  <c r="AI905" i="1"/>
  <c r="AJ905" i="1"/>
  <c r="AK905" i="1"/>
  <c r="AL905" i="1"/>
  <c r="AM905" i="1"/>
  <c r="AI906" i="1"/>
  <c r="AJ906" i="1"/>
  <c r="AK906" i="1"/>
  <c r="AL906" i="1"/>
  <c r="AM906" i="1"/>
  <c r="AI907" i="1"/>
  <c r="AJ907" i="1"/>
  <c r="AK907" i="1"/>
  <c r="AL907" i="1"/>
  <c r="AM907" i="1"/>
  <c r="AI908" i="1"/>
  <c r="AJ908" i="1"/>
  <c r="AK908" i="1"/>
  <c r="AL908" i="1"/>
  <c r="AM908" i="1"/>
  <c r="AI909" i="1"/>
  <c r="AJ909" i="1"/>
  <c r="AK909" i="1"/>
  <c r="AL909" i="1"/>
  <c r="AM909" i="1"/>
  <c r="AI910" i="1"/>
  <c r="AJ910" i="1"/>
  <c r="AK910" i="1"/>
  <c r="AL910" i="1"/>
  <c r="AM910" i="1"/>
  <c r="AI911" i="1"/>
  <c r="AJ911" i="1"/>
  <c r="AK911" i="1"/>
  <c r="AL911" i="1"/>
  <c r="AM911" i="1"/>
  <c r="AI912" i="1"/>
  <c r="AJ912" i="1"/>
  <c r="AK912" i="1"/>
  <c r="AL912" i="1"/>
  <c r="AM912" i="1"/>
  <c r="AI913" i="1"/>
  <c r="AJ913" i="1"/>
  <c r="AK913" i="1"/>
  <c r="AL913" i="1"/>
  <c r="AM913" i="1"/>
  <c r="AI914" i="1"/>
  <c r="AJ914" i="1"/>
  <c r="AK914" i="1"/>
  <c r="AL914" i="1"/>
  <c r="AM914" i="1"/>
  <c r="AI915" i="1"/>
  <c r="AJ915" i="1"/>
  <c r="AK915" i="1"/>
  <c r="AL915" i="1"/>
  <c r="AM915" i="1"/>
  <c r="AI916" i="1"/>
  <c r="AJ916" i="1"/>
  <c r="AK916" i="1"/>
  <c r="AL916" i="1"/>
  <c r="AM916" i="1"/>
  <c r="AI917" i="1"/>
  <c r="AJ917" i="1"/>
  <c r="AK917" i="1"/>
  <c r="AL917" i="1"/>
  <c r="AM917" i="1"/>
  <c r="AI918" i="1"/>
  <c r="AJ918" i="1"/>
  <c r="AK918" i="1"/>
  <c r="AL918" i="1"/>
  <c r="AM918" i="1"/>
  <c r="AI919" i="1"/>
  <c r="AJ919" i="1"/>
  <c r="AK919" i="1"/>
  <c r="AL919" i="1"/>
  <c r="AM919" i="1"/>
  <c r="AI920" i="1"/>
  <c r="AJ920" i="1"/>
  <c r="AK920" i="1"/>
  <c r="AL920" i="1"/>
  <c r="AM920" i="1"/>
  <c r="AI921" i="1"/>
  <c r="AJ921" i="1"/>
  <c r="AK921" i="1"/>
  <c r="AL921" i="1"/>
  <c r="AM921" i="1"/>
  <c r="AI922" i="1"/>
  <c r="AJ922" i="1"/>
  <c r="AK922" i="1"/>
  <c r="AL922" i="1"/>
  <c r="AM922" i="1"/>
  <c r="AI923" i="1"/>
  <c r="AJ923" i="1"/>
  <c r="AK923" i="1"/>
  <c r="AL923" i="1"/>
  <c r="AM923" i="1"/>
  <c r="AI924" i="1"/>
  <c r="AJ924" i="1"/>
  <c r="AK924" i="1"/>
  <c r="AL924" i="1"/>
  <c r="AM924" i="1"/>
  <c r="AI925" i="1"/>
  <c r="AJ925" i="1"/>
  <c r="AK925" i="1"/>
  <c r="AL925" i="1"/>
  <c r="AM925" i="1"/>
  <c r="AI926" i="1"/>
  <c r="AJ926" i="1"/>
  <c r="AK926" i="1"/>
  <c r="AL926" i="1"/>
  <c r="AM926" i="1"/>
  <c r="AI927" i="1"/>
  <c r="AJ927" i="1"/>
  <c r="AK927" i="1"/>
  <c r="AL927" i="1"/>
  <c r="AM927" i="1"/>
  <c r="AI928" i="1"/>
  <c r="AJ928" i="1"/>
  <c r="AK928" i="1"/>
  <c r="AL928" i="1"/>
  <c r="AM928" i="1"/>
  <c r="AI929" i="1"/>
  <c r="AJ929" i="1"/>
  <c r="AK929" i="1"/>
  <c r="AL929" i="1"/>
  <c r="AM929" i="1"/>
  <c r="AI930" i="1"/>
  <c r="AJ930" i="1"/>
  <c r="AK930" i="1"/>
  <c r="AL930" i="1"/>
  <c r="AM930" i="1"/>
  <c r="AI931" i="1"/>
  <c r="AJ931" i="1"/>
  <c r="AK931" i="1"/>
  <c r="AL931" i="1"/>
  <c r="AM931" i="1"/>
  <c r="AI932" i="1"/>
  <c r="AJ932" i="1"/>
  <c r="AK932" i="1"/>
  <c r="AL932" i="1"/>
  <c r="AM932" i="1"/>
  <c r="AI933" i="1"/>
  <c r="AJ933" i="1"/>
  <c r="AK933" i="1"/>
  <c r="AL933" i="1"/>
  <c r="AM933" i="1"/>
  <c r="AI934" i="1"/>
  <c r="AJ934" i="1"/>
  <c r="AK934" i="1"/>
  <c r="AL934" i="1"/>
  <c r="AM934" i="1"/>
  <c r="AI935" i="1"/>
  <c r="AJ935" i="1"/>
  <c r="AK935" i="1"/>
  <c r="AL935" i="1"/>
  <c r="AM935" i="1"/>
  <c r="AI936" i="1"/>
  <c r="AJ936" i="1"/>
  <c r="AK936" i="1"/>
  <c r="AL936" i="1"/>
  <c r="AM936" i="1"/>
  <c r="AI937" i="1"/>
  <c r="AJ937" i="1"/>
  <c r="AK937" i="1"/>
  <c r="AL937" i="1"/>
  <c r="AM937" i="1"/>
  <c r="AI938" i="1"/>
  <c r="AJ938" i="1"/>
  <c r="AK938" i="1"/>
  <c r="AL938" i="1"/>
  <c r="AM938" i="1"/>
  <c r="AI939" i="1"/>
  <c r="AJ939" i="1"/>
  <c r="AK939" i="1"/>
  <c r="AL939" i="1"/>
  <c r="AM939" i="1"/>
  <c r="AI940" i="1"/>
  <c r="AJ940" i="1"/>
  <c r="AK940" i="1"/>
  <c r="AL940" i="1"/>
  <c r="AM940" i="1"/>
  <c r="AI941" i="1"/>
  <c r="AJ941" i="1"/>
  <c r="AK941" i="1"/>
  <c r="AL941" i="1"/>
  <c r="AM941" i="1"/>
  <c r="AI942" i="1"/>
  <c r="AJ942" i="1"/>
  <c r="AK942" i="1"/>
  <c r="AL942" i="1"/>
  <c r="AM942" i="1"/>
  <c r="AI943" i="1"/>
  <c r="AJ943" i="1"/>
  <c r="AK943" i="1"/>
  <c r="AL943" i="1"/>
  <c r="AM943" i="1"/>
  <c r="AI944" i="1"/>
  <c r="AJ944" i="1"/>
  <c r="AK944" i="1"/>
  <c r="AL944" i="1"/>
  <c r="AM944" i="1"/>
  <c r="AI945" i="1"/>
  <c r="AJ945" i="1"/>
  <c r="AK945" i="1"/>
  <c r="AL945" i="1"/>
  <c r="AM945" i="1"/>
  <c r="AI946" i="1"/>
  <c r="AJ946" i="1"/>
  <c r="AK946" i="1"/>
  <c r="AL946" i="1"/>
  <c r="AM946" i="1"/>
  <c r="AI947" i="1"/>
  <c r="AJ947" i="1"/>
  <c r="AK947" i="1"/>
  <c r="AL947" i="1"/>
  <c r="AM947" i="1"/>
  <c r="AI948" i="1"/>
  <c r="AJ948" i="1"/>
  <c r="AK948" i="1"/>
  <c r="AL948" i="1"/>
  <c r="AM948" i="1"/>
  <c r="AI949" i="1"/>
  <c r="AJ949" i="1"/>
  <c r="AK949" i="1"/>
  <c r="AL949" i="1"/>
  <c r="AM949" i="1"/>
  <c r="AI950" i="1"/>
  <c r="AJ950" i="1"/>
  <c r="AK950" i="1"/>
  <c r="AL950" i="1"/>
  <c r="AM950" i="1"/>
  <c r="AI951" i="1"/>
  <c r="AJ951" i="1"/>
  <c r="AK951" i="1"/>
  <c r="AL951" i="1"/>
  <c r="AM951" i="1"/>
  <c r="AI952" i="1"/>
  <c r="AJ952" i="1"/>
  <c r="AK952" i="1"/>
  <c r="AL952" i="1"/>
  <c r="AM952" i="1"/>
  <c r="AI953" i="1"/>
  <c r="AJ953" i="1"/>
  <c r="AK953" i="1"/>
  <c r="AL953" i="1"/>
  <c r="AM953" i="1"/>
  <c r="AI954" i="1"/>
  <c r="AJ954" i="1"/>
  <c r="AK954" i="1"/>
  <c r="AL954" i="1"/>
  <c r="AM954" i="1"/>
  <c r="AI955" i="1"/>
  <c r="AJ955" i="1"/>
  <c r="AK955" i="1"/>
  <c r="AL955" i="1"/>
  <c r="AM955" i="1"/>
  <c r="AI956" i="1"/>
  <c r="AJ956" i="1"/>
  <c r="AK956" i="1"/>
  <c r="AL956" i="1"/>
  <c r="AM956" i="1"/>
  <c r="AI957" i="1"/>
  <c r="AJ957" i="1"/>
  <c r="AK957" i="1"/>
  <c r="AL957" i="1"/>
  <c r="AM957" i="1"/>
  <c r="AI958" i="1"/>
  <c r="AJ958" i="1"/>
  <c r="AK958" i="1"/>
  <c r="AL958" i="1"/>
  <c r="AM958" i="1"/>
  <c r="AI959" i="1"/>
  <c r="AJ959" i="1"/>
  <c r="AK959" i="1"/>
  <c r="AL959" i="1"/>
  <c r="AM959" i="1"/>
  <c r="AI960" i="1"/>
  <c r="AJ960" i="1"/>
  <c r="AK960" i="1"/>
  <c r="AL960" i="1"/>
  <c r="AM960" i="1"/>
  <c r="AI961" i="1"/>
  <c r="AJ961" i="1"/>
  <c r="AK961" i="1"/>
  <c r="AL961" i="1"/>
  <c r="AM961" i="1"/>
  <c r="AI962" i="1"/>
  <c r="AJ962" i="1"/>
  <c r="AK962" i="1"/>
  <c r="AL962" i="1"/>
  <c r="AM962" i="1"/>
  <c r="AI963" i="1"/>
  <c r="AJ963" i="1"/>
  <c r="AK963" i="1"/>
  <c r="AL963" i="1"/>
  <c r="AM963" i="1"/>
  <c r="AI964" i="1"/>
  <c r="AJ964" i="1"/>
  <c r="AK964" i="1"/>
  <c r="AL964" i="1"/>
  <c r="AM964" i="1"/>
  <c r="AI965" i="1"/>
  <c r="AJ965" i="1"/>
  <c r="AK965" i="1"/>
  <c r="AL965" i="1"/>
  <c r="AM965" i="1"/>
  <c r="AI966" i="1"/>
  <c r="AJ966" i="1"/>
  <c r="AK966" i="1"/>
  <c r="AL966" i="1"/>
  <c r="AM966" i="1"/>
  <c r="AI967" i="1"/>
  <c r="AJ967" i="1"/>
  <c r="AK967" i="1"/>
  <c r="AL967" i="1"/>
  <c r="AM967" i="1"/>
  <c r="AI968" i="1"/>
  <c r="AJ968" i="1"/>
  <c r="AK968" i="1"/>
  <c r="AL968" i="1"/>
  <c r="AM968" i="1"/>
  <c r="AI969" i="1"/>
  <c r="AJ969" i="1"/>
  <c r="AK969" i="1"/>
  <c r="AL969" i="1"/>
  <c r="AM969" i="1"/>
  <c r="AI970" i="1"/>
  <c r="AJ970" i="1"/>
  <c r="AK970" i="1"/>
  <c r="AL970" i="1"/>
  <c r="AM970" i="1"/>
  <c r="AI971" i="1"/>
  <c r="AJ971" i="1"/>
  <c r="AK971" i="1"/>
  <c r="AL971" i="1"/>
  <c r="AM971" i="1"/>
  <c r="AI972" i="1"/>
  <c r="AJ972" i="1"/>
  <c r="AK972" i="1"/>
  <c r="AL972" i="1"/>
  <c r="AM972" i="1"/>
  <c r="AI973" i="1"/>
  <c r="AJ973" i="1"/>
  <c r="AK973" i="1"/>
  <c r="AL973" i="1"/>
  <c r="AM973" i="1"/>
  <c r="AI974" i="1"/>
  <c r="AJ974" i="1"/>
  <c r="AK974" i="1"/>
  <c r="AL974" i="1"/>
  <c r="AM974" i="1"/>
  <c r="AI975" i="1"/>
  <c r="AJ975" i="1"/>
  <c r="AK975" i="1"/>
  <c r="AL975" i="1"/>
  <c r="AM975" i="1"/>
  <c r="AI976" i="1"/>
  <c r="AJ976" i="1"/>
  <c r="AK976" i="1"/>
  <c r="AL976" i="1"/>
  <c r="AM976" i="1"/>
  <c r="AI977" i="1"/>
  <c r="AJ977" i="1"/>
  <c r="AK977" i="1"/>
  <c r="AL977" i="1"/>
  <c r="AM977" i="1"/>
  <c r="AI978" i="1"/>
  <c r="AJ978" i="1"/>
  <c r="AK978" i="1"/>
  <c r="AL978" i="1"/>
  <c r="AM978" i="1"/>
  <c r="AI979" i="1"/>
  <c r="AJ979" i="1"/>
  <c r="AK979" i="1"/>
  <c r="AL979" i="1"/>
  <c r="AM979" i="1"/>
  <c r="AI980" i="1"/>
  <c r="AJ980" i="1"/>
  <c r="AK980" i="1"/>
  <c r="AL980" i="1"/>
  <c r="AM980" i="1"/>
  <c r="AI981" i="1"/>
  <c r="AJ981" i="1"/>
  <c r="AK981" i="1"/>
  <c r="AL981" i="1"/>
  <c r="AM981" i="1"/>
  <c r="AI982" i="1"/>
  <c r="AJ982" i="1"/>
  <c r="AK982" i="1"/>
  <c r="AL982" i="1"/>
  <c r="AM982" i="1"/>
  <c r="AI983" i="1"/>
  <c r="AJ983" i="1"/>
  <c r="AK983" i="1"/>
  <c r="AL983" i="1"/>
  <c r="AM983" i="1"/>
  <c r="AI984" i="1"/>
  <c r="AJ984" i="1"/>
  <c r="AK984" i="1"/>
  <c r="AL984" i="1"/>
  <c r="AM984" i="1"/>
  <c r="AI985" i="1"/>
  <c r="AJ985" i="1"/>
  <c r="AK985" i="1"/>
  <c r="AL985" i="1"/>
  <c r="AM985" i="1"/>
  <c r="AI986" i="1"/>
  <c r="AJ986" i="1"/>
  <c r="AK986" i="1"/>
  <c r="AL986" i="1"/>
  <c r="AM986" i="1"/>
  <c r="AI987" i="1"/>
  <c r="AJ987" i="1"/>
  <c r="AK987" i="1"/>
  <c r="AL987" i="1"/>
  <c r="AM987" i="1"/>
  <c r="AI988" i="1"/>
  <c r="AJ988" i="1"/>
  <c r="AK988" i="1"/>
  <c r="AL988" i="1"/>
  <c r="AM988" i="1"/>
  <c r="AI989" i="1"/>
  <c r="AJ989" i="1"/>
  <c r="AK989" i="1"/>
  <c r="AL989" i="1"/>
  <c r="AM989" i="1"/>
  <c r="AI990" i="1"/>
  <c r="AJ990" i="1"/>
  <c r="AK990" i="1"/>
  <c r="AL990" i="1"/>
  <c r="AM990" i="1"/>
  <c r="AI991" i="1"/>
  <c r="AJ991" i="1"/>
  <c r="AK991" i="1"/>
  <c r="AL991" i="1"/>
  <c r="AM991" i="1"/>
  <c r="AI992" i="1"/>
  <c r="AJ992" i="1"/>
  <c r="AK992" i="1"/>
  <c r="AL992" i="1"/>
  <c r="AM992" i="1"/>
  <c r="AI993" i="1"/>
  <c r="AJ993" i="1"/>
  <c r="AK993" i="1"/>
  <c r="AL993" i="1"/>
  <c r="AM993" i="1"/>
  <c r="AI994" i="1"/>
  <c r="AJ994" i="1"/>
  <c r="AK994" i="1"/>
  <c r="AL994" i="1"/>
  <c r="AM994" i="1"/>
  <c r="AI995" i="1"/>
  <c r="AJ995" i="1"/>
  <c r="AK995" i="1"/>
  <c r="AL995" i="1"/>
  <c r="AM995" i="1"/>
  <c r="AI996" i="1"/>
  <c r="AJ996" i="1"/>
  <c r="AK996" i="1"/>
  <c r="AL996" i="1"/>
  <c r="AM996" i="1"/>
  <c r="AI997" i="1"/>
  <c r="AJ997" i="1"/>
  <c r="AK997" i="1"/>
  <c r="AL997" i="1"/>
  <c r="AM997" i="1"/>
  <c r="AI998" i="1"/>
  <c r="AJ998" i="1"/>
  <c r="AK998" i="1"/>
  <c r="AL998" i="1"/>
  <c r="AM998" i="1"/>
  <c r="AI999" i="1"/>
  <c r="AJ999" i="1"/>
  <c r="AK999" i="1"/>
  <c r="AL999" i="1"/>
  <c r="AM999" i="1"/>
  <c r="AI1000" i="1"/>
  <c r="AJ1000" i="1"/>
  <c r="AK1000" i="1"/>
  <c r="AL1000" i="1"/>
  <c r="AM1000" i="1"/>
  <c r="AI1001" i="1"/>
  <c r="AJ1001" i="1"/>
  <c r="AK1001" i="1"/>
  <c r="AL1001" i="1"/>
  <c r="AM1001" i="1"/>
  <c r="AI1002" i="1"/>
  <c r="AJ1002" i="1"/>
  <c r="AK1002" i="1"/>
  <c r="AL1002" i="1"/>
  <c r="AM1002" i="1"/>
  <c r="AI1003" i="1"/>
  <c r="AJ1003" i="1"/>
  <c r="AK1003" i="1"/>
  <c r="AL1003" i="1"/>
  <c r="AM1003" i="1"/>
  <c r="AI1004" i="1"/>
  <c r="AJ1004" i="1"/>
  <c r="AK1004" i="1"/>
  <c r="AL1004" i="1"/>
  <c r="AM1004" i="1"/>
  <c r="AI1005" i="1"/>
  <c r="AJ1005" i="1"/>
  <c r="AK1005" i="1"/>
  <c r="AL1005" i="1"/>
  <c r="AM1005" i="1"/>
  <c r="AI1006" i="1"/>
  <c r="AJ1006" i="1"/>
  <c r="AK1006" i="1"/>
  <c r="AL1006" i="1"/>
  <c r="AM1006" i="1"/>
  <c r="AI1007" i="1"/>
  <c r="AJ1007" i="1"/>
  <c r="AK1007" i="1"/>
  <c r="AL1007" i="1"/>
  <c r="AM1007" i="1"/>
  <c r="AI1008" i="1"/>
  <c r="AJ1008" i="1"/>
  <c r="AK1008" i="1"/>
  <c r="AL1008" i="1"/>
  <c r="AM1008" i="1"/>
  <c r="AI1009" i="1"/>
  <c r="AJ1009" i="1"/>
  <c r="AK1009" i="1"/>
  <c r="AL1009" i="1"/>
  <c r="AM1009" i="1"/>
  <c r="AI1010" i="1"/>
  <c r="AJ1010" i="1"/>
  <c r="AK1010" i="1"/>
  <c r="AL1010" i="1"/>
  <c r="AM1010" i="1"/>
  <c r="AI1011" i="1"/>
  <c r="AJ1011" i="1"/>
  <c r="AK1011" i="1"/>
  <c r="AL1011" i="1"/>
  <c r="AM1011" i="1"/>
  <c r="AI1012" i="1"/>
  <c r="AJ1012" i="1"/>
  <c r="AK1012" i="1"/>
  <c r="AL1012" i="1"/>
  <c r="AM1012" i="1"/>
  <c r="AI1013" i="1"/>
  <c r="AJ1013" i="1"/>
  <c r="AK1013" i="1"/>
  <c r="AL1013" i="1"/>
  <c r="AM1013" i="1"/>
  <c r="AI1014" i="1"/>
  <c r="AJ1014" i="1"/>
  <c r="AK1014" i="1"/>
  <c r="AL1014" i="1"/>
  <c r="AM1014" i="1"/>
  <c r="AI1015" i="1"/>
  <c r="AJ1015" i="1"/>
  <c r="AK1015" i="1"/>
  <c r="AL1015" i="1"/>
  <c r="AM1015" i="1"/>
  <c r="AI1016" i="1"/>
  <c r="AJ1016" i="1"/>
  <c r="AK1016" i="1"/>
  <c r="AL1016" i="1"/>
  <c r="AM1016" i="1"/>
  <c r="AI1017" i="1"/>
  <c r="AJ1017" i="1"/>
  <c r="AK1017" i="1"/>
  <c r="AL1017" i="1"/>
  <c r="AM1017" i="1"/>
  <c r="AI1018" i="1"/>
  <c r="AJ1018" i="1"/>
  <c r="AK1018" i="1"/>
  <c r="AL1018" i="1"/>
  <c r="AM1018" i="1"/>
  <c r="AI1019" i="1"/>
  <c r="AJ1019" i="1"/>
  <c r="AK1019" i="1"/>
  <c r="AL1019" i="1"/>
  <c r="AM1019" i="1"/>
  <c r="AI1020" i="1"/>
  <c r="AJ1020" i="1"/>
  <c r="AK1020" i="1"/>
  <c r="AL1020" i="1"/>
  <c r="AM1020" i="1"/>
  <c r="AI1021" i="1"/>
  <c r="AJ1021" i="1"/>
  <c r="AK1021" i="1"/>
  <c r="AL1021" i="1"/>
  <c r="AM1021" i="1"/>
  <c r="AI1022" i="1"/>
  <c r="AJ1022" i="1"/>
  <c r="AK1022" i="1"/>
  <c r="AL1022" i="1"/>
  <c r="AM1022" i="1"/>
  <c r="AI1023" i="1"/>
  <c r="AJ1023" i="1"/>
  <c r="AK1023" i="1"/>
  <c r="AL1023" i="1"/>
  <c r="AM1023" i="1"/>
  <c r="AI1024" i="1"/>
  <c r="AJ1024" i="1"/>
  <c r="AK1024" i="1"/>
  <c r="AL1024" i="1"/>
  <c r="AM1024" i="1"/>
  <c r="AI1025" i="1"/>
  <c r="AJ1025" i="1"/>
  <c r="AK1025" i="1"/>
  <c r="AL1025" i="1"/>
  <c r="AM1025" i="1"/>
  <c r="AI1026" i="1"/>
  <c r="AJ1026" i="1"/>
  <c r="AK1026" i="1"/>
  <c r="AL1026" i="1"/>
  <c r="AM1026" i="1"/>
  <c r="AI1027" i="1"/>
  <c r="AJ1027" i="1"/>
  <c r="AK1027" i="1"/>
  <c r="AL1027" i="1"/>
  <c r="AM1027" i="1"/>
  <c r="AI1028" i="1"/>
  <c r="AJ1028" i="1"/>
  <c r="AK1028" i="1"/>
  <c r="AL1028" i="1"/>
  <c r="AM1028" i="1"/>
  <c r="AI1029" i="1"/>
  <c r="AJ1029" i="1"/>
  <c r="AK1029" i="1"/>
  <c r="AL1029" i="1"/>
  <c r="AM1029" i="1"/>
  <c r="AI1030" i="1"/>
  <c r="AJ1030" i="1"/>
  <c r="AK1030" i="1"/>
  <c r="AL1030" i="1"/>
  <c r="AM1030" i="1"/>
  <c r="AI1031" i="1"/>
  <c r="AJ1031" i="1"/>
  <c r="AK1031" i="1"/>
  <c r="AL1031" i="1"/>
  <c r="AM1031" i="1"/>
  <c r="AI1032" i="1"/>
  <c r="AJ1032" i="1"/>
  <c r="AK1032" i="1"/>
  <c r="AL1032" i="1"/>
  <c r="AM1032" i="1"/>
  <c r="AI1033" i="1"/>
  <c r="AJ1033" i="1"/>
  <c r="AK1033" i="1"/>
  <c r="AL1033" i="1"/>
  <c r="AM1033" i="1"/>
  <c r="AI1034" i="1"/>
  <c r="AJ1034" i="1"/>
  <c r="AK1034" i="1"/>
  <c r="AL1034" i="1"/>
  <c r="AM1034" i="1"/>
  <c r="AI1035" i="1"/>
  <c r="AJ1035" i="1"/>
  <c r="AK1035" i="1"/>
  <c r="AL1035" i="1"/>
  <c r="AM1035" i="1"/>
  <c r="AI1036" i="1"/>
  <c r="AJ1036" i="1"/>
  <c r="AK1036" i="1"/>
  <c r="AL1036" i="1"/>
  <c r="AM1036" i="1"/>
  <c r="AI1037" i="1"/>
  <c r="AJ1037" i="1"/>
  <c r="AK1037" i="1"/>
  <c r="AL1037" i="1"/>
  <c r="AM1037" i="1"/>
  <c r="AI1038" i="1"/>
  <c r="AJ1038" i="1"/>
  <c r="AK1038" i="1"/>
  <c r="AL1038" i="1"/>
  <c r="AM1038" i="1"/>
  <c r="AI1039" i="1"/>
  <c r="AJ1039" i="1"/>
  <c r="AK1039" i="1"/>
  <c r="AL1039" i="1"/>
  <c r="AM1039" i="1"/>
  <c r="AI1040" i="1"/>
  <c r="AJ1040" i="1"/>
  <c r="AK1040" i="1"/>
  <c r="AL1040" i="1"/>
  <c r="AM1040" i="1"/>
  <c r="AI1041" i="1"/>
  <c r="AJ1041" i="1"/>
  <c r="AK1041" i="1"/>
  <c r="AL1041" i="1"/>
  <c r="AM1041" i="1"/>
  <c r="AI1042" i="1"/>
  <c r="AJ1042" i="1"/>
  <c r="AK1042" i="1"/>
  <c r="AL1042" i="1"/>
  <c r="AM1042" i="1"/>
  <c r="AI122" i="1"/>
  <c r="BK117" i="7" l="1"/>
  <c r="BL117" i="7"/>
  <c r="BM117" i="7"/>
  <c r="BN117" i="7"/>
  <c r="BO117" i="7"/>
  <c r="BR117" i="7"/>
  <c r="BQ117" i="7"/>
  <c r="BP117" i="7"/>
  <c r="DS4" i="7" l="1"/>
  <c r="DT4" i="7"/>
  <c r="DU4" i="7"/>
  <c r="DV4" i="7"/>
  <c r="DW4" i="7"/>
  <c r="DX4" i="7"/>
  <c r="DY4" i="7"/>
  <c r="DZ4" i="7"/>
  <c r="DS5" i="7"/>
  <c r="DT5" i="7"/>
  <c r="DU5" i="7"/>
  <c r="DV5" i="7"/>
  <c r="DW5" i="7"/>
  <c r="DX5" i="7"/>
  <c r="DY5" i="7"/>
  <c r="DZ5" i="7"/>
  <c r="DS6" i="7"/>
  <c r="DT6" i="7"/>
  <c r="DU6" i="7"/>
  <c r="DV6" i="7"/>
  <c r="DW6" i="7"/>
  <c r="DX6" i="7"/>
  <c r="DY6" i="7"/>
  <c r="DZ6" i="7"/>
  <c r="DS7" i="7"/>
  <c r="DT7" i="7"/>
  <c r="DU7" i="7"/>
  <c r="DV7" i="7"/>
  <c r="DW7" i="7"/>
  <c r="DX7" i="7"/>
  <c r="DY7" i="7"/>
  <c r="DZ7" i="7"/>
  <c r="DS8" i="7"/>
  <c r="DT8" i="7"/>
  <c r="DU8" i="7"/>
  <c r="DV8" i="7"/>
  <c r="DW8" i="7"/>
  <c r="DX8" i="7"/>
  <c r="DY8" i="7"/>
  <c r="DZ8" i="7"/>
  <c r="DS9" i="7"/>
  <c r="DT9" i="7"/>
  <c r="DU9" i="7"/>
  <c r="DV9" i="7"/>
  <c r="DW9" i="7"/>
  <c r="DX9" i="7"/>
  <c r="DY9" i="7"/>
  <c r="DZ9" i="7"/>
  <c r="DS10" i="7"/>
  <c r="DT10" i="7"/>
  <c r="DU10" i="7"/>
  <c r="DV10" i="7"/>
  <c r="DW10" i="7"/>
  <c r="DX10" i="7"/>
  <c r="DY10" i="7"/>
  <c r="DZ10" i="7"/>
  <c r="DS11" i="7"/>
  <c r="DT11" i="7"/>
  <c r="DU11" i="7"/>
  <c r="DV11" i="7"/>
  <c r="DW11" i="7"/>
  <c r="DX11" i="7"/>
  <c r="DY11" i="7"/>
  <c r="DZ11" i="7"/>
  <c r="DS12" i="7"/>
  <c r="DT12" i="7"/>
  <c r="DU12" i="7"/>
  <c r="DV12" i="7"/>
  <c r="DW12" i="7"/>
  <c r="DX12" i="7"/>
  <c r="DY12" i="7"/>
  <c r="DZ12" i="7"/>
  <c r="DS13" i="7"/>
  <c r="DT13" i="7"/>
  <c r="DU13" i="7"/>
  <c r="DV13" i="7"/>
  <c r="DW13" i="7"/>
  <c r="DX13" i="7"/>
  <c r="DY13" i="7"/>
  <c r="DZ13" i="7"/>
  <c r="DS14" i="7"/>
  <c r="DT14" i="7"/>
  <c r="DU14" i="7"/>
  <c r="DV14" i="7"/>
  <c r="DW14" i="7"/>
  <c r="DX14" i="7"/>
  <c r="DY14" i="7"/>
  <c r="DZ14" i="7"/>
  <c r="DS15" i="7"/>
  <c r="DT15" i="7"/>
  <c r="DU15" i="7"/>
  <c r="DV15" i="7"/>
  <c r="DW15" i="7"/>
  <c r="DX15" i="7"/>
  <c r="DY15" i="7"/>
  <c r="DZ15" i="7"/>
  <c r="DS16" i="7"/>
  <c r="DT16" i="7"/>
  <c r="DU16" i="7"/>
  <c r="DV16" i="7"/>
  <c r="DW16" i="7"/>
  <c r="DX16" i="7"/>
  <c r="DY16" i="7"/>
  <c r="DZ16" i="7"/>
  <c r="DS17" i="7"/>
  <c r="DT17" i="7"/>
  <c r="DU17" i="7"/>
  <c r="DV17" i="7"/>
  <c r="DW17" i="7"/>
  <c r="DX17" i="7"/>
  <c r="DY17" i="7"/>
  <c r="DZ17" i="7"/>
  <c r="DS18" i="7"/>
  <c r="DT18" i="7"/>
  <c r="DU18" i="7"/>
  <c r="DV18" i="7"/>
  <c r="DW18" i="7"/>
  <c r="DX18" i="7"/>
  <c r="DY18" i="7"/>
  <c r="DZ18" i="7"/>
  <c r="DS19" i="7"/>
  <c r="DT19" i="7"/>
  <c r="DU19" i="7"/>
  <c r="DV19" i="7"/>
  <c r="DW19" i="7"/>
  <c r="DX19" i="7"/>
  <c r="DY19" i="7"/>
  <c r="DZ19" i="7"/>
  <c r="DS20" i="7"/>
  <c r="DT20" i="7"/>
  <c r="DU20" i="7"/>
  <c r="DV20" i="7"/>
  <c r="DW20" i="7"/>
  <c r="DX20" i="7"/>
  <c r="DY20" i="7"/>
  <c r="DZ20" i="7"/>
  <c r="DS21" i="7"/>
  <c r="DT21" i="7"/>
  <c r="DU21" i="7"/>
  <c r="DV21" i="7"/>
  <c r="DW21" i="7"/>
  <c r="DX21" i="7"/>
  <c r="DY21" i="7"/>
  <c r="DZ21" i="7"/>
  <c r="DS22" i="7"/>
  <c r="DT22" i="7"/>
  <c r="DU22" i="7"/>
  <c r="DV22" i="7"/>
  <c r="DW22" i="7"/>
  <c r="DX22" i="7"/>
  <c r="DY22" i="7"/>
  <c r="DZ22" i="7"/>
  <c r="DS23" i="7"/>
  <c r="DT23" i="7"/>
  <c r="DU23" i="7"/>
  <c r="DV23" i="7"/>
  <c r="DW23" i="7"/>
  <c r="DX23" i="7"/>
  <c r="DY23" i="7"/>
  <c r="DZ23" i="7"/>
  <c r="DS24" i="7"/>
  <c r="DT24" i="7"/>
  <c r="DU24" i="7"/>
  <c r="DV24" i="7"/>
  <c r="DW24" i="7"/>
  <c r="DX24" i="7"/>
  <c r="DY24" i="7"/>
  <c r="DZ24" i="7"/>
  <c r="DS25" i="7"/>
  <c r="DT25" i="7"/>
  <c r="DU25" i="7"/>
  <c r="DV25" i="7"/>
  <c r="DW25" i="7"/>
  <c r="DX25" i="7"/>
  <c r="DY25" i="7"/>
  <c r="DZ25" i="7"/>
  <c r="DS26" i="7"/>
  <c r="DT26" i="7"/>
  <c r="DU26" i="7"/>
  <c r="DV26" i="7"/>
  <c r="DW26" i="7"/>
  <c r="DX26" i="7"/>
  <c r="DY26" i="7"/>
  <c r="DZ26" i="7"/>
  <c r="DS27" i="7"/>
  <c r="DT27" i="7"/>
  <c r="DU27" i="7"/>
  <c r="DV27" i="7"/>
  <c r="DW27" i="7"/>
  <c r="DX27" i="7"/>
  <c r="DY27" i="7"/>
  <c r="DZ27" i="7"/>
  <c r="DS28" i="7"/>
  <c r="DT28" i="7"/>
  <c r="DU28" i="7"/>
  <c r="DV28" i="7"/>
  <c r="DW28" i="7"/>
  <c r="DX28" i="7"/>
  <c r="DY28" i="7"/>
  <c r="DZ28" i="7"/>
  <c r="DS29" i="7"/>
  <c r="DT29" i="7"/>
  <c r="DU29" i="7"/>
  <c r="DV29" i="7"/>
  <c r="DW29" i="7"/>
  <c r="DX29" i="7"/>
  <c r="DY29" i="7"/>
  <c r="DZ29" i="7"/>
  <c r="DS30" i="7"/>
  <c r="DT30" i="7"/>
  <c r="DU30" i="7"/>
  <c r="DV30" i="7"/>
  <c r="DW30" i="7"/>
  <c r="DX30" i="7"/>
  <c r="DY30" i="7"/>
  <c r="DZ30" i="7"/>
  <c r="DS31" i="7"/>
  <c r="DT31" i="7"/>
  <c r="DU31" i="7"/>
  <c r="DV31" i="7"/>
  <c r="DW31" i="7"/>
  <c r="DX31" i="7"/>
  <c r="DY31" i="7"/>
  <c r="DZ31" i="7"/>
  <c r="DS32" i="7"/>
  <c r="DT32" i="7"/>
  <c r="DU32" i="7"/>
  <c r="DV32" i="7"/>
  <c r="DW32" i="7"/>
  <c r="DX32" i="7"/>
  <c r="DY32" i="7"/>
  <c r="DZ32" i="7"/>
  <c r="DS33" i="7"/>
  <c r="DT33" i="7"/>
  <c r="DU33" i="7"/>
  <c r="DV33" i="7"/>
  <c r="DW33" i="7"/>
  <c r="DX33" i="7"/>
  <c r="DY33" i="7"/>
  <c r="DZ33" i="7"/>
  <c r="DS34" i="7"/>
  <c r="DT34" i="7"/>
  <c r="DU34" i="7"/>
  <c r="DV34" i="7"/>
  <c r="DW34" i="7"/>
  <c r="DX34" i="7"/>
  <c r="DY34" i="7"/>
  <c r="DZ34" i="7"/>
  <c r="DS35" i="7"/>
  <c r="DT35" i="7"/>
  <c r="DU35" i="7"/>
  <c r="DV35" i="7"/>
  <c r="DW35" i="7"/>
  <c r="DX35" i="7"/>
  <c r="DY35" i="7"/>
  <c r="DZ35" i="7"/>
  <c r="DS36" i="7"/>
  <c r="DT36" i="7"/>
  <c r="DU36" i="7"/>
  <c r="DV36" i="7"/>
  <c r="DW36" i="7"/>
  <c r="DX36" i="7"/>
  <c r="DY36" i="7"/>
  <c r="DZ36" i="7"/>
  <c r="DS37" i="7"/>
  <c r="DT37" i="7"/>
  <c r="DU37" i="7"/>
  <c r="DV37" i="7"/>
  <c r="DW37" i="7"/>
  <c r="DX37" i="7"/>
  <c r="DY37" i="7"/>
  <c r="DZ37" i="7"/>
  <c r="DS38" i="7"/>
  <c r="DT38" i="7"/>
  <c r="DU38" i="7"/>
  <c r="DV38" i="7"/>
  <c r="DW38" i="7"/>
  <c r="DX38" i="7"/>
  <c r="DY38" i="7"/>
  <c r="DZ38" i="7"/>
  <c r="DS39" i="7"/>
  <c r="DT39" i="7"/>
  <c r="DU39" i="7"/>
  <c r="DV39" i="7"/>
  <c r="DW39" i="7"/>
  <c r="DX39" i="7"/>
  <c r="DY39" i="7"/>
  <c r="DZ39" i="7"/>
  <c r="DS40" i="7"/>
  <c r="DT40" i="7"/>
  <c r="DU40" i="7"/>
  <c r="DV40" i="7"/>
  <c r="DW40" i="7"/>
  <c r="DX40" i="7"/>
  <c r="DY40" i="7"/>
  <c r="DZ40" i="7"/>
  <c r="DS41" i="7"/>
  <c r="DT41" i="7"/>
  <c r="DU41" i="7"/>
  <c r="DV41" i="7"/>
  <c r="DW41" i="7"/>
  <c r="DX41" i="7"/>
  <c r="DY41" i="7"/>
  <c r="DZ41" i="7"/>
  <c r="DS42" i="7"/>
  <c r="DT42" i="7"/>
  <c r="DU42" i="7"/>
  <c r="DV42" i="7"/>
  <c r="DW42" i="7"/>
  <c r="DX42" i="7"/>
  <c r="DY42" i="7"/>
  <c r="DZ42" i="7"/>
  <c r="DS43" i="7"/>
  <c r="DT43" i="7"/>
  <c r="DU43" i="7"/>
  <c r="DV43" i="7"/>
  <c r="DW43" i="7"/>
  <c r="DX43" i="7"/>
  <c r="DY43" i="7"/>
  <c r="DZ43" i="7"/>
  <c r="DS44" i="7"/>
  <c r="DT44" i="7"/>
  <c r="DU44" i="7"/>
  <c r="DV44" i="7"/>
  <c r="DW44" i="7"/>
  <c r="DX44" i="7"/>
  <c r="DY44" i="7"/>
  <c r="DZ44" i="7"/>
  <c r="DS45" i="7"/>
  <c r="DT45" i="7"/>
  <c r="DU45" i="7"/>
  <c r="DV45" i="7"/>
  <c r="DW45" i="7"/>
  <c r="DX45" i="7"/>
  <c r="DY45" i="7"/>
  <c r="DZ45" i="7"/>
  <c r="DS46" i="7"/>
  <c r="DT46" i="7"/>
  <c r="DU46" i="7"/>
  <c r="DV46" i="7"/>
  <c r="DW46" i="7"/>
  <c r="DX46" i="7"/>
  <c r="DY46" i="7"/>
  <c r="DZ46" i="7"/>
  <c r="DS47" i="7"/>
  <c r="DT47" i="7"/>
  <c r="DU47" i="7"/>
  <c r="DV47" i="7"/>
  <c r="DW47" i="7"/>
  <c r="DX47" i="7"/>
  <c r="DY47" i="7"/>
  <c r="DZ47" i="7"/>
  <c r="DS48" i="7"/>
  <c r="DT48" i="7"/>
  <c r="DU48" i="7"/>
  <c r="DV48" i="7"/>
  <c r="DW48" i="7"/>
  <c r="DX48" i="7"/>
  <c r="DY48" i="7"/>
  <c r="DZ48" i="7"/>
  <c r="DS49" i="7"/>
  <c r="DT49" i="7"/>
  <c r="DU49" i="7"/>
  <c r="DV49" i="7"/>
  <c r="DW49" i="7"/>
  <c r="DX49" i="7"/>
  <c r="DY49" i="7"/>
  <c r="DZ49" i="7"/>
  <c r="DS50" i="7"/>
  <c r="DT50" i="7"/>
  <c r="DU50" i="7"/>
  <c r="DV50" i="7"/>
  <c r="DW50" i="7"/>
  <c r="DX50" i="7"/>
  <c r="DY50" i="7"/>
  <c r="DZ50" i="7"/>
  <c r="DS51" i="7"/>
  <c r="DT51" i="7"/>
  <c r="DU51" i="7"/>
  <c r="DV51" i="7"/>
  <c r="DW51" i="7"/>
  <c r="DX51" i="7"/>
  <c r="DY51" i="7"/>
  <c r="DZ51" i="7"/>
  <c r="DS52" i="7"/>
  <c r="DT52" i="7"/>
  <c r="DU52" i="7"/>
  <c r="DV52" i="7"/>
  <c r="DW52" i="7"/>
  <c r="DX52" i="7"/>
  <c r="DY52" i="7"/>
  <c r="DZ52" i="7"/>
  <c r="DS53" i="7"/>
  <c r="DT53" i="7"/>
  <c r="DU53" i="7"/>
  <c r="DV53" i="7"/>
  <c r="DW53" i="7"/>
  <c r="DX53" i="7"/>
  <c r="DY53" i="7"/>
  <c r="DZ53" i="7"/>
  <c r="DS54" i="7"/>
  <c r="DT54" i="7"/>
  <c r="DU54" i="7"/>
  <c r="DV54" i="7"/>
  <c r="DW54" i="7"/>
  <c r="DX54" i="7"/>
  <c r="DY54" i="7"/>
  <c r="DZ54" i="7"/>
  <c r="DS55" i="7"/>
  <c r="DT55" i="7"/>
  <c r="DU55" i="7"/>
  <c r="DV55" i="7"/>
  <c r="DW55" i="7"/>
  <c r="DX55" i="7"/>
  <c r="DY55" i="7"/>
  <c r="DZ55" i="7"/>
  <c r="DS56" i="7"/>
  <c r="DT56" i="7"/>
  <c r="DU56" i="7"/>
  <c r="DV56" i="7"/>
  <c r="DW56" i="7"/>
  <c r="DX56" i="7"/>
  <c r="DY56" i="7"/>
  <c r="DZ56" i="7"/>
  <c r="DS57" i="7"/>
  <c r="DT57" i="7"/>
  <c r="DU57" i="7"/>
  <c r="DV57" i="7"/>
  <c r="DW57" i="7"/>
  <c r="DX57" i="7"/>
  <c r="DY57" i="7"/>
  <c r="DZ57" i="7"/>
  <c r="DS58" i="7"/>
  <c r="DT58" i="7"/>
  <c r="DU58" i="7"/>
  <c r="DV58" i="7"/>
  <c r="DW58" i="7"/>
  <c r="DX58" i="7"/>
  <c r="DY58" i="7"/>
  <c r="DZ58" i="7"/>
  <c r="DS59" i="7"/>
  <c r="DT59" i="7"/>
  <c r="DU59" i="7"/>
  <c r="DV59" i="7"/>
  <c r="DW59" i="7"/>
  <c r="DX59" i="7"/>
  <c r="DY59" i="7"/>
  <c r="DZ59" i="7"/>
  <c r="DS60" i="7"/>
  <c r="DT60" i="7"/>
  <c r="DU60" i="7"/>
  <c r="DV60" i="7"/>
  <c r="DW60" i="7"/>
  <c r="DX60" i="7"/>
  <c r="DY60" i="7"/>
  <c r="DZ60" i="7"/>
  <c r="DS61" i="7"/>
  <c r="DT61" i="7"/>
  <c r="DU61" i="7"/>
  <c r="DV61" i="7"/>
  <c r="DW61" i="7"/>
  <c r="DX61" i="7"/>
  <c r="DY61" i="7"/>
  <c r="DZ61" i="7"/>
  <c r="DS62" i="7"/>
  <c r="DT62" i="7"/>
  <c r="DU62" i="7"/>
  <c r="DV62" i="7"/>
  <c r="DW62" i="7"/>
  <c r="DX62" i="7"/>
  <c r="DY62" i="7"/>
  <c r="DZ62" i="7"/>
  <c r="DS63" i="7"/>
  <c r="DT63" i="7"/>
  <c r="DU63" i="7"/>
  <c r="DV63" i="7"/>
  <c r="DW63" i="7"/>
  <c r="DX63" i="7"/>
  <c r="DY63" i="7"/>
  <c r="DZ63" i="7"/>
  <c r="DS64" i="7"/>
  <c r="DT64" i="7"/>
  <c r="DU64" i="7"/>
  <c r="DV64" i="7"/>
  <c r="DW64" i="7"/>
  <c r="DX64" i="7"/>
  <c r="DY64" i="7"/>
  <c r="DZ64" i="7"/>
  <c r="DS65" i="7"/>
  <c r="DT65" i="7"/>
  <c r="DU65" i="7"/>
  <c r="DV65" i="7"/>
  <c r="DW65" i="7"/>
  <c r="DX65" i="7"/>
  <c r="DY65" i="7"/>
  <c r="DZ65" i="7"/>
  <c r="DS66" i="7"/>
  <c r="DT66" i="7"/>
  <c r="DU66" i="7"/>
  <c r="DV66" i="7"/>
  <c r="DW66" i="7"/>
  <c r="DX66" i="7"/>
  <c r="DY66" i="7"/>
  <c r="DZ66" i="7"/>
  <c r="DS67" i="7"/>
  <c r="DT67" i="7"/>
  <c r="DU67" i="7"/>
  <c r="DV67" i="7"/>
  <c r="DW67" i="7"/>
  <c r="DX67" i="7"/>
  <c r="DY67" i="7"/>
  <c r="DZ67" i="7"/>
  <c r="DS68" i="7"/>
  <c r="DT68" i="7"/>
  <c r="DU68" i="7"/>
  <c r="DV68" i="7"/>
  <c r="DW68" i="7"/>
  <c r="DX68" i="7"/>
  <c r="DY68" i="7"/>
  <c r="DZ68" i="7"/>
  <c r="DS69" i="7"/>
  <c r="DT69" i="7"/>
  <c r="DU69" i="7"/>
  <c r="DV69" i="7"/>
  <c r="DW69" i="7"/>
  <c r="DX69" i="7"/>
  <c r="DY69" i="7"/>
  <c r="DZ69" i="7"/>
  <c r="DS70" i="7"/>
  <c r="DT70" i="7"/>
  <c r="DU70" i="7"/>
  <c r="DV70" i="7"/>
  <c r="DW70" i="7"/>
  <c r="DX70" i="7"/>
  <c r="DY70" i="7"/>
  <c r="DZ70" i="7"/>
  <c r="DS71" i="7"/>
  <c r="DT71" i="7"/>
  <c r="DU71" i="7"/>
  <c r="DV71" i="7"/>
  <c r="DW71" i="7"/>
  <c r="DX71" i="7"/>
  <c r="DY71" i="7"/>
  <c r="DZ71" i="7"/>
  <c r="DS72" i="7"/>
  <c r="DT72" i="7"/>
  <c r="DU72" i="7"/>
  <c r="DV72" i="7"/>
  <c r="DW72" i="7"/>
  <c r="DX72" i="7"/>
  <c r="DY72" i="7"/>
  <c r="DZ72" i="7"/>
  <c r="DS73" i="7"/>
  <c r="DT73" i="7"/>
  <c r="DU73" i="7"/>
  <c r="DV73" i="7"/>
  <c r="DW73" i="7"/>
  <c r="DX73" i="7"/>
  <c r="DY73" i="7"/>
  <c r="DZ73" i="7"/>
  <c r="DS74" i="7"/>
  <c r="DT74" i="7"/>
  <c r="DU74" i="7"/>
  <c r="DV74" i="7"/>
  <c r="DW74" i="7"/>
  <c r="DX74" i="7"/>
  <c r="DY74" i="7"/>
  <c r="DZ74" i="7"/>
  <c r="DS75" i="7"/>
  <c r="DT75" i="7"/>
  <c r="DU75" i="7"/>
  <c r="DV75" i="7"/>
  <c r="DW75" i="7"/>
  <c r="DX75" i="7"/>
  <c r="DY75" i="7"/>
  <c r="DZ75" i="7"/>
  <c r="DS76" i="7"/>
  <c r="DT76" i="7"/>
  <c r="DU76" i="7"/>
  <c r="DV76" i="7"/>
  <c r="DW76" i="7"/>
  <c r="DX76" i="7"/>
  <c r="DY76" i="7"/>
  <c r="DZ76" i="7"/>
  <c r="DS77" i="7"/>
  <c r="DT77" i="7"/>
  <c r="DU77" i="7"/>
  <c r="DV77" i="7"/>
  <c r="DW77" i="7"/>
  <c r="DX77" i="7"/>
  <c r="DY77" i="7"/>
  <c r="DZ77" i="7"/>
  <c r="DS78" i="7"/>
  <c r="DT78" i="7"/>
  <c r="DU78" i="7"/>
  <c r="DV78" i="7"/>
  <c r="DW78" i="7"/>
  <c r="DX78" i="7"/>
  <c r="DY78" i="7"/>
  <c r="DZ78" i="7"/>
  <c r="DS79" i="7"/>
  <c r="DT79" i="7"/>
  <c r="DU79" i="7"/>
  <c r="DV79" i="7"/>
  <c r="DW79" i="7"/>
  <c r="DX79" i="7"/>
  <c r="DY79" i="7"/>
  <c r="DZ79" i="7"/>
  <c r="DS80" i="7"/>
  <c r="DT80" i="7"/>
  <c r="DU80" i="7"/>
  <c r="DV80" i="7"/>
  <c r="DW80" i="7"/>
  <c r="DX80" i="7"/>
  <c r="DY80" i="7"/>
  <c r="DZ80" i="7"/>
  <c r="DS81" i="7"/>
  <c r="DT81" i="7"/>
  <c r="DU81" i="7"/>
  <c r="DV81" i="7"/>
  <c r="DW81" i="7"/>
  <c r="DX81" i="7"/>
  <c r="DY81" i="7"/>
  <c r="DZ81" i="7"/>
  <c r="DS82" i="7"/>
  <c r="DT82" i="7"/>
  <c r="DU82" i="7"/>
  <c r="DV82" i="7"/>
  <c r="DW82" i="7"/>
  <c r="DX82" i="7"/>
  <c r="DY82" i="7"/>
  <c r="DZ82" i="7"/>
  <c r="DS83" i="7"/>
  <c r="DT83" i="7"/>
  <c r="DU83" i="7"/>
  <c r="DV83" i="7"/>
  <c r="DW83" i="7"/>
  <c r="DX83" i="7"/>
  <c r="DY83" i="7"/>
  <c r="DZ83" i="7"/>
  <c r="DS84" i="7"/>
  <c r="DT84" i="7"/>
  <c r="DU84" i="7"/>
  <c r="DV84" i="7"/>
  <c r="DW84" i="7"/>
  <c r="DX84" i="7"/>
  <c r="DY84" i="7"/>
  <c r="DZ84" i="7"/>
  <c r="DS85" i="7"/>
  <c r="DT85" i="7"/>
  <c r="DU85" i="7"/>
  <c r="DV85" i="7"/>
  <c r="DW85" i="7"/>
  <c r="DX85" i="7"/>
  <c r="DY85" i="7"/>
  <c r="DZ85" i="7"/>
  <c r="DS86" i="7"/>
  <c r="DT86" i="7"/>
  <c r="DU86" i="7"/>
  <c r="DV86" i="7"/>
  <c r="DW86" i="7"/>
  <c r="DX86" i="7"/>
  <c r="DY86" i="7"/>
  <c r="DZ86" i="7"/>
  <c r="DS87" i="7"/>
  <c r="DT87" i="7"/>
  <c r="DU87" i="7"/>
  <c r="DV87" i="7"/>
  <c r="DW87" i="7"/>
  <c r="DX87" i="7"/>
  <c r="DY87" i="7"/>
  <c r="DZ87" i="7"/>
  <c r="DS88" i="7"/>
  <c r="DT88" i="7"/>
  <c r="DU88" i="7"/>
  <c r="DV88" i="7"/>
  <c r="DW88" i="7"/>
  <c r="DX88" i="7"/>
  <c r="DY88" i="7"/>
  <c r="DZ88" i="7"/>
  <c r="DS89" i="7"/>
  <c r="DT89" i="7"/>
  <c r="DU89" i="7"/>
  <c r="DV89" i="7"/>
  <c r="DW89" i="7"/>
  <c r="DX89" i="7"/>
  <c r="DY89" i="7"/>
  <c r="DZ89" i="7"/>
  <c r="DS90" i="7"/>
  <c r="DT90" i="7"/>
  <c r="DU90" i="7"/>
  <c r="DV90" i="7"/>
  <c r="DW90" i="7"/>
  <c r="DX90" i="7"/>
  <c r="DY90" i="7"/>
  <c r="DZ90" i="7"/>
  <c r="DS91" i="7"/>
  <c r="DT91" i="7"/>
  <c r="DU91" i="7"/>
  <c r="DV91" i="7"/>
  <c r="DW91" i="7"/>
  <c r="DX91" i="7"/>
  <c r="DY91" i="7"/>
  <c r="DZ91" i="7"/>
  <c r="DS92" i="7"/>
  <c r="DT92" i="7"/>
  <c r="DU92" i="7"/>
  <c r="DV92" i="7"/>
  <c r="DW92" i="7"/>
  <c r="DX92" i="7"/>
  <c r="DY92" i="7"/>
  <c r="DZ92" i="7"/>
  <c r="DS93" i="7"/>
  <c r="DT93" i="7"/>
  <c r="DU93" i="7"/>
  <c r="DV93" i="7"/>
  <c r="DW93" i="7"/>
  <c r="DX93" i="7"/>
  <c r="DY93" i="7"/>
  <c r="DZ93" i="7"/>
  <c r="DS94" i="7"/>
  <c r="DT94" i="7"/>
  <c r="DU94" i="7"/>
  <c r="DV94" i="7"/>
  <c r="DW94" i="7"/>
  <c r="DX94" i="7"/>
  <c r="DY94" i="7"/>
  <c r="DZ94" i="7"/>
  <c r="DS95" i="7"/>
  <c r="DT95" i="7"/>
  <c r="DU95" i="7"/>
  <c r="DV95" i="7"/>
  <c r="DW95" i="7"/>
  <c r="DX95" i="7"/>
  <c r="DY95" i="7"/>
  <c r="DZ95" i="7"/>
  <c r="DS96" i="7"/>
  <c r="DT96" i="7"/>
  <c r="DU96" i="7"/>
  <c r="DV96" i="7"/>
  <c r="DW96" i="7"/>
  <c r="DX96" i="7"/>
  <c r="DY96" i="7"/>
  <c r="DZ96" i="7"/>
  <c r="DS97" i="7"/>
  <c r="DT97" i="7"/>
  <c r="DU97" i="7"/>
  <c r="DV97" i="7"/>
  <c r="DW97" i="7"/>
  <c r="DX97" i="7"/>
  <c r="DY97" i="7"/>
  <c r="DZ97" i="7"/>
  <c r="DS98" i="7"/>
  <c r="DT98" i="7"/>
  <c r="DU98" i="7"/>
  <c r="DV98" i="7"/>
  <c r="DW98" i="7"/>
  <c r="DX98" i="7"/>
  <c r="DY98" i="7"/>
  <c r="DZ98" i="7"/>
  <c r="DS99" i="7"/>
  <c r="DT99" i="7"/>
  <c r="DU99" i="7"/>
  <c r="DV99" i="7"/>
  <c r="DW99" i="7"/>
  <c r="DX99" i="7"/>
  <c r="DY99" i="7"/>
  <c r="DZ99" i="7"/>
  <c r="DS100" i="7"/>
  <c r="DT100" i="7"/>
  <c r="DU100" i="7"/>
  <c r="DV100" i="7"/>
  <c r="DW100" i="7"/>
  <c r="DX100" i="7"/>
  <c r="DY100" i="7"/>
  <c r="DZ100" i="7"/>
  <c r="DS101" i="7"/>
  <c r="DT101" i="7"/>
  <c r="DU101" i="7"/>
  <c r="DV101" i="7"/>
  <c r="DW101" i="7"/>
  <c r="DX101" i="7"/>
  <c r="DY101" i="7"/>
  <c r="DZ101" i="7"/>
  <c r="DS102" i="7"/>
  <c r="DT102" i="7"/>
  <c r="DU102" i="7"/>
  <c r="DV102" i="7"/>
  <c r="DW102" i="7"/>
  <c r="DX102" i="7"/>
  <c r="DY102" i="7"/>
  <c r="DZ102" i="7"/>
  <c r="DS103" i="7"/>
  <c r="DT103" i="7"/>
  <c r="DU103" i="7"/>
  <c r="DV103" i="7"/>
  <c r="DW103" i="7"/>
  <c r="DX103" i="7"/>
  <c r="DY103" i="7"/>
  <c r="DZ103" i="7"/>
  <c r="DS104" i="7"/>
  <c r="DT104" i="7"/>
  <c r="DU104" i="7"/>
  <c r="DV104" i="7"/>
  <c r="DW104" i="7"/>
  <c r="DX104" i="7"/>
  <c r="DY104" i="7"/>
  <c r="DZ104" i="7"/>
  <c r="DS105" i="7"/>
  <c r="DT105" i="7"/>
  <c r="DU105" i="7"/>
  <c r="DV105" i="7"/>
  <c r="DW105" i="7"/>
  <c r="DX105" i="7"/>
  <c r="DY105" i="7"/>
  <c r="DZ105" i="7"/>
  <c r="DS106" i="7"/>
  <c r="DT106" i="7"/>
  <c r="DU106" i="7"/>
  <c r="DV106" i="7"/>
  <c r="DW106" i="7"/>
  <c r="DX106" i="7"/>
  <c r="DY106" i="7"/>
  <c r="DZ106" i="7"/>
  <c r="DS107" i="7"/>
  <c r="DT107" i="7"/>
  <c r="DU107" i="7"/>
  <c r="DV107" i="7"/>
  <c r="DW107" i="7"/>
  <c r="DX107" i="7"/>
  <c r="DY107" i="7"/>
  <c r="DZ107" i="7"/>
  <c r="DS108" i="7"/>
  <c r="DT108" i="7"/>
  <c r="DU108" i="7"/>
  <c r="DV108" i="7"/>
  <c r="DW108" i="7"/>
  <c r="DX108" i="7"/>
  <c r="DY108" i="7"/>
  <c r="DZ108" i="7"/>
  <c r="DS109" i="7"/>
  <c r="DT109" i="7"/>
  <c r="DU109" i="7"/>
  <c r="DV109" i="7"/>
  <c r="DW109" i="7"/>
  <c r="DX109" i="7"/>
  <c r="DY109" i="7"/>
  <c r="DZ109" i="7"/>
  <c r="DS110" i="7"/>
  <c r="DT110" i="7"/>
  <c r="DU110" i="7"/>
  <c r="DV110" i="7"/>
  <c r="DW110" i="7"/>
  <c r="DX110" i="7"/>
  <c r="DY110" i="7"/>
  <c r="DZ110" i="7"/>
  <c r="DS111" i="7"/>
  <c r="DT111" i="7"/>
  <c r="DU111" i="7"/>
  <c r="DV111" i="7"/>
  <c r="DW111" i="7"/>
  <c r="DX111" i="7"/>
  <c r="DY111" i="7"/>
  <c r="DZ111" i="7"/>
  <c r="DS112" i="7"/>
  <c r="DT112" i="7"/>
  <c r="DU112" i="7"/>
  <c r="DV112" i="7"/>
  <c r="DW112" i="7"/>
  <c r="DX112" i="7"/>
  <c r="DY112" i="7"/>
  <c r="DZ112" i="7"/>
  <c r="DS113" i="7"/>
  <c r="DT113" i="7"/>
  <c r="DU113" i="7"/>
  <c r="DV113" i="7"/>
  <c r="DW113" i="7"/>
  <c r="DX113" i="7"/>
  <c r="DY113" i="7"/>
  <c r="DZ113" i="7"/>
  <c r="DS114" i="7"/>
  <c r="DT114" i="7"/>
  <c r="DU114" i="7"/>
  <c r="DV114" i="7"/>
  <c r="DW114" i="7"/>
  <c r="DX114" i="7"/>
  <c r="DY114" i="7"/>
  <c r="DZ114" i="7"/>
  <c r="DS115" i="7"/>
  <c r="DT115" i="7"/>
  <c r="DU115" i="7"/>
  <c r="DV115" i="7"/>
  <c r="DW115" i="7"/>
  <c r="DX115" i="7"/>
  <c r="DY115" i="7"/>
  <c r="DZ115" i="7"/>
  <c r="DS116" i="7"/>
  <c r="DT116" i="7"/>
  <c r="DU116" i="7"/>
  <c r="DV116" i="7"/>
  <c r="DW116" i="7"/>
  <c r="DX116" i="7"/>
  <c r="DY116" i="7"/>
  <c r="DZ116" i="7"/>
  <c r="DT3" i="7"/>
  <c r="DU3" i="7"/>
  <c r="DV3" i="7"/>
  <c r="DW3" i="7"/>
  <c r="DX3" i="7"/>
  <c r="DY3" i="7"/>
  <c r="DZ3" i="7"/>
  <c r="DS3" i="7"/>
  <c r="DI4" i="7"/>
  <c r="DJ4" i="7"/>
  <c r="DK4" i="7"/>
  <c r="DL4" i="7"/>
  <c r="DM4" i="7"/>
  <c r="DN4" i="7"/>
  <c r="DO4" i="7"/>
  <c r="DP4" i="7"/>
  <c r="DI5" i="7"/>
  <c r="DJ5" i="7"/>
  <c r="DK5" i="7"/>
  <c r="DL5" i="7"/>
  <c r="DM5" i="7"/>
  <c r="DN5" i="7"/>
  <c r="DO5" i="7"/>
  <c r="DP5" i="7"/>
  <c r="DI6" i="7"/>
  <c r="DJ6" i="7"/>
  <c r="DK6" i="7"/>
  <c r="DL6" i="7"/>
  <c r="DM6" i="7"/>
  <c r="DN6" i="7"/>
  <c r="DO6" i="7"/>
  <c r="DP6" i="7"/>
  <c r="DI7" i="7"/>
  <c r="DJ7" i="7"/>
  <c r="DK7" i="7"/>
  <c r="DL7" i="7"/>
  <c r="DM7" i="7"/>
  <c r="DN7" i="7"/>
  <c r="DO7" i="7"/>
  <c r="DP7" i="7"/>
  <c r="DI8" i="7"/>
  <c r="DJ8" i="7"/>
  <c r="DK8" i="7"/>
  <c r="DL8" i="7"/>
  <c r="DM8" i="7"/>
  <c r="DN8" i="7"/>
  <c r="DO8" i="7"/>
  <c r="DP8" i="7"/>
  <c r="DI9" i="7"/>
  <c r="DJ9" i="7"/>
  <c r="DK9" i="7"/>
  <c r="DL9" i="7"/>
  <c r="DM9" i="7"/>
  <c r="DN9" i="7"/>
  <c r="DO9" i="7"/>
  <c r="DP9" i="7"/>
  <c r="DI10" i="7"/>
  <c r="DJ10" i="7"/>
  <c r="DK10" i="7"/>
  <c r="DL10" i="7"/>
  <c r="DM10" i="7"/>
  <c r="DN10" i="7"/>
  <c r="DO10" i="7"/>
  <c r="DP10" i="7"/>
  <c r="DI11" i="7"/>
  <c r="DJ11" i="7"/>
  <c r="DK11" i="7"/>
  <c r="DL11" i="7"/>
  <c r="DM11" i="7"/>
  <c r="DN11" i="7"/>
  <c r="DO11" i="7"/>
  <c r="DP11" i="7"/>
  <c r="DI12" i="7"/>
  <c r="DJ12" i="7"/>
  <c r="DK12" i="7"/>
  <c r="DL12" i="7"/>
  <c r="DM12" i="7"/>
  <c r="DN12" i="7"/>
  <c r="DO12" i="7"/>
  <c r="DP12" i="7"/>
  <c r="DI13" i="7"/>
  <c r="DJ13" i="7"/>
  <c r="DK13" i="7"/>
  <c r="DL13" i="7"/>
  <c r="DM13" i="7"/>
  <c r="DN13" i="7"/>
  <c r="DO13" i="7"/>
  <c r="DP13" i="7"/>
  <c r="DI14" i="7"/>
  <c r="DJ14" i="7"/>
  <c r="DK14" i="7"/>
  <c r="DL14" i="7"/>
  <c r="DM14" i="7"/>
  <c r="DN14" i="7"/>
  <c r="DO14" i="7"/>
  <c r="DP14" i="7"/>
  <c r="DI15" i="7"/>
  <c r="DJ15" i="7"/>
  <c r="DK15" i="7"/>
  <c r="DL15" i="7"/>
  <c r="DM15" i="7"/>
  <c r="DN15" i="7"/>
  <c r="DO15" i="7"/>
  <c r="DP15" i="7"/>
  <c r="DI16" i="7"/>
  <c r="DJ16" i="7"/>
  <c r="DK16" i="7"/>
  <c r="DL16" i="7"/>
  <c r="DM16" i="7"/>
  <c r="DN16" i="7"/>
  <c r="DO16" i="7"/>
  <c r="DP16" i="7"/>
  <c r="DI17" i="7"/>
  <c r="DJ17" i="7"/>
  <c r="DK17" i="7"/>
  <c r="DL17" i="7"/>
  <c r="DM17" i="7"/>
  <c r="DN17" i="7"/>
  <c r="DO17" i="7"/>
  <c r="DP17" i="7"/>
  <c r="DI18" i="7"/>
  <c r="DJ18" i="7"/>
  <c r="DK18" i="7"/>
  <c r="DL18" i="7"/>
  <c r="DM18" i="7"/>
  <c r="DN18" i="7"/>
  <c r="DO18" i="7"/>
  <c r="DP18" i="7"/>
  <c r="DI19" i="7"/>
  <c r="DJ19" i="7"/>
  <c r="DK19" i="7"/>
  <c r="DL19" i="7"/>
  <c r="DM19" i="7"/>
  <c r="DN19" i="7"/>
  <c r="DO19" i="7"/>
  <c r="DP19" i="7"/>
  <c r="DI20" i="7"/>
  <c r="DJ20" i="7"/>
  <c r="DK20" i="7"/>
  <c r="DL20" i="7"/>
  <c r="DM20" i="7"/>
  <c r="DN20" i="7"/>
  <c r="DO20" i="7"/>
  <c r="DP20" i="7"/>
  <c r="DI21" i="7"/>
  <c r="DJ21" i="7"/>
  <c r="DK21" i="7"/>
  <c r="DL21" i="7"/>
  <c r="DM21" i="7"/>
  <c r="DN21" i="7"/>
  <c r="DO21" i="7"/>
  <c r="DP21" i="7"/>
  <c r="DI22" i="7"/>
  <c r="DJ22" i="7"/>
  <c r="DK22" i="7"/>
  <c r="DL22" i="7"/>
  <c r="DM22" i="7"/>
  <c r="DN22" i="7"/>
  <c r="DO22" i="7"/>
  <c r="DP22" i="7"/>
  <c r="DI23" i="7"/>
  <c r="DJ23" i="7"/>
  <c r="DK23" i="7"/>
  <c r="DL23" i="7"/>
  <c r="DM23" i="7"/>
  <c r="DN23" i="7"/>
  <c r="DO23" i="7"/>
  <c r="DP23" i="7"/>
  <c r="DI24" i="7"/>
  <c r="DJ24" i="7"/>
  <c r="DK24" i="7"/>
  <c r="DL24" i="7"/>
  <c r="DM24" i="7"/>
  <c r="DN24" i="7"/>
  <c r="DO24" i="7"/>
  <c r="DP24" i="7"/>
  <c r="DI25" i="7"/>
  <c r="DJ25" i="7"/>
  <c r="DK25" i="7"/>
  <c r="DL25" i="7"/>
  <c r="DM25" i="7"/>
  <c r="DN25" i="7"/>
  <c r="DO25" i="7"/>
  <c r="DP25" i="7"/>
  <c r="DI26" i="7"/>
  <c r="DJ26" i="7"/>
  <c r="DK26" i="7"/>
  <c r="DL26" i="7"/>
  <c r="DM26" i="7"/>
  <c r="DN26" i="7"/>
  <c r="DO26" i="7"/>
  <c r="DP26" i="7"/>
  <c r="DI27" i="7"/>
  <c r="DJ27" i="7"/>
  <c r="DK27" i="7"/>
  <c r="DL27" i="7"/>
  <c r="DM27" i="7"/>
  <c r="DN27" i="7"/>
  <c r="DO27" i="7"/>
  <c r="DP27" i="7"/>
  <c r="DI28" i="7"/>
  <c r="DJ28" i="7"/>
  <c r="DK28" i="7"/>
  <c r="DL28" i="7"/>
  <c r="DM28" i="7"/>
  <c r="DN28" i="7"/>
  <c r="DO28" i="7"/>
  <c r="DP28" i="7"/>
  <c r="DI29" i="7"/>
  <c r="DJ29" i="7"/>
  <c r="DK29" i="7"/>
  <c r="DL29" i="7"/>
  <c r="DM29" i="7"/>
  <c r="DN29" i="7"/>
  <c r="DO29" i="7"/>
  <c r="DP29" i="7"/>
  <c r="DI30" i="7"/>
  <c r="DJ30" i="7"/>
  <c r="DK30" i="7"/>
  <c r="DL30" i="7"/>
  <c r="DM30" i="7"/>
  <c r="DN30" i="7"/>
  <c r="DO30" i="7"/>
  <c r="DP30" i="7"/>
  <c r="DI31" i="7"/>
  <c r="DJ31" i="7"/>
  <c r="DK31" i="7"/>
  <c r="DL31" i="7"/>
  <c r="DM31" i="7"/>
  <c r="DN31" i="7"/>
  <c r="DO31" i="7"/>
  <c r="DP31" i="7"/>
  <c r="DI32" i="7"/>
  <c r="DJ32" i="7"/>
  <c r="DK32" i="7"/>
  <c r="DL32" i="7"/>
  <c r="DM32" i="7"/>
  <c r="DN32" i="7"/>
  <c r="DO32" i="7"/>
  <c r="DP32" i="7"/>
  <c r="DI33" i="7"/>
  <c r="DJ33" i="7"/>
  <c r="DK33" i="7"/>
  <c r="DL33" i="7"/>
  <c r="DM33" i="7"/>
  <c r="DN33" i="7"/>
  <c r="DO33" i="7"/>
  <c r="DP33" i="7"/>
  <c r="DI34" i="7"/>
  <c r="DJ34" i="7"/>
  <c r="DK34" i="7"/>
  <c r="DL34" i="7"/>
  <c r="DM34" i="7"/>
  <c r="DN34" i="7"/>
  <c r="DO34" i="7"/>
  <c r="DP34" i="7"/>
  <c r="DI35" i="7"/>
  <c r="DJ35" i="7"/>
  <c r="DK35" i="7"/>
  <c r="DL35" i="7"/>
  <c r="DM35" i="7"/>
  <c r="DN35" i="7"/>
  <c r="DO35" i="7"/>
  <c r="DP35" i="7"/>
  <c r="DI36" i="7"/>
  <c r="DJ36" i="7"/>
  <c r="DK36" i="7"/>
  <c r="DL36" i="7"/>
  <c r="DM36" i="7"/>
  <c r="DN36" i="7"/>
  <c r="DO36" i="7"/>
  <c r="DP36" i="7"/>
  <c r="DI37" i="7"/>
  <c r="DJ37" i="7"/>
  <c r="DK37" i="7"/>
  <c r="DL37" i="7"/>
  <c r="DM37" i="7"/>
  <c r="DN37" i="7"/>
  <c r="DO37" i="7"/>
  <c r="DP37" i="7"/>
  <c r="DI38" i="7"/>
  <c r="DJ38" i="7"/>
  <c r="DK38" i="7"/>
  <c r="DL38" i="7"/>
  <c r="DM38" i="7"/>
  <c r="DN38" i="7"/>
  <c r="DO38" i="7"/>
  <c r="DP38" i="7"/>
  <c r="DI39" i="7"/>
  <c r="DJ39" i="7"/>
  <c r="DK39" i="7"/>
  <c r="DL39" i="7"/>
  <c r="DM39" i="7"/>
  <c r="DN39" i="7"/>
  <c r="DO39" i="7"/>
  <c r="DP39" i="7"/>
  <c r="DI40" i="7"/>
  <c r="DJ40" i="7"/>
  <c r="DK40" i="7"/>
  <c r="DL40" i="7"/>
  <c r="DM40" i="7"/>
  <c r="DN40" i="7"/>
  <c r="DO40" i="7"/>
  <c r="DP40" i="7"/>
  <c r="DI41" i="7"/>
  <c r="DJ41" i="7"/>
  <c r="DK41" i="7"/>
  <c r="DL41" i="7"/>
  <c r="DM41" i="7"/>
  <c r="DN41" i="7"/>
  <c r="DO41" i="7"/>
  <c r="DP41" i="7"/>
  <c r="DI42" i="7"/>
  <c r="DJ42" i="7"/>
  <c r="DK42" i="7"/>
  <c r="DL42" i="7"/>
  <c r="DM42" i="7"/>
  <c r="DN42" i="7"/>
  <c r="DO42" i="7"/>
  <c r="DP42" i="7"/>
  <c r="DI43" i="7"/>
  <c r="DJ43" i="7"/>
  <c r="DK43" i="7"/>
  <c r="DL43" i="7"/>
  <c r="DM43" i="7"/>
  <c r="DN43" i="7"/>
  <c r="DO43" i="7"/>
  <c r="DP43" i="7"/>
  <c r="DI44" i="7"/>
  <c r="DJ44" i="7"/>
  <c r="DK44" i="7"/>
  <c r="DL44" i="7"/>
  <c r="DM44" i="7"/>
  <c r="DN44" i="7"/>
  <c r="DO44" i="7"/>
  <c r="DP44" i="7"/>
  <c r="DI45" i="7"/>
  <c r="DJ45" i="7"/>
  <c r="DK45" i="7"/>
  <c r="DL45" i="7"/>
  <c r="DM45" i="7"/>
  <c r="DN45" i="7"/>
  <c r="DO45" i="7"/>
  <c r="DP45" i="7"/>
  <c r="DI46" i="7"/>
  <c r="DJ46" i="7"/>
  <c r="DK46" i="7"/>
  <c r="DL46" i="7"/>
  <c r="DM46" i="7"/>
  <c r="DN46" i="7"/>
  <c r="DO46" i="7"/>
  <c r="DP46" i="7"/>
  <c r="DI47" i="7"/>
  <c r="DJ47" i="7"/>
  <c r="DK47" i="7"/>
  <c r="DL47" i="7"/>
  <c r="DM47" i="7"/>
  <c r="DN47" i="7"/>
  <c r="DO47" i="7"/>
  <c r="DP47" i="7"/>
  <c r="DI48" i="7"/>
  <c r="DJ48" i="7"/>
  <c r="DK48" i="7"/>
  <c r="DL48" i="7"/>
  <c r="DM48" i="7"/>
  <c r="DN48" i="7"/>
  <c r="DO48" i="7"/>
  <c r="DP48" i="7"/>
  <c r="DI49" i="7"/>
  <c r="DJ49" i="7"/>
  <c r="DK49" i="7"/>
  <c r="DL49" i="7"/>
  <c r="DM49" i="7"/>
  <c r="DN49" i="7"/>
  <c r="DO49" i="7"/>
  <c r="DP49" i="7"/>
  <c r="DI50" i="7"/>
  <c r="DJ50" i="7"/>
  <c r="DK50" i="7"/>
  <c r="DL50" i="7"/>
  <c r="DM50" i="7"/>
  <c r="DN50" i="7"/>
  <c r="DO50" i="7"/>
  <c r="DP50" i="7"/>
  <c r="DI51" i="7"/>
  <c r="DJ51" i="7"/>
  <c r="DK51" i="7"/>
  <c r="DL51" i="7"/>
  <c r="DM51" i="7"/>
  <c r="DN51" i="7"/>
  <c r="DO51" i="7"/>
  <c r="DP51" i="7"/>
  <c r="DI52" i="7"/>
  <c r="DJ52" i="7"/>
  <c r="DK52" i="7"/>
  <c r="DL52" i="7"/>
  <c r="DM52" i="7"/>
  <c r="DN52" i="7"/>
  <c r="DO52" i="7"/>
  <c r="DP52" i="7"/>
  <c r="DI53" i="7"/>
  <c r="DJ53" i="7"/>
  <c r="DK53" i="7"/>
  <c r="DL53" i="7"/>
  <c r="DM53" i="7"/>
  <c r="DN53" i="7"/>
  <c r="DO53" i="7"/>
  <c r="DP53" i="7"/>
  <c r="DI54" i="7"/>
  <c r="DJ54" i="7"/>
  <c r="DK54" i="7"/>
  <c r="DL54" i="7"/>
  <c r="DM54" i="7"/>
  <c r="DN54" i="7"/>
  <c r="DO54" i="7"/>
  <c r="DP54" i="7"/>
  <c r="DI55" i="7"/>
  <c r="DJ55" i="7"/>
  <c r="DK55" i="7"/>
  <c r="DL55" i="7"/>
  <c r="DM55" i="7"/>
  <c r="DN55" i="7"/>
  <c r="DO55" i="7"/>
  <c r="DP55" i="7"/>
  <c r="DI56" i="7"/>
  <c r="DJ56" i="7"/>
  <c r="DK56" i="7"/>
  <c r="DL56" i="7"/>
  <c r="DM56" i="7"/>
  <c r="DN56" i="7"/>
  <c r="DO56" i="7"/>
  <c r="DP56" i="7"/>
  <c r="DI57" i="7"/>
  <c r="DJ57" i="7"/>
  <c r="DK57" i="7"/>
  <c r="DL57" i="7"/>
  <c r="DM57" i="7"/>
  <c r="DN57" i="7"/>
  <c r="DO57" i="7"/>
  <c r="DP57" i="7"/>
  <c r="DI58" i="7"/>
  <c r="DJ58" i="7"/>
  <c r="DK58" i="7"/>
  <c r="DL58" i="7"/>
  <c r="DM58" i="7"/>
  <c r="DN58" i="7"/>
  <c r="DO58" i="7"/>
  <c r="DP58" i="7"/>
  <c r="DI59" i="7"/>
  <c r="DJ59" i="7"/>
  <c r="DK59" i="7"/>
  <c r="DL59" i="7"/>
  <c r="DM59" i="7"/>
  <c r="DN59" i="7"/>
  <c r="DO59" i="7"/>
  <c r="DP59" i="7"/>
  <c r="DI60" i="7"/>
  <c r="DJ60" i="7"/>
  <c r="DK60" i="7"/>
  <c r="DL60" i="7"/>
  <c r="DM60" i="7"/>
  <c r="DN60" i="7"/>
  <c r="DO60" i="7"/>
  <c r="DP60" i="7"/>
  <c r="DI61" i="7"/>
  <c r="DJ61" i="7"/>
  <c r="DK61" i="7"/>
  <c r="DL61" i="7"/>
  <c r="DM61" i="7"/>
  <c r="DN61" i="7"/>
  <c r="DO61" i="7"/>
  <c r="DP61" i="7"/>
  <c r="DI62" i="7"/>
  <c r="DJ62" i="7"/>
  <c r="DK62" i="7"/>
  <c r="DL62" i="7"/>
  <c r="DM62" i="7"/>
  <c r="DN62" i="7"/>
  <c r="DO62" i="7"/>
  <c r="DP62" i="7"/>
  <c r="DI63" i="7"/>
  <c r="DJ63" i="7"/>
  <c r="DK63" i="7"/>
  <c r="DL63" i="7"/>
  <c r="DM63" i="7"/>
  <c r="DN63" i="7"/>
  <c r="DO63" i="7"/>
  <c r="DP63" i="7"/>
  <c r="DI64" i="7"/>
  <c r="DJ64" i="7"/>
  <c r="DK64" i="7"/>
  <c r="DL64" i="7"/>
  <c r="DM64" i="7"/>
  <c r="DN64" i="7"/>
  <c r="DO64" i="7"/>
  <c r="DP64" i="7"/>
  <c r="DI65" i="7"/>
  <c r="DJ65" i="7"/>
  <c r="DK65" i="7"/>
  <c r="DL65" i="7"/>
  <c r="DM65" i="7"/>
  <c r="DN65" i="7"/>
  <c r="DO65" i="7"/>
  <c r="DP65" i="7"/>
  <c r="DI66" i="7"/>
  <c r="DJ66" i="7"/>
  <c r="DK66" i="7"/>
  <c r="DL66" i="7"/>
  <c r="DM66" i="7"/>
  <c r="DN66" i="7"/>
  <c r="DO66" i="7"/>
  <c r="DP66" i="7"/>
  <c r="DI67" i="7"/>
  <c r="DJ67" i="7"/>
  <c r="DK67" i="7"/>
  <c r="DL67" i="7"/>
  <c r="DM67" i="7"/>
  <c r="DN67" i="7"/>
  <c r="DO67" i="7"/>
  <c r="DP67" i="7"/>
  <c r="DI68" i="7"/>
  <c r="DJ68" i="7"/>
  <c r="DK68" i="7"/>
  <c r="DL68" i="7"/>
  <c r="DM68" i="7"/>
  <c r="DN68" i="7"/>
  <c r="DO68" i="7"/>
  <c r="DP68" i="7"/>
  <c r="DI69" i="7"/>
  <c r="DJ69" i="7"/>
  <c r="DK69" i="7"/>
  <c r="DL69" i="7"/>
  <c r="DM69" i="7"/>
  <c r="DN69" i="7"/>
  <c r="DO69" i="7"/>
  <c r="DP69" i="7"/>
  <c r="DI70" i="7"/>
  <c r="DJ70" i="7"/>
  <c r="DK70" i="7"/>
  <c r="DL70" i="7"/>
  <c r="DM70" i="7"/>
  <c r="DN70" i="7"/>
  <c r="DO70" i="7"/>
  <c r="DP70" i="7"/>
  <c r="DI71" i="7"/>
  <c r="DJ71" i="7"/>
  <c r="DK71" i="7"/>
  <c r="DL71" i="7"/>
  <c r="DM71" i="7"/>
  <c r="DN71" i="7"/>
  <c r="DO71" i="7"/>
  <c r="DP71" i="7"/>
  <c r="DI72" i="7"/>
  <c r="DJ72" i="7"/>
  <c r="DK72" i="7"/>
  <c r="DL72" i="7"/>
  <c r="DM72" i="7"/>
  <c r="DN72" i="7"/>
  <c r="DO72" i="7"/>
  <c r="DP72" i="7"/>
  <c r="DI73" i="7"/>
  <c r="DJ73" i="7"/>
  <c r="DK73" i="7"/>
  <c r="DL73" i="7"/>
  <c r="DM73" i="7"/>
  <c r="DN73" i="7"/>
  <c r="DO73" i="7"/>
  <c r="DP73" i="7"/>
  <c r="DI74" i="7"/>
  <c r="DJ74" i="7"/>
  <c r="DK74" i="7"/>
  <c r="DL74" i="7"/>
  <c r="DM74" i="7"/>
  <c r="DN74" i="7"/>
  <c r="DO74" i="7"/>
  <c r="DP74" i="7"/>
  <c r="DI75" i="7"/>
  <c r="DJ75" i="7"/>
  <c r="DK75" i="7"/>
  <c r="DL75" i="7"/>
  <c r="DM75" i="7"/>
  <c r="DN75" i="7"/>
  <c r="DO75" i="7"/>
  <c r="DP75" i="7"/>
  <c r="DI76" i="7"/>
  <c r="DJ76" i="7"/>
  <c r="DK76" i="7"/>
  <c r="DL76" i="7"/>
  <c r="DM76" i="7"/>
  <c r="DN76" i="7"/>
  <c r="DO76" i="7"/>
  <c r="DP76" i="7"/>
  <c r="DI77" i="7"/>
  <c r="DJ77" i="7"/>
  <c r="DK77" i="7"/>
  <c r="DL77" i="7"/>
  <c r="DM77" i="7"/>
  <c r="DN77" i="7"/>
  <c r="DO77" i="7"/>
  <c r="DP77" i="7"/>
  <c r="DI78" i="7"/>
  <c r="DJ78" i="7"/>
  <c r="DK78" i="7"/>
  <c r="DL78" i="7"/>
  <c r="DM78" i="7"/>
  <c r="DN78" i="7"/>
  <c r="DO78" i="7"/>
  <c r="DP78" i="7"/>
  <c r="DI79" i="7"/>
  <c r="DJ79" i="7"/>
  <c r="DK79" i="7"/>
  <c r="DL79" i="7"/>
  <c r="DM79" i="7"/>
  <c r="DN79" i="7"/>
  <c r="DO79" i="7"/>
  <c r="DP79" i="7"/>
  <c r="DI80" i="7"/>
  <c r="DJ80" i="7"/>
  <c r="DK80" i="7"/>
  <c r="DL80" i="7"/>
  <c r="DM80" i="7"/>
  <c r="DN80" i="7"/>
  <c r="DO80" i="7"/>
  <c r="DP80" i="7"/>
  <c r="DI81" i="7"/>
  <c r="DJ81" i="7"/>
  <c r="DK81" i="7"/>
  <c r="DL81" i="7"/>
  <c r="DM81" i="7"/>
  <c r="DN81" i="7"/>
  <c r="DO81" i="7"/>
  <c r="DP81" i="7"/>
  <c r="DI82" i="7"/>
  <c r="DJ82" i="7"/>
  <c r="DK82" i="7"/>
  <c r="DL82" i="7"/>
  <c r="DM82" i="7"/>
  <c r="DN82" i="7"/>
  <c r="DO82" i="7"/>
  <c r="DP82" i="7"/>
  <c r="DI83" i="7"/>
  <c r="DJ83" i="7"/>
  <c r="DK83" i="7"/>
  <c r="DL83" i="7"/>
  <c r="DM83" i="7"/>
  <c r="DN83" i="7"/>
  <c r="DO83" i="7"/>
  <c r="DP83" i="7"/>
  <c r="DI84" i="7"/>
  <c r="DJ84" i="7"/>
  <c r="DK84" i="7"/>
  <c r="DL84" i="7"/>
  <c r="DM84" i="7"/>
  <c r="DN84" i="7"/>
  <c r="DO84" i="7"/>
  <c r="DP84" i="7"/>
  <c r="DI85" i="7"/>
  <c r="DJ85" i="7"/>
  <c r="DK85" i="7"/>
  <c r="DL85" i="7"/>
  <c r="DM85" i="7"/>
  <c r="DN85" i="7"/>
  <c r="DO85" i="7"/>
  <c r="DP85" i="7"/>
  <c r="DI86" i="7"/>
  <c r="DJ86" i="7"/>
  <c r="DK86" i="7"/>
  <c r="DL86" i="7"/>
  <c r="DM86" i="7"/>
  <c r="DN86" i="7"/>
  <c r="DO86" i="7"/>
  <c r="DP86" i="7"/>
  <c r="DI87" i="7"/>
  <c r="DJ87" i="7"/>
  <c r="DK87" i="7"/>
  <c r="DL87" i="7"/>
  <c r="DM87" i="7"/>
  <c r="DN87" i="7"/>
  <c r="DO87" i="7"/>
  <c r="DP87" i="7"/>
  <c r="DI88" i="7"/>
  <c r="DJ88" i="7"/>
  <c r="DK88" i="7"/>
  <c r="DL88" i="7"/>
  <c r="DM88" i="7"/>
  <c r="DN88" i="7"/>
  <c r="DO88" i="7"/>
  <c r="DP88" i="7"/>
  <c r="DI89" i="7"/>
  <c r="DJ89" i="7"/>
  <c r="DK89" i="7"/>
  <c r="DL89" i="7"/>
  <c r="DM89" i="7"/>
  <c r="DN89" i="7"/>
  <c r="DO89" i="7"/>
  <c r="DP89" i="7"/>
  <c r="DI90" i="7"/>
  <c r="DJ90" i="7"/>
  <c r="DK90" i="7"/>
  <c r="DL90" i="7"/>
  <c r="DM90" i="7"/>
  <c r="DN90" i="7"/>
  <c r="DO90" i="7"/>
  <c r="DP90" i="7"/>
  <c r="DI91" i="7"/>
  <c r="DJ91" i="7"/>
  <c r="DK91" i="7"/>
  <c r="DL91" i="7"/>
  <c r="DM91" i="7"/>
  <c r="DN91" i="7"/>
  <c r="DO91" i="7"/>
  <c r="DP91" i="7"/>
  <c r="DI92" i="7"/>
  <c r="DJ92" i="7"/>
  <c r="DK92" i="7"/>
  <c r="DL92" i="7"/>
  <c r="DM92" i="7"/>
  <c r="DN92" i="7"/>
  <c r="DO92" i="7"/>
  <c r="DP92" i="7"/>
  <c r="DI93" i="7"/>
  <c r="DJ93" i="7"/>
  <c r="DK93" i="7"/>
  <c r="DL93" i="7"/>
  <c r="DM93" i="7"/>
  <c r="DN93" i="7"/>
  <c r="DO93" i="7"/>
  <c r="DP93" i="7"/>
  <c r="DI94" i="7"/>
  <c r="DJ94" i="7"/>
  <c r="DK94" i="7"/>
  <c r="DL94" i="7"/>
  <c r="DM94" i="7"/>
  <c r="DN94" i="7"/>
  <c r="DO94" i="7"/>
  <c r="DP94" i="7"/>
  <c r="DI95" i="7"/>
  <c r="DJ95" i="7"/>
  <c r="DK95" i="7"/>
  <c r="DL95" i="7"/>
  <c r="DM95" i="7"/>
  <c r="DN95" i="7"/>
  <c r="DO95" i="7"/>
  <c r="DP95" i="7"/>
  <c r="DI96" i="7"/>
  <c r="DJ96" i="7"/>
  <c r="DK96" i="7"/>
  <c r="DL96" i="7"/>
  <c r="DM96" i="7"/>
  <c r="DN96" i="7"/>
  <c r="DO96" i="7"/>
  <c r="DP96" i="7"/>
  <c r="DI97" i="7"/>
  <c r="DJ97" i="7"/>
  <c r="DK97" i="7"/>
  <c r="DL97" i="7"/>
  <c r="DM97" i="7"/>
  <c r="DN97" i="7"/>
  <c r="DO97" i="7"/>
  <c r="DP97" i="7"/>
  <c r="DI98" i="7"/>
  <c r="DJ98" i="7"/>
  <c r="DK98" i="7"/>
  <c r="DL98" i="7"/>
  <c r="DM98" i="7"/>
  <c r="DN98" i="7"/>
  <c r="DO98" i="7"/>
  <c r="DP98" i="7"/>
  <c r="DI99" i="7"/>
  <c r="DJ99" i="7"/>
  <c r="DK99" i="7"/>
  <c r="DL99" i="7"/>
  <c r="DM99" i="7"/>
  <c r="DN99" i="7"/>
  <c r="DO99" i="7"/>
  <c r="DP99" i="7"/>
  <c r="DI100" i="7"/>
  <c r="DJ100" i="7"/>
  <c r="DK100" i="7"/>
  <c r="DL100" i="7"/>
  <c r="DM100" i="7"/>
  <c r="DN100" i="7"/>
  <c r="DO100" i="7"/>
  <c r="DP100" i="7"/>
  <c r="DI101" i="7"/>
  <c r="DJ101" i="7"/>
  <c r="DK101" i="7"/>
  <c r="DL101" i="7"/>
  <c r="DM101" i="7"/>
  <c r="DN101" i="7"/>
  <c r="DO101" i="7"/>
  <c r="DP101" i="7"/>
  <c r="DI102" i="7"/>
  <c r="DJ102" i="7"/>
  <c r="DK102" i="7"/>
  <c r="DL102" i="7"/>
  <c r="DM102" i="7"/>
  <c r="DN102" i="7"/>
  <c r="DO102" i="7"/>
  <c r="DP102" i="7"/>
  <c r="DI103" i="7"/>
  <c r="DJ103" i="7"/>
  <c r="DK103" i="7"/>
  <c r="DL103" i="7"/>
  <c r="DM103" i="7"/>
  <c r="DN103" i="7"/>
  <c r="DO103" i="7"/>
  <c r="DP103" i="7"/>
  <c r="DI104" i="7"/>
  <c r="DJ104" i="7"/>
  <c r="DK104" i="7"/>
  <c r="DL104" i="7"/>
  <c r="DM104" i="7"/>
  <c r="DN104" i="7"/>
  <c r="DO104" i="7"/>
  <c r="DP104" i="7"/>
  <c r="DI105" i="7"/>
  <c r="DJ105" i="7"/>
  <c r="DK105" i="7"/>
  <c r="DL105" i="7"/>
  <c r="DM105" i="7"/>
  <c r="DN105" i="7"/>
  <c r="DO105" i="7"/>
  <c r="DP105" i="7"/>
  <c r="DI106" i="7"/>
  <c r="DJ106" i="7"/>
  <c r="DK106" i="7"/>
  <c r="DL106" i="7"/>
  <c r="DM106" i="7"/>
  <c r="DN106" i="7"/>
  <c r="DO106" i="7"/>
  <c r="DP106" i="7"/>
  <c r="DI107" i="7"/>
  <c r="DJ107" i="7"/>
  <c r="DK107" i="7"/>
  <c r="DL107" i="7"/>
  <c r="DM107" i="7"/>
  <c r="DN107" i="7"/>
  <c r="DO107" i="7"/>
  <c r="DP107" i="7"/>
  <c r="DI108" i="7"/>
  <c r="DJ108" i="7"/>
  <c r="DK108" i="7"/>
  <c r="DL108" i="7"/>
  <c r="DM108" i="7"/>
  <c r="DN108" i="7"/>
  <c r="DO108" i="7"/>
  <c r="DP108" i="7"/>
  <c r="DI109" i="7"/>
  <c r="DJ109" i="7"/>
  <c r="DK109" i="7"/>
  <c r="DL109" i="7"/>
  <c r="DM109" i="7"/>
  <c r="DN109" i="7"/>
  <c r="DO109" i="7"/>
  <c r="DP109" i="7"/>
  <c r="DI110" i="7"/>
  <c r="DJ110" i="7"/>
  <c r="DK110" i="7"/>
  <c r="DL110" i="7"/>
  <c r="DM110" i="7"/>
  <c r="DN110" i="7"/>
  <c r="DO110" i="7"/>
  <c r="DP110" i="7"/>
  <c r="DI111" i="7"/>
  <c r="DJ111" i="7"/>
  <c r="DK111" i="7"/>
  <c r="DL111" i="7"/>
  <c r="DM111" i="7"/>
  <c r="DN111" i="7"/>
  <c r="DO111" i="7"/>
  <c r="DP111" i="7"/>
  <c r="DI112" i="7"/>
  <c r="DJ112" i="7"/>
  <c r="DK112" i="7"/>
  <c r="DL112" i="7"/>
  <c r="DM112" i="7"/>
  <c r="DN112" i="7"/>
  <c r="DO112" i="7"/>
  <c r="DP112" i="7"/>
  <c r="DI113" i="7"/>
  <c r="DJ113" i="7"/>
  <c r="DK113" i="7"/>
  <c r="DL113" i="7"/>
  <c r="DM113" i="7"/>
  <c r="DN113" i="7"/>
  <c r="DO113" i="7"/>
  <c r="DP113" i="7"/>
  <c r="DI114" i="7"/>
  <c r="DJ114" i="7"/>
  <c r="DK114" i="7"/>
  <c r="DL114" i="7"/>
  <c r="DM114" i="7"/>
  <c r="DN114" i="7"/>
  <c r="DO114" i="7"/>
  <c r="DP114" i="7"/>
  <c r="DI115" i="7"/>
  <c r="DJ115" i="7"/>
  <c r="DK115" i="7"/>
  <c r="DL115" i="7"/>
  <c r="DM115" i="7"/>
  <c r="DN115" i="7"/>
  <c r="DO115" i="7"/>
  <c r="DP115" i="7"/>
  <c r="DI116" i="7"/>
  <c r="DJ116" i="7"/>
  <c r="DK116" i="7"/>
  <c r="DL116" i="7"/>
  <c r="DM116" i="7"/>
  <c r="DN116" i="7"/>
  <c r="DO116" i="7"/>
  <c r="DP116" i="7"/>
  <c r="DJ3" i="7"/>
  <c r="DK3" i="7"/>
  <c r="DL3" i="7"/>
  <c r="DM3" i="7"/>
  <c r="DN3" i="7"/>
  <c r="DO3" i="7"/>
  <c r="DP3" i="7"/>
  <c r="DI3" i="7"/>
  <c r="CY4" i="7"/>
  <c r="CZ4" i="7"/>
  <c r="DA4" i="7"/>
  <c r="DB4" i="7"/>
  <c r="DC4" i="7"/>
  <c r="DD4" i="7"/>
  <c r="DE4" i="7"/>
  <c r="DF4" i="7"/>
  <c r="CY5" i="7"/>
  <c r="CZ5" i="7"/>
  <c r="DA5" i="7"/>
  <c r="DB5" i="7"/>
  <c r="DC5" i="7"/>
  <c r="DD5" i="7"/>
  <c r="DE5" i="7"/>
  <c r="DF5" i="7"/>
  <c r="CY6" i="7"/>
  <c r="CZ6" i="7"/>
  <c r="DA6" i="7"/>
  <c r="DB6" i="7"/>
  <c r="DC6" i="7"/>
  <c r="DD6" i="7"/>
  <c r="DE6" i="7"/>
  <c r="DF6" i="7"/>
  <c r="CY7" i="7"/>
  <c r="CZ7" i="7"/>
  <c r="DA7" i="7"/>
  <c r="DB7" i="7"/>
  <c r="DC7" i="7"/>
  <c r="DD7" i="7"/>
  <c r="DE7" i="7"/>
  <c r="DF7" i="7"/>
  <c r="CY8" i="7"/>
  <c r="CZ8" i="7"/>
  <c r="DA8" i="7"/>
  <c r="DB8" i="7"/>
  <c r="DC8" i="7"/>
  <c r="DD8" i="7"/>
  <c r="DE8" i="7"/>
  <c r="DF8" i="7"/>
  <c r="CY9" i="7"/>
  <c r="CZ9" i="7"/>
  <c r="DA9" i="7"/>
  <c r="DB9" i="7"/>
  <c r="DC9" i="7"/>
  <c r="DD9" i="7"/>
  <c r="DE9" i="7"/>
  <c r="DF9" i="7"/>
  <c r="CY10" i="7"/>
  <c r="CZ10" i="7"/>
  <c r="DA10" i="7"/>
  <c r="DB10" i="7"/>
  <c r="DC10" i="7"/>
  <c r="DD10" i="7"/>
  <c r="DE10" i="7"/>
  <c r="DF10" i="7"/>
  <c r="CY11" i="7"/>
  <c r="CZ11" i="7"/>
  <c r="DA11" i="7"/>
  <c r="DB11" i="7"/>
  <c r="DC11" i="7"/>
  <c r="DD11" i="7"/>
  <c r="DE11" i="7"/>
  <c r="DF11" i="7"/>
  <c r="CY12" i="7"/>
  <c r="CZ12" i="7"/>
  <c r="DA12" i="7"/>
  <c r="DB12" i="7"/>
  <c r="DC12" i="7"/>
  <c r="DD12" i="7"/>
  <c r="DE12" i="7"/>
  <c r="DF12" i="7"/>
  <c r="CY13" i="7"/>
  <c r="CZ13" i="7"/>
  <c r="DA13" i="7"/>
  <c r="DB13" i="7"/>
  <c r="DC13" i="7"/>
  <c r="DD13" i="7"/>
  <c r="DE13" i="7"/>
  <c r="DF13" i="7"/>
  <c r="CY14" i="7"/>
  <c r="CZ14" i="7"/>
  <c r="DA14" i="7"/>
  <c r="DB14" i="7"/>
  <c r="DC14" i="7"/>
  <c r="DD14" i="7"/>
  <c r="DE14" i="7"/>
  <c r="DF14" i="7"/>
  <c r="CY15" i="7"/>
  <c r="CZ15" i="7"/>
  <c r="DA15" i="7"/>
  <c r="DB15" i="7"/>
  <c r="DC15" i="7"/>
  <c r="DD15" i="7"/>
  <c r="DE15" i="7"/>
  <c r="DF15" i="7"/>
  <c r="CY16" i="7"/>
  <c r="CZ16" i="7"/>
  <c r="DA16" i="7"/>
  <c r="DB16" i="7"/>
  <c r="DC16" i="7"/>
  <c r="DD16" i="7"/>
  <c r="DE16" i="7"/>
  <c r="DF16" i="7"/>
  <c r="CY17" i="7"/>
  <c r="CZ17" i="7"/>
  <c r="DA17" i="7"/>
  <c r="DB17" i="7"/>
  <c r="DC17" i="7"/>
  <c r="DD17" i="7"/>
  <c r="DE17" i="7"/>
  <c r="DF17" i="7"/>
  <c r="CY18" i="7"/>
  <c r="CZ18" i="7"/>
  <c r="DA18" i="7"/>
  <c r="DB18" i="7"/>
  <c r="DC18" i="7"/>
  <c r="DD18" i="7"/>
  <c r="DE18" i="7"/>
  <c r="DF18" i="7"/>
  <c r="CY19" i="7"/>
  <c r="CZ19" i="7"/>
  <c r="DA19" i="7"/>
  <c r="DB19" i="7"/>
  <c r="DC19" i="7"/>
  <c r="DD19" i="7"/>
  <c r="DE19" i="7"/>
  <c r="DF19" i="7"/>
  <c r="CY20" i="7"/>
  <c r="CZ20" i="7"/>
  <c r="DA20" i="7"/>
  <c r="DB20" i="7"/>
  <c r="DC20" i="7"/>
  <c r="DD20" i="7"/>
  <c r="DE20" i="7"/>
  <c r="DF20" i="7"/>
  <c r="CY21" i="7"/>
  <c r="CZ21" i="7"/>
  <c r="DA21" i="7"/>
  <c r="DB21" i="7"/>
  <c r="DC21" i="7"/>
  <c r="DD21" i="7"/>
  <c r="DE21" i="7"/>
  <c r="DF21" i="7"/>
  <c r="CY22" i="7"/>
  <c r="CZ22" i="7"/>
  <c r="DA22" i="7"/>
  <c r="DB22" i="7"/>
  <c r="DC22" i="7"/>
  <c r="DD22" i="7"/>
  <c r="DE22" i="7"/>
  <c r="DF22" i="7"/>
  <c r="CY23" i="7"/>
  <c r="CZ23" i="7"/>
  <c r="DA23" i="7"/>
  <c r="DB23" i="7"/>
  <c r="DC23" i="7"/>
  <c r="DD23" i="7"/>
  <c r="DE23" i="7"/>
  <c r="DF23" i="7"/>
  <c r="CY24" i="7"/>
  <c r="CZ24" i="7"/>
  <c r="DA24" i="7"/>
  <c r="DB24" i="7"/>
  <c r="DC24" i="7"/>
  <c r="DD24" i="7"/>
  <c r="DE24" i="7"/>
  <c r="DF24" i="7"/>
  <c r="CY25" i="7"/>
  <c r="CZ25" i="7"/>
  <c r="DA25" i="7"/>
  <c r="DB25" i="7"/>
  <c r="DC25" i="7"/>
  <c r="DD25" i="7"/>
  <c r="DE25" i="7"/>
  <c r="DF25" i="7"/>
  <c r="CY26" i="7"/>
  <c r="CZ26" i="7"/>
  <c r="DA26" i="7"/>
  <c r="DB26" i="7"/>
  <c r="DC26" i="7"/>
  <c r="DD26" i="7"/>
  <c r="DE26" i="7"/>
  <c r="DF26" i="7"/>
  <c r="CY27" i="7"/>
  <c r="CZ27" i="7"/>
  <c r="DA27" i="7"/>
  <c r="DB27" i="7"/>
  <c r="DC27" i="7"/>
  <c r="DD27" i="7"/>
  <c r="DE27" i="7"/>
  <c r="DF27" i="7"/>
  <c r="CY28" i="7"/>
  <c r="CZ28" i="7"/>
  <c r="DA28" i="7"/>
  <c r="DB28" i="7"/>
  <c r="DC28" i="7"/>
  <c r="DD28" i="7"/>
  <c r="DE28" i="7"/>
  <c r="DF28" i="7"/>
  <c r="CY29" i="7"/>
  <c r="CZ29" i="7"/>
  <c r="DA29" i="7"/>
  <c r="DB29" i="7"/>
  <c r="DC29" i="7"/>
  <c r="DD29" i="7"/>
  <c r="DE29" i="7"/>
  <c r="DF29" i="7"/>
  <c r="CY30" i="7"/>
  <c r="CZ30" i="7"/>
  <c r="DA30" i="7"/>
  <c r="DB30" i="7"/>
  <c r="DC30" i="7"/>
  <c r="DD30" i="7"/>
  <c r="DE30" i="7"/>
  <c r="DF30" i="7"/>
  <c r="CY31" i="7"/>
  <c r="CZ31" i="7"/>
  <c r="DA31" i="7"/>
  <c r="DB31" i="7"/>
  <c r="DC31" i="7"/>
  <c r="DD31" i="7"/>
  <c r="DE31" i="7"/>
  <c r="DF31" i="7"/>
  <c r="CY32" i="7"/>
  <c r="CZ32" i="7"/>
  <c r="DA32" i="7"/>
  <c r="DB32" i="7"/>
  <c r="DC32" i="7"/>
  <c r="DD32" i="7"/>
  <c r="DE32" i="7"/>
  <c r="DF32" i="7"/>
  <c r="CY33" i="7"/>
  <c r="CZ33" i="7"/>
  <c r="DA33" i="7"/>
  <c r="DB33" i="7"/>
  <c r="DC33" i="7"/>
  <c r="DD33" i="7"/>
  <c r="DE33" i="7"/>
  <c r="DF33" i="7"/>
  <c r="CY34" i="7"/>
  <c r="CZ34" i="7"/>
  <c r="DA34" i="7"/>
  <c r="DB34" i="7"/>
  <c r="DC34" i="7"/>
  <c r="DD34" i="7"/>
  <c r="DE34" i="7"/>
  <c r="DF34" i="7"/>
  <c r="CY35" i="7"/>
  <c r="CZ35" i="7"/>
  <c r="DA35" i="7"/>
  <c r="DB35" i="7"/>
  <c r="DC35" i="7"/>
  <c r="DD35" i="7"/>
  <c r="DE35" i="7"/>
  <c r="DF35" i="7"/>
  <c r="CY36" i="7"/>
  <c r="CZ36" i="7"/>
  <c r="DA36" i="7"/>
  <c r="DB36" i="7"/>
  <c r="DC36" i="7"/>
  <c r="DD36" i="7"/>
  <c r="DE36" i="7"/>
  <c r="DF36" i="7"/>
  <c r="CY37" i="7"/>
  <c r="CZ37" i="7"/>
  <c r="DA37" i="7"/>
  <c r="DB37" i="7"/>
  <c r="DC37" i="7"/>
  <c r="DD37" i="7"/>
  <c r="DE37" i="7"/>
  <c r="DF37" i="7"/>
  <c r="CY38" i="7"/>
  <c r="CZ38" i="7"/>
  <c r="DA38" i="7"/>
  <c r="DB38" i="7"/>
  <c r="DC38" i="7"/>
  <c r="DD38" i="7"/>
  <c r="DE38" i="7"/>
  <c r="DF38" i="7"/>
  <c r="CY39" i="7"/>
  <c r="CZ39" i="7"/>
  <c r="DA39" i="7"/>
  <c r="DB39" i="7"/>
  <c r="DC39" i="7"/>
  <c r="DD39" i="7"/>
  <c r="DE39" i="7"/>
  <c r="DF39" i="7"/>
  <c r="CY40" i="7"/>
  <c r="CZ40" i="7"/>
  <c r="DA40" i="7"/>
  <c r="DB40" i="7"/>
  <c r="DC40" i="7"/>
  <c r="DD40" i="7"/>
  <c r="DE40" i="7"/>
  <c r="DF40" i="7"/>
  <c r="CY41" i="7"/>
  <c r="CZ41" i="7"/>
  <c r="DA41" i="7"/>
  <c r="DB41" i="7"/>
  <c r="DC41" i="7"/>
  <c r="DD41" i="7"/>
  <c r="DE41" i="7"/>
  <c r="DF41" i="7"/>
  <c r="CY42" i="7"/>
  <c r="CZ42" i="7"/>
  <c r="DA42" i="7"/>
  <c r="DB42" i="7"/>
  <c r="DC42" i="7"/>
  <c r="DD42" i="7"/>
  <c r="DE42" i="7"/>
  <c r="DF42" i="7"/>
  <c r="CY43" i="7"/>
  <c r="CZ43" i="7"/>
  <c r="DA43" i="7"/>
  <c r="DB43" i="7"/>
  <c r="DC43" i="7"/>
  <c r="DD43" i="7"/>
  <c r="DE43" i="7"/>
  <c r="DF43" i="7"/>
  <c r="CY44" i="7"/>
  <c r="CZ44" i="7"/>
  <c r="DA44" i="7"/>
  <c r="DB44" i="7"/>
  <c r="DC44" i="7"/>
  <c r="DD44" i="7"/>
  <c r="DE44" i="7"/>
  <c r="DF44" i="7"/>
  <c r="CY45" i="7"/>
  <c r="CZ45" i="7"/>
  <c r="DA45" i="7"/>
  <c r="DB45" i="7"/>
  <c r="DC45" i="7"/>
  <c r="DD45" i="7"/>
  <c r="DE45" i="7"/>
  <c r="DF45" i="7"/>
  <c r="CY46" i="7"/>
  <c r="CZ46" i="7"/>
  <c r="DA46" i="7"/>
  <c r="DB46" i="7"/>
  <c r="DC46" i="7"/>
  <c r="DD46" i="7"/>
  <c r="DE46" i="7"/>
  <c r="DF46" i="7"/>
  <c r="CY47" i="7"/>
  <c r="CZ47" i="7"/>
  <c r="DA47" i="7"/>
  <c r="DB47" i="7"/>
  <c r="DC47" i="7"/>
  <c r="DD47" i="7"/>
  <c r="DE47" i="7"/>
  <c r="DF47" i="7"/>
  <c r="CY48" i="7"/>
  <c r="CZ48" i="7"/>
  <c r="DA48" i="7"/>
  <c r="DB48" i="7"/>
  <c r="DC48" i="7"/>
  <c r="DD48" i="7"/>
  <c r="DE48" i="7"/>
  <c r="DF48" i="7"/>
  <c r="CY49" i="7"/>
  <c r="CZ49" i="7"/>
  <c r="DA49" i="7"/>
  <c r="DB49" i="7"/>
  <c r="DC49" i="7"/>
  <c r="DD49" i="7"/>
  <c r="DE49" i="7"/>
  <c r="DF49" i="7"/>
  <c r="CY50" i="7"/>
  <c r="CZ50" i="7"/>
  <c r="DA50" i="7"/>
  <c r="DB50" i="7"/>
  <c r="DC50" i="7"/>
  <c r="DD50" i="7"/>
  <c r="DE50" i="7"/>
  <c r="DF50" i="7"/>
  <c r="CY51" i="7"/>
  <c r="CZ51" i="7"/>
  <c r="DA51" i="7"/>
  <c r="DB51" i="7"/>
  <c r="DC51" i="7"/>
  <c r="DD51" i="7"/>
  <c r="DE51" i="7"/>
  <c r="DF51" i="7"/>
  <c r="CY52" i="7"/>
  <c r="CZ52" i="7"/>
  <c r="DA52" i="7"/>
  <c r="DB52" i="7"/>
  <c r="DC52" i="7"/>
  <c r="DD52" i="7"/>
  <c r="DE52" i="7"/>
  <c r="DF52" i="7"/>
  <c r="CY53" i="7"/>
  <c r="CZ53" i="7"/>
  <c r="DA53" i="7"/>
  <c r="DB53" i="7"/>
  <c r="DC53" i="7"/>
  <c r="DD53" i="7"/>
  <c r="DE53" i="7"/>
  <c r="DF53" i="7"/>
  <c r="CY54" i="7"/>
  <c r="CZ54" i="7"/>
  <c r="DA54" i="7"/>
  <c r="DB54" i="7"/>
  <c r="DC54" i="7"/>
  <c r="DD54" i="7"/>
  <c r="DE54" i="7"/>
  <c r="DF54" i="7"/>
  <c r="CY55" i="7"/>
  <c r="CZ55" i="7"/>
  <c r="DA55" i="7"/>
  <c r="DB55" i="7"/>
  <c r="DC55" i="7"/>
  <c r="DD55" i="7"/>
  <c r="DE55" i="7"/>
  <c r="DF55" i="7"/>
  <c r="CY56" i="7"/>
  <c r="CZ56" i="7"/>
  <c r="DA56" i="7"/>
  <c r="DB56" i="7"/>
  <c r="DC56" i="7"/>
  <c r="DD56" i="7"/>
  <c r="DE56" i="7"/>
  <c r="DF56" i="7"/>
  <c r="CY57" i="7"/>
  <c r="CZ57" i="7"/>
  <c r="DA57" i="7"/>
  <c r="DB57" i="7"/>
  <c r="DC57" i="7"/>
  <c r="DD57" i="7"/>
  <c r="DE57" i="7"/>
  <c r="DF57" i="7"/>
  <c r="CY58" i="7"/>
  <c r="CZ58" i="7"/>
  <c r="DA58" i="7"/>
  <c r="DB58" i="7"/>
  <c r="DC58" i="7"/>
  <c r="DD58" i="7"/>
  <c r="DE58" i="7"/>
  <c r="DF58" i="7"/>
  <c r="CY59" i="7"/>
  <c r="CZ59" i="7"/>
  <c r="DA59" i="7"/>
  <c r="DB59" i="7"/>
  <c r="DC59" i="7"/>
  <c r="DD59" i="7"/>
  <c r="DE59" i="7"/>
  <c r="DF59" i="7"/>
  <c r="CY60" i="7"/>
  <c r="CZ60" i="7"/>
  <c r="DA60" i="7"/>
  <c r="DB60" i="7"/>
  <c r="DC60" i="7"/>
  <c r="DD60" i="7"/>
  <c r="DE60" i="7"/>
  <c r="DF60" i="7"/>
  <c r="CY61" i="7"/>
  <c r="CZ61" i="7"/>
  <c r="DA61" i="7"/>
  <c r="DB61" i="7"/>
  <c r="DC61" i="7"/>
  <c r="DD61" i="7"/>
  <c r="DE61" i="7"/>
  <c r="DF61" i="7"/>
  <c r="CY62" i="7"/>
  <c r="CZ62" i="7"/>
  <c r="DA62" i="7"/>
  <c r="DB62" i="7"/>
  <c r="DC62" i="7"/>
  <c r="DD62" i="7"/>
  <c r="DE62" i="7"/>
  <c r="DF62" i="7"/>
  <c r="CY63" i="7"/>
  <c r="CZ63" i="7"/>
  <c r="DA63" i="7"/>
  <c r="DB63" i="7"/>
  <c r="DC63" i="7"/>
  <c r="DD63" i="7"/>
  <c r="DE63" i="7"/>
  <c r="DF63" i="7"/>
  <c r="CY64" i="7"/>
  <c r="CZ64" i="7"/>
  <c r="DA64" i="7"/>
  <c r="DB64" i="7"/>
  <c r="DC64" i="7"/>
  <c r="DD64" i="7"/>
  <c r="DE64" i="7"/>
  <c r="DF64" i="7"/>
  <c r="CY65" i="7"/>
  <c r="CZ65" i="7"/>
  <c r="DA65" i="7"/>
  <c r="DB65" i="7"/>
  <c r="DC65" i="7"/>
  <c r="DD65" i="7"/>
  <c r="DE65" i="7"/>
  <c r="DF65" i="7"/>
  <c r="CY66" i="7"/>
  <c r="CZ66" i="7"/>
  <c r="DA66" i="7"/>
  <c r="DB66" i="7"/>
  <c r="DC66" i="7"/>
  <c r="DD66" i="7"/>
  <c r="DE66" i="7"/>
  <c r="DF66" i="7"/>
  <c r="CY67" i="7"/>
  <c r="CZ67" i="7"/>
  <c r="DA67" i="7"/>
  <c r="DB67" i="7"/>
  <c r="DC67" i="7"/>
  <c r="DD67" i="7"/>
  <c r="DE67" i="7"/>
  <c r="DF67" i="7"/>
  <c r="CY68" i="7"/>
  <c r="CZ68" i="7"/>
  <c r="DA68" i="7"/>
  <c r="DB68" i="7"/>
  <c r="DC68" i="7"/>
  <c r="DD68" i="7"/>
  <c r="DE68" i="7"/>
  <c r="DF68" i="7"/>
  <c r="CY69" i="7"/>
  <c r="CZ69" i="7"/>
  <c r="DA69" i="7"/>
  <c r="DB69" i="7"/>
  <c r="DC69" i="7"/>
  <c r="DD69" i="7"/>
  <c r="DE69" i="7"/>
  <c r="DF69" i="7"/>
  <c r="CY70" i="7"/>
  <c r="CZ70" i="7"/>
  <c r="DA70" i="7"/>
  <c r="DB70" i="7"/>
  <c r="DC70" i="7"/>
  <c r="DD70" i="7"/>
  <c r="DE70" i="7"/>
  <c r="DF70" i="7"/>
  <c r="CY71" i="7"/>
  <c r="CZ71" i="7"/>
  <c r="DA71" i="7"/>
  <c r="DB71" i="7"/>
  <c r="DC71" i="7"/>
  <c r="DD71" i="7"/>
  <c r="DE71" i="7"/>
  <c r="DF71" i="7"/>
  <c r="CY72" i="7"/>
  <c r="CZ72" i="7"/>
  <c r="DA72" i="7"/>
  <c r="DB72" i="7"/>
  <c r="DC72" i="7"/>
  <c r="DD72" i="7"/>
  <c r="DE72" i="7"/>
  <c r="DF72" i="7"/>
  <c r="CY73" i="7"/>
  <c r="CZ73" i="7"/>
  <c r="DA73" i="7"/>
  <c r="DB73" i="7"/>
  <c r="DC73" i="7"/>
  <c r="DD73" i="7"/>
  <c r="DE73" i="7"/>
  <c r="DF73" i="7"/>
  <c r="CY74" i="7"/>
  <c r="CZ74" i="7"/>
  <c r="DA74" i="7"/>
  <c r="DB74" i="7"/>
  <c r="DC74" i="7"/>
  <c r="DD74" i="7"/>
  <c r="DE74" i="7"/>
  <c r="DF74" i="7"/>
  <c r="CY75" i="7"/>
  <c r="CZ75" i="7"/>
  <c r="DA75" i="7"/>
  <c r="DB75" i="7"/>
  <c r="DC75" i="7"/>
  <c r="DD75" i="7"/>
  <c r="DE75" i="7"/>
  <c r="DF75" i="7"/>
  <c r="CY76" i="7"/>
  <c r="CZ76" i="7"/>
  <c r="DA76" i="7"/>
  <c r="DB76" i="7"/>
  <c r="DC76" i="7"/>
  <c r="DD76" i="7"/>
  <c r="DE76" i="7"/>
  <c r="DF76" i="7"/>
  <c r="CY77" i="7"/>
  <c r="CZ77" i="7"/>
  <c r="DA77" i="7"/>
  <c r="DB77" i="7"/>
  <c r="DC77" i="7"/>
  <c r="DD77" i="7"/>
  <c r="DE77" i="7"/>
  <c r="DF77" i="7"/>
  <c r="CY78" i="7"/>
  <c r="CZ78" i="7"/>
  <c r="DA78" i="7"/>
  <c r="DB78" i="7"/>
  <c r="DC78" i="7"/>
  <c r="DD78" i="7"/>
  <c r="DE78" i="7"/>
  <c r="DF78" i="7"/>
  <c r="CY79" i="7"/>
  <c r="CZ79" i="7"/>
  <c r="DA79" i="7"/>
  <c r="DB79" i="7"/>
  <c r="DC79" i="7"/>
  <c r="DD79" i="7"/>
  <c r="DE79" i="7"/>
  <c r="DF79" i="7"/>
  <c r="CY80" i="7"/>
  <c r="CZ80" i="7"/>
  <c r="DA80" i="7"/>
  <c r="DB80" i="7"/>
  <c r="DC80" i="7"/>
  <c r="DD80" i="7"/>
  <c r="DE80" i="7"/>
  <c r="DF80" i="7"/>
  <c r="CY81" i="7"/>
  <c r="CZ81" i="7"/>
  <c r="DA81" i="7"/>
  <c r="DB81" i="7"/>
  <c r="DC81" i="7"/>
  <c r="DD81" i="7"/>
  <c r="DE81" i="7"/>
  <c r="DF81" i="7"/>
  <c r="CY82" i="7"/>
  <c r="CZ82" i="7"/>
  <c r="DA82" i="7"/>
  <c r="DB82" i="7"/>
  <c r="DC82" i="7"/>
  <c r="DD82" i="7"/>
  <c r="DE82" i="7"/>
  <c r="DF82" i="7"/>
  <c r="CY83" i="7"/>
  <c r="CZ83" i="7"/>
  <c r="DA83" i="7"/>
  <c r="DB83" i="7"/>
  <c r="DC83" i="7"/>
  <c r="DD83" i="7"/>
  <c r="DE83" i="7"/>
  <c r="DF83" i="7"/>
  <c r="CY84" i="7"/>
  <c r="CZ84" i="7"/>
  <c r="DA84" i="7"/>
  <c r="DB84" i="7"/>
  <c r="DC84" i="7"/>
  <c r="DD84" i="7"/>
  <c r="DE84" i="7"/>
  <c r="DF84" i="7"/>
  <c r="CY85" i="7"/>
  <c r="CZ85" i="7"/>
  <c r="DA85" i="7"/>
  <c r="DB85" i="7"/>
  <c r="DC85" i="7"/>
  <c r="DD85" i="7"/>
  <c r="DE85" i="7"/>
  <c r="DF85" i="7"/>
  <c r="CY86" i="7"/>
  <c r="CZ86" i="7"/>
  <c r="DA86" i="7"/>
  <c r="DB86" i="7"/>
  <c r="DC86" i="7"/>
  <c r="DD86" i="7"/>
  <c r="DE86" i="7"/>
  <c r="DF86" i="7"/>
  <c r="CY87" i="7"/>
  <c r="CZ87" i="7"/>
  <c r="DA87" i="7"/>
  <c r="DB87" i="7"/>
  <c r="DC87" i="7"/>
  <c r="DD87" i="7"/>
  <c r="DE87" i="7"/>
  <c r="DF87" i="7"/>
  <c r="CY88" i="7"/>
  <c r="CZ88" i="7"/>
  <c r="DA88" i="7"/>
  <c r="DB88" i="7"/>
  <c r="DC88" i="7"/>
  <c r="DD88" i="7"/>
  <c r="DE88" i="7"/>
  <c r="DF88" i="7"/>
  <c r="CY89" i="7"/>
  <c r="CZ89" i="7"/>
  <c r="DA89" i="7"/>
  <c r="DB89" i="7"/>
  <c r="DC89" i="7"/>
  <c r="DD89" i="7"/>
  <c r="DE89" i="7"/>
  <c r="DF89" i="7"/>
  <c r="CY90" i="7"/>
  <c r="CZ90" i="7"/>
  <c r="DA90" i="7"/>
  <c r="DB90" i="7"/>
  <c r="DC90" i="7"/>
  <c r="DD90" i="7"/>
  <c r="DE90" i="7"/>
  <c r="DF90" i="7"/>
  <c r="CY91" i="7"/>
  <c r="CZ91" i="7"/>
  <c r="DA91" i="7"/>
  <c r="DB91" i="7"/>
  <c r="DC91" i="7"/>
  <c r="DD91" i="7"/>
  <c r="DE91" i="7"/>
  <c r="DF91" i="7"/>
  <c r="CY92" i="7"/>
  <c r="CZ92" i="7"/>
  <c r="DA92" i="7"/>
  <c r="DB92" i="7"/>
  <c r="DC92" i="7"/>
  <c r="DD92" i="7"/>
  <c r="DE92" i="7"/>
  <c r="DF92" i="7"/>
  <c r="CY93" i="7"/>
  <c r="CZ93" i="7"/>
  <c r="DA93" i="7"/>
  <c r="DB93" i="7"/>
  <c r="DC93" i="7"/>
  <c r="DD93" i="7"/>
  <c r="DE93" i="7"/>
  <c r="DF93" i="7"/>
  <c r="CY94" i="7"/>
  <c r="CZ94" i="7"/>
  <c r="DA94" i="7"/>
  <c r="DB94" i="7"/>
  <c r="DC94" i="7"/>
  <c r="DD94" i="7"/>
  <c r="DE94" i="7"/>
  <c r="DF94" i="7"/>
  <c r="CY95" i="7"/>
  <c r="CZ95" i="7"/>
  <c r="DA95" i="7"/>
  <c r="DB95" i="7"/>
  <c r="DC95" i="7"/>
  <c r="DD95" i="7"/>
  <c r="DE95" i="7"/>
  <c r="DF95" i="7"/>
  <c r="CY96" i="7"/>
  <c r="CZ96" i="7"/>
  <c r="DA96" i="7"/>
  <c r="DB96" i="7"/>
  <c r="DC96" i="7"/>
  <c r="DD96" i="7"/>
  <c r="DE96" i="7"/>
  <c r="DF96" i="7"/>
  <c r="CY97" i="7"/>
  <c r="CZ97" i="7"/>
  <c r="DA97" i="7"/>
  <c r="DB97" i="7"/>
  <c r="DC97" i="7"/>
  <c r="DD97" i="7"/>
  <c r="DE97" i="7"/>
  <c r="DF97" i="7"/>
  <c r="CY98" i="7"/>
  <c r="CZ98" i="7"/>
  <c r="DA98" i="7"/>
  <c r="DB98" i="7"/>
  <c r="DC98" i="7"/>
  <c r="DD98" i="7"/>
  <c r="DE98" i="7"/>
  <c r="DF98" i="7"/>
  <c r="CY99" i="7"/>
  <c r="CZ99" i="7"/>
  <c r="DA99" i="7"/>
  <c r="DB99" i="7"/>
  <c r="DC99" i="7"/>
  <c r="DD99" i="7"/>
  <c r="DE99" i="7"/>
  <c r="DF99" i="7"/>
  <c r="CY100" i="7"/>
  <c r="CZ100" i="7"/>
  <c r="DA100" i="7"/>
  <c r="DB100" i="7"/>
  <c r="DC100" i="7"/>
  <c r="DD100" i="7"/>
  <c r="DE100" i="7"/>
  <c r="DF100" i="7"/>
  <c r="CY101" i="7"/>
  <c r="CZ101" i="7"/>
  <c r="DA101" i="7"/>
  <c r="DB101" i="7"/>
  <c r="DC101" i="7"/>
  <c r="DD101" i="7"/>
  <c r="DE101" i="7"/>
  <c r="DF101" i="7"/>
  <c r="CY102" i="7"/>
  <c r="CZ102" i="7"/>
  <c r="DA102" i="7"/>
  <c r="DB102" i="7"/>
  <c r="DC102" i="7"/>
  <c r="DD102" i="7"/>
  <c r="DE102" i="7"/>
  <c r="DF102" i="7"/>
  <c r="CY103" i="7"/>
  <c r="CZ103" i="7"/>
  <c r="DA103" i="7"/>
  <c r="DB103" i="7"/>
  <c r="DC103" i="7"/>
  <c r="DD103" i="7"/>
  <c r="DE103" i="7"/>
  <c r="DF103" i="7"/>
  <c r="CY104" i="7"/>
  <c r="CZ104" i="7"/>
  <c r="DA104" i="7"/>
  <c r="DB104" i="7"/>
  <c r="DC104" i="7"/>
  <c r="DD104" i="7"/>
  <c r="DE104" i="7"/>
  <c r="DF104" i="7"/>
  <c r="CY105" i="7"/>
  <c r="CZ105" i="7"/>
  <c r="DA105" i="7"/>
  <c r="DB105" i="7"/>
  <c r="DC105" i="7"/>
  <c r="DD105" i="7"/>
  <c r="DE105" i="7"/>
  <c r="DF105" i="7"/>
  <c r="CY106" i="7"/>
  <c r="CZ106" i="7"/>
  <c r="DA106" i="7"/>
  <c r="DB106" i="7"/>
  <c r="DC106" i="7"/>
  <c r="DD106" i="7"/>
  <c r="DE106" i="7"/>
  <c r="DF106" i="7"/>
  <c r="CY107" i="7"/>
  <c r="CZ107" i="7"/>
  <c r="DA107" i="7"/>
  <c r="DB107" i="7"/>
  <c r="DC107" i="7"/>
  <c r="DD107" i="7"/>
  <c r="DE107" i="7"/>
  <c r="DF107" i="7"/>
  <c r="CY108" i="7"/>
  <c r="CZ108" i="7"/>
  <c r="DA108" i="7"/>
  <c r="DB108" i="7"/>
  <c r="DC108" i="7"/>
  <c r="DD108" i="7"/>
  <c r="DE108" i="7"/>
  <c r="DF108" i="7"/>
  <c r="CY109" i="7"/>
  <c r="CZ109" i="7"/>
  <c r="DA109" i="7"/>
  <c r="DB109" i="7"/>
  <c r="DC109" i="7"/>
  <c r="DD109" i="7"/>
  <c r="DE109" i="7"/>
  <c r="DF109" i="7"/>
  <c r="CY110" i="7"/>
  <c r="CZ110" i="7"/>
  <c r="DA110" i="7"/>
  <c r="DB110" i="7"/>
  <c r="DC110" i="7"/>
  <c r="DD110" i="7"/>
  <c r="DE110" i="7"/>
  <c r="DF110" i="7"/>
  <c r="CY111" i="7"/>
  <c r="CZ111" i="7"/>
  <c r="DA111" i="7"/>
  <c r="DB111" i="7"/>
  <c r="DC111" i="7"/>
  <c r="DD111" i="7"/>
  <c r="DE111" i="7"/>
  <c r="DF111" i="7"/>
  <c r="CY112" i="7"/>
  <c r="CZ112" i="7"/>
  <c r="DA112" i="7"/>
  <c r="DB112" i="7"/>
  <c r="DC112" i="7"/>
  <c r="DD112" i="7"/>
  <c r="DE112" i="7"/>
  <c r="DF112" i="7"/>
  <c r="CY113" i="7"/>
  <c r="CZ113" i="7"/>
  <c r="DA113" i="7"/>
  <c r="DB113" i="7"/>
  <c r="DC113" i="7"/>
  <c r="DD113" i="7"/>
  <c r="DE113" i="7"/>
  <c r="DF113" i="7"/>
  <c r="CY114" i="7"/>
  <c r="CZ114" i="7"/>
  <c r="DA114" i="7"/>
  <c r="DB114" i="7"/>
  <c r="DC114" i="7"/>
  <c r="DD114" i="7"/>
  <c r="DE114" i="7"/>
  <c r="DF114" i="7"/>
  <c r="CY115" i="7"/>
  <c r="CZ115" i="7"/>
  <c r="DA115" i="7"/>
  <c r="DB115" i="7"/>
  <c r="DC115" i="7"/>
  <c r="DD115" i="7"/>
  <c r="DE115" i="7"/>
  <c r="DF115" i="7"/>
  <c r="CY116" i="7"/>
  <c r="CZ116" i="7"/>
  <c r="DA116" i="7"/>
  <c r="DB116" i="7"/>
  <c r="DC116" i="7"/>
  <c r="DD116" i="7"/>
  <c r="DE116" i="7"/>
  <c r="DF116" i="7"/>
  <c r="CZ3" i="7"/>
  <c r="DA3" i="7"/>
  <c r="DB3" i="7"/>
  <c r="DC3" i="7"/>
  <c r="DD3" i="7"/>
  <c r="DE3" i="7"/>
  <c r="DF3" i="7"/>
  <c r="CY3" i="7"/>
  <c r="CO4" i="7"/>
  <c r="CP4" i="7"/>
  <c r="CQ4" i="7"/>
  <c r="CR4" i="7"/>
  <c r="CS4" i="7"/>
  <c r="CT4" i="7"/>
  <c r="CU4" i="7"/>
  <c r="CV4" i="7"/>
  <c r="CO5" i="7"/>
  <c r="CP5" i="7"/>
  <c r="CQ5" i="7"/>
  <c r="CR5" i="7"/>
  <c r="CS5" i="7"/>
  <c r="CT5" i="7"/>
  <c r="CU5" i="7"/>
  <c r="CV5" i="7"/>
  <c r="CO6" i="7"/>
  <c r="CP6" i="7"/>
  <c r="CQ6" i="7"/>
  <c r="CR6" i="7"/>
  <c r="CS6" i="7"/>
  <c r="CT6" i="7"/>
  <c r="CU6" i="7"/>
  <c r="CV6" i="7"/>
  <c r="CO7" i="7"/>
  <c r="CP7" i="7"/>
  <c r="CQ7" i="7"/>
  <c r="CR7" i="7"/>
  <c r="CS7" i="7"/>
  <c r="CT7" i="7"/>
  <c r="CU7" i="7"/>
  <c r="CV7" i="7"/>
  <c r="CO8" i="7"/>
  <c r="CP8" i="7"/>
  <c r="CQ8" i="7"/>
  <c r="CR8" i="7"/>
  <c r="CS8" i="7"/>
  <c r="CT8" i="7"/>
  <c r="CU8" i="7"/>
  <c r="CV8" i="7"/>
  <c r="CO9" i="7"/>
  <c r="CP9" i="7"/>
  <c r="CQ9" i="7"/>
  <c r="CR9" i="7"/>
  <c r="CS9" i="7"/>
  <c r="CT9" i="7"/>
  <c r="CU9" i="7"/>
  <c r="CV9" i="7"/>
  <c r="CO10" i="7"/>
  <c r="CP10" i="7"/>
  <c r="CQ10" i="7"/>
  <c r="CR10" i="7"/>
  <c r="CS10" i="7"/>
  <c r="CT10" i="7"/>
  <c r="CU10" i="7"/>
  <c r="CV10" i="7"/>
  <c r="CO11" i="7"/>
  <c r="CP11" i="7"/>
  <c r="CQ11" i="7"/>
  <c r="CR11" i="7"/>
  <c r="CS11" i="7"/>
  <c r="CT11" i="7"/>
  <c r="CU11" i="7"/>
  <c r="CV11" i="7"/>
  <c r="CO12" i="7"/>
  <c r="CP12" i="7"/>
  <c r="CQ12" i="7"/>
  <c r="CR12" i="7"/>
  <c r="CS12" i="7"/>
  <c r="CT12" i="7"/>
  <c r="CU12" i="7"/>
  <c r="CV12" i="7"/>
  <c r="CO13" i="7"/>
  <c r="CP13" i="7"/>
  <c r="CQ13" i="7"/>
  <c r="CR13" i="7"/>
  <c r="CS13" i="7"/>
  <c r="CT13" i="7"/>
  <c r="CU13" i="7"/>
  <c r="CV13" i="7"/>
  <c r="CO14" i="7"/>
  <c r="CP14" i="7"/>
  <c r="CQ14" i="7"/>
  <c r="CR14" i="7"/>
  <c r="CS14" i="7"/>
  <c r="CT14" i="7"/>
  <c r="CU14" i="7"/>
  <c r="CV14" i="7"/>
  <c r="CO15" i="7"/>
  <c r="CP15" i="7"/>
  <c r="CQ15" i="7"/>
  <c r="CR15" i="7"/>
  <c r="CS15" i="7"/>
  <c r="CT15" i="7"/>
  <c r="CU15" i="7"/>
  <c r="CV15" i="7"/>
  <c r="CO16" i="7"/>
  <c r="CP16" i="7"/>
  <c r="CQ16" i="7"/>
  <c r="CR16" i="7"/>
  <c r="CS16" i="7"/>
  <c r="CT16" i="7"/>
  <c r="CU16" i="7"/>
  <c r="CV16" i="7"/>
  <c r="CO17" i="7"/>
  <c r="CP17" i="7"/>
  <c r="CQ17" i="7"/>
  <c r="CR17" i="7"/>
  <c r="CS17" i="7"/>
  <c r="CT17" i="7"/>
  <c r="CU17" i="7"/>
  <c r="CV17" i="7"/>
  <c r="CO18" i="7"/>
  <c r="CP18" i="7"/>
  <c r="CQ18" i="7"/>
  <c r="CR18" i="7"/>
  <c r="CS18" i="7"/>
  <c r="CT18" i="7"/>
  <c r="CU18" i="7"/>
  <c r="CV18" i="7"/>
  <c r="CO19" i="7"/>
  <c r="CP19" i="7"/>
  <c r="CQ19" i="7"/>
  <c r="CR19" i="7"/>
  <c r="CS19" i="7"/>
  <c r="CT19" i="7"/>
  <c r="CU19" i="7"/>
  <c r="CV19" i="7"/>
  <c r="CO20" i="7"/>
  <c r="CP20" i="7"/>
  <c r="CQ20" i="7"/>
  <c r="CR20" i="7"/>
  <c r="CS20" i="7"/>
  <c r="CT20" i="7"/>
  <c r="CU20" i="7"/>
  <c r="CV20" i="7"/>
  <c r="CO21" i="7"/>
  <c r="CP21" i="7"/>
  <c r="CQ21" i="7"/>
  <c r="CR21" i="7"/>
  <c r="CS21" i="7"/>
  <c r="CT21" i="7"/>
  <c r="CU21" i="7"/>
  <c r="CV21" i="7"/>
  <c r="CO22" i="7"/>
  <c r="CP22" i="7"/>
  <c r="CQ22" i="7"/>
  <c r="CR22" i="7"/>
  <c r="CS22" i="7"/>
  <c r="CT22" i="7"/>
  <c r="CU22" i="7"/>
  <c r="CV22" i="7"/>
  <c r="CO23" i="7"/>
  <c r="CP23" i="7"/>
  <c r="CQ23" i="7"/>
  <c r="CR23" i="7"/>
  <c r="CS23" i="7"/>
  <c r="CT23" i="7"/>
  <c r="CU23" i="7"/>
  <c r="CV23" i="7"/>
  <c r="CO24" i="7"/>
  <c r="CP24" i="7"/>
  <c r="CQ24" i="7"/>
  <c r="CR24" i="7"/>
  <c r="CS24" i="7"/>
  <c r="CT24" i="7"/>
  <c r="CU24" i="7"/>
  <c r="CV24" i="7"/>
  <c r="CO25" i="7"/>
  <c r="CP25" i="7"/>
  <c r="CQ25" i="7"/>
  <c r="CR25" i="7"/>
  <c r="CS25" i="7"/>
  <c r="CT25" i="7"/>
  <c r="CU25" i="7"/>
  <c r="CV25" i="7"/>
  <c r="CO26" i="7"/>
  <c r="CP26" i="7"/>
  <c r="CQ26" i="7"/>
  <c r="CR26" i="7"/>
  <c r="CS26" i="7"/>
  <c r="CT26" i="7"/>
  <c r="CU26" i="7"/>
  <c r="CV26" i="7"/>
  <c r="CO27" i="7"/>
  <c r="CP27" i="7"/>
  <c r="CQ27" i="7"/>
  <c r="CR27" i="7"/>
  <c r="CS27" i="7"/>
  <c r="CT27" i="7"/>
  <c r="CU27" i="7"/>
  <c r="CV27" i="7"/>
  <c r="CO28" i="7"/>
  <c r="CP28" i="7"/>
  <c r="CQ28" i="7"/>
  <c r="CR28" i="7"/>
  <c r="CS28" i="7"/>
  <c r="CT28" i="7"/>
  <c r="CU28" i="7"/>
  <c r="CV28" i="7"/>
  <c r="CO29" i="7"/>
  <c r="CP29" i="7"/>
  <c r="CQ29" i="7"/>
  <c r="CR29" i="7"/>
  <c r="CS29" i="7"/>
  <c r="CT29" i="7"/>
  <c r="CU29" i="7"/>
  <c r="CV29" i="7"/>
  <c r="CO30" i="7"/>
  <c r="CP30" i="7"/>
  <c r="CQ30" i="7"/>
  <c r="CR30" i="7"/>
  <c r="CS30" i="7"/>
  <c r="CT30" i="7"/>
  <c r="CU30" i="7"/>
  <c r="CV30" i="7"/>
  <c r="CO31" i="7"/>
  <c r="CP31" i="7"/>
  <c r="CQ31" i="7"/>
  <c r="CR31" i="7"/>
  <c r="CS31" i="7"/>
  <c r="CT31" i="7"/>
  <c r="CU31" i="7"/>
  <c r="CV31" i="7"/>
  <c r="CO32" i="7"/>
  <c r="CP32" i="7"/>
  <c r="CQ32" i="7"/>
  <c r="CR32" i="7"/>
  <c r="CS32" i="7"/>
  <c r="CT32" i="7"/>
  <c r="CU32" i="7"/>
  <c r="CV32" i="7"/>
  <c r="CO33" i="7"/>
  <c r="CP33" i="7"/>
  <c r="CQ33" i="7"/>
  <c r="CR33" i="7"/>
  <c r="CS33" i="7"/>
  <c r="CT33" i="7"/>
  <c r="CU33" i="7"/>
  <c r="CV33" i="7"/>
  <c r="CO34" i="7"/>
  <c r="CP34" i="7"/>
  <c r="CQ34" i="7"/>
  <c r="CR34" i="7"/>
  <c r="CS34" i="7"/>
  <c r="CT34" i="7"/>
  <c r="CU34" i="7"/>
  <c r="CV34" i="7"/>
  <c r="CO35" i="7"/>
  <c r="CP35" i="7"/>
  <c r="CQ35" i="7"/>
  <c r="CR35" i="7"/>
  <c r="CS35" i="7"/>
  <c r="CT35" i="7"/>
  <c r="CU35" i="7"/>
  <c r="CV35" i="7"/>
  <c r="CO36" i="7"/>
  <c r="CP36" i="7"/>
  <c r="CQ36" i="7"/>
  <c r="CR36" i="7"/>
  <c r="CS36" i="7"/>
  <c r="CT36" i="7"/>
  <c r="CU36" i="7"/>
  <c r="CV36" i="7"/>
  <c r="CO37" i="7"/>
  <c r="CP37" i="7"/>
  <c r="CQ37" i="7"/>
  <c r="CR37" i="7"/>
  <c r="CS37" i="7"/>
  <c r="CT37" i="7"/>
  <c r="CU37" i="7"/>
  <c r="CV37" i="7"/>
  <c r="CO38" i="7"/>
  <c r="CP38" i="7"/>
  <c r="CQ38" i="7"/>
  <c r="CR38" i="7"/>
  <c r="CS38" i="7"/>
  <c r="CT38" i="7"/>
  <c r="CU38" i="7"/>
  <c r="CV38" i="7"/>
  <c r="CO39" i="7"/>
  <c r="CP39" i="7"/>
  <c r="CQ39" i="7"/>
  <c r="CR39" i="7"/>
  <c r="CS39" i="7"/>
  <c r="CT39" i="7"/>
  <c r="CU39" i="7"/>
  <c r="CV39" i="7"/>
  <c r="CO40" i="7"/>
  <c r="CP40" i="7"/>
  <c r="CQ40" i="7"/>
  <c r="CR40" i="7"/>
  <c r="CS40" i="7"/>
  <c r="CT40" i="7"/>
  <c r="CU40" i="7"/>
  <c r="CV40" i="7"/>
  <c r="CO41" i="7"/>
  <c r="CP41" i="7"/>
  <c r="CQ41" i="7"/>
  <c r="CR41" i="7"/>
  <c r="CS41" i="7"/>
  <c r="CT41" i="7"/>
  <c r="CU41" i="7"/>
  <c r="CV41" i="7"/>
  <c r="CO42" i="7"/>
  <c r="CP42" i="7"/>
  <c r="CQ42" i="7"/>
  <c r="CR42" i="7"/>
  <c r="CS42" i="7"/>
  <c r="CT42" i="7"/>
  <c r="CU42" i="7"/>
  <c r="CV42" i="7"/>
  <c r="CO43" i="7"/>
  <c r="CP43" i="7"/>
  <c r="CQ43" i="7"/>
  <c r="CR43" i="7"/>
  <c r="CS43" i="7"/>
  <c r="CT43" i="7"/>
  <c r="CU43" i="7"/>
  <c r="CV43" i="7"/>
  <c r="CO44" i="7"/>
  <c r="CP44" i="7"/>
  <c r="CQ44" i="7"/>
  <c r="CR44" i="7"/>
  <c r="CS44" i="7"/>
  <c r="CT44" i="7"/>
  <c r="CU44" i="7"/>
  <c r="CV44" i="7"/>
  <c r="CO45" i="7"/>
  <c r="CP45" i="7"/>
  <c r="CQ45" i="7"/>
  <c r="CR45" i="7"/>
  <c r="CS45" i="7"/>
  <c r="CT45" i="7"/>
  <c r="CU45" i="7"/>
  <c r="CV45" i="7"/>
  <c r="CO46" i="7"/>
  <c r="CP46" i="7"/>
  <c r="CQ46" i="7"/>
  <c r="CR46" i="7"/>
  <c r="CS46" i="7"/>
  <c r="CT46" i="7"/>
  <c r="CU46" i="7"/>
  <c r="CV46" i="7"/>
  <c r="CO47" i="7"/>
  <c r="CP47" i="7"/>
  <c r="CQ47" i="7"/>
  <c r="CR47" i="7"/>
  <c r="CS47" i="7"/>
  <c r="CT47" i="7"/>
  <c r="CU47" i="7"/>
  <c r="CV47" i="7"/>
  <c r="CO48" i="7"/>
  <c r="CP48" i="7"/>
  <c r="CQ48" i="7"/>
  <c r="CR48" i="7"/>
  <c r="CS48" i="7"/>
  <c r="CT48" i="7"/>
  <c r="CU48" i="7"/>
  <c r="CV48" i="7"/>
  <c r="CO49" i="7"/>
  <c r="CP49" i="7"/>
  <c r="CQ49" i="7"/>
  <c r="CR49" i="7"/>
  <c r="CS49" i="7"/>
  <c r="CT49" i="7"/>
  <c r="CU49" i="7"/>
  <c r="CV49" i="7"/>
  <c r="CO50" i="7"/>
  <c r="CP50" i="7"/>
  <c r="CQ50" i="7"/>
  <c r="CR50" i="7"/>
  <c r="CS50" i="7"/>
  <c r="CT50" i="7"/>
  <c r="CU50" i="7"/>
  <c r="CV50" i="7"/>
  <c r="CO51" i="7"/>
  <c r="CP51" i="7"/>
  <c r="CQ51" i="7"/>
  <c r="CR51" i="7"/>
  <c r="CS51" i="7"/>
  <c r="CT51" i="7"/>
  <c r="CU51" i="7"/>
  <c r="CV51" i="7"/>
  <c r="CO52" i="7"/>
  <c r="CP52" i="7"/>
  <c r="CQ52" i="7"/>
  <c r="CR52" i="7"/>
  <c r="CS52" i="7"/>
  <c r="CT52" i="7"/>
  <c r="CU52" i="7"/>
  <c r="CV52" i="7"/>
  <c r="CO53" i="7"/>
  <c r="CP53" i="7"/>
  <c r="CQ53" i="7"/>
  <c r="CR53" i="7"/>
  <c r="CS53" i="7"/>
  <c r="CT53" i="7"/>
  <c r="CU53" i="7"/>
  <c r="CV53" i="7"/>
  <c r="CO54" i="7"/>
  <c r="CP54" i="7"/>
  <c r="CQ54" i="7"/>
  <c r="CR54" i="7"/>
  <c r="CS54" i="7"/>
  <c r="CT54" i="7"/>
  <c r="CU54" i="7"/>
  <c r="CV54" i="7"/>
  <c r="CO55" i="7"/>
  <c r="CP55" i="7"/>
  <c r="CQ55" i="7"/>
  <c r="CR55" i="7"/>
  <c r="CS55" i="7"/>
  <c r="CT55" i="7"/>
  <c r="CU55" i="7"/>
  <c r="CV55" i="7"/>
  <c r="CO56" i="7"/>
  <c r="CP56" i="7"/>
  <c r="CQ56" i="7"/>
  <c r="CR56" i="7"/>
  <c r="CS56" i="7"/>
  <c r="CT56" i="7"/>
  <c r="CU56" i="7"/>
  <c r="CV56" i="7"/>
  <c r="CO57" i="7"/>
  <c r="CP57" i="7"/>
  <c r="CQ57" i="7"/>
  <c r="CR57" i="7"/>
  <c r="CS57" i="7"/>
  <c r="CT57" i="7"/>
  <c r="CU57" i="7"/>
  <c r="CV57" i="7"/>
  <c r="CO58" i="7"/>
  <c r="CP58" i="7"/>
  <c r="CQ58" i="7"/>
  <c r="CR58" i="7"/>
  <c r="CS58" i="7"/>
  <c r="CT58" i="7"/>
  <c r="CU58" i="7"/>
  <c r="CV58" i="7"/>
  <c r="CO59" i="7"/>
  <c r="CP59" i="7"/>
  <c r="CQ59" i="7"/>
  <c r="CR59" i="7"/>
  <c r="CS59" i="7"/>
  <c r="CT59" i="7"/>
  <c r="CU59" i="7"/>
  <c r="CV59" i="7"/>
  <c r="CO60" i="7"/>
  <c r="CP60" i="7"/>
  <c r="CQ60" i="7"/>
  <c r="CR60" i="7"/>
  <c r="CS60" i="7"/>
  <c r="CT60" i="7"/>
  <c r="CU60" i="7"/>
  <c r="CV60" i="7"/>
  <c r="CO61" i="7"/>
  <c r="CP61" i="7"/>
  <c r="CQ61" i="7"/>
  <c r="CR61" i="7"/>
  <c r="CS61" i="7"/>
  <c r="CT61" i="7"/>
  <c r="CU61" i="7"/>
  <c r="CV61" i="7"/>
  <c r="CO62" i="7"/>
  <c r="CP62" i="7"/>
  <c r="CQ62" i="7"/>
  <c r="CR62" i="7"/>
  <c r="CS62" i="7"/>
  <c r="CT62" i="7"/>
  <c r="CU62" i="7"/>
  <c r="CV62" i="7"/>
  <c r="CO63" i="7"/>
  <c r="CP63" i="7"/>
  <c r="CQ63" i="7"/>
  <c r="CR63" i="7"/>
  <c r="CS63" i="7"/>
  <c r="CT63" i="7"/>
  <c r="CU63" i="7"/>
  <c r="CV63" i="7"/>
  <c r="CO64" i="7"/>
  <c r="CP64" i="7"/>
  <c r="CQ64" i="7"/>
  <c r="CR64" i="7"/>
  <c r="CS64" i="7"/>
  <c r="CT64" i="7"/>
  <c r="CU64" i="7"/>
  <c r="CV64" i="7"/>
  <c r="CO65" i="7"/>
  <c r="CP65" i="7"/>
  <c r="CQ65" i="7"/>
  <c r="CR65" i="7"/>
  <c r="CS65" i="7"/>
  <c r="CT65" i="7"/>
  <c r="CU65" i="7"/>
  <c r="CV65" i="7"/>
  <c r="CO66" i="7"/>
  <c r="CP66" i="7"/>
  <c r="CQ66" i="7"/>
  <c r="CR66" i="7"/>
  <c r="CS66" i="7"/>
  <c r="CT66" i="7"/>
  <c r="CU66" i="7"/>
  <c r="CV66" i="7"/>
  <c r="CO67" i="7"/>
  <c r="CP67" i="7"/>
  <c r="CQ67" i="7"/>
  <c r="CR67" i="7"/>
  <c r="CS67" i="7"/>
  <c r="CT67" i="7"/>
  <c r="CU67" i="7"/>
  <c r="CV67" i="7"/>
  <c r="CO68" i="7"/>
  <c r="CP68" i="7"/>
  <c r="CQ68" i="7"/>
  <c r="CR68" i="7"/>
  <c r="CS68" i="7"/>
  <c r="CT68" i="7"/>
  <c r="CU68" i="7"/>
  <c r="CV68" i="7"/>
  <c r="CO69" i="7"/>
  <c r="CP69" i="7"/>
  <c r="CQ69" i="7"/>
  <c r="CR69" i="7"/>
  <c r="CS69" i="7"/>
  <c r="CT69" i="7"/>
  <c r="CU69" i="7"/>
  <c r="CV69" i="7"/>
  <c r="CO70" i="7"/>
  <c r="CP70" i="7"/>
  <c r="CQ70" i="7"/>
  <c r="CR70" i="7"/>
  <c r="CS70" i="7"/>
  <c r="CT70" i="7"/>
  <c r="CU70" i="7"/>
  <c r="CV70" i="7"/>
  <c r="CO71" i="7"/>
  <c r="CP71" i="7"/>
  <c r="CQ71" i="7"/>
  <c r="CR71" i="7"/>
  <c r="CS71" i="7"/>
  <c r="CT71" i="7"/>
  <c r="CU71" i="7"/>
  <c r="CV71" i="7"/>
  <c r="CO72" i="7"/>
  <c r="CP72" i="7"/>
  <c r="CQ72" i="7"/>
  <c r="CR72" i="7"/>
  <c r="CS72" i="7"/>
  <c r="CT72" i="7"/>
  <c r="CU72" i="7"/>
  <c r="CV72" i="7"/>
  <c r="CO73" i="7"/>
  <c r="CP73" i="7"/>
  <c r="CQ73" i="7"/>
  <c r="CR73" i="7"/>
  <c r="CS73" i="7"/>
  <c r="CT73" i="7"/>
  <c r="CU73" i="7"/>
  <c r="CV73" i="7"/>
  <c r="CO74" i="7"/>
  <c r="CP74" i="7"/>
  <c r="CQ74" i="7"/>
  <c r="CR74" i="7"/>
  <c r="CS74" i="7"/>
  <c r="CT74" i="7"/>
  <c r="CU74" i="7"/>
  <c r="CV74" i="7"/>
  <c r="CO75" i="7"/>
  <c r="CP75" i="7"/>
  <c r="CQ75" i="7"/>
  <c r="CR75" i="7"/>
  <c r="CS75" i="7"/>
  <c r="CT75" i="7"/>
  <c r="CU75" i="7"/>
  <c r="CV75" i="7"/>
  <c r="CO76" i="7"/>
  <c r="CP76" i="7"/>
  <c r="CQ76" i="7"/>
  <c r="CR76" i="7"/>
  <c r="CS76" i="7"/>
  <c r="CT76" i="7"/>
  <c r="CU76" i="7"/>
  <c r="CV76" i="7"/>
  <c r="CO77" i="7"/>
  <c r="CP77" i="7"/>
  <c r="CQ77" i="7"/>
  <c r="CR77" i="7"/>
  <c r="CS77" i="7"/>
  <c r="CT77" i="7"/>
  <c r="CU77" i="7"/>
  <c r="CV77" i="7"/>
  <c r="CO78" i="7"/>
  <c r="CP78" i="7"/>
  <c r="CQ78" i="7"/>
  <c r="CR78" i="7"/>
  <c r="CS78" i="7"/>
  <c r="CT78" i="7"/>
  <c r="CU78" i="7"/>
  <c r="CV78" i="7"/>
  <c r="CO79" i="7"/>
  <c r="CP79" i="7"/>
  <c r="CQ79" i="7"/>
  <c r="CR79" i="7"/>
  <c r="CS79" i="7"/>
  <c r="CT79" i="7"/>
  <c r="CU79" i="7"/>
  <c r="CV79" i="7"/>
  <c r="CO80" i="7"/>
  <c r="CP80" i="7"/>
  <c r="CQ80" i="7"/>
  <c r="CR80" i="7"/>
  <c r="CS80" i="7"/>
  <c r="CT80" i="7"/>
  <c r="CU80" i="7"/>
  <c r="CV80" i="7"/>
  <c r="CO81" i="7"/>
  <c r="CP81" i="7"/>
  <c r="CQ81" i="7"/>
  <c r="CR81" i="7"/>
  <c r="CS81" i="7"/>
  <c r="CT81" i="7"/>
  <c r="CU81" i="7"/>
  <c r="CV81" i="7"/>
  <c r="CO82" i="7"/>
  <c r="CP82" i="7"/>
  <c r="CQ82" i="7"/>
  <c r="CR82" i="7"/>
  <c r="CS82" i="7"/>
  <c r="CT82" i="7"/>
  <c r="CU82" i="7"/>
  <c r="CV82" i="7"/>
  <c r="CO83" i="7"/>
  <c r="CP83" i="7"/>
  <c r="CQ83" i="7"/>
  <c r="CR83" i="7"/>
  <c r="CS83" i="7"/>
  <c r="CT83" i="7"/>
  <c r="CU83" i="7"/>
  <c r="CV83" i="7"/>
  <c r="CO84" i="7"/>
  <c r="CP84" i="7"/>
  <c r="CQ84" i="7"/>
  <c r="CR84" i="7"/>
  <c r="CS84" i="7"/>
  <c r="CT84" i="7"/>
  <c r="CU84" i="7"/>
  <c r="CV84" i="7"/>
  <c r="CO85" i="7"/>
  <c r="CP85" i="7"/>
  <c r="CQ85" i="7"/>
  <c r="CR85" i="7"/>
  <c r="CS85" i="7"/>
  <c r="CT85" i="7"/>
  <c r="CU85" i="7"/>
  <c r="CV85" i="7"/>
  <c r="CO86" i="7"/>
  <c r="CP86" i="7"/>
  <c r="CQ86" i="7"/>
  <c r="CR86" i="7"/>
  <c r="CS86" i="7"/>
  <c r="CT86" i="7"/>
  <c r="CU86" i="7"/>
  <c r="CV86" i="7"/>
  <c r="CO87" i="7"/>
  <c r="CP87" i="7"/>
  <c r="CQ87" i="7"/>
  <c r="CR87" i="7"/>
  <c r="CS87" i="7"/>
  <c r="CT87" i="7"/>
  <c r="CU87" i="7"/>
  <c r="CV87" i="7"/>
  <c r="CO88" i="7"/>
  <c r="CP88" i="7"/>
  <c r="CQ88" i="7"/>
  <c r="CR88" i="7"/>
  <c r="CS88" i="7"/>
  <c r="CT88" i="7"/>
  <c r="CU88" i="7"/>
  <c r="CV88" i="7"/>
  <c r="CO89" i="7"/>
  <c r="CP89" i="7"/>
  <c r="CQ89" i="7"/>
  <c r="CR89" i="7"/>
  <c r="CS89" i="7"/>
  <c r="CT89" i="7"/>
  <c r="CU89" i="7"/>
  <c r="CV89" i="7"/>
  <c r="CO90" i="7"/>
  <c r="CP90" i="7"/>
  <c r="CQ90" i="7"/>
  <c r="CR90" i="7"/>
  <c r="CS90" i="7"/>
  <c r="CT90" i="7"/>
  <c r="CU90" i="7"/>
  <c r="CV90" i="7"/>
  <c r="CO91" i="7"/>
  <c r="CP91" i="7"/>
  <c r="CQ91" i="7"/>
  <c r="CR91" i="7"/>
  <c r="CS91" i="7"/>
  <c r="CT91" i="7"/>
  <c r="CU91" i="7"/>
  <c r="CV91" i="7"/>
  <c r="CO92" i="7"/>
  <c r="CP92" i="7"/>
  <c r="CQ92" i="7"/>
  <c r="CR92" i="7"/>
  <c r="CS92" i="7"/>
  <c r="CT92" i="7"/>
  <c r="CU92" i="7"/>
  <c r="CV92" i="7"/>
  <c r="CO93" i="7"/>
  <c r="CP93" i="7"/>
  <c r="CQ93" i="7"/>
  <c r="CR93" i="7"/>
  <c r="CS93" i="7"/>
  <c r="CT93" i="7"/>
  <c r="CU93" i="7"/>
  <c r="CV93" i="7"/>
  <c r="CO94" i="7"/>
  <c r="CP94" i="7"/>
  <c r="CQ94" i="7"/>
  <c r="CR94" i="7"/>
  <c r="CS94" i="7"/>
  <c r="CT94" i="7"/>
  <c r="CU94" i="7"/>
  <c r="CV94" i="7"/>
  <c r="CO95" i="7"/>
  <c r="CP95" i="7"/>
  <c r="CQ95" i="7"/>
  <c r="CR95" i="7"/>
  <c r="CS95" i="7"/>
  <c r="CT95" i="7"/>
  <c r="CU95" i="7"/>
  <c r="CV95" i="7"/>
  <c r="CO96" i="7"/>
  <c r="CP96" i="7"/>
  <c r="CQ96" i="7"/>
  <c r="CR96" i="7"/>
  <c r="CS96" i="7"/>
  <c r="CT96" i="7"/>
  <c r="CU96" i="7"/>
  <c r="CV96" i="7"/>
  <c r="CO97" i="7"/>
  <c r="CP97" i="7"/>
  <c r="CQ97" i="7"/>
  <c r="CR97" i="7"/>
  <c r="CS97" i="7"/>
  <c r="CT97" i="7"/>
  <c r="CU97" i="7"/>
  <c r="CV97" i="7"/>
  <c r="CO98" i="7"/>
  <c r="CP98" i="7"/>
  <c r="CQ98" i="7"/>
  <c r="CR98" i="7"/>
  <c r="CS98" i="7"/>
  <c r="CT98" i="7"/>
  <c r="CU98" i="7"/>
  <c r="CV98" i="7"/>
  <c r="CO99" i="7"/>
  <c r="CP99" i="7"/>
  <c r="CQ99" i="7"/>
  <c r="CR99" i="7"/>
  <c r="CS99" i="7"/>
  <c r="CT99" i="7"/>
  <c r="CU99" i="7"/>
  <c r="CV99" i="7"/>
  <c r="CO100" i="7"/>
  <c r="CP100" i="7"/>
  <c r="CQ100" i="7"/>
  <c r="CR100" i="7"/>
  <c r="CS100" i="7"/>
  <c r="CT100" i="7"/>
  <c r="CU100" i="7"/>
  <c r="CV100" i="7"/>
  <c r="CO101" i="7"/>
  <c r="CP101" i="7"/>
  <c r="CQ101" i="7"/>
  <c r="CR101" i="7"/>
  <c r="CS101" i="7"/>
  <c r="CT101" i="7"/>
  <c r="CU101" i="7"/>
  <c r="CV101" i="7"/>
  <c r="CO102" i="7"/>
  <c r="CP102" i="7"/>
  <c r="CQ102" i="7"/>
  <c r="CR102" i="7"/>
  <c r="CS102" i="7"/>
  <c r="CT102" i="7"/>
  <c r="CU102" i="7"/>
  <c r="CV102" i="7"/>
  <c r="CO103" i="7"/>
  <c r="CP103" i="7"/>
  <c r="CQ103" i="7"/>
  <c r="CR103" i="7"/>
  <c r="CS103" i="7"/>
  <c r="CT103" i="7"/>
  <c r="CU103" i="7"/>
  <c r="CV103" i="7"/>
  <c r="CO104" i="7"/>
  <c r="CP104" i="7"/>
  <c r="CQ104" i="7"/>
  <c r="CR104" i="7"/>
  <c r="CS104" i="7"/>
  <c r="CT104" i="7"/>
  <c r="CU104" i="7"/>
  <c r="CV104" i="7"/>
  <c r="CO105" i="7"/>
  <c r="CP105" i="7"/>
  <c r="CQ105" i="7"/>
  <c r="CR105" i="7"/>
  <c r="CS105" i="7"/>
  <c r="CT105" i="7"/>
  <c r="CU105" i="7"/>
  <c r="CV105" i="7"/>
  <c r="CO106" i="7"/>
  <c r="CP106" i="7"/>
  <c r="CQ106" i="7"/>
  <c r="CR106" i="7"/>
  <c r="CS106" i="7"/>
  <c r="CT106" i="7"/>
  <c r="CU106" i="7"/>
  <c r="CV106" i="7"/>
  <c r="CO107" i="7"/>
  <c r="CP107" i="7"/>
  <c r="CQ107" i="7"/>
  <c r="CR107" i="7"/>
  <c r="CS107" i="7"/>
  <c r="CT107" i="7"/>
  <c r="CU107" i="7"/>
  <c r="CV107" i="7"/>
  <c r="CO108" i="7"/>
  <c r="CP108" i="7"/>
  <c r="CQ108" i="7"/>
  <c r="CR108" i="7"/>
  <c r="CS108" i="7"/>
  <c r="CT108" i="7"/>
  <c r="CU108" i="7"/>
  <c r="CV108" i="7"/>
  <c r="CO109" i="7"/>
  <c r="CP109" i="7"/>
  <c r="CQ109" i="7"/>
  <c r="CR109" i="7"/>
  <c r="CS109" i="7"/>
  <c r="CT109" i="7"/>
  <c r="CU109" i="7"/>
  <c r="CV109" i="7"/>
  <c r="CO110" i="7"/>
  <c r="CP110" i="7"/>
  <c r="CQ110" i="7"/>
  <c r="CR110" i="7"/>
  <c r="CS110" i="7"/>
  <c r="CT110" i="7"/>
  <c r="CU110" i="7"/>
  <c r="CV110" i="7"/>
  <c r="CO111" i="7"/>
  <c r="CP111" i="7"/>
  <c r="CQ111" i="7"/>
  <c r="CR111" i="7"/>
  <c r="CS111" i="7"/>
  <c r="CT111" i="7"/>
  <c r="CU111" i="7"/>
  <c r="CV111" i="7"/>
  <c r="CO112" i="7"/>
  <c r="CP112" i="7"/>
  <c r="CQ112" i="7"/>
  <c r="CR112" i="7"/>
  <c r="CS112" i="7"/>
  <c r="CT112" i="7"/>
  <c r="CU112" i="7"/>
  <c r="CV112" i="7"/>
  <c r="CO113" i="7"/>
  <c r="CP113" i="7"/>
  <c r="CQ113" i="7"/>
  <c r="CR113" i="7"/>
  <c r="CS113" i="7"/>
  <c r="CT113" i="7"/>
  <c r="CU113" i="7"/>
  <c r="CV113" i="7"/>
  <c r="CO114" i="7"/>
  <c r="CP114" i="7"/>
  <c r="CQ114" i="7"/>
  <c r="CR114" i="7"/>
  <c r="CS114" i="7"/>
  <c r="CT114" i="7"/>
  <c r="CU114" i="7"/>
  <c r="CV114" i="7"/>
  <c r="CO115" i="7"/>
  <c r="CP115" i="7"/>
  <c r="CQ115" i="7"/>
  <c r="CR115" i="7"/>
  <c r="CS115" i="7"/>
  <c r="CT115" i="7"/>
  <c r="CU115" i="7"/>
  <c r="CV115" i="7"/>
  <c r="CO116" i="7"/>
  <c r="CP116" i="7"/>
  <c r="CQ116" i="7"/>
  <c r="CR116" i="7"/>
  <c r="CS116" i="7"/>
  <c r="CT116" i="7"/>
  <c r="CU116" i="7"/>
  <c r="CV116" i="7"/>
  <c r="CP3" i="7"/>
  <c r="CQ3" i="7"/>
  <c r="CR3" i="7"/>
  <c r="CS3" i="7"/>
  <c r="CT3" i="7"/>
  <c r="CU3" i="7"/>
  <c r="CV3" i="7"/>
  <c r="CO3" i="7"/>
  <c r="CE4" i="7"/>
  <c r="CF4" i="7"/>
  <c r="CG4" i="7"/>
  <c r="CH4" i="7"/>
  <c r="CI4" i="7"/>
  <c r="CJ4" i="7"/>
  <c r="CK4" i="7"/>
  <c r="CL4" i="7"/>
  <c r="CE5" i="7"/>
  <c r="CF5" i="7"/>
  <c r="CG5" i="7"/>
  <c r="CH5" i="7"/>
  <c r="CI5" i="7"/>
  <c r="CJ5" i="7"/>
  <c r="CK5" i="7"/>
  <c r="CL5" i="7"/>
  <c r="CE6" i="7"/>
  <c r="CF6" i="7"/>
  <c r="CG6" i="7"/>
  <c r="CH6" i="7"/>
  <c r="CI6" i="7"/>
  <c r="CJ6" i="7"/>
  <c r="CK6" i="7"/>
  <c r="CL6" i="7"/>
  <c r="CE7" i="7"/>
  <c r="CF7" i="7"/>
  <c r="CG7" i="7"/>
  <c r="CH7" i="7"/>
  <c r="CI7" i="7"/>
  <c r="CJ7" i="7"/>
  <c r="CK7" i="7"/>
  <c r="CL7" i="7"/>
  <c r="CE8" i="7"/>
  <c r="CF8" i="7"/>
  <c r="CG8" i="7"/>
  <c r="CH8" i="7"/>
  <c r="CI8" i="7"/>
  <c r="CJ8" i="7"/>
  <c r="CK8" i="7"/>
  <c r="CL8" i="7"/>
  <c r="CE9" i="7"/>
  <c r="CF9" i="7"/>
  <c r="CG9" i="7"/>
  <c r="CH9" i="7"/>
  <c r="CI9" i="7"/>
  <c r="CJ9" i="7"/>
  <c r="CK9" i="7"/>
  <c r="CL9" i="7"/>
  <c r="CE10" i="7"/>
  <c r="CF10" i="7"/>
  <c r="CG10" i="7"/>
  <c r="CH10" i="7"/>
  <c r="CI10" i="7"/>
  <c r="CJ10" i="7"/>
  <c r="CK10" i="7"/>
  <c r="CL10" i="7"/>
  <c r="CE11" i="7"/>
  <c r="CF11" i="7"/>
  <c r="CG11" i="7"/>
  <c r="CH11" i="7"/>
  <c r="CI11" i="7"/>
  <c r="CJ11" i="7"/>
  <c r="CK11" i="7"/>
  <c r="CL11" i="7"/>
  <c r="CE12" i="7"/>
  <c r="CF12" i="7"/>
  <c r="CG12" i="7"/>
  <c r="CH12" i="7"/>
  <c r="CI12" i="7"/>
  <c r="CJ12" i="7"/>
  <c r="CK12" i="7"/>
  <c r="CL12" i="7"/>
  <c r="CE13" i="7"/>
  <c r="CF13" i="7"/>
  <c r="CG13" i="7"/>
  <c r="CH13" i="7"/>
  <c r="CI13" i="7"/>
  <c r="CJ13" i="7"/>
  <c r="CK13" i="7"/>
  <c r="CL13" i="7"/>
  <c r="CE14" i="7"/>
  <c r="CF14" i="7"/>
  <c r="CG14" i="7"/>
  <c r="CH14" i="7"/>
  <c r="CI14" i="7"/>
  <c r="CJ14" i="7"/>
  <c r="CK14" i="7"/>
  <c r="CL14" i="7"/>
  <c r="CE15" i="7"/>
  <c r="CF15" i="7"/>
  <c r="CG15" i="7"/>
  <c r="CH15" i="7"/>
  <c r="CI15" i="7"/>
  <c r="CJ15" i="7"/>
  <c r="CK15" i="7"/>
  <c r="CL15" i="7"/>
  <c r="CE16" i="7"/>
  <c r="CF16" i="7"/>
  <c r="CG16" i="7"/>
  <c r="CH16" i="7"/>
  <c r="CI16" i="7"/>
  <c r="CJ16" i="7"/>
  <c r="CK16" i="7"/>
  <c r="CL16" i="7"/>
  <c r="CE17" i="7"/>
  <c r="CF17" i="7"/>
  <c r="CG17" i="7"/>
  <c r="CH17" i="7"/>
  <c r="CI17" i="7"/>
  <c r="CJ17" i="7"/>
  <c r="CK17" i="7"/>
  <c r="CL17" i="7"/>
  <c r="CE18" i="7"/>
  <c r="CF18" i="7"/>
  <c r="CG18" i="7"/>
  <c r="CH18" i="7"/>
  <c r="CI18" i="7"/>
  <c r="CJ18" i="7"/>
  <c r="CK18" i="7"/>
  <c r="CL18" i="7"/>
  <c r="CE19" i="7"/>
  <c r="CF19" i="7"/>
  <c r="CG19" i="7"/>
  <c r="CH19" i="7"/>
  <c r="CI19" i="7"/>
  <c r="CJ19" i="7"/>
  <c r="CK19" i="7"/>
  <c r="CL19" i="7"/>
  <c r="CE20" i="7"/>
  <c r="CF20" i="7"/>
  <c r="CG20" i="7"/>
  <c r="CH20" i="7"/>
  <c r="CI20" i="7"/>
  <c r="CJ20" i="7"/>
  <c r="CK20" i="7"/>
  <c r="CL20" i="7"/>
  <c r="CE21" i="7"/>
  <c r="CF21" i="7"/>
  <c r="CG21" i="7"/>
  <c r="CH21" i="7"/>
  <c r="CI21" i="7"/>
  <c r="CJ21" i="7"/>
  <c r="CK21" i="7"/>
  <c r="CL21" i="7"/>
  <c r="CE22" i="7"/>
  <c r="CF22" i="7"/>
  <c r="CG22" i="7"/>
  <c r="CH22" i="7"/>
  <c r="CI22" i="7"/>
  <c r="CJ22" i="7"/>
  <c r="CK22" i="7"/>
  <c r="CL22" i="7"/>
  <c r="CE23" i="7"/>
  <c r="CF23" i="7"/>
  <c r="CG23" i="7"/>
  <c r="CH23" i="7"/>
  <c r="CI23" i="7"/>
  <c r="CJ23" i="7"/>
  <c r="CK23" i="7"/>
  <c r="CL23" i="7"/>
  <c r="CE24" i="7"/>
  <c r="CF24" i="7"/>
  <c r="CG24" i="7"/>
  <c r="CH24" i="7"/>
  <c r="CI24" i="7"/>
  <c r="CJ24" i="7"/>
  <c r="CK24" i="7"/>
  <c r="CL24" i="7"/>
  <c r="CE25" i="7"/>
  <c r="CF25" i="7"/>
  <c r="CG25" i="7"/>
  <c r="CH25" i="7"/>
  <c r="CI25" i="7"/>
  <c r="CJ25" i="7"/>
  <c r="CK25" i="7"/>
  <c r="CL25" i="7"/>
  <c r="CE26" i="7"/>
  <c r="CF26" i="7"/>
  <c r="CG26" i="7"/>
  <c r="CH26" i="7"/>
  <c r="CI26" i="7"/>
  <c r="CJ26" i="7"/>
  <c r="CK26" i="7"/>
  <c r="CL26" i="7"/>
  <c r="CE27" i="7"/>
  <c r="CF27" i="7"/>
  <c r="CG27" i="7"/>
  <c r="CH27" i="7"/>
  <c r="CI27" i="7"/>
  <c r="CJ27" i="7"/>
  <c r="CK27" i="7"/>
  <c r="CL27" i="7"/>
  <c r="CE28" i="7"/>
  <c r="CF28" i="7"/>
  <c r="CG28" i="7"/>
  <c r="CH28" i="7"/>
  <c r="CI28" i="7"/>
  <c r="CJ28" i="7"/>
  <c r="CK28" i="7"/>
  <c r="CL28" i="7"/>
  <c r="CE29" i="7"/>
  <c r="CF29" i="7"/>
  <c r="CG29" i="7"/>
  <c r="CH29" i="7"/>
  <c r="CI29" i="7"/>
  <c r="CJ29" i="7"/>
  <c r="CK29" i="7"/>
  <c r="CL29" i="7"/>
  <c r="CE30" i="7"/>
  <c r="CF30" i="7"/>
  <c r="CG30" i="7"/>
  <c r="CH30" i="7"/>
  <c r="CI30" i="7"/>
  <c r="CJ30" i="7"/>
  <c r="CK30" i="7"/>
  <c r="CL30" i="7"/>
  <c r="CE31" i="7"/>
  <c r="CF31" i="7"/>
  <c r="CG31" i="7"/>
  <c r="CH31" i="7"/>
  <c r="CI31" i="7"/>
  <c r="CJ31" i="7"/>
  <c r="CK31" i="7"/>
  <c r="CL31" i="7"/>
  <c r="CE32" i="7"/>
  <c r="CF32" i="7"/>
  <c r="CG32" i="7"/>
  <c r="CH32" i="7"/>
  <c r="CI32" i="7"/>
  <c r="CJ32" i="7"/>
  <c r="CK32" i="7"/>
  <c r="CL32" i="7"/>
  <c r="CE33" i="7"/>
  <c r="CF33" i="7"/>
  <c r="CG33" i="7"/>
  <c r="CH33" i="7"/>
  <c r="CI33" i="7"/>
  <c r="CJ33" i="7"/>
  <c r="CK33" i="7"/>
  <c r="CL33" i="7"/>
  <c r="CE34" i="7"/>
  <c r="CF34" i="7"/>
  <c r="CG34" i="7"/>
  <c r="CH34" i="7"/>
  <c r="CI34" i="7"/>
  <c r="CJ34" i="7"/>
  <c r="CK34" i="7"/>
  <c r="CL34" i="7"/>
  <c r="CE35" i="7"/>
  <c r="CF35" i="7"/>
  <c r="CG35" i="7"/>
  <c r="CH35" i="7"/>
  <c r="CI35" i="7"/>
  <c r="CJ35" i="7"/>
  <c r="CK35" i="7"/>
  <c r="CL35" i="7"/>
  <c r="CE36" i="7"/>
  <c r="CF36" i="7"/>
  <c r="CG36" i="7"/>
  <c r="CH36" i="7"/>
  <c r="CI36" i="7"/>
  <c r="CJ36" i="7"/>
  <c r="CK36" i="7"/>
  <c r="CL36" i="7"/>
  <c r="CE37" i="7"/>
  <c r="CF37" i="7"/>
  <c r="CG37" i="7"/>
  <c r="CH37" i="7"/>
  <c r="CI37" i="7"/>
  <c r="CJ37" i="7"/>
  <c r="CK37" i="7"/>
  <c r="CL37" i="7"/>
  <c r="CE38" i="7"/>
  <c r="CF38" i="7"/>
  <c r="CG38" i="7"/>
  <c r="CH38" i="7"/>
  <c r="CI38" i="7"/>
  <c r="CJ38" i="7"/>
  <c r="CK38" i="7"/>
  <c r="CL38" i="7"/>
  <c r="CE39" i="7"/>
  <c r="CF39" i="7"/>
  <c r="CG39" i="7"/>
  <c r="CH39" i="7"/>
  <c r="CI39" i="7"/>
  <c r="CJ39" i="7"/>
  <c r="CK39" i="7"/>
  <c r="CL39" i="7"/>
  <c r="CE40" i="7"/>
  <c r="CF40" i="7"/>
  <c r="CG40" i="7"/>
  <c r="CH40" i="7"/>
  <c r="CI40" i="7"/>
  <c r="CJ40" i="7"/>
  <c r="CK40" i="7"/>
  <c r="CL40" i="7"/>
  <c r="CE41" i="7"/>
  <c r="CF41" i="7"/>
  <c r="CG41" i="7"/>
  <c r="CH41" i="7"/>
  <c r="CI41" i="7"/>
  <c r="CJ41" i="7"/>
  <c r="CK41" i="7"/>
  <c r="CL41" i="7"/>
  <c r="CE42" i="7"/>
  <c r="CF42" i="7"/>
  <c r="CG42" i="7"/>
  <c r="CH42" i="7"/>
  <c r="CI42" i="7"/>
  <c r="CJ42" i="7"/>
  <c r="CK42" i="7"/>
  <c r="CL42" i="7"/>
  <c r="CE43" i="7"/>
  <c r="CF43" i="7"/>
  <c r="CG43" i="7"/>
  <c r="CH43" i="7"/>
  <c r="CI43" i="7"/>
  <c r="CJ43" i="7"/>
  <c r="CK43" i="7"/>
  <c r="CL43" i="7"/>
  <c r="CE44" i="7"/>
  <c r="CF44" i="7"/>
  <c r="CG44" i="7"/>
  <c r="CH44" i="7"/>
  <c r="CI44" i="7"/>
  <c r="CJ44" i="7"/>
  <c r="CK44" i="7"/>
  <c r="CL44" i="7"/>
  <c r="CE45" i="7"/>
  <c r="CF45" i="7"/>
  <c r="CG45" i="7"/>
  <c r="CH45" i="7"/>
  <c r="CI45" i="7"/>
  <c r="CJ45" i="7"/>
  <c r="CK45" i="7"/>
  <c r="CL45" i="7"/>
  <c r="CE46" i="7"/>
  <c r="CF46" i="7"/>
  <c r="CG46" i="7"/>
  <c r="CH46" i="7"/>
  <c r="CI46" i="7"/>
  <c r="CJ46" i="7"/>
  <c r="CK46" i="7"/>
  <c r="CL46" i="7"/>
  <c r="CE47" i="7"/>
  <c r="CF47" i="7"/>
  <c r="CG47" i="7"/>
  <c r="CH47" i="7"/>
  <c r="CI47" i="7"/>
  <c r="CJ47" i="7"/>
  <c r="CK47" i="7"/>
  <c r="CL47" i="7"/>
  <c r="CE48" i="7"/>
  <c r="CF48" i="7"/>
  <c r="CG48" i="7"/>
  <c r="CH48" i="7"/>
  <c r="CI48" i="7"/>
  <c r="CJ48" i="7"/>
  <c r="CK48" i="7"/>
  <c r="CL48" i="7"/>
  <c r="CE49" i="7"/>
  <c r="CF49" i="7"/>
  <c r="CG49" i="7"/>
  <c r="CH49" i="7"/>
  <c r="CI49" i="7"/>
  <c r="CJ49" i="7"/>
  <c r="CK49" i="7"/>
  <c r="CL49" i="7"/>
  <c r="CE50" i="7"/>
  <c r="CF50" i="7"/>
  <c r="CG50" i="7"/>
  <c r="CH50" i="7"/>
  <c r="CI50" i="7"/>
  <c r="CJ50" i="7"/>
  <c r="CK50" i="7"/>
  <c r="CL50" i="7"/>
  <c r="CE51" i="7"/>
  <c r="CF51" i="7"/>
  <c r="CG51" i="7"/>
  <c r="CH51" i="7"/>
  <c r="CI51" i="7"/>
  <c r="CJ51" i="7"/>
  <c r="CK51" i="7"/>
  <c r="CL51" i="7"/>
  <c r="CE52" i="7"/>
  <c r="CF52" i="7"/>
  <c r="CG52" i="7"/>
  <c r="CH52" i="7"/>
  <c r="CI52" i="7"/>
  <c r="CJ52" i="7"/>
  <c r="CK52" i="7"/>
  <c r="CL52" i="7"/>
  <c r="CE53" i="7"/>
  <c r="CF53" i="7"/>
  <c r="CG53" i="7"/>
  <c r="CH53" i="7"/>
  <c r="CI53" i="7"/>
  <c r="CJ53" i="7"/>
  <c r="CK53" i="7"/>
  <c r="CL53" i="7"/>
  <c r="CE54" i="7"/>
  <c r="CF54" i="7"/>
  <c r="CG54" i="7"/>
  <c r="CH54" i="7"/>
  <c r="CI54" i="7"/>
  <c r="CJ54" i="7"/>
  <c r="CK54" i="7"/>
  <c r="CL54" i="7"/>
  <c r="CE55" i="7"/>
  <c r="CF55" i="7"/>
  <c r="CG55" i="7"/>
  <c r="CH55" i="7"/>
  <c r="CI55" i="7"/>
  <c r="CJ55" i="7"/>
  <c r="CK55" i="7"/>
  <c r="CL55" i="7"/>
  <c r="CE56" i="7"/>
  <c r="CF56" i="7"/>
  <c r="CG56" i="7"/>
  <c r="CH56" i="7"/>
  <c r="CI56" i="7"/>
  <c r="CJ56" i="7"/>
  <c r="CK56" i="7"/>
  <c r="CL56" i="7"/>
  <c r="CE57" i="7"/>
  <c r="CF57" i="7"/>
  <c r="CG57" i="7"/>
  <c r="CH57" i="7"/>
  <c r="CI57" i="7"/>
  <c r="CJ57" i="7"/>
  <c r="CK57" i="7"/>
  <c r="CL57" i="7"/>
  <c r="CE58" i="7"/>
  <c r="CF58" i="7"/>
  <c r="CG58" i="7"/>
  <c r="CH58" i="7"/>
  <c r="CI58" i="7"/>
  <c r="CJ58" i="7"/>
  <c r="CK58" i="7"/>
  <c r="CL58" i="7"/>
  <c r="CE59" i="7"/>
  <c r="CF59" i="7"/>
  <c r="CG59" i="7"/>
  <c r="CH59" i="7"/>
  <c r="CI59" i="7"/>
  <c r="CJ59" i="7"/>
  <c r="CK59" i="7"/>
  <c r="CL59" i="7"/>
  <c r="CE60" i="7"/>
  <c r="CF60" i="7"/>
  <c r="CG60" i="7"/>
  <c r="CH60" i="7"/>
  <c r="CI60" i="7"/>
  <c r="CJ60" i="7"/>
  <c r="CK60" i="7"/>
  <c r="CL60" i="7"/>
  <c r="CE61" i="7"/>
  <c r="CF61" i="7"/>
  <c r="CG61" i="7"/>
  <c r="CH61" i="7"/>
  <c r="CI61" i="7"/>
  <c r="CJ61" i="7"/>
  <c r="CK61" i="7"/>
  <c r="CL61" i="7"/>
  <c r="CE62" i="7"/>
  <c r="CF62" i="7"/>
  <c r="CG62" i="7"/>
  <c r="CH62" i="7"/>
  <c r="CI62" i="7"/>
  <c r="CJ62" i="7"/>
  <c r="CK62" i="7"/>
  <c r="CL62" i="7"/>
  <c r="CE63" i="7"/>
  <c r="CF63" i="7"/>
  <c r="CG63" i="7"/>
  <c r="CH63" i="7"/>
  <c r="CI63" i="7"/>
  <c r="CJ63" i="7"/>
  <c r="CK63" i="7"/>
  <c r="CL63" i="7"/>
  <c r="CE64" i="7"/>
  <c r="CF64" i="7"/>
  <c r="CG64" i="7"/>
  <c r="CH64" i="7"/>
  <c r="CI64" i="7"/>
  <c r="CJ64" i="7"/>
  <c r="CK64" i="7"/>
  <c r="CL64" i="7"/>
  <c r="CE65" i="7"/>
  <c r="CF65" i="7"/>
  <c r="CG65" i="7"/>
  <c r="CH65" i="7"/>
  <c r="CI65" i="7"/>
  <c r="CJ65" i="7"/>
  <c r="CK65" i="7"/>
  <c r="CL65" i="7"/>
  <c r="CE66" i="7"/>
  <c r="CF66" i="7"/>
  <c r="CG66" i="7"/>
  <c r="CH66" i="7"/>
  <c r="CI66" i="7"/>
  <c r="CJ66" i="7"/>
  <c r="CK66" i="7"/>
  <c r="CL66" i="7"/>
  <c r="CE67" i="7"/>
  <c r="CF67" i="7"/>
  <c r="CG67" i="7"/>
  <c r="CH67" i="7"/>
  <c r="CI67" i="7"/>
  <c r="CJ67" i="7"/>
  <c r="CK67" i="7"/>
  <c r="CL67" i="7"/>
  <c r="CE68" i="7"/>
  <c r="CF68" i="7"/>
  <c r="CG68" i="7"/>
  <c r="CH68" i="7"/>
  <c r="CI68" i="7"/>
  <c r="CJ68" i="7"/>
  <c r="CK68" i="7"/>
  <c r="CL68" i="7"/>
  <c r="CE69" i="7"/>
  <c r="CF69" i="7"/>
  <c r="CG69" i="7"/>
  <c r="CH69" i="7"/>
  <c r="CI69" i="7"/>
  <c r="CJ69" i="7"/>
  <c r="CK69" i="7"/>
  <c r="CL69" i="7"/>
  <c r="CE70" i="7"/>
  <c r="CF70" i="7"/>
  <c r="CG70" i="7"/>
  <c r="CH70" i="7"/>
  <c r="CI70" i="7"/>
  <c r="CJ70" i="7"/>
  <c r="CK70" i="7"/>
  <c r="CL70" i="7"/>
  <c r="CE71" i="7"/>
  <c r="CF71" i="7"/>
  <c r="CG71" i="7"/>
  <c r="CH71" i="7"/>
  <c r="CI71" i="7"/>
  <c r="CJ71" i="7"/>
  <c r="CK71" i="7"/>
  <c r="CL71" i="7"/>
  <c r="CE72" i="7"/>
  <c r="CF72" i="7"/>
  <c r="CG72" i="7"/>
  <c r="CH72" i="7"/>
  <c r="CI72" i="7"/>
  <c r="CJ72" i="7"/>
  <c r="CK72" i="7"/>
  <c r="CL72" i="7"/>
  <c r="CE73" i="7"/>
  <c r="CF73" i="7"/>
  <c r="CG73" i="7"/>
  <c r="CH73" i="7"/>
  <c r="CI73" i="7"/>
  <c r="CJ73" i="7"/>
  <c r="CK73" i="7"/>
  <c r="CL73" i="7"/>
  <c r="CE74" i="7"/>
  <c r="CF74" i="7"/>
  <c r="CG74" i="7"/>
  <c r="CH74" i="7"/>
  <c r="CI74" i="7"/>
  <c r="CJ74" i="7"/>
  <c r="CK74" i="7"/>
  <c r="CL74" i="7"/>
  <c r="CE75" i="7"/>
  <c r="CF75" i="7"/>
  <c r="CG75" i="7"/>
  <c r="CH75" i="7"/>
  <c r="CI75" i="7"/>
  <c r="CJ75" i="7"/>
  <c r="CK75" i="7"/>
  <c r="CL75" i="7"/>
  <c r="CE76" i="7"/>
  <c r="CF76" i="7"/>
  <c r="CG76" i="7"/>
  <c r="CH76" i="7"/>
  <c r="CI76" i="7"/>
  <c r="CJ76" i="7"/>
  <c r="CK76" i="7"/>
  <c r="CL76" i="7"/>
  <c r="CE77" i="7"/>
  <c r="CF77" i="7"/>
  <c r="CG77" i="7"/>
  <c r="CH77" i="7"/>
  <c r="CI77" i="7"/>
  <c r="CJ77" i="7"/>
  <c r="CK77" i="7"/>
  <c r="CL77" i="7"/>
  <c r="CE78" i="7"/>
  <c r="CF78" i="7"/>
  <c r="CG78" i="7"/>
  <c r="CH78" i="7"/>
  <c r="CI78" i="7"/>
  <c r="CJ78" i="7"/>
  <c r="CK78" i="7"/>
  <c r="CL78" i="7"/>
  <c r="CE79" i="7"/>
  <c r="CF79" i="7"/>
  <c r="CG79" i="7"/>
  <c r="CH79" i="7"/>
  <c r="CI79" i="7"/>
  <c r="CJ79" i="7"/>
  <c r="CK79" i="7"/>
  <c r="CL79" i="7"/>
  <c r="CE80" i="7"/>
  <c r="CF80" i="7"/>
  <c r="CG80" i="7"/>
  <c r="CH80" i="7"/>
  <c r="CI80" i="7"/>
  <c r="CJ80" i="7"/>
  <c r="CK80" i="7"/>
  <c r="CL80" i="7"/>
  <c r="CE81" i="7"/>
  <c r="CF81" i="7"/>
  <c r="CG81" i="7"/>
  <c r="CH81" i="7"/>
  <c r="CI81" i="7"/>
  <c r="CJ81" i="7"/>
  <c r="CK81" i="7"/>
  <c r="CL81" i="7"/>
  <c r="CE82" i="7"/>
  <c r="CF82" i="7"/>
  <c r="CG82" i="7"/>
  <c r="CH82" i="7"/>
  <c r="CI82" i="7"/>
  <c r="CJ82" i="7"/>
  <c r="CK82" i="7"/>
  <c r="CL82" i="7"/>
  <c r="CE83" i="7"/>
  <c r="CF83" i="7"/>
  <c r="CG83" i="7"/>
  <c r="CH83" i="7"/>
  <c r="CI83" i="7"/>
  <c r="CJ83" i="7"/>
  <c r="CK83" i="7"/>
  <c r="CL83" i="7"/>
  <c r="CE84" i="7"/>
  <c r="CF84" i="7"/>
  <c r="CG84" i="7"/>
  <c r="CH84" i="7"/>
  <c r="CI84" i="7"/>
  <c r="CJ84" i="7"/>
  <c r="CK84" i="7"/>
  <c r="CL84" i="7"/>
  <c r="CE85" i="7"/>
  <c r="CF85" i="7"/>
  <c r="CG85" i="7"/>
  <c r="CH85" i="7"/>
  <c r="CI85" i="7"/>
  <c r="CJ85" i="7"/>
  <c r="CK85" i="7"/>
  <c r="CL85" i="7"/>
  <c r="CE86" i="7"/>
  <c r="CF86" i="7"/>
  <c r="CG86" i="7"/>
  <c r="CH86" i="7"/>
  <c r="CI86" i="7"/>
  <c r="CJ86" i="7"/>
  <c r="CK86" i="7"/>
  <c r="CL86" i="7"/>
  <c r="CE87" i="7"/>
  <c r="CF87" i="7"/>
  <c r="CG87" i="7"/>
  <c r="CH87" i="7"/>
  <c r="CI87" i="7"/>
  <c r="CJ87" i="7"/>
  <c r="CK87" i="7"/>
  <c r="CL87" i="7"/>
  <c r="CE88" i="7"/>
  <c r="CF88" i="7"/>
  <c r="CG88" i="7"/>
  <c r="CH88" i="7"/>
  <c r="CI88" i="7"/>
  <c r="CJ88" i="7"/>
  <c r="CK88" i="7"/>
  <c r="CL88" i="7"/>
  <c r="CE89" i="7"/>
  <c r="CF89" i="7"/>
  <c r="CG89" i="7"/>
  <c r="CH89" i="7"/>
  <c r="CI89" i="7"/>
  <c r="CJ89" i="7"/>
  <c r="CK89" i="7"/>
  <c r="CL89" i="7"/>
  <c r="CE90" i="7"/>
  <c r="CF90" i="7"/>
  <c r="CG90" i="7"/>
  <c r="CH90" i="7"/>
  <c r="CI90" i="7"/>
  <c r="CJ90" i="7"/>
  <c r="CK90" i="7"/>
  <c r="CL90" i="7"/>
  <c r="CE91" i="7"/>
  <c r="CF91" i="7"/>
  <c r="CG91" i="7"/>
  <c r="CH91" i="7"/>
  <c r="CI91" i="7"/>
  <c r="CJ91" i="7"/>
  <c r="CK91" i="7"/>
  <c r="CL91" i="7"/>
  <c r="CE92" i="7"/>
  <c r="CF92" i="7"/>
  <c r="CG92" i="7"/>
  <c r="CH92" i="7"/>
  <c r="CI92" i="7"/>
  <c r="CJ92" i="7"/>
  <c r="CK92" i="7"/>
  <c r="CL92" i="7"/>
  <c r="CE93" i="7"/>
  <c r="CF93" i="7"/>
  <c r="CG93" i="7"/>
  <c r="CH93" i="7"/>
  <c r="CI93" i="7"/>
  <c r="CJ93" i="7"/>
  <c r="CK93" i="7"/>
  <c r="CL93" i="7"/>
  <c r="CE94" i="7"/>
  <c r="CF94" i="7"/>
  <c r="CG94" i="7"/>
  <c r="CH94" i="7"/>
  <c r="CI94" i="7"/>
  <c r="CJ94" i="7"/>
  <c r="CK94" i="7"/>
  <c r="CL94" i="7"/>
  <c r="CE95" i="7"/>
  <c r="CF95" i="7"/>
  <c r="CG95" i="7"/>
  <c r="CH95" i="7"/>
  <c r="CI95" i="7"/>
  <c r="CJ95" i="7"/>
  <c r="CK95" i="7"/>
  <c r="CL95" i="7"/>
  <c r="CE96" i="7"/>
  <c r="CF96" i="7"/>
  <c r="CG96" i="7"/>
  <c r="CH96" i="7"/>
  <c r="CI96" i="7"/>
  <c r="CJ96" i="7"/>
  <c r="CK96" i="7"/>
  <c r="CL96" i="7"/>
  <c r="CE97" i="7"/>
  <c r="CF97" i="7"/>
  <c r="CG97" i="7"/>
  <c r="CH97" i="7"/>
  <c r="CI97" i="7"/>
  <c r="CJ97" i="7"/>
  <c r="CK97" i="7"/>
  <c r="CL97" i="7"/>
  <c r="CE98" i="7"/>
  <c r="CF98" i="7"/>
  <c r="CG98" i="7"/>
  <c r="CH98" i="7"/>
  <c r="CI98" i="7"/>
  <c r="CJ98" i="7"/>
  <c r="CK98" i="7"/>
  <c r="CL98" i="7"/>
  <c r="CE99" i="7"/>
  <c r="CF99" i="7"/>
  <c r="CG99" i="7"/>
  <c r="CH99" i="7"/>
  <c r="CI99" i="7"/>
  <c r="CJ99" i="7"/>
  <c r="CK99" i="7"/>
  <c r="CL99" i="7"/>
  <c r="CE100" i="7"/>
  <c r="CF100" i="7"/>
  <c r="CG100" i="7"/>
  <c r="CH100" i="7"/>
  <c r="CI100" i="7"/>
  <c r="CJ100" i="7"/>
  <c r="CK100" i="7"/>
  <c r="CL100" i="7"/>
  <c r="CE101" i="7"/>
  <c r="CF101" i="7"/>
  <c r="CG101" i="7"/>
  <c r="CH101" i="7"/>
  <c r="CI101" i="7"/>
  <c r="CJ101" i="7"/>
  <c r="CK101" i="7"/>
  <c r="CL101" i="7"/>
  <c r="CE102" i="7"/>
  <c r="CF102" i="7"/>
  <c r="CG102" i="7"/>
  <c r="CH102" i="7"/>
  <c r="CI102" i="7"/>
  <c r="CJ102" i="7"/>
  <c r="CK102" i="7"/>
  <c r="CL102" i="7"/>
  <c r="CE103" i="7"/>
  <c r="CF103" i="7"/>
  <c r="CG103" i="7"/>
  <c r="CH103" i="7"/>
  <c r="CI103" i="7"/>
  <c r="CJ103" i="7"/>
  <c r="CK103" i="7"/>
  <c r="CL103" i="7"/>
  <c r="CE104" i="7"/>
  <c r="CF104" i="7"/>
  <c r="CG104" i="7"/>
  <c r="CH104" i="7"/>
  <c r="CI104" i="7"/>
  <c r="CJ104" i="7"/>
  <c r="CK104" i="7"/>
  <c r="CL104" i="7"/>
  <c r="CE105" i="7"/>
  <c r="CF105" i="7"/>
  <c r="CG105" i="7"/>
  <c r="CH105" i="7"/>
  <c r="CI105" i="7"/>
  <c r="CJ105" i="7"/>
  <c r="CK105" i="7"/>
  <c r="CL105" i="7"/>
  <c r="CE106" i="7"/>
  <c r="CF106" i="7"/>
  <c r="CG106" i="7"/>
  <c r="CH106" i="7"/>
  <c r="CI106" i="7"/>
  <c r="CJ106" i="7"/>
  <c r="CK106" i="7"/>
  <c r="CL106" i="7"/>
  <c r="CE107" i="7"/>
  <c r="CF107" i="7"/>
  <c r="CG107" i="7"/>
  <c r="CH107" i="7"/>
  <c r="CI107" i="7"/>
  <c r="CJ107" i="7"/>
  <c r="CK107" i="7"/>
  <c r="CL107" i="7"/>
  <c r="CE108" i="7"/>
  <c r="CF108" i="7"/>
  <c r="CG108" i="7"/>
  <c r="CH108" i="7"/>
  <c r="CI108" i="7"/>
  <c r="CJ108" i="7"/>
  <c r="CK108" i="7"/>
  <c r="CL108" i="7"/>
  <c r="CE109" i="7"/>
  <c r="CF109" i="7"/>
  <c r="CG109" i="7"/>
  <c r="CH109" i="7"/>
  <c r="CI109" i="7"/>
  <c r="CJ109" i="7"/>
  <c r="CK109" i="7"/>
  <c r="CL109" i="7"/>
  <c r="CE110" i="7"/>
  <c r="CF110" i="7"/>
  <c r="CG110" i="7"/>
  <c r="CH110" i="7"/>
  <c r="CI110" i="7"/>
  <c r="CJ110" i="7"/>
  <c r="CK110" i="7"/>
  <c r="CL110" i="7"/>
  <c r="CE111" i="7"/>
  <c r="CF111" i="7"/>
  <c r="CG111" i="7"/>
  <c r="CH111" i="7"/>
  <c r="CI111" i="7"/>
  <c r="CJ111" i="7"/>
  <c r="CK111" i="7"/>
  <c r="CL111" i="7"/>
  <c r="CE112" i="7"/>
  <c r="CF112" i="7"/>
  <c r="CG112" i="7"/>
  <c r="CH112" i="7"/>
  <c r="CI112" i="7"/>
  <c r="CJ112" i="7"/>
  <c r="CK112" i="7"/>
  <c r="CL112" i="7"/>
  <c r="CE113" i="7"/>
  <c r="CF113" i="7"/>
  <c r="CG113" i="7"/>
  <c r="CH113" i="7"/>
  <c r="CI113" i="7"/>
  <c r="CJ113" i="7"/>
  <c r="CK113" i="7"/>
  <c r="CL113" i="7"/>
  <c r="CE114" i="7"/>
  <c r="CF114" i="7"/>
  <c r="CG114" i="7"/>
  <c r="CH114" i="7"/>
  <c r="CI114" i="7"/>
  <c r="CJ114" i="7"/>
  <c r="CK114" i="7"/>
  <c r="CL114" i="7"/>
  <c r="CE115" i="7"/>
  <c r="CF115" i="7"/>
  <c r="CG115" i="7"/>
  <c r="CH115" i="7"/>
  <c r="CI115" i="7"/>
  <c r="CJ115" i="7"/>
  <c r="CK115" i="7"/>
  <c r="CL115" i="7"/>
  <c r="CE116" i="7"/>
  <c r="CF116" i="7"/>
  <c r="CG116" i="7"/>
  <c r="CH116" i="7"/>
  <c r="CI116" i="7"/>
  <c r="CJ116" i="7"/>
  <c r="CK116" i="7"/>
  <c r="CL116" i="7"/>
  <c r="CF3" i="7"/>
  <c r="CG3" i="7"/>
  <c r="CH3" i="7"/>
  <c r="CI3" i="7"/>
  <c r="CJ3" i="7"/>
  <c r="CK3" i="7"/>
  <c r="CL3" i="7"/>
  <c r="CE3" i="7"/>
  <c r="BU4" i="7"/>
  <c r="BV4" i="7"/>
  <c r="BW4" i="7"/>
  <c r="BX4" i="7"/>
  <c r="BY4" i="7"/>
  <c r="BZ4" i="7"/>
  <c r="CA4" i="7"/>
  <c r="CB4" i="7"/>
  <c r="BU5" i="7"/>
  <c r="BV5" i="7"/>
  <c r="BW5" i="7"/>
  <c r="BX5" i="7"/>
  <c r="BY5" i="7"/>
  <c r="BZ5" i="7"/>
  <c r="CA5" i="7"/>
  <c r="CB5" i="7"/>
  <c r="BU6" i="7"/>
  <c r="BV6" i="7"/>
  <c r="BW6" i="7"/>
  <c r="BX6" i="7"/>
  <c r="BY6" i="7"/>
  <c r="BZ6" i="7"/>
  <c r="CA6" i="7"/>
  <c r="CB6" i="7"/>
  <c r="BU7" i="7"/>
  <c r="BV7" i="7"/>
  <c r="BW7" i="7"/>
  <c r="BX7" i="7"/>
  <c r="BY7" i="7"/>
  <c r="BZ7" i="7"/>
  <c r="CA7" i="7"/>
  <c r="CB7" i="7"/>
  <c r="BU8" i="7"/>
  <c r="BV8" i="7"/>
  <c r="BW8" i="7"/>
  <c r="BX8" i="7"/>
  <c r="BY8" i="7"/>
  <c r="BZ8" i="7"/>
  <c r="CA8" i="7"/>
  <c r="CB8" i="7"/>
  <c r="BU9" i="7"/>
  <c r="BV9" i="7"/>
  <c r="BW9" i="7"/>
  <c r="BX9" i="7"/>
  <c r="BY9" i="7"/>
  <c r="BZ9" i="7"/>
  <c r="CA9" i="7"/>
  <c r="CB9" i="7"/>
  <c r="BU10" i="7"/>
  <c r="BV10" i="7"/>
  <c r="BW10" i="7"/>
  <c r="BX10" i="7"/>
  <c r="BY10" i="7"/>
  <c r="BZ10" i="7"/>
  <c r="CA10" i="7"/>
  <c r="CB10" i="7"/>
  <c r="BU11" i="7"/>
  <c r="BV11" i="7"/>
  <c r="BW11" i="7"/>
  <c r="BX11" i="7"/>
  <c r="BY11" i="7"/>
  <c r="BZ11" i="7"/>
  <c r="CA11" i="7"/>
  <c r="CB11" i="7"/>
  <c r="BU12" i="7"/>
  <c r="BV12" i="7"/>
  <c r="BW12" i="7"/>
  <c r="BX12" i="7"/>
  <c r="BY12" i="7"/>
  <c r="BZ12" i="7"/>
  <c r="CA12" i="7"/>
  <c r="CB12" i="7"/>
  <c r="BU13" i="7"/>
  <c r="BV13" i="7"/>
  <c r="BW13" i="7"/>
  <c r="BX13" i="7"/>
  <c r="BY13" i="7"/>
  <c r="BZ13" i="7"/>
  <c r="CA13" i="7"/>
  <c r="CB13" i="7"/>
  <c r="BU14" i="7"/>
  <c r="BV14" i="7"/>
  <c r="BW14" i="7"/>
  <c r="BX14" i="7"/>
  <c r="BY14" i="7"/>
  <c r="BZ14" i="7"/>
  <c r="CA14" i="7"/>
  <c r="CB14" i="7"/>
  <c r="BU15" i="7"/>
  <c r="BV15" i="7"/>
  <c r="BW15" i="7"/>
  <c r="BX15" i="7"/>
  <c r="BY15" i="7"/>
  <c r="BZ15" i="7"/>
  <c r="CA15" i="7"/>
  <c r="CB15" i="7"/>
  <c r="BU16" i="7"/>
  <c r="BV16" i="7"/>
  <c r="BW16" i="7"/>
  <c r="BX16" i="7"/>
  <c r="BY16" i="7"/>
  <c r="BZ16" i="7"/>
  <c r="CA16" i="7"/>
  <c r="CB16" i="7"/>
  <c r="BU17" i="7"/>
  <c r="BV17" i="7"/>
  <c r="BW17" i="7"/>
  <c r="BX17" i="7"/>
  <c r="BY17" i="7"/>
  <c r="BZ17" i="7"/>
  <c r="CA17" i="7"/>
  <c r="CB17" i="7"/>
  <c r="BU18" i="7"/>
  <c r="BV18" i="7"/>
  <c r="BW18" i="7"/>
  <c r="BX18" i="7"/>
  <c r="BY18" i="7"/>
  <c r="BZ18" i="7"/>
  <c r="CA18" i="7"/>
  <c r="CB18" i="7"/>
  <c r="BU19" i="7"/>
  <c r="BV19" i="7"/>
  <c r="BW19" i="7"/>
  <c r="BX19" i="7"/>
  <c r="BY19" i="7"/>
  <c r="BZ19" i="7"/>
  <c r="CA19" i="7"/>
  <c r="CB19" i="7"/>
  <c r="BU20" i="7"/>
  <c r="BV20" i="7"/>
  <c r="BW20" i="7"/>
  <c r="BX20" i="7"/>
  <c r="BY20" i="7"/>
  <c r="BZ20" i="7"/>
  <c r="CA20" i="7"/>
  <c r="CB20" i="7"/>
  <c r="BU21" i="7"/>
  <c r="BV21" i="7"/>
  <c r="BW21" i="7"/>
  <c r="BX21" i="7"/>
  <c r="BY21" i="7"/>
  <c r="BZ21" i="7"/>
  <c r="CA21" i="7"/>
  <c r="CB21" i="7"/>
  <c r="BU22" i="7"/>
  <c r="BV22" i="7"/>
  <c r="BW22" i="7"/>
  <c r="BX22" i="7"/>
  <c r="BY22" i="7"/>
  <c r="BZ22" i="7"/>
  <c r="CA22" i="7"/>
  <c r="CB22" i="7"/>
  <c r="BU23" i="7"/>
  <c r="BV23" i="7"/>
  <c r="BW23" i="7"/>
  <c r="BX23" i="7"/>
  <c r="BY23" i="7"/>
  <c r="BZ23" i="7"/>
  <c r="CA23" i="7"/>
  <c r="CB23" i="7"/>
  <c r="BU24" i="7"/>
  <c r="BV24" i="7"/>
  <c r="BW24" i="7"/>
  <c r="BX24" i="7"/>
  <c r="BY24" i="7"/>
  <c r="BZ24" i="7"/>
  <c r="CA24" i="7"/>
  <c r="CB24" i="7"/>
  <c r="BU25" i="7"/>
  <c r="BV25" i="7"/>
  <c r="BW25" i="7"/>
  <c r="BX25" i="7"/>
  <c r="BY25" i="7"/>
  <c r="BZ25" i="7"/>
  <c r="CA25" i="7"/>
  <c r="CB25" i="7"/>
  <c r="BU26" i="7"/>
  <c r="BV26" i="7"/>
  <c r="BW26" i="7"/>
  <c r="BX26" i="7"/>
  <c r="BY26" i="7"/>
  <c r="BZ26" i="7"/>
  <c r="CA26" i="7"/>
  <c r="CB26" i="7"/>
  <c r="BU27" i="7"/>
  <c r="BV27" i="7"/>
  <c r="BW27" i="7"/>
  <c r="BX27" i="7"/>
  <c r="BY27" i="7"/>
  <c r="BZ27" i="7"/>
  <c r="CA27" i="7"/>
  <c r="CB27" i="7"/>
  <c r="BU28" i="7"/>
  <c r="BV28" i="7"/>
  <c r="BW28" i="7"/>
  <c r="BX28" i="7"/>
  <c r="BY28" i="7"/>
  <c r="BZ28" i="7"/>
  <c r="CA28" i="7"/>
  <c r="CB28" i="7"/>
  <c r="BU29" i="7"/>
  <c r="BV29" i="7"/>
  <c r="BW29" i="7"/>
  <c r="BX29" i="7"/>
  <c r="BY29" i="7"/>
  <c r="BZ29" i="7"/>
  <c r="CA29" i="7"/>
  <c r="CB29" i="7"/>
  <c r="BU30" i="7"/>
  <c r="BV30" i="7"/>
  <c r="BW30" i="7"/>
  <c r="BX30" i="7"/>
  <c r="BY30" i="7"/>
  <c r="BZ30" i="7"/>
  <c r="CA30" i="7"/>
  <c r="CB30" i="7"/>
  <c r="BU31" i="7"/>
  <c r="BV31" i="7"/>
  <c r="BW31" i="7"/>
  <c r="BX31" i="7"/>
  <c r="BY31" i="7"/>
  <c r="BZ31" i="7"/>
  <c r="CA31" i="7"/>
  <c r="CB31" i="7"/>
  <c r="BU32" i="7"/>
  <c r="BV32" i="7"/>
  <c r="BW32" i="7"/>
  <c r="BX32" i="7"/>
  <c r="BY32" i="7"/>
  <c r="BZ32" i="7"/>
  <c r="CA32" i="7"/>
  <c r="CB32" i="7"/>
  <c r="BU33" i="7"/>
  <c r="BV33" i="7"/>
  <c r="BW33" i="7"/>
  <c r="BX33" i="7"/>
  <c r="BY33" i="7"/>
  <c r="BZ33" i="7"/>
  <c r="CA33" i="7"/>
  <c r="CB33" i="7"/>
  <c r="BU34" i="7"/>
  <c r="BV34" i="7"/>
  <c r="BW34" i="7"/>
  <c r="BX34" i="7"/>
  <c r="BY34" i="7"/>
  <c r="BZ34" i="7"/>
  <c r="CA34" i="7"/>
  <c r="CB34" i="7"/>
  <c r="BU35" i="7"/>
  <c r="BV35" i="7"/>
  <c r="BW35" i="7"/>
  <c r="BX35" i="7"/>
  <c r="BY35" i="7"/>
  <c r="BZ35" i="7"/>
  <c r="CA35" i="7"/>
  <c r="CB35" i="7"/>
  <c r="BU36" i="7"/>
  <c r="BV36" i="7"/>
  <c r="BW36" i="7"/>
  <c r="BX36" i="7"/>
  <c r="BY36" i="7"/>
  <c r="BZ36" i="7"/>
  <c r="CA36" i="7"/>
  <c r="CB36" i="7"/>
  <c r="BU37" i="7"/>
  <c r="BV37" i="7"/>
  <c r="BW37" i="7"/>
  <c r="BX37" i="7"/>
  <c r="BY37" i="7"/>
  <c r="BZ37" i="7"/>
  <c r="CA37" i="7"/>
  <c r="CB37" i="7"/>
  <c r="BU38" i="7"/>
  <c r="BV38" i="7"/>
  <c r="BW38" i="7"/>
  <c r="BX38" i="7"/>
  <c r="BY38" i="7"/>
  <c r="BZ38" i="7"/>
  <c r="CA38" i="7"/>
  <c r="CB38" i="7"/>
  <c r="BU39" i="7"/>
  <c r="BV39" i="7"/>
  <c r="BW39" i="7"/>
  <c r="BX39" i="7"/>
  <c r="BY39" i="7"/>
  <c r="BZ39" i="7"/>
  <c r="CA39" i="7"/>
  <c r="CB39" i="7"/>
  <c r="BU40" i="7"/>
  <c r="BV40" i="7"/>
  <c r="BW40" i="7"/>
  <c r="BX40" i="7"/>
  <c r="BY40" i="7"/>
  <c r="BZ40" i="7"/>
  <c r="CA40" i="7"/>
  <c r="CB40" i="7"/>
  <c r="BU41" i="7"/>
  <c r="BV41" i="7"/>
  <c r="BW41" i="7"/>
  <c r="BX41" i="7"/>
  <c r="BY41" i="7"/>
  <c r="BZ41" i="7"/>
  <c r="CA41" i="7"/>
  <c r="CB41" i="7"/>
  <c r="BU42" i="7"/>
  <c r="BV42" i="7"/>
  <c r="BW42" i="7"/>
  <c r="BX42" i="7"/>
  <c r="BY42" i="7"/>
  <c r="BZ42" i="7"/>
  <c r="CA42" i="7"/>
  <c r="CB42" i="7"/>
  <c r="BU43" i="7"/>
  <c r="BV43" i="7"/>
  <c r="BW43" i="7"/>
  <c r="BX43" i="7"/>
  <c r="BY43" i="7"/>
  <c r="BZ43" i="7"/>
  <c r="CA43" i="7"/>
  <c r="CB43" i="7"/>
  <c r="BU44" i="7"/>
  <c r="BV44" i="7"/>
  <c r="BW44" i="7"/>
  <c r="BX44" i="7"/>
  <c r="BY44" i="7"/>
  <c r="BZ44" i="7"/>
  <c r="CA44" i="7"/>
  <c r="CB44" i="7"/>
  <c r="BU45" i="7"/>
  <c r="BV45" i="7"/>
  <c r="BW45" i="7"/>
  <c r="BX45" i="7"/>
  <c r="BY45" i="7"/>
  <c r="BZ45" i="7"/>
  <c r="CA45" i="7"/>
  <c r="CB45" i="7"/>
  <c r="BU46" i="7"/>
  <c r="BV46" i="7"/>
  <c r="BW46" i="7"/>
  <c r="BX46" i="7"/>
  <c r="BY46" i="7"/>
  <c r="BZ46" i="7"/>
  <c r="CA46" i="7"/>
  <c r="CB46" i="7"/>
  <c r="BU47" i="7"/>
  <c r="BV47" i="7"/>
  <c r="BW47" i="7"/>
  <c r="BX47" i="7"/>
  <c r="BY47" i="7"/>
  <c r="BZ47" i="7"/>
  <c r="CA47" i="7"/>
  <c r="CB47" i="7"/>
  <c r="BU48" i="7"/>
  <c r="BV48" i="7"/>
  <c r="BW48" i="7"/>
  <c r="BX48" i="7"/>
  <c r="BY48" i="7"/>
  <c r="BZ48" i="7"/>
  <c r="CA48" i="7"/>
  <c r="CB48" i="7"/>
  <c r="BU49" i="7"/>
  <c r="BV49" i="7"/>
  <c r="BW49" i="7"/>
  <c r="BX49" i="7"/>
  <c r="BY49" i="7"/>
  <c r="BZ49" i="7"/>
  <c r="CA49" i="7"/>
  <c r="CB49" i="7"/>
  <c r="BU50" i="7"/>
  <c r="BV50" i="7"/>
  <c r="BW50" i="7"/>
  <c r="BX50" i="7"/>
  <c r="BY50" i="7"/>
  <c r="BZ50" i="7"/>
  <c r="CA50" i="7"/>
  <c r="CB50" i="7"/>
  <c r="BU51" i="7"/>
  <c r="BV51" i="7"/>
  <c r="BW51" i="7"/>
  <c r="BX51" i="7"/>
  <c r="BY51" i="7"/>
  <c r="BZ51" i="7"/>
  <c r="CA51" i="7"/>
  <c r="CB51" i="7"/>
  <c r="BU52" i="7"/>
  <c r="BV52" i="7"/>
  <c r="BW52" i="7"/>
  <c r="BX52" i="7"/>
  <c r="BY52" i="7"/>
  <c r="BZ52" i="7"/>
  <c r="CA52" i="7"/>
  <c r="CB52" i="7"/>
  <c r="BU53" i="7"/>
  <c r="BV53" i="7"/>
  <c r="BW53" i="7"/>
  <c r="BX53" i="7"/>
  <c r="BY53" i="7"/>
  <c r="BZ53" i="7"/>
  <c r="CA53" i="7"/>
  <c r="CB53" i="7"/>
  <c r="BU54" i="7"/>
  <c r="BV54" i="7"/>
  <c r="BW54" i="7"/>
  <c r="BX54" i="7"/>
  <c r="BY54" i="7"/>
  <c r="BZ54" i="7"/>
  <c r="CA54" i="7"/>
  <c r="CB54" i="7"/>
  <c r="BU55" i="7"/>
  <c r="BV55" i="7"/>
  <c r="BW55" i="7"/>
  <c r="BX55" i="7"/>
  <c r="BY55" i="7"/>
  <c r="BZ55" i="7"/>
  <c r="CA55" i="7"/>
  <c r="CB55" i="7"/>
  <c r="BU56" i="7"/>
  <c r="BV56" i="7"/>
  <c r="BW56" i="7"/>
  <c r="BX56" i="7"/>
  <c r="BY56" i="7"/>
  <c r="BZ56" i="7"/>
  <c r="CA56" i="7"/>
  <c r="CB56" i="7"/>
  <c r="BU57" i="7"/>
  <c r="BV57" i="7"/>
  <c r="BW57" i="7"/>
  <c r="BX57" i="7"/>
  <c r="BY57" i="7"/>
  <c r="BZ57" i="7"/>
  <c r="CA57" i="7"/>
  <c r="CB57" i="7"/>
  <c r="BU58" i="7"/>
  <c r="BV58" i="7"/>
  <c r="BW58" i="7"/>
  <c r="BX58" i="7"/>
  <c r="BY58" i="7"/>
  <c r="BZ58" i="7"/>
  <c r="CA58" i="7"/>
  <c r="CB58" i="7"/>
  <c r="BU59" i="7"/>
  <c r="BV59" i="7"/>
  <c r="BW59" i="7"/>
  <c r="BX59" i="7"/>
  <c r="BY59" i="7"/>
  <c r="BZ59" i="7"/>
  <c r="CA59" i="7"/>
  <c r="CB59" i="7"/>
  <c r="BU60" i="7"/>
  <c r="BV60" i="7"/>
  <c r="BW60" i="7"/>
  <c r="BX60" i="7"/>
  <c r="BY60" i="7"/>
  <c r="BZ60" i="7"/>
  <c r="CA60" i="7"/>
  <c r="CB60" i="7"/>
  <c r="BU61" i="7"/>
  <c r="BV61" i="7"/>
  <c r="BW61" i="7"/>
  <c r="BX61" i="7"/>
  <c r="BY61" i="7"/>
  <c r="BZ61" i="7"/>
  <c r="CA61" i="7"/>
  <c r="CB61" i="7"/>
  <c r="BU62" i="7"/>
  <c r="BV62" i="7"/>
  <c r="BW62" i="7"/>
  <c r="BX62" i="7"/>
  <c r="BY62" i="7"/>
  <c r="BZ62" i="7"/>
  <c r="CA62" i="7"/>
  <c r="CB62" i="7"/>
  <c r="BU63" i="7"/>
  <c r="BV63" i="7"/>
  <c r="BW63" i="7"/>
  <c r="BX63" i="7"/>
  <c r="BY63" i="7"/>
  <c r="BZ63" i="7"/>
  <c r="CA63" i="7"/>
  <c r="CB63" i="7"/>
  <c r="BU64" i="7"/>
  <c r="BV64" i="7"/>
  <c r="BW64" i="7"/>
  <c r="BX64" i="7"/>
  <c r="BY64" i="7"/>
  <c r="BZ64" i="7"/>
  <c r="CA64" i="7"/>
  <c r="CB64" i="7"/>
  <c r="BU65" i="7"/>
  <c r="BV65" i="7"/>
  <c r="BW65" i="7"/>
  <c r="BX65" i="7"/>
  <c r="BY65" i="7"/>
  <c r="BZ65" i="7"/>
  <c r="CA65" i="7"/>
  <c r="CB65" i="7"/>
  <c r="BU66" i="7"/>
  <c r="BV66" i="7"/>
  <c r="BW66" i="7"/>
  <c r="BX66" i="7"/>
  <c r="BY66" i="7"/>
  <c r="BZ66" i="7"/>
  <c r="CA66" i="7"/>
  <c r="CB66" i="7"/>
  <c r="BU67" i="7"/>
  <c r="BV67" i="7"/>
  <c r="BW67" i="7"/>
  <c r="BX67" i="7"/>
  <c r="BY67" i="7"/>
  <c r="BZ67" i="7"/>
  <c r="CA67" i="7"/>
  <c r="CB67" i="7"/>
  <c r="BU68" i="7"/>
  <c r="BV68" i="7"/>
  <c r="BW68" i="7"/>
  <c r="BX68" i="7"/>
  <c r="BY68" i="7"/>
  <c r="BZ68" i="7"/>
  <c r="CA68" i="7"/>
  <c r="CB68" i="7"/>
  <c r="BU69" i="7"/>
  <c r="BV69" i="7"/>
  <c r="BW69" i="7"/>
  <c r="BX69" i="7"/>
  <c r="BY69" i="7"/>
  <c r="BZ69" i="7"/>
  <c r="CA69" i="7"/>
  <c r="CB69" i="7"/>
  <c r="BU70" i="7"/>
  <c r="BV70" i="7"/>
  <c r="BW70" i="7"/>
  <c r="BX70" i="7"/>
  <c r="BY70" i="7"/>
  <c r="BZ70" i="7"/>
  <c r="CA70" i="7"/>
  <c r="CB70" i="7"/>
  <c r="BU71" i="7"/>
  <c r="BV71" i="7"/>
  <c r="BW71" i="7"/>
  <c r="BX71" i="7"/>
  <c r="BY71" i="7"/>
  <c r="BZ71" i="7"/>
  <c r="CA71" i="7"/>
  <c r="CB71" i="7"/>
  <c r="BU72" i="7"/>
  <c r="BV72" i="7"/>
  <c r="BW72" i="7"/>
  <c r="BX72" i="7"/>
  <c r="BY72" i="7"/>
  <c r="BZ72" i="7"/>
  <c r="CA72" i="7"/>
  <c r="CB72" i="7"/>
  <c r="BU73" i="7"/>
  <c r="BV73" i="7"/>
  <c r="BW73" i="7"/>
  <c r="BX73" i="7"/>
  <c r="BY73" i="7"/>
  <c r="BZ73" i="7"/>
  <c r="CA73" i="7"/>
  <c r="CB73" i="7"/>
  <c r="BU74" i="7"/>
  <c r="BV74" i="7"/>
  <c r="BW74" i="7"/>
  <c r="BX74" i="7"/>
  <c r="BY74" i="7"/>
  <c r="BZ74" i="7"/>
  <c r="CA74" i="7"/>
  <c r="CB74" i="7"/>
  <c r="BU75" i="7"/>
  <c r="BV75" i="7"/>
  <c r="BW75" i="7"/>
  <c r="BX75" i="7"/>
  <c r="BY75" i="7"/>
  <c r="BZ75" i="7"/>
  <c r="CA75" i="7"/>
  <c r="CB75" i="7"/>
  <c r="BU76" i="7"/>
  <c r="BV76" i="7"/>
  <c r="BW76" i="7"/>
  <c r="BX76" i="7"/>
  <c r="BY76" i="7"/>
  <c r="BZ76" i="7"/>
  <c r="CA76" i="7"/>
  <c r="CB76" i="7"/>
  <c r="BU77" i="7"/>
  <c r="BV77" i="7"/>
  <c r="BW77" i="7"/>
  <c r="BX77" i="7"/>
  <c r="BY77" i="7"/>
  <c r="BZ77" i="7"/>
  <c r="CA77" i="7"/>
  <c r="CB77" i="7"/>
  <c r="BU78" i="7"/>
  <c r="BV78" i="7"/>
  <c r="BW78" i="7"/>
  <c r="BX78" i="7"/>
  <c r="BY78" i="7"/>
  <c r="BZ78" i="7"/>
  <c r="CA78" i="7"/>
  <c r="CB78" i="7"/>
  <c r="BU79" i="7"/>
  <c r="BV79" i="7"/>
  <c r="BW79" i="7"/>
  <c r="BX79" i="7"/>
  <c r="BY79" i="7"/>
  <c r="BZ79" i="7"/>
  <c r="CA79" i="7"/>
  <c r="CB79" i="7"/>
  <c r="BU80" i="7"/>
  <c r="BV80" i="7"/>
  <c r="BW80" i="7"/>
  <c r="BX80" i="7"/>
  <c r="BY80" i="7"/>
  <c r="BZ80" i="7"/>
  <c r="CA80" i="7"/>
  <c r="CB80" i="7"/>
  <c r="BU81" i="7"/>
  <c r="BV81" i="7"/>
  <c r="BW81" i="7"/>
  <c r="BX81" i="7"/>
  <c r="BY81" i="7"/>
  <c r="BZ81" i="7"/>
  <c r="CA81" i="7"/>
  <c r="CB81" i="7"/>
  <c r="BU82" i="7"/>
  <c r="BV82" i="7"/>
  <c r="BW82" i="7"/>
  <c r="BX82" i="7"/>
  <c r="BY82" i="7"/>
  <c r="BZ82" i="7"/>
  <c r="CA82" i="7"/>
  <c r="CB82" i="7"/>
  <c r="BU83" i="7"/>
  <c r="BV83" i="7"/>
  <c r="BW83" i="7"/>
  <c r="BX83" i="7"/>
  <c r="BY83" i="7"/>
  <c r="BZ83" i="7"/>
  <c r="CA83" i="7"/>
  <c r="CB83" i="7"/>
  <c r="BU84" i="7"/>
  <c r="BV84" i="7"/>
  <c r="BW84" i="7"/>
  <c r="BX84" i="7"/>
  <c r="BY84" i="7"/>
  <c r="BZ84" i="7"/>
  <c r="CA84" i="7"/>
  <c r="CB84" i="7"/>
  <c r="BU85" i="7"/>
  <c r="BV85" i="7"/>
  <c r="BW85" i="7"/>
  <c r="BX85" i="7"/>
  <c r="BY85" i="7"/>
  <c r="BZ85" i="7"/>
  <c r="CA85" i="7"/>
  <c r="CB85" i="7"/>
  <c r="BU86" i="7"/>
  <c r="BV86" i="7"/>
  <c r="BW86" i="7"/>
  <c r="BX86" i="7"/>
  <c r="BY86" i="7"/>
  <c r="BZ86" i="7"/>
  <c r="CA86" i="7"/>
  <c r="CB86" i="7"/>
  <c r="BU87" i="7"/>
  <c r="BV87" i="7"/>
  <c r="BW87" i="7"/>
  <c r="BX87" i="7"/>
  <c r="BY87" i="7"/>
  <c r="BZ87" i="7"/>
  <c r="CA87" i="7"/>
  <c r="CB87" i="7"/>
  <c r="BU88" i="7"/>
  <c r="BV88" i="7"/>
  <c r="BW88" i="7"/>
  <c r="BX88" i="7"/>
  <c r="BY88" i="7"/>
  <c r="BZ88" i="7"/>
  <c r="CA88" i="7"/>
  <c r="CB88" i="7"/>
  <c r="BU89" i="7"/>
  <c r="BV89" i="7"/>
  <c r="BW89" i="7"/>
  <c r="BX89" i="7"/>
  <c r="BY89" i="7"/>
  <c r="BZ89" i="7"/>
  <c r="CA89" i="7"/>
  <c r="CB89" i="7"/>
  <c r="BU90" i="7"/>
  <c r="BV90" i="7"/>
  <c r="BW90" i="7"/>
  <c r="BX90" i="7"/>
  <c r="BY90" i="7"/>
  <c r="BZ90" i="7"/>
  <c r="CA90" i="7"/>
  <c r="CB90" i="7"/>
  <c r="BU91" i="7"/>
  <c r="BV91" i="7"/>
  <c r="BW91" i="7"/>
  <c r="BX91" i="7"/>
  <c r="BY91" i="7"/>
  <c r="BZ91" i="7"/>
  <c r="CA91" i="7"/>
  <c r="CB91" i="7"/>
  <c r="BU92" i="7"/>
  <c r="BV92" i="7"/>
  <c r="BW92" i="7"/>
  <c r="BX92" i="7"/>
  <c r="BY92" i="7"/>
  <c r="BZ92" i="7"/>
  <c r="CA92" i="7"/>
  <c r="CB92" i="7"/>
  <c r="BU93" i="7"/>
  <c r="BV93" i="7"/>
  <c r="BW93" i="7"/>
  <c r="BX93" i="7"/>
  <c r="BY93" i="7"/>
  <c r="BZ93" i="7"/>
  <c r="CA93" i="7"/>
  <c r="CB93" i="7"/>
  <c r="BU94" i="7"/>
  <c r="BV94" i="7"/>
  <c r="BW94" i="7"/>
  <c r="BX94" i="7"/>
  <c r="BY94" i="7"/>
  <c r="BZ94" i="7"/>
  <c r="CA94" i="7"/>
  <c r="CB94" i="7"/>
  <c r="BU95" i="7"/>
  <c r="BV95" i="7"/>
  <c r="BW95" i="7"/>
  <c r="BX95" i="7"/>
  <c r="BY95" i="7"/>
  <c r="BZ95" i="7"/>
  <c r="CA95" i="7"/>
  <c r="CB95" i="7"/>
  <c r="BU96" i="7"/>
  <c r="BV96" i="7"/>
  <c r="BW96" i="7"/>
  <c r="BX96" i="7"/>
  <c r="BY96" i="7"/>
  <c r="BZ96" i="7"/>
  <c r="CA96" i="7"/>
  <c r="CB96" i="7"/>
  <c r="BU97" i="7"/>
  <c r="BV97" i="7"/>
  <c r="BW97" i="7"/>
  <c r="BX97" i="7"/>
  <c r="BY97" i="7"/>
  <c r="BZ97" i="7"/>
  <c r="CA97" i="7"/>
  <c r="CB97" i="7"/>
  <c r="BU98" i="7"/>
  <c r="BV98" i="7"/>
  <c r="BW98" i="7"/>
  <c r="BX98" i="7"/>
  <c r="BY98" i="7"/>
  <c r="BZ98" i="7"/>
  <c r="CA98" i="7"/>
  <c r="CB98" i="7"/>
  <c r="BU99" i="7"/>
  <c r="BV99" i="7"/>
  <c r="BW99" i="7"/>
  <c r="BX99" i="7"/>
  <c r="BY99" i="7"/>
  <c r="BZ99" i="7"/>
  <c r="CA99" i="7"/>
  <c r="CB99" i="7"/>
  <c r="BU100" i="7"/>
  <c r="BV100" i="7"/>
  <c r="BW100" i="7"/>
  <c r="BX100" i="7"/>
  <c r="BY100" i="7"/>
  <c r="BZ100" i="7"/>
  <c r="CA100" i="7"/>
  <c r="CB100" i="7"/>
  <c r="BU101" i="7"/>
  <c r="BV101" i="7"/>
  <c r="BW101" i="7"/>
  <c r="BX101" i="7"/>
  <c r="BY101" i="7"/>
  <c r="BZ101" i="7"/>
  <c r="CA101" i="7"/>
  <c r="CB101" i="7"/>
  <c r="BU102" i="7"/>
  <c r="BV102" i="7"/>
  <c r="BW102" i="7"/>
  <c r="BX102" i="7"/>
  <c r="BY102" i="7"/>
  <c r="BZ102" i="7"/>
  <c r="CA102" i="7"/>
  <c r="CB102" i="7"/>
  <c r="BU103" i="7"/>
  <c r="BV103" i="7"/>
  <c r="BW103" i="7"/>
  <c r="BX103" i="7"/>
  <c r="BY103" i="7"/>
  <c r="BZ103" i="7"/>
  <c r="CA103" i="7"/>
  <c r="CB103" i="7"/>
  <c r="BU104" i="7"/>
  <c r="BV104" i="7"/>
  <c r="BW104" i="7"/>
  <c r="BX104" i="7"/>
  <c r="BY104" i="7"/>
  <c r="BZ104" i="7"/>
  <c r="CA104" i="7"/>
  <c r="CB104" i="7"/>
  <c r="BU105" i="7"/>
  <c r="BV105" i="7"/>
  <c r="BW105" i="7"/>
  <c r="BX105" i="7"/>
  <c r="BY105" i="7"/>
  <c r="BZ105" i="7"/>
  <c r="CA105" i="7"/>
  <c r="CB105" i="7"/>
  <c r="BU106" i="7"/>
  <c r="BV106" i="7"/>
  <c r="BW106" i="7"/>
  <c r="BX106" i="7"/>
  <c r="BY106" i="7"/>
  <c r="BZ106" i="7"/>
  <c r="CA106" i="7"/>
  <c r="CB106" i="7"/>
  <c r="BU107" i="7"/>
  <c r="BV107" i="7"/>
  <c r="BW107" i="7"/>
  <c r="BX107" i="7"/>
  <c r="BY107" i="7"/>
  <c r="BZ107" i="7"/>
  <c r="CA107" i="7"/>
  <c r="CB107" i="7"/>
  <c r="BU108" i="7"/>
  <c r="BV108" i="7"/>
  <c r="BW108" i="7"/>
  <c r="BX108" i="7"/>
  <c r="BY108" i="7"/>
  <c r="BZ108" i="7"/>
  <c r="CA108" i="7"/>
  <c r="CB108" i="7"/>
  <c r="BU109" i="7"/>
  <c r="BV109" i="7"/>
  <c r="BW109" i="7"/>
  <c r="BX109" i="7"/>
  <c r="BY109" i="7"/>
  <c r="BZ109" i="7"/>
  <c r="CA109" i="7"/>
  <c r="CB109" i="7"/>
  <c r="BU110" i="7"/>
  <c r="BV110" i="7"/>
  <c r="BW110" i="7"/>
  <c r="BX110" i="7"/>
  <c r="BY110" i="7"/>
  <c r="BZ110" i="7"/>
  <c r="CA110" i="7"/>
  <c r="CB110" i="7"/>
  <c r="BU111" i="7"/>
  <c r="BV111" i="7"/>
  <c r="BW111" i="7"/>
  <c r="BX111" i="7"/>
  <c r="BY111" i="7"/>
  <c r="BZ111" i="7"/>
  <c r="CA111" i="7"/>
  <c r="CB111" i="7"/>
  <c r="BU112" i="7"/>
  <c r="BV112" i="7"/>
  <c r="BW112" i="7"/>
  <c r="BX112" i="7"/>
  <c r="BY112" i="7"/>
  <c r="BZ112" i="7"/>
  <c r="CA112" i="7"/>
  <c r="CB112" i="7"/>
  <c r="BU113" i="7"/>
  <c r="BV113" i="7"/>
  <c r="BW113" i="7"/>
  <c r="BX113" i="7"/>
  <c r="BY113" i="7"/>
  <c r="BZ113" i="7"/>
  <c r="CA113" i="7"/>
  <c r="CB113" i="7"/>
  <c r="BU114" i="7"/>
  <c r="BV114" i="7"/>
  <c r="BW114" i="7"/>
  <c r="BX114" i="7"/>
  <c r="BY114" i="7"/>
  <c r="BZ114" i="7"/>
  <c r="CA114" i="7"/>
  <c r="CB114" i="7"/>
  <c r="BU115" i="7"/>
  <c r="BV115" i="7"/>
  <c r="BW115" i="7"/>
  <c r="BX115" i="7"/>
  <c r="BY115" i="7"/>
  <c r="BZ115" i="7"/>
  <c r="CA115" i="7"/>
  <c r="CB115" i="7"/>
  <c r="BU116" i="7"/>
  <c r="BV116" i="7"/>
  <c r="BW116" i="7"/>
  <c r="BX116" i="7"/>
  <c r="BY116" i="7"/>
  <c r="BZ116" i="7"/>
  <c r="CA116" i="7"/>
  <c r="CB116" i="7"/>
  <c r="BV3" i="7"/>
  <c r="BW3" i="7"/>
  <c r="BX3" i="7"/>
  <c r="BY3" i="7"/>
  <c r="BZ3" i="7"/>
  <c r="CA3" i="7"/>
  <c r="CB3" i="7"/>
  <c r="BU3" i="7"/>
  <c r="BA4" i="7"/>
  <c r="BB4" i="7"/>
  <c r="BD4" i="7"/>
  <c r="BE4" i="7"/>
  <c r="BF4" i="7"/>
  <c r="BG4" i="7"/>
  <c r="BH4" i="7"/>
  <c r="BA5" i="7"/>
  <c r="BB5" i="7"/>
  <c r="BD5" i="7"/>
  <c r="BE5" i="7"/>
  <c r="BF5" i="7"/>
  <c r="BG5" i="7"/>
  <c r="BH5" i="7"/>
  <c r="BA6" i="7"/>
  <c r="BB6" i="7"/>
  <c r="BD6" i="7"/>
  <c r="BE6" i="7"/>
  <c r="BF6" i="7"/>
  <c r="BG6" i="7"/>
  <c r="BH6" i="7"/>
  <c r="BA7" i="7"/>
  <c r="BB7" i="7"/>
  <c r="BD7" i="7"/>
  <c r="BE7" i="7"/>
  <c r="BF7" i="7"/>
  <c r="BG7" i="7"/>
  <c r="BH7" i="7"/>
  <c r="BA8" i="7"/>
  <c r="BB8" i="7"/>
  <c r="BD8" i="7"/>
  <c r="BE8" i="7"/>
  <c r="BF8" i="7"/>
  <c r="BG8" i="7"/>
  <c r="BH8" i="7"/>
  <c r="BA9" i="7"/>
  <c r="BB9" i="7"/>
  <c r="BD9" i="7"/>
  <c r="BE9" i="7"/>
  <c r="BF9" i="7"/>
  <c r="BG9" i="7"/>
  <c r="BH9" i="7"/>
  <c r="BA10" i="7"/>
  <c r="BB10" i="7"/>
  <c r="BD10" i="7"/>
  <c r="BE10" i="7"/>
  <c r="BF10" i="7"/>
  <c r="BG10" i="7"/>
  <c r="BH10" i="7"/>
  <c r="BA11" i="7"/>
  <c r="BB11" i="7"/>
  <c r="BD11" i="7"/>
  <c r="BE11" i="7"/>
  <c r="BF11" i="7"/>
  <c r="BG11" i="7"/>
  <c r="BH11" i="7"/>
  <c r="BA12" i="7"/>
  <c r="BB12" i="7"/>
  <c r="BD12" i="7"/>
  <c r="BE12" i="7"/>
  <c r="BF12" i="7"/>
  <c r="BG12" i="7"/>
  <c r="BH12" i="7"/>
  <c r="BA13" i="7"/>
  <c r="BB13" i="7"/>
  <c r="BD13" i="7"/>
  <c r="BE13" i="7"/>
  <c r="BF13" i="7"/>
  <c r="BG13" i="7"/>
  <c r="BH13" i="7"/>
  <c r="BA14" i="7"/>
  <c r="BB14" i="7"/>
  <c r="BD14" i="7"/>
  <c r="BE14" i="7"/>
  <c r="BF14" i="7"/>
  <c r="BG14" i="7"/>
  <c r="BH14" i="7"/>
  <c r="BA15" i="7"/>
  <c r="BB15" i="7"/>
  <c r="BD15" i="7"/>
  <c r="BE15" i="7"/>
  <c r="BF15" i="7"/>
  <c r="BG15" i="7"/>
  <c r="BH15" i="7"/>
  <c r="BA16" i="7"/>
  <c r="BB16" i="7"/>
  <c r="BD16" i="7"/>
  <c r="BE16" i="7"/>
  <c r="BF16" i="7"/>
  <c r="BG16" i="7"/>
  <c r="BH16" i="7"/>
  <c r="BA17" i="7"/>
  <c r="BB17" i="7"/>
  <c r="BD17" i="7"/>
  <c r="BE17" i="7"/>
  <c r="BF17" i="7"/>
  <c r="BG17" i="7"/>
  <c r="BH17" i="7"/>
  <c r="BA18" i="7"/>
  <c r="BB18" i="7"/>
  <c r="BD18" i="7"/>
  <c r="BE18" i="7"/>
  <c r="BF18" i="7"/>
  <c r="BG18" i="7"/>
  <c r="BH18" i="7"/>
  <c r="BA19" i="7"/>
  <c r="BB19" i="7"/>
  <c r="BD19" i="7"/>
  <c r="BE19" i="7"/>
  <c r="BF19" i="7"/>
  <c r="BG19" i="7"/>
  <c r="BH19" i="7"/>
  <c r="BA20" i="7"/>
  <c r="BB20" i="7"/>
  <c r="BD20" i="7"/>
  <c r="BE20" i="7"/>
  <c r="BF20" i="7"/>
  <c r="BG20" i="7"/>
  <c r="BH20" i="7"/>
  <c r="BA21" i="7"/>
  <c r="BB21" i="7"/>
  <c r="BD21" i="7"/>
  <c r="BE21" i="7"/>
  <c r="BF21" i="7"/>
  <c r="BG21" i="7"/>
  <c r="BH21" i="7"/>
  <c r="BA22" i="7"/>
  <c r="BB22" i="7"/>
  <c r="BD22" i="7"/>
  <c r="BE22" i="7"/>
  <c r="BF22" i="7"/>
  <c r="BG22" i="7"/>
  <c r="BH22" i="7"/>
  <c r="BA23" i="7"/>
  <c r="BB23" i="7"/>
  <c r="BD23" i="7"/>
  <c r="BE23" i="7"/>
  <c r="BF23" i="7"/>
  <c r="BG23" i="7"/>
  <c r="BH23" i="7"/>
  <c r="BA24" i="7"/>
  <c r="BB24" i="7"/>
  <c r="BD24" i="7"/>
  <c r="BE24" i="7"/>
  <c r="BF24" i="7"/>
  <c r="BG24" i="7"/>
  <c r="BH24" i="7"/>
  <c r="BA25" i="7"/>
  <c r="BB25" i="7"/>
  <c r="BD25" i="7"/>
  <c r="BE25" i="7"/>
  <c r="BF25" i="7"/>
  <c r="BG25" i="7"/>
  <c r="BH25" i="7"/>
  <c r="BA26" i="7"/>
  <c r="BB26" i="7"/>
  <c r="BD26" i="7"/>
  <c r="BE26" i="7"/>
  <c r="BF26" i="7"/>
  <c r="BG26" i="7"/>
  <c r="BH26" i="7"/>
  <c r="BA27" i="7"/>
  <c r="BB27" i="7"/>
  <c r="BD27" i="7"/>
  <c r="BE27" i="7"/>
  <c r="BF27" i="7"/>
  <c r="BG27" i="7"/>
  <c r="BH27" i="7"/>
  <c r="BA28" i="7"/>
  <c r="BB28" i="7"/>
  <c r="BD28" i="7"/>
  <c r="BE28" i="7"/>
  <c r="BF28" i="7"/>
  <c r="BG28" i="7"/>
  <c r="BH28" i="7"/>
  <c r="BA29" i="7"/>
  <c r="BB29" i="7"/>
  <c r="BD29" i="7"/>
  <c r="BE29" i="7"/>
  <c r="BF29" i="7"/>
  <c r="BG29" i="7"/>
  <c r="BH29" i="7"/>
  <c r="BA30" i="7"/>
  <c r="BB30" i="7"/>
  <c r="BD30" i="7"/>
  <c r="BE30" i="7"/>
  <c r="BF30" i="7"/>
  <c r="BG30" i="7"/>
  <c r="BH30" i="7"/>
  <c r="BA31" i="7"/>
  <c r="BB31" i="7"/>
  <c r="BD31" i="7"/>
  <c r="BE31" i="7"/>
  <c r="BF31" i="7"/>
  <c r="BG31" i="7"/>
  <c r="BH31" i="7"/>
  <c r="BA32" i="7"/>
  <c r="BB32" i="7"/>
  <c r="BD32" i="7"/>
  <c r="BE32" i="7"/>
  <c r="BF32" i="7"/>
  <c r="BG32" i="7"/>
  <c r="BH32" i="7"/>
  <c r="BA33" i="7"/>
  <c r="BB33" i="7"/>
  <c r="BD33" i="7"/>
  <c r="BE33" i="7"/>
  <c r="BF33" i="7"/>
  <c r="BG33" i="7"/>
  <c r="BH33" i="7"/>
  <c r="BA34" i="7"/>
  <c r="BB34" i="7"/>
  <c r="BD34" i="7"/>
  <c r="BE34" i="7"/>
  <c r="BF34" i="7"/>
  <c r="BG34" i="7"/>
  <c r="BH34" i="7"/>
  <c r="BA35" i="7"/>
  <c r="BB35" i="7"/>
  <c r="BD35" i="7"/>
  <c r="BE35" i="7"/>
  <c r="BF35" i="7"/>
  <c r="BG35" i="7"/>
  <c r="BH35" i="7"/>
  <c r="BA36" i="7"/>
  <c r="BB36" i="7"/>
  <c r="BD36" i="7"/>
  <c r="BE36" i="7"/>
  <c r="BF36" i="7"/>
  <c r="BG36" i="7"/>
  <c r="BH36" i="7"/>
  <c r="BA37" i="7"/>
  <c r="BB37" i="7"/>
  <c r="BD37" i="7"/>
  <c r="BE37" i="7"/>
  <c r="BF37" i="7"/>
  <c r="BG37" i="7"/>
  <c r="BH37" i="7"/>
  <c r="BA38" i="7"/>
  <c r="BB38" i="7"/>
  <c r="BD38" i="7"/>
  <c r="BE38" i="7"/>
  <c r="BF38" i="7"/>
  <c r="BG38" i="7"/>
  <c r="BH38" i="7"/>
  <c r="BA39" i="7"/>
  <c r="BB39" i="7"/>
  <c r="BD39" i="7"/>
  <c r="BE39" i="7"/>
  <c r="BF39" i="7"/>
  <c r="BG39" i="7"/>
  <c r="BH39" i="7"/>
  <c r="BA40" i="7"/>
  <c r="BB40" i="7"/>
  <c r="BD40" i="7"/>
  <c r="BE40" i="7"/>
  <c r="BF40" i="7"/>
  <c r="BG40" i="7"/>
  <c r="BH40" i="7"/>
  <c r="BA41" i="7"/>
  <c r="BB41" i="7"/>
  <c r="BD41" i="7"/>
  <c r="BE41" i="7"/>
  <c r="BF41" i="7"/>
  <c r="BG41" i="7"/>
  <c r="BH41" i="7"/>
  <c r="BA42" i="7"/>
  <c r="BB42" i="7"/>
  <c r="BD42" i="7"/>
  <c r="BE42" i="7"/>
  <c r="BF42" i="7"/>
  <c r="BG42" i="7"/>
  <c r="BH42" i="7"/>
  <c r="BA43" i="7"/>
  <c r="BB43" i="7"/>
  <c r="BD43" i="7"/>
  <c r="BE43" i="7"/>
  <c r="BF43" i="7"/>
  <c r="BG43" i="7"/>
  <c r="BH43" i="7"/>
  <c r="BA44" i="7"/>
  <c r="BB44" i="7"/>
  <c r="BD44" i="7"/>
  <c r="BE44" i="7"/>
  <c r="BF44" i="7"/>
  <c r="BG44" i="7"/>
  <c r="BH44" i="7"/>
  <c r="BA45" i="7"/>
  <c r="BB45" i="7"/>
  <c r="BD45" i="7"/>
  <c r="BE45" i="7"/>
  <c r="BF45" i="7"/>
  <c r="BG45" i="7"/>
  <c r="BH45" i="7"/>
  <c r="BA46" i="7"/>
  <c r="BB46" i="7"/>
  <c r="BD46" i="7"/>
  <c r="BE46" i="7"/>
  <c r="BF46" i="7"/>
  <c r="BG46" i="7"/>
  <c r="BH46" i="7"/>
  <c r="BA47" i="7"/>
  <c r="BB47" i="7"/>
  <c r="BD47" i="7"/>
  <c r="BE47" i="7"/>
  <c r="BF47" i="7"/>
  <c r="BG47" i="7"/>
  <c r="BH47" i="7"/>
  <c r="BA48" i="7"/>
  <c r="BB48" i="7"/>
  <c r="BD48" i="7"/>
  <c r="BE48" i="7"/>
  <c r="BF48" i="7"/>
  <c r="BG48" i="7"/>
  <c r="BH48" i="7"/>
  <c r="BA49" i="7"/>
  <c r="BB49" i="7"/>
  <c r="BD49" i="7"/>
  <c r="BE49" i="7"/>
  <c r="BF49" i="7"/>
  <c r="BG49" i="7"/>
  <c r="BH49" i="7"/>
  <c r="BA50" i="7"/>
  <c r="BB50" i="7"/>
  <c r="BD50" i="7"/>
  <c r="BE50" i="7"/>
  <c r="BF50" i="7"/>
  <c r="BG50" i="7"/>
  <c r="BH50" i="7"/>
  <c r="BA51" i="7"/>
  <c r="BB51" i="7"/>
  <c r="BD51" i="7"/>
  <c r="BE51" i="7"/>
  <c r="BF51" i="7"/>
  <c r="BG51" i="7"/>
  <c r="BH51" i="7"/>
  <c r="BA52" i="7"/>
  <c r="BB52" i="7"/>
  <c r="BD52" i="7"/>
  <c r="BE52" i="7"/>
  <c r="BF52" i="7"/>
  <c r="BG52" i="7"/>
  <c r="BH52" i="7"/>
  <c r="BA53" i="7"/>
  <c r="BB53" i="7"/>
  <c r="BD53" i="7"/>
  <c r="BE53" i="7"/>
  <c r="BF53" i="7"/>
  <c r="BG53" i="7"/>
  <c r="BH53" i="7"/>
  <c r="BA54" i="7"/>
  <c r="BB54" i="7"/>
  <c r="BD54" i="7"/>
  <c r="BE54" i="7"/>
  <c r="BF54" i="7"/>
  <c r="BG54" i="7"/>
  <c r="BH54" i="7"/>
  <c r="BA55" i="7"/>
  <c r="BB55" i="7"/>
  <c r="BD55" i="7"/>
  <c r="BE55" i="7"/>
  <c r="BF55" i="7"/>
  <c r="BG55" i="7"/>
  <c r="BH55" i="7"/>
  <c r="BA56" i="7"/>
  <c r="BB56" i="7"/>
  <c r="BD56" i="7"/>
  <c r="BE56" i="7"/>
  <c r="BF56" i="7"/>
  <c r="BG56" i="7"/>
  <c r="BH56" i="7"/>
  <c r="BA57" i="7"/>
  <c r="BB57" i="7"/>
  <c r="BD57" i="7"/>
  <c r="BE57" i="7"/>
  <c r="BF57" i="7"/>
  <c r="BG57" i="7"/>
  <c r="BH57" i="7"/>
  <c r="BA58" i="7"/>
  <c r="BB58" i="7"/>
  <c r="BD58" i="7"/>
  <c r="BE58" i="7"/>
  <c r="BF58" i="7"/>
  <c r="BG58" i="7"/>
  <c r="BH58" i="7"/>
  <c r="BA59" i="7"/>
  <c r="BB59" i="7"/>
  <c r="BD59" i="7"/>
  <c r="BE59" i="7"/>
  <c r="BF59" i="7"/>
  <c r="BG59" i="7"/>
  <c r="BH59" i="7"/>
  <c r="BA60" i="7"/>
  <c r="BB60" i="7"/>
  <c r="BD60" i="7"/>
  <c r="BE60" i="7"/>
  <c r="BF60" i="7"/>
  <c r="BG60" i="7"/>
  <c r="BH60" i="7"/>
  <c r="BA61" i="7"/>
  <c r="BB61" i="7"/>
  <c r="BD61" i="7"/>
  <c r="BE61" i="7"/>
  <c r="BF61" i="7"/>
  <c r="BG61" i="7"/>
  <c r="BH61" i="7"/>
  <c r="BA62" i="7"/>
  <c r="BB62" i="7"/>
  <c r="BD62" i="7"/>
  <c r="BE62" i="7"/>
  <c r="BF62" i="7"/>
  <c r="BG62" i="7"/>
  <c r="BH62" i="7"/>
  <c r="BA63" i="7"/>
  <c r="BB63" i="7"/>
  <c r="BD63" i="7"/>
  <c r="BE63" i="7"/>
  <c r="BF63" i="7"/>
  <c r="BG63" i="7"/>
  <c r="BH63" i="7"/>
  <c r="BA64" i="7"/>
  <c r="BB64" i="7"/>
  <c r="BD64" i="7"/>
  <c r="BE64" i="7"/>
  <c r="BF64" i="7"/>
  <c r="BG64" i="7"/>
  <c r="BH64" i="7"/>
  <c r="BA65" i="7"/>
  <c r="BB65" i="7"/>
  <c r="BD65" i="7"/>
  <c r="BE65" i="7"/>
  <c r="BF65" i="7"/>
  <c r="BG65" i="7"/>
  <c r="BH65" i="7"/>
  <c r="BA66" i="7"/>
  <c r="BB66" i="7"/>
  <c r="BD66" i="7"/>
  <c r="BE66" i="7"/>
  <c r="BF66" i="7"/>
  <c r="BG66" i="7"/>
  <c r="BH66" i="7"/>
  <c r="BA67" i="7"/>
  <c r="BB67" i="7"/>
  <c r="BD67" i="7"/>
  <c r="BE67" i="7"/>
  <c r="BF67" i="7"/>
  <c r="BG67" i="7"/>
  <c r="BH67" i="7"/>
  <c r="BA68" i="7"/>
  <c r="BB68" i="7"/>
  <c r="BD68" i="7"/>
  <c r="BE68" i="7"/>
  <c r="BF68" i="7"/>
  <c r="BG68" i="7"/>
  <c r="BH68" i="7"/>
  <c r="BA69" i="7"/>
  <c r="BB69" i="7"/>
  <c r="BD69" i="7"/>
  <c r="BE69" i="7"/>
  <c r="BF69" i="7"/>
  <c r="BG69" i="7"/>
  <c r="BH69" i="7"/>
  <c r="BA70" i="7"/>
  <c r="BB70" i="7"/>
  <c r="BD70" i="7"/>
  <c r="BE70" i="7"/>
  <c r="BF70" i="7"/>
  <c r="BG70" i="7"/>
  <c r="BH70" i="7"/>
  <c r="BA71" i="7"/>
  <c r="BB71" i="7"/>
  <c r="BD71" i="7"/>
  <c r="BE71" i="7"/>
  <c r="BF71" i="7"/>
  <c r="BG71" i="7"/>
  <c r="BH71" i="7"/>
  <c r="BA72" i="7"/>
  <c r="BB72" i="7"/>
  <c r="BD72" i="7"/>
  <c r="BE72" i="7"/>
  <c r="BF72" i="7"/>
  <c r="BG72" i="7"/>
  <c r="BH72" i="7"/>
  <c r="BA73" i="7"/>
  <c r="BB73" i="7"/>
  <c r="BD73" i="7"/>
  <c r="BE73" i="7"/>
  <c r="BF73" i="7"/>
  <c r="BG73" i="7"/>
  <c r="BH73" i="7"/>
  <c r="BA74" i="7"/>
  <c r="BB74" i="7"/>
  <c r="BD74" i="7"/>
  <c r="BE74" i="7"/>
  <c r="BF74" i="7"/>
  <c r="BG74" i="7"/>
  <c r="BH74" i="7"/>
  <c r="BA75" i="7"/>
  <c r="BB75" i="7"/>
  <c r="BD75" i="7"/>
  <c r="BE75" i="7"/>
  <c r="BF75" i="7"/>
  <c r="BG75" i="7"/>
  <c r="BH75" i="7"/>
  <c r="BA76" i="7"/>
  <c r="BB76" i="7"/>
  <c r="BD76" i="7"/>
  <c r="BE76" i="7"/>
  <c r="BF76" i="7"/>
  <c r="BG76" i="7"/>
  <c r="BH76" i="7"/>
  <c r="BA77" i="7"/>
  <c r="BB77" i="7"/>
  <c r="BD77" i="7"/>
  <c r="BE77" i="7"/>
  <c r="BF77" i="7"/>
  <c r="BG77" i="7"/>
  <c r="BH77" i="7"/>
  <c r="BA78" i="7"/>
  <c r="BB78" i="7"/>
  <c r="BD78" i="7"/>
  <c r="BE78" i="7"/>
  <c r="BF78" i="7"/>
  <c r="BG78" i="7"/>
  <c r="BH78" i="7"/>
  <c r="BA79" i="7"/>
  <c r="BB79" i="7"/>
  <c r="BD79" i="7"/>
  <c r="BE79" i="7"/>
  <c r="BF79" i="7"/>
  <c r="BG79" i="7"/>
  <c r="BH79" i="7"/>
  <c r="BA80" i="7"/>
  <c r="BB80" i="7"/>
  <c r="BD80" i="7"/>
  <c r="BE80" i="7"/>
  <c r="BF80" i="7"/>
  <c r="BG80" i="7"/>
  <c r="BH80" i="7"/>
  <c r="BA81" i="7"/>
  <c r="BB81" i="7"/>
  <c r="BD81" i="7"/>
  <c r="BE81" i="7"/>
  <c r="BF81" i="7"/>
  <c r="BG81" i="7"/>
  <c r="BH81" i="7"/>
  <c r="BA82" i="7"/>
  <c r="BB82" i="7"/>
  <c r="BD82" i="7"/>
  <c r="BE82" i="7"/>
  <c r="BF82" i="7"/>
  <c r="BG82" i="7"/>
  <c r="BH82" i="7"/>
  <c r="BA83" i="7"/>
  <c r="BB83" i="7"/>
  <c r="BD83" i="7"/>
  <c r="BE83" i="7"/>
  <c r="BF83" i="7"/>
  <c r="BG83" i="7"/>
  <c r="BH83" i="7"/>
  <c r="BA84" i="7"/>
  <c r="BB84" i="7"/>
  <c r="BD84" i="7"/>
  <c r="BE84" i="7"/>
  <c r="BF84" i="7"/>
  <c r="BG84" i="7"/>
  <c r="BH84" i="7"/>
  <c r="BA85" i="7"/>
  <c r="BB85" i="7"/>
  <c r="BD85" i="7"/>
  <c r="BE85" i="7"/>
  <c r="BF85" i="7"/>
  <c r="BG85" i="7"/>
  <c r="BH85" i="7"/>
  <c r="BA86" i="7"/>
  <c r="BB86" i="7"/>
  <c r="BD86" i="7"/>
  <c r="BE86" i="7"/>
  <c r="BF86" i="7"/>
  <c r="BG86" i="7"/>
  <c r="BH86" i="7"/>
  <c r="BA87" i="7"/>
  <c r="BB87" i="7"/>
  <c r="BD87" i="7"/>
  <c r="BE87" i="7"/>
  <c r="BF87" i="7"/>
  <c r="BG87" i="7"/>
  <c r="BH87" i="7"/>
  <c r="BA88" i="7"/>
  <c r="BB88" i="7"/>
  <c r="BD88" i="7"/>
  <c r="BE88" i="7"/>
  <c r="BF88" i="7"/>
  <c r="BG88" i="7"/>
  <c r="BH88" i="7"/>
  <c r="BA89" i="7"/>
  <c r="BB89" i="7"/>
  <c r="BD89" i="7"/>
  <c r="BE89" i="7"/>
  <c r="BF89" i="7"/>
  <c r="BG89" i="7"/>
  <c r="BH89" i="7"/>
  <c r="BA90" i="7"/>
  <c r="BB90" i="7"/>
  <c r="BD90" i="7"/>
  <c r="BE90" i="7"/>
  <c r="BF90" i="7"/>
  <c r="BG90" i="7"/>
  <c r="BH90" i="7"/>
  <c r="BA91" i="7"/>
  <c r="BB91" i="7"/>
  <c r="BD91" i="7"/>
  <c r="BE91" i="7"/>
  <c r="BF91" i="7"/>
  <c r="BG91" i="7"/>
  <c r="BH91" i="7"/>
  <c r="BA92" i="7"/>
  <c r="BB92" i="7"/>
  <c r="BD92" i="7"/>
  <c r="BE92" i="7"/>
  <c r="BF92" i="7"/>
  <c r="BG92" i="7"/>
  <c r="BH92" i="7"/>
  <c r="BA93" i="7"/>
  <c r="BB93" i="7"/>
  <c r="BD93" i="7"/>
  <c r="BE93" i="7"/>
  <c r="BF93" i="7"/>
  <c r="BG93" i="7"/>
  <c r="BH93" i="7"/>
  <c r="BA94" i="7"/>
  <c r="BB94" i="7"/>
  <c r="BD94" i="7"/>
  <c r="BE94" i="7"/>
  <c r="BF94" i="7"/>
  <c r="BG94" i="7"/>
  <c r="BH94" i="7"/>
  <c r="BA95" i="7"/>
  <c r="BB95" i="7"/>
  <c r="BD95" i="7"/>
  <c r="BE95" i="7"/>
  <c r="BF95" i="7"/>
  <c r="BG95" i="7"/>
  <c r="BH95" i="7"/>
  <c r="BA96" i="7"/>
  <c r="BB96" i="7"/>
  <c r="BD96" i="7"/>
  <c r="BE96" i="7"/>
  <c r="BF96" i="7"/>
  <c r="BG96" i="7"/>
  <c r="BH96" i="7"/>
  <c r="BA97" i="7"/>
  <c r="BB97" i="7"/>
  <c r="BD97" i="7"/>
  <c r="BE97" i="7"/>
  <c r="BF97" i="7"/>
  <c r="BG97" i="7"/>
  <c r="BH97" i="7"/>
  <c r="BA98" i="7"/>
  <c r="BB98" i="7"/>
  <c r="BD98" i="7"/>
  <c r="BE98" i="7"/>
  <c r="BF98" i="7"/>
  <c r="BG98" i="7"/>
  <c r="BH98" i="7"/>
  <c r="BA99" i="7"/>
  <c r="BB99" i="7"/>
  <c r="BD99" i="7"/>
  <c r="BE99" i="7"/>
  <c r="BF99" i="7"/>
  <c r="BG99" i="7"/>
  <c r="BH99" i="7"/>
  <c r="BA100" i="7"/>
  <c r="BB100" i="7"/>
  <c r="BD100" i="7"/>
  <c r="BE100" i="7"/>
  <c r="BF100" i="7"/>
  <c r="BG100" i="7"/>
  <c r="BH100" i="7"/>
  <c r="BA101" i="7"/>
  <c r="BB101" i="7"/>
  <c r="BD101" i="7"/>
  <c r="BE101" i="7"/>
  <c r="BF101" i="7"/>
  <c r="BG101" i="7"/>
  <c r="BH101" i="7"/>
  <c r="BA102" i="7"/>
  <c r="BB102" i="7"/>
  <c r="BD102" i="7"/>
  <c r="BE102" i="7"/>
  <c r="BF102" i="7"/>
  <c r="BG102" i="7"/>
  <c r="BH102" i="7"/>
  <c r="BA103" i="7"/>
  <c r="BB103" i="7"/>
  <c r="BD103" i="7"/>
  <c r="BE103" i="7"/>
  <c r="BF103" i="7"/>
  <c r="BG103" i="7"/>
  <c r="BH103" i="7"/>
  <c r="BA104" i="7"/>
  <c r="BB104" i="7"/>
  <c r="BD104" i="7"/>
  <c r="BE104" i="7"/>
  <c r="BF104" i="7"/>
  <c r="BG104" i="7"/>
  <c r="BH104" i="7"/>
  <c r="BA105" i="7"/>
  <c r="BB105" i="7"/>
  <c r="BD105" i="7"/>
  <c r="BE105" i="7"/>
  <c r="BF105" i="7"/>
  <c r="BG105" i="7"/>
  <c r="BH105" i="7"/>
  <c r="BA106" i="7"/>
  <c r="BB106" i="7"/>
  <c r="BD106" i="7"/>
  <c r="BE106" i="7"/>
  <c r="BF106" i="7"/>
  <c r="BG106" i="7"/>
  <c r="BH106" i="7"/>
  <c r="BA107" i="7"/>
  <c r="BB107" i="7"/>
  <c r="BD107" i="7"/>
  <c r="BE107" i="7"/>
  <c r="BF107" i="7"/>
  <c r="BG107" i="7"/>
  <c r="BH107" i="7"/>
  <c r="BA108" i="7"/>
  <c r="BB108" i="7"/>
  <c r="BD108" i="7"/>
  <c r="BE108" i="7"/>
  <c r="BF108" i="7"/>
  <c r="BG108" i="7"/>
  <c r="BH108" i="7"/>
  <c r="BA109" i="7"/>
  <c r="BB109" i="7"/>
  <c r="BD109" i="7"/>
  <c r="BE109" i="7"/>
  <c r="BF109" i="7"/>
  <c r="BG109" i="7"/>
  <c r="BH109" i="7"/>
  <c r="BA110" i="7"/>
  <c r="BB110" i="7"/>
  <c r="BD110" i="7"/>
  <c r="BE110" i="7"/>
  <c r="BF110" i="7"/>
  <c r="BG110" i="7"/>
  <c r="BH110" i="7"/>
  <c r="BA111" i="7"/>
  <c r="BB111" i="7"/>
  <c r="BD111" i="7"/>
  <c r="BE111" i="7"/>
  <c r="BF111" i="7"/>
  <c r="BG111" i="7"/>
  <c r="BH111" i="7"/>
  <c r="BA112" i="7"/>
  <c r="BB112" i="7"/>
  <c r="BD112" i="7"/>
  <c r="BE112" i="7"/>
  <c r="BF112" i="7"/>
  <c r="BG112" i="7"/>
  <c r="BH112" i="7"/>
  <c r="BA113" i="7"/>
  <c r="BB113" i="7"/>
  <c r="BD113" i="7"/>
  <c r="BE113" i="7"/>
  <c r="BF113" i="7"/>
  <c r="BG113" i="7"/>
  <c r="BH113" i="7"/>
  <c r="BA114" i="7"/>
  <c r="BB114" i="7"/>
  <c r="BD114" i="7"/>
  <c r="BE114" i="7"/>
  <c r="BF114" i="7"/>
  <c r="BG114" i="7"/>
  <c r="BH114" i="7"/>
  <c r="BA115" i="7"/>
  <c r="BB115" i="7"/>
  <c r="BD115" i="7"/>
  <c r="BE115" i="7"/>
  <c r="BF115" i="7"/>
  <c r="BG115" i="7"/>
  <c r="BH115" i="7"/>
  <c r="BA116" i="7"/>
  <c r="BB116" i="7"/>
  <c r="BD116" i="7"/>
  <c r="BE116" i="7"/>
  <c r="BF116" i="7"/>
  <c r="BG116" i="7"/>
  <c r="BH116" i="7"/>
  <c r="BB3" i="7"/>
  <c r="BC3" i="7"/>
  <c r="BD3" i="7"/>
  <c r="BE3" i="7"/>
  <c r="BF3" i="7"/>
  <c r="BG3" i="7"/>
  <c r="BH3" i="7"/>
  <c r="BA3" i="7"/>
  <c r="AQ4" i="7"/>
  <c r="AR4" i="7"/>
  <c r="AT4" i="7"/>
  <c r="AU4" i="7"/>
  <c r="AV4" i="7"/>
  <c r="AW4" i="7"/>
  <c r="AX4" i="7"/>
  <c r="AQ5" i="7"/>
  <c r="AR5" i="7"/>
  <c r="AT5" i="7"/>
  <c r="AU5" i="7"/>
  <c r="AV5" i="7"/>
  <c r="AW5" i="7"/>
  <c r="AX5" i="7"/>
  <c r="AQ6" i="7"/>
  <c r="AR6" i="7"/>
  <c r="AT6" i="7"/>
  <c r="AU6" i="7"/>
  <c r="AV6" i="7"/>
  <c r="AW6" i="7"/>
  <c r="AX6" i="7"/>
  <c r="AQ7" i="7"/>
  <c r="AR7" i="7"/>
  <c r="AT7" i="7"/>
  <c r="AU7" i="7"/>
  <c r="AV7" i="7"/>
  <c r="AW7" i="7"/>
  <c r="AX7" i="7"/>
  <c r="AQ8" i="7"/>
  <c r="AR8" i="7"/>
  <c r="AT8" i="7"/>
  <c r="AU8" i="7"/>
  <c r="AV8" i="7"/>
  <c r="AW8" i="7"/>
  <c r="AX8" i="7"/>
  <c r="AQ9" i="7"/>
  <c r="AR9" i="7"/>
  <c r="AT9" i="7"/>
  <c r="AU9" i="7"/>
  <c r="AV9" i="7"/>
  <c r="AW9" i="7"/>
  <c r="AX9" i="7"/>
  <c r="AQ10" i="7"/>
  <c r="AR10" i="7"/>
  <c r="AT10" i="7"/>
  <c r="AU10" i="7"/>
  <c r="AV10" i="7"/>
  <c r="AW10" i="7"/>
  <c r="AX10" i="7"/>
  <c r="AQ11" i="7"/>
  <c r="AR11" i="7"/>
  <c r="AT11" i="7"/>
  <c r="AU11" i="7"/>
  <c r="AV11" i="7"/>
  <c r="AW11" i="7"/>
  <c r="AX11" i="7"/>
  <c r="AQ12" i="7"/>
  <c r="AR12" i="7"/>
  <c r="AT12" i="7"/>
  <c r="AU12" i="7"/>
  <c r="AV12" i="7"/>
  <c r="AW12" i="7"/>
  <c r="AX12" i="7"/>
  <c r="AQ13" i="7"/>
  <c r="AR13" i="7"/>
  <c r="AT13" i="7"/>
  <c r="AU13" i="7"/>
  <c r="AV13" i="7"/>
  <c r="AW13" i="7"/>
  <c r="AX13" i="7"/>
  <c r="AQ14" i="7"/>
  <c r="AR14" i="7"/>
  <c r="AT14" i="7"/>
  <c r="AU14" i="7"/>
  <c r="AV14" i="7"/>
  <c r="AW14" i="7"/>
  <c r="AX14" i="7"/>
  <c r="AQ15" i="7"/>
  <c r="AR15" i="7"/>
  <c r="AT15" i="7"/>
  <c r="AU15" i="7"/>
  <c r="AV15" i="7"/>
  <c r="AW15" i="7"/>
  <c r="AX15" i="7"/>
  <c r="AQ16" i="7"/>
  <c r="AR16" i="7"/>
  <c r="AT16" i="7"/>
  <c r="AU16" i="7"/>
  <c r="AV16" i="7"/>
  <c r="AW16" i="7"/>
  <c r="AX16" i="7"/>
  <c r="AQ17" i="7"/>
  <c r="AR17" i="7"/>
  <c r="AT17" i="7"/>
  <c r="AU17" i="7"/>
  <c r="AV17" i="7"/>
  <c r="AW17" i="7"/>
  <c r="AX17" i="7"/>
  <c r="AQ18" i="7"/>
  <c r="AR18" i="7"/>
  <c r="AT18" i="7"/>
  <c r="AU18" i="7"/>
  <c r="AV18" i="7"/>
  <c r="AW18" i="7"/>
  <c r="AX18" i="7"/>
  <c r="AQ19" i="7"/>
  <c r="AR19" i="7"/>
  <c r="AT19" i="7"/>
  <c r="AU19" i="7"/>
  <c r="AV19" i="7"/>
  <c r="AW19" i="7"/>
  <c r="AX19" i="7"/>
  <c r="AQ20" i="7"/>
  <c r="AR20" i="7"/>
  <c r="AT20" i="7"/>
  <c r="AU20" i="7"/>
  <c r="AV20" i="7"/>
  <c r="AW20" i="7"/>
  <c r="AX20" i="7"/>
  <c r="AQ21" i="7"/>
  <c r="AR21" i="7"/>
  <c r="AT21" i="7"/>
  <c r="AU21" i="7"/>
  <c r="AV21" i="7"/>
  <c r="AW21" i="7"/>
  <c r="AX21" i="7"/>
  <c r="AQ22" i="7"/>
  <c r="AR22" i="7"/>
  <c r="AT22" i="7"/>
  <c r="AU22" i="7"/>
  <c r="AV22" i="7"/>
  <c r="AW22" i="7"/>
  <c r="AX22" i="7"/>
  <c r="AQ23" i="7"/>
  <c r="AR23" i="7"/>
  <c r="AT23" i="7"/>
  <c r="AU23" i="7"/>
  <c r="AV23" i="7"/>
  <c r="AW23" i="7"/>
  <c r="AX23" i="7"/>
  <c r="AQ24" i="7"/>
  <c r="AR24" i="7"/>
  <c r="AT24" i="7"/>
  <c r="AU24" i="7"/>
  <c r="AV24" i="7"/>
  <c r="AW24" i="7"/>
  <c r="AX24" i="7"/>
  <c r="AQ25" i="7"/>
  <c r="AR25" i="7"/>
  <c r="AT25" i="7"/>
  <c r="AU25" i="7"/>
  <c r="AV25" i="7"/>
  <c r="AW25" i="7"/>
  <c r="AX25" i="7"/>
  <c r="AQ26" i="7"/>
  <c r="AR26" i="7"/>
  <c r="AT26" i="7"/>
  <c r="AU26" i="7"/>
  <c r="AV26" i="7"/>
  <c r="AW26" i="7"/>
  <c r="AX26" i="7"/>
  <c r="AQ27" i="7"/>
  <c r="AR27" i="7"/>
  <c r="AT27" i="7"/>
  <c r="AU27" i="7"/>
  <c r="AV27" i="7"/>
  <c r="AW27" i="7"/>
  <c r="AX27" i="7"/>
  <c r="AQ28" i="7"/>
  <c r="AR28" i="7"/>
  <c r="AT28" i="7"/>
  <c r="AU28" i="7"/>
  <c r="AV28" i="7"/>
  <c r="AW28" i="7"/>
  <c r="AX28" i="7"/>
  <c r="AQ29" i="7"/>
  <c r="AR29" i="7"/>
  <c r="AT29" i="7"/>
  <c r="AU29" i="7"/>
  <c r="AV29" i="7"/>
  <c r="AW29" i="7"/>
  <c r="AX29" i="7"/>
  <c r="AQ30" i="7"/>
  <c r="AR30" i="7"/>
  <c r="AT30" i="7"/>
  <c r="AU30" i="7"/>
  <c r="AV30" i="7"/>
  <c r="AW30" i="7"/>
  <c r="AX30" i="7"/>
  <c r="AQ31" i="7"/>
  <c r="AR31" i="7"/>
  <c r="AT31" i="7"/>
  <c r="AU31" i="7"/>
  <c r="AV31" i="7"/>
  <c r="AW31" i="7"/>
  <c r="AX31" i="7"/>
  <c r="AQ32" i="7"/>
  <c r="AR32" i="7"/>
  <c r="AT32" i="7"/>
  <c r="AU32" i="7"/>
  <c r="AV32" i="7"/>
  <c r="AW32" i="7"/>
  <c r="AX32" i="7"/>
  <c r="AQ33" i="7"/>
  <c r="AR33" i="7"/>
  <c r="AT33" i="7"/>
  <c r="AU33" i="7"/>
  <c r="AV33" i="7"/>
  <c r="AW33" i="7"/>
  <c r="AX33" i="7"/>
  <c r="AQ34" i="7"/>
  <c r="AR34" i="7"/>
  <c r="AT34" i="7"/>
  <c r="AU34" i="7"/>
  <c r="AV34" i="7"/>
  <c r="AW34" i="7"/>
  <c r="AX34" i="7"/>
  <c r="AQ35" i="7"/>
  <c r="AR35" i="7"/>
  <c r="AT35" i="7"/>
  <c r="AU35" i="7"/>
  <c r="AV35" i="7"/>
  <c r="AW35" i="7"/>
  <c r="AX35" i="7"/>
  <c r="AQ36" i="7"/>
  <c r="AR36" i="7"/>
  <c r="AT36" i="7"/>
  <c r="AU36" i="7"/>
  <c r="AV36" i="7"/>
  <c r="AW36" i="7"/>
  <c r="AX36" i="7"/>
  <c r="AQ37" i="7"/>
  <c r="AR37" i="7"/>
  <c r="AT37" i="7"/>
  <c r="AU37" i="7"/>
  <c r="AV37" i="7"/>
  <c r="AW37" i="7"/>
  <c r="AX37" i="7"/>
  <c r="AQ38" i="7"/>
  <c r="AR38" i="7"/>
  <c r="AT38" i="7"/>
  <c r="AU38" i="7"/>
  <c r="AV38" i="7"/>
  <c r="AW38" i="7"/>
  <c r="AX38" i="7"/>
  <c r="AQ39" i="7"/>
  <c r="AR39" i="7"/>
  <c r="AT39" i="7"/>
  <c r="AU39" i="7"/>
  <c r="AV39" i="7"/>
  <c r="AW39" i="7"/>
  <c r="AX39" i="7"/>
  <c r="AQ40" i="7"/>
  <c r="AR40" i="7"/>
  <c r="AT40" i="7"/>
  <c r="AU40" i="7"/>
  <c r="AV40" i="7"/>
  <c r="AW40" i="7"/>
  <c r="AX40" i="7"/>
  <c r="AQ41" i="7"/>
  <c r="AR41" i="7"/>
  <c r="AT41" i="7"/>
  <c r="AU41" i="7"/>
  <c r="AV41" i="7"/>
  <c r="AW41" i="7"/>
  <c r="AX41" i="7"/>
  <c r="AQ42" i="7"/>
  <c r="AR42" i="7"/>
  <c r="AT42" i="7"/>
  <c r="AU42" i="7"/>
  <c r="AV42" i="7"/>
  <c r="AW42" i="7"/>
  <c r="AX42" i="7"/>
  <c r="AQ43" i="7"/>
  <c r="AR43" i="7"/>
  <c r="AT43" i="7"/>
  <c r="AU43" i="7"/>
  <c r="AV43" i="7"/>
  <c r="AW43" i="7"/>
  <c r="AX43" i="7"/>
  <c r="AQ44" i="7"/>
  <c r="AR44" i="7"/>
  <c r="AT44" i="7"/>
  <c r="AU44" i="7"/>
  <c r="AV44" i="7"/>
  <c r="AW44" i="7"/>
  <c r="AX44" i="7"/>
  <c r="AQ45" i="7"/>
  <c r="AR45" i="7"/>
  <c r="AT45" i="7"/>
  <c r="AU45" i="7"/>
  <c r="AV45" i="7"/>
  <c r="AW45" i="7"/>
  <c r="AX45" i="7"/>
  <c r="AQ46" i="7"/>
  <c r="AR46" i="7"/>
  <c r="AT46" i="7"/>
  <c r="AU46" i="7"/>
  <c r="AV46" i="7"/>
  <c r="AW46" i="7"/>
  <c r="AX46" i="7"/>
  <c r="AQ47" i="7"/>
  <c r="AR47" i="7"/>
  <c r="AT47" i="7"/>
  <c r="AU47" i="7"/>
  <c r="AV47" i="7"/>
  <c r="AW47" i="7"/>
  <c r="AX47" i="7"/>
  <c r="AQ48" i="7"/>
  <c r="AR48" i="7"/>
  <c r="AT48" i="7"/>
  <c r="AU48" i="7"/>
  <c r="AV48" i="7"/>
  <c r="AW48" i="7"/>
  <c r="AX48" i="7"/>
  <c r="AQ49" i="7"/>
  <c r="AR49" i="7"/>
  <c r="AT49" i="7"/>
  <c r="AU49" i="7"/>
  <c r="AV49" i="7"/>
  <c r="AW49" i="7"/>
  <c r="AX49" i="7"/>
  <c r="AQ50" i="7"/>
  <c r="AR50" i="7"/>
  <c r="AT50" i="7"/>
  <c r="AU50" i="7"/>
  <c r="AV50" i="7"/>
  <c r="AW50" i="7"/>
  <c r="AX50" i="7"/>
  <c r="AQ51" i="7"/>
  <c r="AR51" i="7"/>
  <c r="AT51" i="7"/>
  <c r="AU51" i="7"/>
  <c r="AV51" i="7"/>
  <c r="AW51" i="7"/>
  <c r="AX51" i="7"/>
  <c r="AQ52" i="7"/>
  <c r="AR52" i="7"/>
  <c r="AT52" i="7"/>
  <c r="AU52" i="7"/>
  <c r="AV52" i="7"/>
  <c r="AW52" i="7"/>
  <c r="AX52" i="7"/>
  <c r="AQ53" i="7"/>
  <c r="AR53" i="7"/>
  <c r="AT53" i="7"/>
  <c r="AU53" i="7"/>
  <c r="AV53" i="7"/>
  <c r="AW53" i="7"/>
  <c r="AX53" i="7"/>
  <c r="AQ54" i="7"/>
  <c r="AR54" i="7"/>
  <c r="AT54" i="7"/>
  <c r="AU54" i="7"/>
  <c r="AV54" i="7"/>
  <c r="AW54" i="7"/>
  <c r="AX54" i="7"/>
  <c r="AQ55" i="7"/>
  <c r="AR55" i="7"/>
  <c r="AT55" i="7"/>
  <c r="AU55" i="7"/>
  <c r="AV55" i="7"/>
  <c r="AW55" i="7"/>
  <c r="AX55" i="7"/>
  <c r="AQ56" i="7"/>
  <c r="AR56" i="7"/>
  <c r="AT56" i="7"/>
  <c r="AU56" i="7"/>
  <c r="AV56" i="7"/>
  <c r="AW56" i="7"/>
  <c r="AX56" i="7"/>
  <c r="AQ57" i="7"/>
  <c r="AR57" i="7"/>
  <c r="AT57" i="7"/>
  <c r="AU57" i="7"/>
  <c r="AV57" i="7"/>
  <c r="AW57" i="7"/>
  <c r="AX57" i="7"/>
  <c r="AQ58" i="7"/>
  <c r="AR58" i="7"/>
  <c r="AT58" i="7"/>
  <c r="AU58" i="7"/>
  <c r="AV58" i="7"/>
  <c r="AW58" i="7"/>
  <c r="AX58" i="7"/>
  <c r="AQ59" i="7"/>
  <c r="AR59" i="7"/>
  <c r="AT59" i="7"/>
  <c r="AU59" i="7"/>
  <c r="AV59" i="7"/>
  <c r="AW59" i="7"/>
  <c r="AX59" i="7"/>
  <c r="AQ60" i="7"/>
  <c r="AR60" i="7"/>
  <c r="AT60" i="7"/>
  <c r="AU60" i="7"/>
  <c r="AV60" i="7"/>
  <c r="AW60" i="7"/>
  <c r="AX60" i="7"/>
  <c r="AQ61" i="7"/>
  <c r="AR61" i="7"/>
  <c r="AT61" i="7"/>
  <c r="AU61" i="7"/>
  <c r="AV61" i="7"/>
  <c r="AW61" i="7"/>
  <c r="AX61" i="7"/>
  <c r="AQ62" i="7"/>
  <c r="AR62" i="7"/>
  <c r="AT62" i="7"/>
  <c r="AU62" i="7"/>
  <c r="AV62" i="7"/>
  <c r="AW62" i="7"/>
  <c r="AX62" i="7"/>
  <c r="AQ63" i="7"/>
  <c r="AR63" i="7"/>
  <c r="AT63" i="7"/>
  <c r="AU63" i="7"/>
  <c r="AV63" i="7"/>
  <c r="AW63" i="7"/>
  <c r="AX63" i="7"/>
  <c r="AQ64" i="7"/>
  <c r="AR64" i="7"/>
  <c r="AT64" i="7"/>
  <c r="AU64" i="7"/>
  <c r="AV64" i="7"/>
  <c r="AW64" i="7"/>
  <c r="AX64" i="7"/>
  <c r="AQ65" i="7"/>
  <c r="AR65" i="7"/>
  <c r="AT65" i="7"/>
  <c r="AU65" i="7"/>
  <c r="AV65" i="7"/>
  <c r="AW65" i="7"/>
  <c r="AX65" i="7"/>
  <c r="AQ66" i="7"/>
  <c r="AR66" i="7"/>
  <c r="AT66" i="7"/>
  <c r="AU66" i="7"/>
  <c r="AV66" i="7"/>
  <c r="AW66" i="7"/>
  <c r="AX66" i="7"/>
  <c r="AQ67" i="7"/>
  <c r="AR67" i="7"/>
  <c r="AT67" i="7"/>
  <c r="AU67" i="7"/>
  <c r="AV67" i="7"/>
  <c r="AW67" i="7"/>
  <c r="AX67" i="7"/>
  <c r="AQ68" i="7"/>
  <c r="AR68" i="7"/>
  <c r="AT68" i="7"/>
  <c r="AU68" i="7"/>
  <c r="AV68" i="7"/>
  <c r="AW68" i="7"/>
  <c r="AX68" i="7"/>
  <c r="AQ69" i="7"/>
  <c r="AR69" i="7"/>
  <c r="AT69" i="7"/>
  <c r="AU69" i="7"/>
  <c r="AV69" i="7"/>
  <c r="AW69" i="7"/>
  <c r="AX69" i="7"/>
  <c r="AQ70" i="7"/>
  <c r="AR70" i="7"/>
  <c r="AT70" i="7"/>
  <c r="AU70" i="7"/>
  <c r="AV70" i="7"/>
  <c r="AW70" i="7"/>
  <c r="AX70" i="7"/>
  <c r="AQ71" i="7"/>
  <c r="AR71" i="7"/>
  <c r="AT71" i="7"/>
  <c r="AU71" i="7"/>
  <c r="AV71" i="7"/>
  <c r="AW71" i="7"/>
  <c r="AX71" i="7"/>
  <c r="AQ72" i="7"/>
  <c r="AR72" i="7"/>
  <c r="AT72" i="7"/>
  <c r="AU72" i="7"/>
  <c r="AV72" i="7"/>
  <c r="AW72" i="7"/>
  <c r="AX72" i="7"/>
  <c r="AQ73" i="7"/>
  <c r="AR73" i="7"/>
  <c r="AT73" i="7"/>
  <c r="AU73" i="7"/>
  <c r="AV73" i="7"/>
  <c r="AW73" i="7"/>
  <c r="AX73" i="7"/>
  <c r="AQ74" i="7"/>
  <c r="AR74" i="7"/>
  <c r="AT74" i="7"/>
  <c r="AU74" i="7"/>
  <c r="AV74" i="7"/>
  <c r="AW74" i="7"/>
  <c r="AX74" i="7"/>
  <c r="AQ75" i="7"/>
  <c r="AR75" i="7"/>
  <c r="AT75" i="7"/>
  <c r="AU75" i="7"/>
  <c r="AV75" i="7"/>
  <c r="AW75" i="7"/>
  <c r="AX75" i="7"/>
  <c r="AQ76" i="7"/>
  <c r="AR76" i="7"/>
  <c r="AT76" i="7"/>
  <c r="AU76" i="7"/>
  <c r="AV76" i="7"/>
  <c r="AW76" i="7"/>
  <c r="AX76" i="7"/>
  <c r="AQ77" i="7"/>
  <c r="AR77" i="7"/>
  <c r="AT77" i="7"/>
  <c r="AU77" i="7"/>
  <c r="AV77" i="7"/>
  <c r="AW77" i="7"/>
  <c r="AX77" i="7"/>
  <c r="AQ78" i="7"/>
  <c r="AR78" i="7"/>
  <c r="AT78" i="7"/>
  <c r="AU78" i="7"/>
  <c r="AV78" i="7"/>
  <c r="AW78" i="7"/>
  <c r="AX78" i="7"/>
  <c r="AQ79" i="7"/>
  <c r="AR79" i="7"/>
  <c r="AT79" i="7"/>
  <c r="AU79" i="7"/>
  <c r="AV79" i="7"/>
  <c r="AW79" i="7"/>
  <c r="AX79" i="7"/>
  <c r="AQ80" i="7"/>
  <c r="AR80" i="7"/>
  <c r="AT80" i="7"/>
  <c r="AU80" i="7"/>
  <c r="AV80" i="7"/>
  <c r="AW80" i="7"/>
  <c r="AX80" i="7"/>
  <c r="AQ81" i="7"/>
  <c r="AR81" i="7"/>
  <c r="AT81" i="7"/>
  <c r="AU81" i="7"/>
  <c r="AV81" i="7"/>
  <c r="AW81" i="7"/>
  <c r="AX81" i="7"/>
  <c r="AQ82" i="7"/>
  <c r="AR82" i="7"/>
  <c r="AT82" i="7"/>
  <c r="AU82" i="7"/>
  <c r="AV82" i="7"/>
  <c r="AW82" i="7"/>
  <c r="AX82" i="7"/>
  <c r="AQ83" i="7"/>
  <c r="AR83" i="7"/>
  <c r="AT83" i="7"/>
  <c r="AU83" i="7"/>
  <c r="AV83" i="7"/>
  <c r="AW83" i="7"/>
  <c r="AX83" i="7"/>
  <c r="AQ84" i="7"/>
  <c r="AR84" i="7"/>
  <c r="AT84" i="7"/>
  <c r="AU84" i="7"/>
  <c r="AV84" i="7"/>
  <c r="AW84" i="7"/>
  <c r="AX84" i="7"/>
  <c r="AQ85" i="7"/>
  <c r="AR85" i="7"/>
  <c r="AT85" i="7"/>
  <c r="AU85" i="7"/>
  <c r="AV85" i="7"/>
  <c r="AW85" i="7"/>
  <c r="AX85" i="7"/>
  <c r="AQ86" i="7"/>
  <c r="AR86" i="7"/>
  <c r="AT86" i="7"/>
  <c r="AU86" i="7"/>
  <c r="AV86" i="7"/>
  <c r="AW86" i="7"/>
  <c r="AX86" i="7"/>
  <c r="AQ87" i="7"/>
  <c r="AR87" i="7"/>
  <c r="AT87" i="7"/>
  <c r="AU87" i="7"/>
  <c r="AV87" i="7"/>
  <c r="AW87" i="7"/>
  <c r="AX87" i="7"/>
  <c r="AQ88" i="7"/>
  <c r="AR88" i="7"/>
  <c r="AT88" i="7"/>
  <c r="AU88" i="7"/>
  <c r="AV88" i="7"/>
  <c r="AW88" i="7"/>
  <c r="AX88" i="7"/>
  <c r="AQ89" i="7"/>
  <c r="AR89" i="7"/>
  <c r="AT89" i="7"/>
  <c r="AU89" i="7"/>
  <c r="AV89" i="7"/>
  <c r="AW89" i="7"/>
  <c r="AX89" i="7"/>
  <c r="AQ90" i="7"/>
  <c r="AR90" i="7"/>
  <c r="AT90" i="7"/>
  <c r="AU90" i="7"/>
  <c r="AV90" i="7"/>
  <c r="AW90" i="7"/>
  <c r="AX90" i="7"/>
  <c r="AQ91" i="7"/>
  <c r="AR91" i="7"/>
  <c r="AT91" i="7"/>
  <c r="AU91" i="7"/>
  <c r="AV91" i="7"/>
  <c r="AW91" i="7"/>
  <c r="AX91" i="7"/>
  <c r="AQ92" i="7"/>
  <c r="AR92" i="7"/>
  <c r="AT92" i="7"/>
  <c r="AU92" i="7"/>
  <c r="AV92" i="7"/>
  <c r="AW92" i="7"/>
  <c r="AX92" i="7"/>
  <c r="AQ93" i="7"/>
  <c r="AR93" i="7"/>
  <c r="AT93" i="7"/>
  <c r="AU93" i="7"/>
  <c r="AV93" i="7"/>
  <c r="AW93" i="7"/>
  <c r="AX93" i="7"/>
  <c r="AQ94" i="7"/>
  <c r="AR94" i="7"/>
  <c r="AT94" i="7"/>
  <c r="AU94" i="7"/>
  <c r="AV94" i="7"/>
  <c r="AW94" i="7"/>
  <c r="AX94" i="7"/>
  <c r="AQ95" i="7"/>
  <c r="AR95" i="7"/>
  <c r="AT95" i="7"/>
  <c r="AU95" i="7"/>
  <c r="AV95" i="7"/>
  <c r="AW95" i="7"/>
  <c r="AX95" i="7"/>
  <c r="AQ96" i="7"/>
  <c r="AR96" i="7"/>
  <c r="AT96" i="7"/>
  <c r="AU96" i="7"/>
  <c r="AV96" i="7"/>
  <c r="AW96" i="7"/>
  <c r="AX96" i="7"/>
  <c r="AQ97" i="7"/>
  <c r="AR97" i="7"/>
  <c r="AT97" i="7"/>
  <c r="AU97" i="7"/>
  <c r="AV97" i="7"/>
  <c r="AW97" i="7"/>
  <c r="AX97" i="7"/>
  <c r="AQ98" i="7"/>
  <c r="AR98" i="7"/>
  <c r="AT98" i="7"/>
  <c r="AU98" i="7"/>
  <c r="AV98" i="7"/>
  <c r="AW98" i="7"/>
  <c r="AX98" i="7"/>
  <c r="AQ99" i="7"/>
  <c r="AR99" i="7"/>
  <c r="AT99" i="7"/>
  <c r="AU99" i="7"/>
  <c r="AV99" i="7"/>
  <c r="AW99" i="7"/>
  <c r="AX99" i="7"/>
  <c r="AQ100" i="7"/>
  <c r="AR100" i="7"/>
  <c r="AT100" i="7"/>
  <c r="AU100" i="7"/>
  <c r="AV100" i="7"/>
  <c r="AW100" i="7"/>
  <c r="AX100" i="7"/>
  <c r="AQ101" i="7"/>
  <c r="AR101" i="7"/>
  <c r="AT101" i="7"/>
  <c r="AU101" i="7"/>
  <c r="AV101" i="7"/>
  <c r="AW101" i="7"/>
  <c r="AX101" i="7"/>
  <c r="AQ102" i="7"/>
  <c r="AR102" i="7"/>
  <c r="AT102" i="7"/>
  <c r="AU102" i="7"/>
  <c r="AV102" i="7"/>
  <c r="AW102" i="7"/>
  <c r="AX102" i="7"/>
  <c r="AQ103" i="7"/>
  <c r="AR103" i="7"/>
  <c r="AT103" i="7"/>
  <c r="AU103" i="7"/>
  <c r="AV103" i="7"/>
  <c r="AW103" i="7"/>
  <c r="AX103" i="7"/>
  <c r="AQ104" i="7"/>
  <c r="AR104" i="7"/>
  <c r="AT104" i="7"/>
  <c r="AU104" i="7"/>
  <c r="AV104" i="7"/>
  <c r="AW104" i="7"/>
  <c r="AX104" i="7"/>
  <c r="AQ105" i="7"/>
  <c r="AR105" i="7"/>
  <c r="AT105" i="7"/>
  <c r="AU105" i="7"/>
  <c r="AV105" i="7"/>
  <c r="AW105" i="7"/>
  <c r="AX105" i="7"/>
  <c r="AQ106" i="7"/>
  <c r="AR106" i="7"/>
  <c r="AT106" i="7"/>
  <c r="AU106" i="7"/>
  <c r="AV106" i="7"/>
  <c r="AW106" i="7"/>
  <c r="AX106" i="7"/>
  <c r="AQ107" i="7"/>
  <c r="AR107" i="7"/>
  <c r="AT107" i="7"/>
  <c r="AU107" i="7"/>
  <c r="AV107" i="7"/>
  <c r="AW107" i="7"/>
  <c r="AX107" i="7"/>
  <c r="AQ108" i="7"/>
  <c r="AR108" i="7"/>
  <c r="AT108" i="7"/>
  <c r="AU108" i="7"/>
  <c r="AV108" i="7"/>
  <c r="AW108" i="7"/>
  <c r="AX108" i="7"/>
  <c r="AQ109" i="7"/>
  <c r="AR109" i="7"/>
  <c r="AT109" i="7"/>
  <c r="AU109" i="7"/>
  <c r="AV109" i="7"/>
  <c r="AW109" i="7"/>
  <c r="AX109" i="7"/>
  <c r="AQ110" i="7"/>
  <c r="AR110" i="7"/>
  <c r="AT110" i="7"/>
  <c r="AU110" i="7"/>
  <c r="AV110" i="7"/>
  <c r="AW110" i="7"/>
  <c r="AX110" i="7"/>
  <c r="AQ111" i="7"/>
  <c r="AR111" i="7"/>
  <c r="AT111" i="7"/>
  <c r="AU111" i="7"/>
  <c r="AV111" i="7"/>
  <c r="AW111" i="7"/>
  <c r="AX111" i="7"/>
  <c r="AQ112" i="7"/>
  <c r="AR112" i="7"/>
  <c r="AT112" i="7"/>
  <c r="AU112" i="7"/>
  <c r="AV112" i="7"/>
  <c r="AW112" i="7"/>
  <c r="AX112" i="7"/>
  <c r="AQ113" i="7"/>
  <c r="AR113" i="7"/>
  <c r="AT113" i="7"/>
  <c r="AU113" i="7"/>
  <c r="AV113" i="7"/>
  <c r="AW113" i="7"/>
  <c r="AX113" i="7"/>
  <c r="AQ114" i="7"/>
  <c r="AR114" i="7"/>
  <c r="AT114" i="7"/>
  <c r="AU114" i="7"/>
  <c r="AV114" i="7"/>
  <c r="AW114" i="7"/>
  <c r="AX114" i="7"/>
  <c r="AQ115" i="7"/>
  <c r="AR115" i="7"/>
  <c r="AT115" i="7"/>
  <c r="AU115" i="7"/>
  <c r="AV115" i="7"/>
  <c r="AW115" i="7"/>
  <c r="AX115" i="7"/>
  <c r="AQ116" i="7"/>
  <c r="AR116" i="7"/>
  <c r="AT116" i="7"/>
  <c r="AU116" i="7"/>
  <c r="AV116" i="7"/>
  <c r="AW116" i="7"/>
  <c r="AX116" i="7"/>
  <c r="AR3" i="7"/>
  <c r="AS3" i="7"/>
  <c r="AT3" i="7"/>
  <c r="AU3" i="7"/>
  <c r="AV3" i="7"/>
  <c r="AW3" i="7"/>
  <c r="AX3" i="7"/>
  <c r="AQ3" i="7"/>
  <c r="AG4" i="7"/>
  <c r="AH4" i="7"/>
  <c r="AJ4" i="7"/>
  <c r="AK4" i="7"/>
  <c r="AL4" i="7"/>
  <c r="AM4" i="7"/>
  <c r="AN4" i="7"/>
  <c r="AG5" i="7"/>
  <c r="AH5" i="7"/>
  <c r="AJ5" i="7"/>
  <c r="AK5" i="7"/>
  <c r="AL5" i="7"/>
  <c r="AM5" i="7"/>
  <c r="AN5" i="7"/>
  <c r="AG6" i="7"/>
  <c r="AH6" i="7"/>
  <c r="AJ6" i="7"/>
  <c r="AK6" i="7"/>
  <c r="AL6" i="7"/>
  <c r="AM6" i="7"/>
  <c r="AN6" i="7"/>
  <c r="AG7" i="7"/>
  <c r="AH7" i="7"/>
  <c r="AJ7" i="7"/>
  <c r="AK7" i="7"/>
  <c r="AL7" i="7"/>
  <c r="AM7" i="7"/>
  <c r="AN7" i="7"/>
  <c r="AG8" i="7"/>
  <c r="AH8" i="7"/>
  <c r="AJ8" i="7"/>
  <c r="AK8" i="7"/>
  <c r="AL8" i="7"/>
  <c r="AM8" i="7"/>
  <c r="AN8" i="7"/>
  <c r="AG9" i="7"/>
  <c r="AH9" i="7"/>
  <c r="AJ9" i="7"/>
  <c r="AK9" i="7"/>
  <c r="AL9" i="7"/>
  <c r="AM9" i="7"/>
  <c r="AN9" i="7"/>
  <c r="AG10" i="7"/>
  <c r="AH10" i="7"/>
  <c r="AJ10" i="7"/>
  <c r="AK10" i="7"/>
  <c r="AL10" i="7"/>
  <c r="AM10" i="7"/>
  <c r="AN10" i="7"/>
  <c r="AG11" i="7"/>
  <c r="AH11" i="7"/>
  <c r="AJ11" i="7"/>
  <c r="AK11" i="7"/>
  <c r="AL11" i="7"/>
  <c r="AM11" i="7"/>
  <c r="AN11" i="7"/>
  <c r="AG12" i="7"/>
  <c r="AH12" i="7"/>
  <c r="AJ12" i="7"/>
  <c r="AK12" i="7"/>
  <c r="AL12" i="7"/>
  <c r="AM12" i="7"/>
  <c r="AN12" i="7"/>
  <c r="AG13" i="7"/>
  <c r="AH13" i="7"/>
  <c r="AJ13" i="7"/>
  <c r="AK13" i="7"/>
  <c r="AL13" i="7"/>
  <c r="AM13" i="7"/>
  <c r="AN13" i="7"/>
  <c r="AG14" i="7"/>
  <c r="AH14" i="7"/>
  <c r="AJ14" i="7"/>
  <c r="AK14" i="7"/>
  <c r="AL14" i="7"/>
  <c r="AM14" i="7"/>
  <c r="AN14" i="7"/>
  <c r="AG15" i="7"/>
  <c r="AH15" i="7"/>
  <c r="AJ15" i="7"/>
  <c r="AK15" i="7"/>
  <c r="AL15" i="7"/>
  <c r="AM15" i="7"/>
  <c r="AN15" i="7"/>
  <c r="AG16" i="7"/>
  <c r="AH16" i="7"/>
  <c r="AJ16" i="7"/>
  <c r="AK16" i="7"/>
  <c r="AL16" i="7"/>
  <c r="AM16" i="7"/>
  <c r="AN16" i="7"/>
  <c r="AG17" i="7"/>
  <c r="AH17" i="7"/>
  <c r="AJ17" i="7"/>
  <c r="AK17" i="7"/>
  <c r="AL17" i="7"/>
  <c r="AM17" i="7"/>
  <c r="AN17" i="7"/>
  <c r="AG18" i="7"/>
  <c r="AH18" i="7"/>
  <c r="AJ18" i="7"/>
  <c r="AK18" i="7"/>
  <c r="AL18" i="7"/>
  <c r="AM18" i="7"/>
  <c r="AN18" i="7"/>
  <c r="AG19" i="7"/>
  <c r="AH19" i="7"/>
  <c r="AJ19" i="7"/>
  <c r="AK19" i="7"/>
  <c r="AL19" i="7"/>
  <c r="AM19" i="7"/>
  <c r="AN19" i="7"/>
  <c r="AG20" i="7"/>
  <c r="AH20" i="7"/>
  <c r="AJ20" i="7"/>
  <c r="AK20" i="7"/>
  <c r="AL20" i="7"/>
  <c r="AM20" i="7"/>
  <c r="AN20" i="7"/>
  <c r="AG21" i="7"/>
  <c r="AH21" i="7"/>
  <c r="AJ21" i="7"/>
  <c r="AK21" i="7"/>
  <c r="AL21" i="7"/>
  <c r="AM21" i="7"/>
  <c r="AN21" i="7"/>
  <c r="AG22" i="7"/>
  <c r="AH22" i="7"/>
  <c r="AJ22" i="7"/>
  <c r="AK22" i="7"/>
  <c r="AL22" i="7"/>
  <c r="AM22" i="7"/>
  <c r="AN22" i="7"/>
  <c r="AG23" i="7"/>
  <c r="AH23" i="7"/>
  <c r="AJ23" i="7"/>
  <c r="AK23" i="7"/>
  <c r="AL23" i="7"/>
  <c r="AM23" i="7"/>
  <c r="AN23" i="7"/>
  <c r="AG24" i="7"/>
  <c r="AH24" i="7"/>
  <c r="AJ24" i="7"/>
  <c r="AK24" i="7"/>
  <c r="AL24" i="7"/>
  <c r="AM24" i="7"/>
  <c r="AN24" i="7"/>
  <c r="AG25" i="7"/>
  <c r="AH25" i="7"/>
  <c r="AJ25" i="7"/>
  <c r="AK25" i="7"/>
  <c r="AL25" i="7"/>
  <c r="AM25" i="7"/>
  <c r="AN25" i="7"/>
  <c r="AG26" i="7"/>
  <c r="AH26" i="7"/>
  <c r="AJ26" i="7"/>
  <c r="AK26" i="7"/>
  <c r="AL26" i="7"/>
  <c r="AM26" i="7"/>
  <c r="AN26" i="7"/>
  <c r="AG27" i="7"/>
  <c r="AH27" i="7"/>
  <c r="AJ27" i="7"/>
  <c r="AK27" i="7"/>
  <c r="AL27" i="7"/>
  <c r="AM27" i="7"/>
  <c r="AN27" i="7"/>
  <c r="AG28" i="7"/>
  <c r="AH28" i="7"/>
  <c r="AJ28" i="7"/>
  <c r="AK28" i="7"/>
  <c r="AL28" i="7"/>
  <c r="AM28" i="7"/>
  <c r="AN28" i="7"/>
  <c r="AG29" i="7"/>
  <c r="AH29" i="7"/>
  <c r="AJ29" i="7"/>
  <c r="AK29" i="7"/>
  <c r="AL29" i="7"/>
  <c r="AM29" i="7"/>
  <c r="AN29" i="7"/>
  <c r="AG30" i="7"/>
  <c r="AH30" i="7"/>
  <c r="AJ30" i="7"/>
  <c r="AK30" i="7"/>
  <c r="AL30" i="7"/>
  <c r="AM30" i="7"/>
  <c r="AN30" i="7"/>
  <c r="AG31" i="7"/>
  <c r="AH31" i="7"/>
  <c r="AJ31" i="7"/>
  <c r="AK31" i="7"/>
  <c r="AL31" i="7"/>
  <c r="AM31" i="7"/>
  <c r="AN31" i="7"/>
  <c r="AG32" i="7"/>
  <c r="AH32" i="7"/>
  <c r="AJ32" i="7"/>
  <c r="AK32" i="7"/>
  <c r="AL32" i="7"/>
  <c r="AM32" i="7"/>
  <c r="AN32" i="7"/>
  <c r="AG33" i="7"/>
  <c r="AH33" i="7"/>
  <c r="AJ33" i="7"/>
  <c r="AK33" i="7"/>
  <c r="AL33" i="7"/>
  <c r="AM33" i="7"/>
  <c r="AN33" i="7"/>
  <c r="AG34" i="7"/>
  <c r="AH34" i="7"/>
  <c r="AJ34" i="7"/>
  <c r="AK34" i="7"/>
  <c r="AL34" i="7"/>
  <c r="AM34" i="7"/>
  <c r="AN34" i="7"/>
  <c r="AG35" i="7"/>
  <c r="AH35" i="7"/>
  <c r="AJ35" i="7"/>
  <c r="AK35" i="7"/>
  <c r="AL35" i="7"/>
  <c r="AM35" i="7"/>
  <c r="AN35" i="7"/>
  <c r="AG36" i="7"/>
  <c r="AH36" i="7"/>
  <c r="AJ36" i="7"/>
  <c r="AK36" i="7"/>
  <c r="AL36" i="7"/>
  <c r="AM36" i="7"/>
  <c r="AN36" i="7"/>
  <c r="AG37" i="7"/>
  <c r="AH37" i="7"/>
  <c r="AJ37" i="7"/>
  <c r="AK37" i="7"/>
  <c r="AL37" i="7"/>
  <c r="AM37" i="7"/>
  <c r="AN37" i="7"/>
  <c r="AG38" i="7"/>
  <c r="AH38" i="7"/>
  <c r="AJ38" i="7"/>
  <c r="AK38" i="7"/>
  <c r="AL38" i="7"/>
  <c r="AM38" i="7"/>
  <c r="AN38" i="7"/>
  <c r="AG39" i="7"/>
  <c r="AH39" i="7"/>
  <c r="AJ39" i="7"/>
  <c r="AK39" i="7"/>
  <c r="AL39" i="7"/>
  <c r="AM39" i="7"/>
  <c r="AN39" i="7"/>
  <c r="AG40" i="7"/>
  <c r="AH40" i="7"/>
  <c r="AJ40" i="7"/>
  <c r="AK40" i="7"/>
  <c r="AL40" i="7"/>
  <c r="AM40" i="7"/>
  <c r="AN40" i="7"/>
  <c r="AG41" i="7"/>
  <c r="AH41" i="7"/>
  <c r="AJ41" i="7"/>
  <c r="AK41" i="7"/>
  <c r="AL41" i="7"/>
  <c r="AM41" i="7"/>
  <c r="AN41" i="7"/>
  <c r="AG42" i="7"/>
  <c r="AH42" i="7"/>
  <c r="AJ42" i="7"/>
  <c r="AK42" i="7"/>
  <c r="AL42" i="7"/>
  <c r="AM42" i="7"/>
  <c r="AN42" i="7"/>
  <c r="AG43" i="7"/>
  <c r="AH43" i="7"/>
  <c r="AJ43" i="7"/>
  <c r="AK43" i="7"/>
  <c r="AL43" i="7"/>
  <c r="AM43" i="7"/>
  <c r="AN43" i="7"/>
  <c r="AG44" i="7"/>
  <c r="AH44" i="7"/>
  <c r="AJ44" i="7"/>
  <c r="AK44" i="7"/>
  <c r="AL44" i="7"/>
  <c r="AM44" i="7"/>
  <c r="AN44" i="7"/>
  <c r="AG45" i="7"/>
  <c r="AH45" i="7"/>
  <c r="AJ45" i="7"/>
  <c r="AK45" i="7"/>
  <c r="AL45" i="7"/>
  <c r="AM45" i="7"/>
  <c r="AN45" i="7"/>
  <c r="AG46" i="7"/>
  <c r="AH46" i="7"/>
  <c r="AJ46" i="7"/>
  <c r="AK46" i="7"/>
  <c r="AL46" i="7"/>
  <c r="AM46" i="7"/>
  <c r="AN46" i="7"/>
  <c r="AG47" i="7"/>
  <c r="AH47" i="7"/>
  <c r="AJ47" i="7"/>
  <c r="AK47" i="7"/>
  <c r="AL47" i="7"/>
  <c r="AM47" i="7"/>
  <c r="AN47" i="7"/>
  <c r="AG48" i="7"/>
  <c r="AH48" i="7"/>
  <c r="AJ48" i="7"/>
  <c r="AK48" i="7"/>
  <c r="AL48" i="7"/>
  <c r="AM48" i="7"/>
  <c r="AN48" i="7"/>
  <c r="AG49" i="7"/>
  <c r="AH49" i="7"/>
  <c r="AJ49" i="7"/>
  <c r="AK49" i="7"/>
  <c r="AL49" i="7"/>
  <c r="AM49" i="7"/>
  <c r="AN49" i="7"/>
  <c r="AG50" i="7"/>
  <c r="AH50" i="7"/>
  <c r="AJ50" i="7"/>
  <c r="AK50" i="7"/>
  <c r="AL50" i="7"/>
  <c r="AM50" i="7"/>
  <c r="AN50" i="7"/>
  <c r="AG51" i="7"/>
  <c r="AH51" i="7"/>
  <c r="AJ51" i="7"/>
  <c r="AK51" i="7"/>
  <c r="AL51" i="7"/>
  <c r="AM51" i="7"/>
  <c r="AN51" i="7"/>
  <c r="AG52" i="7"/>
  <c r="AH52" i="7"/>
  <c r="AJ52" i="7"/>
  <c r="AK52" i="7"/>
  <c r="AL52" i="7"/>
  <c r="AM52" i="7"/>
  <c r="AN52" i="7"/>
  <c r="AG53" i="7"/>
  <c r="AH53" i="7"/>
  <c r="AJ53" i="7"/>
  <c r="AK53" i="7"/>
  <c r="AL53" i="7"/>
  <c r="AM53" i="7"/>
  <c r="AN53" i="7"/>
  <c r="AG54" i="7"/>
  <c r="AH54" i="7"/>
  <c r="AJ54" i="7"/>
  <c r="AK54" i="7"/>
  <c r="AL54" i="7"/>
  <c r="AM54" i="7"/>
  <c r="AN54" i="7"/>
  <c r="AG55" i="7"/>
  <c r="AH55" i="7"/>
  <c r="AJ55" i="7"/>
  <c r="AK55" i="7"/>
  <c r="AL55" i="7"/>
  <c r="AM55" i="7"/>
  <c r="AN55" i="7"/>
  <c r="AG56" i="7"/>
  <c r="AH56" i="7"/>
  <c r="AJ56" i="7"/>
  <c r="AK56" i="7"/>
  <c r="AL56" i="7"/>
  <c r="AM56" i="7"/>
  <c r="AN56" i="7"/>
  <c r="AG57" i="7"/>
  <c r="AH57" i="7"/>
  <c r="AJ57" i="7"/>
  <c r="AK57" i="7"/>
  <c r="AL57" i="7"/>
  <c r="AM57" i="7"/>
  <c r="AN57" i="7"/>
  <c r="AG58" i="7"/>
  <c r="AH58" i="7"/>
  <c r="AJ58" i="7"/>
  <c r="AK58" i="7"/>
  <c r="AL58" i="7"/>
  <c r="AM58" i="7"/>
  <c r="AN58" i="7"/>
  <c r="AG59" i="7"/>
  <c r="AH59" i="7"/>
  <c r="AJ59" i="7"/>
  <c r="AK59" i="7"/>
  <c r="AL59" i="7"/>
  <c r="AM59" i="7"/>
  <c r="AN59" i="7"/>
  <c r="AG60" i="7"/>
  <c r="AH60" i="7"/>
  <c r="AJ60" i="7"/>
  <c r="AK60" i="7"/>
  <c r="AL60" i="7"/>
  <c r="AM60" i="7"/>
  <c r="AN60" i="7"/>
  <c r="AG61" i="7"/>
  <c r="AH61" i="7"/>
  <c r="AJ61" i="7"/>
  <c r="AK61" i="7"/>
  <c r="AL61" i="7"/>
  <c r="AM61" i="7"/>
  <c r="AN61" i="7"/>
  <c r="AG62" i="7"/>
  <c r="AH62" i="7"/>
  <c r="AJ62" i="7"/>
  <c r="AK62" i="7"/>
  <c r="AL62" i="7"/>
  <c r="AM62" i="7"/>
  <c r="AN62" i="7"/>
  <c r="AG63" i="7"/>
  <c r="AH63" i="7"/>
  <c r="AJ63" i="7"/>
  <c r="AK63" i="7"/>
  <c r="AL63" i="7"/>
  <c r="AM63" i="7"/>
  <c r="AN63" i="7"/>
  <c r="AG64" i="7"/>
  <c r="AH64" i="7"/>
  <c r="AJ64" i="7"/>
  <c r="AK64" i="7"/>
  <c r="AL64" i="7"/>
  <c r="AM64" i="7"/>
  <c r="AN64" i="7"/>
  <c r="AG65" i="7"/>
  <c r="AH65" i="7"/>
  <c r="AJ65" i="7"/>
  <c r="AK65" i="7"/>
  <c r="AL65" i="7"/>
  <c r="AM65" i="7"/>
  <c r="AN65" i="7"/>
  <c r="AG66" i="7"/>
  <c r="AH66" i="7"/>
  <c r="AJ66" i="7"/>
  <c r="AK66" i="7"/>
  <c r="AL66" i="7"/>
  <c r="AM66" i="7"/>
  <c r="AN66" i="7"/>
  <c r="AG67" i="7"/>
  <c r="AH67" i="7"/>
  <c r="AJ67" i="7"/>
  <c r="AK67" i="7"/>
  <c r="AL67" i="7"/>
  <c r="AM67" i="7"/>
  <c r="AN67" i="7"/>
  <c r="AG68" i="7"/>
  <c r="AH68" i="7"/>
  <c r="AJ68" i="7"/>
  <c r="AK68" i="7"/>
  <c r="AL68" i="7"/>
  <c r="AM68" i="7"/>
  <c r="AN68" i="7"/>
  <c r="AG69" i="7"/>
  <c r="AH69" i="7"/>
  <c r="AJ69" i="7"/>
  <c r="AK69" i="7"/>
  <c r="AL69" i="7"/>
  <c r="AM69" i="7"/>
  <c r="AN69" i="7"/>
  <c r="AG70" i="7"/>
  <c r="AH70" i="7"/>
  <c r="AJ70" i="7"/>
  <c r="AK70" i="7"/>
  <c r="AL70" i="7"/>
  <c r="AM70" i="7"/>
  <c r="AN70" i="7"/>
  <c r="AG71" i="7"/>
  <c r="AH71" i="7"/>
  <c r="AJ71" i="7"/>
  <c r="AK71" i="7"/>
  <c r="AL71" i="7"/>
  <c r="AM71" i="7"/>
  <c r="AN71" i="7"/>
  <c r="AG72" i="7"/>
  <c r="AH72" i="7"/>
  <c r="AJ72" i="7"/>
  <c r="AK72" i="7"/>
  <c r="AL72" i="7"/>
  <c r="AM72" i="7"/>
  <c r="AN72" i="7"/>
  <c r="AG73" i="7"/>
  <c r="AH73" i="7"/>
  <c r="AJ73" i="7"/>
  <c r="AK73" i="7"/>
  <c r="AL73" i="7"/>
  <c r="AM73" i="7"/>
  <c r="AN73" i="7"/>
  <c r="AG74" i="7"/>
  <c r="AH74" i="7"/>
  <c r="AJ74" i="7"/>
  <c r="AK74" i="7"/>
  <c r="AL74" i="7"/>
  <c r="AM74" i="7"/>
  <c r="AN74" i="7"/>
  <c r="AG75" i="7"/>
  <c r="AH75" i="7"/>
  <c r="AJ75" i="7"/>
  <c r="AK75" i="7"/>
  <c r="AL75" i="7"/>
  <c r="AM75" i="7"/>
  <c r="AN75" i="7"/>
  <c r="AG76" i="7"/>
  <c r="AH76" i="7"/>
  <c r="AJ76" i="7"/>
  <c r="AK76" i="7"/>
  <c r="AL76" i="7"/>
  <c r="AM76" i="7"/>
  <c r="AN76" i="7"/>
  <c r="AG77" i="7"/>
  <c r="AH77" i="7"/>
  <c r="AJ77" i="7"/>
  <c r="AK77" i="7"/>
  <c r="AL77" i="7"/>
  <c r="AM77" i="7"/>
  <c r="AN77" i="7"/>
  <c r="AG78" i="7"/>
  <c r="AH78" i="7"/>
  <c r="AJ78" i="7"/>
  <c r="AK78" i="7"/>
  <c r="AL78" i="7"/>
  <c r="AM78" i="7"/>
  <c r="AN78" i="7"/>
  <c r="AG79" i="7"/>
  <c r="AH79" i="7"/>
  <c r="AJ79" i="7"/>
  <c r="AK79" i="7"/>
  <c r="AL79" i="7"/>
  <c r="AM79" i="7"/>
  <c r="AN79" i="7"/>
  <c r="AG80" i="7"/>
  <c r="AH80" i="7"/>
  <c r="AJ80" i="7"/>
  <c r="AK80" i="7"/>
  <c r="AL80" i="7"/>
  <c r="AM80" i="7"/>
  <c r="AN80" i="7"/>
  <c r="AG81" i="7"/>
  <c r="AH81" i="7"/>
  <c r="AJ81" i="7"/>
  <c r="AK81" i="7"/>
  <c r="AL81" i="7"/>
  <c r="AM81" i="7"/>
  <c r="AN81" i="7"/>
  <c r="AG82" i="7"/>
  <c r="AH82" i="7"/>
  <c r="AJ82" i="7"/>
  <c r="AK82" i="7"/>
  <c r="AL82" i="7"/>
  <c r="AM82" i="7"/>
  <c r="AN82" i="7"/>
  <c r="AG83" i="7"/>
  <c r="AH83" i="7"/>
  <c r="AJ83" i="7"/>
  <c r="AK83" i="7"/>
  <c r="AL83" i="7"/>
  <c r="AM83" i="7"/>
  <c r="AN83" i="7"/>
  <c r="AG84" i="7"/>
  <c r="AH84" i="7"/>
  <c r="AJ84" i="7"/>
  <c r="AK84" i="7"/>
  <c r="AL84" i="7"/>
  <c r="AM84" i="7"/>
  <c r="AN84" i="7"/>
  <c r="AG85" i="7"/>
  <c r="AH85" i="7"/>
  <c r="AJ85" i="7"/>
  <c r="AK85" i="7"/>
  <c r="AL85" i="7"/>
  <c r="AM85" i="7"/>
  <c r="AN85" i="7"/>
  <c r="AG86" i="7"/>
  <c r="AH86" i="7"/>
  <c r="AJ86" i="7"/>
  <c r="AK86" i="7"/>
  <c r="AL86" i="7"/>
  <c r="AM86" i="7"/>
  <c r="AN86" i="7"/>
  <c r="AG87" i="7"/>
  <c r="AH87" i="7"/>
  <c r="AJ87" i="7"/>
  <c r="AK87" i="7"/>
  <c r="AL87" i="7"/>
  <c r="AM87" i="7"/>
  <c r="AN87" i="7"/>
  <c r="AG88" i="7"/>
  <c r="AH88" i="7"/>
  <c r="AJ88" i="7"/>
  <c r="AK88" i="7"/>
  <c r="AL88" i="7"/>
  <c r="AM88" i="7"/>
  <c r="AN88" i="7"/>
  <c r="AG89" i="7"/>
  <c r="AH89" i="7"/>
  <c r="AJ89" i="7"/>
  <c r="AK89" i="7"/>
  <c r="AL89" i="7"/>
  <c r="AM89" i="7"/>
  <c r="AN89" i="7"/>
  <c r="AG90" i="7"/>
  <c r="AH90" i="7"/>
  <c r="AJ90" i="7"/>
  <c r="AK90" i="7"/>
  <c r="AL90" i="7"/>
  <c r="AM90" i="7"/>
  <c r="AN90" i="7"/>
  <c r="AG91" i="7"/>
  <c r="AH91" i="7"/>
  <c r="AJ91" i="7"/>
  <c r="AK91" i="7"/>
  <c r="AL91" i="7"/>
  <c r="AM91" i="7"/>
  <c r="AN91" i="7"/>
  <c r="AG92" i="7"/>
  <c r="AH92" i="7"/>
  <c r="AJ92" i="7"/>
  <c r="AK92" i="7"/>
  <c r="AL92" i="7"/>
  <c r="AM92" i="7"/>
  <c r="AN92" i="7"/>
  <c r="AG93" i="7"/>
  <c r="AH93" i="7"/>
  <c r="AJ93" i="7"/>
  <c r="AK93" i="7"/>
  <c r="AL93" i="7"/>
  <c r="AM93" i="7"/>
  <c r="AN93" i="7"/>
  <c r="AG94" i="7"/>
  <c r="AH94" i="7"/>
  <c r="AJ94" i="7"/>
  <c r="AK94" i="7"/>
  <c r="AL94" i="7"/>
  <c r="AM94" i="7"/>
  <c r="AN94" i="7"/>
  <c r="AG95" i="7"/>
  <c r="AH95" i="7"/>
  <c r="AJ95" i="7"/>
  <c r="AK95" i="7"/>
  <c r="AL95" i="7"/>
  <c r="AM95" i="7"/>
  <c r="AN95" i="7"/>
  <c r="AG96" i="7"/>
  <c r="AH96" i="7"/>
  <c r="AJ96" i="7"/>
  <c r="AK96" i="7"/>
  <c r="AL96" i="7"/>
  <c r="AM96" i="7"/>
  <c r="AN96" i="7"/>
  <c r="AG97" i="7"/>
  <c r="AH97" i="7"/>
  <c r="AJ97" i="7"/>
  <c r="AK97" i="7"/>
  <c r="AL97" i="7"/>
  <c r="AM97" i="7"/>
  <c r="AN97" i="7"/>
  <c r="AG98" i="7"/>
  <c r="AH98" i="7"/>
  <c r="AJ98" i="7"/>
  <c r="AK98" i="7"/>
  <c r="AL98" i="7"/>
  <c r="AM98" i="7"/>
  <c r="AN98" i="7"/>
  <c r="AG99" i="7"/>
  <c r="AH99" i="7"/>
  <c r="AJ99" i="7"/>
  <c r="AK99" i="7"/>
  <c r="AL99" i="7"/>
  <c r="AM99" i="7"/>
  <c r="AN99" i="7"/>
  <c r="AG100" i="7"/>
  <c r="AH100" i="7"/>
  <c r="AJ100" i="7"/>
  <c r="AK100" i="7"/>
  <c r="AL100" i="7"/>
  <c r="AM100" i="7"/>
  <c r="AN100" i="7"/>
  <c r="AG101" i="7"/>
  <c r="AH101" i="7"/>
  <c r="AJ101" i="7"/>
  <c r="AK101" i="7"/>
  <c r="AL101" i="7"/>
  <c r="AM101" i="7"/>
  <c r="AN101" i="7"/>
  <c r="AG102" i="7"/>
  <c r="AH102" i="7"/>
  <c r="AJ102" i="7"/>
  <c r="AK102" i="7"/>
  <c r="AL102" i="7"/>
  <c r="AM102" i="7"/>
  <c r="AN102" i="7"/>
  <c r="AG103" i="7"/>
  <c r="AH103" i="7"/>
  <c r="AJ103" i="7"/>
  <c r="AK103" i="7"/>
  <c r="AL103" i="7"/>
  <c r="AM103" i="7"/>
  <c r="AN103" i="7"/>
  <c r="AG104" i="7"/>
  <c r="AH104" i="7"/>
  <c r="AJ104" i="7"/>
  <c r="AK104" i="7"/>
  <c r="AL104" i="7"/>
  <c r="AM104" i="7"/>
  <c r="AN104" i="7"/>
  <c r="AG105" i="7"/>
  <c r="AH105" i="7"/>
  <c r="AJ105" i="7"/>
  <c r="AK105" i="7"/>
  <c r="AL105" i="7"/>
  <c r="AM105" i="7"/>
  <c r="AN105" i="7"/>
  <c r="AG106" i="7"/>
  <c r="AH106" i="7"/>
  <c r="AJ106" i="7"/>
  <c r="AK106" i="7"/>
  <c r="AL106" i="7"/>
  <c r="AM106" i="7"/>
  <c r="AN106" i="7"/>
  <c r="AG107" i="7"/>
  <c r="AH107" i="7"/>
  <c r="AJ107" i="7"/>
  <c r="AK107" i="7"/>
  <c r="AL107" i="7"/>
  <c r="AM107" i="7"/>
  <c r="AN107" i="7"/>
  <c r="AG108" i="7"/>
  <c r="AH108" i="7"/>
  <c r="AJ108" i="7"/>
  <c r="AK108" i="7"/>
  <c r="AL108" i="7"/>
  <c r="AM108" i="7"/>
  <c r="AN108" i="7"/>
  <c r="AG109" i="7"/>
  <c r="AH109" i="7"/>
  <c r="AJ109" i="7"/>
  <c r="AK109" i="7"/>
  <c r="AL109" i="7"/>
  <c r="AM109" i="7"/>
  <c r="AN109" i="7"/>
  <c r="AG110" i="7"/>
  <c r="AH110" i="7"/>
  <c r="AJ110" i="7"/>
  <c r="AK110" i="7"/>
  <c r="AL110" i="7"/>
  <c r="AM110" i="7"/>
  <c r="AN110" i="7"/>
  <c r="AG111" i="7"/>
  <c r="AH111" i="7"/>
  <c r="AJ111" i="7"/>
  <c r="AK111" i="7"/>
  <c r="AL111" i="7"/>
  <c r="AM111" i="7"/>
  <c r="AN111" i="7"/>
  <c r="AG112" i="7"/>
  <c r="AH112" i="7"/>
  <c r="AJ112" i="7"/>
  <c r="AK112" i="7"/>
  <c r="AL112" i="7"/>
  <c r="AM112" i="7"/>
  <c r="AN112" i="7"/>
  <c r="AG113" i="7"/>
  <c r="AH113" i="7"/>
  <c r="AJ113" i="7"/>
  <c r="AK113" i="7"/>
  <c r="AL113" i="7"/>
  <c r="AM113" i="7"/>
  <c r="AN113" i="7"/>
  <c r="AG114" i="7"/>
  <c r="AH114" i="7"/>
  <c r="AJ114" i="7"/>
  <c r="AK114" i="7"/>
  <c r="AL114" i="7"/>
  <c r="AM114" i="7"/>
  <c r="AN114" i="7"/>
  <c r="AG115" i="7"/>
  <c r="AH115" i="7"/>
  <c r="AJ115" i="7"/>
  <c r="AK115" i="7"/>
  <c r="AL115" i="7"/>
  <c r="AM115" i="7"/>
  <c r="AN115" i="7"/>
  <c r="AG116" i="7"/>
  <c r="AH116" i="7"/>
  <c r="AJ116" i="7"/>
  <c r="AK116" i="7"/>
  <c r="AL116" i="7"/>
  <c r="AM116" i="7"/>
  <c r="AN116" i="7"/>
  <c r="AH3" i="7"/>
  <c r="AI3" i="7"/>
  <c r="AJ3" i="7"/>
  <c r="AK3" i="7"/>
  <c r="AL3" i="7"/>
  <c r="AM3" i="7"/>
  <c r="AN3" i="7"/>
  <c r="AG3" i="7"/>
  <c r="W4" i="7"/>
  <c r="X4" i="7"/>
  <c r="Z4" i="7"/>
  <c r="AA4" i="7"/>
  <c r="AB4" i="7"/>
  <c r="AC4" i="7"/>
  <c r="AD4" i="7"/>
  <c r="W5" i="7"/>
  <c r="X5" i="7"/>
  <c r="Z5" i="7"/>
  <c r="AA5" i="7"/>
  <c r="AB5" i="7"/>
  <c r="AC5" i="7"/>
  <c r="AD5" i="7"/>
  <c r="W6" i="7"/>
  <c r="X6" i="7"/>
  <c r="Z6" i="7"/>
  <c r="AA6" i="7"/>
  <c r="AB6" i="7"/>
  <c r="AC6" i="7"/>
  <c r="AD6" i="7"/>
  <c r="W7" i="7"/>
  <c r="X7" i="7"/>
  <c r="Z7" i="7"/>
  <c r="AA7" i="7"/>
  <c r="AB7" i="7"/>
  <c r="AC7" i="7"/>
  <c r="AD7" i="7"/>
  <c r="W8" i="7"/>
  <c r="X8" i="7"/>
  <c r="Z8" i="7"/>
  <c r="AA8" i="7"/>
  <c r="AB8" i="7"/>
  <c r="AC8" i="7"/>
  <c r="AD8" i="7"/>
  <c r="W9" i="7"/>
  <c r="X9" i="7"/>
  <c r="Z9" i="7"/>
  <c r="AA9" i="7"/>
  <c r="AB9" i="7"/>
  <c r="AC9" i="7"/>
  <c r="AD9" i="7"/>
  <c r="W10" i="7"/>
  <c r="X10" i="7"/>
  <c r="Z10" i="7"/>
  <c r="AA10" i="7"/>
  <c r="AB10" i="7"/>
  <c r="AC10" i="7"/>
  <c r="AD10" i="7"/>
  <c r="W11" i="7"/>
  <c r="X11" i="7"/>
  <c r="Z11" i="7"/>
  <c r="AA11" i="7"/>
  <c r="AB11" i="7"/>
  <c r="AC11" i="7"/>
  <c r="AD11" i="7"/>
  <c r="W12" i="7"/>
  <c r="X12" i="7"/>
  <c r="Z12" i="7"/>
  <c r="AA12" i="7"/>
  <c r="AB12" i="7"/>
  <c r="AC12" i="7"/>
  <c r="AD12" i="7"/>
  <c r="W13" i="7"/>
  <c r="X13" i="7"/>
  <c r="Z13" i="7"/>
  <c r="AA13" i="7"/>
  <c r="AB13" i="7"/>
  <c r="AC13" i="7"/>
  <c r="AD13" i="7"/>
  <c r="W14" i="7"/>
  <c r="X14" i="7"/>
  <c r="Z14" i="7"/>
  <c r="AA14" i="7"/>
  <c r="AB14" i="7"/>
  <c r="AC14" i="7"/>
  <c r="AD14" i="7"/>
  <c r="W15" i="7"/>
  <c r="X15" i="7"/>
  <c r="Z15" i="7"/>
  <c r="AA15" i="7"/>
  <c r="AB15" i="7"/>
  <c r="AC15" i="7"/>
  <c r="AD15" i="7"/>
  <c r="W16" i="7"/>
  <c r="X16" i="7"/>
  <c r="Z16" i="7"/>
  <c r="AA16" i="7"/>
  <c r="AB16" i="7"/>
  <c r="AC16" i="7"/>
  <c r="AD16" i="7"/>
  <c r="W17" i="7"/>
  <c r="X17" i="7"/>
  <c r="Z17" i="7"/>
  <c r="AA17" i="7"/>
  <c r="AB17" i="7"/>
  <c r="AC17" i="7"/>
  <c r="AD17" i="7"/>
  <c r="W18" i="7"/>
  <c r="X18" i="7"/>
  <c r="Z18" i="7"/>
  <c r="AA18" i="7"/>
  <c r="AB18" i="7"/>
  <c r="AC18" i="7"/>
  <c r="AD18" i="7"/>
  <c r="W19" i="7"/>
  <c r="X19" i="7"/>
  <c r="Z19" i="7"/>
  <c r="AA19" i="7"/>
  <c r="AB19" i="7"/>
  <c r="AC19" i="7"/>
  <c r="AD19" i="7"/>
  <c r="W20" i="7"/>
  <c r="X20" i="7"/>
  <c r="Z20" i="7"/>
  <c r="AA20" i="7"/>
  <c r="AB20" i="7"/>
  <c r="AC20" i="7"/>
  <c r="AD20" i="7"/>
  <c r="W21" i="7"/>
  <c r="X21" i="7"/>
  <c r="Z21" i="7"/>
  <c r="AA21" i="7"/>
  <c r="AB21" i="7"/>
  <c r="AC21" i="7"/>
  <c r="AD21" i="7"/>
  <c r="W22" i="7"/>
  <c r="X22" i="7"/>
  <c r="Z22" i="7"/>
  <c r="AA22" i="7"/>
  <c r="AB22" i="7"/>
  <c r="AC22" i="7"/>
  <c r="AD22" i="7"/>
  <c r="W23" i="7"/>
  <c r="X23" i="7"/>
  <c r="Z23" i="7"/>
  <c r="AA23" i="7"/>
  <c r="AB23" i="7"/>
  <c r="AC23" i="7"/>
  <c r="AD23" i="7"/>
  <c r="W24" i="7"/>
  <c r="X24" i="7"/>
  <c r="Z24" i="7"/>
  <c r="AA24" i="7"/>
  <c r="AB24" i="7"/>
  <c r="AC24" i="7"/>
  <c r="AD24" i="7"/>
  <c r="W25" i="7"/>
  <c r="X25" i="7"/>
  <c r="Z25" i="7"/>
  <c r="AA25" i="7"/>
  <c r="AB25" i="7"/>
  <c r="AC25" i="7"/>
  <c r="AD25" i="7"/>
  <c r="W26" i="7"/>
  <c r="X26" i="7"/>
  <c r="Z26" i="7"/>
  <c r="AA26" i="7"/>
  <c r="AB26" i="7"/>
  <c r="AC26" i="7"/>
  <c r="AD26" i="7"/>
  <c r="W27" i="7"/>
  <c r="X27" i="7"/>
  <c r="Z27" i="7"/>
  <c r="AA27" i="7"/>
  <c r="AB27" i="7"/>
  <c r="AC27" i="7"/>
  <c r="AD27" i="7"/>
  <c r="W28" i="7"/>
  <c r="X28" i="7"/>
  <c r="Z28" i="7"/>
  <c r="AA28" i="7"/>
  <c r="AB28" i="7"/>
  <c r="AC28" i="7"/>
  <c r="AD28" i="7"/>
  <c r="W29" i="7"/>
  <c r="X29" i="7"/>
  <c r="Z29" i="7"/>
  <c r="AA29" i="7"/>
  <c r="AB29" i="7"/>
  <c r="AC29" i="7"/>
  <c r="AD29" i="7"/>
  <c r="W30" i="7"/>
  <c r="X30" i="7"/>
  <c r="Z30" i="7"/>
  <c r="AA30" i="7"/>
  <c r="AB30" i="7"/>
  <c r="AC30" i="7"/>
  <c r="AD30" i="7"/>
  <c r="W31" i="7"/>
  <c r="X31" i="7"/>
  <c r="Z31" i="7"/>
  <c r="AA31" i="7"/>
  <c r="AB31" i="7"/>
  <c r="AC31" i="7"/>
  <c r="AD31" i="7"/>
  <c r="W32" i="7"/>
  <c r="X32" i="7"/>
  <c r="Z32" i="7"/>
  <c r="AA32" i="7"/>
  <c r="AB32" i="7"/>
  <c r="AC32" i="7"/>
  <c r="AD32" i="7"/>
  <c r="W33" i="7"/>
  <c r="X33" i="7"/>
  <c r="Z33" i="7"/>
  <c r="AA33" i="7"/>
  <c r="AB33" i="7"/>
  <c r="AC33" i="7"/>
  <c r="AD33" i="7"/>
  <c r="W34" i="7"/>
  <c r="X34" i="7"/>
  <c r="Z34" i="7"/>
  <c r="AA34" i="7"/>
  <c r="AB34" i="7"/>
  <c r="AC34" i="7"/>
  <c r="AD34" i="7"/>
  <c r="W35" i="7"/>
  <c r="X35" i="7"/>
  <c r="Z35" i="7"/>
  <c r="AA35" i="7"/>
  <c r="AB35" i="7"/>
  <c r="AC35" i="7"/>
  <c r="AD35" i="7"/>
  <c r="W36" i="7"/>
  <c r="X36" i="7"/>
  <c r="Z36" i="7"/>
  <c r="AA36" i="7"/>
  <c r="AB36" i="7"/>
  <c r="AC36" i="7"/>
  <c r="AD36" i="7"/>
  <c r="W37" i="7"/>
  <c r="X37" i="7"/>
  <c r="Z37" i="7"/>
  <c r="AA37" i="7"/>
  <c r="AB37" i="7"/>
  <c r="AC37" i="7"/>
  <c r="AD37" i="7"/>
  <c r="W38" i="7"/>
  <c r="X38" i="7"/>
  <c r="Z38" i="7"/>
  <c r="AA38" i="7"/>
  <c r="AB38" i="7"/>
  <c r="AC38" i="7"/>
  <c r="AD38" i="7"/>
  <c r="W39" i="7"/>
  <c r="X39" i="7"/>
  <c r="Z39" i="7"/>
  <c r="AA39" i="7"/>
  <c r="AB39" i="7"/>
  <c r="AC39" i="7"/>
  <c r="AD39" i="7"/>
  <c r="W40" i="7"/>
  <c r="X40" i="7"/>
  <c r="Z40" i="7"/>
  <c r="AA40" i="7"/>
  <c r="AB40" i="7"/>
  <c r="AC40" i="7"/>
  <c r="AD40" i="7"/>
  <c r="W41" i="7"/>
  <c r="X41" i="7"/>
  <c r="Z41" i="7"/>
  <c r="AA41" i="7"/>
  <c r="AB41" i="7"/>
  <c r="AC41" i="7"/>
  <c r="AD41" i="7"/>
  <c r="W42" i="7"/>
  <c r="X42" i="7"/>
  <c r="Z42" i="7"/>
  <c r="AA42" i="7"/>
  <c r="AB42" i="7"/>
  <c r="AC42" i="7"/>
  <c r="AD42" i="7"/>
  <c r="W43" i="7"/>
  <c r="X43" i="7"/>
  <c r="Z43" i="7"/>
  <c r="AA43" i="7"/>
  <c r="AB43" i="7"/>
  <c r="AC43" i="7"/>
  <c r="AD43" i="7"/>
  <c r="W44" i="7"/>
  <c r="X44" i="7"/>
  <c r="Z44" i="7"/>
  <c r="AA44" i="7"/>
  <c r="AB44" i="7"/>
  <c r="AC44" i="7"/>
  <c r="AD44" i="7"/>
  <c r="W45" i="7"/>
  <c r="X45" i="7"/>
  <c r="Z45" i="7"/>
  <c r="AA45" i="7"/>
  <c r="AB45" i="7"/>
  <c r="AC45" i="7"/>
  <c r="AD45" i="7"/>
  <c r="W46" i="7"/>
  <c r="X46" i="7"/>
  <c r="Z46" i="7"/>
  <c r="AA46" i="7"/>
  <c r="AB46" i="7"/>
  <c r="AC46" i="7"/>
  <c r="AD46" i="7"/>
  <c r="W47" i="7"/>
  <c r="X47" i="7"/>
  <c r="Z47" i="7"/>
  <c r="AA47" i="7"/>
  <c r="AB47" i="7"/>
  <c r="AC47" i="7"/>
  <c r="AD47" i="7"/>
  <c r="W48" i="7"/>
  <c r="X48" i="7"/>
  <c r="Z48" i="7"/>
  <c r="AA48" i="7"/>
  <c r="AB48" i="7"/>
  <c r="AC48" i="7"/>
  <c r="AD48" i="7"/>
  <c r="W49" i="7"/>
  <c r="X49" i="7"/>
  <c r="Z49" i="7"/>
  <c r="AA49" i="7"/>
  <c r="AB49" i="7"/>
  <c r="AC49" i="7"/>
  <c r="AD49" i="7"/>
  <c r="W50" i="7"/>
  <c r="X50" i="7"/>
  <c r="Z50" i="7"/>
  <c r="AA50" i="7"/>
  <c r="AB50" i="7"/>
  <c r="AC50" i="7"/>
  <c r="AD50" i="7"/>
  <c r="W51" i="7"/>
  <c r="X51" i="7"/>
  <c r="Z51" i="7"/>
  <c r="AA51" i="7"/>
  <c r="AB51" i="7"/>
  <c r="AC51" i="7"/>
  <c r="AD51" i="7"/>
  <c r="W52" i="7"/>
  <c r="X52" i="7"/>
  <c r="Z52" i="7"/>
  <c r="AA52" i="7"/>
  <c r="AB52" i="7"/>
  <c r="AC52" i="7"/>
  <c r="AD52" i="7"/>
  <c r="W53" i="7"/>
  <c r="X53" i="7"/>
  <c r="Z53" i="7"/>
  <c r="AA53" i="7"/>
  <c r="AB53" i="7"/>
  <c r="AC53" i="7"/>
  <c r="AD53" i="7"/>
  <c r="W54" i="7"/>
  <c r="X54" i="7"/>
  <c r="Z54" i="7"/>
  <c r="AA54" i="7"/>
  <c r="AB54" i="7"/>
  <c r="AC54" i="7"/>
  <c r="AD54" i="7"/>
  <c r="W55" i="7"/>
  <c r="X55" i="7"/>
  <c r="Z55" i="7"/>
  <c r="AA55" i="7"/>
  <c r="AB55" i="7"/>
  <c r="AC55" i="7"/>
  <c r="AD55" i="7"/>
  <c r="W56" i="7"/>
  <c r="X56" i="7"/>
  <c r="Z56" i="7"/>
  <c r="AA56" i="7"/>
  <c r="AB56" i="7"/>
  <c r="AC56" i="7"/>
  <c r="AD56" i="7"/>
  <c r="W57" i="7"/>
  <c r="X57" i="7"/>
  <c r="Z57" i="7"/>
  <c r="AA57" i="7"/>
  <c r="AB57" i="7"/>
  <c r="AC57" i="7"/>
  <c r="AD57" i="7"/>
  <c r="W58" i="7"/>
  <c r="X58" i="7"/>
  <c r="Z58" i="7"/>
  <c r="AA58" i="7"/>
  <c r="AB58" i="7"/>
  <c r="AC58" i="7"/>
  <c r="AD58" i="7"/>
  <c r="W59" i="7"/>
  <c r="X59" i="7"/>
  <c r="Z59" i="7"/>
  <c r="AA59" i="7"/>
  <c r="AB59" i="7"/>
  <c r="AC59" i="7"/>
  <c r="AD59" i="7"/>
  <c r="W60" i="7"/>
  <c r="X60" i="7"/>
  <c r="Z60" i="7"/>
  <c r="AA60" i="7"/>
  <c r="AB60" i="7"/>
  <c r="AC60" i="7"/>
  <c r="AD60" i="7"/>
  <c r="W61" i="7"/>
  <c r="X61" i="7"/>
  <c r="Z61" i="7"/>
  <c r="AA61" i="7"/>
  <c r="AB61" i="7"/>
  <c r="AC61" i="7"/>
  <c r="AD61" i="7"/>
  <c r="W62" i="7"/>
  <c r="X62" i="7"/>
  <c r="Z62" i="7"/>
  <c r="AA62" i="7"/>
  <c r="AB62" i="7"/>
  <c r="AC62" i="7"/>
  <c r="AD62" i="7"/>
  <c r="W63" i="7"/>
  <c r="X63" i="7"/>
  <c r="Z63" i="7"/>
  <c r="AA63" i="7"/>
  <c r="AB63" i="7"/>
  <c r="AC63" i="7"/>
  <c r="AD63" i="7"/>
  <c r="W64" i="7"/>
  <c r="X64" i="7"/>
  <c r="Z64" i="7"/>
  <c r="AA64" i="7"/>
  <c r="AB64" i="7"/>
  <c r="AC64" i="7"/>
  <c r="AD64" i="7"/>
  <c r="W65" i="7"/>
  <c r="X65" i="7"/>
  <c r="Z65" i="7"/>
  <c r="AA65" i="7"/>
  <c r="AB65" i="7"/>
  <c r="AC65" i="7"/>
  <c r="AD65" i="7"/>
  <c r="W66" i="7"/>
  <c r="X66" i="7"/>
  <c r="Z66" i="7"/>
  <c r="AA66" i="7"/>
  <c r="AB66" i="7"/>
  <c r="AC66" i="7"/>
  <c r="AD66" i="7"/>
  <c r="W67" i="7"/>
  <c r="X67" i="7"/>
  <c r="Z67" i="7"/>
  <c r="AA67" i="7"/>
  <c r="AB67" i="7"/>
  <c r="AC67" i="7"/>
  <c r="AD67" i="7"/>
  <c r="W68" i="7"/>
  <c r="X68" i="7"/>
  <c r="Z68" i="7"/>
  <c r="AA68" i="7"/>
  <c r="AB68" i="7"/>
  <c r="AC68" i="7"/>
  <c r="AD68" i="7"/>
  <c r="W69" i="7"/>
  <c r="X69" i="7"/>
  <c r="Z69" i="7"/>
  <c r="AA69" i="7"/>
  <c r="AB69" i="7"/>
  <c r="AC69" i="7"/>
  <c r="AD69" i="7"/>
  <c r="W70" i="7"/>
  <c r="X70" i="7"/>
  <c r="Z70" i="7"/>
  <c r="AA70" i="7"/>
  <c r="AB70" i="7"/>
  <c r="AC70" i="7"/>
  <c r="AD70" i="7"/>
  <c r="W71" i="7"/>
  <c r="X71" i="7"/>
  <c r="Z71" i="7"/>
  <c r="AA71" i="7"/>
  <c r="AB71" i="7"/>
  <c r="AC71" i="7"/>
  <c r="AD71" i="7"/>
  <c r="W72" i="7"/>
  <c r="X72" i="7"/>
  <c r="Z72" i="7"/>
  <c r="AA72" i="7"/>
  <c r="AB72" i="7"/>
  <c r="AC72" i="7"/>
  <c r="AD72" i="7"/>
  <c r="W73" i="7"/>
  <c r="X73" i="7"/>
  <c r="Z73" i="7"/>
  <c r="AA73" i="7"/>
  <c r="AB73" i="7"/>
  <c r="AC73" i="7"/>
  <c r="AD73" i="7"/>
  <c r="W74" i="7"/>
  <c r="X74" i="7"/>
  <c r="Z74" i="7"/>
  <c r="AA74" i="7"/>
  <c r="AB74" i="7"/>
  <c r="AC74" i="7"/>
  <c r="AD74" i="7"/>
  <c r="W75" i="7"/>
  <c r="X75" i="7"/>
  <c r="Z75" i="7"/>
  <c r="AA75" i="7"/>
  <c r="AB75" i="7"/>
  <c r="AC75" i="7"/>
  <c r="AD75" i="7"/>
  <c r="W76" i="7"/>
  <c r="X76" i="7"/>
  <c r="Z76" i="7"/>
  <c r="AA76" i="7"/>
  <c r="AB76" i="7"/>
  <c r="AC76" i="7"/>
  <c r="AD76" i="7"/>
  <c r="W77" i="7"/>
  <c r="X77" i="7"/>
  <c r="Z77" i="7"/>
  <c r="AA77" i="7"/>
  <c r="AB77" i="7"/>
  <c r="AC77" i="7"/>
  <c r="AD77" i="7"/>
  <c r="W78" i="7"/>
  <c r="X78" i="7"/>
  <c r="Z78" i="7"/>
  <c r="AA78" i="7"/>
  <c r="AB78" i="7"/>
  <c r="AC78" i="7"/>
  <c r="AD78" i="7"/>
  <c r="W79" i="7"/>
  <c r="X79" i="7"/>
  <c r="Z79" i="7"/>
  <c r="AA79" i="7"/>
  <c r="AB79" i="7"/>
  <c r="AC79" i="7"/>
  <c r="AD79" i="7"/>
  <c r="W80" i="7"/>
  <c r="X80" i="7"/>
  <c r="Z80" i="7"/>
  <c r="AA80" i="7"/>
  <c r="AB80" i="7"/>
  <c r="AC80" i="7"/>
  <c r="AD80" i="7"/>
  <c r="W81" i="7"/>
  <c r="X81" i="7"/>
  <c r="Z81" i="7"/>
  <c r="AA81" i="7"/>
  <c r="AB81" i="7"/>
  <c r="AC81" i="7"/>
  <c r="AD81" i="7"/>
  <c r="W82" i="7"/>
  <c r="X82" i="7"/>
  <c r="Z82" i="7"/>
  <c r="AA82" i="7"/>
  <c r="AB82" i="7"/>
  <c r="AC82" i="7"/>
  <c r="AD82" i="7"/>
  <c r="W83" i="7"/>
  <c r="X83" i="7"/>
  <c r="Z83" i="7"/>
  <c r="AA83" i="7"/>
  <c r="AB83" i="7"/>
  <c r="AC83" i="7"/>
  <c r="AD83" i="7"/>
  <c r="W84" i="7"/>
  <c r="X84" i="7"/>
  <c r="Z84" i="7"/>
  <c r="AA84" i="7"/>
  <c r="AB84" i="7"/>
  <c r="AC84" i="7"/>
  <c r="AD84" i="7"/>
  <c r="W85" i="7"/>
  <c r="X85" i="7"/>
  <c r="Z85" i="7"/>
  <c r="AA85" i="7"/>
  <c r="AB85" i="7"/>
  <c r="AC85" i="7"/>
  <c r="AD85" i="7"/>
  <c r="W86" i="7"/>
  <c r="X86" i="7"/>
  <c r="Z86" i="7"/>
  <c r="AA86" i="7"/>
  <c r="AB86" i="7"/>
  <c r="AC86" i="7"/>
  <c r="AD86" i="7"/>
  <c r="W87" i="7"/>
  <c r="X87" i="7"/>
  <c r="Z87" i="7"/>
  <c r="AA87" i="7"/>
  <c r="AB87" i="7"/>
  <c r="AC87" i="7"/>
  <c r="AD87" i="7"/>
  <c r="W88" i="7"/>
  <c r="X88" i="7"/>
  <c r="Z88" i="7"/>
  <c r="AA88" i="7"/>
  <c r="AB88" i="7"/>
  <c r="AC88" i="7"/>
  <c r="AD88" i="7"/>
  <c r="W89" i="7"/>
  <c r="X89" i="7"/>
  <c r="Z89" i="7"/>
  <c r="AA89" i="7"/>
  <c r="AB89" i="7"/>
  <c r="AC89" i="7"/>
  <c r="AD89" i="7"/>
  <c r="W90" i="7"/>
  <c r="X90" i="7"/>
  <c r="Z90" i="7"/>
  <c r="AA90" i="7"/>
  <c r="AB90" i="7"/>
  <c r="AC90" i="7"/>
  <c r="AD90" i="7"/>
  <c r="W91" i="7"/>
  <c r="X91" i="7"/>
  <c r="Z91" i="7"/>
  <c r="AA91" i="7"/>
  <c r="AB91" i="7"/>
  <c r="AC91" i="7"/>
  <c r="AD91" i="7"/>
  <c r="W92" i="7"/>
  <c r="X92" i="7"/>
  <c r="Z92" i="7"/>
  <c r="AA92" i="7"/>
  <c r="AB92" i="7"/>
  <c r="AC92" i="7"/>
  <c r="AD92" i="7"/>
  <c r="W93" i="7"/>
  <c r="X93" i="7"/>
  <c r="Z93" i="7"/>
  <c r="AA93" i="7"/>
  <c r="AB93" i="7"/>
  <c r="AC93" i="7"/>
  <c r="AD93" i="7"/>
  <c r="W94" i="7"/>
  <c r="X94" i="7"/>
  <c r="Z94" i="7"/>
  <c r="AA94" i="7"/>
  <c r="AB94" i="7"/>
  <c r="AC94" i="7"/>
  <c r="AD94" i="7"/>
  <c r="W95" i="7"/>
  <c r="X95" i="7"/>
  <c r="Z95" i="7"/>
  <c r="AA95" i="7"/>
  <c r="AB95" i="7"/>
  <c r="AC95" i="7"/>
  <c r="AD95" i="7"/>
  <c r="W96" i="7"/>
  <c r="X96" i="7"/>
  <c r="Z96" i="7"/>
  <c r="AA96" i="7"/>
  <c r="AB96" i="7"/>
  <c r="AC96" i="7"/>
  <c r="AD96" i="7"/>
  <c r="W97" i="7"/>
  <c r="X97" i="7"/>
  <c r="Z97" i="7"/>
  <c r="AA97" i="7"/>
  <c r="AB97" i="7"/>
  <c r="AC97" i="7"/>
  <c r="AD97" i="7"/>
  <c r="W98" i="7"/>
  <c r="X98" i="7"/>
  <c r="Z98" i="7"/>
  <c r="AA98" i="7"/>
  <c r="AB98" i="7"/>
  <c r="AC98" i="7"/>
  <c r="AD98" i="7"/>
  <c r="W99" i="7"/>
  <c r="X99" i="7"/>
  <c r="Z99" i="7"/>
  <c r="AA99" i="7"/>
  <c r="AB99" i="7"/>
  <c r="AC99" i="7"/>
  <c r="AD99" i="7"/>
  <c r="W100" i="7"/>
  <c r="X100" i="7"/>
  <c r="Z100" i="7"/>
  <c r="AA100" i="7"/>
  <c r="AB100" i="7"/>
  <c r="AC100" i="7"/>
  <c r="AD100" i="7"/>
  <c r="W101" i="7"/>
  <c r="X101" i="7"/>
  <c r="Z101" i="7"/>
  <c r="AA101" i="7"/>
  <c r="AB101" i="7"/>
  <c r="AC101" i="7"/>
  <c r="AD101" i="7"/>
  <c r="W102" i="7"/>
  <c r="X102" i="7"/>
  <c r="Z102" i="7"/>
  <c r="AA102" i="7"/>
  <c r="AB102" i="7"/>
  <c r="AC102" i="7"/>
  <c r="AD102" i="7"/>
  <c r="W103" i="7"/>
  <c r="X103" i="7"/>
  <c r="Z103" i="7"/>
  <c r="AA103" i="7"/>
  <c r="AB103" i="7"/>
  <c r="AC103" i="7"/>
  <c r="AD103" i="7"/>
  <c r="W104" i="7"/>
  <c r="X104" i="7"/>
  <c r="Z104" i="7"/>
  <c r="AA104" i="7"/>
  <c r="AB104" i="7"/>
  <c r="AC104" i="7"/>
  <c r="AD104" i="7"/>
  <c r="W105" i="7"/>
  <c r="X105" i="7"/>
  <c r="Z105" i="7"/>
  <c r="AA105" i="7"/>
  <c r="AB105" i="7"/>
  <c r="AC105" i="7"/>
  <c r="AD105" i="7"/>
  <c r="W106" i="7"/>
  <c r="X106" i="7"/>
  <c r="Z106" i="7"/>
  <c r="AA106" i="7"/>
  <c r="AB106" i="7"/>
  <c r="AC106" i="7"/>
  <c r="AD106" i="7"/>
  <c r="W107" i="7"/>
  <c r="X107" i="7"/>
  <c r="Z107" i="7"/>
  <c r="AA107" i="7"/>
  <c r="AB107" i="7"/>
  <c r="AC107" i="7"/>
  <c r="AD107" i="7"/>
  <c r="W108" i="7"/>
  <c r="X108" i="7"/>
  <c r="Z108" i="7"/>
  <c r="AA108" i="7"/>
  <c r="AB108" i="7"/>
  <c r="AC108" i="7"/>
  <c r="AD108" i="7"/>
  <c r="W109" i="7"/>
  <c r="X109" i="7"/>
  <c r="Z109" i="7"/>
  <c r="AA109" i="7"/>
  <c r="AB109" i="7"/>
  <c r="AC109" i="7"/>
  <c r="AD109" i="7"/>
  <c r="W110" i="7"/>
  <c r="X110" i="7"/>
  <c r="Z110" i="7"/>
  <c r="AA110" i="7"/>
  <c r="AB110" i="7"/>
  <c r="AC110" i="7"/>
  <c r="AD110" i="7"/>
  <c r="W111" i="7"/>
  <c r="X111" i="7"/>
  <c r="Z111" i="7"/>
  <c r="AA111" i="7"/>
  <c r="AB111" i="7"/>
  <c r="AC111" i="7"/>
  <c r="AD111" i="7"/>
  <c r="W112" i="7"/>
  <c r="X112" i="7"/>
  <c r="Z112" i="7"/>
  <c r="AA112" i="7"/>
  <c r="AB112" i="7"/>
  <c r="AC112" i="7"/>
  <c r="AD112" i="7"/>
  <c r="W113" i="7"/>
  <c r="X113" i="7"/>
  <c r="Z113" i="7"/>
  <c r="AA113" i="7"/>
  <c r="AB113" i="7"/>
  <c r="AC113" i="7"/>
  <c r="AD113" i="7"/>
  <c r="W114" i="7"/>
  <c r="X114" i="7"/>
  <c r="Z114" i="7"/>
  <c r="AA114" i="7"/>
  <c r="AB114" i="7"/>
  <c r="AC114" i="7"/>
  <c r="AD114" i="7"/>
  <c r="W115" i="7"/>
  <c r="X115" i="7"/>
  <c r="Z115" i="7"/>
  <c r="AA115" i="7"/>
  <c r="AB115" i="7"/>
  <c r="AC115" i="7"/>
  <c r="AD115" i="7"/>
  <c r="W116" i="7"/>
  <c r="X116" i="7"/>
  <c r="Z116" i="7"/>
  <c r="AA116" i="7"/>
  <c r="AB116" i="7"/>
  <c r="AC116" i="7"/>
  <c r="AD116" i="7"/>
  <c r="X3" i="7"/>
  <c r="Y3" i="7"/>
  <c r="Z3" i="7"/>
  <c r="AA3" i="7"/>
  <c r="AB3" i="7"/>
  <c r="AC3" i="7"/>
  <c r="AD3" i="7"/>
  <c r="W3" i="7"/>
  <c r="M4" i="7"/>
  <c r="N4" i="7"/>
  <c r="P4" i="7"/>
  <c r="Q4" i="7"/>
  <c r="R4" i="7"/>
  <c r="S4" i="7"/>
  <c r="T4" i="7"/>
  <c r="M5" i="7"/>
  <c r="N5" i="7"/>
  <c r="P5" i="7"/>
  <c r="Q5" i="7"/>
  <c r="R5" i="7"/>
  <c r="S5" i="7"/>
  <c r="T5" i="7"/>
  <c r="M6" i="7"/>
  <c r="N6" i="7"/>
  <c r="P6" i="7"/>
  <c r="Q6" i="7"/>
  <c r="R6" i="7"/>
  <c r="S6" i="7"/>
  <c r="T6" i="7"/>
  <c r="M7" i="7"/>
  <c r="N7" i="7"/>
  <c r="P7" i="7"/>
  <c r="Q7" i="7"/>
  <c r="R7" i="7"/>
  <c r="S7" i="7"/>
  <c r="T7" i="7"/>
  <c r="M8" i="7"/>
  <c r="N8" i="7"/>
  <c r="P8" i="7"/>
  <c r="Q8" i="7"/>
  <c r="R8" i="7"/>
  <c r="S8" i="7"/>
  <c r="T8" i="7"/>
  <c r="M9" i="7"/>
  <c r="N9" i="7"/>
  <c r="P9" i="7"/>
  <c r="Q9" i="7"/>
  <c r="R9" i="7"/>
  <c r="S9" i="7"/>
  <c r="T9" i="7"/>
  <c r="M10" i="7"/>
  <c r="N10" i="7"/>
  <c r="P10" i="7"/>
  <c r="Q10" i="7"/>
  <c r="R10" i="7"/>
  <c r="S10" i="7"/>
  <c r="T10" i="7"/>
  <c r="M11" i="7"/>
  <c r="N11" i="7"/>
  <c r="P11" i="7"/>
  <c r="Q11" i="7"/>
  <c r="R11" i="7"/>
  <c r="S11" i="7"/>
  <c r="T11" i="7"/>
  <c r="M12" i="7"/>
  <c r="N12" i="7"/>
  <c r="P12" i="7"/>
  <c r="Q12" i="7"/>
  <c r="R12" i="7"/>
  <c r="S12" i="7"/>
  <c r="T12" i="7"/>
  <c r="M13" i="7"/>
  <c r="N13" i="7"/>
  <c r="P13" i="7"/>
  <c r="Q13" i="7"/>
  <c r="R13" i="7"/>
  <c r="S13" i="7"/>
  <c r="T13" i="7"/>
  <c r="M14" i="7"/>
  <c r="N14" i="7"/>
  <c r="P14" i="7"/>
  <c r="Q14" i="7"/>
  <c r="R14" i="7"/>
  <c r="S14" i="7"/>
  <c r="T14" i="7"/>
  <c r="M15" i="7"/>
  <c r="N15" i="7"/>
  <c r="P15" i="7"/>
  <c r="Q15" i="7"/>
  <c r="R15" i="7"/>
  <c r="S15" i="7"/>
  <c r="T15" i="7"/>
  <c r="M16" i="7"/>
  <c r="N16" i="7"/>
  <c r="P16" i="7"/>
  <c r="Q16" i="7"/>
  <c r="R16" i="7"/>
  <c r="S16" i="7"/>
  <c r="T16" i="7"/>
  <c r="M17" i="7"/>
  <c r="N17" i="7"/>
  <c r="P17" i="7"/>
  <c r="Q17" i="7"/>
  <c r="R17" i="7"/>
  <c r="S17" i="7"/>
  <c r="T17" i="7"/>
  <c r="M18" i="7"/>
  <c r="N18" i="7"/>
  <c r="P18" i="7"/>
  <c r="Q18" i="7"/>
  <c r="R18" i="7"/>
  <c r="S18" i="7"/>
  <c r="T18" i="7"/>
  <c r="M19" i="7"/>
  <c r="N19" i="7"/>
  <c r="P19" i="7"/>
  <c r="Q19" i="7"/>
  <c r="R19" i="7"/>
  <c r="S19" i="7"/>
  <c r="T19" i="7"/>
  <c r="M20" i="7"/>
  <c r="N20" i="7"/>
  <c r="P20" i="7"/>
  <c r="Q20" i="7"/>
  <c r="R20" i="7"/>
  <c r="S20" i="7"/>
  <c r="T20" i="7"/>
  <c r="M21" i="7"/>
  <c r="N21" i="7"/>
  <c r="P21" i="7"/>
  <c r="Q21" i="7"/>
  <c r="R21" i="7"/>
  <c r="S21" i="7"/>
  <c r="T21" i="7"/>
  <c r="M22" i="7"/>
  <c r="N22" i="7"/>
  <c r="P22" i="7"/>
  <c r="Q22" i="7"/>
  <c r="R22" i="7"/>
  <c r="S22" i="7"/>
  <c r="T22" i="7"/>
  <c r="M23" i="7"/>
  <c r="N23" i="7"/>
  <c r="P23" i="7"/>
  <c r="Q23" i="7"/>
  <c r="R23" i="7"/>
  <c r="S23" i="7"/>
  <c r="T23" i="7"/>
  <c r="M24" i="7"/>
  <c r="N24" i="7"/>
  <c r="P24" i="7"/>
  <c r="Q24" i="7"/>
  <c r="R24" i="7"/>
  <c r="S24" i="7"/>
  <c r="T24" i="7"/>
  <c r="M25" i="7"/>
  <c r="N25" i="7"/>
  <c r="P25" i="7"/>
  <c r="Q25" i="7"/>
  <c r="R25" i="7"/>
  <c r="S25" i="7"/>
  <c r="T25" i="7"/>
  <c r="M26" i="7"/>
  <c r="N26" i="7"/>
  <c r="P26" i="7"/>
  <c r="Q26" i="7"/>
  <c r="R26" i="7"/>
  <c r="S26" i="7"/>
  <c r="T26" i="7"/>
  <c r="M27" i="7"/>
  <c r="N27" i="7"/>
  <c r="P27" i="7"/>
  <c r="Q27" i="7"/>
  <c r="R27" i="7"/>
  <c r="S27" i="7"/>
  <c r="T27" i="7"/>
  <c r="M28" i="7"/>
  <c r="N28" i="7"/>
  <c r="P28" i="7"/>
  <c r="Q28" i="7"/>
  <c r="R28" i="7"/>
  <c r="S28" i="7"/>
  <c r="T28" i="7"/>
  <c r="M29" i="7"/>
  <c r="N29" i="7"/>
  <c r="P29" i="7"/>
  <c r="Q29" i="7"/>
  <c r="R29" i="7"/>
  <c r="S29" i="7"/>
  <c r="T29" i="7"/>
  <c r="M30" i="7"/>
  <c r="N30" i="7"/>
  <c r="P30" i="7"/>
  <c r="Q30" i="7"/>
  <c r="R30" i="7"/>
  <c r="S30" i="7"/>
  <c r="T30" i="7"/>
  <c r="M31" i="7"/>
  <c r="N31" i="7"/>
  <c r="P31" i="7"/>
  <c r="Q31" i="7"/>
  <c r="R31" i="7"/>
  <c r="S31" i="7"/>
  <c r="T31" i="7"/>
  <c r="M32" i="7"/>
  <c r="N32" i="7"/>
  <c r="P32" i="7"/>
  <c r="Q32" i="7"/>
  <c r="R32" i="7"/>
  <c r="S32" i="7"/>
  <c r="T32" i="7"/>
  <c r="M33" i="7"/>
  <c r="N33" i="7"/>
  <c r="P33" i="7"/>
  <c r="Q33" i="7"/>
  <c r="R33" i="7"/>
  <c r="S33" i="7"/>
  <c r="T33" i="7"/>
  <c r="M34" i="7"/>
  <c r="N34" i="7"/>
  <c r="P34" i="7"/>
  <c r="Q34" i="7"/>
  <c r="R34" i="7"/>
  <c r="S34" i="7"/>
  <c r="T34" i="7"/>
  <c r="M35" i="7"/>
  <c r="N35" i="7"/>
  <c r="P35" i="7"/>
  <c r="Q35" i="7"/>
  <c r="R35" i="7"/>
  <c r="S35" i="7"/>
  <c r="T35" i="7"/>
  <c r="M36" i="7"/>
  <c r="N36" i="7"/>
  <c r="P36" i="7"/>
  <c r="Q36" i="7"/>
  <c r="R36" i="7"/>
  <c r="S36" i="7"/>
  <c r="T36" i="7"/>
  <c r="M37" i="7"/>
  <c r="N37" i="7"/>
  <c r="P37" i="7"/>
  <c r="Q37" i="7"/>
  <c r="R37" i="7"/>
  <c r="S37" i="7"/>
  <c r="T37" i="7"/>
  <c r="M38" i="7"/>
  <c r="N38" i="7"/>
  <c r="P38" i="7"/>
  <c r="Q38" i="7"/>
  <c r="R38" i="7"/>
  <c r="S38" i="7"/>
  <c r="T38" i="7"/>
  <c r="M39" i="7"/>
  <c r="N39" i="7"/>
  <c r="P39" i="7"/>
  <c r="Q39" i="7"/>
  <c r="R39" i="7"/>
  <c r="S39" i="7"/>
  <c r="T39" i="7"/>
  <c r="M40" i="7"/>
  <c r="N40" i="7"/>
  <c r="P40" i="7"/>
  <c r="Q40" i="7"/>
  <c r="R40" i="7"/>
  <c r="S40" i="7"/>
  <c r="T40" i="7"/>
  <c r="M41" i="7"/>
  <c r="N41" i="7"/>
  <c r="P41" i="7"/>
  <c r="Q41" i="7"/>
  <c r="R41" i="7"/>
  <c r="S41" i="7"/>
  <c r="T41" i="7"/>
  <c r="M42" i="7"/>
  <c r="N42" i="7"/>
  <c r="P42" i="7"/>
  <c r="Q42" i="7"/>
  <c r="R42" i="7"/>
  <c r="S42" i="7"/>
  <c r="T42" i="7"/>
  <c r="M43" i="7"/>
  <c r="N43" i="7"/>
  <c r="P43" i="7"/>
  <c r="Q43" i="7"/>
  <c r="R43" i="7"/>
  <c r="S43" i="7"/>
  <c r="T43" i="7"/>
  <c r="M44" i="7"/>
  <c r="N44" i="7"/>
  <c r="P44" i="7"/>
  <c r="Q44" i="7"/>
  <c r="R44" i="7"/>
  <c r="S44" i="7"/>
  <c r="T44" i="7"/>
  <c r="M45" i="7"/>
  <c r="N45" i="7"/>
  <c r="P45" i="7"/>
  <c r="Q45" i="7"/>
  <c r="R45" i="7"/>
  <c r="S45" i="7"/>
  <c r="T45" i="7"/>
  <c r="M46" i="7"/>
  <c r="N46" i="7"/>
  <c r="P46" i="7"/>
  <c r="Q46" i="7"/>
  <c r="R46" i="7"/>
  <c r="S46" i="7"/>
  <c r="T46" i="7"/>
  <c r="M47" i="7"/>
  <c r="N47" i="7"/>
  <c r="P47" i="7"/>
  <c r="Q47" i="7"/>
  <c r="R47" i="7"/>
  <c r="S47" i="7"/>
  <c r="T47" i="7"/>
  <c r="M48" i="7"/>
  <c r="N48" i="7"/>
  <c r="P48" i="7"/>
  <c r="Q48" i="7"/>
  <c r="R48" i="7"/>
  <c r="S48" i="7"/>
  <c r="T48" i="7"/>
  <c r="M49" i="7"/>
  <c r="N49" i="7"/>
  <c r="P49" i="7"/>
  <c r="Q49" i="7"/>
  <c r="R49" i="7"/>
  <c r="S49" i="7"/>
  <c r="T49" i="7"/>
  <c r="M50" i="7"/>
  <c r="N50" i="7"/>
  <c r="P50" i="7"/>
  <c r="Q50" i="7"/>
  <c r="R50" i="7"/>
  <c r="S50" i="7"/>
  <c r="T50" i="7"/>
  <c r="M51" i="7"/>
  <c r="N51" i="7"/>
  <c r="P51" i="7"/>
  <c r="Q51" i="7"/>
  <c r="R51" i="7"/>
  <c r="S51" i="7"/>
  <c r="T51" i="7"/>
  <c r="M52" i="7"/>
  <c r="N52" i="7"/>
  <c r="P52" i="7"/>
  <c r="Q52" i="7"/>
  <c r="R52" i="7"/>
  <c r="S52" i="7"/>
  <c r="T52" i="7"/>
  <c r="M53" i="7"/>
  <c r="N53" i="7"/>
  <c r="P53" i="7"/>
  <c r="Q53" i="7"/>
  <c r="R53" i="7"/>
  <c r="S53" i="7"/>
  <c r="T53" i="7"/>
  <c r="M54" i="7"/>
  <c r="N54" i="7"/>
  <c r="P54" i="7"/>
  <c r="Q54" i="7"/>
  <c r="R54" i="7"/>
  <c r="S54" i="7"/>
  <c r="T54" i="7"/>
  <c r="M55" i="7"/>
  <c r="N55" i="7"/>
  <c r="P55" i="7"/>
  <c r="Q55" i="7"/>
  <c r="R55" i="7"/>
  <c r="S55" i="7"/>
  <c r="T55" i="7"/>
  <c r="M56" i="7"/>
  <c r="N56" i="7"/>
  <c r="P56" i="7"/>
  <c r="Q56" i="7"/>
  <c r="R56" i="7"/>
  <c r="S56" i="7"/>
  <c r="T56" i="7"/>
  <c r="M57" i="7"/>
  <c r="N57" i="7"/>
  <c r="P57" i="7"/>
  <c r="Q57" i="7"/>
  <c r="R57" i="7"/>
  <c r="S57" i="7"/>
  <c r="T57" i="7"/>
  <c r="M58" i="7"/>
  <c r="N58" i="7"/>
  <c r="P58" i="7"/>
  <c r="Q58" i="7"/>
  <c r="R58" i="7"/>
  <c r="S58" i="7"/>
  <c r="T58" i="7"/>
  <c r="M59" i="7"/>
  <c r="N59" i="7"/>
  <c r="P59" i="7"/>
  <c r="Q59" i="7"/>
  <c r="R59" i="7"/>
  <c r="S59" i="7"/>
  <c r="T59" i="7"/>
  <c r="M60" i="7"/>
  <c r="N60" i="7"/>
  <c r="P60" i="7"/>
  <c r="Q60" i="7"/>
  <c r="R60" i="7"/>
  <c r="S60" i="7"/>
  <c r="T60" i="7"/>
  <c r="M61" i="7"/>
  <c r="N61" i="7"/>
  <c r="P61" i="7"/>
  <c r="Q61" i="7"/>
  <c r="R61" i="7"/>
  <c r="S61" i="7"/>
  <c r="T61" i="7"/>
  <c r="M62" i="7"/>
  <c r="N62" i="7"/>
  <c r="P62" i="7"/>
  <c r="Q62" i="7"/>
  <c r="R62" i="7"/>
  <c r="S62" i="7"/>
  <c r="T62" i="7"/>
  <c r="M63" i="7"/>
  <c r="N63" i="7"/>
  <c r="P63" i="7"/>
  <c r="Q63" i="7"/>
  <c r="R63" i="7"/>
  <c r="S63" i="7"/>
  <c r="T63" i="7"/>
  <c r="M64" i="7"/>
  <c r="N64" i="7"/>
  <c r="P64" i="7"/>
  <c r="Q64" i="7"/>
  <c r="R64" i="7"/>
  <c r="S64" i="7"/>
  <c r="T64" i="7"/>
  <c r="M65" i="7"/>
  <c r="N65" i="7"/>
  <c r="P65" i="7"/>
  <c r="Q65" i="7"/>
  <c r="R65" i="7"/>
  <c r="S65" i="7"/>
  <c r="T65" i="7"/>
  <c r="M66" i="7"/>
  <c r="N66" i="7"/>
  <c r="P66" i="7"/>
  <c r="Q66" i="7"/>
  <c r="R66" i="7"/>
  <c r="S66" i="7"/>
  <c r="T66" i="7"/>
  <c r="M67" i="7"/>
  <c r="N67" i="7"/>
  <c r="P67" i="7"/>
  <c r="Q67" i="7"/>
  <c r="R67" i="7"/>
  <c r="S67" i="7"/>
  <c r="T67" i="7"/>
  <c r="M68" i="7"/>
  <c r="N68" i="7"/>
  <c r="P68" i="7"/>
  <c r="Q68" i="7"/>
  <c r="R68" i="7"/>
  <c r="S68" i="7"/>
  <c r="T68" i="7"/>
  <c r="M69" i="7"/>
  <c r="N69" i="7"/>
  <c r="P69" i="7"/>
  <c r="Q69" i="7"/>
  <c r="R69" i="7"/>
  <c r="S69" i="7"/>
  <c r="T69" i="7"/>
  <c r="M70" i="7"/>
  <c r="N70" i="7"/>
  <c r="P70" i="7"/>
  <c r="Q70" i="7"/>
  <c r="R70" i="7"/>
  <c r="S70" i="7"/>
  <c r="T70" i="7"/>
  <c r="M71" i="7"/>
  <c r="N71" i="7"/>
  <c r="P71" i="7"/>
  <c r="Q71" i="7"/>
  <c r="R71" i="7"/>
  <c r="S71" i="7"/>
  <c r="T71" i="7"/>
  <c r="M72" i="7"/>
  <c r="N72" i="7"/>
  <c r="P72" i="7"/>
  <c r="Q72" i="7"/>
  <c r="R72" i="7"/>
  <c r="S72" i="7"/>
  <c r="T72" i="7"/>
  <c r="M73" i="7"/>
  <c r="N73" i="7"/>
  <c r="P73" i="7"/>
  <c r="Q73" i="7"/>
  <c r="R73" i="7"/>
  <c r="S73" i="7"/>
  <c r="T73" i="7"/>
  <c r="M74" i="7"/>
  <c r="N74" i="7"/>
  <c r="P74" i="7"/>
  <c r="Q74" i="7"/>
  <c r="R74" i="7"/>
  <c r="S74" i="7"/>
  <c r="T74" i="7"/>
  <c r="M75" i="7"/>
  <c r="N75" i="7"/>
  <c r="P75" i="7"/>
  <c r="Q75" i="7"/>
  <c r="R75" i="7"/>
  <c r="S75" i="7"/>
  <c r="T75" i="7"/>
  <c r="M76" i="7"/>
  <c r="N76" i="7"/>
  <c r="P76" i="7"/>
  <c r="Q76" i="7"/>
  <c r="R76" i="7"/>
  <c r="S76" i="7"/>
  <c r="T76" i="7"/>
  <c r="M77" i="7"/>
  <c r="N77" i="7"/>
  <c r="P77" i="7"/>
  <c r="Q77" i="7"/>
  <c r="R77" i="7"/>
  <c r="S77" i="7"/>
  <c r="T77" i="7"/>
  <c r="M78" i="7"/>
  <c r="N78" i="7"/>
  <c r="P78" i="7"/>
  <c r="Q78" i="7"/>
  <c r="R78" i="7"/>
  <c r="S78" i="7"/>
  <c r="T78" i="7"/>
  <c r="M79" i="7"/>
  <c r="N79" i="7"/>
  <c r="P79" i="7"/>
  <c r="Q79" i="7"/>
  <c r="R79" i="7"/>
  <c r="S79" i="7"/>
  <c r="T79" i="7"/>
  <c r="M80" i="7"/>
  <c r="N80" i="7"/>
  <c r="P80" i="7"/>
  <c r="Q80" i="7"/>
  <c r="R80" i="7"/>
  <c r="S80" i="7"/>
  <c r="T80" i="7"/>
  <c r="M81" i="7"/>
  <c r="N81" i="7"/>
  <c r="P81" i="7"/>
  <c r="Q81" i="7"/>
  <c r="R81" i="7"/>
  <c r="S81" i="7"/>
  <c r="T81" i="7"/>
  <c r="M82" i="7"/>
  <c r="N82" i="7"/>
  <c r="P82" i="7"/>
  <c r="Q82" i="7"/>
  <c r="R82" i="7"/>
  <c r="S82" i="7"/>
  <c r="T82" i="7"/>
  <c r="M83" i="7"/>
  <c r="N83" i="7"/>
  <c r="P83" i="7"/>
  <c r="Q83" i="7"/>
  <c r="R83" i="7"/>
  <c r="S83" i="7"/>
  <c r="T83" i="7"/>
  <c r="M84" i="7"/>
  <c r="N84" i="7"/>
  <c r="P84" i="7"/>
  <c r="Q84" i="7"/>
  <c r="R84" i="7"/>
  <c r="S84" i="7"/>
  <c r="T84" i="7"/>
  <c r="M85" i="7"/>
  <c r="N85" i="7"/>
  <c r="P85" i="7"/>
  <c r="Q85" i="7"/>
  <c r="R85" i="7"/>
  <c r="S85" i="7"/>
  <c r="T85" i="7"/>
  <c r="M86" i="7"/>
  <c r="N86" i="7"/>
  <c r="P86" i="7"/>
  <c r="Q86" i="7"/>
  <c r="R86" i="7"/>
  <c r="S86" i="7"/>
  <c r="T86" i="7"/>
  <c r="M87" i="7"/>
  <c r="N87" i="7"/>
  <c r="P87" i="7"/>
  <c r="Q87" i="7"/>
  <c r="R87" i="7"/>
  <c r="S87" i="7"/>
  <c r="T87" i="7"/>
  <c r="M88" i="7"/>
  <c r="N88" i="7"/>
  <c r="P88" i="7"/>
  <c r="Q88" i="7"/>
  <c r="R88" i="7"/>
  <c r="S88" i="7"/>
  <c r="T88" i="7"/>
  <c r="M89" i="7"/>
  <c r="N89" i="7"/>
  <c r="P89" i="7"/>
  <c r="Q89" i="7"/>
  <c r="R89" i="7"/>
  <c r="S89" i="7"/>
  <c r="T89" i="7"/>
  <c r="M90" i="7"/>
  <c r="N90" i="7"/>
  <c r="P90" i="7"/>
  <c r="Q90" i="7"/>
  <c r="R90" i="7"/>
  <c r="S90" i="7"/>
  <c r="T90" i="7"/>
  <c r="M91" i="7"/>
  <c r="N91" i="7"/>
  <c r="P91" i="7"/>
  <c r="Q91" i="7"/>
  <c r="R91" i="7"/>
  <c r="S91" i="7"/>
  <c r="T91" i="7"/>
  <c r="M92" i="7"/>
  <c r="N92" i="7"/>
  <c r="P92" i="7"/>
  <c r="Q92" i="7"/>
  <c r="R92" i="7"/>
  <c r="S92" i="7"/>
  <c r="T92" i="7"/>
  <c r="M93" i="7"/>
  <c r="N93" i="7"/>
  <c r="P93" i="7"/>
  <c r="Q93" i="7"/>
  <c r="R93" i="7"/>
  <c r="S93" i="7"/>
  <c r="T93" i="7"/>
  <c r="M94" i="7"/>
  <c r="N94" i="7"/>
  <c r="P94" i="7"/>
  <c r="Q94" i="7"/>
  <c r="R94" i="7"/>
  <c r="S94" i="7"/>
  <c r="T94" i="7"/>
  <c r="M95" i="7"/>
  <c r="N95" i="7"/>
  <c r="P95" i="7"/>
  <c r="Q95" i="7"/>
  <c r="R95" i="7"/>
  <c r="S95" i="7"/>
  <c r="T95" i="7"/>
  <c r="M96" i="7"/>
  <c r="N96" i="7"/>
  <c r="P96" i="7"/>
  <c r="Q96" i="7"/>
  <c r="R96" i="7"/>
  <c r="S96" i="7"/>
  <c r="T96" i="7"/>
  <c r="M97" i="7"/>
  <c r="N97" i="7"/>
  <c r="P97" i="7"/>
  <c r="Q97" i="7"/>
  <c r="R97" i="7"/>
  <c r="S97" i="7"/>
  <c r="T97" i="7"/>
  <c r="M98" i="7"/>
  <c r="N98" i="7"/>
  <c r="P98" i="7"/>
  <c r="Q98" i="7"/>
  <c r="R98" i="7"/>
  <c r="S98" i="7"/>
  <c r="T98" i="7"/>
  <c r="M99" i="7"/>
  <c r="N99" i="7"/>
  <c r="P99" i="7"/>
  <c r="Q99" i="7"/>
  <c r="R99" i="7"/>
  <c r="S99" i="7"/>
  <c r="T99" i="7"/>
  <c r="M100" i="7"/>
  <c r="N100" i="7"/>
  <c r="P100" i="7"/>
  <c r="Q100" i="7"/>
  <c r="R100" i="7"/>
  <c r="S100" i="7"/>
  <c r="T100" i="7"/>
  <c r="M101" i="7"/>
  <c r="N101" i="7"/>
  <c r="P101" i="7"/>
  <c r="Q101" i="7"/>
  <c r="R101" i="7"/>
  <c r="S101" i="7"/>
  <c r="T101" i="7"/>
  <c r="M102" i="7"/>
  <c r="N102" i="7"/>
  <c r="P102" i="7"/>
  <c r="Q102" i="7"/>
  <c r="R102" i="7"/>
  <c r="S102" i="7"/>
  <c r="T102" i="7"/>
  <c r="M103" i="7"/>
  <c r="N103" i="7"/>
  <c r="P103" i="7"/>
  <c r="Q103" i="7"/>
  <c r="R103" i="7"/>
  <c r="S103" i="7"/>
  <c r="T103" i="7"/>
  <c r="M104" i="7"/>
  <c r="N104" i="7"/>
  <c r="P104" i="7"/>
  <c r="Q104" i="7"/>
  <c r="R104" i="7"/>
  <c r="S104" i="7"/>
  <c r="T104" i="7"/>
  <c r="M105" i="7"/>
  <c r="N105" i="7"/>
  <c r="P105" i="7"/>
  <c r="Q105" i="7"/>
  <c r="R105" i="7"/>
  <c r="S105" i="7"/>
  <c r="T105" i="7"/>
  <c r="M106" i="7"/>
  <c r="N106" i="7"/>
  <c r="P106" i="7"/>
  <c r="Q106" i="7"/>
  <c r="R106" i="7"/>
  <c r="S106" i="7"/>
  <c r="T106" i="7"/>
  <c r="M107" i="7"/>
  <c r="N107" i="7"/>
  <c r="P107" i="7"/>
  <c r="Q107" i="7"/>
  <c r="R107" i="7"/>
  <c r="S107" i="7"/>
  <c r="T107" i="7"/>
  <c r="M108" i="7"/>
  <c r="N108" i="7"/>
  <c r="P108" i="7"/>
  <c r="Q108" i="7"/>
  <c r="R108" i="7"/>
  <c r="S108" i="7"/>
  <c r="T108" i="7"/>
  <c r="M109" i="7"/>
  <c r="N109" i="7"/>
  <c r="P109" i="7"/>
  <c r="Q109" i="7"/>
  <c r="R109" i="7"/>
  <c r="S109" i="7"/>
  <c r="T109" i="7"/>
  <c r="M110" i="7"/>
  <c r="N110" i="7"/>
  <c r="P110" i="7"/>
  <c r="Q110" i="7"/>
  <c r="R110" i="7"/>
  <c r="S110" i="7"/>
  <c r="T110" i="7"/>
  <c r="M111" i="7"/>
  <c r="N111" i="7"/>
  <c r="P111" i="7"/>
  <c r="Q111" i="7"/>
  <c r="R111" i="7"/>
  <c r="S111" i="7"/>
  <c r="T111" i="7"/>
  <c r="M112" i="7"/>
  <c r="N112" i="7"/>
  <c r="P112" i="7"/>
  <c r="Q112" i="7"/>
  <c r="R112" i="7"/>
  <c r="S112" i="7"/>
  <c r="T112" i="7"/>
  <c r="M113" i="7"/>
  <c r="N113" i="7"/>
  <c r="P113" i="7"/>
  <c r="Q113" i="7"/>
  <c r="R113" i="7"/>
  <c r="S113" i="7"/>
  <c r="T113" i="7"/>
  <c r="M114" i="7"/>
  <c r="N114" i="7"/>
  <c r="P114" i="7"/>
  <c r="Q114" i="7"/>
  <c r="R114" i="7"/>
  <c r="S114" i="7"/>
  <c r="T114" i="7"/>
  <c r="M115" i="7"/>
  <c r="N115" i="7"/>
  <c r="P115" i="7"/>
  <c r="Q115" i="7"/>
  <c r="R115" i="7"/>
  <c r="S115" i="7"/>
  <c r="T115" i="7"/>
  <c r="M116" i="7"/>
  <c r="N116" i="7"/>
  <c r="P116" i="7"/>
  <c r="Q116" i="7"/>
  <c r="R116" i="7"/>
  <c r="S116" i="7"/>
  <c r="T116" i="7"/>
  <c r="N3" i="7"/>
  <c r="O3" i="7"/>
  <c r="P3" i="7"/>
  <c r="Q3" i="7"/>
  <c r="R3" i="7"/>
  <c r="S3" i="7"/>
  <c r="T3" i="7"/>
  <c r="M3" i="7"/>
  <c r="DN117" i="7" l="1"/>
  <c r="L36" i="6" s="1"/>
  <c r="BZ117" i="7"/>
  <c r="I36" i="6" s="1"/>
  <c r="DI117" i="7"/>
  <c r="DW117" i="7"/>
  <c r="M34" i="6" s="1"/>
  <c r="DE117" i="7"/>
  <c r="K37" i="6" s="1"/>
  <c r="DB117" i="7"/>
  <c r="K32" i="6" s="1"/>
  <c r="DA117" i="7"/>
  <c r="K30" i="6" s="1"/>
  <c r="CH117" i="7"/>
  <c r="DU117" i="7"/>
  <c r="DT117" i="7"/>
  <c r="M27" i="6" s="1"/>
  <c r="DC117" i="7"/>
  <c r="K34" i="6" s="1"/>
  <c r="CQ117" i="7"/>
  <c r="BV117" i="7"/>
  <c r="I27" i="6" s="1"/>
  <c r="DY117" i="7"/>
  <c r="M37" i="6" s="1"/>
  <c r="BA117" i="7"/>
  <c r="H26" i="6" s="1"/>
  <c r="CO117" i="7"/>
  <c r="CJ117" i="7"/>
  <c r="DO117" i="7"/>
  <c r="L37" i="6" s="1"/>
  <c r="DS117" i="7"/>
  <c r="DL117" i="7"/>
  <c r="DX117" i="7"/>
  <c r="M36" i="6" s="1"/>
  <c r="CY117" i="7"/>
  <c r="K26" i="6" s="1"/>
  <c r="CS117" i="7"/>
  <c r="J34" i="6" s="1"/>
  <c r="CG117" i="7"/>
  <c r="CR117" i="7"/>
  <c r="DF117" i="7"/>
  <c r="K40" i="6" s="1"/>
  <c r="DZ117" i="7"/>
  <c r="M40" i="6" s="1"/>
  <c r="DK117" i="7"/>
  <c r="BY117" i="7"/>
  <c r="I34" i="6" s="1"/>
  <c r="CP117" i="7"/>
  <c r="J27" i="6" s="1"/>
  <c r="DD117" i="7"/>
  <c r="K36" i="6" s="1"/>
  <c r="DP117" i="7"/>
  <c r="L40" i="6" s="1"/>
  <c r="CI117" i="7"/>
  <c r="CV117" i="7"/>
  <c r="J40" i="6" s="1"/>
  <c r="BU117" i="7"/>
  <c r="CU117" i="7"/>
  <c r="J37" i="6" s="1"/>
  <c r="DM117" i="7"/>
  <c r="L34" i="6" s="1"/>
  <c r="DV117" i="7"/>
  <c r="DJ117" i="7"/>
  <c r="L27" i="6" s="1"/>
  <c r="CZ117" i="7"/>
  <c r="K27" i="6" s="1"/>
  <c r="CT117" i="7"/>
  <c r="J36" i="6" s="1"/>
  <c r="CF117" i="7"/>
  <c r="CE117" i="7"/>
  <c r="CL117" i="7"/>
  <c r="CK117" i="7"/>
  <c r="CB117" i="7"/>
  <c r="I40" i="6" s="1"/>
  <c r="CA117" i="7"/>
  <c r="I37" i="6" s="1"/>
  <c r="BX117" i="7"/>
  <c r="BW117" i="7"/>
  <c r="AJ117" i="7"/>
  <c r="F32" i="6" s="1"/>
  <c r="AL117" i="7"/>
  <c r="F36" i="6" s="1"/>
  <c r="AV117" i="7"/>
  <c r="G36" i="6" s="1"/>
  <c r="BC117" i="7"/>
  <c r="H30" i="6" s="1"/>
  <c r="BB117" i="7"/>
  <c r="H27" i="6" s="1"/>
  <c r="AK117" i="7"/>
  <c r="F34" i="6" s="1"/>
  <c r="AS117" i="7"/>
  <c r="G30" i="6" s="1"/>
  <c r="BD117" i="7"/>
  <c r="H32" i="6" s="1"/>
  <c r="AR117" i="7"/>
  <c r="G27" i="6" s="1"/>
  <c r="AN117" i="7"/>
  <c r="F40" i="6" s="1"/>
  <c r="BG117" i="7"/>
  <c r="H37" i="6" s="1"/>
  <c r="BF117" i="7"/>
  <c r="H36" i="6" s="1"/>
  <c r="AQ117" i="7"/>
  <c r="G26" i="6" s="1"/>
  <c r="BE117" i="7"/>
  <c r="H34" i="6" s="1"/>
  <c r="AI117" i="7"/>
  <c r="F30" i="6" s="1"/>
  <c r="AW117" i="7"/>
  <c r="G37" i="6" s="1"/>
  <c r="AH117" i="7"/>
  <c r="F27" i="6" s="1"/>
  <c r="AU117" i="7"/>
  <c r="G34" i="6" s="1"/>
  <c r="BH117" i="7"/>
  <c r="H40" i="6" s="1"/>
  <c r="AX117" i="7"/>
  <c r="G40" i="6" s="1"/>
  <c r="AT117" i="7"/>
  <c r="G32" i="6" s="1"/>
  <c r="AG117" i="7"/>
  <c r="F26" i="6" s="1"/>
  <c r="AM117" i="7"/>
  <c r="F37" i="6" s="1"/>
  <c r="AB117" i="7"/>
  <c r="E36" i="6" s="1"/>
  <c r="AD117" i="7"/>
  <c r="E40" i="6" s="1"/>
  <c r="X117" i="7" l="1"/>
  <c r="Z117" i="7"/>
  <c r="E32" i="6" s="1"/>
  <c r="AA117" i="7"/>
  <c r="E34" i="6" s="1"/>
  <c r="Y117" i="7"/>
  <c r="E30" i="6" s="1"/>
  <c r="AC117" i="7"/>
  <c r="E37" i="6" s="1"/>
  <c r="W117" i="7"/>
  <c r="E26" i="6" s="1"/>
  <c r="M117" i="7" l="1"/>
  <c r="T117" i="7"/>
  <c r="S117" i="7"/>
  <c r="R117" i="7"/>
  <c r="Q117" i="7"/>
  <c r="P117" i="7"/>
  <c r="O117" i="7"/>
  <c r="N117" i="7"/>
  <c r="C36" i="6" l="1"/>
  <c r="D36" i="6"/>
  <c r="C40" i="6"/>
  <c r="D40" i="6"/>
  <c r="D27" i="6"/>
  <c r="C37" i="6"/>
  <c r="D37" i="6"/>
  <c r="D30" i="6"/>
  <c r="D32" i="6"/>
  <c r="C34" i="6"/>
  <c r="D34" i="6"/>
  <c r="D26" i="6"/>
  <c r="AI44" i="1"/>
  <c r="E27" i="6" s="1"/>
  <c r="AJ44" i="1"/>
  <c r="AK44" i="1"/>
  <c r="AL44" i="1"/>
  <c r="AM44" i="1"/>
  <c r="AN44" i="1"/>
  <c r="AP44" i="1"/>
  <c r="AQ44" i="1"/>
  <c r="AR44" i="1"/>
  <c r="AS44" i="1"/>
  <c r="AT44" i="1"/>
  <c r="AU44" i="1"/>
  <c r="AI45" i="1"/>
  <c r="AJ45" i="1"/>
  <c r="AK45" i="1"/>
  <c r="AL45" i="1"/>
  <c r="AM45" i="1"/>
  <c r="AN45" i="1"/>
  <c r="AP45" i="1"/>
  <c r="AQ45" i="1"/>
  <c r="AR45" i="1"/>
  <c r="AS45" i="1"/>
  <c r="AT45" i="1"/>
  <c r="AU45" i="1"/>
  <c r="AI46" i="1"/>
  <c r="C30" i="6" s="1"/>
  <c r="AJ46" i="1"/>
  <c r="AK46" i="1"/>
  <c r="AL46" i="1"/>
  <c r="AM46" i="1"/>
  <c r="AN46" i="1"/>
  <c r="AP46" i="1"/>
  <c r="I30" i="6" s="1"/>
  <c r="AQ46" i="1"/>
  <c r="I33" i="6" s="1"/>
  <c r="AR46" i="1"/>
  <c r="AS46" i="1"/>
  <c r="AT46" i="1"/>
  <c r="AU46" i="1"/>
  <c r="J30" i="6"/>
  <c r="L30" i="6"/>
  <c r="M30" i="6"/>
  <c r="AI47" i="1"/>
  <c r="AJ47" i="1"/>
  <c r="AK47" i="1"/>
  <c r="AL47" i="1"/>
  <c r="AM47" i="1"/>
  <c r="AN47" i="1"/>
  <c r="AP47" i="1"/>
  <c r="AQ47" i="1"/>
  <c r="AR47" i="1"/>
  <c r="AS47" i="1"/>
  <c r="AT47" i="1"/>
  <c r="AU47" i="1"/>
  <c r="AI48" i="1"/>
  <c r="AJ48" i="1"/>
  <c r="AK48" i="1"/>
  <c r="AL48" i="1"/>
  <c r="AM48" i="1"/>
  <c r="AN48" i="1"/>
  <c r="AP48" i="1"/>
  <c r="AQ48" i="1"/>
  <c r="AR48" i="1"/>
  <c r="AS48" i="1"/>
  <c r="AT48" i="1"/>
  <c r="AU48" i="1"/>
  <c r="AI49" i="1"/>
  <c r="AJ49" i="1"/>
  <c r="AK49" i="1"/>
  <c r="AL49" i="1"/>
  <c r="AM49" i="1"/>
  <c r="AN49" i="1"/>
  <c r="AP49" i="1"/>
  <c r="AQ49" i="1"/>
  <c r="AR49" i="1"/>
  <c r="AS49" i="1"/>
  <c r="AT49" i="1"/>
  <c r="AU49" i="1"/>
  <c r="AI50" i="1"/>
  <c r="AJ50" i="1"/>
  <c r="AK50" i="1"/>
  <c r="AL50" i="1"/>
  <c r="AM50" i="1"/>
  <c r="AN50" i="1"/>
  <c r="AP50" i="1"/>
  <c r="AQ50" i="1"/>
  <c r="AR50" i="1"/>
  <c r="AS50" i="1"/>
  <c r="AT50" i="1"/>
  <c r="AU50" i="1"/>
  <c r="AI51" i="1"/>
  <c r="AJ51" i="1"/>
  <c r="AK51" i="1"/>
  <c r="AL51" i="1"/>
  <c r="AM51" i="1"/>
  <c r="AN51" i="1"/>
  <c r="AP51" i="1"/>
  <c r="AQ51" i="1"/>
  <c r="AR51" i="1"/>
  <c r="AS51" i="1"/>
  <c r="AT51" i="1"/>
  <c r="AU51" i="1"/>
  <c r="AI52" i="1"/>
  <c r="AJ52" i="1"/>
  <c r="AK52" i="1"/>
  <c r="AL52" i="1"/>
  <c r="AM52" i="1"/>
  <c r="AN52" i="1"/>
  <c r="AP52" i="1"/>
  <c r="AQ52" i="1"/>
  <c r="AR52" i="1"/>
  <c r="AS52" i="1"/>
  <c r="AT52" i="1"/>
  <c r="AU52" i="1"/>
  <c r="AI53" i="1"/>
  <c r="AJ53" i="1"/>
  <c r="AK53" i="1"/>
  <c r="AL53" i="1"/>
  <c r="AM53" i="1"/>
  <c r="AN53" i="1"/>
  <c r="AP53" i="1"/>
  <c r="AQ53" i="1"/>
  <c r="AR53" i="1"/>
  <c r="AS53" i="1"/>
  <c r="AT53" i="1"/>
  <c r="AU53" i="1"/>
  <c r="AI54" i="1"/>
  <c r="AJ54" i="1"/>
  <c r="AK54" i="1"/>
  <c r="AL54" i="1"/>
  <c r="AM54" i="1"/>
  <c r="AN54" i="1"/>
  <c r="AP54" i="1"/>
  <c r="AQ54" i="1"/>
  <c r="AR54" i="1"/>
  <c r="AS54" i="1"/>
  <c r="AT54" i="1"/>
  <c r="AU54" i="1"/>
  <c r="AI55" i="1"/>
  <c r="AJ55" i="1"/>
  <c r="AK55" i="1"/>
  <c r="AL55" i="1"/>
  <c r="AM55" i="1"/>
  <c r="AN55" i="1"/>
  <c r="AP55" i="1"/>
  <c r="AQ55" i="1"/>
  <c r="AR55" i="1"/>
  <c r="AS55" i="1"/>
  <c r="AT55" i="1"/>
  <c r="AU55" i="1"/>
  <c r="AI56" i="1"/>
  <c r="AJ56" i="1"/>
  <c r="AK56" i="1"/>
  <c r="AL56" i="1"/>
  <c r="AM56" i="1"/>
  <c r="AN56" i="1"/>
  <c r="AP56" i="1"/>
  <c r="AQ56" i="1"/>
  <c r="AR56" i="1"/>
  <c r="AS56" i="1"/>
  <c r="AT56" i="1"/>
  <c r="AU56" i="1"/>
  <c r="AI57" i="1"/>
  <c r="AJ57" i="1"/>
  <c r="AK57" i="1"/>
  <c r="AL57" i="1"/>
  <c r="AM57" i="1"/>
  <c r="AN57" i="1"/>
  <c r="AP57" i="1"/>
  <c r="AQ57" i="1"/>
  <c r="AR57" i="1"/>
  <c r="AS57" i="1"/>
  <c r="AT57" i="1"/>
  <c r="AU57" i="1"/>
  <c r="AI58" i="1"/>
  <c r="AJ58" i="1"/>
  <c r="AK58" i="1"/>
  <c r="AL58" i="1"/>
  <c r="AM58" i="1"/>
  <c r="AN58" i="1"/>
  <c r="AP58" i="1"/>
  <c r="AQ58" i="1"/>
  <c r="AR58" i="1"/>
  <c r="AS58" i="1"/>
  <c r="AT58" i="1"/>
  <c r="AU58" i="1"/>
  <c r="AI59" i="1"/>
  <c r="AJ59" i="1"/>
  <c r="AK59" i="1"/>
  <c r="AL59" i="1"/>
  <c r="AM59" i="1"/>
  <c r="AN59" i="1"/>
  <c r="AP59" i="1"/>
  <c r="AQ59" i="1"/>
  <c r="AR59" i="1"/>
  <c r="AS59" i="1"/>
  <c r="AT59" i="1"/>
  <c r="AU59" i="1"/>
  <c r="AI60" i="1"/>
  <c r="AJ60" i="1"/>
  <c r="AK60" i="1"/>
  <c r="AL60" i="1"/>
  <c r="AM60" i="1"/>
  <c r="AN60" i="1"/>
  <c r="AP60" i="1"/>
  <c r="AQ60" i="1"/>
  <c r="AR60" i="1"/>
  <c r="AS60" i="1"/>
  <c r="AT60" i="1"/>
  <c r="AU60" i="1"/>
  <c r="AI61" i="1"/>
  <c r="AJ61" i="1"/>
  <c r="AK61" i="1"/>
  <c r="AL61" i="1"/>
  <c r="AM61" i="1"/>
  <c r="AN61" i="1"/>
  <c r="AP61" i="1"/>
  <c r="AQ61" i="1"/>
  <c r="AR61" i="1"/>
  <c r="AS61" i="1"/>
  <c r="AT61" i="1"/>
  <c r="AU61" i="1"/>
  <c r="AI62" i="1"/>
  <c r="AJ62" i="1"/>
  <c r="AK62" i="1"/>
  <c r="AL62" i="1"/>
  <c r="AM62" i="1"/>
  <c r="AN62" i="1"/>
  <c r="AP62" i="1"/>
  <c r="AQ62" i="1"/>
  <c r="AR62" i="1"/>
  <c r="AS62" i="1"/>
  <c r="AT62" i="1"/>
  <c r="AU62" i="1"/>
  <c r="AI63" i="1"/>
  <c r="AJ63" i="1"/>
  <c r="AK63" i="1"/>
  <c r="AL63" i="1"/>
  <c r="AM63" i="1"/>
  <c r="AN63" i="1"/>
  <c r="AP63" i="1"/>
  <c r="AQ63" i="1"/>
  <c r="AR63" i="1"/>
  <c r="AS63" i="1"/>
  <c r="AT63" i="1"/>
  <c r="AU63" i="1"/>
  <c r="AI64" i="1"/>
  <c r="AJ64" i="1"/>
  <c r="AK64" i="1"/>
  <c r="AL64" i="1"/>
  <c r="AM64" i="1"/>
  <c r="AN64" i="1"/>
  <c r="AP64" i="1"/>
  <c r="AQ64" i="1"/>
  <c r="AR64" i="1"/>
  <c r="AS64" i="1"/>
  <c r="AT64" i="1"/>
  <c r="AU64" i="1"/>
  <c r="AI65" i="1"/>
  <c r="AJ65" i="1"/>
  <c r="AK65" i="1"/>
  <c r="AL65" i="1"/>
  <c r="AM65" i="1"/>
  <c r="AN65" i="1"/>
  <c r="AP65" i="1"/>
  <c r="AQ65" i="1"/>
  <c r="AR65" i="1"/>
  <c r="AS65" i="1"/>
  <c r="AT65" i="1"/>
  <c r="AU65" i="1"/>
  <c r="AI66" i="1"/>
  <c r="AJ66" i="1"/>
  <c r="AK66" i="1"/>
  <c r="AL66" i="1"/>
  <c r="AM66" i="1"/>
  <c r="AN66" i="1"/>
  <c r="AP66" i="1"/>
  <c r="AQ66" i="1"/>
  <c r="AR66" i="1"/>
  <c r="AS66" i="1"/>
  <c r="AT66" i="1"/>
  <c r="AU66" i="1"/>
  <c r="AI67" i="1"/>
  <c r="AJ67" i="1"/>
  <c r="AK67" i="1"/>
  <c r="AL67" i="1"/>
  <c r="AM67" i="1"/>
  <c r="AN67" i="1"/>
  <c r="AP67" i="1"/>
  <c r="AQ67" i="1"/>
  <c r="AR67" i="1"/>
  <c r="AS67" i="1"/>
  <c r="AT67" i="1"/>
  <c r="AU67" i="1"/>
  <c r="AI68" i="1"/>
  <c r="AJ68" i="1"/>
  <c r="AK68" i="1"/>
  <c r="AL68" i="1"/>
  <c r="AM68" i="1"/>
  <c r="AN68" i="1"/>
  <c r="AP68" i="1"/>
  <c r="AQ68" i="1"/>
  <c r="AR68" i="1"/>
  <c r="AS68" i="1"/>
  <c r="AT68" i="1"/>
  <c r="AU68" i="1"/>
  <c r="AI69" i="1"/>
  <c r="AJ69" i="1"/>
  <c r="AK69" i="1"/>
  <c r="AL69" i="1"/>
  <c r="AM69" i="1"/>
  <c r="AN69" i="1"/>
  <c r="AP69" i="1"/>
  <c r="AQ69" i="1"/>
  <c r="AR69" i="1"/>
  <c r="AS69" i="1"/>
  <c r="AT69" i="1"/>
  <c r="AU69" i="1"/>
  <c r="AI70" i="1"/>
  <c r="AJ70" i="1"/>
  <c r="AK70" i="1"/>
  <c r="AL70" i="1"/>
  <c r="AM70" i="1"/>
  <c r="AN70" i="1"/>
  <c r="AP70" i="1"/>
  <c r="AQ70" i="1"/>
  <c r="AR70" i="1"/>
  <c r="AS70" i="1"/>
  <c r="AT70" i="1"/>
  <c r="AU70" i="1"/>
  <c r="AI71" i="1"/>
  <c r="AJ71" i="1"/>
  <c r="AK71" i="1"/>
  <c r="AL71" i="1"/>
  <c r="AM71" i="1"/>
  <c r="AN71" i="1"/>
  <c r="AP71" i="1"/>
  <c r="AQ71" i="1"/>
  <c r="AR71" i="1"/>
  <c r="AS71" i="1"/>
  <c r="AT71" i="1"/>
  <c r="AU71" i="1"/>
  <c r="AI72" i="1"/>
  <c r="AJ72" i="1"/>
  <c r="AK72" i="1"/>
  <c r="AL72" i="1"/>
  <c r="AM72" i="1"/>
  <c r="AN72" i="1"/>
  <c r="AP72" i="1"/>
  <c r="AQ72" i="1"/>
  <c r="AR72" i="1"/>
  <c r="AS72" i="1"/>
  <c r="AT72" i="1"/>
  <c r="AU72" i="1"/>
  <c r="AI73" i="1"/>
  <c r="AJ73" i="1"/>
  <c r="AK73" i="1"/>
  <c r="AL73" i="1"/>
  <c r="AM73" i="1"/>
  <c r="AN73" i="1"/>
  <c r="AP73" i="1"/>
  <c r="AQ73" i="1"/>
  <c r="AR73" i="1"/>
  <c r="AS73" i="1"/>
  <c r="AT73" i="1"/>
  <c r="AU73" i="1"/>
  <c r="AI74" i="1"/>
  <c r="AJ74" i="1"/>
  <c r="AK74" i="1"/>
  <c r="AL74" i="1"/>
  <c r="AM74" i="1"/>
  <c r="AN74" i="1"/>
  <c r="AP74" i="1"/>
  <c r="AQ74" i="1"/>
  <c r="AR74" i="1"/>
  <c r="AS74" i="1"/>
  <c r="AT74" i="1"/>
  <c r="AU74" i="1"/>
  <c r="AI75" i="1"/>
  <c r="AJ75" i="1"/>
  <c r="AK75" i="1"/>
  <c r="AL75" i="1"/>
  <c r="AM75" i="1"/>
  <c r="AN75" i="1"/>
  <c r="AP75" i="1"/>
  <c r="AQ75" i="1"/>
  <c r="AR75" i="1"/>
  <c r="AS75" i="1"/>
  <c r="AT75" i="1"/>
  <c r="AU75" i="1"/>
  <c r="AI76" i="1"/>
  <c r="AJ76" i="1"/>
  <c r="AK76" i="1"/>
  <c r="AL76" i="1"/>
  <c r="AM76" i="1"/>
  <c r="AN76" i="1"/>
  <c r="AP76" i="1"/>
  <c r="AQ76" i="1"/>
  <c r="AR76" i="1"/>
  <c r="AS76" i="1"/>
  <c r="AT76" i="1"/>
  <c r="AU76" i="1"/>
  <c r="AI77" i="1"/>
  <c r="AJ77" i="1"/>
  <c r="AK77" i="1"/>
  <c r="AL77" i="1"/>
  <c r="AM77" i="1"/>
  <c r="AN77" i="1"/>
  <c r="AP77" i="1"/>
  <c r="AQ77" i="1"/>
  <c r="AR77" i="1"/>
  <c r="AS77" i="1"/>
  <c r="AT77" i="1"/>
  <c r="AU77" i="1"/>
  <c r="AI78" i="1"/>
  <c r="AJ78" i="1"/>
  <c r="AK78" i="1"/>
  <c r="AL78" i="1"/>
  <c r="AM78" i="1"/>
  <c r="AN78" i="1"/>
  <c r="AP78" i="1"/>
  <c r="AQ78" i="1"/>
  <c r="AR78" i="1"/>
  <c r="AS78" i="1"/>
  <c r="AT78" i="1"/>
  <c r="AU78" i="1"/>
  <c r="AI79" i="1"/>
  <c r="AJ79" i="1"/>
  <c r="AK79" i="1"/>
  <c r="AL79" i="1"/>
  <c r="AM79" i="1"/>
  <c r="AN79" i="1"/>
  <c r="AP79" i="1"/>
  <c r="AQ79" i="1"/>
  <c r="AR79" i="1"/>
  <c r="AS79" i="1"/>
  <c r="AT79" i="1"/>
  <c r="AU79" i="1"/>
  <c r="AI80" i="1"/>
  <c r="AJ80" i="1"/>
  <c r="AK80" i="1"/>
  <c r="AL80" i="1"/>
  <c r="AM80" i="1"/>
  <c r="AN80" i="1"/>
  <c r="AP80" i="1"/>
  <c r="AQ80" i="1"/>
  <c r="AR80" i="1"/>
  <c r="AS80" i="1"/>
  <c r="AT80" i="1"/>
  <c r="AU80" i="1"/>
  <c r="AI81" i="1"/>
  <c r="AJ81" i="1"/>
  <c r="AK81" i="1"/>
  <c r="AL81" i="1"/>
  <c r="AM81" i="1"/>
  <c r="AN81" i="1"/>
  <c r="AP81" i="1"/>
  <c r="AQ81" i="1"/>
  <c r="AR81" i="1"/>
  <c r="AS81" i="1"/>
  <c r="AT81" i="1"/>
  <c r="AU81" i="1"/>
  <c r="AI82" i="1"/>
  <c r="AJ82" i="1"/>
  <c r="AK82" i="1"/>
  <c r="AL82" i="1"/>
  <c r="AM82" i="1"/>
  <c r="AN82" i="1"/>
  <c r="AP82" i="1"/>
  <c r="AQ82" i="1"/>
  <c r="AR82" i="1"/>
  <c r="AS82" i="1"/>
  <c r="AT82" i="1"/>
  <c r="AU82" i="1"/>
  <c r="AI83" i="1"/>
  <c r="AJ83" i="1"/>
  <c r="AK83" i="1"/>
  <c r="AL83" i="1"/>
  <c r="AM83" i="1"/>
  <c r="AN83" i="1"/>
  <c r="AP83" i="1"/>
  <c r="AQ83" i="1"/>
  <c r="AR83" i="1"/>
  <c r="AS83" i="1"/>
  <c r="AT83" i="1"/>
  <c r="AU83" i="1"/>
  <c r="AI84" i="1"/>
  <c r="AJ84" i="1"/>
  <c r="AK84" i="1"/>
  <c r="AL84" i="1"/>
  <c r="AM84" i="1"/>
  <c r="AN84" i="1"/>
  <c r="AP84" i="1"/>
  <c r="AQ84" i="1"/>
  <c r="AR84" i="1"/>
  <c r="AS84" i="1"/>
  <c r="AT84" i="1"/>
  <c r="AU84" i="1"/>
  <c r="AI85" i="1"/>
  <c r="AJ85" i="1"/>
  <c r="AK85" i="1"/>
  <c r="AL85" i="1"/>
  <c r="AM85" i="1"/>
  <c r="AN85" i="1"/>
  <c r="AP85" i="1"/>
  <c r="AQ85" i="1"/>
  <c r="AR85" i="1"/>
  <c r="AS85" i="1"/>
  <c r="AT85" i="1"/>
  <c r="AU85" i="1"/>
  <c r="AI86" i="1"/>
  <c r="AJ86" i="1"/>
  <c r="AK86" i="1"/>
  <c r="AL86" i="1"/>
  <c r="AM86" i="1"/>
  <c r="AN86" i="1"/>
  <c r="AP86" i="1"/>
  <c r="AQ86" i="1"/>
  <c r="AR86" i="1"/>
  <c r="AS86" i="1"/>
  <c r="AT86" i="1"/>
  <c r="AU86" i="1"/>
  <c r="AI87" i="1"/>
  <c r="AJ87" i="1"/>
  <c r="AK87" i="1"/>
  <c r="AL87" i="1"/>
  <c r="AM87" i="1"/>
  <c r="AN87" i="1"/>
  <c r="AP87" i="1"/>
  <c r="AQ87" i="1"/>
  <c r="AR87" i="1"/>
  <c r="AS87" i="1"/>
  <c r="AT87" i="1"/>
  <c r="AU87" i="1"/>
  <c r="AI88" i="1"/>
  <c r="AJ88" i="1"/>
  <c r="AK88" i="1"/>
  <c r="AL88" i="1"/>
  <c r="AM88" i="1"/>
  <c r="AN88" i="1"/>
  <c r="AP88" i="1"/>
  <c r="AQ88" i="1"/>
  <c r="AR88" i="1"/>
  <c r="AS88" i="1"/>
  <c r="AT88" i="1"/>
  <c r="AU88" i="1"/>
  <c r="AI89" i="1"/>
  <c r="AJ89" i="1"/>
  <c r="AK89" i="1"/>
  <c r="AL89" i="1"/>
  <c r="AM89" i="1"/>
  <c r="AN89" i="1"/>
  <c r="AP89" i="1"/>
  <c r="AQ89" i="1"/>
  <c r="AR89" i="1"/>
  <c r="AS89" i="1"/>
  <c r="AT89" i="1"/>
  <c r="AU89" i="1"/>
  <c r="AI90" i="1"/>
  <c r="AJ90" i="1"/>
  <c r="AK90" i="1"/>
  <c r="AL90" i="1"/>
  <c r="AM90" i="1"/>
  <c r="AN90" i="1"/>
  <c r="AP90" i="1"/>
  <c r="AQ90" i="1"/>
  <c r="AR90" i="1"/>
  <c r="AS90" i="1"/>
  <c r="AT90" i="1"/>
  <c r="AU90" i="1"/>
  <c r="AI91" i="1"/>
  <c r="AJ91" i="1"/>
  <c r="AK91" i="1"/>
  <c r="AL91" i="1"/>
  <c r="AM91" i="1"/>
  <c r="AN91" i="1"/>
  <c r="AP91" i="1"/>
  <c r="AQ91" i="1"/>
  <c r="AR91" i="1"/>
  <c r="AS91" i="1"/>
  <c r="AT91" i="1"/>
  <c r="AU91" i="1"/>
  <c r="AI92" i="1"/>
  <c r="AJ92" i="1"/>
  <c r="AK92" i="1"/>
  <c r="AL92" i="1"/>
  <c r="AM92" i="1"/>
  <c r="AN92" i="1"/>
  <c r="AP92" i="1"/>
  <c r="AQ92" i="1"/>
  <c r="AR92" i="1"/>
  <c r="AS92" i="1"/>
  <c r="AT92" i="1"/>
  <c r="AU92" i="1"/>
  <c r="AI93" i="1"/>
  <c r="AJ93" i="1"/>
  <c r="AK93" i="1"/>
  <c r="AL93" i="1"/>
  <c r="AM93" i="1"/>
  <c r="AN93" i="1"/>
  <c r="AP93" i="1"/>
  <c r="AQ93" i="1"/>
  <c r="AR93" i="1"/>
  <c r="AS93" i="1"/>
  <c r="AT93" i="1"/>
  <c r="AU93" i="1"/>
  <c r="AI94" i="1"/>
  <c r="AJ94" i="1"/>
  <c r="AK94" i="1"/>
  <c r="AL94" i="1"/>
  <c r="AM94" i="1"/>
  <c r="AN94" i="1"/>
  <c r="AP94" i="1"/>
  <c r="AQ94" i="1"/>
  <c r="AR94" i="1"/>
  <c r="AS94" i="1"/>
  <c r="AT94" i="1"/>
  <c r="AU94" i="1"/>
  <c r="AI95" i="1"/>
  <c r="AJ95" i="1"/>
  <c r="AK95" i="1"/>
  <c r="AL95" i="1"/>
  <c r="AM95" i="1"/>
  <c r="AN95" i="1"/>
  <c r="AP95" i="1"/>
  <c r="AQ95" i="1"/>
  <c r="AR95" i="1"/>
  <c r="AS95" i="1"/>
  <c r="AT95" i="1"/>
  <c r="AU95" i="1"/>
  <c r="AI96" i="1"/>
  <c r="AJ96" i="1"/>
  <c r="AK96" i="1"/>
  <c r="AL96" i="1"/>
  <c r="AM96" i="1"/>
  <c r="AN96" i="1"/>
  <c r="AP96" i="1"/>
  <c r="AQ96" i="1"/>
  <c r="AR96" i="1"/>
  <c r="AS96" i="1"/>
  <c r="AT96" i="1"/>
  <c r="AU96" i="1"/>
  <c r="AI97" i="1"/>
  <c r="AJ97" i="1"/>
  <c r="AK97" i="1"/>
  <c r="AL97" i="1"/>
  <c r="AM97" i="1"/>
  <c r="AN97" i="1"/>
  <c r="AP97" i="1"/>
  <c r="AQ97" i="1"/>
  <c r="AR97" i="1"/>
  <c r="AS97" i="1"/>
  <c r="AT97" i="1"/>
  <c r="AU97" i="1"/>
  <c r="AI98" i="1"/>
  <c r="AJ98" i="1"/>
  <c r="AK98" i="1"/>
  <c r="AL98" i="1"/>
  <c r="AM98" i="1"/>
  <c r="AN98" i="1"/>
  <c r="AP98" i="1"/>
  <c r="AQ98" i="1"/>
  <c r="AR98" i="1"/>
  <c r="AS98" i="1"/>
  <c r="AT98" i="1"/>
  <c r="AU98" i="1"/>
  <c r="AI99" i="1"/>
  <c r="AJ99" i="1"/>
  <c r="AK99" i="1"/>
  <c r="AL99" i="1"/>
  <c r="AM99" i="1"/>
  <c r="AN99" i="1"/>
  <c r="AP99" i="1"/>
  <c r="AQ99" i="1"/>
  <c r="AR99" i="1"/>
  <c r="AS99" i="1"/>
  <c r="AT99" i="1"/>
  <c r="AU99" i="1"/>
  <c r="AI100" i="1"/>
  <c r="AJ100" i="1"/>
  <c r="AK100" i="1"/>
  <c r="AL100" i="1"/>
  <c r="AM100" i="1"/>
  <c r="AN100" i="1"/>
  <c r="AP100" i="1"/>
  <c r="AQ100" i="1"/>
  <c r="AR100" i="1"/>
  <c r="AS100" i="1"/>
  <c r="AT100" i="1"/>
  <c r="AU100" i="1"/>
  <c r="AI101" i="1"/>
  <c r="AJ101" i="1"/>
  <c r="AK101" i="1"/>
  <c r="AL101" i="1"/>
  <c r="AM101" i="1"/>
  <c r="AN101" i="1"/>
  <c r="AP101" i="1"/>
  <c r="AQ101" i="1"/>
  <c r="AR101" i="1"/>
  <c r="AS101" i="1"/>
  <c r="AT101" i="1"/>
  <c r="AU101" i="1"/>
  <c r="AI102" i="1"/>
  <c r="AJ102" i="1"/>
  <c r="AK102" i="1"/>
  <c r="AL102" i="1"/>
  <c r="AM102" i="1"/>
  <c r="AN102" i="1"/>
  <c r="AP102" i="1"/>
  <c r="AQ102" i="1"/>
  <c r="AR102" i="1"/>
  <c r="AS102" i="1"/>
  <c r="AT102" i="1"/>
  <c r="AU102" i="1"/>
  <c r="AI103" i="1"/>
  <c r="AJ103" i="1"/>
  <c r="AK103" i="1"/>
  <c r="AL103" i="1"/>
  <c r="AM103" i="1"/>
  <c r="AN103" i="1"/>
  <c r="AP103" i="1"/>
  <c r="AQ103" i="1"/>
  <c r="AR103" i="1"/>
  <c r="AS103" i="1"/>
  <c r="AT103" i="1"/>
  <c r="AU103" i="1"/>
  <c r="AI104" i="1"/>
  <c r="AJ104" i="1"/>
  <c r="AK104" i="1"/>
  <c r="AL104" i="1"/>
  <c r="AM104" i="1"/>
  <c r="AN104" i="1"/>
  <c r="AP104" i="1"/>
  <c r="AQ104" i="1"/>
  <c r="AR104" i="1"/>
  <c r="AS104" i="1"/>
  <c r="AT104" i="1"/>
  <c r="AU104" i="1"/>
  <c r="AI105" i="1"/>
  <c r="AJ105" i="1"/>
  <c r="AK105" i="1"/>
  <c r="AL105" i="1"/>
  <c r="AM105" i="1"/>
  <c r="AN105" i="1"/>
  <c r="AP105" i="1"/>
  <c r="AQ105" i="1"/>
  <c r="AR105" i="1"/>
  <c r="AS105" i="1"/>
  <c r="AT105" i="1"/>
  <c r="AU105" i="1"/>
  <c r="AI106" i="1"/>
  <c r="AJ106" i="1"/>
  <c r="AK106" i="1"/>
  <c r="AL106" i="1"/>
  <c r="AM106" i="1"/>
  <c r="AN106" i="1"/>
  <c r="AP106" i="1"/>
  <c r="AQ106" i="1"/>
  <c r="AR106" i="1"/>
  <c r="AS106" i="1"/>
  <c r="AT106" i="1"/>
  <c r="AU106" i="1"/>
  <c r="AI107" i="1"/>
  <c r="AJ107" i="1"/>
  <c r="AK107" i="1"/>
  <c r="AL107" i="1"/>
  <c r="AM107" i="1"/>
  <c r="AN107" i="1"/>
  <c r="AP107" i="1"/>
  <c r="AQ107" i="1"/>
  <c r="AR107" i="1"/>
  <c r="AS107" i="1"/>
  <c r="AT107" i="1"/>
  <c r="AU107" i="1"/>
  <c r="AI108" i="1"/>
  <c r="AJ108" i="1"/>
  <c r="AK108" i="1"/>
  <c r="AL108" i="1"/>
  <c r="AM108" i="1"/>
  <c r="AN108" i="1"/>
  <c r="AP108" i="1"/>
  <c r="AQ108" i="1"/>
  <c r="AR108" i="1"/>
  <c r="AS108" i="1"/>
  <c r="AT108" i="1"/>
  <c r="AU108" i="1"/>
  <c r="AI109" i="1"/>
  <c r="AJ109" i="1"/>
  <c r="AK109" i="1"/>
  <c r="AL109" i="1"/>
  <c r="AM109" i="1"/>
  <c r="AN109" i="1"/>
  <c r="AP109" i="1"/>
  <c r="AQ109" i="1"/>
  <c r="AR109" i="1"/>
  <c r="AS109" i="1"/>
  <c r="AT109" i="1"/>
  <c r="AU109" i="1"/>
  <c r="AI110" i="1"/>
  <c r="AJ110" i="1"/>
  <c r="AK110" i="1"/>
  <c r="AL110" i="1"/>
  <c r="AM110" i="1"/>
  <c r="AN110" i="1"/>
  <c r="AP110" i="1"/>
  <c r="AQ110" i="1"/>
  <c r="AR110" i="1"/>
  <c r="AS110" i="1"/>
  <c r="AT110" i="1"/>
  <c r="AU110" i="1"/>
  <c r="AI111" i="1"/>
  <c r="AJ111" i="1"/>
  <c r="AK111" i="1"/>
  <c r="AL111" i="1"/>
  <c r="AM111" i="1"/>
  <c r="AN111" i="1"/>
  <c r="AP111" i="1"/>
  <c r="AQ111" i="1"/>
  <c r="AR111" i="1"/>
  <c r="AS111" i="1"/>
  <c r="AT111" i="1"/>
  <c r="AU111" i="1"/>
  <c r="AI112" i="1"/>
  <c r="AJ112" i="1"/>
  <c r="AK112" i="1"/>
  <c r="AL112" i="1"/>
  <c r="AM112" i="1"/>
  <c r="AN112" i="1"/>
  <c r="AP112" i="1"/>
  <c r="AQ112" i="1"/>
  <c r="AR112" i="1"/>
  <c r="AS112" i="1"/>
  <c r="AT112" i="1"/>
  <c r="AU112" i="1"/>
  <c r="AI113" i="1"/>
  <c r="AJ113" i="1"/>
  <c r="AK113" i="1"/>
  <c r="AL113" i="1"/>
  <c r="AM113" i="1"/>
  <c r="AN113" i="1"/>
  <c r="AP113" i="1"/>
  <c r="AQ113" i="1"/>
  <c r="AR113" i="1"/>
  <c r="AS113" i="1"/>
  <c r="AT113" i="1"/>
  <c r="AU113" i="1"/>
  <c r="AI114" i="1"/>
  <c r="AJ114" i="1"/>
  <c r="AK114" i="1"/>
  <c r="AL114" i="1"/>
  <c r="AM114" i="1"/>
  <c r="AN114" i="1"/>
  <c r="AP114" i="1"/>
  <c r="AQ114" i="1"/>
  <c r="AR114" i="1"/>
  <c r="AS114" i="1"/>
  <c r="AT114" i="1"/>
  <c r="AU114" i="1"/>
  <c r="AI115" i="1"/>
  <c r="AJ115" i="1"/>
  <c r="AK115" i="1"/>
  <c r="AL115" i="1"/>
  <c r="AM115" i="1"/>
  <c r="AN115" i="1"/>
  <c r="AP115" i="1"/>
  <c r="AQ115" i="1"/>
  <c r="AR115" i="1"/>
  <c r="AS115" i="1"/>
  <c r="AT115" i="1"/>
  <c r="AU115" i="1"/>
  <c r="AI116" i="1"/>
  <c r="AJ116" i="1"/>
  <c r="AK116" i="1"/>
  <c r="AL116" i="1"/>
  <c r="AM116" i="1"/>
  <c r="AN116" i="1"/>
  <c r="AP116" i="1"/>
  <c r="AQ116" i="1"/>
  <c r="AR116" i="1"/>
  <c r="AS116" i="1"/>
  <c r="AT116" i="1"/>
  <c r="AU116" i="1"/>
  <c r="AI117" i="1"/>
  <c r="AJ117" i="1"/>
  <c r="AK117" i="1"/>
  <c r="AL117" i="1"/>
  <c r="AM117" i="1"/>
  <c r="AN117" i="1"/>
  <c r="AP117" i="1"/>
  <c r="AQ117" i="1"/>
  <c r="AR117" i="1"/>
  <c r="AS117" i="1"/>
  <c r="AT117" i="1"/>
  <c r="AU117" i="1"/>
  <c r="AI118" i="1"/>
  <c r="AJ118" i="1"/>
  <c r="AK118" i="1"/>
  <c r="AL118" i="1"/>
  <c r="AM118" i="1"/>
  <c r="AN118" i="1"/>
  <c r="AP118" i="1"/>
  <c r="AQ118" i="1"/>
  <c r="AR118" i="1"/>
  <c r="AS118" i="1"/>
  <c r="AT118" i="1"/>
  <c r="AU118" i="1"/>
  <c r="AI119" i="1"/>
  <c r="AJ119" i="1"/>
  <c r="AK119" i="1"/>
  <c r="AL119" i="1"/>
  <c r="AM119" i="1"/>
  <c r="AN119" i="1"/>
  <c r="AP119" i="1"/>
  <c r="AQ119" i="1"/>
  <c r="AR119" i="1"/>
  <c r="AS119" i="1"/>
  <c r="AT119" i="1"/>
  <c r="AU119" i="1"/>
  <c r="AI120" i="1"/>
  <c r="AJ120" i="1"/>
  <c r="AK120" i="1"/>
  <c r="AL120" i="1"/>
  <c r="AM120" i="1"/>
  <c r="AN120" i="1"/>
  <c r="AP120" i="1"/>
  <c r="AQ120" i="1"/>
  <c r="AR120" i="1"/>
  <c r="AS120" i="1"/>
  <c r="AT120" i="1"/>
  <c r="AU120" i="1"/>
  <c r="AI121" i="1"/>
  <c r="AJ121" i="1"/>
  <c r="AK121" i="1"/>
  <c r="AL121" i="1"/>
  <c r="AM121" i="1"/>
  <c r="AN121" i="1"/>
  <c r="AP121" i="1"/>
  <c r="AQ121" i="1"/>
  <c r="AR121" i="1"/>
  <c r="AS121" i="1"/>
  <c r="AT121" i="1"/>
  <c r="AU121" i="1"/>
  <c r="AJ122" i="1"/>
  <c r="AK122" i="1"/>
  <c r="AL122" i="1"/>
  <c r="AM122" i="1"/>
  <c r="AN122" i="1"/>
  <c r="AQ122" i="1"/>
  <c r="AR122" i="1"/>
  <c r="AS122" i="1"/>
  <c r="AT122" i="1"/>
  <c r="AU122" i="1"/>
  <c r="AN123" i="1"/>
  <c r="AN124" i="1"/>
  <c r="AN125" i="1"/>
  <c r="AN126" i="1"/>
  <c r="AN127" i="1"/>
  <c r="AN128" i="1"/>
  <c r="AN129" i="1"/>
  <c r="AN130" i="1"/>
  <c r="AN131" i="1"/>
  <c r="AN132" i="1"/>
  <c r="AN133" i="1"/>
  <c r="AN134" i="1"/>
  <c r="AN135" i="1"/>
  <c r="AN136" i="1"/>
  <c r="AN137" i="1"/>
  <c r="AN138" i="1"/>
  <c r="AN139" i="1"/>
  <c r="AN140" i="1"/>
  <c r="AN141" i="1"/>
  <c r="AN142" i="1"/>
  <c r="AN143" i="1"/>
  <c r="AN144" i="1"/>
  <c r="AN145" i="1"/>
  <c r="AN146" i="1"/>
  <c r="AN147" i="1"/>
  <c r="AN148" i="1"/>
  <c r="AN149" i="1"/>
  <c r="AN150" i="1"/>
  <c r="AN151" i="1"/>
  <c r="AN152" i="1"/>
  <c r="AN153" i="1"/>
  <c r="AN154" i="1"/>
  <c r="AN155" i="1"/>
  <c r="AN156" i="1"/>
  <c r="AN157" i="1"/>
  <c r="AN158" i="1"/>
  <c r="AN159" i="1"/>
  <c r="AN160" i="1"/>
  <c r="AN161" i="1"/>
  <c r="AN162" i="1"/>
  <c r="AN163" i="1"/>
  <c r="AN164" i="1"/>
  <c r="AN165" i="1"/>
  <c r="AN166" i="1"/>
  <c r="AN167" i="1"/>
  <c r="AN168" i="1"/>
  <c r="AN169" i="1"/>
  <c r="AN170" i="1"/>
  <c r="AN171" i="1"/>
  <c r="AN172" i="1"/>
  <c r="AN173" i="1"/>
  <c r="AN174" i="1"/>
  <c r="AN175" i="1"/>
  <c r="AN176" i="1"/>
  <c r="AN177" i="1"/>
  <c r="AN178" i="1"/>
  <c r="AN179" i="1"/>
  <c r="AN180" i="1"/>
  <c r="AN181" i="1"/>
  <c r="AN182" i="1"/>
  <c r="AN183" i="1"/>
  <c r="AN184" i="1"/>
  <c r="AN185" i="1"/>
  <c r="AN186" i="1"/>
  <c r="AN187" i="1"/>
  <c r="AN188" i="1"/>
  <c r="AN189" i="1"/>
  <c r="AN190" i="1"/>
  <c r="AN191" i="1"/>
  <c r="AN192" i="1"/>
  <c r="AN193" i="1"/>
  <c r="AN194" i="1"/>
  <c r="AN195" i="1"/>
  <c r="AN196" i="1"/>
  <c r="AN197" i="1"/>
  <c r="AN198" i="1"/>
  <c r="AN199" i="1"/>
  <c r="AN200" i="1"/>
  <c r="AN201" i="1"/>
  <c r="AN202" i="1"/>
  <c r="AN203" i="1"/>
  <c r="AN204" i="1"/>
  <c r="AN205" i="1"/>
  <c r="AN206" i="1"/>
  <c r="AN207" i="1"/>
  <c r="AN208" i="1"/>
  <c r="AN209" i="1"/>
  <c r="AN210" i="1"/>
  <c r="AN211" i="1"/>
  <c r="AN212" i="1"/>
  <c r="AN213" i="1"/>
  <c r="AN214" i="1"/>
  <c r="AN215" i="1"/>
  <c r="AN216" i="1"/>
  <c r="AN217" i="1"/>
  <c r="AN218" i="1"/>
  <c r="AN219" i="1"/>
  <c r="AN220" i="1"/>
  <c r="AN221" i="1"/>
  <c r="AN222" i="1"/>
  <c r="AN223" i="1"/>
  <c r="AN224" i="1"/>
  <c r="AN225" i="1"/>
  <c r="AN226" i="1"/>
  <c r="AN227" i="1"/>
  <c r="AN228" i="1"/>
  <c r="AN229" i="1"/>
  <c r="AN230" i="1"/>
  <c r="AN231" i="1"/>
  <c r="AN232" i="1"/>
  <c r="AN233" i="1"/>
  <c r="AN234" i="1"/>
  <c r="AN235" i="1"/>
  <c r="AN236" i="1"/>
  <c r="AN237" i="1"/>
  <c r="AN238" i="1"/>
  <c r="AN239" i="1"/>
  <c r="AN240" i="1"/>
  <c r="AN241" i="1"/>
  <c r="AN242" i="1"/>
  <c r="AN243" i="1"/>
  <c r="AN244" i="1"/>
  <c r="AN245" i="1"/>
  <c r="AN246" i="1"/>
  <c r="AN247" i="1"/>
  <c r="AN248" i="1"/>
  <c r="AN249" i="1"/>
  <c r="AN250" i="1"/>
  <c r="AN251" i="1"/>
  <c r="AN252" i="1"/>
  <c r="AN253" i="1"/>
  <c r="AN254" i="1"/>
  <c r="AN255" i="1"/>
  <c r="AN256" i="1"/>
  <c r="AN257" i="1"/>
  <c r="AN258" i="1"/>
  <c r="AN259" i="1"/>
  <c r="AN260" i="1"/>
  <c r="AN261" i="1"/>
  <c r="AN262" i="1"/>
  <c r="AN263" i="1"/>
  <c r="AN264" i="1"/>
  <c r="AN265" i="1"/>
  <c r="AN266" i="1"/>
  <c r="AN267" i="1"/>
  <c r="AN268" i="1"/>
  <c r="AN269" i="1"/>
  <c r="AN270" i="1"/>
  <c r="AN271" i="1"/>
  <c r="AN272" i="1"/>
  <c r="AN273" i="1"/>
  <c r="AN274" i="1"/>
  <c r="AN275" i="1"/>
  <c r="AN276" i="1"/>
  <c r="AN277" i="1"/>
  <c r="AN278" i="1"/>
  <c r="AN279" i="1"/>
  <c r="AN280" i="1"/>
  <c r="AN281" i="1"/>
  <c r="AN282" i="1"/>
  <c r="AN283" i="1"/>
  <c r="AN284" i="1"/>
  <c r="AN285" i="1"/>
  <c r="AN286" i="1"/>
  <c r="AN287" i="1"/>
  <c r="AN288" i="1"/>
  <c r="AN289" i="1"/>
  <c r="AN290" i="1"/>
  <c r="AN291" i="1"/>
  <c r="AN292" i="1"/>
  <c r="AN293" i="1"/>
  <c r="AN294" i="1"/>
  <c r="AN295" i="1"/>
  <c r="AN296" i="1"/>
  <c r="AN297" i="1"/>
  <c r="AN298" i="1"/>
  <c r="AN299" i="1"/>
  <c r="AN300" i="1"/>
  <c r="AN301" i="1"/>
  <c r="AN302" i="1"/>
  <c r="AN303" i="1"/>
  <c r="AN304" i="1"/>
  <c r="AN305" i="1"/>
  <c r="AN306" i="1"/>
  <c r="AN307" i="1"/>
  <c r="AN308" i="1"/>
  <c r="AN309" i="1"/>
  <c r="AN310" i="1"/>
  <c r="AN311" i="1"/>
  <c r="AN312" i="1"/>
  <c r="AN313" i="1"/>
  <c r="AN314" i="1"/>
  <c r="AN315" i="1"/>
  <c r="AN316" i="1"/>
  <c r="AN317" i="1"/>
  <c r="AN318" i="1"/>
  <c r="AN319" i="1"/>
  <c r="AN320" i="1"/>
  <c r="AN321" i="1"/>
  <c r="AN322" i="1"/>
  <c r="AN323" i="1"/>
  <c r="AN324" i="1"/>
  <c r="AN325" i="1"/>
  <c r="AN326" i="1"/>
  <c r="AN327" i="1"/>
  <c r="AN328" i="1"/>
  <c r="AN329" i="1"/>
  <c r="AN330" i="1"/>
  <c r="AN331" i="1"/>
  <c r="AN332" i="1"/>
  <c r="AN333" i="1"/>
  <c r="AN334" i="1"/>
  <c r="AN335" i="1"/>
  <c r="AN336" i="1"/>
  <c r="AN337" i="1"/>
  <c r="AN338" i="1"/>
  <c r="AN339" i="1"/>
  <c r="AN340" i="1"/>
  <c r="AN341" i="1"/>
  <c r="AN342" i="1"/>
  <c r="AN343" i="1"/>
  <c r="AN344" i="1"/>
  <c r="AN345" i="1"/>
  <c r="AN346" i="1"/>
  <c r="AN347" i="1"/>
  <c r="AN348" i="1"/>
  <c r="AN349" i="1"/>
  <c r="AN350" i="1"/>
  <c r="AN351" i="1"/>
  <c r="AN352" i="1"/>
  <c r="AN353" i="1"/>
  <c r="AN354" i="1"/>
  <c r="AN355" i="1"/>
  <c r="AN356" i="1"/>
  <c r="AN357" i="1"/>
  <c r="AN358" i="1"/>
  <c r="AN359" i="1"/>
  <c r="AN360" i="1"/>
  <c r="AN361" i="1"/>
  <c r="AN362" i="1"/>
  <c r="AN363" i="1"/>
  <c r="AN364" i="1"/>
  <c r="AN365" i="1"/>
  <c r="AN366" i="1"/>
  <c r="AN367" i="1"/>
  <c r="AN368" i="1"/>
  <c r="AN369" i="1"/>
  <c r="AN370" i="1"/>
  <c r="AN371" i="1"/>
  <c r="AN372" i="1"/>
  <c r="AN373" i="1"/>
  <c r="AN374" i="1"/>
  <c r="AN375" i="1"/>
  <c r="AN376" i="1"/>
  <c r="AN377" i="1"/>
  <c r="AN378" i="1"/>
  <c r="AN379" i="1"/>
  <c r="AN380" i="1"/>
  <c r="AN381" i="1"/>
  <c r="AN382" i="1"/>
  <c r="AN383" i="1"/>
  <c r="AN384" i="1"/>
  <c r="AN385" i="1"/>
  <c r="AN386" i="1"/>
  <c r="AN387" i="1"/>
  <c r="AN388" i="1"/>
  <c r="AN389" i="1"/>
  <c r="AN390" i="1"/>
  <c r="AN391" i="1"/>
  <c r="AN392" i="1"/>
  <c r="AN393" i="1"/>
  <c r="AN394" i="1"/>
  <c r="AN395" i="1"/>
  <c r="AN396" i="1"/>
  <c r="AN397" i="1"/>
  <c r="AN398" i="1"/>
  <c r="AN399" i="1"/>
  <c r="AN400" i="1"/>
  <c r="AN401" i="1"/>
  <c r="AN402" i="1"/>
  <c r="AN403" i="1"/>
  <c r="AN404" i="1"/>
  <c r="AN405" i="1"/>
  <c r="AN406" i="1"/>
  <c r="AN407" i="1"/>
  <c r="AN408" i="1"/>
  <c r="AN409" i="1"/>
  <c r="AN410" i="1"/>
  <c r="AN411" i="1"/>
  <c r="AN412" i="1"/>
  <c r="AN413" i="1"/>
  <c r="AN414" i="1"/>
  <c r="AN415" i="1"/>
  <c r="AN416" i="1"/>
  <c r="AN417" i="1"/>
  <c r="AN418" i="1"/>
  <c r="AN419" i="1"/>
  <c r="AN420" i="1"/>
  <c r="AN421" i="1"/>
  <c r="AN422" i="1"/>
  <c r="AN423" i="1"/>
  <c r="AN424" i="1"/>
  <c r="AN425" i="1"/>
  <c r="AN426" i="1"/>
  <c r="AN427" i="1"/>
  <c r="AN428" i="1"/>
  <c r="AN429" i="1"/>
  <c r="AN430" i="1"/>
  <c r="AN431" i="1"/>
  <c r="AN432" i="1"/>
  <c r="AN433" i="1"/>
  <c r="AN434" i="1"/>
  <c r="AN435" i="1"/>
  <c r="AN436" i="1"/>
  <c r="AN437" i="1"/>
  <c r="AN438" i="1"/>
  <c r="AN439" i="1"/>
  <c r="AN440" i="1"/>
  <c r="AN441" i="1"/>
  <c r="AN442" i="1"/>
  <c r="AN443" i="1"/>
  <c r="AN444" i="1"/>
  <c r="AN445" i="1"/>
  <c r="AN446" i="1"/>
  <c r="AN447" i="1"/>
  <c r="AN448" i="1"/>
  <c r="AN449" i="1"/>
  <c r="AN450" i="1"/>
  <c r="AN451" i="1"/>
  <c r="AN452" i="1"/>
  <c r="AN453" i="1"/>
  <c r="AN454" i="1"/>
  <c r="AN455" i="1"/>
  <c r="AN456" i="1"/>
  <c r="AN457" i="1"/>
  <c r="AN458" i="1"/>
  <c r="AN459" i="1"/>
  <c r="AN460" i="1"/>
  <c r="AN461" i="1"/>
  <c r="AN462" i="1"/>
  <c r="AN463" i="1"/>
  <c r="AN464" i="1"/>
  <c r="AN465" i="1"/>
  <c r="AN466" i="1"/>
  <c r="AN467" i="1"/>
  <c r="AN468" i="1"/>
  <c r="AN469" i="1"/>
  <c r="AN470" i="1"/>
  <c r="AN471" i="1"/>
  <c r="AN472" i="1"/>
  <c r="AN473" i="1"/>
  <c r="AN474" i="1"/>
  <c r="AN475" i="1"/>
  <c r="AN476" i="1"/>
  <c r="AN477" i="1"/>
  <c r="AN478" i="1"/>
  <c r="AN479" i="1"/>
  <c r="AN480" i="1"/>
  <c r="AN481" i="1"/>
  <c r="AN482" i="1"/>
  <c r="AN483" i="1"/>
  <c r="AN484" i="1"/>
  <c r="AN485" i="1"/>
  <c r="AN486" i="1"/>
  <c r="AN487" i="1"/>
  <c r="AN488" i="1"/>
  <c r="AN489" i="1"/>
  <c r="AN490" i="1"/>
  <c r="AN491" i="1"/>
  <c r="AN492" i="1"/>
  <c r="AN493" i="1"/>
  <c r="AN494" i="1"/>
  <c r="AN495" i="1"/>
  <c r="AN496" i="1"/>
  <c r="AN497" i="1"/>
  <c r="AN498" i="1"/>
  <c r="AN499" i="1"/>
  <c r="AN500" i="1"/>
  <c r="AN501" i="1"/>
  <c r="AN502" i="1"/>
  <c r="AN503" i="1"/>
  <c r="AN504" i="1"/>
  <c r="AN505" i="1"/>
  <c r="AN506" i="1"/>
  <c r="AN507" i="1"/>
  <c r="AN508" i="1"/>
  <c r="AN509" i="1"/>
  <c r="AN510" i="1"/>
  <c r="AN511" i="1"/>
  <c r="AN512" i="1"/>
  <c r="AN513" i="1"/>
  <c r="AN514" i="1"/>
  <c r="AN515" i="1"/>
  <c r="AN516" i="1"/>
  <c r="AN517" i="1"/>
  <c r="AN518" i="1"/>
  <c r="AN519" i="1"/>
  <c r="AN520" i="1"/>
  <c r="AN521" i="1"/>
  <c r="AN522" i="1"/>
  <c r="AN523" i="1"/>
  <c r="AN524" i="1"/>
  <c r="AN525" i="1"/>
  <c r="AN526" i="1"/>
  <c r="AN527" i="1"/>
  <c r="AN528" i="1"/>
  <c r="AN529" i="1"/>
  <c r="AN530" i="1"/>
  <c r="AN531" i="1"/>
  <c r="AN532" i="1"/>
  <c r="AN533" i="1"/>
  <c r="AN534" i="1"/>
  <c r="AN535" i="1"/>
  <c r="AN536" i="1"/>
  <c r="AN537" i="1"/>
  <c r="AN538" i="1"/>
  <c r="AN539" i="1"/>
  <c r="AN540" i="1"/>
  <c r="AN541" i="1"/>
  <c r="AN542" i="1"/>
  <c r="AN543" i="1"/>
  <c r="AN544" i="1"/>
  <c r="AN545" i="1"/>
  <c r="AN546" i="1"/>
  <c r="AN547" i="1"/>
  <c r="AN548" i="1"/>
  <c r="AN549" i="1"/>
  <c r="AN550" i="1"/>
  <c r="AN551" i="1"/>
  <c r="AN552" i="1"/>
  <c r="AN553" i="1"/>
  <c r="AN554" i="1"/>
  <c r="AN555" i="1"/>
  <c r="AN556" i="1"/>
  <c r="AN557" i="1"/>
  <c r="AN558" i="1"/>
  <c r="AN559" i="1"/>
  <c r="AN560" i="1"/>
  <c r="AN561" i="1"/>
  <c r="AN562" i="1"/>
  <c r="AN563" i="1"/>
  <c r="AN564" i="1"/>
  <c r="AN565" i="1"/>
  <c r="AN566" i="1"/>
  <c r="AN567" i="1"/>
  <c r="AN568" i="1"/>
  <c r="AN569" i="1"/>
  <c r="AN570" i="1"/>
  <c r="AN571" i="1"/>
  <c r="AN572" i="1"/>
  <c r="AN573" i="1"/>
  <c r="AN574" i="1"/>
  <c r="AN575" i="1"/>
  <c r="AN576" i="1"/>
  <c r="AN577" i="1"/>
  <c r="AN578" i="1"/>
  <c r="AN579" i="1"/>
  <c r="AN580" i="1"/>
  <c r="AN581" i="1"/>
  <c r="AN582" i="1"/>
  <c r="AN583" i="1"/>
  <c r="AN584" i="1"/>
  <c r="AN585" i="1"/>
  <c r="AN586" i="1"/>
  <c r="AN587" i="1"/>
  <c r="AN588" i="1"/>
  <c r="AN589" i="1"/>
  <c r="AN590" i="1"/>
  <c r="AN591" i="1"/>
  <c r="AN592" i="1"/>
  <c r="AN593" i="1"/>
  <c r="AN594" i="1"/>
  <c r="AN595" i="1"/>
  <c r="AN596" i="1"/>
  <c r="AN597" i="1"/>
  <c r="AN598" i="1"/>
  <c r="AN599" i="1"/>
  <c r="AN600" i="1"/>
  <c r="AN601" i="1"/>
  <c r="AN602" i="1"/>
  <c r="AN603" i="1"/>
  <c r="AN604" i="1"/>
  <c r="AN605" i="1"/>
  <c r="AN606" i="1"/>
  <c r="AN607" i="1"/>
  <c r="AN608" i="1"/>
  <c r="AN609" i="1"/>
  <c r="AN610" i="1"/>
  <c r="AN611" i="1"/>
  <c r="AN612" i="1"/>
  <c r="AN613" i="1"/>
  <c r="AN614" i="1"/>
  <c r="AN615" i="1"/>
  <c r="AN616" i="1"/>
  <c r="AN617" i="1"/>
  <c r="AN618" i="1"/>
  <c r="AN619" i="1"/>
  <c r="AN620" i="1"/>
  <c r="AN621" i="1"/>
  <c r="AN622" i="1"/>
  <c r="AN623" i="1"/>
  <c r="AN624" i="1"/>
  <c r="AN625" i="1"/>
  <c r="AN626" i="1"/>
  <c r="AN627" i="1"/>
  <c r="AN628" i="1"/>
  <c r="AN629" i="1"/>
  <c r="AN630" i="1"/>
  <c r="AN631" i="1"/>
  <c r="AN632" i="1"/>
  <c r="AN633" i="1"/>
  <c r="AN634" i="1"/>
  <c r="AN635" i="1"/>
  <c r="AN636" i="1"/>
  <c r="AN637" i="1"/>
  <c r="AN638" i="1"/>
  <c r="AN639" i="1"/>
  <c r="AN640" i="1"/>
  <c r="AN641" i="1"/>
  <c r="AN642" i="1"/>
  <c r="AN643" i="1"/>
  <c r="AN644" i="1"/>
  <c r="AN645" i="1"/>
  <c r="AN646" i="1"/>
  <c r="AN647" i="1"/>
  <c r="AN648" i="1"/>
  <c r="AN649" i="1"/>
  <c r="AN650" i="1"/>
  <c r="AN651" i="1"/>
  <c r="AN652" i="1"/>
  <c r="AN653" i="1"/>
  <c r="AN654" i="1"/>
  <c r="AN655" i="1"/>
  <c r="AN656" i="1"/>
  <c r="AN657" i="1"/>
  <c r="AN658" i="1"/>
  <c r="AN659" i="1"/>
  <c r="AN660" i="1"/>
  <c r="AN661" i="1"/>
  <c r="AN662" i="1"/>
  <c r="AN663" i="1"/>
  <c r="AN664" i="1"/>
  <c r="AN665" i="1"/>
  <c r="AN666" i="1"/>
  <c r="AN667" i="1"/>
  <c r="AN668" i="1"/>
  <c r="AN669" i="1"/>
  <c r="AN670" i="1"/>
  <c r="AN671" i="1"/>
  <c r="AN672" i="1"/>
  <c r="AN673" i="1"/>
  <c r="AN674" i="1"/>
  <c r="AN675" i="1"/>
  <c r="AN676" i="1"/>
  <c r="AN677" i="1"/>
  <c r="AN678" i="1"/>
  <c r="AN679" i="1"/>
  <c r="AN680" i="1"/>
  <c r="AN681" i="1"/>
  <c r="AN682" i="1"/>
  <c r="AN683" i="1"/>
  <c r="AN684" i="1"/>
  <c r="AN685" i="1"/>
  <c r="AN686" i="1"/>
  <c r="AN687" i="1"/>
  <c r="AN688" i="1"/>
  <c r="AN689" i="1"/>
  <c r="AN690" i="1"/>
  <c r="AN691" i="1"/>
  <c r="AN692" i="1"/>
  <c r="AN693" i="1"/>
  <c r="AN694" i="1"/>
  <c r="AN695" i="1"/>
  <c r="AN696" i="1"/>
  <c r="AN697" i="1"/>
  <c r="AN698" i="1"/>
  <c r="AN699" i="1"/>
  <c r="AN700" i="1"/>
  <c r="AN701" i="1"/>
  <c r="AN702" i="1"/>
  <c r="AN703" i="1"/>
  <c r="AN704" i="1"/>
  <c r="AN705" i="1"/>
  <c r="AN706" i="1"/>
  <c r="AN707" i="1"/>
  <c r="AN708" i="1"/>
  <c r="AN709" i="1"/>
  <c r="AN710" i="1"/>
  <c r="AN711" i="1"/>
  <c r="AN712" i="1"/>
  <c r="AN713" i="1"/>
  <c r="AN714" i="1"/>
  <c r="AN715" i="1"/>
  <c r="AN716" i="1"/>
  <c r="AN717" i="1"/>
  <c r="AN718" i="1"/>
  <c r="AN719" i="1"/>
  <c r="AN720" i="1"/>
  <c r="AN721" i="1"/>
  <c r="AN722" i="1"/>
  <c r="AN723" i="1"/>
  <c r="AN724" i="1"/>
  <c r="AN725" i="1"/>
  <c r="AN726" i="1"/>
  <c r="AN727" i="1"/>
  <c r="AN728" i="1"/>
  <c r="AN729" i="1"/>
  <c r="AN730" i="1"/>
  <c r="AN731" i="1"/>
  <c r="AN732" i="1"/>
  <c r="AN733" i="1"/>
  <c r="AN734" i="1"/>
  <c r="AN735" i="1"/>
  <c r="AN736" i="1"/>
  <c r="AN737" i="1"/>
  <c r="AN738" i="1"/>
  <c r="AN739" i="1"/>
  <c r="AN740" i="1"/>
  <c r="AN741" i="1"/>
  <c r="AN742" i="1"/>
  <c r="AN743" i="1"/>
  <c r="AN744" i="1"/>
  <c r="AN745" i="1"/>
  <c r="AN746" i="1"/>
  <c r="AN747" i="1"/>
  <c r="AN748" i="1"/>
  <c r="AN749" i="1"/>
  <c r="AN750" i="1"/>
  <c r="AN751" i="1"/>
  <c r="AN752" i="1"/>
  <c r="AN753" i="1"/>
  <c r="AN754" i="1"/>
  <c r="AN755" i="1"/>
  <c r="AN756" i="1"/>
  <c r="AN757" i="1"/>
  <c r="AN758" i="1"/>
  <c r="AN759" i="1"/>
  <c r="AN760" i="1"/>
  <c r="AN761" i="1"/>
  <c r="AN762" i="1"/>
  <c r="AN763" i="1"/>
  <c r="AN764" i="1"/>
  <c r="AN765" i="1"/>
  <c r="AN766" i="1"/>
  <c r="AN767" i="1"/>
  <c r="AN768" i="1"/>
  <c r="AN769" i="1"/>
  <c r="AN770" i="1"/>
  <c r="AN771" i="1"/>
  <c r="AN772" i="1"/>
  <c r="AN773" i="1"/>
  <c r="AN774" i="1"/>
  <c r="AN775" i="1"/>
  <c r="AN776" i="1"/>
  <c r="AN777" i="1"/>
  <c r="AN778" i="1"/>
  <c r="AN779" i="1"/>
  <c r="AN780" i="1"/>
  <c r="AN781" i="1"/>
  <c r="AN782" i="1"/>
  <c r="AN783" i="1"/>
  <c r="AN784" i="1"/>
  <c r="AN785" i="1"/>
  <c r="AN786" i="1"/>
  <c r="AN787" i="1"/>
  <c r="AN788" i="1"/>
  <c r="AN789" i="1"/>
  <c r="AN790" i="1"/>
  <c r="AN791" i="1"/>
  <c r="AN792" i="1"/>
  <c r="AN793" i="1"/>
  <c r="AN794" i="1"/>
  <c r="AN795" i="1"/>
  <c r="AN796" i="1"/>
  <c r="AN797" i="1"/>
  <c r="AN798" i="1"/>
  <c r="AN799" i="1"/>
  <c r="AN800" i="1"/>
  <c r="AN801" i="1"/>
  <c r="AN802" i="1"/>
  <c r="AN803" i="1"/>
  <c r="AN804" i="1"/>
  <c r="AN805" i="1"/>
  <c r="AN806" i="1"/>
  <c r="AN807" i="1"/>
  <c r="AN808" i="1"/>
  <c r="AN809" i="1"/>
  <c r="AN810" i="1"/>
  <c r="AN811" i="1"/>
  <c r="AN812" i="1"/>
  <c r="AN813" i="1"/>
  <c r="AN814" i="1"/>
  <c r="AN815" i="1"/>
  <c r="AN816" i="1"/>
  <c r="AN817" i="1"/>
  <c r="AN818" i="1"/>
  <c r="AN819" i="1"/>
  <c r="AN820" i="1"/>
  <c r="AN821" i="1"/>
  <c r="AN822" i="1"/>
  <c r="AN823" i="1"/>
  <c r="AN824" i="1"/>
  <c r="AN825" i="1"/>
  <c r="AN826" i="1"/>
  <c r="AN827" i="1"/>
  <c r="AN828" i="1"/>
  <c r="AN829" i="1"/>
  <c r="AN830" i="1"/>
  <c r="AN831" i="1"/>
  <c r="AN832" i="1"/>
  <c r="AN833" i="1"/>
  <c r="AN834" i="1"/>
  <c r="AN835" i="1"/>
  <c r="AN836" i="1"/>
  <c r="AN837" i="1"/>
  <c r="AN838" i="1"/>
  <c r="AN839" i="1"/>
  <c r="AN840" i="1"/>
  <c r="AN841" i="1"/>
  <c r="AN842" i="1"/>
  <c r="AN843" i="1"/>
  <c r="AN844" i="1"/>
  <c r="AN845" i="1"/>
  <c r="AN846" i="1"/>
  <c r="AN847" i="1"/>
  <c r="AN848" i="1"/>
  <c r="AN849" i="1"/>
  <c r="AN850" i="1"/>
  <c r="AN851" i="1"/>
  <c r="AN852" i="1"/>
  <c r="AN853" i="1"/>
  <c r="AN854" i="1"/>
  <c r="AN855" i="1"/>
  <c r="AN856" i="1"/>
  <c r="AN857" i="1"/>
  <c r="AN858" i="1"/>
  <c r="AN859" i="1"/>
  <c r="AN860" i="1"/>
  <c r="AN861" i="1"/>
  <c r="AN862" i="1"/>
  <c r="AN863" i="1"/>
  <c r="AN864" i="1"/>
  <c r="AN865" i="1"/>
  <c r="AN866" i="1"/>
  <c r="AN867" i="1"/>
  <c r="AN868" i="1"/>
  <c r="AN869" i="1"/>
  <c r="AN870" i="1"/>
  <c r="AN871" i="1"/>
  <c r="AN872" i="1"/>
  <c r="AN873" i="1"/>
  <c r="AN874" i="1"/>
  <c r="AN875" i="1"/>
  <c r="AN876" i="1"/>
  <c r="AN877" i="1"/>
  <c r="AN878" i="1"/>
  <c r="AN879" i="1"/>
  <c r="AN880" i="1"/>
  <c r="AN881" i="1"/>
  <c r="AN882" i="1"/>
  <c r="AN883" i="1"/>
  <c r="AN884" i="1"/>
  <c r="AN885" i="1"/>
  <c r="AN886" i="1"/>
  <c r="AN887" i="1"/>
  <c r="AN888" i="1"/>
  <c r="AN889" i="1"/>
  <c r="AN890" i="1"/>
  <c r="AN891" i="1"/>
  <c r="AN892" i="1"/>
  <c r="AN893" i="1"/>
  <c r="AN894" i="1"/>
  <c r="AN895" i="1"/>
  <c r="AN896" i="1"/>
  <c r="AN897" i="1"/>
  <c r="AN898" i="1"/>
  <c r="AN899" i="1"/>
  <c r="AN900" i="1"/>
  <c r="AN901" i="1"/>
  <c r="AN902" i="1"/>
  <c r="AN903" i="1"/>
  <c r="AN904" i="1"/>
  <c r="AN905" i="1"/>
  <c r="AN906" i="1"/>
  <c r="AN907" i="1"/>
  <c r="AN908" i="1"/>
  <c r="AN909" i="1"/>
  <c r="AN910" i="1"/>
  <c r="AN911" i="1"/>
  <c r="AN912" i="1"/>
  <c r="AN913" i="1"/>
  <c r="AN914" i="1"/>
  <c r="AN915" i="1"/>
  <c r="AN916" i="1"/>
  <c r="AN917" i="1"/>
  <c r="AN918" i="1"/>
  <c r="AN919" i="1"/>
  <c r="AN920" i="1"/>
  <c r="AN921" i="1"/>
  <c r="AN922" i="1"/>
  <c r="AN923" i="1"/>
  <c r="AN924" i="1"/>
  <c r="AN925" i="1"/>
  <c r="AN926" i="1"/>
  <c r="AN927" i="1"/>
  <c r="AN928" i="1"/>
  <c r="AN929" i="1"/>
  <c r="AN930" i="1"/>
  <c r="AN931" i="1"/>
  <c r="AN932" i="1"/>
  <c r="AN933" i="1"/>
  <c r="AN934" i="1"/>
  <c r="AN935" i="1"/>
  <c r="AN936" i="1"/>
  <c r="AN937" i="1"/>
  <c r="AN938" i="1"/>
  <c r="AN939" i="1"/>
  <c r="AN940" i="1"/>
  <c r="AN941" i="1"/>
  <c r="AN942" i="1"/>
  <c r="AN943" i="1"/>
  <c r="AN944" i="1"/>
  <c r="AN945" i="1"/>
  <c r="AN946" i="1"/>
  <c r="AN947" i="1"/>
  <c r="AN948" i="1"/>
  <c r="AN949" i="1"/>
  <c r="AN950" i="1"/>
  <c r="AN951" i="1"/>
  <c r="AN952" i="1"/>
  <c r="AN953" i="1"/>
  <c r="AN954" i="1"/>
  <c r="AN955" i="1"/>
  <c r="AN956" i="1"/>
  <c r="AN957" i="1"/>
  <c r="AN958" i="1"/>
  <c r="AN959" i="1"/>
  <c r="AN960" i="1"/>
  <c r="AN961" i="1"/>
  <c r="AN962" i="1"/>
  <c r="AN963" i="1"/>
  <c r="AN964" i="1"/>
  <c r="AN965" i="1"/>
  <c r="AN966" i="1"/>
  <c r="AN967" i="1"/>
  <c r="AN968" i="1"/>
  <c r="AN969" i="1"/>
  <c r="AN970" i="1"/>
  <c r="AN971" i="1"/>
  <c r="AN972" i="1"/>
  <c r="AN973" i="1"/>
  <c r="AN974" i="1"/>
  <c r="AN975" i="1"/>
  <c r="AN976" i="1"/>
  <c r="AN977" i="1"/>
  <c r="AN978" i="1"/>
  <c r="AN979" i="1"/>
  <c r="AN980" i="1"/>
  <c r="AN981" i="1"/>
  <c r="AN982" i="1"/>
  <c r="AN983" i="1"/>
  <c r="AN984" i="1"/>
  <c r="AN985" i="1"/>
  <c r="AN986" i="1"/>
  <c r="AN987" i="1"/>
  <c r="AN988" i="1"/>
  <c r="AN989" i="1"/>
  <c r="AN990" i="1"/>
  <c r="AN991" i="1"/>
  <c r="AN992" i="1"/>
  <c r="AN993" i="1"/>
  <c r="AN994" i="1"/>
  <c r="AN995" i="1"/>
  <c r="AN996" i="1"/>
  <c r="AN997" i="1"/>
  <c r="AN998" i="1"/>
  <c r="AN999" i="1"/>
  <c r="AN1000" i="1"/>
  <c r="AN1001" i="1"/>
  <c r="AN1002" i="1"/>
  <c r="AN1003" i="1"/>
  <c r="AN1004" i="1"/>
  <c r="AN1005" i="1"/>
  <c r="AN1006" i="1"/>
  <c r="AN1007" i="1"/>
  <c r="AN1008" i="1"/>
  <c r="AN1009" i="1"/>
  <c r="AN1010" i="1"/>
  <c r="AN1011" i="1"/>
  <c r="AN1012" i="1"/>
  <c r="AN1013" i="1"/>
  <c r="AN1014" i="1"/>
  <c r="AN1015" i="1"/>
  <c r="AN1016" i="1"/>
  <c r="AN1017" i="1"/>
  <c r="AN1018" i="1"/>
  <c r="AN1019" i="1"/>
  <c r="AN1020" i="1"/>
  <c r="AN1021" i="1"/>
  <c r="AN1022" i="1"/>
  <c r="AN1023" i="1"/>
  <c r="AN1024" i="1"/>
  <c r="AN1025" i="1"/>
  <c r="AN1026" i="1"/>
  <c r="AN1027" i="1"/>
  <c r="AN1028" i="1"/>
  <c r="AN1029" i="1"/>
  <c r="AN1030" i="1"/>
  <c r="AN1031" i="1"/>
  <c r="AN1032" i="1"/>
  <c r="AN1033" i="1"/>
  <c r="AN1034" i="1"/>
  <c r="AN1035" i="1"/>
  <c r="AN1036" i="1"/>
  <c r="AN1037" i="1"/>
  <c r="AN1038" i="1"/>
  <c r="AN1039" i="1"/>
  <c r="AN1040" i="1"/>
  <c r="AN1041" i="1"/>
  <c r="AN1042" i="1"/>
  <c r="B44" i="1"/>
  <c r="B45" i="1"/>
  <c r="B46" i="1"/>
  <c r="B47" i="1"/>
  <c r="B48" i="1"/>
  <c r="B49" i="1"/>
  <c r="B50" i="1"/>
  <c r="B51" i="1"/>
  <c r="B52" i="1"/>
  <c r="B53" i="1"/>
  <c r="B54" i="1"/>
  <c r="B55" i="1"/>
  <c r="B56" i="1"/>
  <c r="B57" i="1"/>
  <c r="B58" i="1"/>
  <c r="B59" i="1"/>
  <c r="B60" i="1"/>
  <c r="B61" i="1"/>
  <c r="B62" i="1"/>
  <c r="B63" i="1"/>
  <c r="B64" i="1"/>
  <c r="B65" i="1"/>
  <c r="B66" i="1"/>
  <c r="B67" i="1"/>
  <c r="B68" i="1"/>
  <c r="B69" i="1"/>
  <c r="B70" i="1"/>
  <c r="B71" i="1"/>
  <c r="B72" i="1"/>
  <c r="B73" i="1"/>
  <c r="B74" i="1"/>
  <c r="B75" i="1"/>
  <c r="B76" i="1"/>
  <c r="B77" i="1"/>
  <c r="B78" i="1"/>
  <c r="B79" i="1"/>
  <c r="B80" i="1"/>
  <c r="B81" i="1"/>
  <c r="B82" i="1"/>
  <c r="B83" i="1"/>
  <c r="B84" i="1"/>
  <c r="B85" i="1"/>
  <c r="B86" i="1"/>
  <c r="B87" i="1"/>
  <c r="B88" i="1"/>
  <c r="B89" i="1"/>
  <c r="B90" i="1"/>
  <c r="B91" i="1"/>
  <c r="B92" i="1"/>
  <c r="B93" i="1"/>
  <c r="B94" i="1"/>
  <c r="B95" i="1"/>
  <c r="B96" i="1"/>
  <c r="B97" i="1"/>
  <c r="B98" i="1"/>
  <c r="B99" i="1"/>
  <c r="B100" i="1"/>
  <c r="B101" i="1"/>
  <c r="B102" i="1"/>
  <c r="B103" i="1"/>
  <c r="B104" i="1"/>
  <c r="B105" i="1"/>
  <c r="B106" i="1"/>
  <c r="B107" i="1"/>
  <c r="B108" i="1"/>
  <c r="B109" i="1"/>
  <c r="B110" i="1"/>
  <c r="B111" i="1"/>
  <c r="B112" i="1"/>
  <c r="B113" i="1"/>
  <c r="B114" i="1"/>
  <c r="B115" i="1"/>
  <c r="B116" i="1"/>
  <c r="B117" i="1"/>
  <c r="B118" i="1"/>
  <c r="B119" i="1"/>
  <c r="B120" i="1"/>
  <c r="B121" i="1"/>
  <c r="B122" i="1"/>
  <c r="B123" i="1"/>
  <c r="B124" i="1"/>
  <c r="B125" i="1"/>
  <c r="B126" i="1"/>
  <c r="B127" i="1"/>
  <c r="B128" i="1"/>
  <c r="B129" i="1"/>
  <c r="B130" i="1"/>
  <c r="B131" i="1"/>
  <c r="B132" i="1"/>
  <c r="B133" i="1"/>
  <c r="B134" i="1"/>
  <c r="B135" i="1"/>
  <c r="B136" i="1"/>
  <c r="B137" i="1"/>
  <c r="B138" i="1"/>
  <c r="B139" i="1"/>
  <c r="B140" i="1"/>
  <c r="B141" i="1"/>
  <c r="B142" i="1"/>
  <c r="B143" i="1"/>
  <c r="B144" i="1"/>
  <c r="B145" i="1"/>
  <c r="B146" i="1"/>
  <c r="B147" i="1"/>
  <c r="B148" i="1"/>
  <c r="B149" i="1"/>
  <c r="B150" i="1"/>
  <c r="B151" i="1"/>
  <c r="B152" i="1"/>
  <c r="B153" i="1"/>
  <c r="B154" i="1"/>
  <c r="B155" i="1"/>
  <c r="B156" i="1"/>
  <c r="B157" i="1"/>
  <c r="B158" i="1"/>
  <c r="B159" i="1"/>
  <c r="B160" i="1"/>
  <c r="B161" i="1"/>
  <c r="B162" i="1"/>
  <c r="B163" i="1"/>
  <c r="B164" i="1"/>
  <c r="B165" i="1"/>
  <c r="B166" i="1"/>
  <c r="B167" i="1"/>
  <c r="B168" i="1"/>
  <c r="B169" i="1"/>
  <c r="B170" i="1"/>
  <c r="B171" i="1"/>
  <c r="B172" i="1"/>
  <c r="B173" i="1"/>
  <c r="B174" i="1"/>
  <c r="B175" i="1"/>
  <c r="B176" i="1"/>
  <c r="B177" i="1"/>
  <c r="B178" i="1"/>
  <c r="B179" i="1"/>
  <c r="B180" i="1"/>
  <c r="B181" i="1"/>
  <c r="B182" i="1"/>
  <c r="B183" i="1"/>
  <c r="B184" i="1"/>
  <c r="B185" i="1"/>
  <c r="B186" i="1"/>
  <c r="B187" i="1"/>
  <c r="B188" i="1"/>
  <c r="B189" i="1"/>
  <c r="B190" i="1"/>
  <c r="B191" i="1"/>
  <c r="B192" i="1"/>
  <c r="B193" i="1"/>
  <c r="B194" i="1"/>
  <c r="B195" i="1"/>
  <c r="B196" i="1"/>
  <c r="B197" i="1"/>
  <c r="B198" i="1"/>
  <c r="B199" i="1"/>
  <c r="B200" i="1"/>
  <c r="B201" i="1"/>
  <c r="B202" i="1"/>
  <c r="B203" i="1"/>
  <c r="B204" i="1"/>
  <c r="B205" i="1"/>
  <c r="B206" i="1"/>
  <c r="B207" i="1"/>
  <c r="B208" i="1"/>
  <c r="B209" i="1"/>
  <c r="B210" i="1"/>
  <c r="B211" i="1"/>
  <c r="B212" i="1"/>
  <c r="B213" i="1"/>
  <c r="B214" i="1"/>
  <c r="B215" i="1"/>
  <c r="B216" i="1"/>
  <c r="B217" i="1"/>
  <c r="B218" i="1"/>
  <c r="B219" i="1"/>
  <c r="B220" i="1"/>
  <c r="B221" i="1"/>
  <c r="B222" i="1"/>
  <c r="B223" i="1"/>
  <c r="B224" i="1"/>
  <c r="B225" i="1"/>
  <c r="B226" i="1"/>
  <c r="B227" i="1"/>
  <c r="B228" i="1"/>
  <c r="B229" i="1"/>
  <c r="B230" i="1"/>
  <c r="B231" i="1"/>
  <c r="B232" i="1"/>
  <c r="B233" i="1"/>
  <c r="B234" i="1"/>
  <c r="B235" i="1"/>
  <c r="B236" i="1"/>
  <c r="B237" i="1"/>
  <c r="B238" i="1"/>
  <c r="B239" i="1"/>
  <c r="B240" i="1"/>
  <c r="B241" i="1"/>
  <c r="B242" i="1"/>
  <c r="B243" i="1"/>
  <c r="B244" i="1"/>
  <c r="B245" i="1"/>
  <c r="B246" i="1"/>
  <c r="B247" i="1"/>
  <c r="B248" i="1"/>
  <c r="B249" i="1"/>
  <c r="B250" i="1"/>
  <c r="B251" i="1"/>
  <c r="B252" i="1"/>
  <c r="B253" i="1"/>
  <c r="B254" i="1"/>
  <c r="B255" i="1"/>
  <c r="B256" i="1"/>
  <c r="B257" i="1"/>
  <c r="B258" i="1"/>
  <c r="B259" i="1"/>
  <c r="B260" i="1"/>
  <c r="B261" i="1"/>
  <c r="B262" i="1"/>
  <c r="B263" i="1"/>
  <c r="B264" i="1"/>
  <c r="B265" i="1"/>
  <c r="B266" i="1"/>
  <c r="B267" i="1"/>
  <c r="B268" i="1"/>
  <c r="B269" i="1"/>
  <c r="B270" i="1"/>
  <c r="B271" i="1"/>
  <c r="B272" i="1"/>
  <c r="B273" i="1"/>
  <c r="B274" i="1"/>
  <c r="B275" i="1"/>
  <c r="B276" i="1"/>
  <c r="B277" i="1"/>
  <c r="B278" i="1"/>
  <c r="B279" i="1"/>
  <c r="B280" i="1"/>
  <c r="B281" i="1"/>
  <c r="B282" i="1"/>
  <c r="B283" i="1"/>
  <c r="B284" i="1"/>
  <c r="B285" i="1"/>
  <c r="B286" i="1"/>
  <c r="B287" i="1"/>
  <c r="B288" i="1"/>
  <c r="B289" i="1"/>
  <c r="B290" i="1"/>
  <c r="B291" i="1"/>
  <c r="B292" i="1"/>
  <c r="B293" i="1"/>
  <c r="B294" i="1"/>
  <c r="B295" i="1"/>
  <c r="B296" i="1"/>
  <c r="B297" i="1"/>
  <c r="B298" i="1"/>
  <c r="B299" i="1"/>
  <c r="B300" i="1"/>
  <c r="B301" i="1"/>
  <c r="B302" i="1"/>
  <c r="B303" i="1"/>
  <c r="B304" i="1"/>
  <c r="B305" i="1"/>
  <c r="B306" i="1"/>
  <c r="B307" i="1"/>
  <c r="B308" i="1"/>
  <c r="B309" i="1"/>
  <c r="B310" i="1"/>
  <c r="B311" i="1"/>
  <c r="B312" i="1"/>
  <c r="B313" i="1"/>
  <c r="B314" i="1"/>
  <c r="B315" i="1"/>
  <c r="B316" i="1"/>
  <c r="B317" i="1"/>
  <c r="B318" i="1"/>
  <c r="B319" i="1"/>
  <c r="B320" i="1"/>
  <c r="B321" i="1"/>
  <c r="B322" i="1"/>
  <c r="B323" i="1"/>
  <c r="B324" i="1"/>
  <c r="B325" i="1"/>
  <c r="B326" i="1"/>
  <c r="B327" i="1"/>
  <c r="B328" i="1"/>
  <c r="B329" i="1"/>
  <c r="B330" i="1"/>
  <c r="B331" i="1"/>
  <c r="B332" i="1"/>
  <c r="B333" i="1"/>
  <c r="B334" i="1"/>
  <c r="B335" i="1"/>
  <c r="B336" i="1"/>
  <c r="B337" i="1"/>
  <c r="B338" i="1"/>
  <c r="B339" i="1"/>
  <c r="B340" i="1"/>
  <c r="B341" i="1"/>
  <c r="B342" i="1"/>
  <c r="B343" i="1"/>
  <c r="B344" i="1"/>
  <c r="B345" i="1"/>
  <c r="B346" i="1"/>
  <c r="B347" i="1"/>
  <c r="B348" i="1"/>
  <c r="B349" i="1"/>
  <c r="B350" i="1"/>
  <c r="B351" i="1"/>
  <c r="B352" i="1"/>
  <c r="B353" i="1"/>
  <c r="B354" i="1"/>
  <c r="B355" i="1"/>
  <c r="B356" i="1"/>
  <c r="B357" i="1"/>
  <c r="B358" i="1"/>
  <c r="B359" i="1"/>
  <c r="B360" i="1"/>
  <c r="B361" i="1"/>
  <c r="B362" i="1"/>
  <c r="B363" i="1"/>
  <c r="B364" i="1"/>
  <c r="B365" i="1"/>
  <c r="B366" i="1"/>
  <c r="B367" i="1"/>
  <c r="B368" i="1"/>
  <c r="B369" i="1"/>
  <c r="B370" i="1"/>
  <c r="B371" i="1"/>
  <c r="B372" i="1"/>
  <c r="B373" i="1"/>
  <c r="B374" i="1"/>
  <c r="B375" i="1"/>
  <c r="B376" i="1"/>
  <c r="B377" i="1"/>
  <c r="B378" i="1"/>
  <c r="B379" i="1"/>
  <c r="B380" i="1"/>
  <c r="B381" i="1"/>
  <c r="B382" i="1"/>
  <c r="B383" i="1"/>
  <c r="B384" i="1"/>
  <c r="B385" i="1"/>
  <c r="B386" i="1"/>
  <c r="B387" i="1"/>
  <c r="B388" i="1"/>
  <c r="B389" i="1"/>
  <c r="B390" i="1"/>
  <c r="B391" i="1"/>
  <c r="B392" i="1"/>
  <c r="B393" i="1"/>
  <c r="B394" i="1"/>
  <c r="B395" i="1"/>
  <c r="B396" i="1"/>
  <c r="B397" i="1"/>
  <c r="B398" i="1"/>
  <c r="B399" i="1"/>
  <c r="B400" i="1"/>
  <c r="B401" i="1"/>
  <c r="B402" i="1"/>
  <c r="B403" i="1"/>
  <c r="B404" i="1"/>
  <c r="B405" i="1"/>
  <c r="B406" i="1"/>
  <c r="B407" i="1"/>
  <c r="B408" i="1"/>
  <c r="B409" i="1"/>
  <c r="B410" i="1"/>
  <c r="B411" i="1"/>
  <c r="B412" i="1"/>
  <c r="B413" i="1"/>
  <c r="B414" i="1"/>
  <c r="B415" i="1"/>
  <c r="B416" i="1"/>
  <c r="B417" i="1"/>
  <c r="B418" i="1"/>
  <c r="B419" i="1"/>
  <c r="B420" i="1"/>
  <c r="B421" i="1"/>
  <c r="B422" i="1"/>
  <c r="B423" i="1"/>
  <c r="B424" i="1"/>
  <c r="B425" i="1"/>
  <c r="B426" i="1"/>
  <c r="B427" i="1"/>
  <c r="B428" i="1"/>
  <c r="B429" i="1"/>
  <c r="B430" i="1"/>
  <c r="B431" i="1"/>
  <c r="B432" i="1"/>
  <c r="B433" i="1"/>
  <c r="B434" i="1"/>
  <c r="B435" i="1"/>
  <c r="B436" i="1"/>
  <c r="B437" i="1"/>
  <c r="B438" i="1"/>
  <c r="B439" i="1"/>
  <c r="B440" i="1"/>
  <c r="B441" i="1"/>
  <c r="B442" i="1"/>
  <c r="B443" i="1"/>
  <c r="B444" i="1"/>
  <c r="B445" i="1"/>
  <c r="B446" i="1"/>
  <c r="B447" i="1"/>
  <c r="B448" i="1"/>
  <c r="B449" i="1"/>
  <c r="B450" i="1"/>
  <c r="B451" i="1"/>
  <c r="B452" i="1"/>
  <c r="B453" i="1"/>
  <c r="B454" i="1"/>
  <c r="B455" i="1"/>
  <c r="B456" i="1"/>
  <c r="B457" i="1"/>
  <c r="B458" i="1"/>
  <c r="B459" i="1"/>
  <c r="B460" i="1"/>
  <c r="B461" i="1"/>
  <c r="B462" i="1"/>
  <c r="B463" i="1"/>
  <c r="B464" i="1"/>
  <c r="B465" i="1"/>
  <c r="B466" i="1"/>
  <c r="B467" i="1"/>
  <c r="B468" i="1"/>
  <c r="B469" i="1"/>
  <c r="B470" i="1"/>
  <c r="B471" i="1"/>
  <c r="B472" i="1"/>
  <c r="B473" i="1"/>
  <c r="B474" i="1"/>
  <c r="B475" i="1"/>
  <c r="B476" i="1"/>
  <c r="B477" i="1"/>
  <c r="B478" i="1"/>
  <c r="B479" i="1"/>
  <c r="B480" i="1"/>
  <c r="B481" i="1"/>
  <c r="B482" i="1"/>
  <c r="B483" i="1"/>
  <c r="B484" i="1"/>
  <c r="B485" i="1"/>
  <c r="B486" i="1"/>
  <c r="B487" i="1"/>
  <c r="B488" i="1"/>
  <c r="B489" i="1"/>
  <c r="B490" i="1"/>
  <c r="B491" i="1"/>
  <c r="B492" i="1"/>
  <c r="B493" i="1"/>
  <c r="B494" i="1"/>
  <c r="B495" i="1"/>
  <c r="B496" i="1"/>
  <c r="B497" i="1"/>
  <c r="B498" i="1"/>
  <c r="B499" i="1"/>
  <c r="B500" i="1"/>
  <c r="B501" i="1"/>
  <c r="B502" i="1"/>
  <c r="B503" i="1"/>
  <c r="B504" i="1"/>
  <c r="B505" i="1"/>
  <c r="B506" i="1"/>
  <c r="B507" i="1"/>
  <c r="B508" i="1"/>
  <c r="B509" i="1"/>
  <c r="B510" i="1"/>
  <c r="B511" i="1"/>
  <c r="B512" i="1"/>
  <c r="B513" i="1"/>
  <c r="B514" i="1"/>
  <c r="B515" i="1"/>
  <c r="B516" i="1"/>
  <c r="B517" i="1"/>
  <c r="B518" i="1"/>
  <c r="B519" i="1"/>
  <c r="B520" i="1"/>
  <c r="B521" i="1"/>
  <c r="B522" i="1"/>
  <c r="B523" i="1"/>
  <c r="B524" i="1"/>
  <c r="B525" i="1"/>
  <c r="B526" i="1"/>
  <c r="B527" i="1"/>
  <c r="B528" i="1"/>
  <c r="B529" i="1"/>
  <c r="B530" i="1"/>
  <c r="B531" i="1"/>
  <c r="B532" i="1"/>
  <c r="B533" i="1"/>
  <c r="B534" i="1"/>
  <c r="B535" i="1"/>
  <c r="B536" i="1"/>
  <c r="B537" i="1"/>
  <c r="B538" i="1"/>
  <c r="B539" i="1"/>
  <c r="B540" i="1"/>
  <c r="B541" i="1"/>
  <c r="B542" i="1"/>
  <c r="B543" i="1"/>
  <c r="B544" i="1"/>
  <c r="B545" i="1"/>
  <c r="B546" i="1"/>
  <c r="B547" i="1"/>
  <c r="B548" i="1"/>
  <c r="B549" i="1"/>
  <c r="B550" i="1"/>
  <c r="B551" i="1"/>
  <c r="B552" i="1"/>
  <c r="B553" i="1"/>
  <c r="B554" i="1"/>
  <c r="B555" i="1"/>
  <c r="B556" i="1"/>
  <c r="B557" i="1"/>
  <c r="B558" i="1"/>
  <c r="B559" i="1"/>
  <c r="B560" i="1"/>
  <c r="B561" i="1"/>
  <c r="B562" i="1"/>
  <c r="B563" i="1"/>
  <c r="B564" i="1"/>
  <c r="B565" i="1"/>
  <c r="B566" i="1"/>
  <c r="B567" i="1"/>
  <c r="B568" i="1"/>
  <c r="B569" i="1"/>
  <c r="B570" i="1"/>
  <c r="B571" i="1"/>
  <c r="B572" i="1"/>
  <c r="B573" i="1"/>
  <c r="B574" i="1"/>
  <c r="B575" i="1"/>
  <c r="B576" i="1"/>
  <c r="B577" i="1"/>
  <c r="B578" i="1"/>
  <c r="B579" i="1"/>
  <c r="B580" i="1"/>
  <c r="B581" i="1"/>
  <c r="B582" i="1"/>
  <c r="B583" i="1"/>
  <c r="B584" i="1"/>
  <c r="B585" i="1"/>
  <c r="B586" i="1"/>
  <c r="B587" i="1"/>
  <c r="B588" i="1"/>
  <c r="B589" i="1"/>
  <c r="B590" i="1"/>
  <c r="B591" i="1"/>
  <c r="B592" i="1"/>
  <c r="B593" i="1"/>
  <c r="B594" i="1"/>
  <c r="B595" i="1"/>
  <c r="B596" i="1"/>
  <c r="B597" i="1"/>
  <c r="B598" i="1"/>
  <c r="B599" i="1"/>
  <c r="B600" i="1"/>
  <c r="B601" i="1"/>
  <c r="B602" i="1"/>
  <c r="B603" i="1"/>
  <c r="B604" i="1"/>
  <c r="B605" i="1"/>
  <c r="B606" i="1"/>
  <c r="B607" i="1"/>
  <c r="B608" i="1"/>
  <c r="B609" i="1"/>
  <c r="B610" i="1"/>
  <c r="B611" i="1"/>
  <c r="B612" i="1"/>
  <c r="B613" i="1"/>
  <c r="B614" i="1"/>
  <c r="B615" i="1"/>
  <c r="B616" i="1"/>
  <c r="B617" i="1"/>
  <c r="B618" i="1"/>
  <c r="B619" i="1"/>
  <c r="B620" i="1"/>
  <c r="B621" i="1"/>
  <c r="B622" i="1"/>
  <c r="B623" i="1"/>
  <c r="B624" i="1"/>
  <c r="B625" i="1"/>
  <c r="B626" i="1"/>
  <c r="B627" i="1"/>
  <c r="B628" i="1"/>
  <c r="B629" i="1"/>
  <c r="B630" i="1"/>
  <c r="B631" i="1"/>
  <c r="B632" i="1"/>
  <c r="B633" i="1"/>
  <c r="B634" i="1"/>
  <c r="B635" i="1"/>
  <c r="B636" i="1"/>
  <c r="B637" i="1"/>
  <c r="B638" i="1"/>
  <c r="B639" i="1"/>
  <c r="B640" i="1"/>
  <c r="B641" i="1"/>
  <c r="B642" i="1"/>
  <c r="B643" i="1"/>
  <c r="B644" i="1"/>
  <c r="B645" i="1"/>
  <c r="B646" i="1"/>
  <c r="B647" i="1"/>
  <c r="B648" i="1"/>
  <c r="B649" i="1"/>
  <c r="B650" i="1"/>
  <c r="B651" i="1"/>
  <c r="B652" i="1"/>
  <c r="B653" i="1"/>
  <c r="B654" i="1"/>
  <c r="B655" i="1"/>
  <c r="B656" i="1"/>
  <c r="B657" i="1"/>
  <c r="B658" i="1"/>
  <c r="B659" i="1"/>
  <c r="B660" i="1"/>
  <c r="B661" i="1"/>
  <c r="B662" i="1"/>
  <c r="B663" i="1"/>
  <c r="B664" i="1"/>
  <c r="B665" i="1"/>
  <c r="B666" i="1"/>
  <c r="B667" i="1"/>
  <c r="B668" i="1"/>
  <c r="B669" i="1"/>
  <c r="B670" i="1"/>
  <c r="B671" i="1"/>
  <c r="B672" i="1"/>
  <c r="B673" i="1"/>
  <c r="B674" i="1"/>
  <c r="B675" i="1"/>
  <c r="B676" i="1"/>
  <c r="B677" i="1"/>
  <c r="B678" i="1"/>
  <c r="B679" i="1"/>
  <c r="B680" i="1"/>
  <c r="B681" i="1"/>
  <c r="B682" i="1"/>
  <c r="B683" i="1"/>
  <c r="B684" i="1"/>
  <c r="B685" i="1"/>
  <c r="B686" i="1"/>
  <c r="B687" i="1"/>
  <c r="B688" i="1"/>
  <c r="B689" i="1"/>
  <c r="B690" i="1"/>
  <c r="B691" i="1"/>
  <c r="B692" i="1"/>
  <c r="B693" i="1"/>
  <c r="B694" i="1"/>
  <c r="B695" i="1"/>
  <c r="B696" i="1"/>
  <c r="B697" i="1"/>
  <c r="B698" i="1"/>
  <c r="B699" i="1"/>
  <c r="B700" i="1"/>
  <c r="B701" i="1"/>
  <c r="B702" i="1"/>
  <c r="B703" i="1"/>
  <c r="B704" i="1"/>
  <c r="B705" i="1"/>
  <c r="B706" i="1"/>
  <c r="B707" i="1"/>
  <c r="B708" i="1"/>
  <c r="B709" i="1"/>
  <c r="B710" i="1"/>
  <c r="B711" i="1"/>
  <c r="B712" i="1"/>
  <c r="B713" i="1"/>
  <c r="B714" i="1"/>
  <c r="B715" i="1"/>
  <c r="B716" i="1"/>
  <c r="B717" i="1"/>
  <c r="B718" i="1"/>
  <c r="B719" i="1"/>
  <c r="B720" i="1"/>
  <c r="B721" i="1"/>
  <c r="B722" i="1"/>
  <c r="B723" i="1"/>
  <c r="B724" i="1"/>
  <c r="B725" i="1"/>
  <c r="B726" i="1"/>
  <c r="B727" i="1"/>
  <c r="B728" i="1"/>
  <c r="B729" i="1"/>
  <c r="B730" i="1"/>
  <c r="B731" i="1"/>
  <c r="B732" i="1"/>
  <c r="B733" i="1"/>
  <c r="B734" i="1"/>
  <c r="B735" i="1"/>
  <c r="B736" i="1"/>
  <c r="B737" i="1"/>
  <c r="B738" i="1"/>
  <c r="B739" i="1"/>
  <c r="B740" i="1"/>
  <c r="B741" i="1"/>
  <c r="B742" i="1"/>
  <c r="B743" i="1"/>
  <c r="B744" i="1"/>
  <c r="B745" i="1"/>
  <c r="B746" i="1"/>
  <c r="B747" i="1"/>
  <c r="B748" i="1"/>
  <c r="B749" i="1"/>
  <c r="B750" i="1"/>
  <c r="B751" i="1"/>
  <c r="B752" i="1"/>
  <c r="B753" i="1"/>
  <c r="B754" i="1"/>
  <c r="B755" i="1"/>
  <c r="B756" i="1"/>
  <c r="B757" i="1"/>
  <c r="B758" i="1"/>
  <c r="B759" i="1"/>
  <c r="B760" i="1"/>
  <c r="B761" i="1"/>
  <c r="B762" i="1"/>
  <c r="B763" i="1"/>
  <c r="B764" i="1"/>
  <c r="B765" i="1"/>
  <c r="B766" i="1"/>
  <c r="B767" i="1"/>
  <c r="B768" i="1"/>
  <c r="B769" i="1"/>
  <c r="B770" i="1"/>
  <c r="B771" i="1"/>
  <c r="B772" i="1"/>
  <c r="B773" i="1"/>
  <c r="B774" i="1"/>
  <c r="B775" i="1"/>
  <c r="B776" i="1"/>
  <c r="B777" i="1"/>
  <c r="B778" i="1"/>
  <c r="B779" i="1"/>
  <c r="B780" i="1"/>
  <c r="B781" i="1"/>
  <c r="B782" i="1"/>
  <c r="B783" i="1"/>
  <c r="B784" i="1"/>
  <c r="B785" i="1"/>
  <c r="B786" i="1"/>
  <c r="B787" i="1"/>
  <c r="B788" i="1"/>
  <c r="B789" i="1"/>
  <c r="B790" i="1"/>
  <c r="B791" i="1"/>
  <c r="B792" i="1"/>
  <c r="B793" i="1"/>
  <c r="B794" i="1"/>
  <c r="B795" i="1"/>
  <c r="B796" i="1"/>
  <c r="B797" i="1"/>
  <c r="B798" i="1"/>
  <c r="B799" i="1"/>
  <c r="B800" i="1"/>
  <c r="B801" i="1"/>
  <c r="B802" i="1"/>
  <c r="B803" i="1"/>
  <c r="B804" i="1"/>
  <c r="B805" i="1"/>
  <c r="B806" i="1"/>
  <c r="B807" i="1"/>
  <c r="B808" i="1"/>
  <c r="B809" i="1"/>
  <c r="B810" i="1"/>
  <c r="B811" i="1"/>
  <c r="B812" i="1"/>
  <c r="B813" i="1"/>
  <c r="B814" i="1"/>
  <c r="B815" i="1"/>
  <c r="B816" i="1"/>
  <c r="B817" i="1"/>
  <c r="B818" i="1"/>
  <c r="B819" i="1"/>
  <c r="B820" i="1"/>
  <c r="B821" i="1"/>
  <c r="B822" i="1"/>
  <c r="B823" i="1"/>
  <c r="B824" i="1"/>
  <c r="B825" i="1"/>
  <c r="B826" i="1"/>
  <c r="B827" i="1"/>
  <c r="B828" i="1"/>
  <c r="B829" i="1"/>
  <c r="B830" i="1"/>
  <c r="B831" i="1"/>
  <c r="B832" i="1"/>
  <c r="B833" i="1"/>
  <c r="B834" i="1"/>
  <c r="B835" i="1"/>
  <c r="B836" i="1"/>
  <c r="B837" i="1"/>
  <c r="B838" i="1"/>
  <c r="B839" i="1"/>
  <c r="B840" i="1"/>
  <c r="B841" i="1"/>
  <c r="B842" i="1"/>
  <c r="B843" i="1"/>
  <c r="B844" i="1"/>
  <c r="B845" i="1"/>
  <c r="B846" i="1"/>
  <c r="B847" i="1"/>
  <c r="B848" i="1"/>
  <c r="B849" i="1"/>
  <c r="B850" i="1"/>
  <c r="B851" i="1"/>
  <c r="B852" i="1"/>
  <c r="B853" i="1"/>
  <c r="B854" i="1"/>
  <c r="B855" i="1"/>
  <c r="B856" i="1"/>
  <c r="B857" i="1"/>
  <c r="B858" i="1"/>
  <c r="B859" i="1"/>
  <c r="B860" i="1"/>
  <c r="B861" i="1"/>
  <c r="B862" i="1"/>
  <c r="B863" i="1"/>
  <c r="B864" i="1"/>
  <c r="B865" i="1"/>
  <c r="B866" i="1"/>
  <c r="B867" i="1"/>
  <c r="B868" i="1"/>
  <c r="B869" i="1"/>
  <c r="B870" i="1"/>
  <c r="B871" i="1"/>
  <c r="B872" i="1"/>
  <c r="B873" i="1"/>
  <c r="B874" i="1"/>
  <c r="B875" i="1"/>
  <c r="B876" i="1"/>
  <c r="B877" i="1"/>
  <c r="B878" i="1"/>
  <c r="B879" i="1"/>
  <c r="B880" i="1"/>
  <c r="B881" i="1"/>
  <c r="B882" i="1"/>
  <c r="B883" i="1"/>
  <c r="B884" i="1"/>
  <c r="B885" i="1"/>
  <c r="B886" i="1"/>
  <c r="B887" i="1"/>
  <c r="B888" i="1"/>
  <c r="B889" i="1"/>
  <c r="B890" i="1"/>
  <c r="B891" i="1"/>
  <c r="B892" i="1"/>
  <c r="B893" i="1"/>
  <c r="B894" i="1"/>
  <c r="B895" i="1"/>
  <c r="B896" i="1"/>
  <c r="B897" i="1"/>
  <c r="B898" i="1"/>
  <c r="B899" i="1"/>
  <c r="B900" i="1"/>
  <c r="B901" i="1"/>
  <c r="B902" i="1"/>
  <c r="B903" i="1"/>
  <c r="B904" i="1"/>
  <c r="B905" i="1"/>
  <c r="B906" i="1"/>
  <c r="B907" i="1"/>
  <c r="B908" i="1"/>
  <c r="B909" i="1"/>
  <c r="B910" i="1"/>
  <c r="B911" i="1"/>
  <c r="B912" i="1"/>
  <c r="B913" i="1"/>
  <c r="B914" i="1"/>
  <c r="B915" i="1"/>
  <c r="B916" i="1"/>
  <c r="B917" i="1"/>
  <c r="B918" i="1"/>
  <c r="B919" i="1"/>
  <c r="B920" i="1"/>
  <c r="B921" i="1"/>
  <c r="B922" i="1"/>
  <c r="B923" i="1"/>
  <c r="B924" i="1"/>
  <c r="B925" i="1"/>
  <c r="B926" i="1"/>
  <c r="B927" i="1"/>
  <c r="B928" i="1"/>
  <c r="B929" i="1"/>
  <c r="B930" i="1"/>
  <c r="B931" i="1"/>
  <c r="B932" i="1"/>
  <c r="B933" i="1"/>
  <c r="B934" i="1"/>
  <c r="B935" i="1"/>
  <c r="B936" i="1"/>
  <c r="B937" i="1"/>
  <c r="B938" i="1"/>
  <c r="B939" i="1"/>
  <c r="B940" i="1"/>
  <c r="B941" i="1"/>
  <c r="B942" i="1"/>
  <c r="B943" i="1"/>
  <c r="B944" i="1"/>
  <c r="B945" i="1"/>
  <c r="B946" i="1"/>
  <c r="B947" i="1"/>
  <c r="B948" i="1"/>
  <c r="B949" i="1"/>
  <c r="B950" i="1"/>
  <c r="B951" i="1"/>
  <c r="B952" i="1"/>
  <c r="B953" i="1"/>
  <c r="B954" i="1"/>
  <c r="B955" i="1"/>
  <c r="B956" i="1"/>
  <c r="B957" i="1"/>
  <c r="B958" i="1"/>
  <c r="B959" i="1"/>
  <c r="B960" i="1"/>
  <c r="B961" i="1"/>
  <c r="B962" i="1"/>
  <c r="B963" i="1"/>
  <c r="B964" i="1"/>
  <c r="B965" i="1"/>
  <c r="B966" i="1"/>
  <c r="B967" i="1"/>
  <c r="B968" i="1"/>
  <c r="B969" i="1"/>
  <c r="B970" i="1"/>
  <c r="B971" i="1"/>
  <c r="B972" i="1"/>
  <c r="B973" i="1"/>
  <c r="B974" i="1"/>
  <c r="B975" i="1"/>
  <c r="B976" i="1"/>
  <c r="B977" i="1"/>
  <c r="B978" i="1"/>
  <c r="B979" i="1"/>
  <c r="B980" i="1"/>
  <c r="B981" i="1"/>
  <c r="B982" i="1"/>
  <c r="B983" i="1"/>
  <c r="B984" i="1"/>
  <c r="B985" i="1"/>
  <c r="B986" i="1"/>
  <c r="B987" i="1"/>
  <c r="B988" i="1"/>
  <c r="B989" i="1"/>
  <c r="B990" i="1"/>
  <c r="B991" i="1"/>
  <c r="B992" i="1"/>
  <c r="B993" i="1"/>
  <c r="B994" i="1"/>
  <c r="B995" i="1"/>
  <c r="B996" i="1"/>
  <c r="B997" i="1"/>
  <c r="B998" i="1"/>
  <c r="B999" i="1"/>
  <c r="B1000" i="1"/>
  <c r="B1001" i="1"/>
  <c r="B1002" i="1"/>
  <c r="B1003" i="1"/>
  <c r="B1004" i="1"/>
  <c r="B1005" i="1"/>
  <c r="B1006" i="1"/>
  <c r="B1007" i="1"/>
  <c r="B1008" i="1"/>
  <c r="B1009" i="1"/>
  <c r="B1010" i="1"/>
  <c r="B1011" i="1"/>
  <c r="B1012" i="1"/>
  <c r="B1013" i="1"/>
  <c r="B1014" i="1"/>
  <c r="B1015" i="1"/>
  <c r="B1016" i="1"/>
  <c r="B1017" i="1"/>
  <c r="B1018" i="1"/>
  <c r="B1019" i="1"/>
  <c r="B1020" i="1"/>
  <c r="B1021" i="1"/>
  <c r="B1022" i="1"/>
  <c r="B1023" i="1"/>
  <c r="B1024" i="1"/>
  <c r="B1025" i="1"/>
  <c r="B1026" i="1"/>
  <c r="B1027" i="1"/>
  <c r="B1028" i="1"/>
  <c r="B1029" i="1"/>
  <c r="B1030" i="1"/>
  <c r="B1031" i="1"/>
  <c r="B1032" i="1"/>
  <c r="B1033" i="1"/>
  <c r="B1034" i="1"/>
  <c r="B1035" i="1"/>
  <c r="B1036" i="1"/>
  <c r="B1037" i="1"/>
  <c r="B1038" i="1"/>
  <c r="B1039" i="1"/>
  <c r="B1040" i="1"/>
  <c r="B1041" i="1"/>
  <c r="B1042" i="1"/>
  <c r="N37" i="6" l="1"/>
  <c r="N40" i="6"/>
  <c r="N30" i="6"/>
  <c r="N34" i="6"/>
  <c r="N36" i="6"/>
  <c r="C27" i="6"/>
  <c r="N27" i="6" s="1"/>
  <c r="C42" i="6"/>
  <c r="C38" i="6"/>
  <c r="C41" i="6"/>
  <c r="C33" i="6"/>
  <c r="C43" i="6"/>
  <c r="C39" i="6"/>
  <c r="C35" i="6"/>
  <c r="C31" i="6"/>
  <c r="H28" i="6"/>
  <c r="H29" i="6"/>
  <c r="H31" i="6"/>
  <c r="H33" i="6"/>
  <c r="H35" i="6"/>
  <c r="H38" i="6"/>
  <c r="H39" i="6"/>
  <c r="H41" i="6"/>
  <c r="H42" i="6"/>
  <c r="H43" i="6"/>
  <c r="D28" i="6"/>
  <c r="D29" i="6"/>
  <c r="D31" i="6"/>
  <c r="D33" i="6"/>
  <c r="D35" i="6"/>
  <c r="D38" i="6"/>
  <c r="D39" i="6"/>
  <c r="D41" i="6"/>
  <c r="D42" i="6"/>
  <c r="D43" i="6"/>
  <c r="J31" i="6" l="1"/>
  <c r="L31" i="6"/>
  <c r="M31" i="6"/>
  <c r="J33" i="6"/>
  <c r="L33" i="6"/>
  <c r="M33" i="6"/>
  <c r="I35" i="6"/>
  <c r="L35" i="6"/>
  <c r="M35" i="6"/>
  <c r="I38" i="6"/>
  <c r="L38" i="6"/>
  <c r="M38" i="6"/>
  <c r="L39" i="6"/>
  <c r="M39" i="6"/>
  <c r="I41" i="6"/>
  <c r="J41" i="6"/>
  <c r="L41" i="6"/>
  <c r="M41" i="6"/>
  <c r="I42" i="6"/>
  <c r="J42" i="6"/>
  <c r="L42" i="6"/>
  <c r="M42" i="6"/>
  <c r="I43" i="6"/>
  <c r="J43" i="6"/>
  <c r="L43" i="6"/>
  <c r="M43" i="6"/>
  <c r="BS43" i="1" l="1"/>
  <c r="J29" i="6" l="1"/>
  <c r="J32" i="6"/>
  <c r="J28" i="6"/>
  <c r="J26" i="6"/>
  <c r="BR43" i="1"/>
  <c r="BQ43" i="1"/>
  <c r="BP43" i="1"/>
  <c r="BO43" i="1"/>
  <c r="AU43" i="1"/>
  <c r="AT43" i="1"/>
  <c r="AS43" i="1"/>
  <c r="AR43" i="1"/>
  <c r="AQ43" i="1"/>
  <c r="AP43" i="1"/>
  <c r="M29" i="6" l="1"/>
  <c r="M32" i="6"/>
  <c r="M28" i="6"/>
  <c r="M26" i="6"/>
  <c r="L29" i="6"/>
  <c r="L32" i="6"/>
  <c r="L28" i="6"/>
  <c r="L26" i="6"/>
  <c r="I29" i="6"/>
  <c r="I32" i="6"/>
  <c r="I28" i="6"/>
  <c r="I26" i="6"/>
  <c r="G28" i="6" l="1"/>
  <c r="G29" i="6"/>
  <c r="G31" i="6"/>
  <c r="G33" i="6"/>
  <c r="G35" i="6"/>
  <c r="G38" i="6"/>
  <c r="G39" i="6"/>
  <c r="G41" i="6"/>
  <c r="G42" i="6"/>
  <c r="G43" i="6"/>
  <c r="F28" i="6"/>
  <c r="F29" i="6"/>
  <c r="F31" i="6"/>
  <c r="F33" i="6"/>
  <c r="F35" i="6"/>
  <c r="F38" i="6"/>
  <c r="F39" i="6"/>
  <c r="F41" i="6"/>
  <c r="F42" i="6"/>
  <c r="F43" i="6"/>
  <c r="E28" i="6"/>
  <c r="E29" i="6"/>
  <c r="E31" i="6"/>
  <c r="E33" i="6"/>
  <c r="E35" i="6"/>
  <c r="E38" i="6"/>
  <c r="N38" i="6" s="1"/>
  <c r="E39" i="6"/>
  <c r="N39" i="6" s="1"/>
  <c r="E41" i="6"/>
  <c r="E42" i="6"/>
  <c r="E43" i="6"/>
  <c r="AM43" i="1"/>
  <c r="AL43" i="1"/>
  <c r="N41" i="6" l="1"/>
  <c r="N43" i="6"/>
  <c r="N42" i="6"/>
  <c r="N35" i="6"/>
  <c r="N33" i="6"/>
  <c r="N31" i="6"/>
  <c r="B9" i="6"/>
  <c r="AN43" i="1" l="1"/>
  <c r="AK43" i="1" l="1"/>
  <c r="AJ43" i="1"/>
  <c r="C32" i="6" s="1"/>
  <c r="N32" i="6" s="1"/>
  <c r="AI43" i="1"/>
  <c r="C26" i="6" s="1"/>
  <c r="N26" i="6" s="1"/>
  <c r="C28" i="6" l="1"/>
  <c r="N28" i="6" s="1"/>
  <c r="C29" i="6"/>
  <c r="N29" i="6" s="1"/>
  <c r="B11" i="6"/>
  <c r="B43" i="1" l="1"/>
  <c r="C3" i="3" l="1"/>
  <c r="C9" i="3" l="1"/>
  <c r="C4" i="3" l="1"/>
  <c r="C5" i="3"/>
  <c r="C6" i="3"/>
  <c r="C7" i="3"/>
  <c r="C8" i="3"/>
  <c r="C10" i="3"/>
  <c r="C11" i="3"/>
  <c r="C12" i="3"/>
  <c r="C13" i="3"/>
  <c r="C14" i="3"/>
  <c r="C15" i="3"/>
  <c r="C16" i="3"/>
  <c r="C17" i="3"/>
  <c r="C18" i="3"/>
  <c r="C19" i="3"/>
  <c r="C2" i="3"/>
  <c r="D19" i="3" l="1"/>
  <c r="D3" i="3"/>
  <c r="D10" i="3"/>
  <c r="D14" i="3"/>
  <c r="D11" i="3"/>
  <c r="D12" i="3"/>
  <c r="D16" i="3"/>
  <c r="D17" i="3"/>
  <c r="D18" i="3"/>
  <c r="D9" i="3" l="1"/>
  <c r="D15" i="3"/>
  <c r="D7" i="3"/>
  <c r="D8" i="3"/>
  <c r="D6" i="3"/>
  <c r="D13" i="3"/>
  <c r="D5" i="3"/>
  <c r="D4" i="3"/>
  <c r="D2" i="3" l="1"/>
  <c r="BU44" i="1" l="1"/>
  <c r="BU52" i="1"/>
  <c r="BU60" i="1"/>
  <c r="BU68" i="1"/>
  <c r="BU76" i="1"/>
  <c r="BU84" i="1"/>
  <c r="BU92" i="1"/>
  <c r="BU100" i="1"/>
  <c r="BU108" i="1"/>
  <c r="BU116" i="1"/>
  <c r="BU124" i="1"/>
  <c r="BU132" i="1"/>
  <c r="BU140" i="1"/>
  <c r="BU148" i="1"/>
  <c r="BU156" i="1"/>
  <c r="BU164" i="1"/>
  <c r="BU172" i="1"/>
  <c r="BU180" i="1"/>
  <c r="BU188" i="1"/>
  <c r="BU196" i="1"/>
  <c r="BU204" i="1"/>
  <c r="BU212" i="1"/>
  <c r="BU220" i="1"/>
  <c r="BU228" i="1"/>
  <c r="BU236" i="1"/>
  <c r="BU244" i="1"/>
  <c r="BU252" i="1"/>
  <c r="BU260" i="1"/>
  <c r="BU268" i="1"/>
  <c r="BU276" i="1"/>
  <c r="BU284" i="1"/>
  <c r="BU292" i="1"/>
  <c r="BU300" i="1"/>
  <c r="BU308" i="1"/>
  <c r="BU316" i="1"/>
  <c r="BU324" i="1"/>
  <c r="BU332" i="1"/>
  <c r="BU340" i="1"/>
  <c r="BU348" i="1"/>
  <c r="BU356" i="1"/>
  <c r="BU364" i="1"/>
  <c r="BU372" i="1"/>
  <c r="BU380" i="1"/>
  <c r="BU388" i="1"/>
  <c r="BU396" i="1"/>
  <c r="BU404" i="1"/>
  <c r="BU412" i="1"/>
  <c r="BU420" i="1"/>
  <c r="BU428" i="1"/>
  <c r="BU436" i="1"/>
  <c r="BU444" i="1"/>
  <c r="BU452" i="1"/>
  <c r="BU460" i="1"/>
  <c r="BU468" i="1"/>
  <c r="BU476" i="1"/>
  <c r="BU484" i="1"/>
  <c r="BU492" i="1"/>
  <c r="BU500" i="1"/>
  <c r="BU508" i="1"/>
  <c r="BU516" i="1"/>
  <c r="BU524" i="1"/>
  <c r="BU532" i="1"/>
  <c r="BU540" i="1"/>
  <c r="BU548" i="1"/>
  <c r="BU556" i="1"/>
  <c r="BU564" i="1"/>
  <c r="BU572" i="1"/>
  <c r="BU580" i="1"/>
  <c r="BU588" i="1"/>
  <c r="BU596" i="1"/>
  <c r="BU604" i="1"/>
  <c r="BU612" i="1"/>
  <c r="BU620" i="1"/>
  <c r="BU628" i="1"/>
  <c r="BU636" i="1"/>
  <c r="BU644" i="1"/>
  <c r="BU652" i="1"/>
  <c r="BU660" i="1"/>
  <c r="BU668" i="1"/>
  <c r="BU45" i="1"/>
  <c r="BU53" i="1"/>
  <c r="BU61" i="1"/>
  <c r="BU69" i="1"/>
  <c r="BU77" i="1"/>
  <c r="BU85" i="1"/>
  <c r="BU93" i="1"/>
  <c r="BU101" i="1"/>
  <c r="BU109" i="1"/>
  <c r="BU117" i="1"/>
  <c r="BU125" i="1"/>
  <c r="BU133" i="1"/>
  <c r="BU141" i="1"/>
  <c r="BU149" i="1"/>
  <c r="BU157" i="1"/>
  <c r="BU165" i="1"/>
  <c r="BU173" i="1"/>
  <c r="BU181" i="1"/>
  <c r="BU189" i="1"/>
  <c r="BU197" i="1"/>
  <c r="BU205" i="1"/>
  <c r="BU213" i="1"/>
  <c r="BU221" i="1"/>
  <c r="BU229" i="1"/>
  <c r="BU237" i="1"/>
  <c r="BU245" i="1"/>
  <c r="BU253" i="1"/>
  <c r="BU261" i="1"/>
  <c r="BU269" i="1"/>
  <c r="BU277" i="1"/>
  <c r="BU285" i="1"/>
  <c r="BU293" i="1"/>
  <c r="BU301" i="1"/>
  <c r="BU309" i="1"/>
  <c r="BU317" i="1"/>
  <c r="BU325" i="1"/>
  <c r="BU333" i="1"/>
  <c r="BU341" i="1"/>
  <c r="BU349" i="1"/>
  <c r="BU357" i="1"/>
  <c r="BU365" i="1"/>
  <c r="BU373" i="1"/>
  <c r="BU381" i="1"/>
  <c r="BU389" i="1"/>
  <c r="BU397" i="1"/>
  <c r="BU405" i="1"/>
  <c r="BU413" i="1"/>
  <c r="BU421" i="1"/>
  <c r="BU429" i="1"/>
  <c r="BU437" i="1"/>
  <c r="BU445" i="1"/>
  <c r="BU453" i="1"/>
  <c r="BU461" i="1"/>
  <c r="BU469" i="1"/>
  <c r="BU477" i="1"/>
  <c r="BU485" i="1"/>
  <c r="BU493" i="1"/>
  <c r="BU501" i="1"/>
  <c r="BU509" i="1"/>
  <c r="BU517" i="1"/>
  <c r="BU525" i="1"/>
  <c r="BU533" i="1"/>
  <c r="BU541" i="1"/>
  <c r="BU549" i="1"/>
  <c r="BU557" i="1"/>
  <c r="BU565" i="1"/>
  <c r="BU573" i="1"/>
  <c r="BU581" i="1"/>
  <c r="BU589" i="1"/>
  <c r="BU597" i="1"/>
  <c r="BU605" i="1"/>
  <c r="BU613" i="1"/>
  <c r="BU621" i="1"/>
  <c r="BU629" i="1"/>
  <c r="BU637" i="1"/>
  <c r="BU645" i="1"/>
  <c r="BU653" i="1"/>
  <c r="BU661" i="1"/>
  <c r="BU669" i="1"/>
  <c r="BU677" i="1"/>
  <c r="BU685" i="1"/>
  <c r="BU693" i="1"/>
  <c r="BU701" i="1"/>
  <c r="BU709" i="1"/>
  <c r="BU717" i="1"/>
  <c r="BU46" i="1"/>
  <c r="BU54" i="1"/>
  <c r="BU62" i="1"/>
  <c r="BU70" i="1"/>
  <c r="BU78" i="1"/>
  <c r="BU86" i="1"/>
  <c r="BU94" i="1"/>
  <c r="BU102" i="1"/>
  <c r="BU110" i="1"/>
  <c r="BU118" i="1"/>
  <c r="BU126" i="1"/>
  <c r="BU134" i="1"/>
  <c r="BU142" i="1"/>
  <c r="BU150" i="1"/>
  <c r="BU158" i="1"/>
  <c r="BU166" i="1"/>
  <c r="BU174" i="1"/>
  <c r="BU182" i="1"/>
  <c r="BU190" i="1"/>
  <c r="BU198" i="1"/>
  <c r="BU206" i="1"/>
  <c r="BU214" i="1"/>
  <c r="BU222" i="1"/>
  <c r="BU230" i="1"/>
  <c r="BU238" i="1"/>
  <c r="BU246" i="1"/>
  <c r="BU254" i="1"/>
  <c r="BU262" i="1"/>
  <c r="BU270" i="1"/>
  <c r="BU278" i="1"/>
  <c r="BU286" i="1"/>
  <c r="BU294" i="1"/>
  <c r="BU302" i="1"/>
  <c r="BU310" i="1"/>
  <c r="BU318" i="1"/>
  <c r="BU326" i="1"/>
  <c r="BU334" i="1"/>
  <c r="BU342" i="1"/>
  <c r="BU350" i="1"/>
  <c r="BU358" i="1"/>
  <c r="BU366" i="1"/>
  <c r="BU374" i="1"/>
  <c r="BU382" i="1"/>
  <c r="BU390" i="1"/>
  <c r="BU398" i="1"/>
  <c r="BU406" i="1"/>
  <c r="BU414" i="1"/>
  <c r="BU422" i="1"/>
  <c r="BU430" i="1"/>
  <c r="BU438" i="1"/>
  <c r="BU446" i="1"/>
  <c r="BU454" i="1"/>
  <c r="BU462" i="1"/>
  <c r="BU470" i="1"/>
  <c r="BU478" i="1"/>
  <c r="BU486" i="1"/>
  <c r="BU494" i="1"/>
  <c r="BU502" i="1"/>
  <c r="BU510" i="1"/>
  <c r="BU518" i="1"/>
  <c r="BU526" i="1"/>
  <c r="BU534" i="1"/>
  <c r="BU542" i="1"/>
  <c r="BU550" i="1"/>
  <c r="BU558" i="1"/>
  <c r="BU566" i="1"/>
  <c r="BU574" i="1"/>
  <c r="BU582" i="1"/>
  <c r="BU590" i="1"/>
  <c r="BU598" i="1"/>
  <c r="BU606" i="1"/>
  <c r="BU614" i="1"/>
  <c r="BU622" i="1"/>
  <c r="BU630" i="1"/>
  <c r="BU638" i="1"/>
  <c r="BU646" i="1"/>
  <c r="BU654" i="1"/>
  <c r="BU662" i="1"/>
  <c r="BU670" i="1"/>
  <c r="BU678" i="1"/>
  <c r="BU686" i="1"/>
  <c r="BU694" i="1"/>
  <c r="BU702" i="1"/>
  <c r="BU710" i="1"/>
  <c r="BU718" i="1"/>
  <c r="BU47" i="1"/>
  <c r="BU55" i="1"/>
  <c r="BU63" i="1"/>
  <c r="BU71" i="1"/>
  <c r="BU79" i="1"/>
  <c r="BU87" i="1"/>
  <c r="BU95" i="1"/>
  <c r="BU103" i="1"/>
  <c r="BU111" i="1"/>
  <c r="BU119" i="1"/>
  <c r="BU127" i="1"/>
  <c r="BU135" i="1"/>
  <c r="BU143" i="1"/>
  <c r="BU151" i="1"/>
  <c r="BU159" i="1"/>
  <c r="BU167" i="1"/>
  <c r="BU175" i="1"/>
  <c r="BU183" i="1"/>
  <c r="BU191" i="1"/>
  <c r="BU199" i="1"/>
  <c r="BU207" i="1"/>
  <c r="BU215" i="1"/>
  <c r="BU223" i="1"/>
  <c r="BU231" i="1"/>
  <c r="BU239" i="1"/>
  <c r="BU247" i="1"/>
  <c r="BU255" i="1"/>
  <c r="BU263" i="1"/>
  <c r="BU271" i="1"/>
  <c r="BU279" i="1"/>
  <c r="BU287" i="1"/>
  <c r="BU295" i="1"/>
  <c r="BU303" i="1"/>
  <c r="BU311" i="1"/>
  <c r="BU319" i="1"/>
  <c r="BU327" i="1"/>
  <c r="BU335" i="1"/>
  <c r="BU343" i="1"/>
  <c r="BU351" i="1"/>
  <c r="BU359" i="1"/>
  <c r="BU367" i="1"/>
  <c r="BU375" i="1"/>
  <c r="BU383" i="1"/>
  <c r="BU391" i="1"/>
  <c r="BU399" i="1"/>
  <c r="BU407" i="1"/>
  <c r="BU415" i="1"/>
  <c r="BU423" i="1"/>
  <c r="BU431" i="1"/>
  <c r="BU439" i="1"/>
  <c r="BU447" i="1"/>
  <c r="BU455" i="1"/>
  <c r="BU463" i="1"/>
  <c r="BU471" i="1"/>
  <c r="BU479" i="1"/>
  <c r="BU487" i="1"/>
  <c r="BU48" i="1"/>
  <c r="BU56" i="1"/>
  <c r="BU64" i="1"/>
  <c r="BU72" i="1"/>
  <c r="BU80" i="1"/>
  <c r="BU88" i="1"/>
  <c r="BU96" i="1"/>
  <c r="BU104" i="1"/>
  <c r="BU112" i="1"/>
  <c r="BU120" i="1"/>
  <c r="BU128" i="1"/>
  <c r="BU136" i="1"/>
  <c r="BU144" i="1"/>
  <c r="BU152" i="1"/>
  <c r="BU160" i="1"/>
  <c r="BU168" i="1"/>
  <c r="BU176" i="1"/>
  <c r="BU184" i="1"/>
  <c r="BU192" i="1"/>
  <c r="BU200" i="1"/>
  <c r="BU208" i="1"/>
  <c r="BU216" i="1"/>
  <c r="BU224" i="1"/>
  <c r="BU232" i="1"/>
  <c r="BU240" i="1"/>
  <c r="BU248" i="1"/>
  <c r="BU256" i="1"/>
  <c r="BU264" i="1"/>
  <c r="BU272" i="1"/>
  <c r="BU280" i="1"/>
  <c r="BU288" i="1"/>
  <c r="BU296" i="1"/>
  <c r="BU304" i="1"/>
  <c r="BU312" i="1"/>
  <c r="BU320" i="1"/>
  <c r="BU328" i="1"/>
  <c r="BU336" i="1"/>
  <c r="BU344" i="1"/>
  <c r="BU352" i="1"/>
  <c r="BU360" i="1"/>
  <c r="BU368" i="1"/>
  <c r="BU376" i="1"/>
  <c r="BU384" i="1"/>
  <c r="BU392" i="1"/>
  <c r="BU400" i="1"/>
  <c r="BU408" i="1"/>
  <c r="BU416" i="1"/>
  <c r="BU424" i="1"/>
  <c r="BU432" i="1"/>
  <c r="BU440" i="1"/>
  <c r="BU448" i="1"/>
  <c r="BU456" i="1"/>
  <c r="BU464" i="1"/>
  <c r="BU472" i="1"/>
  <c r="BU480" i="1"/>
  <c r="BU488" i="1"/>
  <c r="BU496" i="1"/>
  <c r="BU504" i="1"/>
  <c r="BU512" i="1"/>
  <c r="BU520" i="1"/>
  <c r="BU528" i="1"/>
  <c r="BU536" i="1"/>
  <c r="BU544" i="1"/>
  <c r="BU552" i="1"/>
  <c r="BU560" i="1"/>
  <c r="BU568" i="1"/>
  <c r="BU576" i="1"/>
  <c r="BU584" i="1"/>
  <c r="BU592" i="1"/>
  <c r="BU600" i="1"/>
  <c r="BU608" i="1"/>
  <c r="BU616" i="1"/>
  <c r="BU624" i="1"/>
  <c r="BU632" i="1"/>
  <c r="BU640" i="1"/>
  <c r="BU648" i="1"/>
  <c r="BU656" i="1"/>
  <c r="BU664" i="1"/>
  <c r="BU672" i="1"/>
  <c r="BU680" i="1"/>
  <c r="BU688" i="1"/>
  <c r="BU696" i="1"/>
  <c r="BU704" i="1"/>
  <c r="BU712" i="1"/>
  <c r="BU720" i="1"/>
  <c r="BU49" i="1"/>
  <c r="BU57" i="1"/>
  <c r="BU65" i="1"/>
  <c r="BU73" i="1"/>
  <c r="BU81" i="1"/>
  <c r="BU89" i="1"/>
  <c r="BU50" i="1"/>
  <c r="BU58" i="1"/>
  <c r="BU66" i="1"/>
  <c r="BU74" i="1"/>
  <c r="BU82" i="1"/>
  <c r="BU90" i="1"/>
  <c r="BU98" i="1"/>
  <c r="BU106" i="1"/>
  <c r="BU114" i="1"/>
  <c r="BU122" i="1"/>
  <c r="BU130" i="1"/>
  <c r="BU138" i="1"/>
  <c r="BU146" i="1"/>
  <c r="BU154" i="1"/>
  <c r="BU162" i="1"/>
  <c r="BU51" i="1"/>
  <c r="BU59" i="1"/>
  <c r="BU67" i="1"/>
  <c r="BU75" i="1"/>
  <c r="BU83" i="1"/>
  <c r="BU91" i="1"/>
  <c r="BU99" i="1"/>
  <c r="BU107" i="1"/>
  <c r="BU115" i="1"/>
  <c r="BU123" i="1"/>
  <c r="BU131" i="1"/>
  <c r="BU139" i="1"/>
  <c r="BU147" i="1"/>
  <c r="BU155" i="1"/>
  <c r="BU163" i="1"/>
  <c r="BU171" i="1"/>
  <c r="BU179" i="1"/>
  <c r="BU187" i="1"/>
  <c r="BU195" i="1"/>
  <c r="BU203" i="1"/>
  <c r="BU211" i="1"/>
  <c r="BU219" i="1"/>
  <c r="BU227" i="1"/>
  <c r="BU235" i="1"/>
  <c r="BU243" i="1"/>
  <c r="BU251" i="1"/>
  <c r="BU259" i="1"/>
  <c r="BU267" i="1"/>
  <c r="BU275" i="1"/>
  <c r="BU283" i="1"/>
  <c r="BU291" i="1"/>
  <c r="BU299" i="1"/>
  <c r="BU307" i="1"/>
  <c r="BU315" i="1"/>
  <c r="BU323" i="1"/>
  <c r="BU331" i="1"/>
  <c r="BU339" i="1"/>
  <c r="BU347" i="1"/>
  <c r="BU355" i="1"/>
  <c r="BU363" i="1"/>
  <c r="BU371" i="1"/>
  <c r="BU379" i="1"/>
  <c r="BU387" i="1"/>
  <c r="BU395" i="1"/>
  <c r="BU403" i="1"/>
  <c r="BU411" i="1"/>
  <c r="BU419" i="1"/>
  <c r="BU427" i="1"/>
  <c r="BU435" i="1"/>
  <c r="BU443" i="1"/>
  <c r="BU451" i="1"/>
  <c r="BU459" i="1"/>
  <c r="BU467" i="1"/>
  <c r="BU475" i="1"/>
  <c r="BU483" i="1"/>
  <c r="BU97" i="1"/>
  <c r="BU161" i="1"/>
  <c r="BU194" i="1"/>
  <c r="BU226" i="1"/>
  <c r="BU258" i="1"/>
  <c r="BU290" i="1"/>
  <c r="BU322" i="1"/>
  <c r="BU354" i="1"/>
  <c r="BU386" i="1"/>
  <c r="BU418" i="1"/>
  <c r="BU450" i="1"/>
  <c r="BU482" i="1"/>
  <c r="BU503" i="1"/>
  <c r="BU519" i="1"/>
  <c r="BU535" i="1"/>
  <c r="BU551" i="1"/>
  <c r="BU567" i="1"/>
  <c r="BU583" i="1"/>
  <c r="BU599" i="1"/>
  <c r="BU615" i="1"/>
  <c r="BU631" i="1"/>
  <c r="BU647" i="1"/>
  <c r="BU663" i="1"/>
  <c r="BU676" i="1"/>
  <c r="BU690" i="1"/>
  <c r="BU703" i="1"/>
  <c r="BU715" i="1"/>
  <c r="BU726" i="1"/>
  <c r="BU734" i="1"/>
  <c r="BU742" i="1"/>
  <c r="BU750" i="1"/>
  <c r="BU758" i="1"/>
  <c r="BU766" i="1"/>
  <c r="BU774" i="1"/>
  <c r="BU782" i="1"/>
  <c r="BU790" i="1"/>
  <c r="BU798" i="1"/>
  <c r="BU806" i="1"/>
  <c r="BU814" i="1"/>
  <c r="BU822" i="1"/>
  <c r="BU830" i="1"/>
  <c r="BU838" i="1"/>
  <c r="BU846" i="1"/>
  <c r="BU854" i="1"/>
  <c r="BU862" i="1"/>
  <c r="BU870" i="1"/>
  <c r="BU878" i="1"/>
  <c r="BU886" i="1"/>
  <c r="BU894" i="1"/>
  <c r="BU902" i="1"/>
  <c r="BU910" i="1"/>
  <c r="BU918" i="1"/>
  <c r="BU926" i="1"/>
  <c r="BU934" i="1"/>
  <c r="BU942" i="1"/>
  <c r="BU950" i="1"/>
  <c r="BU958" i="1"/>
  <c r="BU966" i="1"/>
  <c r="BU974" i="1"/>
  <c r="BU982" i="1"/>
  <c r="BU990" i="1"/>
  <c r="BU998" i="1"/>
  <c r="BU1006" i="1"/>
  <c r="BU1014" i="1"/>
  <c r="BU1022" i="1"/>
  <c r="BU1030" i="1"/>
  <c r="BU1038" i="1"/>
  <c r="BU585" i="1"/>
  <c r="BU705" i="1"/>
  <c r="BU727" i="1"/>
  <c r="BU743" i="1"/>
  <c r="BU759" i="1"/>
  <c r="BU767" i="1"/>
  <c r="BU783" i="1"/>
  <c r="BU791" i="1"/>
  <c r="BU807" i="1"/>
  <c r="BU815" i="1"/>
  <c r="BU823" i="1"/>
  <c r="BU831" i="1"/>
  <c r="BU847" i="1"/>
  <c r="BU855" i="1"/>
  <c r="BU871" i="1"/>
  <c r="BU887" i="1"/>
  <c r="BU895" i="1"/>
  <c r="BU911" i="1"/>
  <c r="BU105" i="1"/>
  <c r="BU169" i="1"/>
  <c r="BU201" i="1"/>
  <c r="BU233" i="1"/>
  <c r="BU265" i="1"/>
  <c r="BU297" i="1"/>
  <c r="BU329" i="1"/>
  <c r="BU361" i="1"/>
  <c r="BU393" i="1"/>
  <c r="BU425" i="1"/>
  <c r="BU457" i="1"/>
  <c r="BU489" i="1"/>
  <c r="BU505" i="1"/>
  <c r="BU521" i="1"/>
  <c r="BU537" i="1"/>
  <c r="BU553" i="1"/>
  <c r="BU569" i="1"/>
  <c r="BU601" i="1"/>
  <c r="BU617" i="1"/>
  <c r="BU633" i="1"/>
  <c r="BU649" i="1"/>
  <c r="BU665" i="1"/>
  <c r="BU679" i="1"/>
  <c r="BU691" i="1"/>
  <c r="BU716" i="1"/>
  <c r="BU735" i="1"/>
  <c r="BU751" i="1"/>
  <c r="BU775" i="1"/>
  <c r="BU799" i="1"/>
  <c r="BU839" i="1"/>
  <c r="BU863" i="1"/>
  <c r="BU879" i="1"/>
  <c r="BU903" i="1"/>
  <c r="BU113" i="1"/>
  <c r="BU170" i="1"/>
  <c r="BU202" i="1"/>
  <c r="BU234" i="1"/>
  <c r="BU266" i="1"/>
  <c r="BU298" i="1"/>
  <c r="BU330" i="1"/>
  <c r="BU362" i="1"/>
  <c r="BU394" i="1"/>
  <c r="BU426" i="1"/>
  <c r="BU458" i="1"/>
  <c r="BU490" i="1"/>
  <c r="BU506" i="1"/>
  <c r="BU522" i="1"/>
  <c r="BU538" i="1"/>
  <c r="BU554" i="1"/>
  <c r="BU570" i="1"/>
  <c r="BU586" i="1"/>
  <c r="BU602" i="1"/>
  <c r="BU618" i="1"/>
  <c r="BU121" i="1"/>
  <c r="BU177" i="1"/>
  <c r="BU209" i="1"/>
  <c r="BU241" i="1"/>
  <c r="BU273" i="1"/>
  <c r="BU305" i="1"/>
  <c r="BU337" i="1"/>
  <c r="BU369" i="1"/>
  <c r="BU401" i="1"/>
  <c r="BU433" i="1"/>
  <c r="BU465" i="1"/>
  <c r="BU491" i="1"/>
  <c r="BU507" i="1"/>
  <c r="BU523" i="1"/>
  <c r="BU539" i="1"/>
  <c r="BU555" i="1"/>
  <c r="BU571" i="1"/>
  <c r="BU587" i="1"/>
  <c r="BU603" i="1"/>
  <c r="BU619" i="1"/>
  <c r="BU635" i="1"/>
  <c r="BU651" i="1"/>
  <c r="BU667" i="1"/>
  <c r="BU682" i="1"/>
  <c r="BU695" i="1"/>
  <c r="BU707" i="1"/>
  <c r="BU721" i="1"/>
  <c r="BU729" i="1"/>
  <c r="BU737" i="1"/>
  <c r="BU745" i="1"/>
  <c r="BU753" i="1"/>
  <c r="BU761" i="1"/>
  <c r="BU769" i="1"/>
  <c r="BU777" i="1"/>
  <c r="BU785" i="1"/>
  <c r="BU793" i="1"/>
  <c r="BU801" i="1"/>
  <c r="BU809" i="1"/>
  <c r="BU817" i="1"/>
  <c r="BU825" i="1"/>
  <c r="BU833" i="1"/>
  <c r="BU841" i="1"/>
  <c r="BU849" i="1"/>
  <c r="BU857" i="1"/>
  <c r="BU865" i="1"/>
  <c r="BU873" i="1"/>
  <c r="BU881" i="1"/>
  <c r="BU889" i="1"/>
  <c r="BU897" i="1"/>
  <c r="BU905" i="1"/>
  <c r="BU913" i="1"/>
  <c r="BU921" i="1"/>
  <c r="BU929" i="1"/>
  <c r="BU937" i="1"/>
  <c r="BU945" i="1"/>
  <c r="BU953" i="1"/>
  <c r="BU961" i="1"/>
  <c r="BU969" i="1"/>
  <c r="BU977" i="1"/>
  <c r="BU985" i="1"/>
  <c r="BU993" i="1"/>
  <c r="BU1001" i="1"/>
  <c r="BU1009" i="1"/>
  <c r="BU1017" i="1"/>
  <c r="BU1025" i="1"/>
  <c r="BU1033" i="1"/>
  <c r="BU1041" i="1"/>
  <c r="BU530" i="1"/>
  <c r="BU594" i="1"/>
  <c r="BU626" i="1"/>
  <c r="BU642" i="1"/>
  <c r="BU674" i="1"/>
  <c r="BU699" i="1"/>
  <c r="BU724" i="1"/>
  <c r="BU732" i="1"/>
  <c r="BU748" i="1"/>
  <c r="BU764" i="1"/>
  <c r="BU780" i="1"/>
  <c r="BU796" i="1"/>
  <c r="BU804" i="1"/>
  <c r="BU820" i="1"/>
  <c r="BU828" i="1"/>
  <c r="BU844" i="1"/>
  <c r="BU860" i="1"/>
  <c r="BU868" i="1"/>
  <c r="BU129" i="1"/>
  <c r="BU178" i="1"/>
  <c r="BU210" i="1"/>
  <c r="BU242" i="1"/>
  <c r="BU274" i="1"/>
  <c r="BU306" i="1"/>
  <c r="BU338" i="1"/>
  <c r="BU370" i="1"/>
  <c r="BU402" i="1"/>
  <c r="BU434" i="1"/>
  <c r="BU466" i="1"/>
  <c r="BU495" i="1"/>
  <c r="BU511" i="1"/>
  <c r="BU527" i="1"/>
  <c r="BU543" i="1"/>
  <c r="BU559" i="1"/>
  <c r="BU575" i="1"/>
  <c r="BU591" i="1"/>
  <c r="BU607" i="1"/>
  <c r="BU623" i="1"/>
  <c r="BU639" i="1"/>
  <c r="BU655" i="1"/>
  <c r="BU671" i="1"/>
  <c r="BU683" i="1"/>
  <c r="BU697" i="1"/>
  <c r="BU708" i="1"/>
  <c r="BU722" i="1"/>
  <c r="BU730" i="1"/>
  <c r="BU738" i="1"/>
  <c r="BU746" i="1"/>
  <c r="BU754" i="1"/>
  <c r="BU762" i="1"/>
  <c r="BU770" i="1"/>
  <c r="BU778" i="1"/>
  <c r="BU786" i="1"/>
  <c r="BU794" i="1"/>
  <c r="BU802" i="1"/>
  <c r="BU810" i="1"/>
  <c r="BU818" i="1"/>
  <c r="BU826" i="1"/>
  <c r="BU834" i="1"/>
  <c r="BU842" i="1"/>
  <c r="BU850" i="1"/>
  <c r="BU858" i="1"/>
  <c r="BU866" i="1"/>
  <c r="BU874" i="1"/>
  <c r="BU882" i="1"/>
  <c r="BU890" i="1"/>
  <c r="BU898" i="1"/>
  <c r="BU906" i="1"/>
  <c r="BU914" i="1"/>
  <c r="BU922" i="1"/>
  <c r="BU930" i="1"/>
  <c r="BU938" i="1"/>
  <c r="BU946" i="1"/>
  <c r="BU954" i="1"/>
  <c r="BU962" i="1"/>
  <c r="BU970" i="1"/>
  <c r="BU978" i="1"/>
  <c r="BU986" i="1"/>
  <c r="BU994" i="1"/>
  <c r="BU1002" i="1"/>
  <c r="BU1010" i="1"/>
  <c r="BU1018" i="1"/>
  <c r="BU1026" i="1"/>
  <c r="BU1034" i="1"/>
  <c r="BU1042" i="1"/>
  <c r="BU137" i="1"/>
  <c r="BU185" i="1"/>
  <c r="BU217" i="1"/>
  <c r="BU249" i="1"/>
  <c r="BU281" i="1"/>
  <c r="BU313" i="1"/>
  <c r="BU345" i="1"/>
  <c r="BU377" i="1"/>
  <c r="BU409" i="1"/>
  <c r="BU441" i="1"/>
  <c r="BU473" i="1"/>
  <c r="BU497" i="1"/>
  <c r="BU513" i="1"/>
  <c r="BU529" i="1"/>
  <c r="BU545" i="1"/>
  <c r="BU561" i="1"/>
  <c r="BU577" i="1"/>
  <c r="BU593" i="1"/>
  <c r="BU609" i="1"/>
  <c r="BU625" i="1"/>
  <c r="BU641" i="1"/>
  <c r="BU657" i="1"/>
  <c r="BU673" i="1"/>
  <c r="BU684" i="1"/>
  <c r="BU698" i="1"/>
  <c r="BU711" i="1"/>
  <c r="BU723" i="1"/>
  <c r="BU731" i="1"/>
  <c r="BU739" i="1"/>
  <c r="BU747" i="1"/>
  <c r="BU755" i="1"/>
  <c r="BU763" i="1"/>
  <c r="BU771" i="1"/>
  <c r="BU779" i="1"/>
  <c r="BU787" i="1"/>
  <c r="BU795" i="1"/>
  <c r="BU803" i="1"/>
  <c r="BU811" i="1"/>
  <c r="BU819" i="1"/>
  <c r="BU827" i="1"/>
  <c r="BU835" i="1"/>
  <c r="BU843" i="1"/>
  <c r="BU851" i="1"/>
  <c r="BU859" i="1"/>
  <c r="BU867" i="1"/>
  <c r="BU875" i="1"/>
  <c r="BU883" i="1"/>
  <c r="BU891" i="1"/>
  <c r="BU899" i="1"/>
  <c r="BU907" i="1"/>
  <c r="BU915" i="1"/>
  <c r="BU923" i="1"/>
  <c r="BU931" i="1"/>
  <c r="BU939" i="1"/>
  <c r="BU947" i="1"/>
  <c r="BU955" i="1"/>
  <c r="BU963" i="1"/>
  <c r="BU971" i="1"/>
  <c r="BU979" i="1"/>
  <c r="BU987" i="1"/>
  <c r="BU995" i="1"/>
  <c r="BU1003" i="1"/>
  <c r="BU1011" i="1"/>
  <c r="BU1019" i="1"/>
  <c r="BU1027" i="1"/>
  <c r="BU1035" i="1"/>
  <c r="BU474" i="1"/>
  <c r="BU788" i="1"/>
  <c r="BU145" i="1"/>
  <c r="BU186" i="1"/>
  <c r="BU218" i="1"/>
  <c r="BU250" i="1"/>
  <c r="BU282" i="1"/>
  <c r="BU314" i="1"/>
  <c r="BU346" i="1"/>
  <c r="BU378" i="1"/>
  <c r="BU410" i="1"/>
  <c r="BU442" i="1"/>
  <c r="BU514" i="1"/>
  <c r="BU546" i="1"/>
  <c r="BU562" i="1"/>
  <c r="BU578" i="1"/>
  <c r="BU610" i="1"/>
  <c r="BU658" i="1"/>
  <c r="BU687" i="1"/>
  <c r="BU713" i="1"/>
  <c r="BU740" i="1"/>
  <c r="BU756" i="1"/>
  <c r="BU772" i="1"/>
  <c r="BU812" i="1"/>
  <c r="BU836" i="1"/>
  <c r="BU852" i="1"/>
  <c r="BU153" i="1"/>
  <c r="BU417" i="1"/>
  <c r="BU563" i="1"/>
  <c r="BU659" i="1"/>
  <c r="BU714" i="1"/>
  <c r="BU749" i="1"/>
  <c r="BU781" i="1"/>
  <c r="BU813" i="1"/>
  <c r="BU845" i="1"/>
  <c r="BU876" i="1"/>
  <c r="BU896" i="1"/>
  <c r="BU917" i="1"/>
  <c r="BU933" i="1"/>
  <c r="BU949" i="1"/>
  <c r="BU965" i="1"/>
  <c r="BU981" i="1"/>
  <c r="BU997" i="1"/>
  <c r="BU1013" i="1"/>
  <c r="BU1029" i="1"/>
  <c r="BU1032" i="1"/>
  <c r="BU498" i="1"/>
  <c r="BU760" i="1"/>
  <c r="BU824" i="1"/>
  <c r="BU904" i="1"/>
  <c r="BU940" i="1"/>
  <c r="BU988" i="1"/>
  <c r="BU1036" i="1"/>
  <c r="BU957" i="1"/>
  <c r="BU1021" i="1"/>
  <c r="BU996" i="1"/>
  <c r="BU193" i="1"/>
  <c r="BU449" i="1"/>
  <c r="BU579" i="1"/>
  <c r="BU666" i="1"/>
  <c r="BU719" i="1"/>
  <c r="BU752" i="1"/>
  <c r="BU784" i="1"/>
  <c r="BU816" i="1"/>
  <c r="BU848" i="1"/>
  <c r="BU877" i="1"/>
  <c r="BU900" i="1"/>
  <c r="BU919" i="1"/>
  <c r="BU935" i="1"/>
  <c r="BU951" i="1"/>
  <c r="BU967" i="1"/>
  <c r="BU983" i="1"/>
  <c r="BU999" i="1"/>
  <c r="BU1015" i="1"/>
  <c r="BU1031" i="1"/>
  <c r="BU1016" i="1"/>
  <c r="BU611" i="1"/>
  <c r="BU681" i="1"/>
  <c r="BU728" i="1"/>
  <c r="BU792" i="1"/>
  <c r="BU856" i="1"/>
  <c r="BU924" i="1"/>
  <c r="BU972" i="1"/>
  <c r="BU1020" i="1"/>
  <c r="BU989" i="1"/>
  <c r="BU1037" i="1"/>
  <c r="BU980" i="1"/>
  <c r="BU225" i="1"/>
  <c r="BU481" i="1"/>
  <c r="BU595" i="1"/>
  <c r="BU675" i="1"/>
  <c r="BU725" i="1"/>
  <c r="BU757" i="1"/>
  <c r="BU789" i="1"/>
  <c r="BU821" i="1"/>
  <c r="BU853" i="1"/>
  <c r="BU880" i="1"/>
  <c r="BU901" i="1"/>
  <c r="BU920" i="1"/>
  <c r="BU936" i="1"/>
  <c r="BU952" i="1"/>
  <c r="BU968" i="1"/>
  <c r="BU984" i="1"/>
  <c r="BU1000" i="1"/>
  <c r="BU884" i="1"/>
  <c r="BU1004" i="1"/>
  <c r="BU973" i="1"/>
  <c r="BU1005" i="1"/>
  <c r="BU964" i="1"/>
  <c r="BU257" i="1"/>
  <c r="BU956" i="1"/>
  <c r="BU289" i="1"/>
  <c r="BU499" i="1"/>
  <c r="BU627" i="1"/>
  <c r="BU689" i="1"/>
  <c r="BU733" i="1"/>
  <c r="BU765" i="1"/>
  <c r="BU797" i="1"/>
  <c r="BU829" i="1"/>
  <c r="BU861" i="1"/>
  <c r="BU885" i="1"/>
  <c r="BU908" i="1"/>
  <c r="BU925" i="1"/>
  <c r="BU941" i="1"/>
  <c r="BU321" i="1"/>
  <c r="BU515" i="1"/>
  <c r="BU634" i="1"/>
  <c r="BU692" i="1"/>
  <c r="BU736" i="1"/>
  <c r="BU768" i="1"/>
  <c r="BU800" i="1"/>
  <c r="BU832" i="1"/>
  <c r="BU864" i="1"/>
  <c r="BU888" i="1"/>
  <c r="BU909" i="1"/>
  <c r="BU927" i="1"/>
  <c r="BU943" i="1"/>
  <c r="BU959" i="1"/>
  <c r="BU975" i="1"/>
  <c r="BU991" i="1"/>
  <c r="BU1007" i="1"/>
  <c r="BU1023" i="1"/>
  <c r="BU1039" i="1"/>
  <c r="BU948" i="1"/>
  <c r="BU1028" i="1"/>
  <c r="BU353" i="1"/>
  <c r="BU531" i="1"/>
  <c r="BU643" i="1"/>
  <c r="BU700" i="1"/>
  <c r="BU741" i="1"/>
  <c r="BU773" i="1"/>
  <c r="BU805" i="1"/>
  <c r="BU837" i="1"/>
  <c r="BU869" i="1"/>
  <c r="BU892" i="1"/>
  <c r="BU912" i="1"/>
  <c r="BU928" i="1"/>
  <c r="BU944" i="1"/>
  <c r="BU960" i="1"/>
  <c r="BU976" i="1"/>
  <c r="BU992" i="1"/>
  <c r="BU1008" i="1"/>
  <c r="BU1024" i="1"/>
  <c r="BU1040" i="1"/>
  <c r="BU385" i="1"/>
  <c r="BU547" i="1"/>
  <c r="BU650" i="1"/>
  <c r="BU706" i="1"/>
  <c r="BU744" i="1"/>
  <c r="BU776" i="1"/>
  <c r="BU808" i="1"/>
  <c r="BU840" i="1"/>
  <c r="BU872" i="1"/>
  <c r="BU893" i="1"/>
  <c r="BU916" i="1"/>
  <c r="BU932" i="1"/>
  <c r="BU1012" i="1"/>
  <c r="B9" i="2" l="1"/>
</calcChain>
</file>

<file path=xl/sharedStrings.xml><?xml version="1.0" encoding="utf-8"?>
<sst xmlns="http://schemas.openxmlformats.org/spreadsheetml/2006/main" count="3041" uniqueCount="1069">
  <si>
    <t>U.S. Environmental Protection Agency (EPA)</t>
  </si>
  <si>
    <t>OMB Control Number: 2060-0734</t>
  </si>
  <si>
    <t>Expiration Date: MM/DD/YYYY</t>
  </si>
  <si>
    <t xml:space="preserve">American Innovation and Manufacturing (AIM) Act  </t>
  </si>
  <si>
    <t>Hydroflurocarbon (HFC) Importer Quarterly Report</t>
  </si>
  <si>
    <t>Worksheet Instructions:</t>
  </si>
  <si>
    <t xml:space="preserve">Complete and submit an HFC Importer Quarterly Report if your company imports HFCs. Section 1 must be completed prior to submission. Section 2 must be completed if your company imported HFCs during the reporting quarter; if no HFCs were imported during the quarter, Section 2 may be left blank. Section 3 must be completed if imported material was shipped off-site during the quarter for second party transformation or second party destruction. Section 4 must be completed if orders were placed or material was imported for application-specific allowance holders. Section 5 is automatically populated based on data entered in Section 2. </t>
  </si>
  <si>
    <t>Version:</t>
  </si>
  <si>
    <t>r0.7</t>
  </si>
  <si>
    <t>Updated:</t>
  </si>
  <si>
    <t>External Links:</t>
  </si>
  <si>
    <t>HFC Allocation Rule Reporting HelpDesk</t>
  </si>
  <si>
    <t>AIM Act Paperwork Reduction Act Burden</t>
  </si>
  <si>
    <t>Reporting Form Navigation:</t>
  </si>
  <si>
    <t>Section 1 - Company Identification</t>
  </si>
  <si>
    <t>Section 4 - Application-Specific Allowance Holder Information</t>
  </si>
  <si>
    <t>Section 2 - Import Information</t>
  </si>
  <si>
    <t>Section 5 - Quarterly Import Summary</t>
  </si>
  <si>
    <t>Section 3 - Recipient Facility Information</t>
  </si>
  <si>
    <t>EPA may request additional information or ask follow up questions to verify the accuracy of this submission and supporting documentation, including pursuant to Clean Air Act section 114 as authorized under the AIM Act.</t>
  </si>
  <si>
    <t>Instructions: Complete the following company information.</t>
  </si>
  <si>
    <t>Company Name:</t>
  </si>
  <si>
    <t>Company ID:</t>
  </si>
  <si>
    <t>Reporting Year:</t>
  </si>
  <si>
    <t>Reporting Quarter:</t>
  </si>
  <si>
    <t>Were HFCs imported during the reporting period?</t>
  </si>
  <si>
    <t>Were any imported HFCs shipped off-site during the reporting period to another facility for transformation or destruction?</t>
  </si>
  <si>
    <t>Were any orders placed from application-specific allowance holders, were any application-specific allowances conferred, or were HFCs imported for application-specific end-uses?</t>
  </si>
  <si>
    <t>Instructions: Enter data for each HFC import transaction that took place during the reporting period. If no HFCs were imported, the table may be left blank. If HFCs were imported for second party transformation or second party destruction, provide a copy of the transformation verifications showing that the purchaser or recipient of imported regulated substances intends to transform those substances or destruction verifications showing that the purchaser or recipient intends to destroy the regulated substances. Additionally provide records required under §84.25(b)(5) documenting proof that used material imported for destruction was destroyed. §84.31(c)(1)(viii)</t>
  </si>
  <si>
    <t>Import Information</t>
  </si>
  <si>
    <t>3a</t>
  </si>
  <si>
    <t>3b</t>
  </si>
  <si>
    <t>9a</t>
  </si>
  <si>
    <t>9b</t>
  </si>
  <si>
    <t>9c</t>
  </si>
  <si>
    <t>9d</t>
  </si>
  <si>
    <t>9e</t>
  </si>
  <si>
    <t>9f</t>
  </si>
  <si>
    <t>9g</t>
  </si>
  <si>
    <t>9h</t>
  </si>
  <si>
    <t>9i</t>
  </si>
  <si>
    <t>9j</t>
  </si>
  <si>
    <t>16a</t>
  </si>
  <si>
    <t>16b</t>
  </si>
  <si>
    <t>16c</t>
  </si>
  <si>
    <t>16d</t>
  </si>
  <si>
    <t>16e</t>
  </si>
  <si>
    <t>16f</t>
  </si>
  <si>
    <t>Transaction Number</t>
  </si>
  <si>
    <t>Date of Import
§84.31(c)(2)(v)</t>
  </si>
  <si>
    <t>U.S. Customs Entry Number
§84.31(c)(2)(xiii)</t>
  </si>
  <si>
    <t>U.S. Customs Entry Line Number</t>
  </si>
  <si>
    <t>Is the Imported Substance a Blend?
§84.31(c)(2)(i)</t>
  </si>
  <si>
    <t>HTS Code
§84.31(c)(1)(iii)</t>
  </si>
  <si>
    <t>Shipment Importer Number
§84.31(c)(2)(x)</t>
  </si>
  <si>
    <t>HFC or HFC Blend Imported
§84.31(c)(2)(i)</t>
  </si>
  <si>
    <t>Quantity of HFC or HFC Blend Imported
(kg)
§84.31(c)(2)(i)</t>
  </si>
  <si>
    <t>Blend Information §84.31(c)(2)(i)</t>
  </si>
  <si>
    <t>Port of Entry
§84.31(c)(2)(vi)</t>
  </si>
  <si>
    <t>Source Country
§84.31(c)(2)(vii)</t>
  </si>
  <si>
    <t>Transaction Type
§84.31(c)(2)(ii)</t>
  </si>
  <si>
    <t>Intended Use
§84.31(c)(2)(iii)
§84.31(c)(2)(iv)</t>
  </si>
  <si>
    <t>Date of Non-Objection Notice</t>
  </si>
  <si>
    <t>Purchased at Government Auction?
§84.31(m)(i)</t>
  </si>
  <si>
    <t>Quantity of HFC or HFC Blend Imported by Allowance Type Expended
(kg)
§84.31(c)(2)(iv)</t>
  </si>
  <si>
    <t>HFC Imported (1)</t>
  </si>
  <si>
    <t>HFC Composition of Blend (1)
(%)</t>
  </si>
  <si>
    <t>HFC Imported (2)</t>
  </si>
  <si>
    <t>HFC Composition of Blend (2)
(%)</t>
  </si>
  <si>
    <t>HFC Imported (3)</t>
  </si>
  <si>
    <t>HFC Composition of Blend (3)
(%)</t>
  </si>
  <si>
    <t>HFC Imported (4)</t>
  </si>
  <si>
    <t>HFC Composition of Blend (4)
(%)</t>
  </si>
  <si>
    <t>HFC Imported (5)</t>
  </si>
  <si>
    <t>HFC Composition of Blend (5)
(%)</t>
  </si>
  <si>
    <t>Application-Specific: Propellants in MDIs</t>
  </si>
  <si>
    <t>Application-Specific: Structural Composite Foam</t>
  </si>
  <si>
    <t>Application-Specific: Semiconductors</t>
  </si>
  <si>
    <t>Application-Specific: Onboard Aerospace Fire Suppression</t>
  </si>
  <si>
    <t>Application-Specific: Military</t>
  </si>
  <si>
    <t>Consumption</t>
  </si>
  <si>
    <t>HFC Composition of Blend (1)</t>
  </si>
  <si>
    <t>HFC Composition of Blend (2)</t>
  </si>
  <si>
    <t>HFC Composition of Blend (3)</t>
  </si>
  <si>
    <t>HFC Composition of Blend (4)</t>
  </si>
  <si>
    <t>HFC Composition of Blend (5)</t>
  </si>
  <si>
    <t>HFC Non-Blend</t>
  </si>
  <si>
    <t>Propellants in MDIs (1)</t>
  </si>
  <si>
    <t>Propellants in MDIs (2)</t>
  </si>
  <si>
    <t>Propellants in MDIs (3)</t>
  </si>
  <si>
    <t>Propellants in MDIs (4)</t>
  </si>
  <si>
    <t>Propellants in MDIs (5)</t>
  </si>
  <si>
    <t>Propellants in MDIs (Non-Blend)</t>
  </si>
  <si>
    <t>Structural Composite Foam (1)</t>
  </si>
  <si>
    <t>Structural Composite Foam (2)</t>
  </si>
  <si>
    <t>Structural Composite Foam (3)</t>
  </si>
  <si>
    <t>Structural Composite Foam (4)</t>
  </si>
  <si>
    <t>Structural Composite Foam (5)</t>
  </si>
  <si>
    <t>Structural Composite Foam (Non-Blend)</t>
  </si>
  <si>
    <t>Semiconductors (1)</t>
  </si>
  <si>
    <t>Semiconductors (2)</t>
  </si>
  <si>
    <t>Semiconductors (3)</t>
  </si>
  <si>
    <t>Semiconductors (4)</t>
  </si>
  <si>
    <t>Semiconductors (5)</t>
  </si>
  <si>
    <t>Semiconductors (Non-Blend)</t>
  </si>
  <si>
    <t>Onboard Aerospace Fire Suppression (1)</t>
  </si>
  <si>
    <t>Onboard Aerospace Fire Suppression (2)</t>
  </si>
  <si>
    <t>Onboard Aerospace Fire Suppression (3)</t>
  </si>
  <si>
    <t>Onboard Aerospace Fire Suppression (4)</t>
  </si>
  <si>
    <t>Onboard Aerospace Fire Suppression (5)</t>
  </si>
  <si>
    <t>Onboard Aerospace Fire Suppression (Non-Blend)</t>
  </si>
  <si>
    <t>Military (1)</t>
  </si>
  <si>
    <t>Military (2)</t>
  </si>
  <si>
    <t>Military (3)</t>
  </si>
  <si>
    <t>Military (4)</t>
  </si>
  <si>
    <t>Military (5)</t>
  </si>
  <si>
    <t>Military (Non-Blend)</t>
  </si>
  <si>
    <t>Component Match</t>
  </si>
  <si>
    <t>Blend Match</t>
  </si>
  <si>
    <t>Propellants in MDIs</t>
  </si>
  <si>
    <t xml:space="preserve"> Structural Composite Foam</t>
  </si>
  <si>
    <t>Semiconductors</t>
  </si>
  <si>
    <t xml:space="preserve"> Onboard Aerospace Fire Suppression</t>
  </si>
  <si>
    <t xml:space="preserve"> Military</t>
  </si>
  <si>
    <t>This collection of information is approved by OMB under the Paperwork Reduction Act, 44 U.S.C. 3501 et seq. (OMB Control No. 2060-0734). Responses to this collection of information are mandatory (40 CFR 84.31). An agency may not conduct or sponsor, and a person is not required to respond to, a collection of information unless it displays a currently valid OMB control number. The public reporting and recordkeeping burden for this collection of information is estimated to be 6 hours per response. Send comments on the Agency’s need for this information, the accuracy of the provided burden estimates and any suggested methods for minimizing respondent burden including through the use of automated collection techniques to the Director, Information Engagement Division, U.S. Environmental Protection Agency (2821T), 1200 Pennsylvania Ave., NW, Washington, D.C. 20460. Include the OMB control number in any correspondence. Do not send the completed form to this address.</t>
  </si>
  <si>
    <t>EPA Form # 5900-547</t>
  </si>
  <si>
    <t>Complete and submit an HFC Importer Quarterly Report if your company imports HFCs. Section 1 must be completed prior to submission. Section 2 must be completed if your company imported HFCs during the reporting quarter; if no HFCs were imported during the quarter, Section 2 may be left blank. Section 3 must be completed if imported material was shipped off-site during the quarter for second party transformation or second party destruction. Section 4 must be completed if orders were placed or material was imported for application-specific allowance holders. Section 5 is automatically populated based on data entered in Section 2.</t>
  </si>
  <si>
    <t>Instructions: Provide the quantity of HFCs sold or transferred during the quarter to another facility for use in processes resulting in their transformation or destruction. For each second party recipient listed, provide a copy of the transformation verifications showing that the purchaser or recipient of imported regulated substances intends to transform those substances or destruction verifications showing that the purchaser or recipient intends to destroy the regulated substances. §84.31(c)(1)(viii)</t>
  </si>
  <si>
    <t>Off-site Transformation or Destruction</t>
  </si>
  <si>
    <t>HFC</t>
  </si>
  <si>
    <t>Recipient Facility Name
§84.31(c)(1)(vii)</t>
  </si>
  <si>
    <t>Recipient Facility Street Address</t>
  </si>
  <si>
    <t>Recipient Facility City</t>
  </si>
  <si>
    <t>Recipient Facility State</t>
  </si>
  <si>
    <t>Recipient Facility Zip</t>
  </si>
  <si>
    <t>Quantity 
(kg)
§84.31(c)(1)(vii)</t>
  </si>
  <si>
    <t>Purpose</t>
  </si>
  <si>
    <t>Is Facility Owned/Operated by the Importer?</t>
  </si>
  <si>
    <t>Instructions: Identify the application-specific allowance holders from whom orders were placed, the type of HFC purchased, the quantity of each HFC imported during the quarter by expending application-specific allowances for each allowance holder, and the total number of application-specific allowances conferred by each allowance holder through the end of the quarter.</t>
  </si>
  <si>
    <t>Application-Specific Allowance Holder Information</t>
  </si>
  <si>
    <t>3c</t>
  </si>
  <si>
    <t>3d</t>
  </si>
  <si>
    <t>3e</t>
  </si>
  <si>
    <t>3f</t>
  </si>
  <si>
    <t>3g</t>
  </si>
  <si>
    <t>3h</t>
  </si>
  <si>
    <t>Application-Specific Allowance Holder From Whom Orders Were Placed
§84.31(c)(1)(iv)</t>
  </si>
  <si>
    <t>Application-Specific Allowance Holder Company ID</t>
  </si>
  <si>
    <t>HFC Purchased (1)</t>
  </si>
  <si>
    <t>Quantity of HFC Imported (1) by Expending Application-Specific Allowances
(kg)</t>
  </si>
  <si>
    <t>HFC Purchased (2)</t>
  </si>
  <si>
    <t>Quantity of HFC Imported (2) by Expending Application-Specific Allowances
(kg)</t>
  </si>
  <si>
    <t>HFC Purchased (3)</t>
  </si>
  <si>
    <t>Quantity of HFC Imported (3) by Expending Application-Specific Allowances
(kg)</t>
  </si>
  <si>
    <t>HFC Purchased (4)</t>
  </si>
  <si>
    <t>Quantity of HFC Imported (4) by Expending Application-Specific Allowances
(kg)</t>
  </si>
  <si>
    <t>Quantity Conferred
(MTEVe)
§84.31(c)(1)(iv)</t>
  </si>
  <si>
    <t>Conferral Certificate Number 
84.31(c)(1)(v)</t>
  </si>
  <si>
    <t>Instructions: The values in the tables below are calculated based on data entered in Section 2. If the totals appear to be incorrect, please return to Section 2 to review your data.</t>
  </si>
  <si>
    <t>Quarterly Import Summary</t>
  </si>
  <si>
    <t>8a</t>
  </si>
  <si>
    <t>8b</t>
  </si>
  <si>
    <t>8c</t>
  </si>
  <si>
    <t>8d</t>
  </si>
  <si>
    <t>8e</t>
  </si>
  <si>
    <t>HFC Imported</t>
  </si>
  <si>
    <t>Gross Imports
(kg)</t>
  </si>
  <si>
    <t>Transhipment
(kg)</t>
  </si>
  <si>
    <t>In-House Transformation
(kg)</t>
  </si>
  <si>
    <t>Second-Party Transformation
(kg)</t>
  </si>
  <si>
    <t>In-House Destruction
(kg)</t>
  </si>
  <si>
    <t>Second-Party Destruction
(kg)</t>
  </si>
  <si>
    <t>Propellants in MDIs
(kg)</t>
  </si>
  <si>
    <t>Structural Composite Foam
(kg)</t>
  </si>
  <si>
    <t>Semiconductors
(kg)</t>
  </si>
  <si>
    <t>Onboard Aerospace Fire Suppression
(kg)</t>
  </si>
  <si>
    <t>Military
(kg)</t>
  </si>
  <si>
    <t>Imported through Expenditure of Consumption Allowances
(kg)</t>
  </si>
  <si>
    <t>HFC-23</t>
  </si>
  <si>
    <t>HFC-32</t>
  </si>
  <si>
    <t>HFC-41</t>
  </si>
  <si>
    <t>HFC-43-10mee</t>
  </si>
  <si>
    <t>HFC-125</t>
  </si>
  <si>
    <t>HFC-134</t>
  </si>
  <si>
    <t>HFC-134a</t>
  </si>
  <si>
    <t>HFC-143</t>
  </si>
  <si>
    <t>HFC-143a</t>
  </si>
  <si>
    <t>HFC-152</t>
  </si>
  <si>
    <t>HFC-152a</t>
  </si>
  <si>
    <t>HFC-227ea</t>
  </si>
  <si>
    <t>HFC-236cb</t>
  </si>
  <si>
    <t>HFC-236ea</t>
  </si>
  <si>
    <t>HFC-236fa</t>
  </si>
  <si>
    <t>HFC-245ca</t>
  </si>
  <si>
    <t>HFC-245fa</t>
  </si>
  <si>
    <t>HFC-365mfc</t>
  </si>
  <si>
    <t>Allowances Expended Summary</t>
  </si>
  <si>
    <t>Amount of Consumption Allowances Expended
(MTEVe)</t>
  </si>
  <si>
    <t>Amount of Application-Specific Allowances Expended
(MTEVe)</t>
  </si>
  <si>
    <t>Propellants in MDIs
(MTEVe)</t>
  </si>
  <si>
    <t>Structural Composite Foam
(MTEVe)</t>
  </si>
  <si>
    <t>Semiconductors
(MTEVe)</t>
  </si>
  <si>
    <t>Onboard Aerospace Fire Suppression
(MTEVe)</t>
  </si>
  <si>
    <t>Military
(MTEVe)</t>
  </si>
  <si>
    <t>HFC Blends</t>
  </si>
  <si>
    <t>R-401A</t>
  </si>
  <si>
    <t>R-401B</t>
  </si>
  <si>
    <t>R-401C</t>
  </si>
  <si>
    <t>R-402A</t>
  </si>
  <si>
    <t>R-402B</t>
  </si>
  <si>
    <t>R-404A</t>
  </si>
  <si>
    <t>R-405A</t>
  </si>
  <si>
    <t>R-407A</t>
  </si>
  <si>
    <t>R-407B</t>
  </si>
  <si>
    <t>R-407C</t>
  </si>
  <si>
    <t>R-407D</t>
  </si>
  <si>
    <t>R-407E</t>
  </si>
  <si>
    <t>R-407F</t>
  </si>
  <si>
    <t>R-407G</t>
  </si>
  <si>
    <t>R-407H</t>
  </si>
  <si>
    <t>R-407I</t>
  </si>
  <si>
    <t>R-408A</t>
  </si>
  <si>
    <t>R-410A</t>
  </si>
  <si>
    <t>R-410B</t>
  </si>
  <si>
    <t>R-411A</t>
  </si>
  <si>
    <t>R-411B</t>
  </si>
  <si>
    <t>R-413A</t>
  </si>
  <si>
    <t>R-415A</t>
  </si>
  <si>
    <t>R-415B</t>
  </si>
  <si>
    <t>R-416A</t>
  </si>
  <si>
    <t>R-417A</t>
  </si>
  <si>
    <t>R-417B</t>
  </si>
  <si>
    <t>R-417C</t>
  </si>
  <si>
    <t>R-418A</t>
  </si>
  <si>
    <t>R-419A</t>
  </si>
  <si>
    <t>R-419B</t>
  </si>
  <si>
    <t>R-420A</t>
  </si>
  <si>
    <t>R-421A</t>
  </si>
  <si>
    <t>R-421B</t>
  </si>
  <si>
    <t>R-422A</t>
  </si>
  <si>
    <t>R-422B</t>
  </si>
  <si>
    <t>R-422C</t>
  </si>
  <si>
    <t>R-422D</t>
  </si>
  <si>
    <t>R-422E</t>
  </si>
  <si>
    <t>R-423A</t>
  </si>
  <si>
    <t>R-424A</t>
  </si>
  <si>
    <t>R-425A</t>
  </si>
  <si>
    <t>R-426A</t>
  </si>
  <si>
    <t>R-427A</t>
  </si>
  <si>
    <t>R-427C</t>
  </si>
  <si>
    <t>R-428A</t>
  </si>
  <si>
    <t>R-429A</t>
  </si>
  <si>
    <t>R-430A</t>
  </si>
  <si>
    <t>R-431A</t>
  </si>
  <si>
    <t>R-434A</t>
  </si>
  <si>
    <t>R-435A</t>
  </si>
  <si>
    <t>R-437A</t>
  </si>
  <si>
    <t>R-438A</t>
  </si>
  <si>
    <t>R-439A</t>
  </si>
  <si>
    <t>R-440A</t>
  </si>
  <si>
    <t>R-442A</t>
  </si>
  <si>
    <t>R-444A</t>
  </si>
  <si>
    <t>R-444B</t>
  </si>
  <si>
    <t>R-445A</t>
  </si>
  <si>
    <t>R-446A</t>
  </si>
  <si>
    <t>R-447A</t>
  </si>
  <si>
    <t>R-447B</t>
  </si>
  <si>
    <t>R-448A</t>
  </si>
  <si>
    <t>R-448B</t>
  </si>
  <si>
    <t>R-449A</t>
  </si>
  <si>
    <t>R-449B</t>
  </si>
  <si>
    <t>R-449C</t>
  </si>
  <si>
    <t>R-450A</t>
  </si>
  <si>
    <t>R-451A</t>
  </si>
  <si>
    <t>R-451B</t>
  </si>
  <si>
    <t>R-452A</t>
  </si>
  <si>
    <t>R-452B</t>
  </si>
  <si>
    <t>R-452C</t>
  </si>
  <si>
    <t>R-453A</t>
  </si>
  <si>
    <t>R-454A</t>
  </si>
  <si>
    <t>R-454B</t>
  </si>
  <si>
    <t>R-454C</t>
  </si>
  <si>
    <t>R-455A</t>
  </si>
  <si>
    <t>R-456A</t>
  </si>
  <si>
    <t>R-457A</t>
  </si>
  <si>
    <t>R-457B</t>
  </si>
  <si>
    <t>R-458A</t>
  </si>
  <si>
    <t>R-459A</t>
  </si>
  <si>
    <t>R-459B</t>
  </si>
  <si>
    <t>R-460A</t>
  </si>
  <si>
    <t>R-460B</t>
  </si>
  <si>
    <t>R-460C</t>
  </si>
  <si>
    <t>R-461A</t>
  </si>
  <si>
    <t>R-462A</t>
  </si>
  <si>
    <t>R-463A</t>
  </si>
  <si>
    <t>R-464A</t>
  </si>
  <si>
    <t>R-465A</t>
  </si>
  <si>
    <t>R-466A</t>
  </si>
  <si>
    <t>R-467A</t>
  </si>
  <si>
    <t>R-468A</t>
  </si>
  <si>
    <t>R-469A</t>
  </si>
  <si>
    <t>R-470A</t>
  </si>
  <si>
    <t>R-470B</t>
  </si>
  <si>
    <t>R-471A</t>
  </si>
  <si>
    <t>R-472A</t>
  </si>
  <si>
    <t>R-473A</t>
  </si>
  <si>
    <t>R-500</t>
  </si>
  <si>
    <t>R-503</t>
  </si>
  <si>
    <t>R-504</t>
  </si>
  <si>
    <t>R-507</t>
  </si>
  <si>
    <t>R-507A</t>
  </si>
  <si>
    <t>R-508A</t>
  </si>
  <si>
    <t>R-508B</t>
  </si>
  <si>
    <t>R-512A</t>
  </si>
  <si>
    <t>R-513A</t>
  </si>
  <si>
    <t>R-513B</t>
  </si>
  <si>
    <t>R-515A</t>
  </si>
  <si>
    <t>R-515B</t>
  </si>
  <si>
    <t>R-516A</t>
  </si>
  <si>
    <t>Transhipment</t>
  </si>
  <si>
    <t>In-House Transformation</t>
  </si>
  <si>
    <t>Second Party Transformation</t>
  </si>
  <si>
    <t>In-House Destruction</t>
  </si>
  <si>
    <t>Second Party Destruction</t>
  </si>
  <si>
    <t>Other</t>
  </si>
  <si>
    <t>Defense Sprays</t>
  </si>
  <si>
    <t>Structural Composite Foam</t>
  </si>
  <si>
    <t>Onboard Aerospace Fire Suppression</t>
  </si>
  <si>
    <t>Military</t>
  </si>
  <si>
    <t>Total</t>
  </si>
  <si>
    <t>Chemical Name</t>
  </si>
  <si>
    <t>[Common Name]</t>
  </si>
  <si>
    <t>[Common_Name_3]</t>
  </si>
  <si>
    <t>[Common_Name_2]</t>
  </si>
  <si>
    <t>Exchange Value</t>
  </si>
  <si>
    <t>[Month]</t>
  </si>
  <si>
    <t>[Quarter]</t>
  </si>
  <si>
    <t>[Year]</t>
  </si>
  <si>
    <t>[Auction Purchase]</t>
  </si>
  <si>
    <t>[State]</t>
  </si>
  <si>
    <t>[Country_1]</t>
  </si>
  <si>
    <t>[Port of Entry]</t>
  </si>
  <si>
    <t>[County_2]</t>
  </si>
  <si>
    <r>
      <t>CHF</t>
    </r>
    <r>
      <rPr>
        <vertAlign val="subscript"/>
        <sz val="10"/>
        <color theme="1"/>
        <rFont val="Arial"/>
        <family val="2"/>
      </rPr>
      <t>3</t>
    </r>
  </si>
  <si>
    <t>January</t>
  </si>
  <si>
    <t>Yes</t>
  </si>
  <si>
    <t>Alabama</t>
  </si>
  <si>
    <t>United States</t>
  </si>
  <si>
    <t>Aberdeen, Washington - 3003</t>
  </si>
  <si>
    <t>Afghanistan</t>
  </si>
  <si>
    <r>
      <t>CH</t>
    </r>
    <r>
      <rPr>
        <vertAlign val="subscript"/>
        <sz val="10"/>
        <color theme="1"/>
        <rFont val="Arial"/>
        <family val="2"/>
      </rPr>
      <t>2</t>
    </r>
    <r>
      <rPr>
        <sz val="10"/>
        <color theme="1"/>
        <rFont val="Arial"/>
        <family val="2"/>
      </rPr>
      <t>F</t>
    </r>
    <r>
      <rPr>
        <vertAlign val="subscript"/>
        <sz val="10"/>
        <color theme="1"/>
        <rFont val="Arial"/>
        <family val="2"/>
      </rPr>
      <t>2</t>
    </r>
  </si>
  <si>
    <t>February</t>
  </si>
  <si>
    <t>No</t>
  </si>
  <si>
    <t>Alaska</t>
  </si>
  <si>
    <t>Addison Airport, Texas - 5584</t>
  </si>
  <si>
    <t>Albania</t>
  </si>
  <si>
    <r>
      <t>CH</t>
    </r>
    <r>
      <rPr>
        <vertAlign val="subscript"/>
        <sz val="10"/>
        <color theme="1"/>
        <rFont val="Arial"/>
        <family val="2"/>
      </rPr>
      <t>3</t>
    </r>
    <r>
      <rPr>
        <sz val="10"/>
        <color theme="1"/>
        <rFont val="Arial"/>
        <family val="2"/>
      </rPr>
      <t>F</t>
    </r>
  </si>
  <si>
    <t>March</t>
  </si>
  <si>
    <t>American Samoa</t>
  </si>
  <si>
    <t>Aguadilla, Puerto Rico - 4901</t>
  </si>
  <si>
    <t>Algeria</t>
  </si>
  <si>
    <r>
      <t>CF</t>
    </r>
    <r>
      <rPr>
        <vertAlign val="subscript"/>
        <sz val="10"/>
        <color theme="1"/>
        <rFont val="Arial"/>
        <family val="2"/>
      </rPr>
      <t>3</t>
    </r>
    <r>
      <rPr>
        <sz val="10"/>
        <color theme="1"/>
        <rFont val="Arial"/>
        <family val="2"/>
      </rPr>
      <t>CHFCHFCF</t>
    </r>
    <r>
      <rPr>
        <vertAlign val="subscript"/>
        <sz val="10"/>
        <color theme="1"/>
        <rFont val="Arial"/>
        <family val="2"/>
      </rPr>
      <t>2</t>
    </r>
    <r>
      <rPr>
        <sz val="10"/>
        <color theme="1"/>
        <rFont val="Arial"/>
        <family val="2"/>
      </rPr>
      <t>CF</t>
    </r>
    <r>
      <rPr>
        <vertAlign val="subscript"/>
        <sz val="10"/>
        <color theme="1"/>
        <rFont val="Arial"/>
        <family val="2"/>
      </rPr>
      <t>3</t>
    </r>
  </si>
  <si>
    <t>April</t>
  </si>
  <si>
    <t>Arizona</t>
  </si>
  <si>
    <t>Air France (Mach Plus), Jamaica, New York - 4774</t>
  </si>
  <si>
    <t>Andorra</t>
  </si>
  <si>
    <r>
      <t>CHF</t>
    </r>
    <r>
      <rPr>
        <vertAlign val="subscript"/>
        <sz val="10"/>
        <color theme="1"/>
        <rFont val="Arial"/>
        <family val="2"/>
      </rPr>
      <t>2</t>
    </r>
    <r>
      <rPr>
        <sz val="10"/>
        <color theme="1"/>
        <rFont val="Arial"/>
        <family val="2"/>
      </rPr>
      <t>CF</t>
    </r>
    <r>
      <rPr>
        <vertAlign val="subscript"/>
        <sz val="10"/>
        <color theme="1"/>
        <rFont val="Arial"/>
        <family val="2"/>
      </rPr>
      <t>3</t>
    </r>
  </si>
  <si>
    <t>May</t>
  </si>
  <si>
    <t>Arkansas</t>
  </si>
  <si>
    <t>Albany, New York - 1002</t>
  </si>
  <si>
    <t>Angola</t>
  </si>
  <si>
    <r>
      <t>CHF</t>
    </r>
    <r>
      <rPr>
        <vertAlign val="subscript"/>
        <sz val="10"/>
        <color theme="1"/>
        <rFont val="Arial"/>
        <family val="2"/>
      </rPr>
      <t>2</t>
    </r>
    <r>
      <rPr>
        <sz val="10"/>
        <color theme="1"/>
        <rFont val="Arial"/>
        <family val="2"/>
      </rPr>
      <t>CHF</t>
    </r>
    <r>
      <rPr>
        <vertAlign val="subscript"/>
        <sz val="10"/>
        <color theme="1"/>
        <rFont val="Arial"/>
        <family val="2"/>
      </rPr>
      <t>2</t>
    </r>
  </si>
  <si>
    <t>June</t>
  </si>
  <si>
    <t>California</t>
  </si>
  <si>
    <t>Albuquerque, New Mexico - 2407</t>
  </si>
  <si>
    <t>Antigua and Barbuda</t>
  </si>
  <si>
    <r>
      <t>CH</t>
    </r>
    <r>
      <rPr>
        <vertAlign val="subscript"/>
        <sz val="10"/>
        <color theme="1"/>
        <rFont val="Arial"/>
        <family val="2"/>
      </rPr>
      <t>2</t>
    </r>
    <r>
      <rPr>
        <sz val="10"/>
        <color theme="1"/>
        <rFont val="Arial"/>
        <family val="2"/>
      </rPr>
      <t>FCF</t>
    </r>
    <r>
      <rPr>
        <vertAlign val="subscript"/>
        <sz val="10"/>
        <color theme="1"/>
        <rFont val="Arial"/>
        <family val="2"/>
      </rPr>
      <t>3</t>
    </r>
  </si>
  <si>
    <t>July</t>
  </si>
  <si>
    <t>Colorado</t>
  </si>
  <si>
    <t>Alcan, Alaska - 3104</t>
  </si>
  <si>
    <t>Argentina</t>
  </si>
  <si>
    <r>
      <t>CH</t>
    </r>
    <r>
      <rPr>
        <vertAlign val="subscript"/>
        <sz val="10"/>
        <color theme="1"/>
        <rFont val="Arial"/>
        <family val="2"/>
      </rPr>
      <t>2</t>
    </r>
    <r>
      <rPr>
        <sz val="10"/>
        <color theme="1"/>
        <rFont val="Arial"/>
        <family val="2"/>
      </rPr>
      <t>FCHF</t>
    </r>
    <r>
      <rPr>
        <vertAlign val="subscript"/>
        <sz val="10"/>
        <color theme="1"/>
        <rFont val="Arial"/>
        <family val="2"/>
      </rPr>
      <t>2</t>
    </r>
  </si>
  <si>
    <t>August</t>
  </si>
  <si>
    <t>Connecticut</t>
  </si>
  <si>
    <t>Alexandria Bay, New York - 0708</t>
  </si>
  <si>
    <t>Armenia</t>
  </si>
  <si>
    <r>
      <t>CH</t>
    </r>
    <r>
      <rPr>
        <vertAlign val="subscript"/>
        <sz val="10"/>
        <color theme="1"/>
        <rFont val="Arial"/>
        <family val="2"/>
      </rPr>
      <t>3</t>
    </r>
    <r>
      <rPr>
        <sz val="10"/>
        <color theme="1"/>
        <rFont val="Arial"/>
        <family val="2"/>
      </rPr>
      <t>CF</t>
    </r>
    <r>
      <rPr>
        <vertAlign val="subscript"/>
        <sz val="10"/>
        <color theme="1"/>
        <rFont val="Arial"/>
        <family val="2"/>
      </rPr>
      <t>3</t>
    </r>
  </si>
  <si>
    <t>September</t>
  </si>
  <si>
    <t>Delaware</t>
  </si>
  <si>
    <t>Alexandria, Virginia - 5402</t>
  </si>
  <si>
    <t>Australia</t>
  </si>
  <si>
    <r>
      <t>CH</t>
    </r>
    <r>
      <rPr>
        <vertAlign val="subscript"/>
        <sz val="10"/>
        <color theme="1"/>
        <rFont val="Arial"/>
        <family val="2"/>
      </rPr>
      <t>2</t>
    </r>
    <r>
      <rPr>
        <sz val="10"/>
        <color theme="1"/>
        <rFont val="Arial"/>
        <family val="2"/>
      </rPr>
      <t>FCH</t>
    </r>
    <r>
      <rPr>
        <vertAlign val="subscript"/>
        <sz val="10"/>
        <color theme="1"/>
        <rFont val="Arial"/>
        <family val="2"/>
      </rPr>
      <t>2</t>
    </r>
    <r>
      <rPr>
        <sz val="10"/>
        <color theme="1"/>
        <rFont val="Arial"/>
        <family val="2"/>
      </rPr>
      <t>F</t>
    </r>
  </si>
  <si>
    <t>October</t>
  </si>
  <si>
    <t>District of Columbia</t>
  </si>
  <si>
    <t>Algonac, Michigan - 3814</t>
  </si>
  <si>
    <t>Austria</t>
  </si>
  <si>
    <r>
      <t>CH</t>
    </r>
    <r>
      <rPr>
        <vertAlign val="subscript"/>
        <sz val="10"/>
        <color theme="1"/>
        <rFont val="Arial"/>
        <family val="2"/>
      </rPr>
      <t>3</t>
    </r>
    <r>
      <rPr>
        <sz val="10"/>
        <color theme="1"/>
        <rFont val="Arial"/>
        <family val="2"/>
      </rPr>
      <t>CHF</t>
    </r>
    <r>
      <rPr>
        <vertAlign val="subscript"/>
        <sz val="10"/>
        <color theme="1"/>
        <rFont val="Arial"/>
        <family val="2"/>
      </rPr>
      <t>2</t>
    </r>
  </si>
  <si>
    <t>November</t>
  </si>
  <si>
    <t>Florida</t>
  </si>
  <si>
    <t>Allentown (Lehigh Valley Intl Airpt), Pennsylvania - 1119</t>
  </si>
  <si>
    <t>Azerbaijan</t>
  </si>
  <si>
    <r>
      <t>CF</t>
    </r>
    <r>
      <rPr>
        <vertAlign val="subscript"/>
        <sz val="10"/>
        <color theme="1"/>
        <rFont val="Arial"/>
        <family val="2"/>
      </rPr>
      <t>3</t>
    </r>
    <r>
      <rPr>
        <sz val="10"/>
        <color theme="1"/>
        <rFont val="Arial"/>
        <family val="2"/>
      </rPr>
      <t>CHFCF</t>
    </r>
    <r>
      <rPr>
        <vertAlign val="subscript"/>
        <sz val="10"/>
        <color theme="1"/>
        <rFont val="Arial"/>
        <family val="2"/>
      </rPr>
      <t>3</t>
    </r>
  </si>
  <si>
    <t>December</t>
  </si>
  <si>
    <t>Georgia</t>
  </si>
  <si>
    <t>Alliance Airport, Texas - 5583</t>
  </si>
  <si>
    <t>Bahamas</t>
  </si>
  <si>
    <r>
      <t>CH</t>
    </r>
    <r>
      <rPr>
        <vertAlign val="subscript"/>
        <sz val="10"/>
        <color theme="1"/>
        <rFont val="Arial"/>
        <family val="2"/>
      </rPr>
      <t>2</t>
    </r>
    <r>
      <rPr>
        <sz val="10"/>
        <color theme="1"/>
        <rFont val="Arial"/>
        <family val="2"/>
      </rPr>
      <t>FCF</t>
    </r>
    <r>
      <rPr>
        <vertAlign val="subscript"/>
        <sz val="10"/>
        <color theme="1"/>
        <rFont val="Arial"/>
        <family val="2"/>
      </rPr>
      <t>2</t>
    </r>
    <r>
      <rPr>
        <sz val="10"/>
        <color theme="1"/>
        <rFont val="Arial"/>
        <family val="2"/>
      </rPr>
      <t>CF</t>
    </r>
    <r>
      <rPr>
        <vertAlign val="subscript"/>
        <sz val="10"/>
        <color theme="1"/>
        <rFont val="Arial"/>
        <family val="2"/>
      </rPr>
      <t>3</t>
    </r>
  </si>
  <si>
    <t>Guam</t>
  </si>
  <si>
    <t>Alpena, Michigan - 3843</t>
  </si>
  <si>
    <t>Bahrain</t>
  </si>
  <si>
    <r>
      <t>CHF</t>
    </r>
    <r>
      <rPr>
        <vertAlign val="subscript"/>
        <sz val="10"/>
        <color theme="1"/>
        <rFont val="Arial"/>
        <family val="2"/>
      </rPr>
      <t>2</t>
    </r>
    <r>
      <rPr>
        <sz val="10"/>
        <color theme="1"/>
        <rFont val="Arial"/>
        <family val="2"/>
      </rPr>
      <t>CHFCF</t>
    </r>
    <r>
      <rPr>
        <vertAlign val="subscript"/>
        <sz val="10"/>
        <color theme="1"/>
        <rFont val="Arial"/>
        <family val="2"/>
      </rPr>
      <t>3</t>
    </r>
  </si>
  <si>
    <t>Hawaii</t>
  </si>
  <si>
    <t>Amarillo, Texas - 5502</t>
  </si>
  <si>
    <t>Bangladesh</t>
  </si>
  <si>
    <r>
      <t>CF</t>
    </r>
    <r>
      <rPr>
        <vertAlign val="subscript"/>
        <sz val="10"/>
        <color theme="1"/>
        <rFont val="Arial"/>
        <family val="2"/>
      </rPr>
      <t>3</t>
    </r>
    <r>
      <rPr>
        <sz val="10"/>
        <color theme="1"/>
        <rFont val="Arial"/>
        <family val="2"/>
      </rPr>
      <t>CH</t>
    </r>
    <r>
      <rPr>
        <vertAlign val="subscript"/>
        <sz val="10"/>
        <color theme="1"/>
        <rFont val="Arial"/>
        <family val="2"/>
      </rPr>
      <t>2</t>
    </r>
    <r>
      <rPr>
        <sz val="10"/>
        <color theme="1"/>
        <rFont val="Arial"/>
        <family val="2"/>
      </rPr>
      <t>CF</t>
    </r>
    <r>
      <rPr>
        <vertAlign val="subscript"/>
        <sz val="10"/>
        <color theme="1"/>
        <rFont val="Arial"/>
        <family val="2"/>
      </rPr>
      <t>3</t>
    </r>
  </si>
  <si>
    <t>Idaho</t>
  </si>
  <si>
    <t>Ambrose, North Dakota - 3410</t>
  </si>
  <si>
    <t>Barbados</t>
  </si>
  <si>
    <r>
      <t>CH</t>
    </r>
    <r>
      <rPr>
        <vertAlign val="subscript"/>
        <sz val="10"/>
        <color theme="1"/>
        <rFont val="Arial"/>
        <family val="2"/>
      </rPr>
      <t>2</t>
    </r>
    <r>
      <rPr>
        <sz val="10"/>
        <color theme="1"/>
        <rFont val="Arial"/>
        <family val="2"/>
      </rPr>
      <t>FCF</t>
    </r>
    <r>
      <rPr>
        <vertAlign val="subscript"/>
        <sz val="10"/>
        <color theme="1"/>
        <rFont val="Arial"/>
        <family val="2"/>
      </rPr>
      <t>2</t>
    </r>
    <r>
      <rPr>
        <sz val="10"/>
        <color theme="1"/>
        <rFont val="Arial"/>
        <family val="2"/>
      </rPr>
      <t>CHF</t>
    </r>
    <r>
      <rPr>
        <vertAlign val="subscript"/>
        <sz val="10"/>
        <color theme="1"/>
        <rFont val="Arial"/>
        <family val="2"/>
      </rPr>
      <t>2</t>
    </r>
  </si>
  <si>
    <t>Illinois</t>
  </si>
  <si>
    <t>Anacortes - 3010</t>
  </si>
  <si>
    <t>Belarus</t>
  </si>
  <si>
    <t>Indiana</t>
  </si>
  <si>
    <t>Anchorage, Alaska - 3126</t>
  </si>
  <si>
    <t>Belgium</t>
  </si>
  <si>
    <r>
      <t>CF</t>
    </r>
    <r>
      <rPr>
        <vertAlign val="subscript"/>
        <sz val="10"/>
        <color theme="1"/>
        <rFont val="Arial"/>
        <family val="2"/>
      </rPr>
      <t>3</t>
    </r>
    <r>
      <rPr>
        <sz val="10"/>
        <color theme="1"/>
        <rFont val="Arial"/>
        <family val="2"/>
      </rPr>
      <t>CH</t>
    </r>
    <r>
      <rPr>
        <vertAlign val="subscript"/>
        <sz val="10"/>
        <color theme="1"/>
        <rFont val="Arial"/>
        <family val="2"/>
      </rPr>
      <t>2</t>
    </r>
    <r>
      <rPr>
        <sz val="10"/>
        <color theme="1"/>
        <rFont val="Arial"/>
        <family val="2"/>
      </rPr>
      <t>CF</t>
    </r>
    <r>
      <rPr>
        <vertAlign val="subscript"/>
        <sz val="10"/>
        <color theme="1"/>
        <rFont val="Arial"/>
        <family val="2"/>
      </rPr>
      <t>2</t>
    </r>
    <r>
      <rPr>
        <sz val="10"/>
        <color theme="1"/>
        <rFont val="Arial"/>
        <family val="2"/>
      </rPr>
      <t>CH</t>
    </r>
    <r>
      <rPr>
        <vertAlign val="subscript"/>
        <sz val="10"/>
        <color theme="1"/>
        <rFont val="Arial"/>
        <family val="2"/>
      </rPr>
      <t>3</t>
    </r>
  </si>
  <si>
    <t>Iowa</t>
  </si>
  <si>
    <t>Andrade - Class A, California - 2502</t>
  </si>
  <si>
    <t>Belize</t>
  </si>
  <si>
    <t>Kansas</t>
  </si>
  <si>
    <t>Annapolis, Maryland - 1301</t>
  </si>
  <si>
    <t>Benin</t>
  </si>
  <si>
    <t>[Option 1]</t>
  </si>
  <si>
    <t>[Purpose]</t>
  </si>
  <si>
    <t>Kentucky</t>
  </si>
  <si>
    <t>Antler, North Dakota - 3413</t>
  </si>
  <si>
    <t>Bermuda</t>
  </si>
  <si>
    <t>Transformation</t>
  </si>
  <si>
    <t>Louisiana</t>
  </si>
  <si>
    <t>Appleton International Airport, Wisconsin - 3781</t>
  </si>
  <si>
    <t>Bhutan</t>
  </si>
  <si>
    <t>Destruction</t>
  </si>
  <si>
    <t>Maine</t>
  </si>
  <si>
    <t>Area Port Of Jacksonville, Florida - 1803</t>
  </si>
  <si>
    <t>Bolivia</t>
  </si>
  <si>
    <t>Maryland</t>
  </si>
  <si>
    <t>Area Port Of Sweetgrass, Montana - 3310</t>
  </si>
  <si>
    <t>Bosnia and Herzegovina</t>
  </si>
  <si>
    <t>[Transaction Type]</t>
  </si>
  <si>
    <t>Massachusetts</t>
  </si>
  <si>
    <t>Area Port Of Tampa, Florida - 1801</t>
  </si>
  <si>
    <t>Botswana</t>
  </si>
  <si>
    <t>New</t>
  </si>
  <si>
    <t>Michigan</t>
  </si>
  <si>
    <t>Ashland, Wisconsin - 3511</t>
  </si>
  <si>
    <t>Brazil</t>
  </si>
  <si>
    <t>Used</t>
  </si>
  <si>
    <t>Minnesota</t>
  </si>
  <si>
    <t>Ashtabula/Conneaut, Ohio - 4122</t>
  </si>
  <si>
    <t>British Virgin Islands</t>
  </si>
  <si>
    <t>Mississippi</t>
  </si>
  <si>
    <t>Astoria, Oregon - 2901</t>
  </si>
  <si>
    <t>Brunei Darussalam</t>
  </si>
  <si>
    <t>[Intended Use]</t>
  </si>
  <si>
    <t>Missouri</t>
  </si>
  <si>
    <t>Atlanta, Georgia - 1704</t>
  </si>
  <si>
    <t>Bulgaria</t>
  </si>
  <si>
    <t>Montana</t>
  </si>
  <si>
    <t>Atlantic City Regional Airport, New Jersey - 1182</t>
  </si>
  <si>
    <t>Burkina Faso</t>
  </si>
  <si>
    <t>Nebraska</t>
  </si>
  <si>
    <t>Austin, Texas - 5506</t>
  </si>
  <si>
    <t>Burundi</t>
  </si>
  <si>
    <t>Second-Party Transformation</t>
  </si>
  <si>
    <t>Nevada</t>
  </si>
  <si>
    <t>Baltimore, Maryland - 1303</t>
  </si>
  <si>
    <t>Cabo Verde</t>
  </si>
  <si>
    <t>New Hampshire</t>
  </si>
  <si>
    <t>Bangor, Maine - 0102</t>
  </si>
  <si>
    <t>Cambodia</t>
  </si>
  <si>
    <t>Second-Party Destruction</t>
  </si>
  <si>
    <t>New Jersey</t>
  </si>
  <si>
    <t>Bar Harbor, Maine - 0112</t>
  </si>
  <si>
    <t>Cameroon</t>
  </si>
  <si>
    <t>New Mexico</t>
  </si>
  <si>
    <t>Bath, Maine - 0111</t>
  </si>
  <si>
    <t>Canada</t>
  </si>
  <si>
    <t>New York</t>
  </si>
  <si>
    <t>Baton Rouge, Louisiana - 2004</t>
  </si>
  <si>
    <t>Central African Republic</t>
  </si>
  <si>
    <t>North Carolina</t>
  </si>
  <si>
    <t>Battle Creek, Michigan - 3805</t>
  </si>
  <si>
    <t>Chad</t>
  </si>
  <si>
    <t>North Dakota</t>
  </si>
  <si>
    <t>Baudette, Minnesota - 3424</t>
  </si>
  <si>
    <t>Chile</t>
  </si>
  <si>
    <t>Northern Mariana Islands</t>
  </si>
  <si>
    <t>Beaumont, Texas - 2104</t>
  </si>
  <si>
    <t>China</t>
  </si>
  <si>
    <t>Ohio</t>
  </si>
  <si>
    <t>Beecher Falls, Vermont - 0206</t>
  </si>
  <si>
    <t>Colombia</t>
  </si>
  <si>
    <t>Oklahoma</t>
  </si>
  <si>
    <t>Belfast, Maine - 0132</t>
  </si>
  <si>
    <t>Comoros</t>
  </si>
  <si>
    <t>Oregon</t>
  </si>
  <si>
    <t>Bellingham - 3005</t>
  </si>
  <si>
    <t>Congo (Brazzaville)</t>
  </si>
  <si>
    <t>Pennsylvania</t>
  </si>
  <si>
    <t>Binghamton, New York - 0981</t>
  </si>
  <si>
    <t>Cook Islands</t>
  </si>
  <si>
    <t>Puerto Rico</t>
  </si>
  <si>
    <t>Birmingham, Alabama - 1904</t>
  </si>
  <si>
    <t>Costa Rica</t>
  </si>
  <si>
    <t>Rhode Island</t>
  </si>
  <si>
    <t>Blaine, Washington - 3004</t>
  </si>
  <si>
    <t>Cote d'Ivoire</t>
  </si>
  <si>
    <t>South Carolina</t>
  </si>
  <si>
    <t>Boca Grande, Florida - 1807</t>
  </si>
  <si>
    <t>Croatia</t>
  </si>
  <si>
    <t>South Dakota</t>
  </si>
  <si>
    <t>Boise, Idaho - 2907</t>
  </si>
  <si>
    <t>Cuba</t>
  </si>
  <si>
    <t>Tennessee</t>
  </si>
  <si>
    <t>Boston, Massachusetts - 0401</t>
  </si>
  <si>
    <t>Cyprus</t>
  </si>
  <si>
    <t>Texas</t>
  </si>
  <si>
    <t>Boundary, Washington - 3015</t>
  </si>
  <si>
    <t>Czech Republic</t>
  </si>
  <si>
    <t>Utah</t>
  </si>
  <si>
    <t>Bozeman Yellowstone User Fee Airport, Montana - 3386</t>
  </si>
  <si>
    <t>Democratic Republic of the Congo</t>
  </si>
  <si>
    <t>Vermont</t>
  </si>
  <si>
    <t>Bridgeport, Connecticut - 0410</t>
  </si>
  <si>
    <t>Denmark</t>
  </si>
  <si>
    <t>Virginia</t>
  </si>
  <si>
    <t>Bridgewater, Maine - 0127</t>
  </si>
  <si>
    <t>Djibouti</t>
  </si>
  <si>
    <t>Washington</t>
  </si>
  <si>
    <t>Brownsville, Texas - 2301</t>
  </si>
  <si>
    <t>Dominica</t>
  </si>
  <si>
    <t>West Virginia</t>
  </si>
  <si>
    <t>Brunswick, Georgia - 1701</t>
  </si>
  <si>
    <t>Dominican Republic</t>
  </si>
  <si>
    <t>Wisconsin</t>
  </si>
  <si>
    <t>Buffalo, New York - 0901</t>
  </si>
  <si>
    <t>Ecuador</t>
  </si>
  <si>
    <t>Wyoming</t>
  </si>
  <si>
    <t>Burlington International Airport, Vermont - 0207</t>
  </si>
  <si>
    <t>Egypt</t>
  </si>
  <si>
    <t>U.S. Virgin Islands</t>
  </si>
  <si>
    <t>Butte Airport, Montana - 3305</t>
  </si>
  <si>
    <t>El Salvador</t>
  </si>
  <si>
    <t>Bwi International Airport, Maryland - 1305</t>
  </si>
  <si>
    <t>Equatorial Guinea</t>
  </si>
  <si>
    <t>Calais, Maine - 0115</t>
  </si>
  <si>
    <t>Eritrea</t>
  </si>
  <si>
    <t>Calexico East - Class A, California - 2507</t>
  </si>
  <si>
    <t>Estonia</t>
  </si>
  <si>
    <t>Calexico West - Class A, California - 2503</t>
  </si>
  <si>
    <t>Eswatini</t>
  </si>
  <si>
    <t>Cambridge, Maryland - 1302</t>
  </si>
  <si>
    <t>Ethiopia</t>
  </si>
  <si>
    <t>Camden, New Jersey - 1107</t>
  </si>
  <si>
    <t>Fiji</t>
  </si>
  <si>
    <t>Cape Canaveral, Florida - 1816</t>
  </si>
  <si>
    <t>Finland</t>
  </si>
  <si>
    <t>Cape Vincent, New York - 706</t>
  </si>
  <si>
    <t>France</t>
  </si>
  <si>
    <t>Capital Region International Airport Lansing, Michigan - 3883</t>
  </si>
  <si>
    <t>Gabon</t>
  </si>
  <si>
    <t>Capitan, California - 2715</t>
  </si>
  <si>
    <t>Gambia</t>
  </si>
  <si>
    <t>Carbury, North Dakota - 3421</t>
  </si>
  <si>
    <t>Carquinez Strait, California - 2830</t>
  </si>
  <si>
    <t>Germany</t>
  </si>
  <si>
    <t>Centennial Airport, Colorado - 3384</t>
  </si>
  <si>
    <t>Ghana</t>
  </si>
  <si>
    <t>Champaign, Illinois - 3987</t>
  </si>
  <si>
    <t>Greece</t>
  </si>
  <si>
    <t>Champlain, New York - 0712</t>
  </si>
  <si>
    <t>Grenada</t>
  </si>
  <si>
    <t>Charleston, South Carolina - 1601</t>
  </si>
  <si>
    <t>Guatemala</t>
  </si>
  <si>
    <t>Charleston, West Virginia - 1409</t>
  </si>
  <si>
    <t>Guinea</t>
  </si>
  <si>
    <t>Charlotte Amalie (Area Port Of St. Thomas), Virgin Islands - 5101</t>
  </si>
  <si>
    <t>Guinea-Bissau</t>
  </si>
  <si>
    <t>Charlotte, North Carolina - 1512</t>
  </si>
  <si>
    <t>Guyana</t>
  </si>
  <si>
    <t>Chattanooga, Tennessee - 2008</t>
  </si>
  <si>
    <t>Haiti</t>
  </si>
  <si>
    <t>Chester, Pennsylvania - 1102</t>
  </si>
  <si>
    <t>Holy See</t>
  </si>
  <si>
    <t>Chicago Midway Int'L Airport, Illinois - 3910</t>
  </si>
  <si>
    <t>Honduras</t>
  </si>
  <si>
    <t>Chicago, Illinois - 3901</t>
  </si>
  <si>
    <t>Hong Kong</t>
  </si>
  <si>
    <t>Cincinnati, Oh-Erlanger, Kentucky - 4102</t>
  </si>
  <si>
    <t>Hungary</t>
  </si>
  <si>
    <t>Clayton, New York - 0714</t>
  </si>
  <si>
    <t>Iceland</t>
  </si>
  <si>
    <t>Cleveland, Ohio - 4101</t>
  </si>
  <si>
    <t>India</t>
  </si>
  <si>
    <t>Columbia, South Carolina - 1604</t>
  </si>
  <si>
    <t>Indonesia</t>
  </si>
  <si>
    <t>Columbus, New Mexico - 2406</t>
  </si>
  <si>
    <t>Iran</t>
  </si>
  <si>
    <t>Columbus, Ohio - 4103</t>
  </si>
  <si>
    <t>Iraq</t>
  </si>
  <si>
    <t>Conroe, Texas - 5382</t>
  </si>
  <si>
    <t>Ireland</t>
  </si>
  <si>
    <t>Coos Bay, Oregon - 2903</t>
  </si>
  <si>
    <t>Israel</t>
  </si>
  <si>
    <t>Corpus Christi, Texas - 5312</t>
  </si>
  <si>
    <t>Italy</t>
  </si>
  <si>
    <t>Crisfield, Maryland - 1304</t>
  </si>
  <si>
    <t>Jamaica</t>
  </si>
  <si>
    <t>Crockett, California - 2815</t>
  </si>
  <si>
    <t>Japan</t>
  </si>
  <si>
    <t>Cruz Bay (St. John), Virgin Islands - 5102</t>
  </si>
  <si>
    <t>Jordan</t>
  </si>
  <si>
    <t>Dallas Love Field User Fee Airp, Dallas, Texas - 5588</t>
  </si>
  <si>
    <t>Kazakhstan</t>
  </si>
  <si>
    <t>Dallas/Ft. Worth, Texas - 5501</t>
  </si>
  <si>
    <t>Kenya</t>
  </si>
  <si>
    <t>Dalton Cache, Alaska - 3106</t>
  </si>
  <si>
    <t>Kiribati</t>
  </si>
  <si>
    <t>Danville, Washington - 3012</t>
  </si>
  <si>
    <t>Kuwait</t>
  </si>
  <si>
    <t>Davenport, Ia-Moline And Rock Island, Illinois - 3908</t>
  </si>
  <si>
    <t>Kyrgyzstan</t>
  </si>
  <si>
    <t>Dayton, Ohio - 4104</t>
  </si>
  <si>
    <t>Lao People's Democratic Republic</t>
  </si>
  <si>
    <t>Daytona Beach International Airport (UFA), Florida - 1884</t>
  </si>
  <si>
    <t>Latvia</t>
  </si>
  <si>
    <t>Del Bonita, Montana - 3322</t>
  </si>
  <si>
    <t>Lebanon</t>
  </si>
  <si>
    <t>Del Rio, Texas - 2302</t>
  </si>
  <si>
    <t>Lesotho</t>
  </si>
  <si>
    <t>Denver, Colorado - 3307</t>
  </si>
  <si>
    <t>Liberia</t>
  </si>
  <si>
    <t>Derby Line, Vermont - 0209</t>
  </si>
  <si>
    <t>Libya</t>
  </si>
  <si>
    <t>Des Moines, Iowa - 3513</t>
  </si>
  <si>
    <t>Liechtenstein</t>
  </si>
  <si>
    <t>Detour, Michigan - 3819</t>
  </si>
  <si>
    <t>Lithuania</t>
  </si>
  <si>
    <t>Detroit Metropolitan Airport, Michigan - 3807</t>
  </si>
  <si>
    <t>Luxembourg</t>
  </si>
  <si>
    <t>Detroit, Michigan - 3801</t>
  </si>
  <si>
    <t>Madagascar</t>
  </si>
  <si>
    <t>Douglas, Arizona - 2601</t>
  </si>
  <si>
    <t>Malawi</t>
  </si>
  <si>
    <t>Duluth, MN And Superior, WI, Minnesota - 3510</t>
  </si>
  <si>
    <t>Malaysia</t>
  </si>
  <si>
    <t>Dunseith, North Dakota - 3422</t>
  </si>
  <si>
    <t>Maldives</t>
  </si>
  <si>
    <t>Eagle County Regional Airport, Colorado - 3385</t>
  </si>
  <si>
    <t>Mali</t>
  </si>
  <si>
    <t>Eagle Pass, Texas - 2303</t>
  </si>
  <si>
    <t>Malta</t>
  </si>
  <si>
    <t>Eastport, Idaho - 3302</t>
  </si>
  <si>
    <t>Marshall Islands</t>
  </si>
  <si>
    <t>Eastport, Maine - 0103</t>
  </si>
  <si>
    <t>Mauritania</t>
  </si>
  <si>
    <t>El Paso, Texas - 2402</t>
  </si>
  <si>
    <t>Mauritius</t>
  </si>
  <si>
    <t>Erie, Pennsylvania - 4106</t>
  </si>
  <si>
    <t>Mexico</t>
  </si>
  <si>
    <t>Escanaba, Michigan - 3808</t>
  </si>
  <si>
    <t>Micronesia</t>
  </si>
  <si>
    <t>Eureka, California - 2802</t>
  </si>
  <si>
    <t>Moldova</t>
  </si>
  <si>
    <t>Evansville, In, Indiana - 4116</t>
  </si>
  <si>
    <t>Monaco</t>
  </si>
  <si>
    <t>Everett, Washington - 3006</t>
  </si>
  <si>
    <t>Mongolia</t>
  </si>
  <si>
    <t>Fairbanks, Alaska - 3111</t>
  </si>
  <si>
    <t>Montenegro</t>
  </si>
  <si>
    <t>Fajardo, Puerto Rico - 4904</t>
  </si>
  <si>
    <t>Morocco</t>
  </si>
  <si>
    <t>Fall River (New Bedford), Massachusetts - 0407</t>
  </si>
  <si>
    <t>Mozambique</t>
  </si>
  <si>
    <t>Fargo - Hector International Airport, North Dakota - 3411</t>
  </si>
  <si>
    <t>Myanmar</t>
  </si>
  <si>
    <t>Fernandina Beach, Florida - 1805</t>
  </si>
  <si>
    <t>Namibia</t>
  </si>
  <si>
    <t>Ferry, Washington - 3013</t>
  </si>
  <si>
    <t>Nauru</t>
  </si>
  <si>
    <t>Fort Fairfield, Maine - 0107</t>
  </si>
  <si>
    <t>Nepal</t>
  </si>
  <si>
    <t>Fort Kent, Maine - 0110</t>
  </si>
  <si>
    <t>Netherlands</t>
  </si>
  <si>
    <t>Fort Myers, Florida - 1822</t>
  </si>
  <si>
    <t>New Caledonia</t>
  </si>
  <si>
    <t>Fort Pierce, Florida - 5205</t>
  </si>
  <si>
    <t>New Zealand</t>
  </si>
  <si>
    <t>Fort Wayne, Indiana - 4183</t>
  </si>
  <si>
    <t>Nicaragua</t>
  </si>
  <si>
    <t>Fortuna, North Dakota - 3417</t>
  </si>
  <si>
    <t>Niger</t>
  </si>
  <si>
    <t>Freeport, Texas - 5311</t>
  </si>
  <si>
    <t>Nigeria</t>
  </si>
  <si>
    <t>Other HFC Blend</t>
  </si>
  <si>
    <t>Fresno (2803/2882), California - 2803</t>
  </si>
  <si>
    <t>Niue</t>
  </si>
  <si>
    <t>Friday Harbor - 3014</t>
  </si>
  <si>
    <t>North Korea (Democratic People's Republic of Korea)</t>
  </si>
  <si>
    <t>Front Royal, Virginia - 1410</t>
  </si>
  <si>
    <t>North Macedonia</t>
  </si>
  <si>
    <t>Frontier, Washington - 3020</t>
  </si>
  <si>
    <t>Norway</t>
  </si>
  <si>
    <t>Galveston, Texas - 5310</t>
  </si>
  <si>
    <t>Oman</t>
  </si>
  <si>
    <t>Gary, Indiana - 3905</t>
  </si>
  <si>
    <t>Pakistan</t>
  </si>
  <si>
    <t>Georgetown, South Carolina - 1602</t>
  </si>
  <si>
    <t>Palau</t>
  </si>
  <si>
    <t>Gloucester City, New Jersey - 1113</t>
  </si>
  <si>
    <t>Palestine State</t>
  </si>
  <si>
    <t>Gloucester, Massachusetts - 0404</t>
  </si>
  <si>
    <t>Panama</t>
  </si>
  <si>
    <t>Gramercy, Louisiana - 2010</t>
  </si>
  <si>
    <t>Papua New Guinea</t>
  </si>
  <si>
    <t>Grand Forks - Mark Andrews International Airport, North Dakota - 3427</t>
  </si>
  <si>
    <t>Paraguay</t>
  </si>
  <si>
    <t>Grand Haven, Michigan - 3816</t>
  </si>
  <si>
    <t>Peru</t>
  </si>
  <si>
    <t>Grand Portage, Minnesota - 3613</t>
  </si>
  <si>
    <t>Philippines</t>
  </si>
  <si>
    <t>Grand Rapids, Michigan - 3806</t>
  </si>
  <si>
    <t>Poland</t>
  </si>
  <si>
    <t>Great Falls Airport, Montana - 3304</t>
  </si>
  <si>
    <t>Portugal</t>
  </si>
  <si>
    <t>Green Bay, Wisconsin - 3703</t>
  </si>
  <si>
    <t>Qatar</t>
  </si>
  <si>
    <t>Greensboro/Winston-Salem, North Carolina - 1502</t>
  </si>
  <si>
    <t>Romania</t>
  </si>
  <si>
    <t>Greenville, Mississippi - 2011</t>
  </si>
  <si>
    <t>Russian Federation</t>
  </si>
  <si>
    <t>Greenville-Spartanburg, South Carolina - 1603</t>
  </si>
  <si>
    <t>Rwanda</t>
  </si>
  <si>
    <t>Gulfport, Mississippi - 1902</t>
  </si>
  <si>
    <t>Saint Kitts and Nevis</t>
  </si>
  <si>
    <t>Hagatna, Guam - 3207</t>
  </si>
  <si>
    <t>Saint Lucia</t>
  </si>
  <si>
    <t>Hannah, North Dakota - 3408</t>
  </si>
  <si>
    <t>Saint Vincent and the Grenadines</t>
  </si>
  <si>
    <t>Hansboro, North Dakota - 3415</t>
  </si>
  <si>
    <t>Samoa</t>
  </si>
  <si>
    <t>Harlingen Airport (Valley International Airport) – 2383</t>
  </si>
  <si>
    <t>San Marino</t>
  </si>
  <si>
    <t>Harrisburg, Pennsylvania - 1109</t>
  </si>
  <si>
    <t>Sao Tome and Principe</t>
  </si>
  <si>
    <t>Hartford, Connecticut - 0411</t>
  </si>
  <si>
    <t>Saudi Arabia</t>
  </si>
  <si>
    <t>Helena Airport, Montana - 3348</t>
  </si>
  <si>
    <t>Senegal</t>
  </si>
  <si>
    <t>Hidalgo, Texas - 2305</t>
  </si>
  <si>
    <t>Serbia</t>
  </si>
  <si>
    <t>Highgate Springs, Vermont - 0212</t>
  </si>
  <si>
    <t>Seychelles</t>
  </si>
  <si>
    <t>Hillsboro, Oregon - 2983</t>
  </si>
  <si>
    <t>Sierra Leone</t>
  </si>
  <si>
    <t>Hilo, Hawaii - 3202</t>
  </si>
  <si>
    <t>Singapore</t>
  </si>
  <si>
    <t>Honolulu International Airport, Hawaii - 3205</t>
  </si>
  <si>
    <t>Slovakia</t>
  </si>
  <si>
    <t>Honolulu, Hawaii - 3201</t>
  </si>
  <si>
    <t>Slovenia</t>
  </si>
  <si>
    <t>Houlton, Maine - 0106</t>
  </si>
  <si>
    <t>Solomon Islands</t>
  </si>
  <si>
    <t>Houston Airport, Texas - 5309</t>
  </si>
  <si>
    <t>Somalia</t>
  </si>
  <si>
    <t>Houston Seaport, Texas - 5301</t>
  </si>
  <si>
    <t>South Africa</t>
  </si>
  <si>
    <t>Huntsville, Alabama - 1910</t>
  </si>
  <si>
    <t>South Korea (Republic of Korea)</t>
  </si>
  <si>
    <t>Huron, Ohio - 4117</t>
  </si>
  <si>
    <t>South Sudan</t>
  </si>
  <si>
    <t>Ibc Courier Hub, Florida - 5298</t>
  </si>
  <si>
    <t>Spain</t>
  </si>
  <si>
    <t>Indianapolis, Indiana - 4110</t>
  </si>
  <si>
    <t>Sri Lanka</t>
  </si>
  <si>
    <t>International Falls, Minnesota - 3604</t>
  </si>
  <si>
    <t>Sudan</t>
  </si>
  <si>
    <t>Ithica Tompkins Intl Air, Ithaca, New York - 0983</t>
  </si>
  <si>
    <t>Suriname</t>
  </si>
  <si>
    <t>Jackman, Maine - 0104</t>
  </si>
  <si>
    <t>Sweden</t>
  </si>
  <si>
    <t>John F. Kennedy International Airport, New York - 4701</t>
  </si>
  <si>
    <t>Switzerland</t>
  </si>
  <si>
    <t>Jonesport (Calais), Maine - 0122</t>
  </si>
  <si>
    <t>Syria (Syrian Arab Republic)</t>
  </si>
  <si>
    <t>Juneau, Alaska - 3101</t>
  </si>
  <si>
    <t>Tahiti</t>
  </si>
  <si>
    <t>Kahului, Hawaii - 3203</t>
  </si>
  <si>
    <t>Taiwan</t>
  </si>
  <si>
    <t>Kalama, Washington - 2909</t>
  </si>
  <si>
    <t>Tajikistan</t>
  </si>
  <si>
    <t>Kalispell Airport, Montana - 3324</t>
  </si>
  <si>
    <t>Tanzania</t>
  </si>
  <si>
    <t>Kansas City, Missouri - 4501</t>
  </si>
  <si>
    <t>Thailand</t>
  </si>
  <si>
    <t>Kenmore Air Harbor, Washington - 3018</t>
  </si>
  <si>
    <t>Timor-Leste</t>
  </si>
  <si>
    <t>Ketchikan, Alaska - 3102</t>
  </si>
  <si>
    <t>Togo</t>
  </si>
  <si>
    <t>Key West, Florida - 5202</t>
  </si>
  <si>
    <t>Tonga</t>
  </si>
  <si>
    <t>Knoxville, Tennessee - 2016</t>
  </si>
  <si>
    <t>Trinidad and Tobago</t>
  </si>
  <si>
    <t>Kodiak, Alaska - 3127</t>
  </si>
  <si>
    <t>Tunisia</t>
  </si>
  <si>
    <t>Kona, Hawaii - 3206</t>
  </si>
  <si>
    <t>Turkey</t>
  </si>
  <si>
    <t>L.G. Hanscom Field, Massachusetts - 0481</t>
  </si>
  <si>
    <t>Turkmenistan</t>
  </si>
  <si>
    <t>Lake Charles, Louisiana - 2017</t>
  </si>
  <si>
    <t>Tuvalu</t>
  </si>
  <si>
    <t>Lakeland Linder Airport, Florida - 1881</t>
  </si>
  <si>
    <t>Uganda</t>
  </si>
  <si>
    <t>Lancaster, Minnesota - 3430</t>
  </si>
  <si>
    <t>Ukraine</t>
  </si>
  <si>
    <t>Laredo, Texas - 2304</t>
  </si>
  <si>
    <t>United Arab Emirates</t>
  </si>
  <si>
    <t>Las Vegas, Nevada - 2722</t>
  </si>
  <si>
    <t>United Kingdom of Great Britain and Northern Ireland</t>
  </si>
  <si>
    <t>Laurier, Washington - 3016</t>
  </si>
  <si>
    <t>Uruguay</t>
  </si>
  <si>
    <t>Lawrence (Gloucester), Massachusetts - 0416</t>
  </si>
  <si>
    <t>Uzbekistan</t>
  </si>
  <si>
    <t>Leesburg International Airport (UFA), Florida - 1887</t>
  </si>
  <si>
    <t>Vanuatu</t>
  </si>
  <si>
    <t>Lexington, Kentucky - 4184</t>
  </si>
  <si>
    <t>Venezuela</t>
  </si>
  <si>
    <t>Limestone, Maine - 0118</t>
  </si>
  <si>
    <t>Viet Nam</t>
  </si>
  <si>
    <t>Little Rock-North Little Rock, Arkansas - 2003</t>
  </si>
  <si>
    <t>Yemen</t>
  </si>
  <si>
    <t>Logan Airport, Massachusetts - 0417</t>
  </si>
  <si>
    <t>Zambia</t>
  </si>
  <si>
    <t>Longview, Washington - 2905</t>
  </si>
  <si>
    <t>Zimbabwe</t>
  </si>
  <si>
    <t>Lorain, Ohio - 4121</t>
  </si>
  <si>
    <t>Los Angeles International Airport-Cargo Operations, California - 2720</t>
  </si>
  <si>
    <t>Los Angeles, California - 2791</t>
  </si>
  <si>
    <t>Los Angeles/Long Beach Seaport, California - 2704</t>
  </si>
  <si>
    <t>Louisville, Kentucky - 4115</t>
  </si>
  <si>
    <t>Lubbock, Texas - 5503</t>
  </si>
  <si>
    <t>Luis Munoz Marin International Airport, Puerto Rico - 4913</t>
  </si>
  <si>
    <t>Lukeville, Arizona - 2602</t>
  </si>
  <si>
    <t>Lynden, Washington - 3023</t>
  </si>
  <si>
    <t>Madawaska, Maine - 0109</t>
  </si>
  <si>
    <t>Maida, North Dakota - 3416</t>
  </si>
  <si>
    <t>Manchester (User Fee Airport), New Hampshire - 0182</t>
  </si>
  <si>
    <t>Manitowoc, Wisconsin - 3706</t>
  </si>
  <si>
    <t>Marinette, Wisconsin - 3702</t>
  </si>
  <si>
    <t>Marquette, Michigan - 3809</t>
  </si>
  <si>
    <t>Martinez, California - 2820</t>
  </si>
  <si>
    <t>Mascoutah/ Midamerica St. Louis, Illinois - 4581</t>
  </si>
  <si>
    <t>Massena, New York - 0704</t>
  </si>
  <si>
    <t>Mayaguez, Puerto Rico - 4907</t>
  </si>
  <si>
    <t>Mckinney, Texas - 5585</t>
  </si>
  <si>
    <t>Meadows Field Airport, California - 2786</t>
  </si>
  <si>
    <t>Melbourne International Airport (UFA), Florida - 1885</t>
  </si>
  <si>
    <t>Mellville, Rhode Island - 0503</t>
  </si>
  <si>
    <t>Memphis, Tennessee - 2006</t>
  </si>
  <si>
    <t>Miami International Airport, Florida - 5206</t>
  </si>
  <si>
    <t>Miami Seaport, Florida - 5201</t>
  </si>
  <si>
    <t>Micom, Jamaica, New York - 4773</t>
  </si>
  <si>
    <t>Midland, Texas - 5582</t>
  </si>
  <si>
    <t>Milwaukee, Wisconsin - 3701</t>
  </si>
  <si>
    <t>Minneapolis, Minnesota - 3501</t>
  </si>
  <si>
    <t>Minot - Minot International Airport, North Dakota - 3434</t>
  </si>
  <si>
    <t>Mobile (Including Theodore), Alabama - 1901</t>
  </si>
  <si>
    <t>Monterey, California - 2805</t>
  </si>
  <si>
    <t>Morehead City - Beaufort, North Carolina - 1511</t>
  </si>
  <si>
    <t>Morgan City, Louisiana - 2001</t>
  </si>
  <si>
    <t>Morgan, Montana - 3319</t>
  </si>
  <si>
    <t>Morristown Airport, New Jersey - 4681</t>
  </si>
  <si>
    <t>Morro Bay, California - 2719</t>
  </si>
  <si>
    <t>Muskegon, Michigan - 3815</t>
  </si>
  <si>
    <t>Myrtle Beach International Airport, South Carolina - 1681</t>
  </si>
  <si>
    <t>Naco, Arizona - 2603</t>
  </si>
  <si>
    <t>Naples, Florida - 1880</t>
  </si>
  <si>
    <t>Nashville, Tennessee - 2007</t>
  </si>
  <si>
    <t>Natrona County Airport, Wyoming - 3332</t>
  </si>
  <si>
    <t>Nawiliwili-Port Allen, Hawaii - 3204</t>
  </si>
  <si>
    <t>Neche, North Dakota - 3404</t>
  </si>
  <si>
    <t>New Bedford, Massachusetts - 0405</t>
  </si>
  <si>
    <t>New Haven, Connecticut - 0412</t>
  </si>
  <si>
    <t>New London, Connecticut - 0413</t>
  </si>
  <si>
    <t>New Orleans, Louisiana - 2002</t>
  </si>
  <si>
    <t>New River Valley Airport, Virginia - 1412</t>
  </si>
  <si>
    <t>New York, New York - 1001</t>
  </si>
  <si>
    <t>New York/Newark, New Jersey - 4601</t>
  </si>
  <si>
    <t>Newport, Oregon - 2902</t>
  </si>
  <si>
    <t>Newport, Rhode Island - 0501</t>
  </si>
  <si>
    <t>Nighthawk, Washington - 3011</t>
  </si>
  <si>
    <t>Nogales, Arizona - 2604</t>
  </si>
  <si>
    <t>Nome, Alaska - 3128</t>
  </si>
  <si>
    <t>Noonan, North Dakota - 3420</t>
  </si>
  <si>
    <t>Norfolk-Newport News, Virginia - 1401</t>
  </si>
  <si>
    <t>Northgate, North Dakota - 3406</t>
  </si>
  <si>
    <t>Norton, Vermont - 0211</t>
  </si>
  <si>
    <t>Nyacc, Jamaica, New York - 4771</t>
  </si>
  <si>
    <t>Oakland, California - 2811</t>
  </si>
  <si>
    <t>Ogdensburg, New York - 0701</t>
  </si>
  <si>
    <t>Oklahoma City, Oklahoma - 5504</t>
  </si>
  <si>
    <t>Olympia, Washington - 3026</t>
  </si>
  <si>
    <t>Omaha, Nebraska - 3512</t>
  </si>
  <si>
    <t>Ontario Airport, California - 2721</t>
  </si>
  <si>
    <t>Opheim, Montana - 3317</t>
  </si>
  <si>
    <t>Orange, Texas - 2103</t>
  </si>
  <si>
    <t>Orlando Executive Airport (UFA), Florida - 1888</t>
  </si>
  <si>
    <t>Orlando International Airport, Florida - 1808</t>
  </si>
  <si>
    <t>Orlando Sanford International Airport, Florida - 1809</t>
  </si>
  <si>
    <t>Oroville, Washington - 3019</t>
  </si>
  <si>
    <t>Oswego, New York - 0904</t>
  </si>
  <si>
    <t>Otay Mesa, California - 2506</t>
  </si>
  <si>
    <t>Palm Springs, California - 2781</t>
  </si>
  <si>
    <t>Panama City, Florida - 1818</t>
  </si>
  <si>
    <t>Pascagoula, Mississippi - 1903</t>
  </si>
  <si>
    <t>Paulsboro, New Jersey - 1105</t>
  </si>
  <si>
    <t>Pembina - (Area Port), North Dakota - 3401</t>
  </si>
  <si>
    <t>Pensacola, Florida, Florida - 1819</t>
  </si>
  <si>
    <t>Peoria, Illinois - 3902</t>
  </si>
  <si>
    <t>Perth Amboy, New Jersey - 4602</t>
  </si>
  <si>
    <t>Phila. Intl. Airport, Pennsylvania - 1108</t>
  </si>
  <si>
    <t>Philadelphia, Pennsylvania - 1101</t>
  </si>
  <si>
    <t>Phoenix, Arizona - 2605</t>
  </si>
  <si>
    <t>Phoenix-Mesa Gateway Airport, Arizona - 2682</t>
  </si>
  <si>
    <t>Piegan, Montana - 3316</t>
  </si>
  <si>
    <t>Pinecreek, Minnesota - 3425</t>
  </si>
  <si>
    <t>Pittsburgh, Pennsylvania - 1104</t>
  </si>
  <si>
    <t>Plymouth (New Bedford), Massachusetts - 0406</t>
  </si>
  <si>
    <t>Point Roberts, Washington - 3017</t>
  </si>
  <si>
    <t>Ponce, Puerto Rico - 4908</t>
  </si>
  <si>
    <t>Port Angeles, Washington - 3007</t>
  </si>
  <si>
    <t>Port Arthur-Beaumont, Texas - 2101</t>
  </si>
  <si>
    <t>Port Everglades/Fort Lauderdale, Florida - 5203</t>
  </si>
  <si>
    <t>Port Hueneme, California - 2713</t>
  </si>
  <si>
    <t>Port Huron, Michigan - 3802</t>
  </si>
  <si>
    <t>Port Lavaca-Point Comfort, Texas - 5313</t>
  </si>
  <si>
    <t>Port Manatee, Florida - 1821</t>
  </si>
  <si>
    <t>Port Of Long Beach, California - 2709</t>
  </si>
  <si>
    <t>Port Of Washington-Dulles, Virginia - 5401</t>
  </si>
  <si>
    <t>Port Townsend, Washington - 3008</t>
  </si>
  <si>
    <t>Portal, North Dakota - 3403</t>
  </si>
  <si>
    <t>Porthill, Idaho - 3308</t>
  </si>
  <si>
    <t>Portland Intl Airport, Oregon - 2910</t>
  </si>
  <si>
    <t>Portland, Maine - 0101</t>
  </si>
  <si>
    <t>Portland, Oregon - 2904</t>
  </si>
  <si>
    <t>Portsmouth, New Hampshire - 0131</t>
  </si>
  <si>
    <t>Presidio, Texas - 2403</t>
  </si>
  <si>
    <t>Presque Isle, Michigan - 3842</t>
  </si>
  <si>
    <t>Progreso, Texas - 2309</t>
  </si>
  <si>
    <t>Providence, Rhode Island - 0502</t>
  </si>
  <si>
    <t>Racine, Wisconsin - 3708</t>
  </si>
  <si>
    <t>Raleigh-Durham, North Carolina - 1503</t>
  </si>
  <si>
    <t>Raymond, Montana - 3301</t>
  </si>
  <si>
    <t>Redwood City, California - 2821</t>
  </si>
  <si>
    <t>Reno, Nevada - 2833</t>
  </si>
  <si>
    <t>Richford, Vermont - 0203</t>
  </si>
  <si>
    <t>Richmond - Petersburg, Virginia - 1404</t>
  </si>
  <si>
    <t>Richmond, California - 2812</t>
  </si>
  <si>
    <t>Rio Grande City, Texas - 2307</t>
  </si>
  <si>
    <t>Rochester, Minnesota - 3581</t>
  </si>
  <si>
    <t>Rochester, New York - 0903</t>
  </si>
  <si>
    <t>Rockford, Illinois - 3909</t>
  </si>
  <si>
    <t>Rockland (Belfast), Maine - 0121</t>
  </si>
  <si>
    <t>Rocky Mountain Metropolitan Airport, Colorado - 3383</t>
  </si>
  <si>
    <t>Rogers Airport, Arkansas - 2084</t>
  </si>
  <si>
    <t>Rogers City, Michigan - 3818</t>
  </si>
  <si>
    <t>Roma, Texas - 2310</t>
  </si>
  <si>
    <t>Rome, New York - 0982</t>
  </si>
  <si>
    <t>Roosville, Montana - 3318</t>
  </si>
  <si>
    <t>Roseau, Minnesota - 3426</t>
  </si>
  <si>
    <t>Rota, Northern Mariana Islands - 3213</t>
  </si>
  <si>
    <t>Sabine, Texas - 2102</t>
  </si>
  <si>
    <t>Sacramento, California - 2835</t>
  </si>
  <si>
    <t>Saginaw/Bay City/Flint, Michigan - 3804</t>
  </si>
  <si>
    <t>Saint Croix, Virgin Islands - 5104</t>
  </si>
  <si>
    <t>Saint John, North Dakota - 3405</t>
  </si>
  <si>
    <t>Saipan, Northern Mariana Islands - 3211</t>
  </si>
  <si>
    <t>Salem (Gloucester), Massachusetts - 0408</t>
  </si>
  <si>
    <t>Salt Lake City, Utah - 3303</t>
  </si>
  <si>
    <t>San Antonio, Texas - 5507</t>
  </si>
  <si>
    <t>San Bernardino International Airport, California - 2782</t>
  </si>
  <si>
    <t>San Diego, California - 2501</t>
  </si>
  <si>
    <t>San Francisco International Airport, California - 2801</t>
  </si>
  <si>
    <t>San Francisco, California - 2809</t>
  </si>
  <si>
    <t>San Jose International Airport, California - 2834</t>
  </si>
  <si>
    <t>San Juan, Pr (Area Port), Puerto Rico - 4909</t>
  </si>
  <si>
    <t>San Juaquin River, California - 2828</t>
  </si>
  <si>
    <t>San Luis, Arizona - 2608</t>
  </si>
  <si>
    <t>San Pablo Bay, California - 2829</t>
  </si>
  <si>
    <t>San Ysidro - Class A, California - 2504</t>
  </si>
  <si>
    <t>Santa Teresa Airport, New Mexico - 2481</t>
  </si>
  <si>
    <t>Santa Teresa, New Mexico - 2408</t>
  </si>
  <si>
    <t>Sarasota, Florida - 1883</t>
  </si>
  <si>
    <t>Sarles, North Dakota - 3409</t>
  </si>
  <si>
    <t>Sasabe, Arizona - 2606</t>
  </si>
  <si>
    <t>Sault Sainte Marie, Michigan - 3803</t>
  </si>
  <si>
    <t>Savannah, Georgia - 1703</t>
  </si>
  <si>
    <t>Scobey, Montana - 3309</t>
  </si>
  <si>
    <t>Scottsdale Airport, Arizona - 2681</t>
  </si>
  <si>
    <t>Searsport, Maine - 0152</t>
  </si>
  <si>
    <t>Seattle, Washington - 3001</t>
  </si>
  <si>
    <t>Selby, California - 2827</t>
  </si>
  <si>
    <t>Sherwood, North Dakota - 3414</t>
  </si>
  <si>
    <t>Shreveport-Bossier City, Louisiana - 2018</t>
  </si>
  <si>
    <t>Sioux Falls Regional Airport - Joe Foss Field, South Dakota - 3502</t>
  </si>
  <si>
    <t>Sitka, Alaska - 3115</t>
  </si>
  <si>
    <t>Skagway, Alaska - 3103</t>
  </si>
  <si>
    <t>Sodus Point, New York - 0905</t>
  </si>
  <si>
    <t>South Texas International Airport At Edinburg - 2381</t>
  </si>
  <si>
    <t>Spirit Of St. Louis Airport, Missouri - 4506</t>
  </si>
  <si>
    <t>Spokane, Washington - 3022</t>
  </si>
  <si>
    <t>Springfield, Massachusetts - 0402</t>
  </si>
  <si>
    <t>Springfield, Missouri - 4505</t>
  </si>
  <si>
    <t>St Joseph, Missouri - 4502</t>
  </si>
  <si>
    <t>St. Albans, Vermont - 0201</t>
  </si>
  <si>
    <t>St. Augustine, Florida - 1889</t>
  </si>
  <si>
    <t>St. Louis, Missouri - 4503</t>
  </si>
  <si>
    <t>St. Petersburg, Florida - 1814</t>
  </si>
  <si>
    <t>Stockton, California - 2810</t>
  </si>
  <si>
    <t>Sugarland, Texas - 5381</t>
  </si>
  <si>
    <t>Sumas, Washington - 3009</t>
  </si>
  <si>
    <t>Syracuse, New York - 0906</t>
  </si>
  <si>
    <t>Tacoma, Washington, Washington - 3002</t>
  </si>
  <si>
    <t>Tecate - Class A, California - 2505</t>
  </si>
  <si>
    <t>Texas City, Texas - 5306</t>
  </si>
  <si>
    <t>Tinian, Northern Mariana Islands - 3212</t>
  </si>
  <si>
    <t>Toledo-Sandusky-Port Clinton, Ohio - 4105</t>
  </si>
  <si>
    <t>Tornillo, Texas - 2404</t>
  </si>
  <si>
    <t>Trenton/Mercer County Airport, New Jersey - 1183</t>
  </si>
  <si>
    <t>Tri-Cities, Tennessee - 2027</t>
  </si>
  <si>
    <t>Trout River, New York - 0715</t>
  </si>
  <si>
    <t>Tucson, Arizona - 2609</t>
  </si>
  <si>
    <t>Tulsa, Oklahoma - 5505</t>
  </si>
  <si>
    <t>Turner, Montana - 3306</t>
  </si>
  <si>
    <t>Valdez, Alaska - 3107</t>
  </si>
  <si>
    <t>Van Buren, Maine - 0108</t>
  </si>
  <si>
    <t>Vanceboro, Maine - 0105</t>
  </si>
  <si>
    <t>Vancouver, Washington - 2908</t>
  </si>
  <si>
    <t>Ventura, California - 2712</t>
  </si>
  <si>
    <t>Vicksburg, Mississippi - 2015</t>
  </si>
  <si>
    <t>Victorville - S. California Logistics Airport, California - 2783</t>
  </si>
  <si>
    <t>Walhalla, North Dakota - 3407</t>
  </si>
  <si>
    <t>Warroad, Minnesota - 3423</t>
  </si>
  <si>
    <t>Waukegan, Illinois - 3981</t>
  </si>
  <si>
    <t>West Chicago, Illinois - 3984</t>
  </si>
  <si>
    <t>West Palm Beach, Florida - 5204</t>
  </si>
  <si>
    <t>Westhope, North Dakota - 3419</t>
  </si>
  <si>
    <t>Wheeling, Illinois - 3983</t>
  </si>
  <si>
    <t>Whitlash, Montana - 3321</t>
  </si>
  <si>
    <t>Wichita, Kansas - 4504</t>
  </si>
  <si>
    <t>Wild Horse, Montana - 3323</t>
  </si>
  <si>
    <t>Wilkes-Barre/Scranton, Pennsylvania - 1106</t>
  </si>
  <si>
    <t>Williston Basin International Airport, Williston, North Dakota - 3433</t>
  </si>
  <si>
    <t>Willow Creek, Montana - 3325</t>
  </si>
  <si>
    <t>Wilmington, Delaware - 1103</t>
  </si>
  <si>
    <t>Wilmington, North Carolina - 1501</t>
  </si>
  <si>
    <t>Worcester, Massachusetts - 0403</t>
  </si>
  <si>
    <t>Wrangell, Alaska - 3105</t>
  </si>
  <si>
    <t>Ysleta, Texas - 2401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</si>
</sst>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m/d/yyyy;@"/>
    <numFmt numFmtId="166" formatCode="mm/dd/yyyy"/>
  </numFmts>
  <fonts count="29">
    <font>
      <sz val="10"/>
      <color theme="1"/>
      <name val="Arial"/>
      <family val="2"/>
    </font>
    <font>
      <sz val="11"/>
      <color theme="1"/>
      <name val="Arial"/>
      <family val="2"/>
    </font>
    <font>
      <sz val="11"/>
      <color theme="1"/>
      <name val="Arial"/>
      <family val="2"/>
    </font>
    <font>
      <sz val="11"/>
      <color theme="1"/>
      <name val="Calibri"/>
      <family val="2"/>
      <scheme val="minor"/>
    </font>
    <font>
      <sz val="11"/>
      <color theme="1"/>
      <name val="Arial"/>
      <family val="2"/>
    </font>
    <font>
      <b/>
      <sz val="10"/>
      <color theme="1"/>
      <name val="Arial"/>
      <family val="2"/>
    </font>
    <font>
      <sz val="11"/>
      <color theme="1"/>
      <name val="Calibri"/>
      <family val="2"/>
      <scheme val="minor"/>
    </font>
    <font>
      <b/>
      <sz val="11"/>
      <name val="Arial"/>
      <family val="2"/>
    </font>
    <font>
      <sz val="11"/>
      <name val="Arial"/>
      <family val="2"/>
    </font>
    <font>
      <u/>
      <sz val="8.8000000000000007"/>
      <color theme="10"/>
      <name val="Calibri"/>
      <family val="2"/>
    </font>
    <font>
      <b/>
      <sz val="14"/>
      <color theme="1"/>
      <name val="Arial"/>
      <family val="2"/>
    </font>
    <font>
      <b/>
      <sz val="11"/>
      <color theme="1"/>
      <name val="Arial"/>
      <family val="2"/>
    </font>
    <font>
      <sz val="11"/>
      <color theme="1"/>
      <name val="Arial"/>
      <family val="2"/>
    </font>
    <font>
      <u/>
      <sz val="11"/>
      <color theme="10"/>
      <name val="Arial"/>
      <family val="2"/>
    </font>
    <font>
      <sz val="11"/>
      <color indexed="8"/>
      <name val="Calibri"/>
      <family val="2"/>
      <scheme val="minor"/>
    </font>
    <font>
      <sz val="10"/>
      <name val="Arial"/>
      <family val="2"/>
    </font>
    <font>
      <vertAlign val="subscript"/>
      <sz val="10"/>
      <color theme="1"/>
      <name val="Arial"/>
      <family val="2"/>
    </font>
    <font>
      <b/>
      <sz val="16"/>
      <color theme="1"/>
      <name val="Arial"/>
      <family val="2"/>
    </font>
    <font>
      <sz val="11"/>
      <color theme="0" tint="-0.249977111117893"/>
      <name val="Arial"/>
      <family val="2"/>
    </font>
    <font>
      <sz val="10"/>
      <color theme="1"/>
      <name val="Arial"/>
      <family val="2"/>
    </font>
    <font>
      <u/>
      <sz val="11"/>
      <color rgb="FF0563C1"/>
      <name val="Arial"/>
      <family val="2"/>
    </font>
    <font>
      <sz val="10"/>
      <color rgb="FF0563C1"/>
      <name val="Arial"/>
      <family val="2"/>
    </font>
    <font>
      <sz val="10"/>
      <color rgb="FF000000"/>
      <name val="Arial"/>
      <family val="2"/>
    </font>
    <font>
      <sz val="11"/>
      <color rgb="FF0563C1"/>
      <name val="Arial"/>
      <family val="2"/>
    </font>
    <font>
      <b/>
      <sz val="10"/>
      <name val="Arial"/>
      <family val="2"/>
    </font>
    <font>
      <sz val="10"/>
      <color indexed="8"/>
      <name val="Arial"/>
      <family val="2"/>
    </font>
    <font>
      <strike/>
      <u/>
      <sz val="11"/>
      <color rgb="FFFF0000"/>
      <name val="Arial"/>
      <family val="2"/>
    </font>
    <font>
      <sz val="11"/>
      <color rgb="FFFF0000"/>
      <name val="Arial"/>
      <family val="2"/>
    </font>
    <font>
      <strike/>
      <u/>
      <sz val="11"/>
      <color theme="1"/>
      <name val="Arial"/>
      <family val="2"/>
    </font>
  </fonts>
  <fills count="6">
    <fill>
      <patternFill patternType="none"/>
    </fill>
    <fill>
      <patternFill patternType="gray125"/>
    </fill>
    <fill>
      <patternFill patternType="solid">
        <fgColor rgb="FFC0C0C0"/>
        <bgColor indexed="64"/>
      </patternFill>
    </fill>
    <fill>
      <patternFill patternType="solid">
        <fgColor rgb="FF99CCFF"/>
        <bgColor indexed="64"/>
      </patternFill>
    </fill>
    <fill>
      <patternFill patternType="solid">
        <fgColor theme="0" tint="-0.249977111117893"/>
        <bgColor indexed="64"/>
      </patternFill>
    </fill>
    <fill>
      <patternFill patternType="solid">
        <fgColor theme="0" tint="-0.34998626667073579"/>
        <bgColor indexed="64"/>
      </patternFill>
    </fill>
  </fills>
  <borders count="50">
    <border>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style="thin">
        <color indexed="64"/>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right style="medium">
        <color indexed="64"/>
      </right>
      <top/>
      <bottom/>
      <diagonal/>
    </border>
    <border>
      <left style="medium">
        <color indexed="64"/>
      </left>
      <right/>
      <top/>
      <bottom/>
      <diagonal/>
    </border>
    <border>
      <left style="thin">
        <color indexed="64"/>
      </left>
      <right style="thin">
        <color indexed="64"/>
      </right>
      <top style="thin">
        <color indexed="64"/>
      </top>
      <bottom style="double">
        <color indexed="64"/>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s>
  <cellStyleXfs count="7">
    <xf numFmtId="0" fontId="0" fillId="0" borderId="0"/>
    <xf numFmtId="0" fontId="6" fillId="0" borderId="0"/>
    <xf numFmtId="0" fontId="9" fillId="0" borderId="0" applyNumberFormat="0" applyFill="0" applyBorder="0" applyAlignment="0" applyProtection="0">
      <alignment vertical="top"/>
      <protection locked="0"/>
    </xf>
    <xf numFmtId="0" fontId="14" fillId="0" borderId="0"/>
    <xf numFmtId="0" fontId="15" fillId="0" borderId="0"/>
    <xf numFmtId="9" fontId="19" fillId="0" borderId="0" applyFont="0" applyFill="0" applyBorder="0" applyAlignment="0" applyProtection="0"/>
    <xf numFmtId="0" fontId="3" fillId="0" borderId="0"/>
  </cellStyleXfs>
  <cellXfs count="309">
    <xf numFmtId="0" fontId="0" fillId="0" borderId="0" xfId="0"/>
    <xf numFmtId="0" fontId="7" fillId="4" borderId="17" xfId="1" applyFont="1" applyFill="1" applyBorder="1" applyAlignment="1">
      <alignment horizontal="left" vertical="center"/>
    </xf>
    <xf numFmtId="0" fontId="8" fillId="3" borderId="10" xfId="1" applyFont="1" applyFill="1" applyBorder="1" applyAlignment="1" applyProtection="1">
      <alignment horizontal="center" vertical="center"/>
      <protection locked="0"/>
    </xf>
    <xf numFmtId="0" fontId="8" fillId="3" borderId="18" xfId="1" applyFont="1" applyFill="1" applyBorder="1" applyAlignment="1" applyProtection="1">
      <alignment horizontal="center" vertical="center"/>
      <protection locked="0"/>
    </xf>
    <xf numFmtId="0" fontId="11" fillId="0" borderId="0" xfId="1" applyFont="1" applyAlignment="1">
      <alignment horizontal="left" vertical="center"/>
    </xf>
    <xf numFmtId="0" fontId="10" fillId="0" borderId="0" xfId="1" applyFont="1" applyAlignment="1">
      <alignment vertical="center"/>
    </xf>
    <xf numFmtId="0" fontId="11" fillId="0" borderId="15" xfId="1" applyFont="1" applyBorder="1" applyAlignment="1">
      <alignment vertical="center"/>
    </xf>
    <xf numFmtId="0" fontId="5" fillId="0" borderId="3" xfId="0" applyFont="1" applyBorder="1" applyAlignment="1">
      <alignment horizontal="center" vertical="center"/>
    </xf>
    <xf numFmtId="0" fontId="0" fillId="0" borderId="0" xfId="0" applyAlignment="1">
      <alignment horizontal="center" vertical="center"/>
    </xf>
    <xf numFmtId="0" fontId="5" fillId="0" borderId="0" xfId="0" applyFont="1" applyAlignment="1">
      <alignment horizontal="center" vertical="center"/>
    </xf>
    <xf numFmtId="0" fontId="0" fillId="0" borderId="3" xfId="0" applyBorder="1" applyAlignment="1">
      <alignment horizontal="center" vertical="center"/>
    </xf>
    <xf numFmtId="0" fontId="11" fillId="0" borderId="0" xfId="1" applyFont="1" applyAlignment="1">
      <alignment vertical="center"/>
    </xf>
    <xf numFmtId="0" fontId="7" fillId="4" borderId="2" xfId="1" applyFont="1" applyFill="1" applyBorder="1" applyAlignment="1">
      <alignment horizontal="left" vertical="center"/>
    </xf>
    <xf numFmtId="0" fontId="4" fillId="0" borderId="0" xfId="0" applyFont="1" applyAlignment="1">
      <alignment vertical="center"/>
    </xf>
    <xf numFmtId="0" fontId="0" fillId="0" borderId="0" xfId="0" applyAlignment="1">
      <alignment vertical="center"/>
    </xf>
    <xf numFmtId="0" fontId="12" fillId="0" borderId="0" xfId="0" applyFont="1" applyAlignment="1">
      <alignment vertical="center"/>
    </xf>
    <xf numFmtId="0" fontId="11" fillId="2" borderId="1" xfId="1" applyFont="1" applyFill="1" applyBorder="1" applyAlignment="1">
      <alignment vertical="center"/>
    </xf>
    <xf numFmtId="0" fontId="11" fillId="4" borderId="11" xfId="0" applyFont="1" applyFill="1" applyBorder="1" applyAlignment="1">
      <alignment vertical="center"/>
    </xf>
    <xf numFmtId="0" fontId="18" fillId="0" borderId="0" xfId="0" applyFont="1" applyAlignment="1">
      <alignment vertical="center"/>
    </xf>
    <xf numFmtId="0" fontId="2" fillId="0" borderId="0" xfId="0" applyFont="1" applyAlignment="1">
      <alignment vertical="center"/>
    </xf>
    <xf numFmtId="0" fontId="2" fillId="0" borderId="0" xfId="0" applyFont="1" applyAlignment="1">
      <alignment horizontal="center" vertical="center"/>
    </xf>
    <xf numFmtId="0" fontId="20" fillId="0" borderId="8" xfId="2" applyFont="1" applyBorder="1" applyAlignment="1" applyProtection="1">
      <alignment vertical="center"/>
    </xf>
    <xf numFmtId="0" fontId="20" fillId="0" borderId="9" xfId="2" applyFont="1" applyBorder="1" applyAlignment="1" applyProtection="1">
      <alignment vertical="center"/>
    </xf>
    <xf numFmtId="0" fontId="0" fillId="0" borderId="3" xfId="6" applyFont="1" applyBorder="1" applyAlignment="1">
      <alignment horizontal="center" vertical="center"/>
    </xf>
    <xf numFmtId="0" fontId="22" fillId="0" borderId="3" xfId="6" applyFont="1" applyBorder="1" applyAlignment="1">
      <alignment horizontal="center" vertical="center"/>
    </xf>
    <xf numFmtId="0" fontId="20" fillId="0" borderId="30" xfId="2" applyFont="1" applyBorder="1" applyAlignment="1" applyProtection="1">
      <alignment vertical="center"/>
    </xf>
    <xf numFmtId="0" fontId="10" fillId="0" borderId="0" xfId="6" applyFont="1" applyAlignment="1">
      <alignment vertical="center"/>
    </xf>
    <xf numFmtId="0" fontId="11" fillId="0" borderId="0" xfId="6" applyFont="1" applyAlignment="1">
      <alignment vertical="center"/>
    </xf>
    <xf numFmtId="0" fontId="7" fillId="0" borderId="0" xfId="6" applyFont="1" applyAlignment="1">
      <alignment vertical="center" wrapText="1"/>
    </xf>
    <xf numFmtId="0" fontId="4" fillId="0" borderId="0" xfId="0" applyFont="1" applyAlignment="1">
      <alignment horizontal="center" vertical="center"/>
    </xf>
    <xf numFmtId="0" fontId="21" fillId="0" borderId="6" xfId="0" applyFont="1" applyBorder="1" applyAlignment="1">
      <alignment vertical="center"/>
    </xf>
    <xf numFmtId="0" fontId="21" fillId="0" borderId="7" xfId="0" applyFont="1" applyBorder="1" applyAlignment="1">
      <alignment vertical="center"/>
    </xf>
    <xf numFmtId="2" fontId="2" fillId="0" borderId="0" xfId="0" applyNumberFormat="1" applyFont="1" applyAlignment="1">
      <alignment vertical="center"/>
    </xf>
    <xf numFmtId="0" fontId="7" fillId="0" borderId="0" xfId="6" applyFont="1" applyAlignment="1">
      <alignment horizontal="left" vertical="center"/>
    </xf>
    <xf numFmtId="0" fontId="20" fillId="0" borderId="0" xfId="2" applyFont="1" applyBorder="1" applyAlignment="1" applyProtection="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20" fillId="0" borderId="5" xfId="2" applyFont="1" applyBorder="1" applyAlignment="1" applyProtection="1">
      <alignment vertical="center"/>
    </xf>
    <xf numFmtId="0" fontId="0" fillId="0" borderId="24" xfId="0" applyBorder="1" applyAlignment="1">
      <alignment vertical="center"/>
    </xf>
    <xf numFmtId="0" fontId="8" fillId="4" borderId="1" xfId="1" applyFont="1" applyFill="1" applyBorder="1" applyAlignment="1">
      <alignment horizontal="center" vertical="center" wrapText="1"/>
    </xf>
    <xf numFmtId="49" fontId="8" fillId="3" borderId="16" xfId="1" applyNumberFormat="1" applyFont="1" applyFill="1" applyBorder="1" applyAlignment="1" applyProtection="1">
      <alignment horizontal="center" vertical="center" wrapText="1"/>
      <protection locked="0"/>
    </xf>
    <xf numFmtId="0" fontId="8" fillId="3" borderId="16" xfId="0" applyFont="1" applyFill="1" applyBorder="1" applyAlignment="1" applyProtection="1">
      <alignment horizontal="center" vertical="center" wrapText="1"/>
      <protection locked="0"/>
    </xf>
    <xf numFmtId="1" fontId="8" fillId="3" borderId="16" xfId="0" applyNumberFormat="1" applyFont="1" applyFill="1" applyBorder="1" applyAlignment="1" applyProtection="1">
      <alignment horizontal="center" vertical="center" wrapText="1"/>
      <protection locked="0"/>
    </xf>
    <xf numFmtId="49" fontId="8" fillId="3" borderId="16" xfId="0" applyNumberFormat="1" applyFont="1" applyFill="1" applyBorder="1" applyAlignment="1" applyProtection="1">
      <alignment horizontal="center" vertical="center" wrapText="1"/>
      <protection locked="0"/>
    </xf>
    <xf numFmtId="0" fontId="8" fillId="3" borderId="16" xfId="1" applyFont="1" applyFill="1" applyBorder="1" applyAlignment="1" applyProtection="1">
      <alignment horizontal="center" vertical="center" wrapText="1"/>
      <protection locked="0"/>
    </xf>
    <xf numFmtId="0" fontId="8" fillId="4" borderId="2" xfId="1" applyFont="1" applyFill="1" applyBorder="1" applyAlignment="1">
      <alignment horizontal="center" vertical="center" wrapText="1"/>
    </xf>
    <xf numFmtId="49" fontId="8" fillId="3" borderId="3" xfId="1" applyNumberFormat="1" applyFont="1" applyFill="1" applyBorder="1" applyAlignment="1" applyProtection="1">
      <alignment horizontal="center" vertical="center" wrapText="1"/>
      <protection locked="0"/>
    </xf>
    <xf numFmtId="0" fontId="8" fillId="3" borderId="3" xfId="0" applyFont="1" applyFill="1" applyBorder="1" applyAlignment="1" applyProtection="1">
      <alignment horizontal="center" vertical="center" wrapText="1"/>
      <protection locked="0"/>
    </xf>
    <xf numFmtId="1" fontId="8" fillId="3" borderId="3" xfId="0" applyNumberFormat="1" applyFont="1" applyFill="1" applyBorder="1" applyAlignment="1" applyProtection="1">
      <alignment horizontal="center" vertical="center" wrapText="1"/>
      <protection locked="0"/>
    </xf>
    <xf numFmtId="49" fontId="8" fillId="3" borderId="3" xfId="0" applyNumberFormat="1" applyFont="1" applyFill="1" applyBorder="1" applyAlignment="1" applyProtection="1">
      <alignment horizontal="center" vertical="center" wrapText="1"/>
      <protection locked="0"/>
    </xf>
    <xf numFmtId="10" fontId="8" fillId="3" borderId="3" xfId="5" applyNumberFormat="1" applyFont="1" applyFill="1" applyBorder="1" applyAlignment="1" applyProtection="1">
      <alignment horizontal="center" vertical="center" wrapText="1"/>
      <protection locked="0"/>
    </xf>
    <xf numFmtId="0" fontId="8" fillId="3" borderId="3" xfId="1" applyFont="1" applyFill="1" applyBorder="1" applyAlignment="1" applyProtection="1">
      <alignment horizontal="center" vertical="center" wrapText="1"/>
      <protection locked="0"/>
    </xf>
    <xf numFmtId="0" fontId="8" fillId="4" borderId="11" xfId="1" applyFont="1" applyFill="1" applyBorder="1" applyAlignment="1">
      <alignment horizontal="center" vertical="center" wrapText="1"/>
    </xf>
    <xf numFmtId="49" fontId="8" fillId="3" borderId="20" xfId="1" applyNumberFormat="1" applyFont="1" applyFill="1" applyBorder="1" applyAlignment="1" applyProtection="1">
      <alignment horizontal="center" vertical="center" wrapText="1"/>
      <protection locked="0"/>
    </xf>
    <xf numFmtId="0" fontId="8" fillId="3" borderId="20" xfId="0" applyFont="1" applyFill="1" applyBorder="1" applyAlignment="1" applyProtection="1">
      <alignment horizontal="center" vertical="center" wrapText="1"/>
      <protection locked="0"/>
    </xf>
    <xf numFmtId="1" fontId="8" fillId="3" borderId="20" xfId="0" applyNumberFormat="1" applyFont="1" applyFill="1" applyBorder="1" applyAlignment="1" applyProtection="1">
      <alignment horizontal="center" vertical="center" wrapText="1"/>
      <protection locked="0"/>
    </xf>
    <xf numFmtId="49" fontId="8" fillId="3" borderId="20" xfId="0" applyNumberFormat="1" applyFont="1" applyFill="1" applyBorder="1" applyAlignment="1" applyProtection="1">
      <alignment horizontal="center" vertical="center" wrapText="1"/>
      <protection locked="0"/>
    </xf>
    <xf numFmtId="10" fontId="8" fillId="3" borderId="20" xfId="5" applyNumberFormat="1" applyFont="1" applyFill="1" applyBorder="1" applyAlignment="1" applyProtection="1">
      <alignment horizontal="center" vertical="center" wrapText="1"/>
      <protection locked="0"/>
    </xf>
    <xf numFmtId="0" fontId="8" fillId="3" borderId="20" xfId="1" applyFont="1" applyFill="1" applyBorder="1" applyAlignment="1" applyProtection="1">
      <alignment horizontal="center" vertical="center" wrapText="1"/>
      <protection locked="0"/>
    </xf>
    <xf numFmtId="4" fontId="2" fillId="0" borderId="0" xfId="0" applyNumberFormat="1" applyFont="1" applyAlignment="1">
      <alignment vertical="center"/>
    </xf>
    <xf numFmtId="0" fontId="8" fillId="5" borderId="1" xfId="0" applyFont="1" applyFill="1" applyBorder="1" applyAlignment="1">
      <alignment horizontal="center" vertical="center" wrapText="1"/>
    </xf>
    <xf numFmtId="4" fontId="8" fillId="5" borderId="16" xfId="0" applyNumberFormat="1" applyFont="1" applyFill="1" applyBorder="1" applyAlignment="1">
      <alignment horizontal="center" vertical="center" wrapText="1"/>
    </xf>
    <xf numFmtId="0" fontId="8" fillId="5" borderId="2" xfId="0" applyFont="1" applyFill="1" applyBorder="1" applyAlignment="1">
      <alignment horizontal="center" vertical="center" wrapText="1"/>
    </xf>
    <xf numFmtId="4" fontId="8" fillId="5" borderId="3" xfId="0" applyNumberFormat="1" applyFont="1" applyFill="1" applyBorder="1" applyAlignment="1">
      <alignment horizontal="center" vertical="center" wrapText="1"/>
    </xf>
    <xf numFmtId="0" fontId="8" fillId="5" borderId="11" xfId="0" applyFont="1" applyFill="1" applyBorder="1" applyAlignment="1">
      <alignment horizontal="center" vertical="center" wrapText="1"/>
    </xf>
    <xf numFmtId="4" fontId="8" fillId="5" borderId="20" xfId="0" applyNumberFormat="1" applyFont="1" applyFill="1" applyBorder="1" applyAlignment="1">
      <alignment horizontal="center" vertical="center" wrapText="1"/>
    </xf>
    <xf numFmtId="0" fontId="23" fillId="0" borderId="0" xfId="0" applyFont="1"/>
    <xf numFmtId="0" fontId="23" fillId="0" borderId="5" xfId="0" applyFont="1" applyBorder="1"/>
    <xf numFmtId="0" fontId="8" fillId="3" borderId="3" xfId="5" applyNumberFormat="1" applyFont="1" applyFill="1" applyBorder="1" applyAlignment="1" applyProtection="1">
      <alignment horizontal="center" vertical="center" wrapText="1"/>
      <protection locked="0"/>
    </xf>
    <xf numFmtId="0" fontId="8" fillId="3" borderId="20" xfId="5" applyNumberFormat="1" applyFont="1" applyFill="1" applyBorder="1" applyAlignment="1" applyProtection="1">
      <alignment horizontal="center" vertical="center" wrapText="1"/>
      <protection locked="0"/>
    </xf>
    <xf numFmtId="165" fontId="8" fillId="3" borderId="16" xfId="1" applyNumberFormat="1" applyFont="1" applyFill="1" applyBorder="1" applyAlignment="1" applyProtection="1">
      <alignment horizontal="center" vertical="center" wrapText="1"/>
      <protection locked="0"/>
    </xf>
    <xf numFmtId="165" fontId="8" fillId="3" borderId="3" xfId="1" applyNumberFormat="1" applyFont="1" applyFill="1" applyBorder="1" applyAlignment="1" applyProtection="1">
      <alignment horizontal="center" vertical="center" wrapText="1"/>
      <protection locked="0"/>
    </xf>
    <xf numFmtId="165" fontId="8" fillId="3" borderId="20" xfId="1" applyNumberFormat="1" applyFont="1" applyFill="1" applyBorder="1" applyAlignment="1" applyProtection="1">
      <alignment horizontal="center" vertical="center" wrapText="1"/>
      <protection locked="0"/>
    </xf>
    <xf numFmtId="0" fontId="0" fillId="0" borderId="0" xfId="0" applyAlignment="1">
      <alignment wrapText="1"/>
    </xf>
    <xf numFmtId="0" fontId="1" fillId="2" borderId="16" xfId="6" applyFont="1" applyFill="1" applyBorder="1" applyAlignment="1">
      <alignment horizontal="center" vertical="center" wrapText="1"/>
    </xf>
    <xf numFmtId="4" fontId="8" fillId="3" borderId="3" xfId="0" applyNumberFormat="1" applyFont="1" applyFill="1" applyBorder="1" applyAlignment="1" applyProtection="1">
      <alignment horizontal="center" vertical="center" wrapText="1"/>
      <protection locked="0"/>
    </xf>
    <xf numFmtId="4" fontId="8" fillId="3" borderId="16" xfId="0" applyNumberFormat="1" applyFont="1" applyFill="1" applyBorder="1" applyAlignment="1" applyProtection="1">
      <alignment horizontal="center" vertical="center" wrapText="1"/>
      <protection locked="0"/>
    </xf>
    <xf numFmtId="4" fontId="8" fillId="3" borderId="20" xfId="0" applyNumberFormat="1" applyFont="1" applyFill="1" applyBorder="1" applyAlignment="1" applyProtection="1">
      <alignment horizontal="center" vertical="center" wrapText="1"/>
      <protection locked="0"/>
    </xf>
    <xf numFmtId="0" fontId="1" fillId="2" borderId="36" xfId="1" applyFont="1" applyFill="1" applyBorder="1" applyAlignment="1">
      <alignment horizontal="center" vertical="center" wrapText="1"/>
    </xf>
    <xf numFmtId="1" fontId="8" fillId="3" borderId="16" xfId="1" applyNumberFormat="1" applyFont="1" applyFill="1" applyBorder="1" applyAlignment="1" applyProtection="1">
      <alignment horizontal="center" vertical="center" wrapText="1"/>
      <protection locked="0"/>
    </xf>
    <xf numFmtId="1" fontId="8" fillId="3" borderId="3" xfId="1" applyNumberFormat="1" applyFont="1" applyFill="1" applyBorder="1" applyAlignment="1" applyProtection="1">
      <alignment horizontal="center" vertical="center" wrapText="1"/>
      <protection locked="0"/>
    </xf>
    <xf numFmtId="1" fontId="8" fillId="3" borderId="20" xfId="1" applyNumberFormat="1" applyFont="1" applyFill="1" applyBorder="1" applyAlignment="1" applyProtection="1">
      <alignment horizontal="center" vertical="center" wrapText="1"/>
      <protection locked="0"/>
    </xf>
    <xf numFmtId="0" fontId="24" fillId="0" borderId="3" xfId="0" applyFont="1" applyBorder="1" applyAlignment="1">
      <alignment horizontal="center" vertical="center"/>
    </xf>
    <xf numFmtId="0" fontId="25" fillId="0" borderId="3" xfId="0" applyFont="1" applyBorder="1" applyAlignment="1">
      <alignment horizontal="center" vertical="center"/>
    </xf>
    <xf numFmtId="4" fontId="0" fillId="0" borderId="3" xfId="0" applyNumberFormat="1" applyBorder="1" applyAlignment="1">
      <alignment horizontal="center" vertical="center"/>
    </xf>
    <xf numFmtId="0" fontId="0" fillId="0" borderId="40" xfId="0" applyBorder="1" applyAlignment="1">
      <alignment horizontal="center" vertical="center"/>
    </xf>
    <xf numFmtId="4" fontId="0" fillId="0" borderId="40" xfId="0" applyNumberFormat="1" applyBorder="1" applyAlignment="1">
      <alignment horizontal="center" vertical="center"/>
    </xf>
    <xf numFmtId="0" fontId="5" fillId="0" borderId="36" xfId="0" applyFont="1" applyBorder="1" applyAlignment="1">
      <alignment horizontal="center" vertical="center"/>
    </xf>
    <xf numFmtId="4" fontId="5" fillId="0" borderId="36" xfId="0" applyNumberFormat="1" applyFont="1" applyBorder="1" applyAlignment="1">
      <alignment horizontal="center" vertical="center"/>
    </xf>
    <xf numFmtId="0" fontId="1" fillId="0" borderId="8" xfId="0" applyFont="1" applyBorder="1" applyAlignment="1">
      <alignment vertical="center"/>
    </xf>
    <xf numFmtId="0" fontId="1" fillId="3" borderId="16" xfId="0" applyFont="1" applyFill="1" applyBorder="1" applyAlignment="1" applyProtection="1">
      <alignment horizontal="center" vertical="center"/>
      <protection locked="0"/>
    </xf>
    <xf numFmtId="0" fontId="1" fillId="3" borderId="3" xfId="0" applyFont="1" applyFill="1" applyBorder="1" applyAlignment="1" applyProtection="1">
      <alignment horizontal="center" vertical="center"/>
      <protection locked="0"/>
    </xf>
    <xf numFmtId="0" fontId="1" fillId="4" borderId="13" xfId="0" applyFont="1" applyFill="1" applyBorder="1" applyAlignment="1">
      <alignment horizontal="center" vertical="center"/>
    </xf>
    <xf numFmtId="0" fontId="0" fillId="3" borderId="16" xfId="0" applyFill="1" applyBorder="1" applyAlignment="1" applyProtection="1">
      <alignment horizontal="center" vertical="center" wrapText="1"/>
      <protection locked="0"/>
    </xf>
    <xf numFmtId="49" fontId="0" fillId="3" borderId="16" xfId="0" applyNumberFormat="1" applyFill="1" applyBorder="1" applyAlignment="1" applyProtection="1">
      <alignment horizontal="center" vertical="center" wrapText="1"/>
      <protection locked="0"/>
    </xf>
    <xf numFmtId="0" fontId="0" fillId="3" borderId="3" xfId="0" applyFill="1" applyBorder="1" applyAlignment="1" applyProtection="1">
      <alignment horizontal="center" vertical="center" wrapText="1"/>
      <protection locked="0"/>
    </xf>
    <xf numFmtId="49" fontId="0" fillId="3" borderId="3" xfId="0" applyNumberFormat="1" applyFill="1" applyBorder="1" applyAlignment="1" applyProtection="1">
      <alignment horizontal="center" vertical="center" wrapText="1"/>
      <protection locked="0"/>
    </xf>
    <xf numFmtId="0" fontId="0" fillId="3" borderId="20" xfId="0" applyFill="1" applyBorder="1" applyAlignment="1" applyProtection="1">
      <alignment horizontal="center" vertical="center" wrapText="1"/>
      <protection locked="0"/>
    </xf>
    <xf numFmtId="49" fontId="0" fillId="3" borderId="20" xfId="0" applyNumberFormat="1" applyFill="1" applyBorder="1" applyAlignment="1" applyProtection="1">
      <alignment horizontal="center" vertical="center" wrapText="1"/>
      <protection locked="0"/>
    </xf>
    <xf numFmtId="0" fontId="1" fillId="3" borderId="13" xfId="0" applyFont="1" applyFill="1" applyBorder="1" applyAlignment="1" applyProtection="1">
      <alignment horizontal="center" vertical="center"/>
      <protection locked="0"/>
    </xf>
    <xf numFmtId="0" fontId="1" fillId="3" borderId="10" xfId="0" applyFont="1" applyFill="1" applyBorder="1" applyAlignment="1" applyProtection="1">
      <alignment horizontal="center" vertical="center"/>
      <protection locked="0"/>
    </xf>
    <xf numFmtId="0" fontId="1" fillId="3" borderId="12" xfId="0" applyFont="1" applyFill="1" applyBorder="1" applyAlignment="1" applyProtection="1">
      <alignment horizontal="center" vertical="center"/>
      <protection locked="0"/>
    </xf>
    <xf numFmtId="4" fontId="8" fillId="3" borderId="42" xfId="0" applyNumberFormat="1" applyFont="1" applyFill="1" applyBorder="1" applyAlignment="1" applyProtection="1">
      <alignment horizontal="center" vertical="center" wrapText="1"/>
      <protection locked="0"/>
    </xf>
    <xf numFmtId="4" fontId="8" fillId="3" borderId="25" xfId="0" applyNumberFormat="1" applyFont="1" applyFill="1" applyBorder="1" applyAlignment="1" applyProtection="1">
      <alignment horizontal="center" vertical="center" wrapText="1"/>
      <protection locked="0"/>
    </xf>
    <xf numFmtId="4" fontId="8" fillId="3" borderId="33" xfId="0" applyNumberFormat="1" applyFont="1" applyFill="1" applyBorder="1" applyAlignment="1" applyProtection="1">
      <alignment horizontal="center" vertical="center" wrapText="1"/>
      <protection locked="0"/>
    </xf>
    <xf numFmtId="0" fontId="8" fillId="3" borderId="43" xfId="0" applyFont="1" applyFill="1" applyBorder="1" applyAlignment="1" applyProtection="1">
      <alignment horizontal="center" vertical="center" wrapText="1"/>
      <protection locked="0"/>
    </xf>
    <xf numFmtId="0" fontId="8" fillId="3" borderId="27" xfId="0" applyFont="1" applyFill="1" applyBorder="1" applyAlignment="1" applyProtection="1">
      <alignment horizontal="center" vertical="center" wrapText="1"/>
      <protection locked="0"/>
    </xf>
    <xf numFmtId="0" fontId="8" fillId="3" borderId="32" xfId="0" applyFont="1" applyFill="1" applyBorder="1" applyAlignment="1" applyProtection="1">
      <alignment horizontal="center" vertical="center" wrapText="1"/>
      <protection locked="0"/>
    </xf>
    <xf numFmtId="0" fontId="8" fillId="3" borderId="2" xfId="0" applyFont="1" applyFill="1" applyBorder="1" applyAlignment="1" applyProtection="1">
      <alignment horizontal="center" vertical="center" wrapText="1"/>
      <protection locked="0"/>
    </xf>
    <xf numFmtId="10" fontId="8" fillId="3" borderId="10" xfId="5" applyNumberFormat="1" applyFont="1" applyFill="1" applyBorder="1" applyAlignment="1" applyProtection="1">
      <alignment horizontal="center" vertical="center" wrapText="1"/>
      <protection locked="0"/>
    </xf>
    <xf numFmtId="0" fontId="8" fillId="3" borderId="11" xfId="0" applyFont="1" applyFill="1" applyBorder="1" applyAlignment="1" applyProtection="1">
      <alignment horizontal="center" vertical="center" wrapText="1"/>
      <protection locked="0"/>
    </xf>
    <xf numFmtId="10" fontId="8" fillId="3" borderId="12" xfId="5" applyNumberFormat="1" applyFont="1" applyFill="1" applyBorder="1" applyAlignment="1" applyProtection="1">
      <alignment horizontal="center" vertical="center" wrapText="1"/>
      <protection locked="0"/>
    </xf>
    <xf numFmtId="4" fontId="5" fillId="0" borderId="3" xfId="0" applyNumberFormat="1" applyFont="1" applyBorder="1" applyAlignment="1">
      <alignment horizontal="center" vertical="center"/>
    </xf>
    <xf numFmtId="4" fontId="0" fillId="0" borderId="0" xfId="0" applyNumberFormat="1" applyAlignment="1">
      <alignment horizontal="center" vertical="center"/>
    </xf>
    <xf numFmtId="166" fontId="8" fillId="3" borderId="42" xfId="0" applyNumberFormat="1" applyFont="1" applyFill="1" applyBorder="1" applyAlignment="1" applyProtection="1">
      <alignment horizontal="center" vertical="center" wrapText="1"/>
      <protection locked="0"/>
    </xf>
    <xf numFmtId="166" fontId="8" fillId="3" borderId="25" xfId="0" applyNumberFormat="1" applyFont="1" applyFill="1" applyBorder="1" applyAlignment="1" applyProtection="1">
      <alignment horizontal="center" vertical="center" wrapText="1"/>
      <protection locked="0"/>
    </xf>
    <xf numFmtId="166" fontId="8" fillId="3" borderId="33" xfId="0" applyNumberFormat="1" applyFont="1" applyFill="1" applyBorder="1" applyAlignment="1" applyProtection="1">
      <alignment horizontal="center" vertical="center" wrapText="1"/>
      <protection locked="0"/>
    </xf>
    <xf numFmtId="0" fontId="8" fillId="3" borderId="37" xfId="0" applyFont="1" applyFill="1" applyBorder="1" applyAlignment="1" applyProtection="1">
      <alignment horizontal="center" vertical="center" wrapText="1"/>
      <protection locked="0"/>
    </xf>
    <xf numFmtId="10" fontId="8" fillId="3" borderId="36" xfId="5" applyNumberFormat="1" applyFont="1" applyFill="1" applyBorder="1" applyAlignment="1" applyProtection="1">
      <alignment horizontal="center" vertical="center" wrapText="1"/>
      <protection locked="0"/>
    </xf>
    <xf numFmtId="0" fontId="8" fillId="3" borderId="36" xfId="0" applyFont="1" applyFill="1" applyBorder="1" applyAlignment="1" applyProtection="1">
      <alignment horizontal="center" vertical="center" wrapText="1"/>
      <protection locked="0"/>
    </xf>
    <xf numFmtId="0" fontId="8" fillId="3" borderId="36" xfId="5" applyNumberFormat="1" applyFont="1" applyFill="1" applyBorder="1" applyAlignment="1" applyProtection="1">
      <alignment horizontal="center" vertical="center" wrapText="1"/>
      <protection locked="0"/>
    </xf>
    <xf numFmtId="10" fontId="8" fillId="3" borderId="19" xfId="5" applyNumberFormat="1" applyFont="1" applyFill="1" applyBorder="1" applyAlignment="1" applyProtection="1">
      <alignment horizontal="center" vertical="center" wrapText="1"/>
      <protection locked="0"/>
    </xf>
    <xf numFmtId="164" fontId="1" fillId="5" borderId="11" xfId="0" applyNumberFormat="1" applyFont="1" applyFill="1" applyBorder="1" applyAlignment="1">
      <alignment horizontal="center" vertical="center"/>
    </xf>
    <xf numFmtId="164" fontId="1" fillId="5" borderId="20" xfId="0" applyNumberFormat="1" applyFont="1" applyFill="1" applyBorder="1" applyAlignment="1">
      <alignment horizontal="center" vertical="center"/>
    </xf>
    <xf numFmtId="4" fontId="8" fillId="5" borderId="13" xfId="0" applyNumberFormat="1" applyFont="1" applyFill="1" applyBorder="1" applyAlignment="1">
      <alignment horizontal="center" vertical="center" wrapText="1"/>
    </xf>
    <xf numFmtId="4" fontId="8" fillId="5" borderId="10" xfId="0" applyNumberFormat="1" applyFont="1" applyFill="1" applyBorder="1" applyAlignment="1">
      <alignment horizontal="center" vertical="center" wrapText="1"/>
    </xf>
    <xf numFmtId="4" fontId="8" fillId="5" borderId="12" xfId="0" applyNumberFormat="1" applyFont="1" applyFill="1" applyBorder="1" applyAlignment="1">
      <alignment horizontal="center" vertical="center" wrapText="1"/>
    </xf>
    <xf numFmtId="0" fontId="22" fillId="0" borderId="3" xfId="0" applyFont="1" applyBorder="1" applyAlignment="1">
      <alignment horizontal="center" vertical="center"/>
    </xf>
    <xf numFmtId="0" fontId="26" fillId="0" borderId="5" xfId="2" applyFont="1" applyBorder="1" applyAlignment="1" applyProtection="1">
      <alignment vertical="center"/>
    </xf>
    <xf numFmtId="4" fontId="8" fillId="3" borderId="43" xfId="0" applyNumberFormat="1" applyFont="1" applyFill="1" applyBorder="1" applyAlignment="1" applyProtection="1">
      <alignment horizontal="center" vertical="center" wrapText="1"/>
      <protection locked="0"/>
    </xf>
    <xf numFmtId="4" fontId="8" fillId="3" borderId="27" xfId="0" applyNumberFormat="1" applyFont="1" applyFill="1" applyBorder="1" applyAlignment="1" applyProtection="1">
      <alignment horizontal="center" vertical="center" wrapText="1"/>
      <protection locked="0"/>
    </xf>
    <xf numFmtId="4" fontId="8" fillId="3" borderId="32" xfId="0" applyNumberFormat="1" applyFont="1" applyFill="1" applyBorder="1" applyAlignment="1" applyProtection="1">
      <alignment horizontal="center" vertical="center" wrapText="1"/>
      <protection locked="0"/>
    </xf>
    <xf numFmtId="166" fontId="8" fillId="3" borderId="10" xfId="0" applyNumberFormat="1" applyFont="1" applyFill="1" applyBorder="1" applyAlignment="1" applyProtection="1">
      <alignment horizontal="center" vertical="center" wrapText="1"/>
      <protection locked="0"/>
    </xf>
    <xf numFmtId="166" fontId="8" fillId="3" borderId="13" xfId="0" applyNumberFormat="1" applyFont="1" applyFill="1" applyBorder="1" applyAlignment="1" applyProtection="1">
      <alignment horizontal="center" vertical="center" wrapText="1"/>
      <protection locked="0"/>
    </xf>
    <xf numFmtId="166" fontId="8" fillId="3" borderId="12" xfId="0" applyNumberFormat="1" applyFont="1" applyFill="1" applyBorder="1" applyAlignment="1" applyProtection="1">
      <alignment horizontal="center" vertical="center" wrapText="1"/>
      <protection locked="0"/>
    </xf>
    <xf numFmtId="0" fontId="1" fillId="0" borderId="0" xfId="0" applyFont="1" applyAlignment="1">
      <alignment horizontal="right"/>
    </xf>
    <xf numFmtId="0" fontId="17" fillId="0" borderId="0" xfId="0" applyFont="1" applyAlignment="1">
      <alignment vertical="center"/>
    </xf>
    <xf numFmtId="164" fontId="1" fillId="5" borderId="12" xfId="0" applyNumberFormat="1" applyFont="1" applyFill="1" applyBorder="1" applyAlignment="1">
      <alignment horizontal="center" vertical="center"/>
    </xf>
    <xf numFmtId="0" fontId="1" fillId="0" borderId="0" xfId="0" applyFont="1"/>
    <xf numFmtId="14" fontId="1" fillId="0" borderId="8" xfId="0" applyNumberFormat="1" applyFont="1" applyBorder="1" applyAlignment="1">
      <alignment horizontal="left" vertical="center"/>
    </xf>
    <xf numFmtId="0" fontId="1" fillId="2" borderId="16" xfId="1" applyFont="1" applyFill="1" applyBorder="1" applyAlignment="1">
      <alignment horizontal="center" vertical="center" wrapText="1"/>
    </xf>
    <xf numFmtId="0" fontId="11" fillId="0" borderId="0" xfId="1" applyFont="1" applyAlignment="1">
      <alignment vertical="center" wrapText="1"/>
    </xf>
    <xf numFmtId="0" fontId="27" fillId="0" borderId="0" xfId="1" applyFont="1" applyAlignment="1">
      <alignment horizontal="center" vertical="center" wrapText="1"/>
    </xf>
    <xf numFmtId="0" fontId="11" fillId="0" borderId="0" xfId="0" applyFont="1" applyAlignment="1">
      <alignment vertical="center" wrapText="1"/>
    </xf>
    <xf numFmtId="4" fontId="8" fillId="0" borderId="0" xfId="0" applyNumberFormat="1" applyFont="1" applyAlignment="1" applyProtection="1">
      <alignment horizontal="center" vertical="center" wrapText="1"/>
      <protection locked="0"/>
    </xf>
    <xf numFmtId="0" fontId="1" fillId="2" borderId="43" xfId="1" applyFont="1" applyFill="1" applyBorder="1" applyAlignment="1">
      <alignment horizontal="center" vertical="center" wrapText="1"/>
    </xf>
    <xf numFmtId="0" fontId="17" fillId="0" borderId="0" xfId="0" applyFont="1"/>
    <xf numFmtId="4" fontId="1" fillId="0" borderId="0" xfId="0" applyNumberFormat="1" applyFont="1" applyAlignment="1">
      <alignment horizontal="center" vertical="center"/>
    </xf>
    <xf numFmtId="2" fontId="1" fillId="0" borderId="0" xfId="0" applyNumberFormat="1" applyFont="1" applyAlignment="1">
      <alignment horizontal="center" vertical="center"/>
    </xf>
    <xf numFmtId="0" fontId="1" fillId="0" borderId="0" xfId="0" applyFont="1" applyAlignment="1">
      <alignment vertical="center"/>
    </xf>
    <xf numFmtId="164" fontId="1" fillId="0" borderId="0" xfId="0" applyNumberFormat="1" applyFont="1" applyAlignment="1">
      <alignment horizontal="center" vertical="center"/>
    </xf>
    <xf numFmtId="0" fontId="1" fillId="2" borderId="1" xfId="1" applyFont="1" applyFill="1" applyBorder="1" applyAlignment="1">
      <alignment horizontal="center" vertical="center" wrapText="1"/>
    </xf>
    <xf numFmtId="0" fontId="1" fillId="2" borderId="13" xfId="1" applyFont="1" applyFill="1" applyBorder="1" applyAlignment="1">
      <alignment horizontal="center" vertical="center" wrapText="1"/>
    </xf>
    <xf numFmtId="0" fontId="11" fillId="4" borderId="4" xfId="0" applyFont="1" applyFill="1" applyBorder="1" applyAlignment="1">
      <alignment horizontal="center" vertical="center" wrapText="1"/>
    </xf>
    <xf numFmtId="0" fontId="11" fillId="4" borderId="29" xfId="0" applyFont="1" applyFill="1" applyBorder="1" applyAlignment="1">
      <alignment horizontal="center" vertical="center" wrapText="1"/>
    </xf>
    <xf numFmtId="0" fontId="11" fillId="4" borderId="34" xfId="0" applyFont="1" applyFill="1" applyBorder="1" applyAlignment="1">
      <alignment horizontal="center" vertical="center" wrapText="1"/>
    </xf>
    <xf numFmtId="0" fontId="11" fillId="4" borderId="39" xfId="0" applyFont="1" applyFill="1" applyBorder="1" applyAlignment="1">
      <alignment horizontal="center" vertical="center" wrapText="1"/>
    </xf>
    <xf numFmtId="0" fontId="11" fillId="4" borderId="44" xfId="0" applyFont="1" applyFill="1" applyBorder="1" applyAlignment="1">
      <alignment horizontal="center" vertical="center" wrapText="1"/>
    </xf>
    <xf numFmtId="0" fontId="11" fillId="4" borderId="3" xfId="0" applyFont="1" applyFill="1" applyBorder="1" applyAlignment="1">
      <alignment horizontal="center" vertical="center" wrapText="1"/>
    </xf>
    <xf numFmtId="0" fontId="11" fillId="4" borderId="20" xfId="0" applyFont="1" applyFill="1" applyBorder="1" applyAlignment="1">
      <alignment horizontal="center" vertical="center" wrapText="1"/>
    </xf>
    <xf numFmtId="0" fontId="11" fillId="4" borderId="30" xfId="0" applyFont="1" applyFill="1" applyBorder="1" applyAlignment="1">
      <alignment horizontal="center" vertical="center" wrapText="1"/>
    </xf>
    <xf numFmtId="0" fontId="11" fillId="4" borderId="23" xfId="0" applyFont="1" applyFill="1" applyBorder="1" applyAlignment="1">
      <alignment horizontal="center" vertical="center" wrapText="1"/>
    </xf>
    <xf numFmtId="0" fontId="11" fillId="4" borderId="24" xfId="0" applyFont="1" applyFill="1" applyBorder="1" applyAlignment="1">
      <alignment horizontal="center" vertical="center" wrapText="1"/>
    </xf>
    <xf numFmtId="0" fontId="11" fillId="4" borderId="8" xfId="0" applyFont="1" applyFill="1" applyBorder="1" applyAlignment="1">
      <alignment horizontal="center" vertical="center" wrapText="1"/>
    </xf>
    <xf numFmtId="0" fontId="11" fillId="4" borderId="0" xfId="0" applyFont="1" applyFill="1" applyAlignment="1">
      <alignment horizontal="center" vertical="center" wrapText="1"/>
    </xf>
    <xf numFmtId="0" fontId="11" fillId="4" borderId="6" xfId="0" applyFont="1" applyFill="1" applyBorder="1" applyAlignment="1">
      <alignment horizontal="center" vertical="center" wrapText="1"/>
    </xf>
    <xf numFmtId="0" fontId="11" fillId="4" borderId="9" xfId="0" applyFont="1" applyFill="1" applyBorder="1" applyAlignment="1">
      <alignment horizontal="center" vertical="center" wrapText="1"/>
    </xf>
    <xf numFmtId="0" fontId="11" fillId="4" borderId="5" xfId="0" applyFont="1" applyFill="1" applyBorder="1" applyAlignment="1">
      <alignment horizontal="center" vertical="center" wrapText="1"/>
    </xf>
    <xf numFmtId="0" fontId="11" fillId="4" borderId="7" xfId="0" applyFont="1" applyFill="1" applyBorder="1" applyAlignment="1">
      <alignment horizontal="center" vertical="center" wrapText="1"/>
    </xf>
    <xf numFmtId="0" fontId="1" fillId="0" borderId="0" xfId="0" applyFont="1" applyAlignment="1">
      <alignment horizontal="left" vertical="center" wrapText="1"/>
    </xf>
    <xf numFmtId="0" fontId="11" fillId="4" borderId="30" xfId="0" applyFont="1" applyFill="1" applyBorder="1" applyAlignment="1">
      <alignment horizontal="left" vertical="center"/>
    </xf>
    <xf numFmtId="0" fontId="11" fillId="4" borderId="23" xfId="0" applyFont="1" applyFill="1" applyBorder="1" applyAlignment="1">
      <alignment horizontal="left" vertical="center"/>
    </xf>
    <xf numFmtId="0" fontId="11" fillId="4" borderId="24" xfId="0" applyFont="1" applyFill="1" applyBorder="1" applyAlignment="1">
      <alignment horizontal="left" vertical="center"/>
    </xf>
    <xf numFmtId="0" fontId="11" fillId="4" borderId="3" xfId="1" applyFont="1" applyFill="1" applyBorder="1" applyAlignment="1">
      <alignment horizontal="center" vertical="center" wrapText="1"/>
    </xf>
    <xf numFmtId="0" fontId="11" fillId="4" borderId="4" xfId="1" applyFont="1" applyFill="1" applyBorder="1" applyAlignment="1">
      <alignment horizontal="center" vertical="center" wrapText="1"/>
    </xf>
    <xf numFmtId="0" fontId="11" fillId="4" borderId="25" xfId="0" applyFont="1" applyFill="1" applyBorder="1" applyAlignment="1">
      <alignment horizontal="center" vertical="center" wrapText="1"/>
    </xf>
    <xf numFmtId="0" fontId="11" fillId="4" borderId="17" xfId="0" applyFont="1" applyFill="1" applyBorder="1" applyAlignment="1">
      <alignment horizontal="left" vertical="center" wrapText="1"/>
    </xf>
    <xf numFmtId="0" fontId="11" fillId="4" borderId="4" xfId="0" applyFont="1" applyFill="1" applyBorder="1" applyAlignment="1">
      <alignment horizontal="left" vertical="center" wrapText="1"/>
    </xf>
    <xf numFmtId="0" fontId="11" fillId="4" borderId="1" xfId="0" applyFont="1" applyFill="1" applyBorder="1" applyAlignment="1">
      <alignment horizontal="left" vertical="center" wrapText="1"/>
    </xf>
    <xf numFmtId="0" fontId="11" fillId="4" borderId="16" xfId="0" applyFont="1" applyFill="1" applyBorder="1" applyAlignment="1">
      <alignment horizontal="left" vertical="center" wrapText="1"/>
    </xf>
    <xf numFmtId="0" fontId="11" fillId="4" borderId="29" xfId="1" applyFont="1" applyFill="1" applyBorder="1" applyAlignment="1">
      <alignment horizontal="center" vertical="center" wrapText="1"/>
    </xf>
    <xf numFmtId="0" fontId="7" fillId="2" borderId="17" xfId="1" applyFont="1" applyFill="1" applyBorder="1" applyAlignment="1">
      <alignment horizontal="center" vertical="center" wrapText="1"/>
    </xf>
    <xf numFmtId="0" fontId="7" fillId="2" borderId="28" xfId="1" applyFont="1" applyFill="1" applyBorder="1" applyAlignment="1">
      <alignment horizontal="center" vertical="center" wrapText="1"/>
    </xf>
    <xf numFmtId="0" fontId="13" fillId="0" borderId="23" xfId="2" applyFont="1" applyBorder="1" applyAlignment="1" applyProtection="1">
      <alignment horizontal="left" vertical="center"/>
    </xf>
    <xf numFmtId="0" fontId="7" fillId="0" borderId="0" xfId="1" applyFont="1" applyAlignment="1">
      <alignment horizontal="left" vertical="center" wrapText="1"/>
    </xf>
    <xf numFmtId="2" fontId="11" fillId="4" borderId="35" xfId="0" applyNumberFormat="1" applyFont="1" applyFill="1" applyBorder="1" applyAlignment="1">
      <alignment horizontal="center" vertical="center" wrapText="1"/>
    </xf>
    <xf numFmtId="2" fontId="11" fillId="4" borderId="38" xfId="0" applyNumberFormat="1" applyFont="1" applyFill="1" applyBorder="1" applyAlignment="1">
      <alignment horizontal="center" vertical="center" wrapText="1"/>
    </xf>
    <xf numFmtId="2" fontId="11" fillId="4" borderId="45" xfId="0" applyNumberFormat="1" applyFont="1" applyFill="1" applyBorder="1" applyAlignment="1">
      <alignment horizontal="center" vertical="center" wrapText="1"/>
    </xf>
    <xf numFmtId="2" fontId="11" fillId="4" borderId="3" xfId="0" applyNumberFormat="1" applyFont="1" applyFill="1" applyBorder="1" applyAlignment="1">
      <alignment horizontal="center" vertical="center" wrapText="1"/>
    </xf>
    <xf numFmtId="2" fontId="11" fillId="4" borderId="20" xfId="0" applyNumberFormat="1" applyFont="1" applyFill="1" applyBorder="1" applyAlignment="1">
      <alignment horizontal="center" vertical="center" wrapText="1"/>
    </xf>
    <xf numFmtId="0" fontId="20" fillId="0" borderId="26" xfId="2" applyFont="1" applyBorder="1" applyAlignment="1" applyProtection="1">
      <alignment horizontal="left" vertical="center"/>
    </xf>
    <xf numFmtId="0" fontId="11" fillId="2" borderId="4" xfId="1" applyFont="1" applyFill="1" applyBorder="1" applyAlignment="1">
      <alignment horizontal="center" vertical="center" wrapText="1"/>
    </xf>
    <xf numFmtId="0" fontId="11" fillId="2" borderId="29" xfId="1" applyFont="1" applyFill="1" applyBorder="1" applyAlignment="1">
      <alignment horizontal="center" vertical="center" wrapText="1"/>
    </xf>
    <xf numFmtId="0" fontId="11" fillId="4" borderId="25" xfId="0" applyFont="1" applyFill="1" applyBorder="1" applyAlignment="1">
      <alignment horizontal="left" vertical="center"/>
    </xf>
    <xf numFmtId="0" fontId="11" fillId="4" borderId="26" xfId="0" applyFont="1" applyFill="1" applyBorder="1" applyAlignment="1">
      <alignment horizontal="left" vertical="center"/>
    </xf>
    <xf numFmtId="0" fontId="11" fillId="4" borderId="27" xfId="0" applyFont="1" applyFill="1" applyBorder="1" applyAlignment="1">
      <alignment horizontal="left" vertical="center"/>
    </xf>
    <xf numFmtId="0" fontId="11" fillId="4" borderId="25" xfId="0" applyFont="1" applyFill="1" applyBorder="1" applyAlignment="1">
      <alignment vertical="center"/>
    </xf>
    <xf numFmtId="0" fontId="11" fillId="4" borderId="26" xfId="0" applyFont="1" applyFill="1" applyBorder="1" applyAlignment="1">
      <alignment vertical="center"/>
    </xf>
    <xf numFmtId="0" fontId="11" fillId="4" borderId="27" xfId="0" applyFont="1" applyFill="1" applyBorder="1" applyAlignment="1">
      <alignment vertical="center"/>
    </xf>
    <xf numFmtId="0" fontId="1" fillId="0" borderId="25" xfId="0" applyFont="1" applyBorder="1" applyAlignment="1">
      <alignment horizontal="left" vertical="center" wrapText="1"/>
    </xf>
    <xf numFmtId="0" fontId="11" fillId="4" borderId="31" xfId="0" applyFont="1" applyFill="1" applyBorder="1" applyAlignment="1">
      <alignment horizontal="left" vertical="center" wrapText="1"/>
    </xf>
    <xf numFmtId="0" fontId="11" fillId="4" borderId="32" xfId="0" applyFont="1" applyFill="1" applyBorder="1" applyAlignment="1">
      <alignment horizontal="left" vertical="center" wrapText="1"/>
    </xf>
    <xf numFmtId="0" fontId="26" fillId="0" borderId="5" xfId="2" applyFont="1" applyBorder="1" applyAlignment="1" applyProtection="1">
      <alignment horizontal="left" vertical="center"/>
    </xf>
    <xf numFmtId="0" fontId="13" fillId="0" borderId="0" xfId="2" applyFont="1" applyBorder="1" applyAlignment="1" applyProtection="1">
      <alignment horizontal="left" vertical="center"/>
    </xf>
    <xf numFmtId="0" fontId="11" fillId="0" borderId="0" xfId="0" applyFont="1" applyAlignment="1">
      <alignment horizontal="left" vertical="center" wrapText="1"/>
    </xf>
    <xf numFmtId="0" fontId="11" fillId="2" borderId="14" xfId="1" applyFont="1" applyFill="1" applyBorder="1" applyAlignment="1">
      <alignment horizontal="center" vertical="center" wrapText="1"/>
    </xf>
    <xf numFmtId="0" fontId="11" fillId="2" borderId="21" xfId="1" applyFont="1" applyFill="1" applyBorder="1" applyAlignment="1">
      <alignment horizontal="center" vertical="center" wrapText="1"/>
    </xf>
    <xf numFmtId="0" fontId="11" fillId="2" borderId="22" xfId="1" applyFont="1" applyFill="1" applyBorder="1" applyAlignment="1">
      <alignment horizontal="center" vertical="center" wrapText="1"/>
    </xf>
    <xf numFmtId="0" fontId="11" fillId="0" borderId="0" xfId="0" applyFont="1" applyAlignment="1">
      <alignment horizontal="center" vertical="center" wrapText="1"/>
    </xf>
    <xf numFmtId="0" fontId="11" fillId="4" borderId="46" xfId="0" applyFont="1" applyFill="1" applyBorder="1" applyAlignment="1">
      <alignment horizontal="center" vertical="center" wrapText="1"/>
    </xf>
    <xf numFmtId="0" fontId="11" fillId="4" borderId="24" xfId="1" applyFont="1" applyFill="1" applyBorder="1" applyAlignment="1">
      <alignment horizontal="center" vertical="center" wrapText="1"/>
    </xf>
    <xf numFmtId="0" fontId="11" fillId="4" borderId="6" xfId="1" applyFont="1" applyFill="1" applyBorder="1" applyAlignment="1">
      <alignment horizontal="center" vertical="center" wrapText="1"/>
    </xf>
    <xf numFmtId="0" fontId="11" fillId="2" borderId="34" xfId="1" applyFont="1" applyFill="1" applyBorder="1" applyAlignment="1">
      <alignment horizontal="center" vertical="center" wrapText="1"/>
    </xf>
    <xf numFmtId="0" fontId="11" fillId="2" borderId="23" xfId="1" applyFont="1" applyFill="1" applyBorder="1" applyAlignment="1">
      <alignment horizontal="center" vertical="center" wrapText="1"/>
    </xf>
    <xf numFmtId="0" fontId="11" fillId="2" borderId="35" xfId="1" applyFont="1" applyFill="1" applyBorder="1" applyAlignment="1">
      <alignment horizontal="center" vertical="center" wrapText="1"/>
    </xf>
    <xf numFmtId="0" fontId="1" fillId="0" borderId="4" xfId="0" applyFont="1" applyBorder="1" applyAlignment="1">
      <alignment horizontal="center" vertical="center" wrapText="1"/>
    </xf>
    <xf numFmtId="0" fontId="1" fillId="0" borderId="29" xfId="0" applyFont="1" applyBorder="1" applyAlignment="1">
      <alignment horizontal="center" vertical="center" wrapText="1"/>
    </xf>
    <xf numFmtId="0" fontId="1" fillId="0" borderId="36" xfId="0" applyFont="1" applyBorder="1" applyAlignment="1">
      <alignment horizontal="center" vertical="center" wrapText="1"/>
    </xf>
    <xf numFmtId="0" fontId="1" fillId="0" borderId="0" xfId="0" applyFont="1" applyAlignment="1">
      <alignment horizontal="center" vertical="center" wrapText="1"/>
    </xf>
    <xf numFmtId="0" fontId="11" fillId="2" borderId="10" xfId="1" applyFont="1" applyFill="1" applyBorder="1" applyAlignment="1">
      <alignment horizontal="center" vertical="center" wrapText="1"/>
    </xf>
    <xf numFmtId="0" fontId="11" fillId="2" borderId="12" xfId="1" applyFont="1" applyFill="1" applyBorder="1" applyAlignment="1">
      <alignment horizontal="center" vertical="center" wrapText="1"/>
    </xf>
    <xf numFmtId="0" fontId="11" fillId="2" borderId="25" xfId="1" applyFont="1" applyFill="1" applyBorder="1" applyAlignment="1">
      <alignment horizontal="center" vertical="center" wrapText="1"/>
    </xf>
    <xf numFmtId="0" fontId="11" fillId="2" borderId="33" xfId="1" applyFont="1" applyFill="1" applyBorder="1" applyAlignment="1">
      <alignment horizontal="center" vertical="center" wrapText="1"/>
    </xf>
    <xf numFmtId="0" fontId="11" fillId="2" borderId="14" xfId="1" applyFont="1" applyFill="1" applyBorder="1" applyAlignment="1">
      <alignment horizontal="center" vertical="center"/>
    </xf>
    <xf numFmtId="0" fontId="11" fillId="2" borderId="21" xfId="1" applyFont="1" applyFill="1" applyBorder="1" applyAlignment="1">
      <alignment horizontal="center" vertical="center"/>
    </xf>
    <xf numFmtId="0" fontId="11" fillId="2" borderId="22" xfId="1" applyFont="1" applyFill="1" applyBorder="1" applyAlignment="1">
      <alignment horizontal="center" vertical="center"/>
    </xf>
    <xf numFmtId="0" fontId="11" fillId="0" borderId="0" xfId="1" applyFont="1" applyAlignment="1">
      <alignment horizontal="left" vertical="center" wrapText="1"/>
    </xf>
    <xf numFmtId="0" fontId="11" fillId="2" borderId="49" xfId="1" applyFont="1" applyFill="1" applyBorder="1" applyAlignment="1">
      <alignment horizontal="center" vertical="center" wrapText="1"/>
    </xf>
    <xf numFmtId="0" fontId="11" fillId="2" borderId="31" xfId="1" applyFont="1" applyFill="1" applyBorder="1" applyAlignment="1">
      <alignment horizontal="center" vertical="center" wrapText="1"/>
    </xf>
    <xf numFmtId="0" fontId="11" fillId="4" borderId="4" xfId="0" applyFont="1" applyFill="1" applyBorder="1" applyAlignment="1">
      <alignment horizontal="left" vertical="center"/>
    </xf>
    <xf numFmtId="0" fontId="11" fillId="2" borderId="2" xfId="1" applyFont="1" applyFill="1" applyBorder="1" applyAlignment="1">
      <alignment horizontal="center" vertical="center" wrapText="1"/>
    </xf>
    <xf numFmtId="0" fontId="11" fillId="2" borderId="11" xfId="1" applyFont="1" applyFill="1" applyBorder="1" applyAlignment="1">
      <alignment horizontal="center" vertical="center" wrapText="1"/>
    </xf>
    <xf numFmtId="0" fontId="11" fillId="4" borderId="3" xfId="0" applyFont="1" applyFill="1" applyBorder="1" applyAlignment="1">
      <alignment horizontal="left" vertical="center"/>
    </xf>
    <xf numFmtId="0" fontId="13" fillId="0" borderId="24" xfId="2" applyFont="1" applyBorder="1" applyAlignment="1" applyProtection="1">
      <alignment horizontal="left" vertical="center"/>
    </xf>
    <xf numFmtId="0" fontId="11" fillId="2" borderId="47" xfId="1" applyFont="1" applyFill="1" applyBorder="1" applyAlignment="1">
      <alignment horizontal="center" vertical="center"/>
    </xf>
    <xf numFmtId="0" fontId="11" fillId="2" borderId="48" xfId="1" applyFont="1" applyFill="1" applyBorder="1" applyAlignment="1">
      <alignment horizontal="center" vertical="center"/>
    </xf>
    <xf numFmtId="0" fontId="11" fillId="4" borderId="3" xfId="0" applyFont="1" applyFill="1" applyBorder="1" applyAlignment="1">
      <alignment horizontal="center" vertical="center"/>
    </xf>
    <xf numFmtId="0" fontId="11" fillId="4" borderId="4" xfId="0" applyFont="1" applyFill="1" applyBorder="1" applyAlignment="1">
      <alignment horizontal="center" vertical="center"/>
    </xf>
    <xf numFmtId="0" fontId="11" fillId="4" borderId="10" xfId="0" applyFont="1" applyFill="1" applyBorder="1" applyAlignment="1">
      <alignment horizontal="center" vertical="center" wrapText="1"/>
    </xf>
    <xf numFmtId="0" fontId="11" fillId="4" borderId="18" xfId="0" applyFont="1" applyFill="1" applyBorder="1" applyAlignment="1">
      <alignment horizontal="center" vertical="center" wrapText="1"/>
    </xf>
    <xf numFmtId="0" fontId="1" fillId="0" borderId="8" xfId="0" applyFont="1" applyBorder="1" applyAlignment="1">
      <alignment horizontal="left" vertical="center" wrapText="1"/>
    </xf>
    <xf numFmtId="0" fontId="7" fillId="4" borderId="14" xfId="6" applyFont="1" applyFill="1" applyBorder="1" applyAlignment="1">
      <alignment horizontal="center" vertical="center" wrapText="1"/>
    </xf>
    <xf numFmtId="0" fontId="7" fillId="4" borderId="21" xfId="6" applyFont="1" applyFill="1" applyBorder="1" applyAlignment="1">
      <alignment horizontal="center" vertical="center" wrapText="1"/>
    </xf>
    <xf numFmtId="0" fontId="7" fillId="4" borderId="22" xfId="6" applyFont="1" applyFill="1" applyBorder="1" applyAlignment="1">
      <alignment horizontal="center" vertical="center" wrapText="1"/>
    </xf>
    <xf numFmtId="0" fontId="11" fillId="4" borderId="18" xfId="0" applyFont="1" applyFill="1" applyBorder="1" applyAlignment="1">
      <alignment horizontal="center" vertical="center"/>
    </xf>
    <xf numFmtId="0" fontId="11" fillId="4" borderId="2" xfId="6" applyFont="1" applyFill="1" applyBorder="1" applyAlignment="1">
      <alignment horizontal="center" vertical="center" wrapText="1"/>
    </xf>
    <xf numFmtId="0" fontId="11" fillId="4" borderId="17" xfId="6" applyFont="1" applyFill="1" applyBorder="1" applyAlignment="1">
      <alignment horizontal="center" vertical="center" wrapText="1"/>
    </xf>
    <xf numFmtId="0" fontId="20" fillId="0" borderId="0" xfId="2" applyFont="1" applyBorder="1" applyAlignment="1" applyProtection="1">
      <alignment horizontal="left" vertical="center"/>
    </xf>
    <xf numFmtId="0" fontId="28" fillId="0" borderId="5" xfId="2" applyFont="1" applyBorder="1" applyAlignment="1" applyProtection="1">
      <alignment horizontal="left" vertical="center"/>
    </xf>
    <xf numFmtId="0" fontId="11" fillId="4" borderId="1"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16" xfId="0" applyFont="1" applyFill="1" applyBorder="1" applyAlignment="1">
      <alignment horizontal="center" vertical="center" wrapText="1"/>
    </xf>
    <xf numFmtId="0" fontId="11" fillId="4" borderId="13" xfId="0" applyFont="1" applyFill="1" applyBorder="1" applyAlignment="1">
      <alignment horizontal="center" vertical="center" wrapText="1"/>
    </xf>
    <xf numFmtId="0" fontId="5" fillId="0" borderId="5" xfId="0" applyFont="1" applyBorder="1" applyAlignment="1">
      <alignment horizontal="center"/>
    </xf>
    <xf numFmtId="0" fontId="1" fillId="0" borderId="0" xfId="0" applyFont="1" applyAlignment="1">
      <alignment horizontal="right" vertical="center"/>
    </xf>
    <xf numFmtId="0" fontId="1" fillId="0" borderId="26" xfId="0" applyFont="1" applyBorder="1" applyAlignment="1">
      <alignment horizontal="left" vertical="center" wrapText="1"/>
    </xf>
    <xf numFmtId="0" fontId="1" fillId="0" borderId="27" xfId="0" applyFont="1" applyBorder="1" applyAlignment="1">
      <alignment horizontal="left" vertical="center" wrapText="1"/>
    </xf>
    <xf numFmtId="0" fontId="1" fillId="0" borderId="6" xfId="0" applyFont="1" applyBorder="1" applyAlignment="1">
      <alignment vertical="center"/>
    </xf>
    <xf numFmtId="0" fontId="1" fillId="0" borderId="24" xfId="0" applyFont="1" applyBorder="1"/>
    <xf numFmtId="0" fontId="1" fillId="0" borderId="6" xfId="0" applyFont="1" applyBorder="1"/>
    <xf numFmtId="0" fontId="1" fillId="0" borderId="7" xfId="0" applyFont="1" applyBorder="1"/>
    <xf numFmtId="0" fontId="1" fillId="3" borderId="13" xfId="1" applyFont="1" applyFill="1" applyBorder="1" applyAlignment="1" applyProtection="1">
      <alignment horizontal="center" vertical="center"/>
      <protection locked="0"/>
    </xf>
    <xf numFmtId="0" fontId="1" fillId="3" borderId="18" xfId="0" applyFont="1" applyFill="1" applyBorder="1" applyAlignment="1" applyProtection="1">
      <alignment horizontal="center" vertical="center"/>
      <protection locked="0"/>
    </xf>
    <xf numFmtId="2" fontId="1" fillId="0" borderId="0" xfId="0" applyNumberFormat="1" applyFont="1" applyAlignment="1">
      <alignment vertical="center"/>
    </xf>
    <xf numFmtId="4" fontId="1" fillId="0" borderId="0" xfId="0" applyNumberFormat="1" applyFont="1" applyAlignment="1">
      <alignment vertical="center"/>
    </xf>
    <xf numFmtId="0" fontId="1" fillId="2" borderId="37" xfId="1" applyFont="1" applyFill="1" applyBorder="1" applyAlignment="1">
      <alignment horizontal="center" vertical="center" wrapText="1"/>
    </xf>
    <xf numFmtId="0" fontId="1" fillId="2" borderId="9" xfId="1" applyFont="1" applyFill="1" applyBorder="1" applyAlignment="1">
      <alignment horizontal="center" vertical="center" wrapText="1"/>
    </xf>
    <xf numFmtId="2" fontId="1" fillId="2" borderId="16" xfId="1" applyNumberFormat="1" applyFont="1" applyFill="1" applyBorder="1" applyAlignment="1">
      <alignment horizontal="center" vertical="center" wrapText="1"/>
    </xf>
    <xf numFmtId="2" fontId="1" fillId="2" borderId="13" xfId="1" applyNumberFormat="1" applyFont="1" applyFill="1" applyBorder="1" applyAlignment="1">
      <alignment horizontal="center" vertical="center" wrapText="1"/>
    </xf>
    <xf numFmtId="0" fontId="1" fillId="2" borderId="7" xfId="1" applyFont="1" applyFill="1" applyBorder="1" applyAlignment="1">
      <alignment horizontal="center" vertical="center" wrapText="1"/>
    </xf>
    <xf numFmtId="0" fontId="1" fillId="2" borderId="5" xfId="1" applyFont="1" applyFill="1" applyBorder="1" applyAlignment="1">
      <alignment horizontal="center" vertical="center" wrapText="1"/>
    </xf>
    <xf numFmtId="4" fontId="1" fillId="0" borderId="0" xfId="0" applyNumberFormat="1" applyFont="1" applyAlignment="1">
      <alignment horizontal="center" vertical="center" wrapText="1"/>
    </xf>
    <xf numFmtId="0" fontId="1" fillId="0" borderId="0" xfId="0" applyFont="1" applyAlignment="1">
      <alignment vertical="center" wrapText="1"/>
    </xf>
    <xf numFmtId="0" fontId="1" fillId="0" borderId="0" xfId="0" applyFont="1" applyAlignment="1">
      <alignment horizontal="center" vertical="center"/>
    </xf>
    <xf numFmtId="0" fontId="1" fillId="4" borderId="16" xfId="0" applyFont="1" applyFill="1" applyBorder="1" applyAlignment="1">
      <alignment horizontal="center" vertical="center"/>
    </xf>
    <xf numFmtId="0" fontId="1" fillId="3" borderId="1" xfId="1" applyFont="1" applyFill="1" applyBorder="1" applyAlignment="1" applyProtection="1">
      <alignment horizontal="center" vertical="center" wrapText="1"/>
      <protection locked="0"/>
    </xf>
    <xf numFmtId="0" fontId="1" fillId="3" borderId="16" xfId="1" applyFont="1" applyFill="1" applyBorder="1" applyAlignment="1" applyProtection="1">
      <alignment horizontal="center" vertical="center" wrapText="1"/>
      <protection locked="0"/>
    </xf>
    <xf numFmtId="4" fontId="1" fillId="3" borderId="16" xfId="0" applyNumberFormat="1" applyFont="1" applyFill="1" applyBorder="1" applyAlignment="1" applyProtection="1">
      <alignment horizontal="center" vertical="center" wrapText="1"/>
      <protection locked="0"/>
    </xf>
    <xf numFmtId="0" fontId="1" fillId="3" borderId="42" xfId="0" applyFont="1" applyFill="1" applyBorder="1" applyAlignment="1" applyProtection="1">
      <alignment horizontal="center" vertical="center" wrapText="1"/>
      <protection locked="0"/>
    </xf>
    <xf numFmtId="0" fontId="1" fillId="3" borderId="2" xfId="1" applyFont="1" applyFill="1" applyBorder="1" applyAlignment="1" applyProtection="1">
      <alignment horizontal="center" vertical="center" wrapText="1"/>
      <protection locked="0"/>
    </xf>
    <xf numFmtId="0" fontId="1" fillId="3" borderId="3" xfId="1" applyFont="1" applyFill="1" applyBorder="1" applyAlignment="1" applyProtection="1">
      <alignment horizontal="center" vertical="center" wrapText="1"/>
      <protection locked="0"/>
    </xf>
    <xf numFmtId="4" fontId="1" fillId="3" borderId="3" xfId="0" applyNumberFormat="1" applyFont="1" applyFill="1" applyBorder="1" applyAlignment="1" applyProtection="1">
      <alignment horizontal="center" vertical="center" wrapText="1"/>
      <protection locked="0"/>
    </xf>
    <xf numFmtId="0" fontId="1" fillId="3" borderId="9" xfId="0" applyFont="1" applyFill="1" applyBorder="1" applyAlignment="1" applyProtection="1">
      <alignment horizontal="center" vertical="center" wrapText="1"/>
      <protection locked="0"/>
    </xf>
    <xf numFmtId="0" fontId="1" fillId="3" borderId="11" xfId="1" applyFont="1" applyFill="1" applyBorder="1" applyAlignment="1" applyProtection="1">
      <alignment horizontal="center" vertical="center" wrapText="1"/>
      <protection locked="0"/>
    </xf>
    <xf numFmtId="0" fontId="1" fillId="3" borderId="20" xfId="1" applyFont="1" applyFill="1" applyBorder="1" applyAlignment="1" applyProtection="1">
      <alignment horizontal="center" vertical="center" wrapText="1"/>
      <protection locked="0"/>
    </xf>
    <xf numFmtId="4" fontId="1" fillId="3" borderId="20" xfId="0" applyNumberFormat="1" applyFont="1" applyFill="1" applyBorder="1" applyAlignment="1" applyProtection="1">
      <alignment horizontal="center" vertical="center" wrapText="1"/>
      <protection locked="0"/>
    </xf>
    <xf numFmtId="0" fontId="1" fillId="3" borderId="41" xfId="0" applyFont="1" applyFill="1" applyBorder="1" applyAlignment="1" applyProtection="1">
      <alignment horizontal="center" vertical="center" wrapText="1"/>
      <protection locked="0"/>
    </xf>
    <xf numFmtId="0" fontId="1" fillId="2" borderId="42" xfId="1" applyFont="1" applyFill="1" applyBorder="1" applyAlignment="1">
      <alignment horizontal="center" vertical="center" wrapText="1"/>
    </xf>
    <xf numFmtId="0" fontId="1" fillId="3" borderId="37" xfId="1" applyFont="1" applyFill="1" applyBorder="1" applyAlignment="1" applyProtection="1">
      <alignment horizontal="center" vertical="center" wrapText="1"/>
      <protection locked="0"/>
    </xf>
    <xf numFmtId="0" fontId="1" fillId="3" borderId="9" xfId="1" applyFont="1" applyFill="1" applyBorder="1" applyAlignment="1" applyProtection="1">
      <alignment horizontal="center" vertical="center" wrapText="1"/>
      <protection locked="0"/>
    </xf>
    <xf numFmtId="4" fontId="1" fillId="3" borderId="36" xfId="1" applyNumberFormat="1" applyFont="1" applyFill="1" applyBorder="1" applyAlignment="1" applyProtection="1">
      <alignment horizontal="center" vertical="center" wrapText="1"/>
      <protection locked="0"/>
    </xf>
    <xf numFmtId="0" fontId="1" fillId="3" borderId="36" xfId="1" applyFont="1" applyFill="1" applyBorder="1" applyAlignment="1" applyProtection="1">
      <alignment horizontal="center" vertical="center" wrapText="1"/>
      <protection locked="0"/>
    </xf>
    <xf numFmtId="4" fontId="1" fillId="3" borderId="19" xfId="1" applyNumberFormat="1" applyFont="1" applyFill="1" applyBorder="1" applyAlignment="1" applyProtection="1">
      <alignment horizontal="center" vertical="center" wrapText="1"/>
      <protection locked="0"/>
    </xf>
    <xf numFmtId="164" fontId="1" fillId="3" borderId="37" xfId="0" applyNumberFormat="1" applyFont="1" applyFill="1" applyBorder="1" applyAlignment="1" applyProtection="1">
      <alignment horizontal="center" vertical="center" wrapText="1"/>
      <protection locked="0"/>
    </xf>
    <xf numFmtId="0" fontId="1" fillId="3" borderId="19" xfId="1" applyFont="1" applyFill="1" applyBorder="1" applyAlignment="1" applyProtection="1">
      <alignment horizontal="center" vertical="center" wrapText="1"/>
      <protection locked="0"/>
    </xf>
    <xf numFmtId="0" fontId="1" fillId="3" borderId="25" xfId="1" applyFont="1" applyFill="1" applyBorder="1" applyAlignment="1" applyProtection="1">
      <alignment horizontal="center" vertical="center" wrapText="1"/>
      <protection locked="0"/>
    </xf>
    <xf numFmtId="4" fontId="1" fillId="3" borderId="3" xfId="1" applyNumberFormat="1" applyFont="1" applyFill="1" applyBorder="1" applyAlignment="1" applyProtection="1">
      <alignment horizontal="center" vertical="center" wrapText="1"/>
      <protection locked="0"/>
    </xf>
    <xf numFmtId="4" fontId="1" fillId="3" borderId="10" xfId="1" applyNumberFormat="1" applyFont="1" applyFill="1" applyBorder="1" applyAlignment="1" applyProtection="1">
      <alignment horizontal="center" vertical="center" wrapText="1"/>
      <protection locked="0"/>
    </xf>
    <xf numFmtId="164" fontId="1" fillId="3" borderId="2" xfId="0" applyNumberFormat="1" applyFont="1" applyFill="1" applyBorder="1" applyAlignment="1" applyProtection="1">
      <alignment horizontal="center" vertical="center" wrapText="1"/>
      <protection locked="0"/>
    </xf>
    <xf numFmtId="0" fontId="1" fillId="3" borderId="10" xfId="1" applyFont="1" applyFill="1" applyBorder="1" applyAlignment="1" applyProtection="1">
      <alignment horizontal="center" vertical="center" wrapText="1"/>
      <protection locked="0"/>
    </xf>
    <xf numFmtId="0" fontId="1" fillId="3" borderId="33" xfId="1" applyFont="1" applyFill="1" applyBorder="1" applyAlignment="1" applyProtection="1">
      <alignment horizontal="center" vertical="center" wrapText="1"/>
      <protection locked="0"/>
    </xf>
    <xf numFmtId="4" fontId="1" fillId="3" borderId="20" xfId="1" applyNumberFormat="1" applyFont="1" applyFill="1" applyBorder="1" applyAlignment="1" applyProtection="1">
      <alignment horizontal="center" vertical="center" wrapText="1"/>
      <protection locked="0"/>
    </xf>
    <xf numFmtId="4" fontId="1" fillId="3" borderId="12" xfId="1" applyNumberFormat="1" applyFont="1" applyFill="1" applyBorder="1" applyAlignment="1" applyProtection="1">
      <alignment horizontal="center" vertical="center" wrapText="1"/>
      <protection locked="0"/>
    </xf>
    <xf numFmtId="164" fontId="1" fillId="3" borderId="11" xfId="0" applyNumberFormat="1" applyFont="1" applyFill="1" applyBorder="1" applyAlignment="1" applyProtection="1">
      <alignment horizontal="center" vertical="center" wrapText="1"/>
      <protection locked="0"/>
    </xf>
    <xf numFmtId="0" fontId="1" fillId="3" borderId="12" xfId="1" applyFont="1" applyFill="1" applyBorder="1" applyAlignment="1" applyProtection="1">
      <alignment horizontal="center" vertical="center" wrapText="1"/>
      <protection locked="0"/>
    </xf>
    <xf numFmtId="0" fontId="1" fillId="0" borderId="6" xfId="0" applyFont="1" applyBorder="1" applyAlignment="1">
      <alignment horizontal="left" vertical="center" wrapText="1"/>
    </xf>
    <xf numFmtId="0" fontId="1" fillId="2" borderId="1" xfId="6" applyFont="1" applyFill="1" applyBorder="1" applyAlignment="1">
      <alignment horizontal="center" vertical="center" wrapText="1"/>
    </xf>
    <xf numFmtId="0" fontId="1" fillId="2" borderId="13" xfId="6" applyFont="1" applyFill="1" applyBorder="1" applyAlignment="1">
      <alignment horizontal="center" vertical="center" wrapText="1"/>
    </xf>
  </cellXfs>
  <cellStyles count="7">
    <cellStyle name="Hyperlink" xfId="2" builtinId="8"/>
    <cellStyle name="Normal" xfId="0" builtinId="0"/>
    <cellStyle name="Normal 2" xfId="3" xr:uid="{00000000-0005-0000-0000-000002000000}"/>
    <cellStyle name="Normal 2 2" xfId="4" xr:uid="{00000000-0005-0000-0000-000003000000}"/>
    <cellStyle name="Normal 3" xfId="1" xr:uid="{00000000-0005-0000-0000-000004000000}"/>
    <cellStyle name="Normal 3 2" xfId="6" xr:uid="{00000000-0005-0000-0000-000005000000}"/>
    <cellStyle name="Percent" xfId="5" builtinId="5"/>
  </cellStyles>
  <dxfs count="20">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color rgb="FFFF0000"/>
      </font>
      <fill>
        <patternFill>
          <bgColor theme="1"/>
        </patternFill>
      </fill>
    </dxf>
    <dxf>
      <font>
        <color rgb="FFFF0000"/>
      </font>
      <fill>
        <patternFill>
          <bgColor theme="1"/>
        </patternFill>
      </fill>
    </dxf>
    <dxf>
      <font>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
      <font>
        <strike val="0"/>
        <color rgb="FFFF0000"/>
      </font>
      <fill>
        <patternFill>
          <bgColor theme="1"/>
        </patternFill>
      </fill>
    </dxf>
  </dxfs>
  <tableStyles count="0" defaultTableStyle="TableStyleMedium2" defaultPivotStyle="PivotStyleLight16"/>
  <colors>
    <mruColors>
      <color rgb="FF99CCFF"/>
      <color rgb="FF0563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epa.gov/climate-hfcs-reduction/american-innovation-and-manufacturing-aim-act-paperwork-reduction-act-burden" TargetMode="External"/><Relationship Id="rId1" Type="http://schemas.openxmlformats.org/officeDocument/2006/relationships/hyperlink" Target="https://www.epa.gov/climate-hfcs-reduction/forms/hfc-allocation-rule-reporting-helpdesk"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epa.gov/climate-hfcs-reduction/american-innovation-and-manufacturing-aim-act-paperwork-reduction-act-burden" TargetMode="External"/><Relationship Id="rId1" Type="http://schemas.openxmlformats.org/officeDocument/2006/relationships/hyperlink" Target="https://www.epa.gov/climate-hfcs-reduction/forms/hfc-allocation-rule-reporting-helpdesk"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epa.gov/climate-hfcs-reduction/american-innovation-and-manufacturing-aim-act-paperwork-reduction-act-burden" TargetMode="External"/><Relationship Id="rId1" Type="http://schemas.openxmlformats.org/officeDocument/2006/relationships/hyperlink" Target="https://www.epa.gov/climate-hfcs-reduction/forms/hfc-allocation-rule-reporting-helpdesk"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CC1050"/>
  <sheetViews>
    <sheetView showGridLines="0" tabSelected="1" zoomScale="85" zoomScaleNormal="85" workbookViewId="0"/>
  </sheetViews>
  <sheetFormatPr defaultColWidth="8.85546875" defaultRowHeight="15.95" customHeight="1"/>
  <cols>
    <col min="1" max="1" width="5.5703125" style="19" customWidth="1"/>
    <col min="2" max="2" width="40.42578125" style="19" customWidth="1"/>
    <col min="3" max="3" width="22" style="19" customWidth="1"/>
    <col min="4" max="4" width="21.5703125" style="19" customWidth="1"/>
    <col min="5" max="5" width="19.140625" style="19" customWidth="1"/>
    <col min="6" max="6" width="21.42578125" style="19" customWidth="1"/>
    <col min="7" max="8" width="16.85546875" style="19" customWidth="1"/>
    <col min="9" max="9" width="21.42578125" style="19" customWidth="1"/>
    <col min="10" max="10" width="16.5703125" style="19" customWidth="1"/>
    <col min="11" max="11" width="15" style="32" customWidth="1"/>
    <col min="12" max="12" width="17.28515625" style="19" customWidth="1"/>
    <col min="13" max="13" width="15.28515625" style="32" customWidth="1"/>
    <col min="14" max="14" width="17.28515625" style="19" customWidth="1"/>
    <col min="15" max="15" width="15.85546875" style="32" customWidth="1"/>
    <col min="16" max="16" width="17.28515625" style="32" customWidth="1"/>
    <col min="17" max="17" width="14.85546875" style="32" customWidth="1"/>
    <col min="18" max="18" width="17.28515625" style="32" customWidth="1"/>
    <col min="19" max="19" width="15.5703125" style="32" customWidth="1"/>
    <col min="20" max="20" width="17.28515625" style="19" customWidth="1"/>
    <col min="21" max="21" width="19.42578125" style="19" customWidth="1"/>
    <col min="22" max="22" width="21" style="19" customWidth="1"/>
    <col min="23" max="23" width="18.85546875" style="19" customWidth="1"/>
    <col min="24" max="24" width="28.85546875" style="19" bestFit="1" customWidth="1"/>
    <col min="25" max="26" width="19" style="19" customWidth="1"/>
    <col min="27" max="32" width="28.85546875" style="19" bestFit="1" customWidth="1"/>
    <col min="33" max="33" width="28.85546875" customWidth="1"/>
    <col min="34" max="34" width="17.140625" style="60" customWidth="1"/>
    <col min="35" max="35" width="17.85546875" style="60" hidden="1" customWidth="1"/>
    <col min="36" max="38" width="18.140625" style="60" hidden="1" customWidth="1"/>
    <col min="39" max="39" width="19.140625" style="19" hidden="1" customWidth="1"/>
    <col min="40" max="40" width="15.140625" style="19" hidden="1" customWidth="1"/>
    <col min="41" max="45" width="21.85546875" style="19" hidden="1" customWidth="1"/>
    <col min="46" max="46" width="30.85546875" style="19" hidden="1" customWidth="1"/>
    <col min="47" max="51" width="21.85546875" style="19" hidden="1" customWidth="1"/>
    <col min="52" max="52" width="30.85546875" style="19" hidden="1" customWidth="1"/>
    <col min="53" max="57" width="21.85546875" style="19" hidden="1" customWidth="1"/>
    <col min="58" max="58" width="30.85546875" style="19" hidden="1" customWidth="1"/>
    <col min="59" max="63" width="21.85546875" style="19" hidden="1" customWidth="1"/>
    <col min="64" max="64" width="30.85546875" style="19" hidden="1" customWidth="1"/>
    <col min="65" max="69" width="21.85546875" style="19" hidden="1" customWidth="1"/>
    <col min="70" max="70" width="30.85546875" style="19" hidden="1" customWidth="1"/>
    <col min="71" max="72" width="8.85546875" style="19" hidden="1" customWidth="1"/>
    <col min="73" max="73" width="12.140625" style="19" hidden="1" customWidth="1"/>
    <col min="74" max="75" width="8.85546875" style="19" hidden="1" customWidth="1"/>
    <col min="76" max="76" width="15.42578125" style="19" hidden="1" customWidth="1"/>
    <col min="77" max="77" width="19.42578125" style="19" hidden="1" customWidth="1"/>
    <col min="78" max="78" width="15.85546875" style="19" hidden="1" customWidth="1"/>
    <col min="79" max="79" width="22.42578125" style="19" hidden="1" customWidth="1"/>
    <col min="80" max="80" width="12.5703125" style="19" hidden="1" customWidth="1"/>
    <col min="81" max="81" width="13" style="19" hidden="1" customWidth="1"/>
    <col min="82" max="16384" width="8.85546875" style="19"/>
  </cols>
  <sheetData>
    <row r="1" spans="2:10" ht="15.95" customHeight="1">
      <c r="B1" s="139" t="s">
        <v>0</v>
      </c>
      <c r="C1" s="139"/>
      <c r="D1" s="139"/>
      <c r="E1" s="139"/>
      <c r="F1" s="136" t="s">
        <v>1</v>
      </c>
      <c r="G1" s="255"/>
      <c r="H1" s="150"/>
      <c r="I1" s="150"/>
      <c r="J1" s="150"/>
    </row>
    <row r="2" spans="2:10" ht="15.95" customHeight="1">
      <c r="B2" s="150"/>
      <c r="C2" s="150"/>
      <c r="D2" s="150"/>
      <c r="E2" s="150"/>
      <c r="F2" s="136" t="s">
        <v>2</v>
      </c>
      <c r="G2" s="255"/>
      <c r="H2" s="150"/>
      <c r="I2" s="150"/>
      <c r="J2" s="150"/>
    </row>
    <row r="3" spans="2:10" ht="15.95" customHeight="1">
      <c r="B3" s="150"/>
      <c r="C3" s="150"/>
      <c r="D3" s="150"/>
      <c r="E3" s="150"/>
      <c r="F3" s="150"/>
      <c r="G3" s="150"/>
      <c r="H3" s="150"/>
      <c r="I3" s="150"/>
      <c r="J3" s="255"/>
    </row>
    <row r="4" spans="2:10" ht="21" customHeight="1">
      <c r="B4" s="137" t="s">
        <v>3</v>
      </c>
      <c r="C4" s="137"/>
      <c r="D4" s="137"/>
      <c r="E4" s="137"/>
      <c r="F4" s="137"/>
      <c r="G4" s="14"/>
      <c r="H4" s="150"/>
      <c r="I4" s="150"/>
      <c r="J4" s="150"/>
    </row>
    <row r="5" spans="2:10" ht="21" customHeight="1">
      <c r="B5" s="137" t="s">
        <v>4</v>
      </c>
      <c r="C5" s="137"/>
      <c r="D5" s="137"/>
      <c r="E5" s="137"/>
      <c r="F5" s="137"/>
      <c r="G5" s="14"/>
      <c r="H5" s="150"/>
      <c r="I5" s="150"/>
      <c r="J5" s="150"/>
    </row>
    <row r="6" spans="2:10" ht="15.95" customHeight="1">
      <c r="B6" s="194" t="s">
        <v>5</v>
      </c>
      <c r="C6" s="195"/>
      <c r="D6" s="195"/>
      <c r="E6" s="195"/>
      <c r="F6" s="196"/>
      <c r="G6" s="14"/>
      <c r="H6" s="14"/>
      <c r="I6" s="150"/>
      <c r="J6" s="150"/>
    </row>
    <row r="7" spans="2:10" ht="87" customHeight="1">
      <c r="B7" s="200" t="s">
        <v>6</v>
      </c>
      <c r="C7" s="256"/>
      <c r="D7" s="256"/>
      <c r="E7" s="256"/>
      <c r="F7" s="257"/>
      <c r="G7" s="14"/>
      <c r="H7" s="150"/>
      <c r="I7" s="150"/>
      <c r="J7" s="150"/>
    </row>
    <row r="8" spans="2:10" ht="15.95" customHeight="1">
      <c r="B8" s="194" t="s">
        <v>7</v>
      </c>
      <c r="C8" s="195"/>
      <c r="D8" s="195"/>
      <c r="E8" s="195"/>
      <c r="F8" s="196"/>
      <c r="G8" s="14"/>
      <c r="H8" s="14"/>
      <c r="I8" s="150"/>
      <c r="J8" s="150"/>
    </row>
    <row r="9" spans="2:10" ht="15.95" customHeight="1">
      <c r="B9" s="90" t="s">
        <v>8</v>
      </c>
      <c r="C9" s="150"/>
      <c r="D9" s="150"/>
      <c r="E9" s="150"/>
      <c r="F9" s="258"/>
      <c r="G9" s="14"/>
      <c r="H9" s="150"/>
      <c r="I9" s="150"/>
      <c r="J9" s="150"/>
    </row>
    <row r="10" spans="2:10" ht="15.95" customHeight="1">
      <c r="B10" s="197" t="s">
        <v>9</v>
      </c>
      <c r="C10" s="198"/>
      <c r="D10" s="198"/>
      <c r="E10" s="198"/>
      <c r="F10" s="199"/>
      <c r="G10" s="14"/>
      <c r="H10" s="14"/>
      <c r="I10" s="150"/>
      <c r="J10" s="150"/>
    </row>
    <row r="11" spans="2:10" ht="15.95" customHeight="1">
      <c r="B11" s="140">
        <v>45840</v>
      </c>
      <c r="C11" s="150"/>
      <c r="D11" s="150"/>
      <c r="E11" s="150"/>
      <c r="F11" s="258"/>
      <c r="G11" s="14"/>
      <c r="H11" s="150"/>
      <c r="I11" s="150"/>
      <c r="J11" s="150"/>
    </row>
    <row r="12" spans="2:10" ht="15.95" customHeight="1">
      <c r="B12" s="194" t="s">
        <v>10</v>
      </c>
      <c r="C12" s="195"/>
      <c r="D12" s="195"/>
      <c r="E12" s="195"/>
      <c r="F12" s="196"/>
      <c r="G12" s="14"/>
      <c r="H12" s="14"/>
      <c r="I12" s="150"/>
      <c r="J12" s="150"/>
    </row>
    <row r="13" spans="2:10" ht="15.95" customHeight="1">
      <c r="B13" s="22" t="s">
        <v>11</v>
      </c>
      <c r="C13" s="191" t="s">
        <v>12</v>
      </c>
      <c r="D13" s="191"/>
      <c r="E13" s="150"/>
      <c r="F13" s="258"/>
      <c r="G13" s="14"/>
      <c r="H13" s="150"/>
      <c r="I13" s="150"/>
      <c r="J13" s="150"/>
    </row>
    <row r="14" spans="2:10" ht="15.95" customHeight="1">
      <c r="B14" s="171" t="s">
        <v>13</v>
      </c>
      <c r="C14" s="172"/>
      <c r="D14" s="172"/>
      <c r="E14" s="172"/>
      <c r="F14" s="173"/>
      <c r="G14" s="14"/>
      <c r="H14" s="14"/>
      <c r="I14" s="150"/>
      <c r="J14" s="150"/>
    </row>
    <row r="15" spans="2:10" ht="15.95" customHeight="1">
      <c r="B15" s="25" t="s">
        <v>14</v>
      </c>
      <c r="C15" s="184" t="s">
        <v>15</v>
      </c>
      <c r="D15" s="184"/>
      <c r="E15" s="184"/>
      <c r="F15" s="259"/>
      <c r="G15" s="14"/>
      <c r="H15" s="14"/>
      <c r="I15" s="150"/>
      <c r="J15" s="150"/>
    </row>
    <row r="16" spans="2:10" ht="15.95" customHeight="1">
      <c r="B16" s="21" t="s">
        <v>16</v>
      </c>
      <c r="C16" s="204" t="s">
        <v>17</v>
      </c>
      <c r="D16" s="204"/>
      <c r="E16" s="67"/>
      <c r="F16" s="260"/>
      <c r="G16" s="14"/>
      <c r="H16" s="14"/>
      <c r="I16" s="150"/>
      <c r="J16" s="150"/>
    </row>
    <row r="17" spans="2:10" ht="15.95" customHeight="1">
      <c r="B17" s="22" t="s">
        <v>18</v>
      </c>
      <c r="C17" s="203"/>
      <c r="D17" s="203"/>
      <c r="E17" s="68"/>
      <c r="F17" s="261"/>
      <c r="G17" s="14"/>
      <c r="H17" s="14"/>
      <c r="I17" s="150"/>
      <c r="J17" s="150"/>
    </row>
    <row r="18" spans="2:10" ht="15.95" customHeight="1">
      <c r="B18" s="150"/>
      <c r="C18" s="150"/>
      <c r="D18" s="150"/>
      <c r="E18" s="14"/>
      <c r="F18" s="14"/>
      <c r="G18" s="14"/>
      <c r="H18" s="14"/>
      <c r="I18" s="150"/>
      <c r="J18" s="150"/>
    </row>
    <row r="19" spans="2:10" ht="15.95" customHeight="1">
      <c r="B19" s="205" t="s">
        <v>19</v>
      </c>
      <c r="C19" s="205"/>
      <c r="D19" s="205"/>
      <c r="E19" s="205"/>
      <c r="F19" s="205"/>
      <c r="G19" s="14"/>
      <c r="H19" s="14"/>
      <c r="I19" s="150"/>
      <c r="J19" s="150"/>
    </row>
    <row r="20" spans="2:10" ht="15.95" customHeight="1">
      <c r="B20" s="205"/>
      <c r="C20" s="205"/>
      <c r="D20" s="205"/>
      <c r="E20" s="205"/>
      <c r="F20" s="205"/>
      <c r="G20" s="14"/>
      <c r="H20" s="14"/>
      <c r="I20" s="150"/>
      <c r="J20" s="150"/>
    </row>
    <row r="21" spans="2:10" ht="15.95" customHeight="1">
      <c r="B21" s="150"/>
      <c r="C21" s="150"/>
      <c r="D21" s="150"/>
      <c r="E21" s="14"/>
      <c r="F21" s="14"/>
      <c r="G21" s="14"/>
      <c r="H21" s="14"/>
      <c r="I21" s="150"/>
      <c r="J21" s="150"/>
    </row>
    <row r="22" spans="2:10" ht="15.95" customHeight="1">
      <c r="B22" s="5" t="s">
        <v>14</v>
      </c>
      <c r="C22" s="5"/>
      <c r="D22" s="5"/>
      <c r="E22" s="4"/>
      <c r="F22"/>
      <c r="G22"/>
      <c r="H22"/>
      <c r="I22"/>
      <c r="J22"/>
    </row>
    <row r="23" spans="2:10" ht="15.95" customHeight="1" thickBot="1">
      <c r="B23" s="11" t="s">
        <v>20</v>
      </c>
      <c r="C23" s="6"/>
      <c r="D23" s="14"/>
      <c r="E23" s="14"/>
      <c r="F23"/>
      <c r="G23"/>
      <c r="H23"/>
      <c r="I23"/>
      <c r="J23"/>
    </row>
    <row r="24" spans="2:10" ht="15.95" customHeight="1">
      <c r="B24" s="16" t="s">
        <v>21</v>
      </c>
      <c r="C24" s="262"/>
      <c r="D24" s="14"/>
      <c r="E24" s="14"/>
      <c r="F24"/>
      <c r="G24"/>
      <c r="H24"/>
      <c r="I24"/>
      <c r="J24"/>
    </row>
    <row r="25" spans="2:10" ht="15.95" customHeight="1">
      <c r="B25" s="12" t="s">
        <v>22</v>
      </c>
      <c r="C25" s="2"/>
      <c r="D25" s="14"/>
      <c r="E25" s="14"/>
      <c r="F25"/>
      <c r="G25"/>
      <c r="H25"/>
      <c r="I25"/>
      <c r="J25"/>
    </row>
    <row r="26" spans="2:10" ht="15.95" customHeight="1">
      <c r="B26" s="1" t="s">
        <v>23</v>
      </c>
      <c r="C26" s="3"/>
      <c r="D26" s="14"/>
      <c r="E26" s="14"/>
      <c r="F26"/>
      <c r="G26"/>
      <c r="H26"/>
      <c r="I26"/>
      <c r="J26"/>
    </row>
    <row r="27" spans="2:10" ht="15.95" customHeight="1" thickBot="1">
      <c r="B27" s="17" t="s">
        <v>24</v>
      </c>
      <c r="C27" s="102"/>
      <c r="D27" s="14"/>
      <c r="E27" s="14"/>
      <c r="F27"/>
      <c r="G27"/>
      <c r="H27"/>
      <c r="I27"/>
      <c r="J27"/>
    </row>
    <row r="28" spans="2:10" ht="15.95" customHeight="1" thickBot="1">
      <c r="B28" s="150"/>
      <c r="C28" s="150"/>
      <c r="D28" s="14"/>
      <c r="E28" s="14"/>
      <c r="F28" s="14"/>
      <c r="G28" s="14"/>
      <c r="H28" s="150"/>
      <c r="I28" s="150"/>
      <c r="J28" s="150"/>
    </row>
    <row r="29" spans="2:10" ht="15.95" customHeight="1">
      <c r="B29" s="179" t="s">
        <v>25</v>
      </c>
      <c r="C29" s="180"/>
      <c r="D29" s="100"/>
      <c r="E29" s="14"/>
      <c r="F29" s="14"/>
      <c r="G29" s="14"/>
      <c r="H29" s="150"/>
      <c r="I29" s="150"/>
      <c r="J29" s="150"/>
    </row>
    <row r="30" spans="2:10" ht="30.95" customHeight="1">
      <c r="B30" s="177" t="s">
        <v>26</v>
      </c>
      <c r="C30" s="178"/>
      <c r="D30" s="263"/>
      <c r="E30" s="14"/>
      <c r="F30" s="14"/>
      <c r="G30" s="14"/>
      <c r="H30" s="150"/>
      <c r="I30" s="150"/>
      <c r="J30" s="150"/>
    </row>
    <row r="31" spans="2:10" ht="48.6" customHeight="1" thickBot="1">
      <c r="B31" s="201" t="s">
        <v>27</v>
      </c>
      <c r="C31" s="202"/>
      <c r="D31" s="102"/>
      <c r="E31" s="14"/>
      <c r="F31" s="14"/>
      <c r="G31" s="14"/>
      <c r="H31" s="150"/>
      <c r="I31" s="150"/>
      <c r="J31" s="150"/>
    </row>
    <row r="33" spans="1:81" ht="15.95" customHeight="1">
      <c r="A33" s="150"/>
      <c r="B33" s="5" t="s">
        <v>16</v>
      </c>
      <c r="C33" s="11"/>
      <c r="D33" s="11"/>
      <c r="E33" s="11"/>
      <c r="F33" s="11"/>
      <c r="G33" s="11"/>
      <c r="H33" s="150"/>
      <c r="I33" s="150"/>
      <c r="J33" s="150"/>
      <c r="K33" s="264"/>
      <c r="L33" s="150"/>
      <c r="M33" s="264"/>
      <c r="N33" s="150"/>
      <c r="O33" s="264"/>
      <c r="P33" s="264"/>
      <c r="Q33" s="264"/>
      <c r="R33" s="264"/>
      <c r="S33" s="264"/>
      <c r="T33" s="150"/>
      <c r="U33" s="150"/>
      <c r="V33" s="150"/>
      <c r="W33" s="150"/>
      <c r="X33" s="150"/>
      <c r="Y33" s="150"/>
      <c r="Z33" s="150"/>
      <c r="AA33" s="150"/>
      <c r="AB33" s="150"/>
      <c r="AC33" s="150"/>
      <c r="AD33" s="150"/>
      <c r="AE33" s="150"/>
      <c r="AF33" s="150"/>
      <c r="AH33" s="265"/>
      <c r="AI33" s="265"/>
      <c r="AJ33" s="265"/>
      <c r="AK33" s="265"/>
      <c r="AL33" s="265"/>
      <c r="AM33" s="150"/>
      <c r="AN33" s="150"/>
      <c r="AO33" s="150"/>
      <c r="AP33" s="150"/>
      <c r="AQ33" s="150"/>
      <c r="AR33" s="150"/>
      <c r="AS33" s="150"/>
      <c r="AT33" s="150"/>
      <c r="AU33" s="150"/>
      <c r="AV33" s="150"/>
      <c r="AW33" s="150"/>
      <c r="AX33" s="150"/>
      <c r="AY33" s="150"/>
      <c r="AZ33" s="150"/>
      <c r="BA33" s="150"/>
      <c r="BB33" s="150"/>
      <c r="BC33" s="150"/>
      <c r="BD33" s="150"/>
      <c r="BE33" s="150"/>
      <c r="BF33" s="150"/>
      <c r="BG33" s="150"/>
      <c r="BH33" s="150"/>
      <c r="BI33" s="150"/>
      <c r="BJ33" s="150"/>
      <c r="BK33" s="150"/>
      <c r="BL33" s="150"/>
      <c r="BM33" s="150"/>
      <c r="BN33" s="150"/>
      <c r="BO33" s="150"/>
      <c r="BP33" s="150"/>
      <c r="BQ33" s="150"/>
      <c r="BR33" s="150"/>
      <c r="BS33" s="150"/>
      <c r="BT33" s="150"/>
      <c r="BU33" s="150"/>
      <c r="BV33" s="150"/>
      <c r="BW33" s="150"/>
      <c r="BX33" s="150"/>
      <c r="BY33" s="150"/>
      <c r="BZ33" s="150"/>
      <c r="CA33" s="150"/>
      <c r="CB33" s="150"/>
      <c r="CC33" s="150"/>
    </row>
    <row r="34" spans="1:81" ht="15.95" customHeight="1" thickBot="1">
      <c r="A34" s="150"/>
      <c r="B34" s="185" t="s">
        <v>28</v>
      </c>
      <c r="C34" s="185"/>
      <c r="D34" s="185"/>
      <c r="E34" s="185"/>
      <c r="F34" s="185"/>
      <c r="G34" s="185"/>
      <c r="H34" s="185"/>
      <c r="I34" s="185"/>
      <c r="J34" s="185"/>
      <c r="K34" s="185"/>
      <c r="L34" s="185"/>
      <c r="M34" s="185"/>
      <c r="N34" s="185"/>
      <c r="O34" s="185"/>
      <c r="P34" s="185"/>
      <c r="Q34" s="185"/>
      <c r="R34" s="185"/>
      <c r="S34" s="185"/>
      <c r="T34" s="185"/>
      <c r="U34" s="185"/>
      <c r="V34" s="185"/>
      <c r="W34" s="185"/>
      <c r="X34" s="185"/>
      <c r="Y34" s="185"/>
      <c r="Z34" s="185"/>
      <c r="AA34" s="185"/>
      <c r="AB34" s="185"/>
      <c r="AC34" s="185"/>
      <c r="AD34" s="185"/>
      <c r="AE34" s="185"/>
      <c r="AF34" s="185"/>
      <c r="AH34" s="265"/>
      <c r="AI34" s="265"/>
      <c r="AJ34" s="265"/>
      <c r="AK34" s="265"/>
      <c r="AL34" s="265"/>
      <c r="AM34" s="150"/>
      <c r="AN34" s="150"/>
      <c r="AO34" s="150"/>
      <c r="AP34" s="150"/>
      <c r="AQ34" s="150"/>
      <c r="AR34" s="150"/>
      <c r="AS34" s="150"/>
      <c r="AT34" s="150"/>
      <c r="AU34" s="150"/>
      <c r="AV34" s="150"/>
      <c r="AW34" s="150"/>
      <c r="AX34" s="150"/>
      <c r="AY34" s="150"/>
      <c r="AZ34" s="150"/>
      <c r="BA34" s="150"/>
      <c r="BB34" s="150"/>
      <c r="BC34" s="150"/>
      <c r="BD34" s="150"/>
      <c r="BE34" s="150"/>
      <c r="BF34" s="150"/>
      <c r="BG34" s="150"/>
      <c r="BH34" s="150"/>
      <c r="BI34" s="150"/>
      <c r="BJ34" s="150"/>
      <c r="BK34" s="150"/>
      <c r="BL34" s="150"/>
      <c r="BM34" s="150"/>
      <c r="BN34" s="150"/>
      <c r="BO34" s="150"/>
      <c r="BP34" s="150"/>
      <c r="BQ34" s="150"/>
      <c r="BR34" s="150"/>
      <c r="BS34" s="150"/>
      <c r="BT34" s="150"/>
      <c r="BU34" s="150"/>
      <c r="BV34" s="150"/>
      <c r="BW34" s="150"/>
      <c r="BX34" s="150"/>
      <c r="BY34" s="150"/>
      <c r="BZ34" s="150"/>
      <c r="CA34" s="150"/>
      <c r="CB34" s="150"/>
      <c r="CC34" s="150"/>
    </row>
    <row r="35" spans="1:81" ht="15.95" customHeight="1" thickBot="1">
      <c r="A35" s="150"/>
      <c r="B35" s="206" t="s">
        <v>29</v>
      </c>
      <c r="C35" s="207"/>
      <c r="D35" s="207"/>
      <c r="E35" s="207"/>
      <c r="F35" s="207"/>
      <c r="G35" s="207"/>
      <c r="H35" s="207"/>
      <c r="I35" s="207"/>
      <c r="J35" s="207"/>
      <c r="K35" s="207"/>
      <c r="L35" s="207"/>
      <c r="M35" s="207"/>
      <c r="N35" s="207"/>
      <c r="O35" s="207"/>
      <c r="P35" s="207"/>
      <c r="Q35" s="207"/>
      <c r="R35" s="207"/>
      <c r="S35" s="207"/>
      <c r="T35" s="207"/>
      <c r="U35" s="207"/>
      <c r="V35" s="207"/>
      <c r="W35" s="207"/>
      <c r="X35" s="207"/>
      <c r="Y35" s="207"/>
      <c r="Z35" s="207"/>
      <c r="AA35" s="207"/>
      <c r="AB35" s="207"/>
      <c r="AC35" s="207"/>
      <c r="AD35" s="207"/>
      <c r="AE35" s="207"/>
      <c r="AF35" s="208"/>
      <c r="AG35" s="142"/>
      <c r="AH35" s="265"/>
      <c r="AI35" s="265"/>
      <c r="AJ35" s="265"/>
      <c r="AK35" s="265"/>
      <c r="AL35" s="265"/>
      <c r="AM35" s="150"/>
      <c r="AN35" s="150"/>
      <c r="AO35" s="150"/>
      <c r="AP35" s="150"/>
      <c r="AQ35" s="150"/>
      <c r="AR35" s="150"/>
      <c r="AS35" s="150"/>
      <c r="AT35" s="150"/>
      <c r="AU35" s="150"/>
      <c r="AV35" s="150"/>
      <c r="AW35" s="150"/>
      <c r="AX35" s="150"/>
      <c r="AY35" s="150"/>
      <c r="AZ35" s="150"/>
      <c r="BA35" s="150"/>
      <c r="BB35" s="150"/>
      <c r="BC35" s="150"/>
      <c r="BD35" s="150"/>
      <c r="BE35" s="150"/>
      <c r="BF35" s="150"/>
      <c r="BG35" s="150"/>
      <c r="BH35" s="150"/>
      <c r="BI35" s="150"/>
      <c r="BJ35" s="150"/>
      <c r="BK35" s="150"/>
      <c r="BL35" s="150"/>
      <c r="BM35" s="150"/>
      <c r="BN35" s="150"/>
      <c r="BO35" s="150"/>
      <c r="BP35" s="150"/>
      <c r="BQ35" s="150"/>
      <c r="BR35" s="150"/>
      <c r="BS35" s="150"/>
      <c r="BT35" s="150"/>
      <c r="BU35" s="150"/>
      <c r="BV35" s="150"/>
      <c r="BW35" s="150"/>
      <c r="BX35" s="150"/>
      <c r="BY35" s="150"/>
      <c r="BZ35" s="150"/>
      <c r="CA35" s="150"/>
      <c r="CB35" s="150"/>
      <c r="CC35" s="150"/>
    </row>
    <row r="36" spans="1:81" ht="15.95" customHeight="1">
      <c r="A36" s="150"/>
      <c r="B36" s="266">
        <v>1</v>
      </c>
      <c r="C36" s="79">
        <v>2</v>
      </c>
      <c r="D36" s="79" t="s">
        <v>30</v>
      </c>
      <c r="E36" s="79" t="s">
        <v>31</v>
      </c>
      <c r="F36" s="79">
        <v>4</v>
      </c>
      <c r="G36" s="79">
        <v>5</v>
      </c>
      <c r="H36" s="79">
        <v>6</v>
      </c>
      <c r="I36" s="79">
        <v>7</v>
      </c>
      <c r="J36" s="267">
        <v>8</v>
      </c>
      <c r="K36" s="152" t="s">
        <v>32</v>
      </c>
      <c r="L36" s="268" t="s">
        <v>33</v>
      </c>
      <c r="M36" s="141" t="s">
        <v>34</v>
      </c>
      <c r="N36" s="268" t="s">
        <v>35</v>
      </c>
      <c r="O36" s="141" t="s">
        <v>36</v>
      </c>
      <c r="P36" s="268" t="s">
        <v>37</v>
      </c>
      <c r="Q36" s="268" t="s">
        <v>38</v>
      </c>
      <c r="R36" s="268" t="s">
        <v>39</v>
      </c>
      <c r="S36" s="268" t="s">
        <v>40</v>
      </c>
      <c r="T36" s="269" t="s">
        <v>41</v>
      </c>
      <c r="U36" s="270">
        <v>10</v>
      </c>
      <c r="V36" s="79">
        <v>11</v>
      </c>
      <c r="W36" s="79">
        <v>12</v>
      </c>
      <c r="X36" s="267">
        <v>13</v>
      </c>
      <c r="Y36" s="271">
        <v>14</v>
      </c>
      <c r="Z36" s="141">
        <v>15</v>
      </c>
      <c r="AA36" s="146" t="s">
        <v>42</v>
      </c>
      <c r="AB36" s="141" t="s">
        <v>43</v>
      </c>
      <c r="AC36" s="141" t="s">
        <v>44</v>
      </c>
      <c r="AD36" s="141" t="s">
        <v>45</v>
      </c>
      <c r="AE36" s="141" t="s">
        <v>46</v>
      </c>
      <c r="AF36" s="141" t="s">
        <v>47</v>
      </c>
      <c r="AG36" s="143"/>
      <c r="AH36"/>
      <c r="AI36" s="265"/>
      <c r="AJ36" s="265"/>
      <c r="AK36" s="265"/>
      <c r="AL36" s="265"/>
      <c r="AM36" s="265"/>
      <c r="AN36" s="150"/>
      <c r="AO36" s="150"/>
      <c r="AP36" s="150"/>
      <c r="AQ36" s="150"/>
      <c r="AR36" s="150"/>
      <c r="AS36" s="150"/>
      <c r="AT36" s="150"/>
      <c r="AU36" s="150"/>
      <c r="AV36" s="150"/>
      <c r="AW36" s="150"/>
      <c r="AX36" s="150"/>
      <c r="AY36" s="150"/>
      <c r="AZ36" s="150"/>
      <c r="BA36" s="150"/>
      <c r="BB36" s="150"/>
      <c r="BC36" s="150"/>
      <c r="BD36" s="150"/>
      <c r="BE36" s="150"/>
      <c r="BF36" s="150"/>
      <c r="BG36" s="150"/>
      <c r="BH36" s="150"/>
      <c r="BI36" s="150"/>
      <c r="BJ36" s="150"/>
      <c r="BK36" s="150"/>
      <c r="BL36" s="150"/>
      <c r="BM36" s="150"/>
      <c r="BN36" s="150"/>
      <c r="BO36" s="150"/>
      <c r="BP36" s="150"/>
      <c r="BQ36" s="150"/>
      <c r="BR36" s="150"/>
      <c r="BS36" s="150"/>
      <c r="BT36" s="150"/>
      <c r="BU36" s="150"/>
      <c r="BV36" s="150"/>
      <c r="BW36" s="150"/>
      <c r="BX36" s="150"/>
      <c r="BY36" s="150"/>
      <c r="BZ36" s="150"/>
      <c r="CA36" s="150"/>
      <c r="CB36" s="150"/>
      <c r="CC36" s="150"/>
    </row>
    <row r="37" spans="1:81" ht="15.95" customHeight="1">
      <c r="A37" s="150"/>
      <c r="B37" s="182" t="s">
        <v>48</v>
      </c>
      <c r="C37" s="192" t="s">
        <v>49</v>
      </c>
      <c r="D37" s="154" t="s">
        <v>50</v>
      </c>
      <c r="E37" s="154" t="s">
        <v>51</v>
      </c>
      <c r="F37" s="175" t="s">
        <v>52</v>
      </c>
      <c r="G37" s="154" t="s">
        <v>53</v>
      </c>
      <c r="H37" s="154" t="s">
        <v>54</v>
      </c>
      <c r="I37" s="174" t="s">
        <v>55</v>
      </c>
      <c r="J37" s="176" t="s">
        <v>56</v>
      </c>
      <c r="K37" s="213" t="s">
        <v>57</v>
      </c>
      <c r="L37" s="214"/>
      <c r="M37" s="214"/>
      <c r="N37" s="214"/>
      <c r="O37" s="214"/>
      <c r="P37" s="214"/>
      <c r="Q37" s="214"/>
      <c r="R37" s="214"/>
      <c r="S37" s="214"/>
      <c r="T37" s="215"/>
      <c r="U37" s="211" t="s">
        <v>58</v>
      </c>
      <c r="V37" s="154" t="s">
        <v>59</v>
      </c>
      <c r="W37" s="154" t="s">
        <v>60</v>
      </c>
      <c r="X37" s="161" t="s">
        <v>61</v>
      </c>
      <c r="Y37" s="161" t="s">
        <v>62</v>
      </c>
      <c r="Z37" s="159" t="s">
        <v>63</v>
      </c>
      <c r="AA37" s="161" t="s">
        <v>64</v>
      </c>
      <c r="AB37" s="162"/>
      <c r="AC37" s="162"/>
      <c r="AD37" s="162"/>
      <c r="AE37" s="162"/>
      <c r="AF37" s="163"/>
      <c r="AG37" s="144"/>
      <c r="AH37"/>
      <c r="AI37" s="265"/>
      <c r="AJ37" s="265"/>
      <c r="AK37" s="265"/>
      <c r="AL37" s="265"/>
      <c r="AM37" s="265"/>
      <c r="AN37" s="150"/>
      <c r="AO37" s="150"/>
      <c r="AP37" s="150"/>
      <c r="AQ37" s="150"/>
      <c r="AR37" s="150"/>
      <c r="AS37" s="150"/>
      <c r="AT37" s="150"/>
      <c r="AU37" s="150"/>
      <c r="AV37" s="150"/>
      <c r="AW37" s="150"/>
      <c r="AX37" s="150"/>
      <c r="AY37" s="150"/>
      <c r="AZ37" s="150"/>
      <c r="BA37" s="150"/>
      <c r="BB37" s="150"/>
      <c r="BC37" s="150"/>
      <c r="BD37" s="150"/>
      <c r="BE37" s="150"/>
      <c r="BF37" s="150"/>
      <c r="BG37" s="150"/>
      <c r="BH37" s="150"/>
      <c r="BI37" s="150"/>
      <c r="BJ37" s="150"/>
      <c r="BK37" s="150"/>
      <c r="BL37" s="150"/>
      <c r="BM37" s="150"/>
      <c r="BN37" s="150"/>
      <c r="BO37" s="150"/>
      <c r="BP37" s="150"/>
      <c r="BQ37" s="150"/>
      <c r="BR37" s="150"/>
      <c r="BS37" s="150"/>
      <c r="BT37" s="150"/>
      <c r="BU37" s="150"/>
      <c r="BV37" s="150"/>
      <c r="BW37" s="150"/>
      <c r="BX37" s="150"/>
      <c r="BY37" s="150"/>
      <c r="BZ37" s="150"/>
      <c r="CA37" s="150"/>
      <c r="CB37" s="150"/>
      <c r="CC37" s="150"/>
    </row>
    <row r="38" spans="1:81" ht="15.95" customHeight="1">
      <c r="A38" s="150"/>
      <c r="B38" s="183"/>
      <c r="C38" s="193"/>
      <c r="D38" s="155"/>
      <c r="E38" s="155"/>
      <c r="F38" s="181"/>
      <c r="G38" s="155"/>
      <c r="H38" s="155"/>
      <c r="I38" s="174"/>
      <c r="J38" s="176"/>
      <c r="K38" s="156" t="s">
        <v>65</v>
      </c>
      <c r="L38" s="189" t="s">
        <v>66</v>
      </c>
      <c r="M38" s="159" t="s">
        <v>67</v>
      </c>
      <c r="N38" s="189" t="s">
        <v>68</v>
      </c>
      <c r="O38" s="159" t="s">
        <v>69</v>
      </c>
      <c r="P38" s="189" t="s">
        <v>70</v>
      </c>
      <c r="Q38" s="159" t="s">
        <v>71</v>
      </c>
      <c r="R38" s="189" t="s">
        <v>72</v>
      </c>
      <c r="S38" s="159" t="s">
        <v>73</v>
      </c>
      <c r="T38" s="186" t="s">
        <v>74</v>
      </c>
      <c r="U38" s="212"/>
      <c r="V38" s="155"/>
      <c r="W38" s="155"/>
      <c r="X38" s="164"/>
      <c r="Y38" s="164"/>
      <c r="Z38" s="159"/>
      <c r="AA38" s="164"/>
      <c r="AB38" s="165"/>
      <c r="AC38" s="165"/>
      <c r="AD38" s="165"/>
      <c r="AE38" s="165"/>
      <c r="AF38" s="166"/>
      <c r="AG38" s="144"/>
      <c r="AH38"/>
      <c r="AI38" s="265"/>
      <c r="AJ38" s="265"/>
      <c r="AK38" s="265"/>
      <c r="AL38" s="265"/>
      <c r="AM38" s="265"/>
      <c r="AN38" s="150"/>
      <c r="AO38" s="150"/>
      <c r="AP38" s="150"/>
      <c r="AQ38" s="150"/>
      <c r="AR38" s="150"/>
      <c r="AS38" s="150"/>
      <c r="AT38" s="150"/>
      <c r="AU38" s="150"/>
      <c r="AV38" s="150"/>
      <c r="AW38" s="150"/>
      <c r="AX38" s="150"/>
      <c r="AY38" s="150"/>
      <c r="AZ38" s="150"/>
      <c r="BA38" s="150"/>
      <c r="BB38" s="150"/>
      <c r="BC38" s="150"/>
      <c r="BD38" s="150"/>
      <c r="BE38" s="150"/>
      <c r="BF38" s="150"/>
      <c r="BG38" s="150"/>
      <c r="BH38" s="150"/>
      <c r="BI38" s="150"/>
      <c r="BJ38" s="150"/>
      <c r="BK38" s="150"/>
      <c r="BL38" s="150"/>
      <c r="BM38" s="150"/>
      <c r="BN38" s="150"/>
      <c r="BO38" s="150"/>
      <c r="BP38" s="150"/>
      <c r="BQ38" s="150"/>
      <c r="BR38" s="150"/>
      <c r="BS38" s="150"/>
      <c r="BT38" s="150"/>
      <c r="BU38" s="150"/>
      <c r="BV38" s="150"/>
      <c r="BW38" s="150"/>
      <c r="BX38" s="150"/>
      <c r="BY38" s="150"/>
      <c r="BZ38" s="150"/>
      <c r="CA38" s="150"/>
      <c r="CB38" s="150"/>
      <c r="CC38" s="150"/>
    </row>
    <row r="39" spans="1:81" ht="15.95" customHeight="1">
      <c r="A39" s="150"/>
      <c r="B39" s="183"/>
      <c r="C39" s="193"/>
      <c r="D39" s="155"/>
      <c r="E39" s="155"/>
      <c r="F39" s="181"/>
      <c r="G39" s="155"/>
      <c r="H39" s="155"/>
      <c r="I39" s="174"/>
      <c r="J39" s="176"/>
      <c r="K39" s="157"/>
      <c r="L39" s="189"/>
      <c r="M39" s="159"/>
      <c r="N39" s="189"/>
      <c r="O39" s="159"/>
      <c r="P39" s="189"/>
      <c r="Q39" s="159"/>
      <c r="R39" s="189"/>
      <c r="S39" s="159"/>
      <c r="T39" s="187"/>
      <c r="U39" s="212"/>
      <c r="V39" s="155"/>
      <c r="W39" s="155"/>
      <c r="X39" s="164"/>
      <c r="Y39" s="164"/>
      <c r="Z39" s="159"/>
      <c r="AA39" s="167"/>
      <c r="AB39" s="168"/>
      <c r="AC39" s="168"/>
      <c r="AD39" s="168"/>
      <c r="AE39" s="168"/>
      <c r="AF39" s="169"/>
      <c r="AG39" s="144"/>
      <c r="AH39"/>
      <c r="AI39" s="265"/>
      <c r="AJ39" s="265"/>
      <c r="AK39" s="265"/>
      <c r="AL39" s="265"/>
      <c r="AM39" s="265"/>
      <c r="AN39" s="150"/>
      <c r="AO39" s="150"/>
      <c r="AP39" s="150"/>
      <c r="AQ39" s="150"/>
      <c r="AR39" s="150"/>
      <c r="AS39" s="150"/>
      <c r="AT39" s="150"/>
      <c r="AU39" s="150"/>
      <c r="AV39" s="150"/>
      <c r="AW39" s="150"/>
      <c r="AX39" s="150"/>
      <c r="AY39" s="150"/>
      <c r="AZ39" s="150"/>
      <c r="BA39" s="150"/>
      <c r="BB39" s="150"/>
      <c r="BC39" s="150"/>
      <c r="BD39" s="150"/>
      <c r="BE39" s="150"/>
      <c r="BF39" s="150"/>
      <c r="BG39" s="150"/>
      <c r="BH39" s="150"/>
      <c r="BI39" s="150"/>
      <c r="BJ39" s="150"/>
      <c r="BK39" s="150"/>
      <c r="BL39" s="150"/>
      <c r="BM39" s="150"/>
      <c r="BN39" s="150"/>
      <c r="BO39" s="150"/>
      <c r="BP39" s="150"/>
      <c r="BQ39" s="150"/>
      <c r="BR39" s="150"/>
      <c r="BS39" s="150"/>
      <c r="BT39" s="150"/>
      <c r="BU39" s="150"/>
      <c r="BV39" s="150"/>
      <c r="BW39" s="150"/>
      <c r="BX39" s="150"/>
      <c r="BY39" s="150"/>
      <c r="BZ39" s="150"/>
      <c r="CA39" s="150"/>
      <c r="CB39" s="150"/>
      <c r="CC39" s="150"/>
    </row>
    <row r="40" spans="1:81" ht="15.95" customHeight="1">
      <c r="A40" s="150"/>
      <c r="B40" s="183"/>
      <c r="C40" s="193"/>
      <c r="D40" s="155"/>
      <c r="E40" s="155"/>
      <c r="F40" s="181"/>
      <c r="G40" s="155"/>
      <c r="H40" s="155"/>
      <c r="I40" s="174"/>
      <c r="J40" s="176"/>
      <c r="K40" s="157"/>
      <c r="L40" s="189"/>
      <c r="M40" s="159"/>
      <c r="N40" s="189"/>
      <c r="O40" s="159"/>
      <c r="P40" s="189"/>
      <c r="Q40" s="159"/>
      <c r="R40" s="189"/>
      <c r="S40" s="159"/>
      <c r="T40" s="187"/>
      <c r="U40" s="212"/>
      <c r="V40" s="155"/>
      <c r="W40" s="155"/>
      <c r="X40" s="164"/>
      <c r="Y40" s="164"/>
      <c r="Z40" s="159"/>
      <c r="AA40" s="159" t="s">
        <v>75</v>
      </c>
      <c r="AB40" s="154" t="s">
        <v>76</v>
      </c>
      <c r="AC40" s="154" t="s">
        <v>77</v>
      </c>
      <c r="AD40" s="154" t="s">
        <v>78</v>
      </c>
      <c r="AE40" s="154" t="s">
        <v>79</v>
      </c>
      <c r="AF40" s="159" t="s">
        <v>80</v>
      </c>
      <c r="AG40" s="209"/>
      <c r="AH40" s="74"/>
      <c r="AI40" s="272" t="s">
        <v>81</v>
      </c>
      <c r="AJ40" s="272" t="s">
        <v>82</v>
      </c>
      <c r="AK40" s="272" t="s">
        <v>83</v>
      </c>
      <c r="AL40" s="272" t="s">
        <v>84</v>
      </c>
      <c r="AM40" s="272" t="s">
        <v>85</v>
      </c>
      <c r="AN40" s="219" t="s">
        <v>86</v>
      </c>
      <c r="AO40" s="273"/>
      <c r="AP40" s="219" t="s">
        <v>87</v>
      </c>
      <c r="AQ40" s="219" t="s">
        <v>88</v>
      </c>
      <c r="AR40" s="219" t="s">
        <v>89</v>
      </c>
      <c r="AS40" s="219" t="s">
        <v>90</v>
      </c>
      <c r="AT40" s="219" t="s">
        <v>91</v>
      </c>
      <c r="AU40" s="219" t="s">
        <v>92</v>
      </c>
      <c r="AV40" s="219" t="s">
        <v>93</v>
      </c>
      <c r="AW40" s="219" t="s">
        <v>94</v>
      </c>
      <c r="AX40" s="219" t="s">
        <v>95</v>
      </c>
      <c r="AY40" s="219" t="s">
        <v>96</v>
      </c>
      <c r="AZ40" s="219" t="s">
        <v>97</v>
      </c>
      <c r="BA40" s="219" t="s">
        <v>98</v>
      </c>
      <c r="BB40" s="219" t="s">
        <v>99</v>
      </c>
      <c r="BC40" s="219" t="s">
        <v>100</v>
      </c>
      <c r="BD40" s="219" t="s">
        <v>101</v>
      </c>
      <c r="BE40" s="219" t="s">
        <v>102</v>
      </c>
      <c r="BF40" s="219" t="s">
        <v>103</v>
      </c>
      <c r="BG40" s="219" t="s">
        <v>104</v>
      </c>
      <c r="BH40" s="219" t="s">
        <v>105</v>
      </c>
      <c r="BI40" s="219" t="s">
        <v>106</v>
      </c>
      <c r="BJ40" s="219" t="s">
        <v>107</v>
      </c>
      <c r="BK40" s="219" t="s">
        <v>108</v>
      </c>
      <c r="BL40" s="219" t="s">
        <v>109</v>
      </c>
      <c r="BM40" s="219" t="s">
        <v>110</v>
      </c>
      <c r="BN40" s="219" t="s">
        <v>111</v>
      </c>
      <c r="BO40" s="219" t="s">
        <v>112</v>
      </c>
      <c r="BP40" s="219" t="s">
        <v>113</v>
      </c>
      <c r="BQ40" s="219" t="s">
        <v>114</v>
      </c>
      <c r="BR40" s="219" t="s">
        <v>115</v>
      </c>
      <c r="BS40" s="219" t="s">
        <v>116</v>
      </c>
      <c r="BT40" s="150"/>
      <c r="BU40" s="219" t="s">
        <v>117</v>
      </c>
      <c r="BV40" s="219" t="s">
        <v>118</v>
      </c>
      <c r="BW40" s="150"/>
      <c r="BX40" s="216" t="s">
        <v>119</v>
      </c>
      <c r="BY40" s="216" t="s">
        <v>120</v>
      </c>
      <c r="BZ40" s="216" t="s">
        <v>121</v>
      </c>
      <c r="CA40" s="216" t="s">
        <v>122</v>
      </c>
      <c r="CB40" s="216" t="s">
        <v>123</v>
      </c>
      <c r="CC40" s="216" t="s">
        <v>80</v>
      </c>
    </row>
    <row r="41" spans="1:81" ht="15.95" customHeight="1">
      <c r="A41" s="150"/>
      <c r="B41" s="183"/>
      <c r="C41" s="193"/>
      <c r="D41" s="155"/>
      <c r="E41" s="155"/>
      <c r="F41" s="181"/>
      <c r="G41" s="155"/>
      <c r="H41" s="155"/>
      <c r="I41" s="175"/>
      <c r="J41" s="161"/>
      <c r="K41" s="157"/>
      <c r="L41" s="189"/>
      <c r="M41" s="159"/>
      <c r="N41" s="189"/>
      <c r="O41" s="159"/>
      <c r="P41" s="189"/>
      <c r="Q41" s="159"/>
      <c r="R41" s="189"/>
      <c r="S41" s="159"/>
      <c r="T41" s="187"/>
      <c r="U41" s="212"/>
      <c r="V41" s="155"/>
      <c r="W41" s="155"/>
      <c r="X41" s="164"/>
      <c r="Y41" s="164"/>
      <c r="Z41" s="159"/>
      <c r="AA41" s="159"/>
      <c r="AB41" s="155"/>
      <c r="AC41" s="155"/>
      <c r="AD41" s="155"/>
      <c r="AE41" s="155"/>
      <c r="AF41" s="159"/>
      <c r="AG41" s="209"/>
      <c r="AH41" s="74"/>
      <c r="AI41" s="272"/>
      <c r="AJ41" s="272"/>
      <c r="AK41" s="272"/>
      <c r="AL41" s="272"/>
      <c r="AM41" s="272"/>
      <c r="AN41" s="219"/>
      <c r="AO41" s="273"/>
      <c r="AP41" s="219"/>
      <c r="AQ41" s="219"/>
      <c r="AR41" s="219"/>
      <c r="AS41" s="219"/>
      <c r="AT41" s="219"/>
      <c r="AU41" s="219"/>
      <c r="AV41" s="219"/>
      <c r="AW41" s="219"/>
      <c r="AX41" s="219"/>
      <c r="AY41" s="219"/>
      <c r="AZ41" s="219"/>
      <c r="BA41" s="219"/>
      <c r="BB41" s="219"/>
      <c r="BC41" s="219"/>
      <c r="BD41" s="219"/>
      <c r="BE41" s="219"/>
      <c r="BF41" s="219"/>
      <c r="BG41" s="219"/>
      <c r="BH41" s="219"/>
      <c r="BI41" s="219"/>
      <c r="BJ41" s="219"/>
      <c r="BK41" s="219"/>
      <c r="BL41" s="219"/>
      <c r="BM41" s="219"/>
      <c r="BN41" s="219"/>
      <c r="BO41" s="219"/>
      <c r="BP41" s="219"/>
      <c r="BQ41" s="219"/>
      <c r="BR41" s="219"/>
      <c r="BS41" s="219"/>
      <c r="BT41" s="150"/>
      <c r="BU41" s="219"/>
      <c r="BV41" s="219"/>
      <c r="BW41" s="150"/>
      <c r="BX41" s="217"/>
      <c r="BY41" s="217"/>
      <c r="BZ41" s="217"/>
      <c r="CA41" s="217"/>
      <c r="CB41" s="217"/>
      <c r="CC41" s="217"/>
    </row>
    <row r="42" spans="1:81" ht="15.95" customHeight="1" thickBot="1">
      <c r="A42" s="150"/>
      <c r="B42" s="183"/>
      <c r="C42" s="193"/>
      <c r="D42" s="155"/>
      <c r="E42" s="155"/>
      <c r="F42" s="181"/>
      <c r="G42" s="155"/>
      <c r="H42" s="155"/>
      <c r="I42" s="175"/>
      <c r="J42" s="161"/>
      <c r="K42" s="158"/>
      <c r="L42" s="190"/>
      <c r="M42" s="160"/>
      <c r="N42" s="190"/>
      <c r="O42" s="160"/>
      <c r="P42" s="190"/>
      <c r="Q42" s="160"/>
      <c r="R42" s="190"/>
      <c r="S42" s="160"/>
      <c r="T42" s="188"/>
      <c r="U42" s="212"/>
      <c r="V42" s="155"/>
      <c r="W42" s="155"/>
      <c r="X42" s="164"/>
      <c r="Y42" s="164"/>
      <c r="Z42" s="154"/>
      <c r="AA42" s="160"/>
      <c r="AB42" s="210"/>
      <c r="AC42" s="210"/>
      <c r="AD42" s="210"/>
      <c r="AE42" s="210"/>
      <c r="AF42" s="160"/>
      <c r="AG42" s="209"/>
      <c r="AH42" s="74"/>
      <c r="AI42" s="272"/>
      <c r="AJ42" s="272"/>
      <c r="AK42" s="272"/>
      <c r="AL42" s="272"/>
      <c r="AM42" s="272"/>
      <c r="AN42" s="219"/>
      <c r="AO42" s="273"/>
      <c r="AP42" s="219"/>
      <c r="AQ42" s="219"/>
      <c r="AR42" s="219"/>
      <c r="AS42" s="219"/>
      <c r="AT42" s="219"/>
      <c r="AU42" s="219"/>
      <c r="AV42" s="219"/>
      <c r="AW42" s="219"/>
      <c r="AX42" s="219"/>
      <c r="AY42" s="219"/>
      <c r="AZ42" s="219"/>
      <c r="BA42" s="219"/>
      <c r="BB42" s="219"/>
      <c r="BC42" s="219"/>
      <c r="BD42" s="219"/>
      <c r="BE42" s="219"/>
      <c r="BF42" s="219"/>
      <c r="BG42" s="219"/>
      <c r="BH42" s="219"/>
      <c r="BI42" s="219"/>
      <c r="BJ42" s="219"/>
      <c r="BK42" s="219"/>
      <c r="BL42" s="219"/>
      <c r="BM42" s="219"/>
      <c r="BN42" s="219"/>
      <c r="BO42" s="219"/>
      <c r="BP42" s="219"/>
      <c r="BQ42" s="219"/>
      <c r="BR42" s="219"/>
      <c r="BS42" s="219"/>
      <c r="BT42" s="150"/>
      <c r="BU42" s="219"/>
      <c r="BV42" s="219"/>
      <c r="BW42" s="150"/>
      <c r="BX42" s="218"/>
      <c r="BY42" s="218"/>
      <c r="BZ42" s="218"/>
      <c r="CA42" s="218"/>
      <c r="CB42" s="218"/>
      <c r="CC42" s="218"/>
    </row>
    <row r="43" spans="1:81" ht="14.1">
      <c r="A43" s="18">
        <v>1</v>
      </c>
      <c r="B43" s="40" t="str">
        <f>IF(C43&gt;0,A43,"")</f>
        <v/>
      </c>
      <c r="C43" s="71"/>
      <c r="D43" s="41"/>
      <c r="E43" s="80"/>
      <c r="F43" s="42"/>
      <c r="G43" s="43"/>
      <c r="H43" s="44"/>
      <c r="I43" s="91"/>
      <c r="J43" s="103"/>
      <c r="K43" s="118"/>
      <c r="L43" s="119"/>
      <c r="M43" s="120"/>
      <c r="N43" s="119"/>
      <c r="O43" s="120"/>
      <c r="P43" s="119"/>
      <c r="Q43" s="121"/>
      <c r="R43" s="119"/>
      <c r="S43" s="121"/>
      <c r="T43" s="122"/>
      <c r="U43" s="106"/>
      <c r="V43" s="42"/>
      <c r="W43" s="45"/>
      <c r="X43" s="42"/>
      <c r="Y43" s="115"/>
      <c r="Z43" s="134"/>
      <c r="AA43" s="130"/>
      <c r="AB43" s="77"/>
      <c r="AC43" s="77"/>
      <c r="AD43" s="77"/>
      <c r="AE43" s="77"/>
      <c r="AF43" s="77"/>
      <c r="AG43" s="145"/>
      <c r="AH43"/>
      <c r="AI43" s="148">
        <f t="shared" ref="AI43:AI106" si="0">L43*J43</f>
        <v>0</v>
      </c>
      <c r="AJ43" s="148">
        <f t="shared" ref="AJ43:AJ106" si="1">N43*J43</f>
        <v>0</v>
      </c>
      <c r="AK43" s="148">
        <f t="shared" ref="AK43:AK106" si="2">P43*J43</f>
        <v>0</v>
      </c>
      <c r="AL43" s="148">
        <f t="shared" ref="AL43:AL106" si="3">R43*J43</f>
        <v>0</v>
      </c>
      <c r="AM43" s="148">
        <f t="shared" ref="AM43:AM106" si="4">T43*J43</f>
        <v>0</v>
      </c>
      <c r="AN43" s="148">
        <f t="shared" ref="AN43:AN106" si="5">IF(F43="No",J43,0)</f>
        <v>0</v>
      </c>
      <c r="AO43" s="150"/>
      <c r="AP43" s="149" t="e">
        <f t="shared" ref="AP43:AP106" si="6">(J43*L43)*(AA43/J43)</f>
        <v>#DIV/0!</v>
      </c>
      <c r="AQ43" s="149" t="e">
        <f t="shared" ref="AQ43:AQ106" si="7">(J43*N43)*(AA43/J43)</f>
        <v>#DIV/0!</v>
      </c>
      <c r="AR43" s="149" t="e">
        <f t="shared" ref="AR43:AR106" si="8">(J43*P43)*(AA43/J43)</f>
        <v>#DIV/0!</v>
      </c>
      <c r="AS43" s="149" t="e">
        <f t="shared" ref="AS43:AS106" si="9">(J43*R43)*(AA43/J43)</f>
        <v>#DIV/0!</v>
      </c>
      <c r="AT43" s="149" t="e">
        <f t="shared" ref="AT43:AT106" si="10">(J43*T43)*(AA43/J43)</f>
        <v>#DIV/0!</v>
      </c>
      <c r="AU43" s="148">
        <f t="shared" ref="AU43:AU106" si="11">IF(F43="No",AA43,0)</f>
        <v>0</v>
      </c>
      <c r="AV43" s="149" t="e">
        <f t="shared" ref="AV43:AV106" si="12">(J43*L43)*(AB43/J43)</f>
        <v>#DIV/0!</v>
      </c>
      <c r="AW43" s="149" t="e">
        <f t="shared" ref="AW43:AW106" si="13">(J43*N43)*(AB43/J43)</f>
        <v>#DIV/0!</v>
      </c>
      <c r="AX43" s="149" t="e">
        <f t="shared" ref="AX43:AX106" si="14">(J43*P43)*(AB43/J43)</f>
        <v>#DIV/0!</v>
      </c>
      <c r="AY43" s="149" t="e">
        <f t="shared" ref="AY43:AY106" si="15">(J43*R43)*(AB43/J43)</f>
        <v>#DIV/0!</v>
      </c>
      <c r="AZ43" s="149" t="e">
        <f t="shared" ref="AZ43:AZ106" si="16">(J43*T43)*(AB43/J43)</f>
        <v>#DIV/0!</v>
      </c>
      <c r="BA43" s="148">
        <f t="shared" ref="BA43:BA106" si="17">IF(F43="No",AB43,0)</f>
        <v>0</v>
      </c>
      <c r="BB43" s="149" t="e">
        <f t="shared" ref="BB43:BB106" si="18">(J43*L43)*(AC43/J43)</f>
        <v>#DIV/0!</v>
      </c>
      <c r="BC43" s="149" t="e">
        <f t="shared" ref="BC43:BC106" si="19">(J43*N43)*(AC43/J43)</f>
        <v>#DIV/0!</v>
      </c>
      <c r="BD43" s="149" t="e">
        <f t="shared" ref="BD43:BD106" si="20">(J43*P43)*(AC43/J43)</f>
        <v>#DIV/0!</v>
      </c>
      <c r="BE43" s="149" t="e">
        <f t="shared" ref="BE43:BE106" si="21">(J43*R43)*(AC43/J43)</f>
        <v>#DIV/0!</v>
      </c>
      <c r="BF43" s="149" t="e">
        <f t="shared" ref="BF43:BF106" si="22">(J43*T43)*(AC43/J43)</f>
        <v>#DIV/0!</v>
      </c>
      <c r="BG43" s="148">
        <f t="shared" ref="BG43:BG106" si="23">IF(F43="No",AC43,0)</f>
        <v>0</v>
      </c>
      <c r="BH43" s="149" t="e">
        <f t="shared" ref="BH43:BH106" si="24">(J43*L43)*(AD43/J43)</f>
        <v>#DIV/0!</v>
      </c>
      <c r="BI43" s="149" t="e">
        <f t="shared" ref="BI43:BI106" si="25">(J43*N43)*(AD43/J43)</f>
        <v>#DIV/0!</v>
      </c>
      <c r="BJ43" s="149" t="e">
        <f t="shared" ref="BJ43:BJ106" si="26">(J43*P43)*(AD43/J43)</f>
        <v>#DIV/0!</v>
      </c>
      <c r="BK43" s="149" t="e">
        <f t="shared" ref="BK43:BK106" si="27">(J43*R43)*(AD43/J43)</f>
        <v>#DIV/0!</v>
      </c>
      <c r="BL43" s="149" t="e">
        <f t="shared" ref="BL43:BL106" si="28">(J43*T43)*(AD43/J43)</f>
        <v>#DIV/0!</v>
      </c>
      <c r="BM43" s="148">
        <f t="shared" ref="BM43:BM106" si="29">IF(F43="No",AD43,0)</f>
        <v>0</v>
      </c>
      <c r="BN43" s="149" t="e">
        <f t="shared" ref="BN43:BN106" si="30">(J43*L43)*(AE43/J43)</f>
        <v>#DIV/0!</v>
      </c>
      <c r="BO43" s="149" t="e">
        <f t="shared" ref="BO43:BO106" si="31">(J43*N43)*(AE43/J43)</f>
        <v>#DIV/0!</v>
      </c>
      <c r="BP43" s="149" t="e">
        <f t="shared" ref="BP43:BP106" si="32">(J43*P43)*(AE43/J43)</f>
        <v>#DIV/0!</v>
      </c>
      <c r="BQ43" s="149" t="e">
        <f t="shared" ref="BQ43:BQ106" si="33">(J43*R43)*(AE43/J43)</f>
        <v>#DIV/0!</v>
      </c>
      <c r="BR43" s="149" t="e">
        <f t="shared" ref="BR43:BR106" si="34">(J43*T43)*(AE43/J43)</f>
        <v>#DIV/0!</v>
      </c>
      <c r="BS43" s="148">
        <f t="shared" ref="BS43:BS106" si="35">IF(F43="No",AE43,0)</f>
        <v>0</v>
      </c>
      <c r="BT43" s="150"/>
      <c r="BU43" s="150" t="e">
        <f>VLOOKUP(I43,Lists!$D$2:$D$19,1,FALSE)</f>
        <v>#N/A</v>
      </c>
      <c r="BV43" s="150" t="e">
        <f>VLOOKUP($I43,Blends!$B$2:$B$115,1,FALSE)</f>
        <v>#N/A</v>
      </c>
      <c r="BW43" s="150"/>
      <c r="BX43" s="151">
        <f>ROUND(IF($I43="Other HFC Blend",(AA43*$L43*SUMIF(Lists!$E$2:$E$133,'Quarterly Information'!$K43,Exchange_Value)+AA43*$N43*SUMIF(Lists!$E$2:$E$133,'Quarterly Information'!$M43,Exchange_Value)+AA43*$P43*SUMIF(Lists!$E$2:$E$133,'Quarterly Information'!$O43,Exchange_Value)+AA43*$R43*SUMIF(Lists!$E$2:$E$133,'Quarterly Information'!$Q43,Exchange_Value)+AA43*$T43*SUMIF(Lists!$E$2:$E$133,'Quarterly Information'!$S43,Exchange_Value))/1000,AA43*SUMIF(Lists!$E$2:$E$133,$I43,Exchange_Value)/1000),1)</f>
        <v>0</v>
      </c>
      <c r="BY43" s="151">
        <f>ROUND(IF($I43="Other HFC Blend",(AB43*$L43*SUMIF(Lists!$E$2:$E$133,'Quarterly Information'!$K43,Exchange_Value)+AB43*$N43*SUMIF(Lists!$E$2:$E$133,'Quarterly Information'!$M43,Exchange_Value)+AB43*$P43*SUMIF(Lists!$E$2:$E$133,'Quarterly Information'!$O43,Exchange_Value)+AB43*$R43*SUMIF(Lists!$E$2:$E$133,'Quarterly Information'!$Q43,Exchange_Value)+AB43*$T43*SUMIF(Lists!$E$2:$E$133,'Quarterly Information'!$S43,Exchange_Value))/1000,AB43*SUMIF(Lists!$E$2:$E$133,$I43,Exchange_Value)/1000),1)</f>
        <v>0</v>
      </c>
      <c r="BZ43" s="151">
        <f>ROUND(IF($I43="Other HFC Blend",(AC43*$L43*SUMIF(Lists!$E$2:$E$133,'Quarterly Information'!$K43,Exchange_Value)+AC43*$N43*SUMIF(Lists!$E$2:$E$133,'Quarterly Information'!$M43,Exchange_Value)+AC43*$P43*SUMIF(Lists!$E$2:$E$133,'Quarterly Information'!$O43,Exchange_Value)+AC43*$R43*SUMIF(Lists!$E$2:$E$133,'Quarterly Information'!$Q43,Exchange_Value)+AC43*$T43*SUMIF(Lists!$E$2:$E$133,'Quarterly Information'!$S43,Exchange_Value))/1000,AC43*SUMIF(Lists!$E$2:$E$133,$I43,Exchange_Value)/1000),1)</f>
        <v>0</v>
      </c>
      <c r="CA43" s="151">
        <f>ROUND(IF($I43="Other HFC Blend",(AD43*$L43*SUMIF(Lists!$E$2:$E$133,'Quarterly Information'!$K43,Exchange_Value)+AD43*$N43*SUMIF(Lists!$E$2:$E$133,'Quarterly Information'!$M43,Exchange_Value)+AD43*$P43*SUMIF(Lists!$E$2:$E$133,'Quarterly Information'!$O43,Exchange_Value)+AD43*$R43*SUMIF(Lists!$E$2:$E$133,'Quarterly Information'!$Q43,Exchange_Value)+AD43*$T43*SUMIF(Lists!$E$2:$E$133,'Quarterly Information'!$S43,Exchange_Value))/1000,AD43*SUMIF(Lists!$E$2:$E$133,$I43,Exchange_Value)/1000),1)</f>
        <v>0</v>
      </c>
      <c r="CB43" s="151">
        <f>ROUND(IF($I43="Other HFC Blend",(AE43*$L43*SUMIF(Lists!$E$2:$E$133,'Quarterly Information'!$K43,Exchange_Value)+AE43*$N43*SUMIF(Lists!$E$2:$E$133,'Quarterly Information'!$M43,Exchange_Value)+AE43*$P43*SUMIF(Lists!$E$2:$E$133,'Quarterly Information'!$O43,Exchange_Value)+AE43*$R43*SUMIF(Lists!$E$2:$E$133,'Quarterly Information'!$Q43,Exchange_Value)+AE43*$T43*SUMIF(Lists!$E$2:$E$133,'Quarterly Information'!$S43,Exchange_Value))/1000,AE43*SUMIF(Lists!$E$2:$E$133,$I43,Exchange_Value)/1000),1)</f>
        <v>0</v>
      </c>
      <c r="CC43" s="151">
        <f>ROUND(IF($I43="Other HFC Blend",(AF43*$L43*SUMIF(Lists!$E$2:$E$133,'Quarterly Information'!$K43,Exchange_Value)+AF43*$N43*SUMIF(Lists!$E$2:$E$133,'Quarterly Information'!$M43,Exchange_Value)+AF43*$P43*SUMIF(Lists!$E$2:$E$133,'Quarterly Information'!$O43,Exchange_Value)+AF43*$R43*SUMIF(Lists!$E$2:$E$133,'Quarterly Information'!$Q43,Exchange_Value)+AF43*$T43*SUMIF(Lists!$E$2:$E$133,'Quarterly Information'!$S43,Exchange_Value))/1000,AF43*SUMIF(Lists!$E$2:$E$133,$I43,Exchange_Value)/1000),1)</f>
        <v>0</v>
      </c>
    </row>
    <row r="44" spans="1:81" ht="14.1">
      <c r="A44" s="18">
        <v>2</v>
      </c>
      <c r="B44" s="46" t="str">
        <f t="shared" ref="B44:B107" si="36">IF(C44&gt;0,A44,"")</f>
        <v/>
      </c>
      <c r="C44" s="72"/>
      <c r="D44" s="47"/>
      <c r="E44" s="81"/>
      <c r="F44" s="48"/>
      <c r="G44" s="49"/>
      <c r="H44" s="50"/>
      <c r="I44" s="92"/>
      <c r="J44" s="104"/>
      <c r="K44" s="109"/>
      <c r="L44" s="51"/>
      <c r="M44" s="48"/>
      <c r="N44" s="51"/>
      <c r="O44" s="48"/>
      <c r="P44" s="51"/>
      <c r="Q44" s="69"/>
      <c r="R44" s="51"/>
      <c r="S44" s="69"/>
      <c r="T44" s="110"/>
      <c r="U44" s="107"/>
      <c r="V44" s="48"/>
      <c r="W44" s="52"/>
      <c r="X44" s="48"/>
      <c r="Y44" s="116"/>
      <c r="Z44" s="133"/>
      <c r="AA44" s="131"/>
      <c r="AB44" s="76"/>
      <c r="AC44" s="76"/>
      <c r="AD44" s="76"/>
      <c r="AE44" s="76"/>
      <c r="AF44" s="76"/>
      <c r="AG44" s="145"/>
      <c r="AH44"/>
      <c r="AI44" s="148">
        <f t="shared" si="0"/>
        <v>0</v>
      </c>
      <c r="AJ44" s="148">
        <f t="shared" si="1"/>
        <v>0</v>
      </c>
      <c r="AK44" s="148">
        <f t="shared" si="2"/>
        <v>0</v>
      </c>
      <c r="AL44" s="148">
        <f t="shared" si="3"/>
        <v>0</v>
      </c>
      <c r="AM44" s="148">
        <f t="shared" si="4"/>
        <v>0</v>
      </c>
      <c r="AN44" s="148">
        <f t="shared" si="5"/>
        <v>0</v>
      </c>
      <c r="AO44" s="150"/>
      <c r="AP44" s="149" t="e">
        <f t="shared" si="6"/>
        <v>#DIV/0!</v>
      </c>
      <c r="AQ44" s="149" t="e">
        <f t="shared" si="7"/>
        <v>#DIV/0!</v>
      </c>
      <c r="AR44" s="149" t="e">
        <f t="shared" si="8"/>
        <v>#DIV/0!</v>
      </c>
      <c r="AS44" s="149" t="e">
        <f t="shared" si="9"/>
        <v>#DIV/0!</v>
      </c>
      <c r="AT44" s="149" t="e">
        <f t="shared" si="10"/>
        <v>#DIV/0!</v>
      </c>
      <c r="AU44" s="148">
        <f t="shared" si="11"/>
        <v>0</v>
      </c>
      <c r="AV44" s="149" t="e">
        <f t="shared" si="12"/>
        <v>#DIV/0!</v>
      </c>
      <c r="AW44" s="149" t="e">
        <f t="shared" si="13"/>
        <v>#DIV/0!</v>
      </c>
      <c r="AX44" s="149" t="e">
        <f t="shared" si="14"/>
        <v>#DIV/0!</v>
      </c>
      <c r="AY44" s="149" t="e">
        <f t="shared" si="15"/>
        <v>#DIV/0!</v>
      </c>
      <c r="AZ44" s="149" t="e">
        <f t="shared" si="16"/>
        <v>#DIV/0!</v>
      </c>
      <c r="BA44" s="148">
        <f t="shared" si="17"/>
        <v>0</v>
      </c>
      <c r="BB44" s="149" t="e">
        <f t="shared" si="18"/>
        <v>#DIV/0!</v>
      </c>
      <c r="BC44" s="149" t="e">
        <f t="shared" si="19"/>
        <v>#DIV/0!</v>
      </c>
      <c r="BD44" s="149" t="e">
        <f t="shared" si="20"/>
        <v>#DIV/0!</v>
      </c>
      <c r="BE44" s="149" t="e">
        <f t="shared" si="21"/>
        <v>#DIV/0!</v>
      </c>
      <c r="BF44" s="149" t="e">
        <f t="shared" si="22"/>
        <v>#DIV/0!</v>
      </c>
      <c r="BG44" s="148">
        <f t="shared" si="23"/>
        <v>0</v>
      </c>
      <c r="BH44" s="149" t="e">
        <f t="shared" si="24"/>
        <v>#DIV/0!</v>
      </c>
      <c r="BI44" s="149" t="e">
        <f t="shared" si="25"/>
        <v>#DIV/0!</v>
      </c>
      <c r="BJ44" s="149" t="e">
        <f t="shared" si="26"/>
        <v>#DIV/0!</v>
      </c>
      <c r="BK44" s="149" t="e">
        <f t="shared" si="27"/>
        <v>#DIV/0!</v>
      </c>
      <c r="BL44" s="149" t="e">
        <f t="shared" si="28"/>
        <v>#DIV/0!</v>
      </c>
      <c r="BM44" s="148">
        <f t="shared" si="29"/>
        <v>0</v>
      </c>
      <c r="BN44" s="149" t="e">
        <f t="shared" si="30"/>
        <v>#DIV/0!</v>
      </c>
      <c r="BO44" s="149" t="e">
        <f t="shared" si="31"/>
        <v>#DIV/0!</v>
      </c>
      <c r="BP44" s="149" t="e">
        <f t="shared" si="32"/>
        <v>#DIV/0!</v>
      </c>
      <c r="BQ44" s="149" t="e">
        <f t="shared" si="33"/>
        <v>#DIV/0!</v>
      </c>
      <c r="BR44" s="149" t="e">
        <f t="shared" si="34"/>
        <v>#DIV/0!</v>
      </c>
      <c r="BS44" s="148">
        <f t="shared" si="35"/>
        <v>0</v>
      </c>
      <c r="BT44" s="150"/>
      <c r="BU44" s="150" t="e">
        <f>VLOOKUP(I44,Lists!$D$2:$D$19,1,FALSE)</f>
        <v>#N/A</v>
      </c>
      <c r="BV44" s="150" t="e">
        <f>VLOOKUP($I44,Blends!$B$2:$B$115,1,FALSE)</f>
        <v>#N/A</v>
      </c>
      <c r="BW44" s="150"/>
      <c r="BX44" s="151">
        <f>ROUND(IF($I44="Other HFC Blend",(AA44*$L44*SUMIF(Lists!$E$2:$E$133,'Quarterly Information'!$K44,Exchange_Value)+AA44*$N44*SUMIF(Lists!$E$2:$E$133,'Quarterly Information'!$M44,Exchange_Value)+AA44*$P44*SUMIF(Lists!$E$2:$E$133,'Quarterly Information'!$O44,Exchange_Value)+AA44*$R44*SUMIF(Lists!$E$2:$E$133,'Quarterly Information'!$Q44,Exchange_Value)+AA44*$T44*SUMIF(Lists!$E$2:$E$133,'Quarterly Information'!$S44,Exchange_Value))/1000,AA44*SUMIF(Lists!$E$2:$E$133,$I44,Exchange_Value)/1000),1)</f>
        <v>0</v>
      </c>
      <c r="BY44" s="151">
        <f>ROUND(IF($I44="Other HFC Blend",(AB44*$L44*SUMIF(Lists!$E$2:$E$133,'Quarterly Information'!$K44,Exchange_Value)+AB44*$N44*SUMIF(Lists!$E$2:$E$133,'Quarterly Information'!$M44,Exchange_Value)+AB44*$P44*SUMIF(Lists!$E$2:$E$133,'Quarterly Information'!$O44,Exchange_Value)+AB44*$R44*SUMIF(Lists!$E$2:$E$133,'Quarterly Information'!$Q44,Exchange_Value)+AB44*$T44*SUMIF(Lists!$E$2:$E$133,'Quarterly Information'!$S44,Exchange_Value))/1000,AB44*SUMIF(Lists!$E$2:$E$133,$I44,Exchange_Value)/1000),1)</f>
        <v>0</v>
      </c>
      <c r="BZ44" s="151">
        <f>ROUND(IF($I44="Other HFC Blend",(AC44*$L44*SUMIF(Lists!$E$2:$E$133,'Quarterly Information'!$K44,Exchange_Value)+AC44*$N44*SUMIF(Lists!$E$2:$E$133,'Quarterly Information'!$M44,Exchange_Value)+AC44*$P44*SUMIF(Lists!$E$2:$E$133,'Quarterly Information'!$O44,Exchange_Value)+AC44*$R44*SUMIF(Lists!$E$2:$E$133,'Quarterly Information'!$Q44,Exchange_Value)+AC44*$T44*SUMIF(Lists!$E$2:$E$133,'Quarterly Information'!$S44,Exchange_Value))/1000,AC44*SUMIF(Lists!$E$2:$E$133,$I44,Exchange_Value)/1000),1)</f>
        <v>0</v>
      </c>
      <c r="CA44" s="151">
        <f>ROUND(IF($I44="Other HFC Blend",(AD44*$L44*SUMIF(Lists!$E$2:$E$133,'Quarterly Information'!$K44,Exchange_Value)+AD44*$N44*SUMIF(Lists!$E$2:$E$133,'Quarterly Information'!$M44,Exchange_Value)+AD44*$P44*SUMIF(Lists!$E$2:$E$133,'Quarterly Information'!$O44,Exchange_Value)+AD44*$R44*SUMIF(Lists!$E$2:$E$133,'Quarterly Information'!$Q44,Exchange_Value)+AD44*$T44*SUMIF(Lists!$E$2:$E$133,'Quarterly Information'!$S44,Exchange_Value))/1000,AD44*SUMIF(Lists!$E$2:$E$133,$I44,Exchange_Value)/1000),1)</f>
        <v>0</v>
      </c>
      <c r="CB44" s="151">
        <f>ROUND(IF($I44="Other HFC Blend",(AE44*$L44*SUMIF(Lists!$E$2:$E$133,'Quarterly Information'!$K44,Exchange_Value)+AE44*$N44*SUMIF(Lists!$E$2:$E$133,'Quarterly Information'!$M44,Exchange_Value)+AE44*$P44*SUMIF(Lists!$E$2:$E$133,'Quarterly Information'!$O44,Exchange_Value)+AE44*$R44*SUMIF(Lists!$E$2:$E$133,'Quarterly Information'!$Q44,Exchange_Value)+AE44*$T44*SUMIF(Lists!$E$2:$E$133,'Quarterly Information'!$S44,Exchange_Value))/1000,AE44*SUMIF(Lists!$E$2:$E$133,$I44,Exchange_Value)/1000),1)</f>
        <v>0</v>
      </c>
      <c r="CC44" s="151">
        <f>ROUND(IF($I44="Other HFC Blend",(AF44*$L44*SUMIF(Lists!$E$2:$E$133,'Quarterly Information'!$K44,Exchange_Value)+AF44*$N44*SUMIF(Lists!$E$2:$E$133,'Quarterly Information'!$M44,Exchange_Value)+AF44*$P44*SUMIF(Lists!$E$2:$E$133,'Quarterly Information'!$O44,Exchange_Value)+AF44*$R44*SUMIF(Lists!$E$2:$E$133,'Quarterly Information'!$Q44,Exchange_Value)+AF44*$T44*SUMIF(Lists!$E$2:$E$133,'Quarterly Information'!$S44,Exchange_Value))/1000,AF44*SUMIF(Lists!$E$2:$E$133,$I44,Exchange_Value)/1000),1)</f>
        <v>0</v>
      </c>
    </row>
    <row r="45" spans="1:81" ht="14.1">
      <c r="A45" s="18">
        <v>3</v>
      </c>
      <c r="B45" s="46" t="str">
        <f t="shared" si="36"/>
        <v/>
      </c>
      <c r="C45" s="72"/>
      <c r="D45" s="47"/>
      <c r="E45" s="81"/>
      <c r="F45" s="48"/>
      <c r="G45" s="49"/>
      <c r="H45" s="50"/>
      <c r="I45" s="92"/>
      <c r="J45" s="104"/>
      <c r="K45" s="109"/>
      <c r="L45" s="51"/>
      <c r="M45" s="48"/>
      <c r="N45" s="51"/>
      <c r="O45" s="48"/>
      <c r="P45" s="51"/>
      <c r="Q45" s="69"/>
      <c r="R45" s="51"/>
      <c r="S45" s="69"/>
      <c r="T45" s="110"/>
      <c r="U45" s="107"/>
      <c r="V45" s="48"/>
      <c r="W45" s="52"/>
      <c r="X45" s="48"/>
      <c r="Y45" s="116"/>
      <c r="Z45" s="133"/>
      <c r="AA45" s="131"/>
      <c r="AB45" s="76"/>
      <c r="AC45" s="76"/>
      <c r="AD45" s="76"/>
      <c r="AE45" s="76"/>
      <c r="AF45" s="76"/>
      <c r="AG45" s="145"/>
      <c r="AH45"/>
      <c r="AI45" s="148">
        <f t="shared" si="0"/>
        <v>0</v>
      </c>
      <c r="AJ45" s="148">
        <f t="shared" si="1"/>
        <v>0</v>
      </c>
      <c r="AK45" s="148">
        <f t="shared" si="2"/>
        <v>0</v>
      </c>
      <c r="AL45" s="148">
        <f t="shared" si="3"/>
        <v>0</v>
      </c>
      <c r="AM45" s="148">
        <f t="shared" si="4"/>
        <v>0</v>
      </c>
      <c r="AN45" s="148">
        <f t="shared" si="5"/>
        <v>0</v>
      </c>
      <c r="AO45" s="150"/>
      <c r="AP45" s="149" t="e">
        <f t="shared" si="6"/>
        <v>#DIV/0!</v>
      </c>
      <c r="AQ45" s="149" t="e">
        <f t="shared" si="7"/>
        <v>#DIV/0!</v>
      </c>
      <c r="AR45" s="149" t="e">
        <f t="shared" si="8"/>
        <v>#DIV/0!</v>
      </c>
      <c r="AS45" s="149" t="e">
        <f t="shared" si="9"/>
        <v>#DIV/0!</v>
      </c>
      <c r="AT45" s="149" t="e">
        <f t="shared" si="10"/>
        <v>#DIV/0!</v>
      </c>
      <c r="AU45" s="148">
        <f t="shared" si="11"/>
        <v>0</v>
      </c>
      <c r="AV45" s="149" t="e">
        <f t="shared" si="12"/>
        <v>#DIV/0!</v>
      </c>
      <c r="AW45" s="149" t="e">
        <f t="shared" si="13"/>
        <v>#DIV/0!</v>
      </c>
      <c r="AX45" s="149" t="e">
        <f t="shared" si="14"/>
        <v>#DIV/0!</v>
      </c>
      <c r="AY45" s="149" t="e">
        <f t="shared" si="15"/>
        <v>#DIV/0!</v>
      </c>
      <c r="AZ45" s="149" t="e">
        <f t="shared" si="16"/>
        <v>#DIV/0!</v>
      </c>
      <c r="BA45" s="148">
        <f t="shared" si="17"/>
        <v>0</v>
      </c>
      <c r="BB45" s="149" t="e">
        <f t="shared" si="18"/>
        <v>#DIV/0!</v>
      </c>
      <c r="BC45" s="149" t="e">
        <f t="shared" si="19"/>
        <v>#DIV/0!</v>
      </c>
      <c r="BD45" s="149" t="e">
        <f t="shared" si="20"/>
        <v>#DIV/0!</v>
      </c>
      <c r="BE45" s="149" t="e">
        <f t="shared" si="21"/>
        <v>#DIV/0!</v>
      </c>
      <c r="BF45" s="149" t="e">
        <f t="shared" si="22"/>
        <v>#DIV/0!</v>
      </c>
      <c r="BG45" s="148">
        <f t="shared" si="23"/>
        <v>0</v>
      </c>
      <c r="BH45" s="149" t="e">
        <f t="shared" si="24"/>
        <v>#DIV/0!</v>
      </c>
      <c r="BI45" s="149" t="e">
        <f t="shared" si="25"/>
        <v>#DIV/0!</v>
      </c>
      <c r="BJ45" s="149" t="e">
        <f t="shared" si="26"/>
        <v>#DIV/0!</v>
      </c>
      <c r="BK45" s="149" t="e">
        <f t="shared" si="27"/>
        <v>#DIV/0!</v>
      </c>
      <c r="BL45" s="149" t="e">
        <f t="shared" si="28"/>
        <v>#DIV/0!</v>
      </c>
      <c r="BM45" s="148">
        <f t="shared" si="29"/>
        <v>0</v>
      </c>
      <c r="BN45" s="149" t="e">
        <f t="shared" si="30"/>
        <v>#DIV/0!</v>
      </c>
      <c r="BO45" s="149" t="e">
        <f t="shared" si="31"/>
        <v>#DIV/0!</v>
      </c>
      <c r="BP45" s="149" t="e">
        <f t="shared" si="32"/>
        <v>#DIV/0!</v>
      </c>
      <c r="BQ45" s="149" t="e">
        <f t="shared" si="33"/>
        <v>#DIV/0!</v>
      </c>
      <c r="BR45" s="149" t="e">
        <f t="shared" si="34"/>
        <v>#DIV/0!</v>
      </c>
      <c r="BS45" s="148">
        <f t="shared" si="35"/>
        <v>0</v>
      </c>
      <c r="BT45" s="150"/>
      <c r="BU45" s="150" t="e">
        <f>VLOOKUP(I45,Lists!$D$2:$D$19,1,FALSE)</f>
        <v>#N/A</v>
      </c>
      <c r="BV45" s="150" t="e">
        <f>VLOOKUP($I45,Blends!$B$2:$B$115,1,FALSE)</f>
        <v>#N/A</v>
      </c>
      <c r="BW45" s="150"/>
      <c r="BX45" s="151">
        <f>ROUND(IF($I45="Other HFC Blend",(AA45*$L45*SUMIF(Lists!$E$2:$E$133,'Quarterly Information'!$K45,Exchange_Value)+AA45*$N45*SUMIF(Lists!$E$2:$E$133,'Quarterly Information'!$M45,Exchange_Value)+AA45*$P45*SUMIF(Lists!$E$2:$E$133,'Quarterly Information'!$O45,Exchange_Value)+AA45*$R45*SUMIF(Lists!$E$2:$E$133,'Quarterly Information'!$Q45,Exchange_Value)+AA45*$T45*SUMIF(Lists!$E$2:$E$133,'Quarterly Information'!$S45,Exchange_Value))/1000,AA45*SUMIF(Lists!$E$2:$E$133,$I45,Exchange_Value)/1000),1)</f>
        <v>0</v>
      </c>
      <c r="BY45" s="151">
        <f>ROUND(IF($I45="Other HFC Blend",(AB45*$L45*SUMIF(Lists!$E$2:$E$133,'Quarterly Information'!$K45,Exchange_Value)+AB45*$N45*SUMIF(Lists!$E$2:$E$133,'Quarterly Information'!$M45,Exchange_Value)+AB45*$P45*SUMIF(Lists!$E$2:$E$133,'Quarterly Information'!$O45,Exchange_Value)+AB45*$R45*SUMIF(Lists!$E$2:$E$133,'Quarterly Information'!$Q45,Exchange_Value)+AB45*$T45*SUMIF(Lists!$E$2:$E$133,'Quarterly Information'!$S45,Exchange_Value))/1000,AB45*SUMIF(Lists!$E$2:$E$133,$I45,Exchange_Value)/1000),1)</f>
        <v>0</v>
      </c>
      <c r="BZ45" s="151">
        <f>ROUND(IF($I45="Other HFC Blend",(AC45*$L45*SUMIF(Lists!$E$2:$E$133,'Quarterly Information'!$K45,Exchange_Value)+AC45*$N45*SUMIF(Lists!$E$2:$E$133,'Quarterly Information'!$M45,Exchange_Value)+AC45*$P45*SUMIF(Lists!$E$2:$E$133,'Quarterly Information'!$O45,Exchange_Value)+AC45*$R45*SUMIF(Lists!$E$2:$E$133,'Quarterly Information'!$Q45,Exchange_Value)+AC45*$T45*SUMIF(Lists!$E$2:$E$133,'Quarterly Information'!$S45,Exchange_Value))/1000,AC45*SUMIF(Lists!$E$2:$E$133,$I45,Exchange_Value)/1000),1)</f>
        <v>0</v>
      </c>
      <c r="CA45" s="151">
        <f>ROUND(IF($I45="Other HFC Blend",(AD45*$L45*SUMIF(Lists!$E$2:$E$133,'Quarterly Information'!$K45,Exchange_Value)+AD45*$N45*SUMIF(Lists!$E$2:$E$133,'Quarterly Information'!$M45,Exchange_Value)+AD45*$P45*SUMIF(Lists!$E$2:$E$133,'Quarterly Information'!$O45,Exchange_Value)+AD45*$R45*SUMIF(Lists!$E$2:$E$133,'Quarterly Information'!$Q45,Exchange_Value)+AD45*$T45*SUMIF(Lists!$E$2:$E$133,'Quarterly Information'!$S45,Exchange_Value))/1000,AD45*SUMIF(Lists!$E$2:$E$133,$I45,Exchange_Value)/1000),1)</f>
        <v>0</v>
      </c>
      <c r="CB45" s="151">
        <f>ROUND(IF($I45="Other HFC Blend",(AE45*$L45*SUMIF(Lists!$E$2:$E$133,'Quarterly Information'!$K45,Exchange_Value)+AE45*$N45*SUMIF(Lists!$E$2:$E$133,'Quarterly Information'!$M45,Exchange_Value)+AE45*$P45*SUMIF(Lists!$E$2:$E$133,'Quarterly Information'!$O45,Exchange_Value)+AE45*$R45*SUMIF(Lists!$E$2:$E$133,'Quarterly Information'!$Q45,Exchange_Value)+AE45*$T45*SUMIF(Lists!$E$2:$E$133,'Quarterly Information'!$S45,Exchange_Value))/1000,AE45*SUMIF(Lists!$E$2:$E$133,$I45,Exchange_Value)/1000),1)</f>
        <v>0</v>
      </c>
      <c r="CC45" s="151">
        <f>ROUND(IF($I45="Other HFC Blend",(AF45*$L45*SUMIF(Lists!$E$2:$E$133,'Quarterly Information'!$K45,Exchange_Value)+AF45*$N45*SUMIF(Lists!$E$2:$E$133,'Quarterly Information'!$M45,Exchange_Value)+AF45*$P45*SUMIF(Lists!$E$2:$E$133,'Quarterly Information'!$O45,Exchange_Value)+AF45*$R45*SUMIF(Lists!$E$2:$E$133,'Quarterly Information'!$Q45,Exchange_Value)+AF45*$T45*SUMIF(Lists!$E$2:$E$133,'Quarterly Information'!$S45,Exchange_Value))/1000,AF45*SUMIF(Lists!$E$2:$E$133,$I45,Exchange_Value)/1000),1)</f>
        <v>0</v>
      </c>
    </row>
    <row r="46" spans="1:81" ht="14.1">
      <c r="A46" s="18">
        <v>4</v>
      </c>
      <c r="B46" s="46" t="str">
        <f t="shared" si="36"/>
        <v/>
      </c>
      <c r="C46" s="72"/>
      <c r="D46" s="47"/>
      <c r="E46" s="81"/>
      <c r="F46" s="48"/>
      <c r="G46" s="49"/>
      <c r="H46" s="50"/>
      <c r="I46" s="92"/>
      <c r="J46" s="104"/>
      <c r="K46" s="109"/>
      <c r="L46" s="51"/>
      <c r="M46" s="48"/>
      <c r="N46" s="51"/>
      <c r="O46" s="48"/>
      <c r="P46" s="51"/>
      <c r="Q46" s="69"/>
      <c r="R46" s="51"/>
      <c r="S46" s="69"/>
      <c r="T46" s="110"/>
      <c r="U46" s="107"/>
      <c r="V46" s="48"/>
      <c r="W46" s="52"/>
      <c r="X46" s="48"/>
      <c r="Y46" s="116"/>
      <c r="Z46" s="133"/>
      <c r="AA46" s="131"/>
      <c r="AB46" s="76"/>
      <c r="AC46" s="76"/>
      <c r="AD46" s="76"/>
      <c r="AE46" s="76"/>
      <c r="AF46" s="76"/>
      <c r="AG46" s="145"/>
      <c r="AH46"/>
      <c r="AI46" s="148">
        <f t="shared" si="0"/>
        <v>0</v>
      </c>
      <c r="AJ46" s="148">
        <f t="shared" si="1"/>
        <v>0</v>
      </c>
      <c r="AK46" s="148">
        <f t="shared" si="2"/>
        <v>0</v>
      </c>
      <c r="AL46" s="148">
        <f t="shared" si="3"/>
        <v>0</v>
      </c>
      <c r="AM46" s="148">
        <f t="shared" si="4"/>
        <v>0</v>
      </c>
      <c r="AN46" s="148">
        <f t="shared" si="5"/>
        <v>0</v>
      </c>
      <c r="AO46" s="150"/>
      <c r="AP46" s="149" t="e">
        <f t="shared" si="6"/>
        <v>#DIV/0!</v>
      </c>
      <c r="AQ46" s="149" t="e">
        <f t="shared" si="7"/>
        <v>#DIV/0!</v>
      </c>
      <c r="AR46" s="149" t="e">
        <f t="shared" si="8"/>
        <v>#DIV/0!</v>
      </c>
      <c r="AS46" s="149" t="e">
        <f t="shared" si="9"/>
        <v>#DIV/0!</v>
      </c>
      <c r="AT46" s="149" t="e">
        <f t="shared" si="10"/>
        <v>#DIV/0!</v>
      </c>
      <c r="AU46" s="148">
        <f t="shared" si="11"/>
        <v>0</v>
      </c>
      <c r="AV46" s="149" t="e">
        <f t="shared" si="12"/>
        <v>#DIV/0!</v>
      </c>
      <c r="AW46" s="149" t="e">
        <f t="shared" si="13"/>
        <v>#DIV/0!</v>
      </c>
      <c r="AX46" s="149" t="e">
        <f t="shared" si="14"/>
        <v>#DIV/0!</v>
      </c>
      <c r="AY46" s="149" t="e">
        <f t="shared" si="15"/>
        <v>#DIV/0!</v>
      </c>
      <c r="AZ46" s="149" t="e">
        <f t="shared" si="16"/>
        <v>#DIV/0!</v>
      </c>
      <c r="BA46" s="148">
        <f t="shared" si="17"/>
        <v>0</v>
      </c>
      <c r="BB46" s="149" t="e">
        <f t="shared" si="18"/>
        <v>#DIV/0!</v>
      </c>
      <c r="BC46" s="149" t="e">
        <f t="shared" si="19"/>
        <v>#DIV/0!</v>
      </c>
      <c r="BD46" s="149" t="e">
        <f t="shared" si="20"/>
        <v>#DIV/0!</v>
      </c>
      <c r="BE46" s="149" t="e">
        <f t="shared" si="21"/>
        <v>#DIV/0!</v>
      </c>
      <c r="BF46" s="149" t="e">
        <f t="shared" si="22"/>
        <v>#DIV/0!</v>
      </c>
      <c r="BG46" s="148">
        <f t="shared" si="23"/>
        <v>0</v>
      </c>
      <c r="BH46" s="149" t="e">
        <f t="shared" si="24"/>
        <v>#DIV/0!</v>
      </c>
      <c r="BI46" s="149" t="e">
        <f t="shared" si="25"/>
        <v>#DIV/0!</v>
      </c>
      <c r="BJ46" s="149" t="e">
        <f t="shared" si="26"/>
        <v>#DIV/0!</v>
      </c>
      <c r="BK46" s="149" t="e">
        <f t="shared" si="27"/>
        <v>#DIV/0!</v>
      </c>
      <c r="BL46" s="149" t="e">
        <f t="shared" si="28"/>
        <v>#DIV/0!</v>
      </c>
      <c r="BM46" s="148">
        <f t="shared" si="29"/>
        <v>0</v>
      </c>
      <c r="BN46" s="149" t="e">
        <f t="shared" si="30"/>
        <v>#DIV/0!</v>
      </c>
      <c r="BO46" s="149" t="e">
        <f t="shared" si="31"/>
        <v>#DIV/0!</v>
      </c>
      <c r="BP46" s="149" t="e">
        <f t="shared" si="32"/>
        <v>#DIV/0!</v>
      </c>
      <c r="BQ46" s="149" t="e">
        <f t="shared" si="33"/>
        <v>#DIV/0!</v>
      </c>
      <c r="BR46" s="149" t="e">
        <f t="shared" si="34"/>
        <v>#DIV/0!</v>
      </c>
      <c r="BS46" s="148">
        <f t="shared" si="35"/>
        <v>0</v>
      </c>
      <c r="BT46" s="150"/>
      <c r="BU46" s="150" t="e">
        <f>VLOOKUP(I46,Lists!$D$2:$D$19,1,FALSE)</f>
        <v>#N/A</v>
      </c>
      <c r="BV46" s="150" t="e">
        <f>VLOOKUP($I46,Blends!$B$2:$B$115,1,FALSE)</f>
        <v>#N/A</v>
      </c>
      <c r="BW46" s="150"/>
      <c r="BX46" s="151">
        <f>ROUND(IF($I46="Other HFC Blend",(AA46*$L46*SUMIF(Lists!$E$2:$E$133,'Quarterly Information'!$K46,Exchange_Value)+AA46*$N46*SUMIF(Lists!$E$2:$E$133,'Quarterly Information'!$M46,Exchange_Value)+AA46*$P46*SUMIF(Lists!$E$2:$E$133,'Quarterly Information'!$O46,Exchange_Value)+AA46*$R46*SUMIF(Lists!$E$2:$E$133,'Quarterly Information'!$Q46,Exchange_Value)+AA46*$T46*SUMIF(Lists!$E$2:$E$133,'Quarterly Information'!$S46,Exchange_Value))/1000,AA46*SUMIF(Lists!$E$2:$E$133,$I46,Exchange_Value)/1000),1)</f>
        <v>0</v>
      </c>
      <c r="BY46" s="151">
        <f>ROUND(IF($I46="Other HFC Blend",(AB46*$L46*SUMIF(Lists!$E$2:$E$133,'Quarterly Information'!$K46,Exchange_Value)+AB46*$N46*SUMIF(Lists!$E$2:$E$133,'Quarterly Information'!$M46,Exchange_Value)+AB46*$P46*SUMIF(Lists!$E$2:$E$133,'Quarterly Information'!$O46,Exchange_Value)+AB46*$R46*SUMIF(Lists!$E$2:$E$133,'Quarterly Information'!$Q46,Exchange_Value)+AB46*$T46*SUMIF(Lists!$E$2:$E$133,'Quarterly Information'!$S46,Exchange_Value))/1000,AB46*SUMIF(Lists!$E$2:$E$133,$I46,Exchange_Value)/1000),1)</f>
        <v>0</v>
      </c>
      <c r="BZ46" s="151">
        <f>ROUND(IF($I46="Other HFC Blend",(AC46*$L46*SUMIF(Lists!$E$2:$E$133,'Quarterly Information'!$K46,Exchange_Value)+AC46*$N46*SUMIF(Lists!$E$2:$E$133,'Quarterly Information'!$M46,Exchange_Value)+AC46*$P46*SUMIF(Lists!$E$2:$E$133,'Quarterly Information'!$O46,Exchange_Value)+AC46*$R46*SUMIF(Lists!$E$2:$E$133,'Quarterly Information'!$Q46,Exchange_Value)+AC46*$T46*SUMIF(Lists!$E$2:$E$133,'Quarterly Information'!$S46,Exchange_Value))/1000,AC46*SUMIF(Lists!$E$2:$E$133,$I46,Exchange_Value)/1000),1)</f>
        <v>0</v>
      </c>
      <c r="CA46" s="151">
        <f>ROUND(IF($I46="Other HFC Blend",(AD46*$L46*SUMIF(Lists!$E$2:$E$133,'Quarterly Information'!$K46,Exchange_Value)+AD46*$N46*SUMIF(Lists!$E$2:$E$133,'Quarterly Information'!$M46,Exchange_Value)+AD46*$P46*SUMIF(Lists!$E$2:$E$133,'Quarterly Information'!$O46,Exchange_Value)+AD46*$R46*SUMIF(Lists!$E$2:$E$133,'Quarterly Information'!$Q46,Exchange_Value)+AD46*$T46*SUMIF(Lists!$E$2:$E$133,'Quarterly Information'!$S46,Exchange_Value))/1000,AD46*SUMIF(Lists!$E$2:$E$133,$I46,Exchange_Value)/1000),1)</f>
        <v>0</v>
      </c>
      <c r="CB46" s="151">
        <f>ROUND(IF($I46="Other HFC Blend",(AE46*$L46*SUMIF(Lists!$E$2:$E$133,'Quarterly Information'!$K46,Exchange_Value)+AE46*$N46*SUMIF(Lists!$E$2:$E$133,'Quarterly Information'!$M46,Exchange_Value)+AE46*$P46*SUMIF(Lists!$E$2:$E$133,'Quarterly Information'!$O46,Exchange_Value)+AE46*$R46*SUMIF(Lists!$E$2:$E$133,'Quarterly Information'!$Q46,Exchange_Value)+AE46*$T46*SUMIF(Lists!$E$2:$E$133,'Quarterly Information'!$S46,Exchange_Value))/1000,AE46*SUMIF(Lists!$E$2:$E$133,$I46,Exchange_Value)/1000),1)</f>
        <v>0</v>
      </c>
      <c r="CC46" s="151">
        <f>ROUND(IF($I46="Other HFC Blend",(AF46*$L46*SUMIF(Lists!$E$2:$E$133,'Quarterly Information'!$K46,Exchange_Value)+AF46*$N46*SUMIF(Lists!$E$2:$E$133,'Quarterly Information'!$M46,Exchange_Value)+AF46*$P46*SUMIF(Lists!$E$2:$E$133,'Quarterly Information'!$O46,Exchange_Value)+AF46*$R46*SUMIF(Lists!$E$2:$E$133,'Quarterly Information'!$Q46,Exchange_Value)+AF46*$T46*SUMIF(Lists!$E$2:$E$133,'Quarterly Information'!$S46,Exchange_Value))/1000,AF46*SUMIF(Lists!$E$2:$E$133,$I46,Exchange_Value)/1000),1)</f>
        <v>0</v>
      </c>
    </row>
    <row r="47" spans="1:81" ht="14.1">
      <c r="A47" s="18">
        <v>5</v>
      </c>
      <c r="B47" s="46" t="str">
        <f t="shared" si="36"/>
        <v/>
      </c>
      <c r="C47" s="72"/>
      <c r="D47" s="47"/>
      <c r="E47" s="81"/>
      <c r="F47" s="48"/>
      <c r="G47" s="49"/>
      <c r="H47" s="50"/>
      <c r="I47" s="92"/>
      <c r="J47" s="104"/>
      <c r="K47" s="109"/>
      <c r="L47" s="51"/>
      <c r="M47" s="48"/>
      <c r="N47" s="51"/>
      <c r="O47" s="48"/>
      <c r="P47" s="51"/>
      <c r="Q47" s="69"/>
      <c r="R47" s="51"/>
      <c r="S47" s="69"/>
      <c r="T47" s="110"/>
      <c r="U47" s="107"/>
      <c r="V47" s="48"/>
      <c r="W47" s="52"/>
      <c r="X47" s="48"/>
      <c r="Y47" s="116"/>
      <c r="Z47" s="133"/>
      <c r="AA47" s="131"/>
      <c r="AB47" s="76"/>
      <c r="AC47" s="76"/>
      <c r="AD47" s="76"/>
      <c r="AE47" s="76"/>
      <c r="AF47" s="76"/>
      <c r="AG47" s="145"/>
      <c r="AH47"/>
      <c r="AI47" s="148">
        <f t="shared" si="0"/>
        <v>0</v>
      </c>
      <c r="AJ47" s="148">
        <f t="shared" si="1"/>
        <v>0</v>
      </c>
      <c r="AK47" s="148">
        <f t="shared" si="2"/>
        <v>0</v>
      </c>
      <c r="AL47" s="148">
        <f t="shared" si="3"/>
        <v>0</v>
      </c>
      <c r="AM47" s="148">
        <f t="shared" si="4"/>
        <v>0</v>
      </c>
      <c r="AN47" s="148">
        <f t="shared" si="5"/>
        <v>0</v>
      </c>
      <c r="AO47" s="150"/>
      <c r="AP47" s="149" t="e">
        <f t="shared" si="6"/>
        <v>#DIV/0!</v>
      </c>
      <c r="AQ47" s="149" t="e">
        <f t="shared" si="7"/>
        <v>#DIV/0!</v>
      </c>
      <c r="AR47" s="149" t="e">
        <f t="shared" si="8"/>
        <v>#DIV/0!</v>
      </c>
      <c r="AS47" s="149" t="e">
        <f t="shared" si="9"/>
        <v>#DIV/0!</v>
      </c>
      <c r="AT47" s="149" t="e">
        <f t="shared" si="10"/>
        <v>#DIV/0!</v>
      </c>
      <c r="AU47" s="148">
        <f t="shared" si="11"/>
        <v>0</v>
      </c>
      <c r="AV47" s="149" t="e">
        <f t="shared" si="12"/>
        <v>#DIV/0!</v>
      </c>
      <c r="AW47" s="149" t="e">
        <f t="shared" si="13"/>
        <v>#DIV/0!</v>
      </c>
      <c r="AX47" s="149" t="e">
        <f t="shared" si="14"/>
        <v>#DIV/0!</v>
      </c>
      <c r="AY47" s="149" t="e">
        <f t="shared" si="15"/>
        <v>#DIV/0!</v>
      </c>
      <c r="AZ47" s="149" t="e">
        <f t="shared" si="16"/>
        <v>#DIV/0!</v>
      </c>
      <c r="BA47" s="148">
        <f t="shared" si="17"/>
        <v>0</v>
      </c>
      <c r="BB47" s="149" t="e">
        <f t="shared" si="18"/>
        <v>#DIV/0!</v>
      </c>
      <c r="BC47" s="149" t="e">
        <f t="shared" si="19"/>
        <v>#DIV/0!</v>
      </c>
      <c r="BD47" s="149" t="e">
        <f t="shared" si="20"/>
        <v>#DIV/0!</v>
      </c>
      <c r="BE47" s="149" t="e">
        <f t="shared" si="21"/>
        <v>#DIV/0!</v>
      </c>
      <c r="BF47" s="149" t="e">
        <f t="shared" si="22"/>
        <v>#DIV/0!</v>
      </c>
      <c r="BG47" s="148">
        <f t="shared" si="23"/>
        <v>0</v>
      </c>
      <c r="BH47" s="149" t="e">
        <f t="shared" si="24"/>
        <v>#DIV/0!</v>
      </c>
      <c r="BI47" s="149" t="e">
        <f t="shared" si="25"/>
        <v>#DIV/0!</v>
      </c>
      <c r="BJ47" s="149" t="e">
        <f t="shared" si="26"/>
        <v>#DIV/0!</v>
      </c>
      <c r="BK47" s="149" t="e">
        <f t="shared" si="27"/>
        <v>#DIV/0!</v>
      </c>
      <c r="BL47" s="149" t="e">
        <f t="shared" si="28"/>
        <v>#DIV/0!</v>
      </c>
      <c r="BM47" s="148">
        <f t="shared" si="29"/>
        <v>0</v>
      </c>
      <c r="BN47" s="149" t="e">
        <f t="shared" si="30"/>
        <v>#DIV/0!</v>
      </c>
      <c r="BO47" s="149" t="e">
        <f t="shared" si="31"/>
        <v>#DIV/0!</v>
      </c>
      <c r="BP47" s="149" t="e">
        <f t="shared" si="32"/>
        <v>#DIV/0!</v>
      </c>
      <c r="BQ47" s="149" t="e">
        <f t="shared" si="33"/>
        <v>#DIV/0!</v>
      </c>
      <c r="BR47" s="149" t="e">
        <f t="shared" si="34"/>
        <v>#DIV/0!</v>
      </c>
      <c r="BS47" s="148">
        <f t="shared" si="35"/>
        <v>0</v>
      </c>
      <c r="BT47" s="150"/>
      <c r="BU47" s="150" t="e">
        <f>VLOOKUP(I47,Lists!$D$2:$D$19,1,FALSE)</f>
        <v>#N/A</v>
      </c>
      <c r="BV47" s="150" t="e">
        <f>VLOOKUP($I47,Blends!$B$2:$B$115,1,FALSE)</f>
        <v>#N/A</v>
      </c>
      <c r="BW47" s="150"/>
      <c r="BX47" s="151">
        <f>ROUND(IF($I47="Other HFC Blend",(AA47*$L47*SUMIF(Lists!$E$2:$E$133,'Quarterly Information'!$K47,Exchange_Value)+AA47*$N47*SUMIF(Lists!$E$2:$E$133,'Quarterly Information'!$M47,Exchange_Value)+AA47*$P47*SUMIF(Lists!$E$2:$E$133,'Quarterly Information'!$O47,Exchange_Value)+AA47*$R47*SUMIF(Lists!$E$2:$E$133,'Quarterly Information'!$Q47,Exchange_Value)+AA47*$T47*SUMIF(Lists!$E$2:$E$133,'Quarterly Information'!$S47,Exchange_Value))/1000,AA47*SUMIF(Lists!$E$2:$E$133,$I47,Exchange_Value)/1000),1)</f>
        <v>0</v>
      </c>
      <c r="BY47" s="151">
        <f>ROUND(IF($I47="Other HFC Blend",(AB47*$L47*SUMIF(Lists!$E$2:$E$133,'Quarterly Information'!$K47,Exchange_Value)+AB47*$N47*SUMIF(Lists!$E$2:$E$133,'Quarterly Information'!$M47,Exchange_Value)+AB47*$P47*SUMIF(Lists!$E$2:$E$133,'Quarterly Information'!$O47,Exchange_Value)+AB47*$R47*SUMIF(Lists!$E$2:$E$133,'Quarterly Information'!$Q47,Exchange_Value)+AB47*$T47*SUMIF(Lists!$E$2:$E$133,'Quarterly Information'!$S47,Exchange_Value))/1000,AB47*SUMIF(Lists!$E$2:$E$133,$I47,Exchange_Value)/1000),1)</f>
        <v>0</v>
      </c>
      <c r="BZ47" s="151">
        <f>ROUND(IF($I47="Other HFC Blend",(AC47*$L47*SUMIF(Lists!$E$2:$E$133,'Quarterly Information'!$K47,Exchange_Value)+AC47*$N47*SUMIF(Lists!$E$2:$E$133,'Quarterly Information'!$M47,Exchange_Value)+AC47*$P47*SUMIF(Lists!$E$2:$E$133,'Quarterly Information'!$O47,Exchange_Value)+AC47*$R47*SUMIF(Lists!$E$2:$E$133,'Quarterly Information'!$Q47,Exchange_Value)+AC47*$T47*SUMIF(Lists!$E$2:$E$133,'Quarterly Information'!$S47,Exchange_Value))/1000,AC47*SUMIF(Lists!$E$2:$E$133,$I47,Exchange_Value)/1000),1)</f>
        <v>0</v>
      </c>
      <c r="CA47" s="151">
        <f>ROUND(IF($I47="Other HFC Blend",(AD47*$L47*SUMIF(Lists!$E$2:$E$133,'Quarterly Information'!$K47,Exchange_Value)+AD47*$N47*SUMIF(Lists!$E$2:$E$133,'Quarterly Information'!$M47,Exchange_Value)+AD47*$P47*SUMIF(Lists!$E$2:$E$133,'Quarterly Information'!$O47,Exchange_Value)+AD47*$R47*SUMIF(Lists!$E$2:$E$133,'Quarterly Information'!$Q47,Exchange_Value)+AD47*$T47*SUMIF(Lists!$E$2:$E$133,'Quarterly Information'!$S47,Exchange_Value))/1000,AD47*SUMIF(Lists!$E$2:$E$133,$I47,Exchange_Value)/1000),1)</f>
        <v>0</v>
      </c>
      <c r="CB47" s="151">
        <f>ROUND(IF($I47="Other HFC Blend",(AE47*$L47*SUMIF(Lists!$E$2:$E$133,'Quarterly Information'!$K47,Exchange_Value)+AE47*$N47*SUMIF(Lists!$E$2:$E$133,'Quarterly Information'!$M47,Exchange_Value)+AE47*$P47*SUMIF(Lists!$E$2:$E$133,'Quarterly Information'!$O47,Exchange_Value)+AE47*$R47*SUMIF(Lists!$E$2:$E$133,'Quarterly Information'!$Q47,Exchange_Value)+AE47*$T47*SUMIF(Lists!$E$2:$E$133,'Quarterly Information'!$S47,Exchange_Value))/1000,AE47*SUMIF(Lists!$E$2:$E$133,$I47,Exchange_Value)/1000),1)</f>
        <v>0</v>
      </c>
      <c r="CC47" s="151">
        <f>ROUND(IF($I47="Other HFC Blend",(AF47*$L47*SUMIF(Lists!$E$2:$E$133,'Quarterly Information'!$K47,Exchange_Value)+AF47*$N47*SUMIF(Lists!$E$2:$E$133,'Quarterly Information'!$M47,Exchange_Value)+AF47*$P47*SUMIF(Lists!$E$2:$E$133,'Quarterly Information'!$O47,Exchange_Value)+AF47*$R47*SUMIF(Lists!$E$2:$E$133,'Quarterly Information'!$Q47,Exchange_Value)+AF47*$T47*SUMIF(Lists!$E$2:$E$133,'Quarterly Information'!$S47,Exchange_Value))/1000,AF47*SUMIF(Lists!$E$2:$E$133,$I47,Exchange_Value)/1000),1)</f>
        <v>0</v>
      </c>
    </row>
    <row r="48" spans="1:81" ht="14.1">
      <c r="A48" s="18">
        <v>6</v>
      </c>
      <c r="B48" s="46" t="str">
        <f t="shared" si="36"/>
        <v/>
      </c>
      <c r="C48" s="72"/>
      <c r="D48" s="47"/>
      <c r="E48" s="81"/>
      <c r="F48" s="48"/>
      <c r="G48" s="49"/>
      <c r="H48" s="50"/>
      <c r="I48" s="92"/>
      <c r="J48" s="104"/>
      <c r="K48" s="109"/>
      <c r="L48" s="51"/>
      <c r="M48" s="48"/>
      <c r="N48" s="51"/>
      <c r="O48" s="48"/>
      <c r="P48" s="51"/>
      <c r="Q48" s="69"/>
      <c r="R48" s="51"/>
      <c r="S48" s="69"/>
      <c r="T48" s="110"/>
      <c r="U48" s="107"/>
      <c r="V48" s="48"/>
      <c r="W48" s="52"/>
      <c r="X48" s="48"/>
      <c r="Y48" s="116"/>
      <c r="Z48" s="133"/>
      <c r="AA48" s="131"/>
      <c r="AB48" s="76"/>
      <c r="AC48" s="76"/>
      <c r="AD48" s="76"/>
      <c r="AE48" s="76"/>
      <c r="AF48" s="76"/>
      <c r="AG48" s="145"/>
      <c r="AH48"/>
      <c r="AI48" s="148">
        <f t="shared" si="0"/>
        <v>0</v>
      </c>
      <c r="AJ48" s="148">
        <f t="shared" si="1"/>
        <v>0</v>
      </c>
      <c r="AK48" s="148">
        <f t="shared" si="2"/>
        <v>0</v>
      </c>
      <c r="AL48" s="148">
        <f t="shared" si="3"/>
        <v>0</v>
      </c>
      <c r="AM48" s="148">
        <f t="shared" si="4"/>
        <v>0</v>
      </c>
      <c r="AN48" s="148">
        <f t="shared" si="5"/>
        <v>0</v>
      </c>
      <c r="AO48" s="150"/>
      <c r="AP48" s="149" t="e">
        <f t="shared" si="6"/>
        <v>#DIV/0!</v>
      </c>
      <c r="AQ48" s="149" t="e">
        <f t="shared" si="7"/>
        <v>#DIV/0!</v>
      </c>
      <c r="AR48" s="149" t="e">
        <f t="shared" si="8"/>
        <v>#DIV/0!</v>
      </c>
      <c r="AS48" s="149" t="e">
        <f t="shared" si="9"/>
        <v>#DIV/0!</v>
      </c>
      <c r="AT48" s="149" t="e">
        <f t="shared" si="10"/>
        <v>#DIV/0!</v>
      </c>
      <c r="AU48" s="148">
        <f t="shared" si="11"/>
        <v>0</v>
      </c>
      <c r="AV48" s="149" t="e">
        <f t="shared" si="12"/>
        <v>#DIV/0!</v>
      </c>
      <c r="AW48" s="149" t="e">
        <f t="shared" si="13"/>
        <v>#DIV/0!</v>
      </c>
      <c r="AX48" s="149" t="e">
        <f t="shared" si="14"/>
        <v>#DIV/0!</v>
      </c>
      <c r="AY48" s="149" t="e">
        <f t="shared" si="15"/>
        <v>#DIV/0!</v>
      </c>
      <c r="AZ48" s="149" t="e">
        <f t="shared" si="16"/>
        <v>#DIV/0!</v>
      </c>
      <c r="BA48" s="148">
        <f t="shared" si="17"/>
        <v>0</v>
      </c>
      <c r="BB48" s="149" t="e">
        <f t="shared" si="18"/>
        <v>#DIV/0!</v>
      </c>
      <c r="BC48" s="149" t="e">
        <f t="shared" si="19"/>
        <v>#DIV/0!</v>
      </c>
      <c r="BD48" s="149" t="e">
        <f t="shared" si="20"/>
        <v>#DIV/0!</v>
      </c>
      <c r="BE48" s="149" t="e">
        <f t="shared" si="21"/>
        <v>#DIV/0!</v>
      </c>
      <c r="BF48" s="149" t="e">
        <f t="shared" si="22"/>
        <v>#DIV/0!</v>
      </c>
      <c r="BG48" s="148">
        <f t="shared" si="23"/>
        <v>0</v>
      </c>
      <c r="BH48" s="149" t="e">
        <f t="shared" si="24"/>
        <v>#DIV/0!</v>
      </c>
      <c r="BI48" s="149" t="e">
        <f t="shared" si="25"/>
        <v>#DIV/0!</v>
      </c>
      <c r="BJ48" s="149" t="e">
        <f t="shared" si="26"/>
        <v>#DIV/0!</v>
      </c>
      <c r="BK48" s="149" t="e">
        <f t="shared" si="27"/>
        <v>#DIV/0!</v>
      </c>
      <c r="BL48" s="149" t="e">
        <f t="shared" si="28"/>
        <v>#DIV/0!</v>
      </c>
      <c r="BM48" s="148">
        <f t="shared" si="29"/>
        <v>0</v>
      </c>
      <c r="BN48" s="149" t="e">
        <f t="shared" si="30"/>
        <v>#DIV/0!</v>
      </c>
      <c r="BO48" s="149" t="e">
        <f t="shared" si="31"/>
        <v>#DIV/0!</v>
      </c>
      <c r="BP48" s="149" t="e">
        <f t="shared" si="32"/>
        <v>#DIV/0!</v>
      </c>
      <c r="BQ48" s="149" t="e">
        <f t="shared" si="33"/>
        <v>#DIV/0!</v>
      </c>
      <c r="BR48" s="149" t="e">
        <f t="shared" si="34"/>
        <v>#DIV/0!</v>
      </c>
      <c r="BS48" s="148">
        <f t="shared" si="35"/>
        <v>0</v>
      </c>
      <c r="BT48" s="150"/>
      <c r="BU48" s="150" t="e">
        <f>VLOOKUP(I48,Lists!$D$2:$D$19,1,FALSE)</f>
        <v>#N/A</v>
      </c>
      <c r="BV48" s="150" t="e">
        <f>VLOOKUP($I48,Blends!$B$2:$B$115,1,FALSE)</f>
        <v>#N/A</v>
      </c>
      <c r="BW48" s="150"/>
      <c r="BX48" s="151">
        <f>ROUND(IF($I48="Other HFC Blend",(AA48*$L48*SUMIF(Lists!$E$2:$E$133,'Quarterly Information'!$K48,Exchange_Value)+AA48*$N48*SUMIF(Lists!$E$2:$E$133,'Quarterly Information'!$M48,Exchange_Value)+AA48*$P48*SUMIF(Lists!$E$2:$E$133,'Quarterly Information'!$O48,Exchange_Value)+AA48*$R48*SUMIF(Lists!$E$2:$E$133,'Quarterly Information'!$Q48,Exchange_Value)+AA48*$T48*SUMIF(Lists!$E$2:$E$133,'Quarterly Information'!$S48,Exchange_Value))/1000,AA48*SUMIF(Lists!$E$2:$E$133,$I48,Exchange_Value)/1000),1)</f>
        <v>0</v>
      </c>
      <c r="BY48" s="151">
        <f>ROUND(IF($I48="Other HFC Blend",(AB48*$L48*SUMIF(Lists!$E$2:$E$133,'Quarterly Information'!$K48,Exchange_Value)+AB48*$N48*SUMIF(Lists!$E$2:$E$133,'Quarterly Information'!$M48,Exchange_Value)+AB48*$P48*SUMIF(Lists!$E$2:$E$133,'Quarterly Information'!$O48,Exchange_Value)+AB48*$R48*SUMIF(Lists!$E$2:$E$133,'Quarterly Information'!$Q48,Exchange_Value)+AB48*$T48*SUMIF(Lists!$E$2:$E$133,'Quarterly Information'!$S48,Exchange_Value))/1000,AB48*SUMIF(Lists!$E$2:$E$133,$I48,Exchange_Value)/1000),1)</f>
        <v>0</v>
      </c>
      <c r="BZ48" s="151">
        <f>ROUND(IF($I48="Other HFC Blend",(AC48*$L48*SUMIF(Lists!$E$2:$E$133,'Quarterly Information'!$K48,Exchange_Value)+AC48*$N48*SUMIF(Lists!$E$2:$E$133,'Quarterly Information'!$M48,Exchange_Value)+AC48*$P48*SUMIF(Lists!$E$2:$E$133,'Quarterly Information'!$O48,Exchange_Value)+AC48*$R48*SUMIF(Lists!$E$2:$E$133,'Quarterly Information'!$Q48,Exchange_Value)+AC48*$T48*SUMIF(Lists!$E$2:$E$133,'Quarterly Information'!$S48,Exchange_Value))/1000,AC48*SUMIF(Lists!$E$2:$E$133,$I48,Exchange_Value)/1000),1)</f>
        <v>0</v>
      </c>
      <c r="CA48" s="151">
        <f>ROUND(IF($I48="Other HFC Blend",(AD48*$L48*SUMIF(Lists!$E$2:$E$133,'Quarterly Information'!$K48,Exchange_Value)+AD48*$N48*SUMIF(Lists!$E$2:$E$133,'Quarterly Information'!$M48,Exchange_Value)+AD48*$P48*SUMIF(Lists!$E$2:$E$133,'Quarterly Information'!$O48,Exchange_Value)+AD48*$R48*SUMIF(Lists!$E$2:$E$133,'Quarterly Information'!$Q48,Exchange_Value)+AD48*$T48*SUMIF(Lists!$E$2:$E$133,'Quarterly Information'!$S48,Exchange_Value))/1000,AD48*SUMIF(Lists!$E$2:$E$133,$I48,Exchange_Value)/1000),1)</f>
        <v>0</v>
      </c>
      <c r="CB48" s="151">
        <f>ROUND(IF($I48="Other HFC Blend",(AE48*$L48*SUMIF(Lists!$E$2:$E$133,'Quarterly Information'!$K48,Exchange_Value)+AE48*$N48*SUMIF(Lists!$E$2:$E$133,'Quarterly Information'!$M48,Exchange_Value)+AE48*$P48*SUMIF(Lists!$E$2:$E$133,'Quarterly Information'!$O48,Exchange_Value)+AE48*$R48*SUMIF(Lists!$E$2:$E$133,'Quarterly Information'!$Q48,Exchange_Value)+AE48*$T48*SUMIF(Lists!$E$2:$E$133,'Quarterly Information'!$S48,Exchange_Value))/1000,AE48*SUMIF(Lists!$E$2:$E$133,$I48,Exchange_Value)/1000),1)</f>
        <v>0</v>
      </c>
      <c r="CC48" s="151">
        <f>ROUND(IF($I48="Other HFC Blend",(AF48*$L48*SUMIF(Lists!$E$2:$E$133,'Quarterly Information'!$K48,Exchange_Value)+AF48*$N48*SUMIF(Lists!$E$2:$E$133,'Quarterly Information'!$M48,Exchange_Value)+AF48*$P48*SUMIF(Lists!$E$2:$E$133,'Quarterly Information'!$O48,Exchange_Value)+AF48*$R48*SUMIF(Lists!$E$2:$E$133,'Quarterly Information'!$Q48,Exchange_Value)+AF48*$T48*SUMIF(Lists!$E$2:$E$133,'Quarterly Information'!$S48,Exchange_Value))/1000,AF48*SUMIF(Lists!$E$2:$E$133,$I48,Exchange_Value)/1000),1)</f>
        <v>0</v>
      </c>
    </row>
    <row r="49" spans="1:81" ht="14.1">
      <c r="A49" s="18">
        <v>7</v>
      </c>
      <c r="B49" s="46" t="str">
        <f t="shared" si="36"/>
        <v/>
      </c>
      <c r="C49" s="72"/>
      <c r="D49" s="47"/>
      <c r="E49" s="81"/>
      <c r="F49" s="48"/>
      <c r="G49" s="49"/>
      <c r="H49" s="50"/>
      <c r="I49" s="92"/>
      <c r="J49" s="104"/>
      <c r="K49" s="109"/>
      <c r="L49" s="51"/>
      <c r="M49" s="48"/>
      <c r="N49" s="51"/>
      <c r="O49" s="48"/>
      <c r="P49" s="51"/>
      <c r="Q49" s="69"/>
      <c r="R49" s="51"/>
      <c r="S49" s="69"/>
      <c r="T49" s="110"/>
      <c r="U49" s="107"/>
      <c r="V49" s="48"/>
      <c r="W49" s="52"/>
      <c r="X49" s="48"/>
      <c r="Y49" s="116"/>
      <c r="Z49" s="133"/>
      <c r="AA49" s="131"/>
      <c r="AB49" s="76"/>
      <c r="AC49" s="76"/>
      <c r="AD49" s="76"/>
      <c r="AE49" s="76"/>
      <c r="AF49" s="76"/>
      <c r="AG49" s="145"/>
      <c r="AH49"/>
      <c r="AI49" s="148">
        <f t="shared" si="0"/>
        <v>0</v>
      </c>
      <c r="AJ49" s="148">
        <f t="shared" si="1"/>
        <v>0</v>
      </c>
      <c r="AK49" s="148">
        <f t="shared" si="2"/>
        <v>0</v>
      </c>
      <c r="AL49" s="148">
        <f t="shared" si="3"/>
        <v>0</v>
      </c>
      <c r="AM49" s="148">
        <f t="shared" si="4"/>
        <v>0</v>
      </c>
      <c r="AN49" s="148">
        <f t="shared" si="5"/>
        <v>0</v>
      </c>
      <c r="AO49" s="150"/>
      <c r="AP49" s="149" t="e">
        <f t="shared" si="6"/>
        <v>#DIV/0!</v>
      </c>
      <c r="AQ49" s="149" t="e">
        <f t="shared" si="7"/>
        <v>#DIV/0!</v>
      </c>
      <c r="AR49" s="149" t="e">
        <f t="shared" si="8"/>
        <v>#DIV/0!</v>
      </c>
      <c r="AS49" s="149" t="e">
        <f t="shared" si="9"/>
        <v>#DIV/0!</v>
      </c>
      <c r="AT49" s="149" t="e">
        <f t="shared" si="10"/>
        <v>#DIV/0!</v>
      </c>
      <c r="AU49" s="148">
        <f t="shared" si="11"/>
        <v>0</v>
      </c>
      <c r="AV49" s="149" t="e">
        <f t="shared" si="12"/>
        <v>#DIV/0!</v>
      </c>
      <c r="AW49" s="149" t="e">
        <f t="shared" si="13"/>
        <v>#DIV/0!</v>
      </c>
      <c r="AX49" s="149" t="e">
        <f t="shared" si="14"/>
        <v>#DIV/0!</v>
      </c>
      <c r="AY49" s="149" t="e">
        <f t="shared" si="15"/>
        <v>#DIV/0!</v>
      </c>
      <c r="AZ49" s="149" t="e">
        <f t="shared" si="16"/>
        <v>#DIV/0!</v>
      </c>
      <c r="BA49" s="148">
        <f t="shared" si="17"/>
        <v>0</v>
      </c>
      <c r="BB49" s="149" t="e">
        <f t="shared" si="18"/>
        <v>#DIV/0!</v>
      </c>
      <c r="BC49" s="149" t="e">
        <f t="shared" si="19"/>
        <v>#DIV/0!</v>
      </c>
      <c r="BD49" s="149" t="e">
        <f t="shared" si="20"/>
        <v>#DIV/0!</v>
      </c>
      <c r="BE49" s="149" t="e">
        <f t="shared" si="21"/>
        <v>#DIV/0!</v>
      </c>
      <c r="BF49" s="149" t="e">
        <f t="shared" si="22"/>
        <v>#DIV/0!</v>
      </c>
      <c r="BG49" s="148">
        <f t="shared" si="23"/>
        <v>0</v>
      </c>
      <c r="BH49" s="149" t="e">
        <f t="shared" si="24"/>
        <v>#DIV/0!</v>
      </c>
      <c r="BI49" s="149" t="e">
        <f t="shared" si="25"/>
        <v>#DIV/0!</v>
      </c>
      <c r="BJ49" s="149" t="e">
        <f t="shared" si="26"/>
        <v>#DIV/0!</v>
      </c>
      <c r="BK49" s="149" t="e">
        <f t="shared" si="27"/>
        <v>#DIV/0!</v>
      </c>
      <c r="BL49" s="149" t="e">
        <f t="shared" si="28"/>
        <v>#DIV/0!</v>
      </c>
      <c r="BM49" s="148">
        <f t="shared" si="29"/>
        <v>0</v>
      </c>
      <c r="BN49" s="149" t="e">
        <f t="shared" si="30"/>
        <v>#DIV/0!</v>
      </c>
      <c r="BO49" s="149" t="e">
        <f t="shared" si="31"/>
        <v>#DIV/0!</v>
      </c>
      <c r="BP49" s="149" t="e">
        <f t="shared" si="32"/>
        <v>#DIV/0!</v>
      </c>
      <c r="BQ49" s="149" t="e">
        <f t="shared" si="33"/>
        <v>#DIV/0!</v>
      </c>
      <c r="BR49" s="149" t="e">
        <f t="shared" si="34"/>
        <v>#DIV/0!</v>
      </c>
      <c r="BS49" s="148">
        <f t="shared" si="35"/>
        <v>0</v>
      </c>
      <c r="BT49" s="150"/>
      <c r="BU49" s="150" t="e">
        <f>VLOOKUP(I49,Lists!$D$2:$D$19,1,FALSE)</f>
        <v>#N/A</v>
      </c>
      <c r="BV49" s="150" t="e">
        <f>VLOOKUP($I49,Blends!$B$2:$B$115,1,FALSE)</f>
        <v>#N/A</v>
      </c>
      <c r="BW49" s="150"/>
      <c r="BX49" s="151">
        <f>ROUND(IF($I49="Other HFC Blend",(AA49*$L49*SUMIF(Lists!$E$2:$E$133,'Quarterly Information'!$K49,Exchange_Value)+AA49*$N49*SUMIF(Lists!$E$2:$E$133,'Quarterly Information'!$M49,Exchange_Value)+AA49*$P49*SUMIF(Lists!$E$2:$E$133,'Quarterly Information'!$O49,Exchange_Value)+AA49*$R49*SUMIF(Lists!$E$2:$E$133,'Quarterly Information'!$Q49,Exchange_Value)+AA49*$T49*SUMIF(Lists!$E$2:$E$133,'Quarterly Information'!$S49,Exchange_Value))/1000,AA49*SUMIF(Lists!$E$2:$E$133,$I49,Exchange_Value)/1000),1)</f>
        <v>0</v>
      </c>
      <c r="BY49" s="151">
        <f>ROUND(IF($I49="Other HFC Blend",(AB49*$L49*SUMIF(Lists!$E$2:$E$133,'Quarterly Information'!$K49,Exchange_Value)+AB49*$N49*SUMIF(Lists!$E$2:$E$133,'Quarterly Information'!$M49,Exchange_Value)+AB49*$P49*SUMIF(Lists!$E$2:$E$133,'Quarterly Information'!$O49,Exchange_Value)+AB49*$R49*SUMIF(Lists!$E$2:$E$133,'Quarterly Information'!$Q49,Exchange_Value)+AB49*$T49*SUMIF(Lists!$E$2:$E$133,'Quarterly Information'!$S49,Exchange_Value))/1000,AB49*SUMIF(Lists!$E$2:$E$133,$I49,Exchange_Value)/1000),1)</f>
        <v>0</v>
      </c>
      <c r="BZ49" s="151">
        <f>ROUND(IF($I49="Other HFC Blend",(AC49*$L49*SUMIF(Lists!$E$2:$E$133,'Quarterly Information'!$K49,Exchange_Value)+AC49*$N49*SUMIF(Lists!$E$2:$E$133,'Quarterly Information'!$M49,Exchange_Value)+AC49*$P49*SUMIF(Lists!$E$2:$E$133,'Quarterly Information'!$O49,Exchange_Value)+AC49*$R49*SUMIF(Lists!$E$2:$E$133,'Quarterly Information'!$Q49,Exchange_Value)+AC49*$T49*SUMIF(Lists!$E$2:$E$133,'Quarterly Information'!$S49,Exchange_Value))/1000,AC49*SUMIF(Lists!$E$2:$E$133,$I49,Exchange_Value)/1000),1)</f>
        <v>0</v>
      </c>
      <c r="CA49" s="151">
        <f>ROUND(IF($I49="Other HFC Blend",(AD49*$L49*SUMIF(Lists!$E$2:$E$133,'Quarterly Information'!$K49,Exchange_Value)+AD49*$N49*SUMIF(Lists!$E$2:$E$133,'Quarterly Information'!$M49,Exchange_Value)+AD49*$P49*SUMIF(Lists!$E$2:$E$133,'Quarterly Information'!$O49,Exchange_Value)+AD49*$R49*SUMIF(Lists!$E$2:$E$133,'Quarterly Information'!$Q49,Exchange_Value)+AD49*$T49*SUMIF(Lists!$E$2:$E$133,'Quarterly Information'!$S49,Exchange_Value))/1000,AD49*SUMIF(Lists!$E$2:$E$133,$I49,Exchange_Value)/1000),1)</f>
        <v>0</v>
      </c>
      <c r="CB49" s="151">
        <f>ROUND(IF($I49="Other HFC Blend",(AE49*$L49*SUMIF(Lists!$E$2:$E$133,'Quarterly Information'!$K49,Exchange_Value)+AE49*$N49*SUMIF(Lists!$E$2:$E$133,'Quarterly Information'!$M49,Exchange_Value)+AE49*$P49*SUMIF(Lists!$E$2:$E$133,'Quarterly Information'!$O49,Exchange_Value)+AE49*$R49*SUMIF(Lists!$E$2:$E$133,'Quarterly Information'!$Q49,Exchange_Value)+AE49*$T49*SUMIF(Lists!$E$2:$E$133,'Quarterly Information'!$S49,Exchange_Value))/1000,AE49*SUMIF(Lists!$E$2:$E$133,$I49,Exchange_Value)/1000),1)</f>
        <v>0</v>
      </c>
      <c r="CC49" s="151">
        <f>ROUND(IF($I49="Other HFC Blend",(AF49*$L49*SUMIF(Lists!$E$2:$E$133,'Quarterly Information'!$K49,Exchange_Value)+AF49*$N49*SUMIF(Lists!$E$2:$E$133,'Quarterly Information'!$M49,Exchange_Value)+AF49*$P49*SUMIF(Lists!$E$2:$E$133,'Quarterly Information'!$O49,Exchange_Value)+AF49*$R49*SUMIF(Lists!$E$2:$E$133,'Quarterly Information'!$Q49,Exchange_Value)+AF49*$T49*SUMIF(Lists!$E$2:$E$133,'Quarterly Information'!$S49,Exchange_Value))/1000,AF49*SUMIF(Lists!$E$2:$E$133,$I49,Exchange_Value)/1000),1)</f>
        <v>0</v>
      </c>
    </row>
    <row r="50" spans="1:81" ht="14.1">
      <c r="A50" s="18">
        <v>8</v>
      </c>
      <c r="B50" s="46" t="str">
        <f t="shared" si="36"/>
        <v/>
      </c>
      <c r="C50" s="72"/>
      <c r="D50" s="47"/>
      <c r="E50" s="81"/>
      <c r="F50" s="48"/>
      <c r="G50" s="49"/>
      <c r="H50" s="50"/>
      <c r="I50" s="92"/>
      <c r="J50" s="104"/>
      <c r="K50" s="109"/>
      <c r="L50" s="51"/>
      <c r="M50" s="48"/>
      <c r="N50" s="51"/>
      <c r="O50" s="48"/>
      <c r="P50" s="51"/>
      <c r="Q50" s="69"/>
      <c r="R50" s="51"/>
      <c r="S50" s="69"/>
      <c r="T50" s="110"/>
      <c r="U50" s="107"/>
      <c r="V50" s="48"/>
      <c r="W50" s="52"/>
      <c r="X50" s="48"/>
      <c r="Y50" s="116"/>
      <c r="Z50" s="133"/>
      <c r="AA50" s="131"/>
      <c r="AB50" s="76"/>
      <c r="AC50" s="76"/>
      <c r="AD50" s="76"/>
      <c r="AE50" s="76"/>
      <c r="AF50" s="76"/>
      <c r="AG50" s="145"/>
      <c r="AH50"/>
      <c r="AI50" s="148">
        <f t="shared" si="0"/>
        <v>0</v>
      </c>
      <c r="AJ50" s="148">
        <f t="shared" si="1"/>
        <v>0</v>
      </c>
      <c r="AK50" s="148">
        <f t="shared" si="2"/>
        <v>0</v>
      </c>
      <c r="AL50" s="148">
        <f t="shared" si="3"/>
        <v>0</v>
      </c>
      <c r="AM50" s="148">
        <f t="shared" si="4"/>
        <v>0</v>
      </c>
      <c r="AN50" s="148">
        <f t="shared" si="5"/>
        <v>0</v>
      </c>
      <c r="AO50" s="150"/>
      <c r="AP50" s="149" t="e">
        <f t="shared" si="6"/>
        <v>#DIV/0!</v>
      </c>
      <c r="AQ50" s="149" t="e">
        <f t="shared" si="7"/>
        <v>#DIV/0!</v>
      </c>
      <c r="AR50" s="149" t="e">
        <f t="shared" si="8"/>
        <v>#DIV/0!</v>
      </c>
      <c r="AS50" s="149" t="e">
        <f t="shared" si="9"/>
        <v>#DIV/0!</v>
      </c>
      <c r="AT50" s="149" t="e">
        <f t="shared" si="10"/>
        <v>#DIV/0!</v>
      </c>
      <c r="AU50" s="148">
        <f t="shared" si="11"/>
        <v>0</v>
      </c>
      <c r="AV50" s="149" t="e">
        <f t="shared" si="12"/>
        <v>#DIV/0!</v>
      </c>
      <c r="AW50" s="149" t="e">
        <f t="shared" si="13"/>
        <v>#DIV/0!</v>
      </c>
      <c r="AX50" s="149" t="e">
        <f t="shared" si="14"/>
        <v>#DIV/0!</v>
      </c>
      <c r="AY50" s="149" t="e">
        <f t="shared" si="15"/>
        <v>#DIV/0!</v>
      </c>
      <c r="AZ50" s="149" t="e">
        <f t="shared" si="16"/>
        <v>#DIV/0!</v>
      </c>
      <c r="BA50" s="148">
        <f t="shared" si="17"/>
        <v>0</v>
      </c>
      <c r="BB50" s="149" t="e">
        <f t="shared" si="18"/>
        <v>#DIV/0!</v>
      </c>
      <c r="BC50" s="149" t="e">
        <f t="shared" si="19"/>
        <v>#DIV/0!</v>
      </c>
      <c r="BD50" s="149" t="e">
        <f t="shared" si="20"/>
        <v>#DIV/0!</v>
      </c>
      <c r="BE50" s="149" t="e">
        <f t="shared" si="21"/>
        <v>#DIV/0!</v>
      </c>
      <c r="BF50" s="149" t="e">
        <f t="shared" si="22"/>
        <v>#DIV/0!</v>
      </c>
      <c r="BG50" s="148">
        <f t="shared" si="23"/>
        <v>0</v>
      </c>
      <c r="BH50" s="149" t="e">
        <f t="shared" si="24"/>
        <v>#DIV/0!</v>
      </c>
      <c r="BI50" s="149" t="e">
        <f t="shared" si="25"/>
        <v>#DIV/0!</v>
      </c>
      <c r="BJ50" s="149" t="e">
        <f t="shared" si="26"/>
        <v>#DIV/0!</v>
      </c>
      <c r="BK50" s="149" t="e">
        <f t="shared" si="27"/>
        <v>#DIV/0!</v>
      </c>
      <c r="BL50" s="149" t="e">
        <f t="shared" si="28"/>
        <v>#DIV/0!</v>
      </c>
      <c r="BM50" s="148">
        <f t="shared" si="29"/>
        <v>0</v>
      </c>
      <c r="BN50" s="149" t="e">
        <f t="shared" si="30"/>
        <v>#DIV/0!</v>
      </c>
      <c r="BO50" s="149" t="e">
        <f t="shared" si="31"/>
        <v>#DIV/0!</v>
      </c>
      <c r="BP50" s="149" t="e">
        <f t="shared" si="32"/>
        <v>#DIV/0!</v>
      </c>
      <c r="BQ50" s="149" t="e">
        <f t="shared" si="33"/>
        <v>#DIV/0!</v>
      </c>
      <c r="BR50" s="149" t="e">
        <f t="shared" si="34"/>
        <v>#DIV/0!</v>
      </c>
      <c r="BS50" s="148">
        <f t="shared" si="35"/>
        <v>0</v>
      </c>
      <c r="BT50" s="150"/>
      <c r="BU50" s="150" t="e">
        <f>VLOOKUP(I50,Lists!$D$2:$D$19,1,FALSE)</f>
        <v>#N/A</v>
      </c>
      <c r="BV50" s="150" t="e">
        <f>VLOOKUP($I50,Blends!$B$2:$B$115,1,FALSE)</f>
        <v>#N/A</v>
      </c>
      <c r="BW50" s="150"/>
      <c r="BX50" s="151">
        <f>ROUND(IF($I50="Other HFC Blend",(AA50*$L50*SUMIF(Lists!$E$2:$E$133,'Quarterly Information'!$K50,Exchange_Value)+AA50*$N50*SUMIF(Lists!$E$2:$E$133,'Quarterly Information'!$M50,Exchange_Value)+AA50*$P50*SUMIF(Lists!$E$2:$E$133,'Quarterly Information'!$O50,Exchange_Value)+AA50*$R50*SUMIF(Lists!$E$2:$E$133,'Quarterly Information'!$Q50,Exchange_Value)+AA50*$T50*SUMIF(Lists!$E$2:$E$133,'Quarterly Information'!$S50,Exchange_Value))/1000,AA50*SUMIF(Lists!$E$2:$E$133,$I50,Exchange_Value)/1000),1)</f>
        <v>0</v>
      </c>
      <c r="BY50" s="151">
        <f>ROUND(IF($I50="Other HFC Blend",(AB50*$L50*SUMIF(Lists!$E$2:$E$133,'Quarterly Information'!$K50,Exchange_Value)+AB50*$N50*SUMIF(Lists!$E$2:$E$133,'Quarterly Information'!$M50,Exchange_Value)+AB50*$P50*SUMIF(Lists!$E$2:$E$133,'Quarterly Information'!$O50,Exchange_Value)+AB50*$R50*SUMIF(Lists!$E$2:$E$133,'Quarterly Information'!$Q50,Exchange_Value)+AB50*$T50*SUMIF(Lists!$E$2:$E$133,'Quarterly Information'!$S50,Exchange_Value))/1000,AB50*SUMIF(Lists!$E$2:$E$133,$I50,Exchange_Value)/1000),1)</f>
        <v>0</v>
      </c>
      <c r="BZ50" s="151">
        <f>ROUND(IF($I50="Other HFC Blend",(AC50*$L50*SUMIF(Lists!$E$2:$E$133,'Quarterly Information'!$K50,Exchange_Value)+AC50*$N50*SUMIF(Lists!$E$2:$E$133,'Quarterly Information'!$M50,Exchange_Value)+AC50*$P50*SUMIF(Lists!$E$2:$E$133,'Quarterly Information'!$O50,Exchange_Value)+AC50*$R50*SUMIF(Lists!$E$2:$E$133,'Quarterly Information'!$Q50,Exchange_Value)+AC50*$T50*SUMIF(Lists!$E$2:$E$133,'Quarterly Information'!$S50,Exchange_Value))/1000,AC50*SUMIF(Lists!$E$2:$E$133,$I50,Exchange_Value)/1000),1)</f>
        <v>0</v>
      </c>
      <c r="CA50" s="151">
        <f>ROUND(IF($I50="Other HFC Blend",(AD50*$L50*SUMIF(Lists!$E$2:$E$133,'Quarterly Information'!$K50,Exchange_Value)+AD50*$N50*SUMIF(Lists!$E$2:$E$133,'Quarterly Information'!$M50,Exchange_Value)+AD50*$P50*SUMIF(Lists!$E$2:$E$133,'Quarterly Information'!$O50,Exchange_Value)+AD50*$R50*SUMIF(Lists!$E$2:$E$133,'Quarterly Information'!$Q50,Exchange_Value)+AD50*$T50*SUMIF(Lists!$E$2:$E$133,'Quarterly Information'!$S50,Exchange_Value))/1000,AD50*SUMIF(Lists!$E$2:$E$133,$I50,Exchange_Value)/1000),1)</f>
        <v>0</v>
      </c>
      <c r="CB50" s="151">
        <f>ROUND(IF($I50="Other HFC Blend",(AE50*$L50*SUMIF(Lists!$E$2:$E$133,'Quarterly Information'!$K50,Exchange_Value)+AE50*$N50*SUMIF(Lists!$E$2:$E$133,'Quarterly Information'!$M50,Exchange_Value)+AE50*$P50*SUMIF(Lists!$E$2:$E$133,'Quarterly Information'!$O50,Exchange_Value)+AE50*$R50*SUMIF(Lists!$E$2:$E$133,'Quarterly Information'!$Q50,Exchange_Value)+AE50*$T50*SUMIF(Lists!$E$2:$E$133,'Quarterly Information'!$S50,Exchange_Value))/1000,AE50*SUMIF(Lists!$E$2:$E$133,$I50,Exchange_Value)/1000),1)</f>
        <v>0</v>
      </c>
      <c r="CC50" s="151">
        <f>ROUND(IF($I50="Other HFC Blend",(AF50*$L50*SUMIF(Lists!$E$2:$E$133,'Quarterly Information'!$K50,Exchange_Value)+AF50*$N50*SUMIF(Lists!$E$2:$E$133,'Quarterly Information'!$M50,Exchange_Value)+AF50*$P50*SUMIF(Lists!$E$2:$E$133,'Quarterly Information'!$O50,Exchange_Value)+AF50*$R50*SUMIF(Lists!$E$2:$E$133,'Quarterly Information'!$Q50,Exchange_Value)+AF50*$T50*SUMIF(Lists!$E$2:$E$133,'Quarterly Information'!$S50,Exchange_Value))/1000,AF50*SUMIF(Lists!$E$2:$E$133,$I50,Exchange_Value)/1000),1)</f>
        <v>0</v>
      </c>
    </row>
    <row r="51" spans="1:81" ht="14.1">
      <c r="A51" s="18">
        <v>9</v>
      </c>
      <c r="B51" s="46" t="str">
        <f t="shared" si="36"/>
        <v/>
      </c>
      <c r="C51" s="72"/>
      <c r="D51" s="47"/>
      <c r="E51" s="81"/>
      <c r="F51" s="48"/>
      <c r="G51" s="49"/>
      <c r="H51" s="50"/>
      <c r="I51" s="92"/>
      <c r="J51" s="104"/>
      <c r="K51" s="109"/>
      <c r="L51" s="51"/>
      <c r="M51" s="48"/>
      <c r="N51" s="51"/>
      <c r="O51" s="48"/>
      <c r="P51" s="51"/>
      <c r="Q51" s="69"/>
      <c r="R51" s="51"/>
      <c r="S51" s="69"/>
      <c r="T51" s="110"/>
      <c r="U51" s="107"/>
      <c r="V51" s="48"/>
      <c r="W51" s="52"/>
      <c r="X51" s="48"/>
      <c r="Y51" s="116"/>
      <c r="Z51" s="133"/>
      <c r="AA51" s="131"/>
      <c r="AB51" s="76"/>
      <c r="AC51" s="76"/>
      <c r="AD51" s="76"/>
      <c r="AE51" s="76"/>
      <c r="AF51" s="76"/>
      <c r="AG51" s="145"/>
      <c r="AH51"/>
      <c r="AI51" s="148">
        <f t="shared" si="0"/>
        <v>0</v>
      </c>
      <c r="AJ51" s="148">
        <f t="shared" si="1"/>
        <v>0</v>
      </c>
      <c r="AK51" s="148">
        <f t="shared" si="2"/>
        <v>0</v>
      </c>
      <c r="AL51" s="148">
        <f t="shared" si="3"/>
        <v>0</v>
      </c>
      <c r="AM51" s="148">
        <f t="shared" si="4"/>
        <v>0</v>
      </c>
      <c r="AN51" s="148">
        <f t="shared" si="5"/>
        <v>0</v>
      </c>
      <c r="AO51" s="150"/>
      <c r="AP51" s="149" t="e">
        <f t="shared" si="6"/>
        <v>#DIV/0!</v>
      </c>
      <c r="AQ51" s="149" t="e">
        <f t="shared" si="7"/>
        <v>#DIV/0!</v>
      </c>
      <c r="AR51" s="149" t="e">
        <f t="shared" si="8"/>
        <v>#DIV/0!</v>
      </c>
      <c r="AS51" s="149" t="e">
        <f t="shared" si="9"/>
        <v>#DIV/0!</v>
      </c>
      <c r="AT51" s="149" t="e">
        <f t="shared" si="10"/>
        <v>#DIV/0!</v>
      </c>
      <c r="AU51" s="148">
        <f t="shared" si="11"/>
        <v>0</v>
      </c>
      <c r="AV51" s="149" t="e">
        <f t="shared" si="12"/>
        <v>#DIV/0!</v>
      </c>
      <c r="AW51" s="149" t="e">
        <f t="shared" si="13"/>
        <v>#DIV/0!</v>
      </c>
      <c r="AX51" s="149" t="e">
        <f t="shared" si="14"/>
        <v>#DIV/0!</v>
      </c>
      <c r="AY51" s="149" t="e">
        <f t="shared" si="15"/>
        <v>#DIV/0!</v>
      </c>
      <c r="AZ51" s="149" t="e">
        <f t="shared" si="16"/>
        <v>#DIV/0!</v>
      </c>
      <c r="BA51" s="148">
        <f t="shared" si="17"/>
        <v>0</v>
      </c>
      <c r="BB51" s="149" t="e">
        <f t="shared" si="18"/>
        <v>#DIV/0!</v>
      </c>
      <c r="BC51" s="149" t="e">
        <f t="shared" si="19"/>
        <v>#DIV/0!</v>
      </c>
      <c r="BD51" s="149" t="e">
        <f t="shared" si="20"/>
        <v>#DIV/0!</v>
      </c>
      <c r="BE51" s="149" t="e">
        <f t="shared" si="21"/>
        <v>#DIV/0!</v>
      </c>
      <c r="BF51" s="149" t="e">
        <f t="shared" si="22"/>
        <v>#DIV/0!</v>
      </c>
      <c r="BG51" s="148">
        <f t="shared" si="23"/>
        <v>0</v>
      </c>
      <c r="BH51" s="149" t="e">
        <f t="shared" si="24"/>
        <v>#DIV/0!</v>
      </c>
      <c r="BI51" s="149" t="e">
        <f t="shared" si="25"/>
        <v>#DIV/0!</v>
      </c>
      <c r="BJ51" s="149" t="e">
        <f t="shared" si="26"/>
        <v>#DIV/0!</v>
      </c>
      <c r="BK51" s="149" t="e">
        <f t="shared" si="27"/>
        <v>#DIV/0!</v>
      </c>
      <c r="BL51" s="149" t="e">
        <f t="shared" si="28"/>
        <v>#DIV/0!</v>
      </c>
      <c r="BM51" s="148">
        <f t="shared" si="29"/>
        <v>0</v>
      </c>
      <c r="BN51" s="149" t="e">
        <f t="shared" si="30"/>
        <v>#DIV/0!</v>
      </c>
      <c r="BO51" s="149" t="e">
        <f t="shared" si="31"/>
        <v>#DIV/0!</v>
      </c>
      <c r="BP51" s="149" t="e">
        <f t="shared" si="32"/>
        <v>#DIV/0!</v>
      </c>
      <c r="BQ51" s="149" t="e">
        <f t="shared" si="33"/>
        <v>#DIV/0!</v>
      </c>
      <c r="BR51" s="149" t="e">
        <f t="shared" si="34"/>
        <v>#DIV/0!</v>
      </c>
      <c r="BS51" s="148">
        <f t="shared" si="35"/>
        <v>0</v>
      </c>
      <c r="BT51" s="150"/>
      <c r="BU51" s="150" t="e">
        <f>VLOOKUP(I51,Lists!$D$2:$D$19,1,FALSE)</f>
        <v>#N/A</v>
      </c>
      <c r="BV51" s="150" t="e">
        <f>VLOOKUP($I51,Blends!$B$2:$B$115,1,FALSE)</f>
        <v>#N/A</v>
      </c>
      <c r="BW51" s="150"/>
      <c r="BX51" s="151">
        <f>ROUND(IF($I51="Other HFC Blend",(AA51*$L51*SUMIF(Lists!$E$2:$E$133,'Quarterly Information'!$K51,Exchange_Value)+AA51*$N51*SUMIF(Lists!$E$2:$E$133,'Quarterly Information'!$M51,Exchange_Value)+AA51*$P51*SUMIF(Lists!$E$2:$E$133,'Quarterly Information'!$O51,Exchange_Value)+AA51*$R51*SUMIF(Lists!$E$2:$E$133,'Quarterly Information'!$Q51,Exchange_Value)+AA51*$T51*SUMIF(Lists!$E$2:$E$133,'Quarterly Information'!$S51,Exchange_Value))/1000,AA51*SUMIF(Lists!$E$2:$E$133,$I51,Exchange_Value)/1000),1)</f>
        <v>0</v>
      </c>
      <c r="BY51" s="151">
        <f>ROUND(IF($I51="Other HFC Blend",(AB51*$L51*SUMIF(Lists!$E$2:$E$133,'Quarterly Information'!$K51,Exchange_Value)+AB51*$N51*SUMIF(Lists!$E$2:$E$133,'Quarterly Information'!$M51,Exchange_Value)+AB51*$P51*SUMIF(Lists!$E$2:$E$133,'Quarterly Information'!$O51,Exchange_Value)+AB51*$R51*SUMIF(Lists!$E$2:$E$133,'Quarterly Information'!$Q51,Exchange_Value)+AB51*$T51*SUMIF(Lists!$E$2:$E$133,'Quarterly Information'!$S51,Exchange_Value))/1000,AB51*SUMIF(Lists!$E$2:$E$133,$I51,Exchange_Value)/1000),1)</f>
        <v>0</v>
      </c>
      <c r="BZ51" s="151">
        <f>ROUND(IF($I51="Other HFC Blend",(AC51*$L51*SUMIF(Lists!$E$2:$E$133,'Quarterly Information'!$K51,Exchange_Value)+AC51*$N51*SUMIF(Lists!$E$2:$E$133,'Quarterly Information'!$M51,Exchange_Value)+AC51*$P51*SUMIF(Lists!$E$2:$E$133,'Quarterly Information'!$O51,Exchange_Value)+AC51*$R51*SUMIF(Lists!$E$2:$E$133,'Quarterly Information'!$Q51,Exchange_Value)+AC51*$T51*SUMIF(Lists!$E$2:$E$133,'Quarterly Information'!$S51,Exchange_Value))/1000,AC51*SUMIF(Lists!$E$2:$E$133,$I51,Exchange_Value)/1000),1)</f>
        <v>0</v>
      </c>
      <c r="CA51" s="151">
        <f>ROUND(IF($I51="Other HFC Blend",(AD51*$L51*SUMIF(Lists!$E$2:$E$133,'Quarterly Information'!$K51,Exchange_Value)+AD51*$N51*SUMIF(Lists!$E$2:$E$133,'Quarterly Information'!$M51,Exchange_Value)+AD51*$P51*SUMIF(Lists!$E$2:$E$133,'Quarterly Information'!$O51,Exchange_Value)+AD51*$R51*SUMIF(Lists!$E$2:$E$133,'Quarterly Information'!$Q51,Exchange_Value)+AD51*$T51*SUMIF(Lists!$E$2:$E$133,'Quarterly Information'!$S51,Exchange_Value))/1000,AD51*SUMIF(Lists!$E$2:$E$133,$I51,Exchange_Value)/1000),1)</f>
        <v>0</v>
      </c>
      <c r="CB51" s="151">
        <f>ROUND(IF($I51="Other HFC Blend",(AE51*$L51*SUMIF(Lists!$E$2:$E$133,'Quarterly Information'!$K51,Exchange_Value)+AE51*$N51*SUMIF(Lists!$E$2:$E$133,'Quarterly Information'!$M51,Exchange_Value)+AE51*$P51*SUMIF(Lists!$E$2:$E$133,'Quarterly Information'!$O51,Exchange_Value)+AE51*$R51*SUMIF(Lists!$E$2:$E$133,'Quarterly Information'!$Q51,Exchange_Value)+AE51*$T51*SUMIF(Lists!$E$2:$E$133,'Quarterly Information'!$S51,Exchange_Value))/1000,AE51*SUMIF(Lists!$E$2:$E$133,$I51,Exchange_Value)/1000),1)</f>
        <v>0</v>
      </c>
      <c r="CC51" s="151">
        <f>ROUND(IF($I51="Other HFC Blend",(AF51*$L51*SUMIF(Lists!$E$2:$E$133,'Quarterly Information'!$K51,Exchange_Value)+AF51*$N51*SUMIF(Lists!$E$2:$E$133,'Quarterly Information'!$M51,Exchange_Value)+AF51*$P51*SUMIF(Lists!$E$2:$E$133,'Quarterly Information'!$O51,Exchange_Value)+AF51*$R51*SUMIF(Lists!$E$2:$E$133,'Quarterly Information'!$Q51,Exchange_Value)+AF51*$T51*SUMIF(Lists!$E$2:$E$133,'Quarterly Information'!$S51,Exchange_Value))/1000,AF51*SUMIF(Lists!$E$2:$E$133,$I51,Exchange_Value)/1000),1)</f>
        <v>0</v>
      </c>
    </row>
    <row r="52" spans="1:81" ht="14.1">
      <c r="A52" s="18">
        <v>10</v>
      </c>
      <c r="B52" s="46" t="str">
        <f t="shared" si="36"/>
        <v/>
      </c>
      <c r="C52" s="72"/>
      <c r="D52" s="47"/>
      <c r="E52" s="81"/>
      <c r="F52" s="48"/>
      <c r="G52" s="49"/>
      <c r="H52" s="50"/>
      <c r="I52" s="92"/>
      <c r="J52" s="104"/>
      <c r="K52" s="109"/>
      <c r="L52" s="51"/>
      <c r="M52" s="48"/>
      <c r="N52" s="51"/>
      <c r="O52" s="48"/>
      <c r="P52" s="51"/>
      <c r="Q52" s="69"/>
      <c r="R52" s="51"/>
      <c r="S52" s="69"/>
      <c r="T52" s="110"/>
      <c r="U52" s="107"/>
      <c r="V52" s="48"/>
      <c r="W52" s="52"/>
      <c r="X52" s="48"/>
      <c r="Y52" s="116"/>
      <c r="Z52" s="133"/>
      <c r="AA52" s="131"/>
      <c r="AB52" s="76"/>
      <c r="AC52" s="76"/>
      <c r="AD52" s="76"/>
      <c r="AE52" s="76"/>
      <c r="AF52" s="76"/>
      <c r="AG52" s="145"/>
      <c r="AH52"/>
      <c r="AI52" s="148">
        <f t="shared" si="0"/>
        <v>0</v>
      </c>
      <c r="AJ52" s="148">
        <f t="shared" si="1"/>
        <v>0</v>
      </c>
      <c r="AK52" s="148">
        <f t="shared" si="2"/>
        <v>0</v>
      </c>
      <c r="AL52" s="148">
        <f t="shared" si="3"/>
        <v>0</v>
      </c>
      <c r="AM52" s="148">
        <f t="shared" si="4"/>
        <v>0</v>
      </c>
      <c r="AN52" s="148">
        <f t="shared" si="5"/>
        <v>0</v>
      </c>
      <c r="AO52" s="150"/>
      <c r="AP52" s="149" t="e">
        <f t="shared" si="6"/>
        <v>#DIV/0!</v>
      </c>
      <c r="AQ52" s="149" t="e">
        <f t="shared" si="7"/>
        <v>#DIV/0!</v>
      </c>
      <c r="AR52" s="149" t="e">
        <f t="shared" si="8"/>
        <v>#DIV/0!</v>
      </c>
      <c r="AS52" s="149" t="e">
        <f t="shared" si="9"/>
        <v>#DIV/0!</v>
      </c>
      <c r="AT52" s="149" t="e">
        <f t="shared" si="10"/>
        <v>#DIV/0!</v>
      </c>
      <c r="AU52" s="148">
        <f t="shared" si="11"/>
        <v>0</v>
      </c>
      <c r="AV52" s="149" t="e">
        <f t="shared" si="12"/>
        <v>#DIV/0!</v>
      </c>
      <c r="AW52" s="149" t="e">
        <f t="shared" si="13"/>
        <v>#DIV/0!</v>
      </c>
      <c r="AX52" s="149" t="e">
        <f t="shared" si="14"/>
        <v>#DIV/0!</v>
      </c>
      <c r="AY52" s="149" t="e">
        <f t="shared" si="15"/>
        <v>#DIV/0!</v>
      </c>
      <c r="AZ52" s="149" t="e">
        <f t="shared" si="16"/>
        <v>#DIV/0!</v>
      </c>
      <c r="BA52" s="148">
        <f t="shared" si="17"/>
        <v>0</v>
      </c>
      <c r="BB52" s="149" t="e">
        <f t="shared" si="18"/>
        <v>#DIV/0!</v>
      </c>
      <c r="BC52" s="149" t="e">
        <f t="shared" si="19"/>
        <v>#DIV/0!</v>
      </c>
      <c r="BD52" s="149" t="e">
        <f t="shared" si="20"/>
        <v>#DIV/0!</v>
      </c>
      <c r="BE52" s="149" t="e">
        <f t="shared" si="21"/>
        <v>#DIV/0!</v>
      </c>
      <c r="BF52" s="149" t="e">
        <f t="shared" si="22"/>
        <v>#DIV/0!</v>
      </c>
      <c r="BG52" s="148">
        <f t="shared" si="23"/>
        <v>0</v>
      </c>
      <c r="BH52" s="149" t="e">
        <f t="shared" si="24"/>
        <v>#DIV/0!</v>
      </c>
      <c r="BI52" s="149" t="e">
        <f t="shared" si="25"/>
        <v>#DIV/0!</v>
      </c>
      <c r="BJ52" s="149" t="e">
        <f t="shared" si="26"/>
        <v>#DIV/0!</v>
      </c>
      <c r="BK52" s="149" t="e">
        <f t="shared" si="27"/>
        <v>#DIV/0!</v>
      </c>
      <c r="BL52" s="149" t="e">
        <f t="shared" si="28"/>
        <v>#DIV/0!</v>
      </c>
      <c r="BM52" s="148">
        <f t="shared" si="29"/>
        <v>0</v>
      </c>
      <c r="BN52" s="149" t="e">
        <f t="shared" si="30"/>
        <v>#DIV/0!</v>
      </c>
      <c r="BO52" s="149" t="e">
        <f t="shared" si="31"/>
        <v>#DIV/0!</v>
      </c>
      <c r="BP52" s="149" t="e">
        <f t="shared" si="32"/>
        <v>#DIV/0!</v>
      </c>
      <c r="BQ52" s="149" t="e">
        <f t="shared" si="33"/>
        <v>#DIV/0!</v>
      </c>
      <c r="BR52" s="149" t="e">
        <f t="shared" si="34"/>
        <v>#DIV/0!</v>
      </c>
      <c r="BS52" s="148">
        <f t="shared" si="35"/>
        <v>0</v>
      </c>
      <c r="BT52" s="150"/>
      <c r="BU52" s="150" t="e">
        <f>VLOOKUP(I52,Lists!$D$2:$D$19,1,FALSE)</f>
        <v>#N/A</v>
      </c>
      <c r="BV52" s="150" t="e">
        <f>VLOOKUP($I52,Blends!$B$2:$B$115,1,FALSE)</f>
        <v>#N/A</v>
      </c>
      <c r="BW52" s="150"/>
      <c r="BX52" s="151">
        <f>ROUND(IF($I52="Other HFC Blend",(AA52*$L52*SUMIF(Lists!$E$2:$E$133,'Quarterly Information'!$K52,Exchange_Value)+AA52*$N52*SUMIF(Lists!$E$2:$E$133,'Quarterly Information'!$M52,Exchange_Value)+AA52*$P52*SUMIF(Lists!$E$2:$E$133,'Quarterly Information'!$O52,Exchange_Value)+AA52*$R52*SUMIF(Lists!$E$2:$E$133,'Quarterly Information'!$Q52,Exchange_Value)+AA52*$T52*SUMIF(Lists!$E$2:$E$133,'Quarterly Information'!$S52,Exchange_Value))/1000,AA52*SUMIF(Lists!$E$2:$E$133,$I52,Exchange_Value)/1000),1)</f>
        <v>0</v>
      </c>
      <c r="BY52" s="151">
        <f>ROUND(IF($I52="Other HFC Blend",(AB52*$L52*SUMIF(Lists!$E$2:$E$133,'Quarterly Information'!$K52,Exchange_Value)+AB52*$N52*SUMIF(Lists!$E$2:$E$133,'Quarterly Information'!$M52,Exchange_Value)+AB52*$P52*SUMIF(Lists!$E$2:$E$133,'Quarterly Information'!$O52,Exchange_Value)+AB52*$R52*SUMIF(Lists!$E$2:$E$133,'Quarterly Information'!$Q52,Exchange_Value)+AB52*$T52*SUMIF(Lists!$E$2:$E$133,'Quarterly Information'!$S52,Exchange_Value))/1000,AB52*SUMIF(Lists!$E$2:$E$133,$I52,Exchange_Value)/1000),1)</f>
        <v>0</v>
      </c>
      <c r="BZ52" s="151">
        <f>ROUND(IF($I52="Other HFC Blend",(AC52*$L52*SUMIF(Lists!$E$2:$E$133,'Quarterly Information'!$K52,Exchange_Value)+AC52*$N52*SUMIF(Lists!$E$2:$E$133,'Quarterly Information'!$M52,Exchange_Value)+AC52*$P52*SUMIF(Lists!$E$2:$E$133,'Quarterly Information'!$O52,Exchange_Value)+AC52*$R52*SUMIF(Lists!$E$2:$E$133,'Quarterly Information'!$Q52,Exchange_Value)+AC52*$T52*SUMIF(Lists!$E$2:$E$133,'Quarterly Information'!$S52,Exchange_Value))/1000,AC52*SUMIF(Lists!$E$2:$E$133,$I52,Exchange_Value)/1000),1)</f>
        <v>0</v>
      </c>
      <c r="CA52" s="151">
        <f>ROUND(IF($I52="Other HFC Blend",(AD52*$L52*SUMIF(Lists!$E$2:$E$133,'Quarterly Information'!$K52,Exchange_Value)+AD52*$N52*SUMIF(Lists!$E$2:$E$133,'Quarterly Information'!$M52,Exchange_Value)+AD52*$P52*SUMIF(Lists!$E$2:$E$133,'Quarterly Information'!$O52,Exchange_Value)+AD52*$R52*SUMIF(Lists!$E$2:$E$133,'Quarterly Information'!$Q52,Exchange_Value)+AD52*$T52*SUMIF(Lists!$E$2:$E$133,'Quarterly Information'!$S52,Exchange_Value))/1000,AD52*SUMIF(Lists!$E$2:$E$133,$I52,Exchange_Value)/1000),1)</f>
        <v>0</v>
      </c>
      <c r="CB52" s="151">
        <f>ROUND(IF($I52="Other HFC Blend",(AE52*$L52*SUMIF(Lists!$E$2:$E$133,'Quarterly Information'!$K52,Exchange_Value)+AE52*$N52*SUMIF(Lists!$E$2:$E$133,'Quarterly Information'!$M52,Exchange_Value)+AE52*$P52*SUMIF(Lists!$E$2:$E$133,'Quarterly Information'!$O52,Exchange_Value)+AE52*$R52*SUMIF(Lists!$E$2:$E$133,'Quarterly Information'!$Q52,Exchange_Value)+AE52*$T52*SUMIF(Lists!$E$2:$E$133,'Quarterly Information'!$S52,Exchange_Value))/1000,AE52*SUMIF(Lists!$E$2:$E$133,$I52,Exchange_Value)/1000),1)</f>
        <v>0</v>
      </c>
      <c r="CC52" s="151">
        <f>ROUND(IF($I52="Other HFC Blend",(AF52*$L52*SUMIF(Lists!$E$2:$E$133,'Quarterly Information'!$K52,Exchange_Value)+AF52*$N52*SUMIF(Lists!$E$2:$E$133,'Quarterly Information'!$M52,Exchange_Value)+AF52*$P52*SUMIF(Lists!$E$2:$E$133,'Quarterly Information'!$O52,Exchange_Value)+AF52*$R52*SUMIF(Lists!$E$2:$E$133,'Quarterly Information'!$Q52,Exchange_Value)+AF52*$T52*SUMIF(Lists!$E$2:$E$133,'Quarterly Information'!$S52,Exchange_Value))/1000,AF52*SUMIF(Lists!$E$2:$E$133,$I52,Exchange_Value)/1000),1)</f>
        <v>0</v>
      </c>
    </row>
    <row r="53" spans="1:81" ht="14.1">
      <c r="A53" s="18">
        <v>11</v>
      </c>
      <c r="B53" s="46" t="str">
        <f t="shared" si="36"/>
        <v/>
      </c>
      <c r="C53" s="72"/>
      <c r="D53" s="47"/>
      <c r="E53" s="81"/>
      <c r="F53" s="48"/>
      <c r="G53" s="49"/>
      <c r="H53" s="50"/>
      <c r="I53" s="92"/>
      <c r="J53" s="104"/>
      <c r="K53" s="109"/>
      <c r="L53" s="51"/>
      <c r="M53" s="48"/>
      <c r="N53" s="51"/>
      <c r="O53" s="48"/>
      <c r="P53" s="51"/>
      <c r="Q53" s="69"/>
      <c r="R53" s="51"/>
      <c r="S53" s="69"/>
      <c r="T53" s="110"/>
      <c r="U53" s="107"/>
      <c r="V53" s="48"/>
      <c r="W53" s="52"/>
      <c r="X53" s="48"/>
      <c r="Y53" s="116"/>
      <c r="Z53" s="133"/>
      <c r="AA53" s="131"/>
      <c r="AB53" s="76"/>
      <c r="AC53" s="76"/>
      <c r="AD53" s="76"/>
      <c r="AE53" s="76"/>
      <c r="AF53" s="76"/>
      <c r="AG53" s="145"/>
      <c r="AH53"/>
      <c r="AI53" s="148">
        <f t="shared" si="0"/>
        <v>0</v>
      </c>
      <c r="AJ53" s="148">
        <f t="shared" si="1"/>
        <v>0</v>
      </c>
      <c r="AK53" s="148">
        <f t="shared" si="2"/>
        <v>0</v>
      </c>
      <c r="AL53" s="148">
        <f t="shared" si="3"/>
        <v>0</v>
      </c>
      <c r="AM53" s="148">
        <f t="shared" si="4"/>
        <v>0</v>
      </c>
      <c r="AN53" s="148">
        <f t="shared" si="5"/>
        <v>0</v>
      </c>
      <c r="AO53" s="150"/>
      <c r="AP53" s="149" t="e">
        <f t="shared" si="6"/>
        <v>#DIV/0!</v>
      </c>
      <c r="AQ53" s="149" t="e">
        <f t="shared" si="7"/>
        <v>#DIV/0!</v>
      </c>
      <c r="AR53" s="149" t="e">
        <f t="shared" si="8"/>
        <v>#DIV/0!</v>
      </c>
      <c r="AS53" s="149" t="e">
        <f t="shared" si="9"/>
        <v>#DIV/0!</v>
      </c>
      <c r="AT53" s="149" t="e">
        <f t="shared" si="10"/>
        <v>#DIV/0!</v>
      </c>
      <c r="AU53" s="148">
        <f t="shared" si="11"/>
        <v>0</v>
      </c>
      <c r="AV53" s="149" t="e">
        <f t="shared" si="12"/>
        <v>#DIV/0!</v>
      </c>
      <c r="AW53" s="149" t="e">
        <f t="shared" si="13"/>
        <v>#DIV/0!</v>
      </c>
      <c r="AX53" s="149" t="e">
        <f t="shared" si="14"/>
        <v>#DIV/0!</v>
      </c>
      <c r="AY53" s="149" t="e">
        <f t="shared" si="15"/>
        <v>#DIV/0!</v>
      </c>
      <c r="AZ53" s="149" t="e">
        <f t="shared" si="16"/>
        <v>#DIV/0!</v>
      </c>
      <c r="BA53" s="148">
        <f t="shared" si="17"/>
        <v>0</v>
      </c>
      <c r="BB53" s="149" t="e">
        <f t="shared" si="18"/>
        <v>#DIV/0!</v>
      </c>
      <c r="BC53" s="149" t="e">
        <f t="shared" si="19"/>
        <v>#DIV/0!</v>
      </c>
      <c r="BD53" s="149" t="e">
        <f t="shared" si="20"/>
        <v>#DIV/0!</v>
      </c>
      <c r="BE53" s="149" t="e">
        <f t="shared" si="21"/>
        <v>#DIV/0!</v>
      </c>
      <c r="BF53" s="149" t="e">
        <f t="shared" si="22"/>
        <v>#DIV/0!</v>
      </c>
      <c r="BG53" s="148">
        <f t="shared" si="23"/>
        <v>0</v>
      </c>
      <c r="BH53" s="149" t="e">
        <f t="shared" si="24"/>
        <v>#DIV/0!</v>
      </c>
      <c r="BI53" s="149" t="e">
        <f t="shared" si="25"/>
        <v>#DIV/0!</v>
      </c>
      <c r="BJ53" s="149" t="e">
        <f t="shared" si="26"/>
        <v>#DIV/0!</v>
      </c>
      <c r="BK53" s="149" t="e">
        <f t="shared" si="27"/>
        <v>#DIV/0!</v>
      </c>
      <c r="BL53" s="149" t="e">
        <f t="shared" si="28"/>
        <v>#DIV/0!</v>
      </c>
      <c r="BM53" s="148">
        <f t="shared" si="29"/>
        <v>0</v>
      </c>
      <c r="BN53" s="149" t="e">
        <f t="shared" si="30"/>
        <v>#DIV/0!</v>
      </c>
      <c r="BO53" s="149" t="e">
        <f t="shared" si="31"/>
        <v>#DIV/0!</v>
      </c>
      <c r="BP53" s="149" t="e">
        <f t="shared" si="32"/>
        <v>#DIV/0!</v>
      </c>
      <c r="BQ53" s="149" t="e">
        <f t="shared" si="33"/>
        <v>#DIV/0!</v>
      </c>
      <c r="BR53" s="149" t="e">
        <f t="shared" si="34"/>
        <v>#DIV/0!</v>
      </c>
      <c r="BS53" s="148">
        <f t="shared" si="35"/>
        <v>0</v>
      </c>
      <c r="BT53" s="150"/>
      <c r="BU53" s="150" t="e">
        <f>VLOOKUP(I53,Lists!$D$2:$D$19,1,FALSE)</f>
        <v>#N/A</v>
      </c>
      <c r="BV53" s="150" t="e">
        <f>VLOOKUP($I53,Blends!$B$2:$B$115,1,FALSE)</f>
        <v>#N/A</v>
      </c>
      <c r="BW53" s="150"/>
      <c r="BX53" s="151">
        <f>ROUND(IF($I53="Other HFC Blend",(AA53*$L53*SUMIF(Lists!$E$2:$E$133,'Quarterly Information'!$K53,Exchange_Value)+AA53*$N53*SUMIF(Lists!$E$2:$E$133,'Quarterly Information'!$M53,Exchange_Value)+AA53*$P53*SUMIF(Lists!$E$2:$E$133,'Quarterly Information'!$O53,Exchange_Value)+AA53*$R53*SUMIF(Lists!$E$2:$E$133,'Quarterly Information'!$Q53,Exchange_Value)+AA53*$T53*SUMIF(Lists!$E$2:$E$133,'Quarterly Information'!$S53,Exchange_Value))/1000,AA53*SUMIF(Lists!$E$2:$E$133,$I53,Exchange_Value)/1000),1)</f>
        <v>0</v>
      </c>
      <c r="BY53" s="151">
        <f>ROUND(IF($I53="Other HFC Blend",(AB53*$L53*SUMIF(Lists!$E$2:$E$133,'Quarterly Information'!$K53,Exchange_Value)+AB53*$N53*SUMIF(Lists!$E$2:$E$133,'Quarterly Information'!$M53,Exchange_Value)+AB53*$P53*SUMIF(Lists!$E$2:$E$133,'Quarterly Information'!$O53,Exchange_Value)+AB53*$R53*SUMIF(Lists!$E$2:$E$133,'Quarterly Information'!$Q53,Exchange_Value)+AB53*$T53*SUMIF(Lists!$E$2:$E$133,'Quarterly Information'!$S53,Exchange_Value))/1000,AB53*SUMIF(Lists!$E$2:$E$133,$I53,Exchange_Value)/1000),1)</f>
        <v>0</v>
      </c>
      <c r="BZ53" s="151">
        <f>ROUND(IF($I53="Other HFC Blend",(AC53*$L53*SUMIF(Lists!$E$2:$E$133,'Quarterly Information'!$K53,Exchange_Value)+AC53*$N53*SUMIF(Lists!$E$2:$E$133,'Quarterly Information'!$M53,Exchange_Value)+AC53*$P53*SUMIF(Lists!$E$2:$E$133,'Quarterly Information'!$O53,Exchange_Value)+AC53*$R53*SUMIF(Lists!$E$2:$E$133,'Quarterly Information'!$Q53,Exchange_Value)+AC53*$T53*SUMIF(Lists!$E$2:$E$133,'Quarterly Information'!$S53,Exchange_Value))/1000,AC53*SUMIF(Lists!$E$2:$E$133,$I53,Exchange_Value)/1000),1)</f>
        <v>0</v>
      </c>
      <c r="CA53" s="151">
        <f>ROUND(IF($I53="Other HFC Blend",(AD53*$L53*SUMIF(Lists!$E$2:$E$133,'Quarterly Information'!$K53,Exchange_Value)+AD53*$N53*SUMIF(Lists!$E$2:$E$133,'Quarterly Information'!$M53,Exchange_Value)+AD53*$P53*SUMIF(Lists!$E$2:$E$133,'Quarterly Information'!$O53,Exchange_Value)+AD53*$R53*SUMIF(Lists!$E$2:$E$133,'Quarterly Information'!$Q53,Exchange_Value)+AD53*$T53*SUMIF(Lists!$E$2:$E$133,'Quarterly Information'!$S53,Exchange_Value))/1000,AD53*SUMIF(Lists!$E$2:$E$133,$I53,Exchange_Value)/1000),1)</f>
        <v>0</v>
      </c>
      <c r="CB53" s="151">
        <f>ROUND(IF($I53="Other HFC Blend",(AE53*$L53*SUMIF(Lists!$E$2:$E$133,'Quarterly Information'!$K53,Exchange_Value)+AE53*$N53*SUMIF(Lists!$E$2:$E$133,'Quarterly Information'!$M53,Exchange_Value)+AE53*$P53*SUMIF(Lists!$E$2:$E$133,'Quarterly Information'!$O53,Exchange_Value)+AE53*$R53*SUMIF(Lists!$E$2:$E$133,'Quarterly Information'!$Q53,Exchange_Value)+AE53*$T53*SUMIF(Lists!$E$2:$E$133,'Quarterly Information'!$S53,Exchange_Value))/1000,AE53*SUMIF(Lists!$E$2:$E$133,$I53,Exchange_Value)/1000),1)</f>
        <v>0</v>
      </c>
      <c r="CC53" s="151">
        <f>ROUND(IF($I53="Other HFC Blend",(AF53*$L53*SUMIF(Lists!$E$2:$E$133,'Quarterly Information'!$K53,Exchange_Value)+AF53*$N53*SUMIF(Lists!$E$2:$E$133,'Quarterly Information'!$M53,Exchange_Value)+AF53*$P53*SUMIF(Lists!$E$2:$E$133,'Quarterly Information'!$O53,Exchange_Value)+AF53*$R53*SUMIF(Lists!$E$2:$E$133,'Quarterly Information'!$Q53,Exchange_Value)+AF53*$T53*SUMIF(Lists!$E$2:$E$133,'Quarterly Information'!$S53,Exchange_Value))/1000,AF53*SUMIF(Lists!$E$2:$E$133,$I53,Exchange_Value)/1000),1)</f>
        <v>0</v>
      </c>
    </row>
    <row r="54" spans="1:81" ht="14.1">
      <c r="A54" s="18">
        <v>12</v>
      </c>
      <c r="B54" s="46" t="str">
        <f t="shared" si="36"/>
        <v/>
      </c>
      <c r="C54" s="72"/>
      <c r="D54" s="47"/>
      <c r="E54" s="81"/>
      <c r="F54" s="48"/>
      <c r="G54" s="49"/>
      <c r="H54" s="50"/>
      <c r="I54" s="92"/>
      <c r="J54" s="104"/>
      <c r="K54" s="109"/>
      <c r="L54" s="51"/>
      <c r="M54" s="48"/>
      <c r="N54" s="51"/>
      <c r="O54" s="48"/>
      <c r="P54" s="51"/>
      <c r="Q54" s="69"/>
      <c r="R54" s="51"/>
      <c r="S54" s="69"/>
      <c r="T54" s="110"/>
      <c r="U54" s="107"/>
      <c r="V54" s="48"/>
      <c r="W54" s="52"/>
      <c r="X54" s="48"/>
      <c r="Y54" s="116"/>
      <c r="Z54" s="133"/>
      <c r="AA54" s="131"/>
      <c r="AB54" s="76"/>
      <c r="AC54" s="76"/>
      <c r="AD54" s="76"/>
      <c r="AE54" s="76"/>
      <c r="AF54" s="76"/>
      <c r="AG54" s="145"/>
      <c r="AH54"/>
      <c r="AI54" s="148">
        <f t="shared" si="0"/>
        <v>0</v>
      </c>
      <c r="AJ54" s="148">
        <f t="shared" si="1"/>
        <v>0</v>
      </c>
      <c r="AK54" s="148">
        <f t="shared" si="2"/>
        <v>0</v>
      </c>
      <c r="AL54" s="148">
        <f t="shared" si="3"/>
        <v>0</v>
      </c>
      <c r="AM54" s="148">
        <f t="shared" si="4"/>
        <v>0</v>
      </c>
      <c r="AN54" s="148">
        <f t="shared" si="5"/>
        <v>0</v>
      </c>
      <c r="AO54" s="150"/>
      <c r="AP54" s="149" t="e">
        <f t="shared" si="6"/>
        <v>#DIV/0!</v>
      </c>
      <c r="AQ54" s="149" t="e">
        <f t="shared" si="7"/>
        <v>#DIV/0!</v>
      </c>
      <c r="AR54" s="149" t="e">
        <f t="shared" si="8"/>
        <v>#DIV/0!</v>
      </c>
      <c r="AS54" s="149" t="e">
        <f t="shared" si="9"/>
        <v>#DIV/0!</v>
      </c>
      <c r="AT54" s="149" t="e">
        <f t="shared" si="10"/>
        <v>#DIV/0!</v>
      </c>
      <c r="AU54" s="148">
        <f t="shared" si="11"/>
        <v>0</v>
      </c>
      <c r="AV54" s="149" t="e">
        <f t="shared" si="12"/>
        <v>#DIV/0!</v>
      </c>
      <c r="AW54" s="149" t="e">
        <f t="shared" si="13"/>
        <v>#DIV/0!</v>
      </c>
      <c r="AX54" s="149" t="e">
        <f t="shared" si="14"/>
        <v>#DIV/0!</v>
      </c>
      <c r="AY54" s="149" t="e">
        <f t="shared" si="15"/>
        <v>#DIV/0!</v>
      </c>
      <c r="AZ54" s="149" t="e">
        <f t="shared" si="16"/>
        <v>#DIV/0!</v>
      </c>
      <c r="BA54" s="148">
        <f t="shared" si="17"/>
        <v>0</v>
      </c>
      <c r="BB54" s="149" t="e">
        <f t="shared" si="18"/>
        <v>#DIV/0!</v>
      </c>
      <c r="BC54" s="149" t="e">
        <f t="shared" si="19"/>
        <v>#DIV/0!</v>
      </c>
      <c r="BD54" s="149" t="e">
        <f t="shared" si="20"/>
        <v>#DIV/0!</v>
      </c>
      <c r="BE54" s="149" t="e">
        <f t="shared" si="21"/>
        <v>#DIV/0!</v>
      </c>
      <c r="BF54" s="149" t="e">
        <f t="shared" si="22"/>
        <v>#DIV/0!</v>
      </c>
      <c r="BG54" s="148">
        <f t="shared" si="23"/>
        <v>0</v>
      </c>
      <c r="BH54" s="149" t="e">
        <f t="shared" si="24"/>
        <v>#DIV/0!</v>
      </c>
      <c r="BI54" s="149" t="e">
        <f t="shared" si="25"/>
        <v>#DIV/0!</v>
      </c>
      <c r="BJ54" s="149" t="e">
        <f t="shared" si="26"/>
        <v>#DIV/0!</v>
      </c>
      <c r="BK54" s="149" t="e">
        <f t="shared" si="27"/>
        <v>#DIV/0!</v>
      </c>
      <c r="BL54" s="149" t="e">
        <f t="shared" si="28"/>
        <v>#DIV/0!</v>
      </c>
      <c r="BM54" s="148">
        <f t="shared" si="29"/>
        <v>0</v>
      </c>
      <c r="BN54" s="149" t="e">
        <f t="shared" si="30"/>
        <v>#DIV/0!</v>
      </c>
      <c r="BO54" s="149" t="e">
        <f t="shared" si="31"/>
        <v>#DIV/0!</v>
      </c>
      <c r="BP54" s="149" t="e">
        <f t="shared" si="32"/>
        <v>#DIV/0!</v>
      </c>
      <c r="BQ54" s="149" t="e">
        <f t="shared" si="33"/>
        <v>#DIV/0!</v>
      </c>
      <c r="BR54" s="149" t="e">
        <f t="shared" si="34"/>
        <v>#DIV/0!</v>
      </c>
      <c r="BS54" s="148">
        <f t="shared" si="35"/>
        <v>0</v>
      </c>
      <c r="BT54" s="150"/>
      <c r="BU54" s="150" t="e">
        <f>VLOOKUP(I54,Lists!$D$2:$D$19,1,FALSE)</f>
        <v>#N/A</v>
      </c>
      <c r="BV54" s="150" t="e">
        <f>VLOOKUP($I54,Blends!$B$2:$B$115,1,FALSE)</f>
        <v>#N/A</v>
      </c>
      <c r="BW54" s="150"/>
      <c r="BX54" s="151">
        <f>ROUND(IF($I54="Other HFC Blend",(AA54*$L54*SUMIF(Lists!$E$2:$E$133,'Quarterly Information'!$K54,Exchange_Value)+AA54*$N54*SUMIF(Lists!$E$2:$E$133,'Quarterly Information'!$M54,Exchange_Value)+AA54*$P54*SUMIF(Lists!$E$2:$E$133,'Quarterly Information'!$O54,Exchange_Value)+AA54*$R54*SUMIF(Lists!$E$2:$E$133,'Quarterly Information'!$Q54,Exchange_Value)+AA54*$T54*SUMIF(Lists!$E$2:$E$133,'Quarterly Information'!$S54,Exchange_Value))/1000,AA54*SUMIF(Lists!$E$2:$E$133,$I54,Exchange_Value)/1000),1)</f>
        <v>0</v>
      </c>
      <c r="BY54" s="151">
        <f>ROUND(IF($I54="Other HFC Blend",(AB54*$L54*SUMIF(Lists!$E$2:$E$133,'Quarterly Information'!$K54,Exchange_Value)+AB54*$N54*SUMIF(Lists!$E$2:$E$133,'Quarterly Information'!$M54,Exchange_Value)+AB54*$P54*SUMIF(Lists!$E$2:$E$133,'Quarterly Information'!$O54,Exchange_Value)+AB54*$R54*SUMIF(Lists!$E$2:$E$133,'Quarterly Information'!$Q54,Exchange_Value)+AB54*$T54*SUMIF(Lists!$E$2:$E$133,'Quarterly Information'!$S54,Exchange_Value))/1000,AB54*SUMIF(Lists!$E$2:$E$133,$I54,Exchange_Value)/1000),1)</f>
        <v>0</v>
      </c>
      <c r="BZ54" s="151">
        <f>ROUND(IF($I54="Other HFC Blend",(AC54*$L54*SUMIF(Lists!$E$2:$E$133,'Quarterly Information'!$K54,Exchange_Value)+AC54*$N54*SUMIF(Lists!$E$2:$E$133,'Quarterly Information'!$M54,Exchange_Value)+AC54*$P54*SUMIF(Lists!$E$2:$E$133,'Quarterly Information'!$O54,Exchange_Value)+AC54*$R54*SUMIF(Lists!$E$2:$E$133,'Quarterly Information'!$Q54,Exchange_Value)+AC54*$T54*SUMIF(Lists!$E$2:$E$133,'Quarterly Information'!$S54,Exchange_Value))/1000,AC54*SUMIF(Lists!$E$2:$E$133,$I54,Exchange_Value)/1000),1)</f>
        <v>0</v>
      </c>
      <c r="CA54" s="151">
        <f>ROUND(IF($I54="Other HFC Blend",(AD54*$L54*SUMIF(Lists!$E$2:$E$133,'Quarterly Information'!$K54,Exchange_Value)+AD54*$N54*SUMIF(Lists!$E$2:$E$133,'Quarterly Information'!$M54,Exchange_Value)+AD54*$P54*SUMIF(Lists!$E$2:$E$133,'Quarterly Information'!$O54,Exchange_Value)+AD54*$R54*SUMIF(Lists!$E$2:$E$133,'Quarterly Information'!$Q54,Exchange_Value)+AD54*$T54*SUMIF(Lists!$E$2:$E$133,'Quarterly Information'!$S54,Exchange_Value))/1000,AD54*SUMIF(Lists!$E$2:$E$133,$I54,Exchange_Value)/1000),1)</f>
        <v>0</v>
      </c>
      <c r="CB54" s="151">
        <f>ROUND(IF($I54="Other HFC Blend",(AE54*$L54*SUMIF(Lists!$E$2:$E$133,'Quarterly Information'!$K54,Exchange_Value)+AE54*$N54*SUMIF(Lists!$E$2:$E$133,'Quarterly Information'!$M54,Exchange_Value)+AE54*$P54*SUMIF(Lists!$E$2:$E$133,'Quarterly Information'!$O54,Exchange_Value)+AE54*$R54*SUMIF(Lists!$E$2:$E$133,'Quarterly Information'!$Q54,Exchange_Value)+AE54*$T54*SUMIF(Lists!$E$2:$E$133,'Quarterly Information'!$S54,Exchange_Value))/1000,AE54*SUMIF(Lists!$E$2:$E$133,$I54,Exchange_Value)/1000),1)</f>
        <v>0</v>
      </c>
      <c r="CC54" s="151">
        <f>ROUND(IF($I54="Other HFC Blend",(AF54*$L54*SUMIF(Lists!$E$2:$E$133,'Quarterly Information'!$K54,Exchange_Value)+AF54*$N54*SUMIF(Lists!$E$2:$E$133,'Quarterly Information'!$M54,Exchange_Value)+AF54*$P54*SUMIF(Lists!$E$2:$E$133,'Quarterly Information'!$O54,Exchange_Value)+AF54*$R54*SUMIF(Lists!$E$2:$E$133,'Quarterly Information'!$Q54,Exchange_Value)+AF54*$T54*SUMIF(Lists!$E$2:$E$133,'Quarterly Information'!$S54,Exchange_Value))/1000,AF54*SUMIF(Lists!$E$2:$E$133,$I54,Exchange_Value)/1000),1)</f>
        <v>0</v>
      </c>
    </row>
    <row r="55" spans="1:81" ht="14.1">
      <c r="A55" s="18">
        <v>13</v>
      </c>
      <c r="B55" s="46" t="str">
        <f t="shared" si="36"/>
        <v/>
      </c>
      <c r="C55" s="72"/>
      <c r="D55" s="47"/>
      <c r="E55" s="81"/>
      <c r="F55" s="48"/>
      <c r="G55" s="49"/>
      <c r="H55" s="50"/>
      <c r="I55" s="92"/>
      <c r="J55" s="104"/>
      <c r="K55" s="109"/>
      <c r="L55" s="51"/>
      <c r="M55" s="48"/>
      <c r="N55" s="51"/>
      <c r="O55" s="48"/>
      <c r="P55" s="51"/>
      <c r="Q55" s="69"/>
      <c r="R55" s="51"/>
      <c r="S55" s="69"/>
      <c r="T55" s="110"/>
      <c r="U55" s="107"/>
      <c r="V55" s="48"/>
      <c r="W55" s="52"/>
      <c r="X55" s="48"/>
      <c r="Y55" s="116"/>
      <c r="Z55" s="133"/>
      <c r="AA55" s="131"/>
      <c r="AB55" s="76"/>
      <c r="AC55" s="76"/>
      <c r="AD55" s="76"/>
      <c r="AE55" s="76"/>
      <c r="AF55" s="76"/>
      <c r="AG55" s="145"/>
      <c r="AH55"/>
      <c r="AI55" s="148">
        <f t="shared" si="0"/>
        <v>0</v>
      </c>
      <c r="AJ55" s="148">
        <f t="shared" si="1"/>
        <v>0</v>
      </c>
      <c r="AK55" s="148">
        <f t="shared" si="2"/>
        <v>0</v>
      </c>
      <c r="AL55" s="148">
        <f t="shared" si="3"/>
        <v>0</v>
      </c>
      <c r="AM55" s="148">
        <f t="shared" si="4"/>
        <v>0</v>
      </c>
      <c r="AN55" s="148">
        <f t="shared" si="5"/>
        <v>0</v>
      </c>
      <c r="AO55" s="150"/>
      <c r="AP55" s="149" t="e">
        <f t="shared" si="6"/>
        <v>#DIV/0!</v>
      </c>
      <c r="AQ55" s="149" t="e">
        <f t="shared" si="7"/>
        <v>#DIV/0!</v>
      </c>
      <c r="AR55" s="149" t="e">
        <f t="shared" si="8"/>
        <v>#DIV/0!</v>
      </c>
      <c r="AS55" s="149" t="e">
        <f t="shared" si="9"/>
        <v>#DIV/0!</v>
      </c>
      <c r="AT55" s="149" t="e">
        <f t="shared" si="10"/>
        <v>#DIV/0!</v>
      </c>
      <c r="AU55" s="148">
        <f t="shared" si="11"/>
        <v>0</v>
      </c>
      <c r="AV55" s="149" t="e">
        <f t="shared" si="12"/>
        <v>#DIV/0!</v>
      </c>
      <c r="AW55" s="149" t="e">
        <f t="shared" si="13"/>
        <v>#DIV/0!</v>
      </c>
      <c r="AX55" s="149" t="e">
        <f t="shared" si="14"/>
        <v>#DIV/0!</v>
      </c>
      <c r="AY55" s="149" t="e">
        <f t="shared" si="15"/>
        <v>#DIV/0!</v>
      </c>
      <c r="AZ55" s="149" t="e">
        <f t="shared" si="16"/>
        <v>#DIV/0!</v>
      </c>
      <c r="BA55" s="148">
        <f t="shared" si="17"/>
        <v>0</v>
      </c>
      <c r="BB55" s="149" t="e">
        <f t="shared" si="18"/>
        <v>#DIV/0!</v>
      </c>
      <c r="BC55" s="149" t="e">
        <f t="shared" si="19"/>
        <v>#DIV/0!</v>
      </c>
      <c r="BD55" s="149" t="e">
        <f t="shared" si="20"/>
        <v>#DIV/0!</v>
      </c>
      <c r="BE55" s="149" t="e">
        <f t="shared" si="21"/>
        <v>#DIV/0!</v>
      </c>
      <c r="BF55" s="149" t="e">
        <f t="shared" si="22"/>
        <v>#DIV/0!</v>
      </c>
      <c r="BG55" s="148">
        <f t="shared" si="23"/>
        <v>0</v>
      </c>
      <c r="BH55" s="149" t="e">
        <f t="shared" si="24"/>
        <v>#DIV/0!</v>
      </c>
      <c r="BI55" s="149" t="e">
        <f t="shared" si="25"/>
        <v>#DIV/0!</v>
      </c>
      <c r="BJ55" s="149" t="e">
        <f t="shared" si="26"/>
        <v>#DIV/0!</v>
      </c>
      <c r="BK55" s="149" t="e">
        <f t="shared" si="27"/>
        <v>#DIV/0!</v>
      </c>
      <c r="BL55" s="149" t="e">
        <f t="shared" si="28"/>
        <v>#DIV/0!</v>
      </c>
      <c r="BM55" s="148">
        <f t="shared" si="29"/>
        <v>0</v>
      </c>
      <c r="BN55" s="149" t="e">
        <f t="shared" si="30"/>
        <v>#DIV/0!</v>
      </c>
      <c r="BO55" s="149" t="e">
        <f t="shared" si="31"/>
        <v>#DIV/0!</v>
      </c>
      <c r="BP55" s="149" t="e">
        <f t="shared" si="32"/>
        <v>#DIV/0!</v>
      </c>
      <c r="BQ55" s="149" t="e">
        <f t="shared" si="33"/>
        <v>#DIV/0!</v>
      </c>
      <c r="BR55" s="149" t="e">
        <f t="shared" si="34"/>
        <v>#DIV/0!</v>
      </c>
      <c r="BS55" s="148">
        <f t="shared" si="35"/>
        <v>0</v>
      </c>
      <c r="BT55" s="150"/>
      <c r="BU55" s="150" t="e">
        <f>VLOOKUP(I55,Lists!$D$2:$D$19,1,FALSE)</f>
        <v>#N/A</v>
      </c>
      <c r="BV55" s="150" t="e">
        <f>VLOOKUP($I55,Blends!$B$2:$B$115,1,FALSE)</f>
        <v>#N/A</v>
      </c>
      <c r="BW55" s="150"/>
      <c r="BX55" s="151">
        <f>ROUND(IF($I55="Other HFC Blend",(AA55*$L55*SUMIF(Lists!$E$2:$E$133,'Quarterly Information'!$K55,Exchange_Value)+AA55*$N55*SUMIF(Lists!$E$2:$E$133,'Quarterly Information'!$M55,Exchange_Value)+AA55*$P55*SUMIF(Lists!$E$2:$E$133,'Quarterly Information'!$O55,Exchange_Value)+AA55*$R55*SUMIF(Lists!$E$2:$E$133,'Quarterly Information'!$Q55,Exchange_Value)+AA55*$T55*SUMIF(Lists!$E$2:$E$133,'Quarterly Information'!$S55,Exchange_Value))/1000,AA55*SUMIF(Lists!$E$2:$E$133,$I55,Exchange_Value)/1000),1)</f>
        <v>0</v>
      </c>
      <c r="BY55" s="151">
        <f>ROUND(IF($I55="Other HFC Blend",(AB55*$L55*SUMIF(Lists!$E$2:$E$133,'Quarterly Information'!$K55,Exchange_Value)+AB55*$N55*SUMIF(Lists!$E$2:$E$133,'Quarterly Information'!$M55,Exchange_Value)+AB55*$P55*SUMIF(Lists!$E$2:$E$133,'Quarterly Information'!$O55,Exchange_Value)+AB55*$R55*SUMIF(Lists!$E$2:$E$133,'Quarterly Information'!$Q55,Exchange_Value)+AB55*$T55*SUMIF(Lists!$E$2:$E$133,'Quarterly Information'!$S55,Exchange_Value))/1000,AB55*SUMIF(Lists!$E$2:$E$133,$I55,Exchange_Value)/1000),1)</f>
        <v>0</v>
      </c>
      <c r="BZ55" s="151">
        <f>ROUND(IF($I55="Other HFC Blend",(AC55*$L55*SUMIF(Lists!$E$2:$E$133,'Quarterly Information'!$K55,Exchange_Value)+AC55*$N55*SUMIF(Lists!$E$2:$E$133,'Quarterly Information'!$M55,Exchange_Value)+AC55*$P55*SUMIF(Lists!$E$2:$E$133,'Quarterly Information'!$O55,Exchange_Value)+AC55*$R55*SUMIF(Lists!$E$2:$E$133,'Quarterly Information'!$Q55,Exchange_Value)+AC55*$T55*SUMIF(Lists!$E$2:$E$133,'Quarterly Information'!$S55,Exchange_Value))/1000,AC55*SUMIF(Lists!$E$2:$E$133,$I55,Exchange_Value)/1000),1)</f>
        <v>0</v>
      </c>
      <c r="CA55" s="151">
        <f>ROUND(IF($I55="Other HFC Blend",(AD55*$L55*SUMIF(Lists!$E$2:$E$133,'Quarterly Information'!$K55,Exchange_Value)+AD55*$N55*SUMIF(Lists!$E$2:$E$133,'Quarterly Information'!$M55,Exchange_Value)+AD55*$P55*SUMIF(Lists!$E$2:$E$133,'Quarterly Information'!$O55,Exchange_Value)+AD55*$R55*SUMIF(Lists!$E$2:$E$133,'Quarterly Information'!$Q55,Exchange_Value)+AD55*$T55*SUMIF(Lists!$E$2:$E$133,'Quarterly Information'!$S55,Exchange_Value))/1000,AD55*SUMIF(Lists!$E$2:$E$133,$I55,Exchange_Value)/1000),1)</f>
        <v>0</v>
      </c>
      <c r="CB55" s="151">
        <f>ROUND(IF($I55="Other HFC Blend",(AE55*$L55*SUMIF(Lists!$E$2:$E$133,'Quarterly Information'!$K55,Exchange_Value)+AE55*$N55*SUMIF(Lists!$E$2:$E$133,'Quarterly Information'!$M55,Exchange_Value)+AE55*$P55*SUMIF(Lists!$E$2:$E$133,'Quarterly Information'!$O55,Exchange_Value)+AE55*$R55*SUMIF(Lists!$E$2:$E$133,'Quarterly Information'!$Q55,Exchange_Value)+AE55*$T55*SUMIF(Lists!$E$2:$E$133,'Quarterly Information'!$S55,Exchange_Value))/1000,AE55*SUMIF(Lists!$E$2:$E$133,$I55,Exchange_Value)/1000),1)</f>
        <v>0</v>
      </c>
      <c r="CC55" s="151">
        <f>ROUND(IF($I55="Other HFC Blend",(AF55*$L55*SUMIF(Lists!$E$2:$E$133,'Quarterly Information'!$K55,Exchange_Value)+AF55*$N55*SUMIF(Lists!$E$2:$E$133,'Quarterly Information'!$M55,Exchange_Value)+AF55*$P55*SUMIF(Lists!$E$2:$E$133,'Quarterly Information'!$O55,Exchange_Value)+AF55*$R55*SUMIF(Lists!$E$2:$E$133,'Quarterly Information'!$Q55,Exchange_Value)+AF55*$T55*SUMIF(Lists!$E$2:$E$133,'Quarterly Information'!$S55,Exchange_Value))/1000,AF55*SUMIF(Lists!$E$2:$E$133,$I55,Exchange_Value)/1000),1)</f>
        <v>0</v>
      </c>
    </row>
    <row r="56" spans="1:81" ht="14.1">
      <c r="A56" s="18">
        <v>14</v>
      </c>
      <c r="B56" s="46" t="str">
        <f t="shared" si="36"/>
        <v/>
      </c>
      <c r="C56" s="72"/>
      <c r="D56" s="47"/>
      <c r="E56" s="81"/>
      <c r="F56" s="48"/>
      <c r="G56" s="49"/>
      <c r="H56" s="50"/>
      <c r="I56" s="92"/>
      <c r="J56" s="104"/>
      <c r="K56" s="109"/>
      <c r="L56" s="51"/>
      <c r="M56" s="48"/>
      <c r="N56" s="51"/>
      <c r="O56" s="48"/>
      <c r="P56" s="51"/>
      <c r="Q56" s="69"/>
      <c r="R56" s="51"/>
      <c r="S56" s="69"/>
      <c r="T56" s="110"/>
      <c r="U56" s="107"/>
      <c r="V56" s="48"/>
      <c r="W56" s="52"/>
      <c r="X56" s="48"/>
      <c r="Y56" s="116"/>
      <c r="Z56" s="133"/>
      <c r="AA56" s="131"/>
      <c r="AB56" s="76"/>
      <c r="AC56" s="76"/>
      <c r="AD56" s="76"/>
      <c r="AE56" s="76"/>
      <c r="AF56" s="76"/>
      <c r="AG56" s="145"/>
      <c r="AH56"/>
      <c r="AI56" s="148">
        <f t="shared" si="0"/>
        <v>0</v>
      </c>
      <c r="AJ56" s="148">
        <f t="shared" si="1"/>
        <v>0</v>
      </c>
      <c r="AK56" s="148">
        <f t="shared" si="2"/>
        <v>0</v>
      </c>
      <c r="AL56" s="148">
        <f t="shared" si="3"/>
        <v>0</v>
      </c>
      <c r="AM56" s="148">
        <f t="shared" si="4"/>
        <v>0</v>
      </c>
      <c r="AN56" s="148">
        <f t="shared" si="5"/>
        <v>0</v>
      </c>
      <c r="AO56" s="150"/>
      <c r="AP56" s="149" t="e">
        <f t="shared" si="6"/>
        <v>#DIV/0!</v>
      </c>
      <c r="AQ56" s="149" t="e">
        <f t="shared" si="7"/>
        <v>#DIV/0!</v>
      </c>
      <c r="AR56" s="149" t="e">
        <f t="shared" si="8"/>
        <v>#DIV/0!</v>
      </c>
      <c r="AS56" s="149" t="e">
        <f t="shared" si="9"/>
        <v>#DIV/0!</v>
      </c>
      <c r="AT56" s="149" t="e">
        <f t="shared" si="10"/>
        <v>#DIV/0!</v>
      </c>
      <c r="AU56" s="148">
        <f t="shared" si="11"/>
        <v>0</v>
      </c>
      <c r="AV56" s="149" t="e">
        <f t="shared" si="12"/>
        <v>#DIV/0!</v>
      </c>
      <c r="AW56" s="149" t="e">
        <f t="shared" si="13"/>
        <v>#DIV/0!</v>
      </c>
      <c r="AX56" s="149" t="e">
        <f t="shared" si="14"/>
        <v>#DIV/0!</v>
      </c>
      <c r="AY56" s="149" t="e">
        <f t="shared" si="15"/>
        <v>#DIV/0!</v>
      </c>
      <c r="AZ56" s="149" t="e">
        <f t="shared" si="16"/>
        <v>#DIV/0!</v>
      </c>
      <c r="BA56" s="148">
        <f t="shared" si="17"/>
        <v>0</v>
      </c>
      <c r="BB56" s="149" t="e">
        <f t="shared" si="18"/>
        <v>#DIV/0!</v>
      </c>
      <c r="BC56" s="149" t="e">
        <f t="shared" si="19"/>
        <v>#DIV/0!</v>
      </c>
      <c r="BD56" s="149" t="e">
        <f t="shared" si="20"/>
        <v>#DIV/0!</v>
      </c>
      <c r="BE56" s="149" t="e">
        <f t="shared" si="21"/>
        <v>#DIV/0!</v>
      </c>
      <c r="BF56" s="149" t="e">
        <f t="shared" si="22"/>
        <v>#DIV/0!</v>
      </c>
      <c r="BG56" s="148">
        <f t="shared" si="23"/>
        <v>0</v>
      </c>
      <c r="BH56" s="149" t="e">
        <f t="shared" si="24"/>
        <v>#DIV/0!</v>
      </c>
      <c r="BI56" s="149" t="e">
        <f t="shared" si="25"/>
        <v>#DIV/0!</v>
      </c>
      <c r="BJ56" s="149" t="e">
        <f t="shared" si="26"/>
        <v>#DIV/0!</v>
      </c>
      <c r="BK56" s="149" t="e">
        <f t="shared" si="27"/>
        <v>#DIV/0!</v>
      </c>
      <c r="BL56" s="149" t="e">
        <f t="shared" si="28"/>
        <v>#DIV/0!</v>
      </c>
      <c r="BM56" s="148">
        <f t="shared" si="29"/>
        <v>0</v>
      </c>
      <c r="BN56" s="149" t="e">
        <f t="shared" si="30"/>
        <v>#DIV/0!</v>
      </c>
      <c r="BO56" s="149" t="e">
        <f t="shared" si="31"/>
        <v>#DIV/0!</v>
      </c>
      <c r="BP56" s="149" t="e">
        <f t="shared" si="32"/>
        <v>#DIV/0!</v>
      </c>
      <c r="BQ56" s="149" t="e">
        <f t="shared" si="33"/>
        <v>#DIV/0!</v>
      </c>
      <c r="BR56" s="149" t="e">
        <f t="shared" si="34"/>
        <v>#DIV/0!</v>
      </c>
      <c r="BS56" s="148">
        <f t="shared" si="35"/>
        <v>0</v>
      </c>
      <c r="BT56" s="150"/>
      <c r="BU56" s="150" t="e">
        <f>VLOOKUP(I56,Lists!$D$2:$D$19,1,FALSE)</f>
        <v>#N/A</v>
      </c>
      <c r="BV56" s="150" t="e">
        <f>VLOOKUP($I56,Blends!$B$2:$B$115,1,FALSE)</f>
        <v>#N/A</v>
      </c>
      <c r="BW56" s="150"/>
      <c r="BX56" s="151">
        <f>ROUND(IF($I56="Other HFC Blend",(AA56*$L56*SUMIF(Lists!$E$2:$E$133,'Quarterly Information'!$K56,Exchange_Value)+AA56*$N56*SUMIF(Lists!$E$2:$E$133,'Quarterly Information'!$M56,Exchange_Value)+AA56*$P56*SUMIF(Lists!$E$2:$E$133,'Quarterly Information'!$O56,Exchange_Value)+AA56*$R56*SUMIF(Lists!$E$2:$E$133,'Quarterly Information'!$Q56,Exchange_Value)+AA56*$T56*SUMIF(Lists!$E$2:$E$133,'Quarterly Information'!$S56,Exchange_Value))/1000,AA56*SUMIF(Lists!$E$2:$E$133,$I56,Exchange_Value)/1000),1)</f>
        <v>0</v>
      </c>
      <c r="BY56" s="151">
        <f>ROUND(IF($I56="Other HFC Blend",(AB56*$L56*SUMIF(Lists!$E$2:$E$133,'Quarterly Information'!$K56,Exchange_Value)+AB56*$N56*SUMIF(Lists!$E$2:$E$133,'Quarterly Information'!$M56,Exchange_Value)+AB56*$P56*SUMIF(Lists!$E$2:$E$133,'Quarterly Information'!$O56,Exchange_Value)+AB56*$R56*SUMIF(Lists!$E$2:$E$133,'Quarterly Information'!$Q56,Exchange_Value)+AB56*$T56*SUMIF(Lists!$E$2:$E$133,'Quarterly Information'!$S56,Exchange_Value))/1000,AB56*SUMIF(Lists!$E$2:$E$133,$I56,Exchange_Value)/1000),1)</f>
        <v>0</v>
      </c>
      <c r="BZ56" s="151">
        <f>ROUND(IF($I56="Other HFC Blend",(AC56*$L56*SUMIF(Lists!$E$2:$E$133,'Quarterly Information'!$K56,Exchange_Value)+AC56*$N56*SUMIF(Lists!$E$2:$E$133,'Quarterly Information'!$M56,Exchange_Value)+AC56*$P56*SUMIF(Lists!$E$2:$E$133,'Quarterly Information'!$O56,Exchange_Value)+AC56*$R56*SUMIF(Lists!$E$2:$E$133,'Quarterly Information'!$Q56,Exchange_Value)+AC56*$T56*SUMIF(Lists!$E$2:$E$133,'Quarterly Information'!$S56,Exchange_Value))/1000,AC56*SUMIF(Lists!$E$2:$E$133,$I56,Exchange_Value)/1000),1)</f>
        <v>0</v>
      </c>
      <c r="CA56" s="151">
        <f>ROUND(IF($I56="Other HFC Blend",(AD56*$L56*SUMIF(Lists!$E$2:$E$133,'Quarterly Information'!$K56,Exchange_Value)+AD56*$N56*SUMIF(Lists!$E$2:$E$133,'Quarterly Information'!$M56,Exchange_Value)+AD56*$P56*SUMIF(Lists!$E$2:$E$133,'Quarterly Information'!$O56,Exchange_Value)+AD56*$R56*SUMIF(Lists!$E$2:$E$133,'Quarterly Information'!$Q56,Exchange_Value)+AD56*$T56*SUMIF(Lists!$E$2:$E$133,'Quarterly Information'!$S56,Exchange_Value))/1000,AD56*SUMIF(Lists!$E$2:$E$133,$I56,Exchange_Value)/1000),1)</f>
        <v>0</v>
      </c>
      <c r="CB56" s="151">
        <f>ROUND(IF($I56="Other HFC Blend",(AE56*$L56*SUMIF(Lists!$E$2:$E$133,'Quarterly Information'!$K56,Exchange_Value)+AE56*$N56*SUMIF(Lists!$E$2:$E$133,'Quarterly Information'!$M56,Exchange_Value)+AE56*$P56*SUMIF(Lists!$E$2:$E$133,'Quarterly Information'!$O56,Exchange_Value)+AE56*$R56*SUMIF(Lists!$E$2:$E$133,'Quarterly Information'!$Q56,Exchange_Value)+AE56*$T56*SUMIF(Lists!$E$2:$E$133,'Quarterly Information'!$S56,Exchange_Value))/1000,AE56*SUMIF(Lists!$E$2:$E$133,$I56,Exchange_Value)/1000),1)</f>
        <v>0</v>
      </c>
      <c r="CC56" s="151">
        <f>ROUND(IF($I56="Other HFC Blend",(AF56*$L56*SUMIF(Lists!$E$2:$E$133,'Quarterly Information'!$K56,Exchange_Value)+AF56*$N56*SUMIF(Lists!$E$2:$E$133,'Quarterly Information'!$M56,Exchange_Value)+AF56*$P56*SUMIF(Lists!$E$2:$E$133,'Quarterly Information'!$O56,Exchange_Value)+AF56*$R56*SUMIF(Lists!$E$2:$E$133,'Quarterly Information'!$Q56,Exchange_Value)+AF56*$T56*SUMIF(Lists!$E$2:$E$133,'Quarterly Information'!$S56,Exchange_Value))/1000,AF56*SUMIF(Lists!$E$2:$E$133,$I56,Exchange_Value)/1000),1)</f>
        <v>0</v>
      </c>
    </row>
    <row r="57" spans="1:81" ht="14.1">
      <c r="A57" s="18">
        <v>15</v>
      </c>
      <c r="B57" s="46" t="str">
        <f t="shared" si="36"/>
        <v/>
      </c>
      <c r="C57" s="72"/>
      <c r="D57" s="47"/>
      <c r="E57" s="81"/>
      <c r="F57" s="48"/>
      <c r="G57" s="49"/>
      <c r="H57" s="50"/>
      <c r="I57" s="92"/>
      <c r="J57" s="104"/>
      <c r="K57" s="109"/>
      <c r="L57" s="51"/>
      <c r="M57" s="48"/>
      <c r="N57" s="51"/>
      <c r="O57" s="48"/>
      <c r="P57" s="51"/>
      <c r="Q57" s="69"/>
      <c r="R57" s="51"/>
      <c r="S57" s="69"/>
      <c r="T57" s="110"/>
      <c r="U57" s="107"/>
      <c r="V57" s="48"/>
      <c r="W57" s="52"/>
      <c r="X57" s="48"/>
      <c r="Y57" s="116"/>
      <c r="Z57" s="133"/>
      <c r="AA57" s="131"/>
      <c r="AB57" s="76"/>
      <c r="AC57" s="76"/>
      <c r="AD57" s="76"/>
      <c r="AE57" s="76"/>
      <c r="AF57" s="76"/>
      <c r="AG57" s="145"/>
      <c r="AH57"/>
      <c r="AI57" s="148">
        <f t="shared" si="0"/>
        <v>0</v>
      </c>
      <c r="AJ57" s="148">
        <f t="shared" si="1"/>
        <v>0</v>
      </c>
      <c r="AK57" s="148">
        <f t="shared" si="2"/>
        <v>0</v>
      </c>
      <c r="AL57" s="148">
        <f t="shared" si="3"/>
        <v>0</v>
      </c>
      <c r="AM57" s="148">
        <f t="shared" si="4"/>
        <v>0</v>
      </c>
      <c r="AN57" s="148">
        <f t="shared" si="5"/>
        <v>0</v>
      </c>
      <c r="AO57" s="150"/>
      <c r="AP57" s="149" t="e">
        <f t="shared" si="6"/>
        <v>#DIV/0!</v>
      </c>
      <c r="AQ57" s="149" t="e">
        <f t="shared" si="7"/>
        <v>#DIV/0!</v>
      </c>
      <c r="AR57" s="149" t="e">
        <f t="shared" si="8"/>
        <v>#DIV/0!</v>
      </c>
      <c r="AS57" s="149" t="e">
        <f t="shared" si="9"/>
        <v>#DIV/0!</v>
      </c>
      <c r="AT57" s="149" t="e">
        <f t="shared" si="10"/>
        <v>#DIV/0!</v>
      </c>
      <c r="AU57" s="148">
        <f t="shared" si="11"/>
        <v>0</v>
      </c>
      <c r="AV57" s="149" t="e">
        <f t="shared" si="12"/>
        <v>#DIV/0!</v>
      </c>
      <c r="AW57" s="149" t="e">
        <f t="shared" si="13"/>
        <v>#DIV/0!</v>
      </c>
      <c r="AX57" s="149" t="e">
        <f t="shared" si="14"/>
        <v>#DIV/0!</v>
      </c>
      <c r="AY57" s="149" t="e">
        <f t="shared" si="15"/>
        <v>#DIV/0!</v>
      </c>
      <c r="AZ57" s="149" t="e">
        <f t="shared" si="16"/>
        <v>#DIV/0!</v>
      </c>
      <c r="BA57" s="148">
        <f t="shared" si="17"/>
        <v>0</v>
      </c>
      <c r="BB57" s="149" t="e">
        <f t="shared" si="18"/>
        <v>#DIV/0!</v>
      </c>
      <c r="BC57" s="149" t="e">
        <f t="shared" si="19"/>
        <v>#DIV/0!</v>
      </c>
      <c r="BD57" s="149" t="e">
        <f t="shared" si="20"/>
        <v>#DIV/0!</v>
      </c>
      <c r="BE57" s="149" t="e">
        <f t="shared" si="21"/>
        <v>#DIV/0!</v>
      </c>
      <c r="BF57" s="149" t="e">
        <f t="shared" si="22"/>
        <v>#DIV/0!</v>
      </c>
      <c r="BG57" s="148">
        <f t="shared" si="23"/>
        <v>0</v>
      </c>
      <c r="BH57" s="149" t="e">
        <f t="shared" si="24"/>
        <v>#DIV/0!</v>
      </c>
      <c r="BI57" s="149" t="e">
        <f t="shared" si="25"/>
        <v>#DIV/0!</v>
      </c>
      <c r="BJ57" s="149" t="e">
        <f t="shared" si="26"/>
        <v>#DIV/0!</v>
      </c>
      <c r="BK57" s="149" t="e">
        <f t="shared" si="27"/>
        <v>#DIV/0!</v>
      </c>
      <c r="BL57" s="149" t="e">
        <f t="shared" si="28"/>
        <v>#DIV/0!</v>
      </c>
      <c r="BM57" s="148">
        <f t="shared" si="29"/>
        <v>0</v>
      </c>
      <c r="BN57" s="149" t="e">
        <f t="shared" si="30"/>
        <v>#DIV/0!</v>
      </c>
      <c r="BO57" s="149" t="e">
        <f t="shared" si="31"/>
        <v>#DIV/0!</v>
      </c>
      <c r="BP57" s="149" t="e">
        <f t="shared" si="32"/>
        <v>#DIV/0!</v>
      </c>
      <c r="BQ57" s="149" t="e">
        <f t="shared" si="33"/>
        <v>#DIV/0!</v>
      </c>
      <c r="BR57" s="149" t="e">
        <f t="shared" si="34"/>
        <v>#DIV/0!</v>
      </c>
      <c r="BS57" s="148">
        <f t="shared" si="35"/>
        <v>0</v>
      </c>
      <c r="BT57" s="150"/>
      <c r="BU57" s="150" t="e">
        <f>VLOOKUP(I57,Lists!$D$2:$D$19,1,FALSE)</f>
        <v>#N/A</v>
      </c>
      <c r="BV57" s="150" t="e">
        <f>VLOOKUP($I57,Blends!$B$2:$B$115,1,FALSE)</f>
        <v>#N/A</v>
      </c>
      <c r="BW57" s="150"/>
      <c r="BX57" s="151">
        <f>ROUND(IF($I57="Other HFC Blend",(AA57*$L57*SUMIF(Lists!$E$2:$E$133,'Quarterly Information'!$K57,Exchange_Value)+AA57*$N57*SUMIF(Lists!$E$2:$E$133,'Quarterly Information'!$M57,Exchange_Value)+AA57*$P57*SUMIF(Lists!$E$2:$E$133,'Quarterly Information'!$O57,Exchange_Value)+AA57*$R57*SUMIF(Lists!$E$2:$E$133,'Quarterly Information'!$Q57,Exchange_Value)+AA57*$T57*SUMIF(Lists!$E$2:$E$133,'Quarterly Information'!$S57,Exchange_Value))/1000,AA57*SUMIF(Lists!$E$2:$E$133,$I57,Exchange_Value)/1000),1)</f>
        <v>0</v>
      </c>
      <c r="BY57" s="151">
        <f>ROUND(IF($I57="Other HFC Blend",(AB57*$L57*SUMIF(Lists!$E$2:$E$133,'Quarterly Information'!$K57,Exchange_Value)+AB57*$N57*SUMIF(Lists!$E$2:$E$133,'Quarterly Information'!$M57,Exchange_Value)+AB57*$P57*SUMIF(Lists!$E$2:$E$133,'Quarterly Information'!$O57,Exchange_Value)+AB57*$R57*SUMIF(Lists!$E$2:$E$133,'Quarterly Information'!$Q57,Exchange_Value)+AB57*$T57*SUMIF(Lists!$E$2:$E$133,'Quarterly Information'!$S57,Exchange_Value))/1000,AB57*SUMIF(Lists!$E$2:$E$133,$I57,Exchange_Value)/1000),1)</f>
        <v>0</v>
      </c>
      <c r="BZ57" s="151">
        <f>ROUND(IF($I57="Other HFC Blend",(AC57*$L57*SUMIF(Lists!$E$2:$E$133,'Quarterly Information'!$K57,Exchange_Value)+AC57*$N57*SUMIF(Lists!$E$2:$E$133,'Quarterly Information'!$M57,Exchange_Value)+AC57*$P57*SUMIF(Lists!$E$2:$E$133,'Quarterly Information'!$O57,Exchange_Value)+AC57*$R57*SUMIF(Lists!$E$2:$E$133,'Quarterly Information'!$Q57,Exchange_Value)+AC57*$T57*SUMIF(Lists!$E$2:$E$133,'Quarterly Information'!$S57,Exchange_Value))/1000,AC57*SUMIF(Lists!$E$2:$E$133,$I57,Exchange_Value)/1000),1)</f>
        <v>0</v>
      </c>
      <c r="CA57" s="151">
        <f>ROUND(IF($I57="Other HFC Blend",(AD57*$L57*SUMIF(Lists!$E$2:$E$133,'Quarterly Information'!$K57,Exchange_Value)+AD57*$N57*SUMIF(Lists!$E$2:$E$133,'Quarterly Information'!$M57,Exchange_Value)+AD57*$P57*SUMIF(Lists!$E$2:$E$133,'Quarterly Information'!$O57,Exchange_Value)+AD57*$R57*SUMIF(Lists!$E$2:$E$133,'Quarterly Information'!$Q57,Exchange_Value)+AD57*$T57*SUMIF(Lists!$E$2:$E$133,'Quarterly Information'!$S57,Exchange_Value))/1000,AD57*SUMIF(Lists!$E$2:$E$133,$I57,Exchange_Value)/1000),1)</f>
        <v>0</v>
      </c>
      <c r="CB57" s="151">
        <f>ROUND(IF($I57="Other HFC Blend",(AE57*$L57*SUMIF(Lists!$E$2:$E$133,'Quarterly Information'!$K57,Exchange_Value)+AE57*$N57*SUMIF(Lists!$E$2:$E$133,'Quarterly Information'!$M57,Exchange_Value)+AE57*$P57*SUMIF(Lists!$E$2:$E$133,'Quarterly Information'!$O57,Exchange_Value)+AE57*$R57*SUMIF(Lists!$E$2:$E$133,'Quarterly Information'!$Q57,Exchange_Value)+AE57*$T57*SUMIF(Lists!$E$2:$E$133,'Quarterly Information'!$S57,Exchange_Value))/1000,AE57*SUMIF(Lists!$E$2:$E$133,$I57,Exchange_Value)/1000),1)</f>
        <v>0</v>
      </c>
      <c r="CC57" s="151">
        <f>ROUND(IF($I57="Other HFC Blend",(AF57*$L57*SUMIF(Lists!$E$2:$E$133,'Quarterly Information'!$K57,Exchange_Value)+AF57*$N57*SUMIF(Lists!$E$2:$E$133,'Quarterly Information'!$M57,Exchange_Value)+AF57*$P57*SUMIF(Lists!$E$2:$E$133,'Quarterly Information'!$O57,Exchange_Value)+AF57*$R57*SUMIF(Lists!$E$2:$E$133,'Quarterly Information'!$Q57,Exchange_Value)+AF57*$T57*SUMIF(Lists!$E$2:$E$133,'Quarterly Information'!$S57,Exchange_Value))/1000,AF57*SUMIF(Lists!$E$2:$E$133,$I57,Exchange_Value)/1000),1)</f>
        <v>0</v>
      </c>
    </row>
    <row r="58" spans="1:81" ht="14.1">
      <c r="A58" s="18">
        <v>16</v>
      </c>
      <c r="B58" s="46" t="str">
        <f t="shared" si="36"/>
        <v/>
      </c>
      <c r="C58" s="72"/>
      <c r="D58" s="47"/>
      <c r="E58" s="81"/>
      <c r="F58" s="48"/>
      <c r="G58" s="49"/>
      <c r="H58" s="50"/>
      <c r="I58" s="92"/>
      <c r="J58" s="104"/>
      <c r="K58" s="109"/>
      <c r="L58" s="51"/>
      <c r="M58" s="48"/>
      <c r="N58" s="51"/>
      <c r="O58" s="48"/>
      <c r="P58" s="51"/>
      <c r="Q58" s="69"/>
      <c r="R58" s="51"/>
      <c r="S58" s="69"/>
      <c r="T58" s="110"/>
      <c r="U58" s="107"/>
      <c r="V58" s="48"/>
      <c r="W58" s="52"/>
      <c r="X58" s="48"/>
      <c r="Y58" s="116"/>
      <c r="Z58" s="133"/>
      <c r="AA58" s="131"/>
      <c r="AB58" s="76"/>
      <c r="AC58" s="76"/>
      <c r="AD58" s="76"/>
      <c r="AE58" s="76"/>
      <c r="AF58" s="76"/>
      <c r="AG58" s="145"/>
      <c r="AH58"/>
      <c r="AI58" s="148">
        <f t="shared" si="0"/>
        <v>0</v>
      </c>
      <c r="AJ58" s="148">
        <f t="shared" si="1"/>
        <v>0</v>
      </c>
      <c r="AK58" s="148">
        <f t="shared" si="2"/>
        <v>0</v>
      </c>
      <c r="AL58" s="148">
        <f t="shared" si="3"/>
        <v>0</v>
      </c>
      <c r="AM58" s="148">
        <f t="shared" si="4"/>
        <v>0</v>
      </c>
      <c r="AN58" s="148">
        <f t="shared" si="5"/>
        <v>0</v>
      </c>
      <c r="AO58" s="150"/>
      <c r="AP58" s="149" t="e">
        <f t="shared" si="6"/>
        <v>#DIV/0!</v>
      </c>
      <c r="AQ58" s="149" t="e">
        <f t="shared" si="7"/>
        <v>#DIV/0!</v>
      </c>
      <c r="AR58" s="149" t="e">
        <f t="shared" si="8"/>
        <v>#DIV/0!</v>
      </c>
      <c r="AS58" s="149" t="e">
        <f t="shared" si="9"/>
        <v>#DIV/0!</v>
      </c>
      <c r="AT58" s="149" t="e">
        <f t="shared" si="10"/>
        <v>#DIV/0!</v>
      </c>
      <c r="AU58" s="148">
        <f t="shared" si="11"/>
        <v>0</v>
      </c>
      <c r="AV58" s="149" t="e">
        <f t="shared" si="12"/>
        <v>#DIV/0!</v>
      </c>
      <c r="AW58" s="149" t="e">
        <f t="shared" si="13"/>
        <v>#DIV/0!</v>
      </c>
      <c r="AX58" s="149" t="e">
        <f t="shared" si="14"/>
        <v>#DIV/0!</v>
      </c>
      <c r="AY58" s="149" t="e">
        <f t="shared" si="15"/>
        <v>#DIV/0!</v>
      </c>
      <c r="AZ58" s="149" t="e">
        <f t="shared" si="16"/>
        <v>#DIV/0!</v>
      </c>
      <c r="BA58" s="148">
        <f t="shared" si="17"/>
        <v>0</v>
      </c>
      <c r="BB58" s="149" t="e">
        <f t="shared" si="18"/>
        <v>#DIV/0!</v>
      </c>
      <c r="BC58" s="149" t="e">
        <f t="shared" si="19"/>
        <v>#DIV/0!</v>
      </c>
      <c r="BD58" s="149" t="e">
        <f t="shared" si="20"/>
        <v>#DIV/0!</v>
      </c>
      <c r="BE58" s="149" t="e">
        <f t="shared" si="21"/>
        <v>#DIV/0!</v>
      </c>
      <c r="BF58" s="149" t="e">
        <f t="shared" si="22"/>
        <v>#DIV/0!</v>
      </c>
      <c r="BG58" s="148">
        <f t="shared" si="23"/>
        <v>0</v>
      </c>
      <c r="BH58" s="149" t="e">
        <f t="shared" si="24"/>
        <v>#DIV/0!</v>
      </c>
      <c r="BI58" s="149" t="e">
        <f t="shared" si="25"/>
        <v>#DIV/0!</v>
      </c>
      <c r="BJ58" s="149" t="e">
        <f t="shared" si="26"/>
        <v>#DIV/0!</v>
      </c>
      <c r="BK58" s="149" t="e">
        <f t="shared" si="27"/>
        <v>#DIV/0!</v>
      </c>
      <c r="BL58" s="149" t="e">
        <f t="shared" si="28"/>
        <v>#DIV/0!</v>
      </c>
      <c r="BM58" s="148">
        <f t="shared" si="29"/>
        <v>0</v>
      </c>
      <c r="BN58" s="149" t="e">
        <f t="shared" si="30"/>
        <v>#DIV/0!</v>
      </c>
      <c r="BO58" s="149" t="e">
        <f t="shared" si="31"/>
        <v>#DIV/0!</v>
      </c>
      <c r="BP58" s="149" t="e">
        <f t="shared" si="32"/>
        <v>#DIV/0!</v>
      </c>
      <c r="BQ58" s="149" t="e">
        <f t="shared" si="33"/>
        <v>#DIV/0!</v>
      </c>
      <c r="BR58" s="149" t="e">
        <f t="shared" si="34"/>
        <v>#DIV/0!</v>
      </c>
      <c r="BS58" s="148">
        <f t="shared" si="35"/>
        <v>0</v>
      </c>
      <c r="BT58" s="150"/>
      <c r="BU58" s="150" t="e">
        <f>VLOOKUP(I58,Lists!$D$2:$D$19,1,FALSE)</f>
        <v>#N/A</v>
      </c>
      <c r="BV58" s="150" t="e">
        <f>VLOOKUP($I58,Blends!$B$2:$B$115,1,FALSE)</f>
        <v>#N/A</v>
      </c>
      <c r="BW58" s="150"/>
      <c r="BX58" s="151">
        <f>ROUND(IF($I58="Other HFC Blend",(AA58*$L58*SUMIF(Lists!$E$2:$E$133,'Quarterly Information'!$K58,Exchange_Value)+AA58*$N58*SUMIF(Lists!$E$2:$E$133,'Quarterly Information'!$M58,Exchange_Value)+AA58*$P58*SUMIF(Lists!$E$2:$E$133,'Quarterly Information'!$O58,Exchange_Value)+AA58*$R58*SUMIF(Lists!$E$2:$E$133,'Quarterly Information'!$Q58,Exchange_Value)+AA58*$T58*SUMIF(Lists!$E$2:$E$133,'Quarterly Information'!$S58,Exchange_Value))/1000,AA58*SUMIF(Lists!$E$2:$E$133,$I58,Exchange_Value)/1000),1)</f>
        <v>0</v>
      </c>
      <c r="BY58" s="151">
        <f>ROUND(IF($I58="Other HFC Blend",(AB58*$L58*SUMIF(Lists!$E$2:$E$133,'Quarterly Information'!$K58,Exchange_Value)+AB58*$N58*SUMIF(Lists!$E$2:$E$133,'Quarterly Information'!$M58,Exchange_Value)+AB58*$P58*SUMIF(Lists!$E$2:$E$133,'Quarterly Information'!$O58,Exchange_Value)+AB58*$R58*SUMIF(Lists!$E$2:$E$133,'Quarterly Information'!$Q58,Exchange_Value)+AB58*$T58*SUMIF(Lists!$E$2:$E$133,'Quarterly Information'!$S58,Exchange_Value))/1000,AB58*SUMIF(Lists!$E$2:$E$133,$I58,Exchange_Value)/1000),1)</f>
        <v>0</v>
      </c>
      <c r="BZ58" s="151">
        <f>ROUND(IF($I58="Other HFC Blend",(AC58*$L58*SUMIF(Lists!$E$2:$E$133,'Quarterly Information'!$K58,Exchange_Value)+AC58*$N58*SUMIF(Lists!$E$2:$E$133,'Quarterly Information'!$M58,Exchange_Value)+AC58*$P58*SUMIF(Lists!$E$2:$E$133,'Quarterly Information'!$O58,Exchange_Value)+AC58*$R58*SUMIF(Lists!$E$2:$E$133,'Quarterly Information'!$Q58,Exchange_Value)+AC58*$T58*SUMIF(Lists!$E$2:$E$133,'Quarterly Information'!$S58,Exchange_Value))/1000,AC58*SUMIF(Lists!$E$2:$E$133,$I58,Exchange_Value)/1000),1)</f>
        <v>0</v>
      </c>
      <c r="CA58" s="151">
        <f>ROUND(IF($I58="Other HFC Blend",(AD58*$L58*SUMIF(Lists!$E$2:$E$133,'Quarterly Information'!$K58,Exchange_Value)+AD58*$N58*SUMIF(Lists!$E$2:$E$133,'Quarterly Information'!$M58,Exchange_Value)+AD58*$P58*SUMIF(Lists!$E$2:$E$133,'Quarterly Information'!$O58,Exchange_Value)+AD58*$R58*SUMIF(Lists!$E$2:$E$133,'Quarterly Information'!$Q58,Exchange_Value)+AD58*$T58*SUMIF(Lists!$E$2:$E$133,'Quarterly Information'!$S58,Exchange_Value))/1000,AD58*SUMIF(Lists!$E$2:$E$133,$I58,Exchange_Value)/1000),1)</f>
        <v>0</v>
      </c>
      <c r="CB58" s="151">
        <f>ROUND(IF($I58="Other HFC Blend",(AE58*$L58*SUMIF(Lists!$E$2:$E$133,'Quarterly Information'!$K58,Exchange_Value)+AE58*$N58*SUMIF(Lists!$E$2:$E$133,'Quarterly Information'!$M58,Exchange_Value)+AE58*$P58*SUMIF(Lists!$E$2:$E$133,'Quarterly Information'!$O58,Exchange_Value)+AE58*$R58*SUMIF(Lists!$E$2:$E$133,'Quarterly Information'!$Q58,Exchange_Value)+AE58*$T58*SUMIF(Lists!$E$2:$E$133,'Quarterly Information'!$S58,Exchange_Value))/1000,AE58*SUMIF(Lists!$E$2:$E$133,$I58,Exchange_Value)/1000),1)</f>
        <v>0</v>
      </c>
      <c r="CC58" s="151">
        <f>ROUND(IF($I58="Other HFC Blend",(AF58*$L58*SUMIF(Lists!$E$2:$E$133,'Quarterly Information'!$K58,Exchange_Value)+AF58*$N58*SUMIF(Lists!$E$2:$E$133,'Quarterly Information'!$M58,Exchange_Value)+AF58*$P58*SUMIF(Lists!$E$2:$E$133,'Quarterly Information'!$O58,Exchange_Value)+AF58*$R58*SUMIF(Lists!$E$2:$E$133,'Quarterly Information'!$Q58,Exchange_Value)+AF58*$T58*SUMIF(Lists!$E$2:$E$133,'Quarterly Information'!$S58,Exchange_Value))/1000,AF58*SUMIF(Lists!$E$2:$E$133,$I58,Exchange_Value)/1000),1)</f>
        <v>0</v>
      </c>
    </row>
    <row r="59" spans="1:81" ht="14.1">
      <c r="A59" s="18">
        <v>17</v>
      </c>
      <c r="B59" s="46" t="str">
        <f t="shared" si="36"/>
        <v/>
      </c>
      <c r="C59" s="72"/>
      <c r="D59" s="47"/>
      <c r="E59" s="81"/>
      <c r="F59" s="48"/>
      <c r="G59" s="49"/>
      <c r="H59" s="50"/>
      <c r="I59" s="92"/>
      <c r="J59" s="104"/>
      <c r="K59" s="109"/>
      <c r="L59" s="51"/>
      <c r="M59" s="48"/>
      <c r="N59" s="51"/>
      <c r="O59" s="48"/>
      <c r="P59" s="51"/>
      <c r="Q59" s="69"/>
      <c r="R59" s="51"/>
      <c r="S59" s="69"/>
      <c r="T59" s="110"/>
      <c r="U59" s="107"/>
      <c r="V59" s="48"/>
      <c r="W59" s="52"/>
      <c r="X59" s="48"/>
      <c r="Y59" s="116"/>
      <c r="Z59" s="133"/>
      <c r="AA59" s="131"/>
      <c r="AB59" s="76"/>
      <c r="AC59" s="76"/>
      <c r="AD59" s="76"/>
      <c r="AE59" s="76"/>
      <c r="AF59" s="76"/>
      <c r="AG59" s="145"/>
      <c r="AH59"/>
      <c r="AI59" s="148">
        <f t="shared" si="0"/>
        <v>0</v>
      </c>
      <c r="AJ59" s="148">
        <f t="shared" si="1"/>
        <v>0</v>
      </c>
      <c r="AK59" s="148">
        <f t="shared" si="2"/>
        <v>0</v>
      </c>
      <c r="AL59" s="148">
        <f t="shared" si="3"/>
        <v>0</v>
      </c>
      <c r="AM59" s="148">
        <f t="shared" si="4"/>
        <v>0</v>
      </c>
      <c r="AN59" s="148">
        <f t="shared" si="5"/>
        <v>0</v>
      </c>
      <c r="AO59" s="150"/>
      <c r="AP59" s="149" t="e">
        <f t="shared" si="6"/>
        <v>#DIV/0!</v>
      </c>
      <c r="AQ59" s="149" t="e">
        <f t="shared" si="7"/>
        <v>#DIV/0!</v>
      </c>
      <c r="AR59" s="149" t="e">
        <f t="shared" si="8"/>
        <v>#DIV/0!</v>
      </c>
      <c r="AS59" s="149" t="e">
        <f t="shared" si="9"/>
        <v>#DIV/0!</v>
      </c>
      <c r="AT59" s="149" t="e">
        <f t="shared" si="10"/>
        <v>#DIV/0!</v>
      </c>
      <c r="AU59" s="148">
        <f t="shared" si="11"/>
        <v>0</v>
      </c>
      <c r="AV59" s="149" t="e">
        <f t="shared" si="12"/>
        <v>#DIV/0!</v>
      </c>
      <c r="AW59" s="149" t="e">
        <f t="shared" si="13"/>
        <v>#DIV/0!</v>
      </c>
      <c r="AX59" s="149" t="e">
        <f t="shared" si="14"/>
        <v>#DIV/0!</v>
      </c>
      <c r="AY59" s="149" t="e">
        <f t="shared" si="15"/>
        <v>#DIV/0!</v>
      </c>
      <c r="AZ59" s="149" t="e">
        <f t="shared" si="16"/>
        <v>#DIV/0!</v>
      </c>
      <c r="BA59" s="148">
        <f t="shared" si="17"/>
        <v>0</v>
      </c>
      <c r="BB59" s="149" t="e">
        <f t="shared" si="18"/>
        <v>#DIV/0!</v>
      </c>
      <c r="BC59" s="149" t="e">
        <f t="shared" si="19"/>
        <v>#DIV/0!</v>
      </c>
      <c r="BD59" s="149" t="e">
        <f t="shared" si="20"/>
        <v>#DIV/0!</v>
      </c>
      <c r="BE59" s="149" t="e">
        <f t="shared" si="21"/>
        <v>#DIV/0!</v>
      </c>
      <c r="BF59" s="149" t="e">
        <f t="shared" si="22"/>
        <v>#DIV/0!</v>
      </c>
      <c r="BG59" s="148">
        <f t="shared" si="23"/>
        <v>0</v>
      </c>
      <c r="BH59" s="149" t="e">
        <f t="shared" si="24"/>
        <v>#DIV/0!</v>
      </c>
      <c r="BI59" s="149" t="e">
        <f t="shared" si="25"/>
        <v>#DIV/0!</v>
      </c>
      <c r="BJ59" s="149" t="e">
        <f t="shared" si="26"/>
        <v>#DIV/0!</v>
      </c>
      <c r="BK59" s="149" t="e">
        <f t="shared" si="27"/>
        <v>#DIV/0!</v>
      </c>
      <c r="BL59" s="149" t="e">
        <f t="shared" si="28"/>
        <v>#DIV/0!</v>
      </c>
      <c r="BM59" s="148">
        <f t="shared" si="29"/>
        <v>0</v>
      </c>
      <c r="BN59" s="149" t="e">
        <f t="shared" si="30"/>
        <v>#DIV/0!</v>
      </c>
      <c r="BO59" s="149" t="e">
        <f t="shared" si="31"/>
        <v>#DIV/0!</v>
      </c>
      <c r="BP59" s="149" t="e">
        <f t="shared" si="32"/>
        <v>#DIV/0!</v>
      </c>
      <c r="BQ59" s="149" t="e">
        <f t="shared" si="33"/>
        <v>#DIV/0!</v>
      </c>
      <c r="BR59" s="149" t="e">
        <f t="shared" si="34"/>
        <v>#DIV/0!</v>
      </c>
      <c r="BS59" s="148">
        <f t="shared" si="35"/>
        <v>0</v>
      </c>
      <c r="BT59" s="150"/>
      <c r="BU59" s="150" t="e">
        <f>VLOOKUP(I59,Lists!$D$2:$D$19,1,FALSE)</f>
        <v>#N/A</v>
      </c>
      <c r="BV59" s="150" t="e">
        <f>VLOOKUP($I59,Blends!$B$2:$B$115,1,FALSE)</f>
        <v>#N/A</v>
      </c>
      <c r="BW59" s="150"/>
      <c r="BX59" s="151">
        <f>ROUND(IF($I59="Other HFC Blend",(AA59*$L59*SUMIF(Lists!$E$2:$E$133,'Quarterly Information'!$K59,Exchange_Value)+AA59*$N59*SUMIF(Lists!$E$2:$E$133,'Quarterly Information'!$M59,Exchange_Value)+AA59*$P59*SUMIF(Lists!$E$2:$E$133,'Quarterly Information'!$O59,Exchange_Value)+AA59*$R59*SUMIF(Lists!$E$2:$E$133,'Quarterly Information'!$Q59,Exchange_Value)+AA59*$T59*SUMIF(Lists!$E$2:$E$133,'Quarterly Information'!$S59,Exchange_Value))/1000,AA59*SUMIF(Lists!$E$2:$E$133,$I59,Exchange_Value)/1000),1)</f>
        <v>0</v>
      </c>
      <c r="BY59" s="151">
        <f>ROUND(IF($I59="Other HFC Blend",(AB59*$L59*SUMIF(Lists!$E$2:$E$133,'Quarterly Information'!$K59,Exchange_Value)+AB59*$N59*SUMIF(Lists!$E$2:$E$133,'Quarterly Information'!$M59,Exchange_Value)+AB59*$P59*SUMIF(Lists!$E$2:$E$133,'Quarterly Information'!$O59,Exchange_Value)+AB59*$R59*SUMIF(Lists!$E$2:$E$133,'Quarterly Information'!$Q59,Exchange_Value)+AB59*$T59*SUMIF(Lists!$E$2:$E$133,'Quarterly Information'!$S59,Exchange_Value))/1000,AB59*SUMIF(Lists!$E$2:$E$133,$I59,Exchange_Value)/1000),1)</f>
        <v>0</v>
      </c>
      <c r="BZ59" s="151">
        <f>ROUND(IF($I59="Other HFC Blend",(AC59*$L59*SUMIF(Lists!$E$2:$E$133,'Quarterly Information'!$K59,Exchange_Value)+AC59*$N59*SUMIF(Lists!$E$2:$E$133,'Quarterly Information'!$M59,Exchange_Value)+AC59*$P59*SUMIF(Lists!$E$2:$E$133,'Quarterly Information'!$O59,Exchange_Value)+AC59*$R59*SUMIF(Lists!$E$2:$E$133,'Quarterly Information'!$Q59,Exchange_Value)+AC59*$T59*SUMIF(Lists!$E$2:$E$133,'Quarterly Information'!$S59,Exchange_Value))/1000,AC59*SUMIF(Lists!$E$2:$E$133,$I59,Exchange_Value)/1000),1)</f>
        <v>0</v>
      </c>
      <c r="CA59" s="151">
        <f>ROUND(IF($I59="Other HFC Blend",(AD59*$L59*SUMIF(Lists!$E$2:$E$133,'Quarterly Information'!$K59,Exchange_Value)+AD59*$N59*SUMIF(Lists!$E$2:$E$133,'Quarterly Information'!$M59,Exchange_Value)+AD59*$P59*SUMIF(Lists!$E$2:$E$133,'Quarterly Information'!$O59,Exchange_Value)+AD59*$R59*SUMIF(Lists!$E$2:$E$133,'Quarterly Information'!$Q59,Exchange_Value)+AD59*$T59*SUMIF(Lists!$E$2:$E$133,'Quarterly Information'!$S59,Exchange_Value))/1000,AD59*SUMIF(Lists!$E$2:$E$133,$I59,Exchange_Value)/1000),1)</f>
        <v>0</v>
      </c>
      <c r="CB59" s="151">
        <f>ROUND(IF($I59="Other HFC Blend",(AE59*$L59*SUMIF(Lists!$E$2:$E$133,'Quarterly Information'!$K59,Exchange_Value)+AE59*$N59*SUMIF(Lists!$E$2:$E$133,'Quarterly Information'!$M59,Exchange_Value)+AE59*$P59*SUMIF(Lists!$E$2:$E$133,'Quarterly Information'!$O59,Exchange_Value)+AE59*$R59*SUMIF(Lists!$E$2:$E$133,'Quarterly Information'!$Q59,Exchange_Value)+AE59*$T59*SUMIF(Lists!$E$2:$E$133,'Quarterly Information'!$S59,Exchange_Value))/1000,AE59*SUMIF(Lists!$E$2:$E$133,$I59,Exchange_Value)/1000),1)</f>
        <v>0</v>
      </c>
      <c r="CC59" s="151">
        <f>ROUND(IF($I59="Other HFC Blend",(AF59*$L59*SUMIF(Lists!$E$2:$E$133,'Quarterly Information'!$K59,Exchange_Value)+AF59*$N59*SUMIF(Lists!$E$2:$E$133,'Quarterly Information'!$M59,Exchange_Value)+AF59*$P59*SUMIF(Lists!$E$2:$E$133,'Quarterly Information'!$O59,Exchange_Value)+AF59*$R59*SUMIF(Lists!$E$2:$E$133,'Quarterly Information'!$Q59,Exchange_Value)+AF59*$T59*SUMIF(Lists!$E$2:$E$133,'Quarterly Information'!$S59,Exchange_Value))/1000,AF59*SUMIF(Lists!$E$2:$E$133,$I59,Exchange_Value)/1000),1)</f>
        <v>0</v>
      </c>
    </row>
    <row r="60" spans="1:81" ht="14.1">
      <c r="A60" s="18">
        <v>18</v>
      </c>
      <c r="B60" s="46" t="str">
        <f t="shared" si="36"/>
        <v/>
      </c>
      <c r="C60" s="72"/>
      <c r="D60" s="47"/>
      <c r="E60" s="81"/>
      <c r="F60" s="48"/>
      <c r="G60" s="49"/>
      <c r="H60" s="50"/>
      <c r="I60" s="92"/>
      <c r="J60" s="104"/>
      <c r="K60" s="109"/>
      <c r="L60" s="51"/>
      <c r="M60" s="48"/>
      <c r="N60" s="51"/>
      <c r="O60" s="48"/>
      <c r="P60" s="51"/>
      <c r="Q60" s="69"/>
      <c r="R60" s="51"/>
      <c r="S60" s="69"/>
      <c r="T60" s="110"/>
      <c r="U60" s="107"/>
      <c r="V60" s="48"/>
      <c r="W60" s="52"/>
      <c r="X60" s="48"/>
      <c r="Y60" s="116"/>
      <c r="Z60" s="133"/>
      <c r="AA60" s="131"/>
      <c r="AB60" s="76"/>
      <c r="AC60" s="76"/>
      <c r="AD60" s="76"/>
      <c r="AE60" s="76"/>
      <c r="AF60" s="76"/>
      <c r="AG60" s="145"/>
      <c r="AH60"/>
      <c r="AI60" s="148">
        <f t="shared" si="0"/>
        <v>0</v>
      </c>
      <c r="AJ60" s="148">
        <f t="shared" si="1"/>
        <v>0</v>
      </c>
      <c r="AK60" s="148">
        <f t="shared" si="2"/>
        <v>0</v>
      </c>
      <c r="AL60" s="148">
        <f t="shared" si="3"/>
        <v>0</v>
      </c>
      <c r="AM60" s="148">
        <f t="shared" si="4"/>
        <v>0</v>
      </c>
      <c r="AN60" s="148">
        <f t="shared" si="5"/>
        <v>0</v>
      </c>
      <c r="AO60" s="150"/>
      <c r="AP60" s="149" t="e">
        <f t="shared" si="6"/>
        <v>#DIV/0!</v>
      </c>
      <c r="AQ60" s="149" t="e">
        <f t="shared" si="7"/>
        <v>#DIV/0!</v>
      </c>
      <c r="AR60" s="149" t="e">
        <f t="shared" si="8"/>
        <v>#DIV/0!</v>
      </c>
      <c r="AS60" s="149" t="e">
        <f t="shared" si="9"/>
        <v>#DIV/0!</v>
      </c>
      <c r="AT60" s="149" t="e">
        <f t="shared" si="10"/>
        <v>#DIV/0!</v>
      </c>
      <c r="AU60" s="148">
        <f t="shared" si="11"/>
        <v>0</v>
      </c>
      <c r="AV60" s="149" t="e">
        <f t="shared" si="12"/>
        <v>#DIV/0!</v>
      </c>
      <c r="AW60" s="149" t="e">
        <f t="shared" si="13"/>
        <v>#DIV/0!</v>
      </c>
      <c r="AX60" s="149" t="e">
        <f t="shared" si="14"/>
        <v>#DIV/0!</v>
      </c>
      <c r="AY60" s="149" t="e">
        <f t="shared" si="15"/>
        <v>#DIV/0!</v>
      </c>
      <c r="AZ60" s="149" t="e">
        <f t="shared" si="16"/>
        <v>#DIV/0!</v>
      </c>
      <c r="BA60" s="148">
        <f t="shared" si="17"/>
        <v>0</v>
      </c>
      <c r="BB60" s="149" t="e">
        <f t="shared" si="18"/>
        <v>#DIV/0!</v>
      </c>
      <c r="BC60" s="149" t="e">
        <f t="shared" si="19"/>
        <v>#DIV/0!</v>
      </c>
      <c r="BD60" s="149" t="e">
        <f t="shared" si="20"/>
        <v>#DIV/0!</v>
      </c>
      <c r="BE60" s="149" t="e">
        <f t="shared" si="21"/>
        <v>#DIV/0!</v>
      </c>
      <c r="BF60" s="149" t="e">
        <f t="shared" si="22"/>
        <v>#DIV/0!</v>
      </c>
      <c r="BG60" s="148">
        <f t="shared" si="23"/>
        <v>0</v>
      </c>
      <c r="BH60" s="149" t="e">
        <f t="shared" si="24"/>
        <v>#DIV/0!</v>
      </c>
      <c r="BI60" s="149" t="e">
        <f t="shared" si="25"/>
        <v>#DIV/0!</v>
      </c>
      <c r="BJ60" s="149" t="e">
        <f t="shared" si="26"/>
        <v>#DIV/0!</v>
      </c>
      <c r="BK60" s="149" t="e">
        <f t="shared" si="27"/>
        <v>#DIV/0!</v>
      </c>
      <c r="BL60" s="149" t="e">
        <f t="shared" si="28"/>
        <v>#DIV/0!</v>
      </c>
      <c r="BM60" s="148">
        <f t="shared" si="29"/>
        <v>0</v>
      </c>
      <c r="BN60" s="149" t="e">
        <f t="shared" si="30"/>
        <v>#DIV/0!</v>
      </c>
      <c r="BO60" s="149" t="e">
        <f t="shared" si="31"/>
        <v>#DIV/0!</v>
      </c>
      <c r="BP60" s="149" t="e">
        <f t="shared" si="32"/>
        <v>#DIV/0!</v>
      </c>
      <c r="BQ60" s="149" t="e">
        <f t="shared" si="33"/>
        <v>#DIV/0!</v>
      </c>
      <c r="BR60" s="149" t="e">
        <f t="shared" si="34"/>
        <v>#DIV/0!</v>
      </c>
      <c r="BS60" s="148">
        <f t="shared" si="35"/>
        <v>0</v>
      </c>
      <c r="BT60" s="150"/>
      <c r="BU60" s="150" t="e">
        <f>VLOOKUP(I60,Lists!$D$2:$D$19,1,FALSE)</f>
        <v>#N/A</v>
      </c>
      <c r="BV60" s="150" t="e">
        <f>VLOOKUP($I60,Blends!$B$2:$B$115,1,FALSE)</f>
        <v>#N/A</v>
      </c>
      <c r="BW60" s="150"/>
      <c r="BX60" s="151">
        <f>ROUND(IF($I60="Other HFC Blend",(AA60*$L60*SUMIF(Lists!$E$2:$E$133,'Quarterly Information'!$K60,Exchange_Value)+AA60*$N60*SUMIF(Lists!$E$2:$E$133,'Quarterly Information'!$M60,Exchange_Value)+AA60*$P60*SUMIF(Lists!$E$2:$E$133,'Quarterly Information'!$O60,Exchange_Value)+AA60*$R60*SUMIF(Lists!$E$2:$E$133,'Quarterly Information'!$Q60,Exchange_Value)+AA60*$T60*SUMIF(Lists!$E$2:$E$133,'Quarterly Information'!$S60,Exchange_Value))/1000,AA60*SUMIF(Lists!$E$2:$E$133,$I60,Exchange_Value)/1000),1)</f>
        <v>0</v>
      </c>
      <c r="BY60" s="151">
        <f>ROUND(IF($I60="Other HFC Blend",(AB60*$L60*SUMIF(Lists!$E$2:$E$133,'Quarterly Information'!$K60,Exchange_Value)+AB60*$N60*SUMIF(Lists!$E$2:$E$133,'Quarterly Information'!$M60,Exchange_Value)+AB60*$P60*SUMIF(Lists!$E$2:$E$133,'Quarterly Information'!$O60,Exchange_Value)+AB60*$R60*SUMIF(Lists!$E$2:$E$133,'Quarterly Information'!$Q60,Exchange_Value)+AB60*$T60*SUMIF(Lists!$E$2:$E$133,'Quarterly Information'!$S60,Exchange_Value))/1000,AB60*SUMIF(Lists!$E$2:$E$133,$I60,Exchange_Value)/1000),1)</f>
        <v>0</v>
      </c>
      <c r="BZ60" s="151">
        <f>ROUND(IF($I60="Other HFC Blend",(AC60*$L60*SUMIF(Lists!$E$2:$E$133,'Quarterly Information'!$K60,Exchange_Value)+AC60*$N60*SUMIF(Lists!$E$2:$E$133,'Quarterly Information'!$M60,Exchange_Value)+AC60*$P60*SUMIF(Lists!$E$2:$E$133,'Quarterly Information'!$O60,Exchange_Value)+AC60*$R60*SUMIF(Lists!$E$2:$E$133,'Quarterly Information'!$Q60,Exchange_Value)+AC60*$T60*SUMIF(Lists!$E$2:$E$133,'Quarterly Information'!$S60,Exchange_Value))/1000,AC60*SUMIF(Lists!$E$2:$E$133,$I60,Exchange_Value)/1000),1)</f>
        <v>0</v>
      </c>
      <c r="CA60" s="151">
        <f>ROUND(IF($I60="Other HFC Blend",(AD60*$L60*SUMIF(Lists!$E$2:$E$133,'Quarterly Information'!$K60,Exchange_Value)+AD60*$N60*SUMIF(Lists!$E$2:$E$133,'Quarterly Information'!$M60,Exchange_Value)+AD60*$P60*SUMIF(Lists!$E$2:$E$133,'Quarterly Information'!$O60,Exchange_Value)+AD60*$R60*SUMIF(Lists!$E$2:$E$133,'Quarterly Information'!$Q60,Exchange_Value)+AD60*$T60*SUMIF(Lists!$E$2:$E$133,'Quarterly Information'!$S60,Exchange_Value))/1000,AD60*SUMIF(Lists!$E$2:$E$133,$I60,Exchange_Value)/1000),1)</f>
        <v>0</v>
      </c>
      <c r="CB60" s="151">
        <f>ROUND(IF($I60="Other HFC Blend",(AE60*$L60*SUMIF(Lists!$E$2:$E$133,'Quarterly Information'!$K60,Exchange_Value)+AE60*$N60*SUMIF(Lists!$E$2:$E$133,'Quarterly Information'!$M60,Exchange_Value)+AE60*$P60*SUMIF(Lists!$E$2:$E$133,'Quarterly Information'!$O60,Exchange_Value)+AE60*$R60*SUMIF(Lists!$E$2:$E$133,'Quarterly Information'!$Q60,Exchange_Value)+AE60*$T60*SUMIF(Lists!$E$2:$E$133,'Quarterly Information'!$S60,Exchange_Value))/1000,AE60*SUMIF(Lists!$E$2:$E$133,$I60,Exchange_Value)/1000),1)</f>
        <v>0</v>
      </c>
      <c r="CC60" s="151">
        <f>ROUND(IF($I60="Other HFC Blend",(AF60*$L60*SUMIF(Lists!$E$2:$E$133,'Quarterly Information'!$K60,Exchange_Value)+AF60*$N60*SUMIF(Lists!$E$2:$E$133,'Quarterly Information'!$M60,Exchange_Value)+AF60*$P60*SUMIF(Lists!$E$2:$E$133,'Quarterly Information'!$O60,Exchange_Value)+AF60*$R60*SUMIF(Lists!$E$2:$E$133,'Quarterly Information'!$Q60,Exchange_Value)+AF60*$T60*SUMIF(Lists!$E$2:$E$133,'Quarterly Information'!$S60,Exchange_Value))/1000,AF60*SUMIF(Lists!$E$2:$E$133,$I60,Exchange_Value)/1000),1)</f>
        <v>0</v>
      </c>
    </row>
    <row r="61" spans="1:81" ht="14.1">
      <c r="A61" s="18">
        <v>19</v>
      </c>
      <c r="B61" s="46" t="str">
        <f t="shared" si="36"/>
        <v/>
      </c>
      <c r="C61" s="72"/>
      <c r="D61" s="47"/>
      <c r="E61" s="81"/>
      <c r="F61" s="48"/>
      <c r="G61" s="49"/>
      <c r="H61" s="50"/>
      <c r="I61" s="92"/>
      <c r="J61" s="104"/>
      <c r="K61" s="109"/>
      <c r="L61" s="51"/>
      <c r="M61" s="48"/>
      <c r="N61" s="51"/>
      <c r="O61" s="48"/>
      <c r="P61" s="51"/>
      <c r="Q61" s="69"/>
      <c r="R61" s="51"/>
      <c r="S61" s="69"/>
      <c r="T61" s="110"/>
      <c r="U61" s="107"/>
      <c r="V61" s="48"/>
      <c r="W61" s="52"/>
      <c r="X61" s="48"/>
      <c r="Y61" s="116"/>
      <c r="Z61" s="133"/>
      <c r="AA61" s="131"/>
      <c r="AB61" s="76"/>
      <c r="AC61" s="76"/>
      <c r="AD61" s="76"/>
      <c r="AE61" s="76"/>
      <c r="AF61" s="76"/>
      <c r="AG61" s="145"/>
      <c r="AH61"/>
      <c r="AI61" s="148">
        <f t="shared" si="0"/>
        <v>0</v>
      </c>
      <c r="AJ61" s="148">
        <f t="shared" si="1"/>
        <v>0</v>
      </c>
      <c r="AK61" s="148">
        <f t="shared" si="2"/>
        <v>0</v>
      </c>
      <c r="AL61" s="148">
        <f t="shared" si="3"/>
        <v>0</v>
      </c>
      <c r="AM61" s="148">
        <f t="shared" si="4"/>
        <v>0</v>
      </c>
      <c r="AN61" s="148">
        <f t="shared" si="5"/>
        <v>0</v>
      </c>
      <c r="AO61" s="150"/>
      <c r="AP61" s="149" t="e">
        <f t="shared" si="6"/>
        <v>#DIV/0!</v>
      </c>
      <c r="AQ61" s="149" t="e">
        <f t="shared" si="7"/>
        <v>#DIV/0!</v>
      </c>
      <c r="AR61" s="149" t="e">
        <f t="shared" si="8"/>
        <v>#DIV/0!</v>
      </c>
      <c r="AS61" s="149" t="e">
        <f t="shared" si="9"/>
        <v>#DIV/0!</v>
      </c>
      <c r="AT61" s="149" t="e">
        <f t="shared" si="10"/>
        <v>#DIV/0!</v>
      </c>
      <c r="AU61" s="148">
        <f t="shared" si="11"/>
        <v>0</v>
      </c>
      <c r="AV61" s="149" t="e">
        <f t="shared" si="12"/>
        <v>#DIV/0!</v>
      </c>
      <c r="AW61" s="149" t="e">
        <f t="shared" si="13"/>
        <v>#DIV/0!</v>
      </c>
      <c r="AX61" s="149" t="e">
        <f t="shared" si="14"/>
        <v>#DIV/0!</v>
      </c>
      <c r="AY61" s="149" t="e">
        <f t="shared" si="15"/>
        <v>#DIV/0!</v>
      </c>
      <c r="AZ61" s="149" t="e">
        <f t="shared" si="16"/>
        <v>#DIV/0!</v>
      </c>
      <c r="BA61" s="148">
        <f t="shared" si="17"/>
        <v>0</v>
      </c>
      <c r="BB61" s="149" t="e">
        <f t="shared" si="18"/>
        <v>#DIV/0!</v>
      </c>
      <c r="BC61" s="149" t="e">
        <f t="shared" si="19"/>
        <v>#DIV/0!</v>
      </c>
      <c r="BD61" s="149" t="e">
        <f t="shared" si="20"/>
        <v>#DIV/0!</v>
      </c>
      <c r="BE61" s="149" t="e">
        <f t="shared" si="21"/>
        <v>#DIV/0!</v>
      </c>
      <c r="BF61" s="149" t="e">
        <f t="shared" si="22"/>
        <v>#DIV/0!</v>
      </c>
      <c r="BG61" s="148">
        <f t="shared" si="23"/>
        <v>0</v>
      </c>
      <c r="BH61" s="149" t="e">
        <f t="shared" si="24"/>
        <v>#DIV/0!</v>
      </c>
      <c r="BI61" s="149" t="e">
        <f t="shared" si="25"/>
        <v>#DIV/0!</v>
      </c>
      <c r="BJ61" s="149" t="e">
        <f t="shared" si="26"/>
        <v>#DIV/0!</v>
      </c>
      <c r="BK61" s="149" t="e">
        <f t="shared" si="27"/>
        <v>#DIV/0!</v>
      </c>
      <c r="BL61" s="149" t="e">
        <f t="shared" si="28"/>
        <v>#DIV/0!</v>
      </c>
      <c r="BM61" s="148">
        <f t="shared" si="29"/>
        <v>0</v>
      </c>
      <c r="BN61" s="149" t="e">
        <f t="shared" si="30"/>
        <v>#DIV/0!</v>
      </c>
      <c r="BO61" s="149" t="e">
        <f t="shared" si="31"/>
        <v>#DIV/0!</v>
      </c>
      <c r="BP61" s="149" t="e">
        <f t="shared" si="32"/>
        <v>#DIV/0!</v>
      </c>
      <c r="BQ61" s="149" t="e">
        <f t="shared" si="33"/>
        <v>#DIV/0!</v>
      </c>
      <c r="BR61" s="149" t="e">
        <f t="shared" si="34"/>
        <v>#DIV/0!</v>
      </c>
      <c r="BS61" s="148">
        <f t="shared" si="35"/>
        <v>0</v>
      </c>
      <c r="BT61" s="150"/>
      <c r="BU61" s="150" t="e">
        <f>VLOOKUP(I61,Lists!$D$2:$D$19,1,FALSE)</f>
        <v>#N/A</v>
      </c>
      <c r="BV61" s="150" t="e">
        <f>VLOOKUP($I61,Blends!$B$2:$B$115,1,FALSE)</f>
        <v>#N/A</v>
      </c>
      <c r="BW61" s="150"/>
      <c r="BX61" s="151">
        <f>ROUND(IF($I61="Other HFC Blend",(AA61*$L61*SUMIF(Lists!$E$2:$E$133,'Quarterly Information'!$K61,Exchange_Value)+AA61*$N61*SUMIF(Lists!$E$2:$E$133,'Quarterly Information'!$M61,Exchange_Value)+AA61*$P61*SUMIF(Lists!$E$2:$E$133,'Quarterly Information'!$O61,Exchange_Value)+AA61*$R61*SUMIF(Lists!$E$2:$E$133,'Quarterly Information'!$Q61,Exchange_Value)+AA61*$T61*SUMIF(Lists!$E$2:$E$133,'Quarterly Information'!$S61,Exchange_Value))/1000,AA61*SUMIF(Lists!$E$2:$E$133,$I61,Exchange_Value)/1000),1)</f>
        <v>0</v>
      </c>
      <c r="BY61" s="151">
        <f>ROUND(IF($I61="Other HFC Blend",(AB61*$L61*SUMIF(Lists!$E$2:$E$133,'Quarterly Information'!$K61,Exchange_Value)+AB61*$N61*SUMIF(Lists!$E$2:$E$133,'Quarterly Information'!$M61,Exchange_Value)+AB61*$P61*SUMIF(Lists!$E$2:$E$133,'Quarterly Information'!$O61,Exchange_Value)+AB61*$R61*SUMIF(Lists!$E$2:$E$133,'Quarterly Information'!$Q61,Exchange_Value)+AB61*$T61*SUMIF(Lists!$E$2:$E$133,'Quarterly Information'!$S61,Exchange_Value))/1000,AB61*SUMIF(Lists!$E$2:$E$133,$I61,Exchange_Value)/1000),1)</f>
        <v>0</v>
      </c>
      <c r="BZ61" s="151">
        <f>ROUND(IF($I61="Other HFC Blend",(AC61*$L61*SUMIF(Lists!$E$2:$E$133,'Quarterly Information'!$K61,Exchange_Value)+AC61*$N61*SUMIF(Lists!$E$2:$E$133,'Quarterly Information'!$M61,Exchange_Value)+AC61*$P61*SUMIF(Lists!$E$2:$E$133,'Quarterly Information'!$O61,Exchange_Value)+AC61*$R61*SUMIF(Lists!$E$2:$E$133,'Quarterly Information'!$Q61,Exchange_Value)+AC61*$T61*SUMIF(Lists!$E$2:$E$133,'Quarterly Information'!$S61,Exchange_Value))/1000,AC61*SUMIF(Lists!$E$2:$E$133,$I61,Exchange_Value)/1000),1)</f>
        <v>0</v>
      </c>
      <c r="CA61" s="151">
        <f>ROUND(IF($I61="Other HFC Blend",(AD61*$L61*SUMIF(Lists!$E$2:$E$133,'Quarterly Information'!$K61,Exchange_Value)+AD61*$N61*SUMIF(Lists!$E$2:$E$133,'Quarterly Information'!$M61,Exchange_Value)+AD61*$P61*SUMIF(Lists!$E$2:$E$133,'Quarterly Information'!$O61,Exchange_Value)+AD61*$R61*SUMIF(Lists!$E$2:$E$133,'Quarterly Information'!$Q61,Exchange_Value)+AD61*$T61*SUMIF(Lists!$E$2:$E$133,'Quarterly Information'!$S61,Exchange_Value))/1000,AD61*SUMIF(Lists!$E$2:$E$133,$I61,Exchange_Value)/1000),1)</f>
        <v>0</v>
      </c>
      <c r="CB61" s="151">
        <f>ROUND(IF($I61="Other HFC Blend",(AE61*$L61*SUMIF(Lists!$E$2:$E$133,'Quarterly Information'!$K61,Exchange_Value)+AE61*$N61*SUMIF(Lists!$E$2:$E$133,'Quarterly Information'!$M61,Exchange_Value)+AE61*$P61*SUMIF(Lists!$E$2:$E$133,'Quarterly Information'!$O61,Exchange_Value)+AE61*$R61*SUMIF(Lists!$E$2:$E$133,'Quarterly Information'!$Q61,Exchange_Value)+AE61*$T61*SUMIF(Lists!$E$2:$E$133,'Quarterly Information'!$S61,Exchange_Value))/1000,AE61*SUMIF(Lists!$E$2:$E$133,$I61,Exchange_Value)/1000),1)</f>
        <v>0</v>
      </c>
      <c r="CC61" s="151">
        <f>ROUND(IF($I61="Other HFC Blend",(AF61*$L61*SUMIF(Lists!$E$2:$E$133,'Quarterly Information'!$K61,Exchange_Value)+AF61*$N61*SUMIF(Lists!$E$2:$E$133,'Quarterly Information'!$M61,Exchange_Value)+AF61*$P61*SUMIF(Lists!$E$2:$E$133,'Quarterly Information'!$O61,Exchange_Value)+AF61*$R61*SUMIF(Lists!$E$2:$E$133,'Quarterly Information'!$Q61,Exchange_Value)+AF61*$T61*SUMIF(Lists!$E$2:$E$133,'Quarterly Information'!$S61,Exchange_Value))/1000,AF61*SUMIF(Lists!$E$2:$E$133,$I61,Exchange_Value)/1000),1)</f>
        <v>0</v>
      </c>
    </row>
    <row r="62" spans="1:81" ht="14.1">
      <c r="A62" s="18">
        <v>20</v>
      </c>
      <c r="B62" s="46" t="str">
        <f t="shared" si="36"/>
        <v/>
      </c>
      <c r="C62" s="72"/>
      <c r="D62" s="47"/>
      <c r="E62" s="81"/>
      <c r="F62" s="48"/>
      <c r="G62" s="49"/>
      <c r="H62" s="50"/>
      <c r="I62" s="92"/>
      <c r="J62" s="104"/>
      <c r="K62" s="109"/>
      <c r="L62" s="51"/>
      <c r="M62" s="48"/>
      <c r="N62" s="51"/>
      <c r="O62" s="48"/>
      <c r="P62" s="51"/>
      <c r="Q62" s="69"/>
      <c r="R62" s="51"/>
      <c r="S62" s="69"/>
      <c r="T62" s="110"/>
      <c r="U62" s="107"/>
      <c r="V62" s="48"/>
      <c r="W62" s="52"/>
      <c r="X62" s="48"/>
      <c r="Y62" s="116"/>
      <c r="Z62" s="133"/>
      <c r="AA62" s="131"/>
      <c r="AB62" s="76"/>
      <c r="AC62" s="76"/>
      <c r="AD62" s="76"/>
      <c r="AE62" s="76"/>
      <c r="AF62" s="76"/>
      <c r="AG62" s="145"/>
      <c r="AH62"/>
      <c r="AI62" s="148">
        <f t="shared" si="0"/>
        <v>0</v>
      </c>
      <c r="AJ62" s="148">
        <f t="shared" si="1"/>
        <v>0</v>
      </c>
      <c r="AK62" s="148">
        <f t="shared" si="2"/>
        <v>0</v>
      </c>
      <c r="AL62" s="148">
        <f t="shared" si="3"/>
        <v>0</v>
      </c>
      <c r="AM62" s="148">
        <f t="shared" si="4"/>
        <v>0</v>
      </c>
      <c r="AN62" s="148">
        <f t="shared" si="5"/>
        <v>0</v>
      </c>
      <c r="AO62" s="150"/>
      <c r="AP62" s="149" t="e">
        <f t="shared" si="6"/>
        <v>#DIV/0!</v>
      </c>
      <c r="AQ62" s="149" t="e">
        <f t="shared" si="7"/>
        <v>#DIV/0!</v>
      </c>
      <c r="AR62" s="149" t="e">
        <f t="shared" si="8"/>
        <v>#DIV/0!</v>
      </c>
      <c r="AS62" s="149" t="e">
        <f t="shared" si="9"/>
        <v>#DIV/0!</v>
      </c>
      <c r="AT62" s="149" t="e">
        <f t="shared" si="10"/>
        <v>#DIV/0!</v>
      </c>
      <c r="AU62" s="148">
        <f t="shared" si="11"/>
        <v>0</v>
      </c>
      <c r="AV62" s="149" t="e">
        <f t="shared" si="12"/>
        <v>#DIV/0!</v>
      </c>
      <c r="AW62" s="149" t="e">
        <f t="shared" si="13"/>
        <v>#DIV/0!</v>
      </c>
      <c r="AX62" s="149" t="e">
        <f t="shared" si="14"/>
        <v>#DIV/0!</v>
      </c>
      <c r="AY62" s="149" t="e">
        <f t="shared" si="15"/>
        <v>#DIV/0!</v>
      </c>
      <c r="AZ62" s="149" t="e">
        <f t="shared" si="16"/>
        <v>#DIV/0!</v>
      </c>
      <c r="BA62" s="148">
        <f t="shared" si="17"/>
        <v>0</v>
      </c>
      <c r="BB62" s="149" t="e">
        <f t="shared" si="18"/>
        <v>#DIV/0!</v>
      </c>
      <c r="BC62" s="149" t="e">
        <f t="shared" si="19"/>
        <v>#DIV/0!</v>
      </c>
      <c r="BD62" s="149" t="e">
        <f t="shared" si="20"/>
        <v>#DIV/0!</v>
      </c>
      <c r="BE62" s="149" t="e">
        <f t="shared" si="21"/>
        <v>#DIV/0!</v>
      </c>
      <c r="BF62" s="149" t="e">
        <f t="shared" si="22"/>
        <v>#DIV/0!</v>
      </c>
      <c r="BG62" s="148">
        <f t="shared" si="23"/>
        <v>0</v>
      </c>
      <c r="BH62" s="149" t="e">
        <f t="shared" si="24"/>
        <v>#DIV/0!</v>
      </c>
      <c r="BI62" s="149" t="e">
        <f t="shared" si="25"/>
        <v>#DIV/0!</v>
      </c>
      <c r="BJ62" s="149" t="e">
        <f t="shared" si="26"/>
        <v>#DIV/0!</v>
      </c>
      <c r="BK62" s="149" t="e">
        <f t="shared" si="27"/>
        <v>#DIV/0!</v>
      </c>
      <c r="BL62" s="149" t="e">
        <f t="shared" si="28"/>
        <v>#DIV/0!</v>
      </c>
      <c r="BM62" s="148">
        <f t="shared" si="29"/>
        <v>0</v>
      </c>
      <c r="BN62" s="149" t="e">
        <f t="shared" si="30"/>
        <v>#DIV/0!</v>
      </c>
      <c r="BO62" s="149" t="e">
        <f t="shared" si="31"/>
        <v>#DIV/0!</v>
      </c>
      <c r="BP62" s="149" t="e">
        <f t="shared" si="32"/>
        <v>#DIV/0!</v>
      </c>
      <c r="BQ62" s="149" t="e">
        <f t="shared" si="33"/>
        <v>#DIV/0!</v>
      </c>
      <c r="BR62" s="149" t="e">
        <f t="shared" si="34"/>
        <v>#DIV/0!</v>
      </c>
      <c r="BS62" s="148">
        <f t="shared" si="35"/>
        <v>0</v>
      </c>
      <c r="BT62" s="150"/>
      <c r="BU62" s="150" t="e">
        <f>VLOOKUP(I62,Lists!$D$2:$D$19,1,FALSE)</f>
        <v>#N/A</v>
      </c>
      <c r="BV62" s="150" t="e">
        <f>VLOOKUP($I62,Blends!$B$2:$B$115,1,FALSE)</f>
        <v>#N/A</v>
      </c>
      <c r="BW62" s="150"/>
      <c r="BX62" s="151">
        <f>ROUND(IF($I62="Other HFC Blend",(AA62*$L62*SUMIF(Lists!$E$2:$E$133,'Quarterly Information'!$K62,Exchange_Value)+AA62*$N62*SUMIF(Lists!$E$2:$E$133,'Quarterly Information'!$M62,Exchange_Value)+AA62*$P62*SUMIF(Lists!$E$2:$E$133,'Quarterly Information'!$O62,Exchange_Value)+AA62*$R62*SUMIF(Lists!$E$2:$E$133,'Quarterly Information'!$Q62,Exchange_Value)+AA62*$T62*SUMIF(Lists!$E$2:$E$133,'Quarterly Information'!$S62,Exchange_Value))/1000,AA62*SUMIF(Lists!$E$2:$E$133,$I62,Exchange_Value)/1000),1)</f>
        <v>0</v>
      </c>
      <c r="BY62" s="151">
        <f>ROUND(IF($I62="Other HFC Blend",(AB62*$L62*SUMIF(Lists!$E$2:$E$133,'Quarterly Information'!$K62,Exchange_Value)+AB62*$N62*SUMIF(Lists!$E$2:$E$133,'Quarterly Information'!$M62,Exchange_Value)+AB62*$P62*SUMIF(Lists!$E$2:$E$133,'Quarterly Information'!$O62,Exchange_Value)+AB62*$R62*SUMIF(Lists!$E$2:$E$133,'Quarterly Information'!$Q62,Exchange_Value)+AB62*$T62*SUMIF(Lists!$E$2:$E$133,'Quarterly Information'!$S62,Exchange_Value))/1000,AB62*SUMIF(Lists!$E$2:$E$133,$I62,Exchange_Value)/1000),1)</f>
        <v>0</v>
      </c>
      <c r="BZ62" s="151">
        <f>ROUND(IF($I62="Other HFC Blend",(AC62*$L62*SUMIF(Lists!$E$2:$E$133,'Quarterly Information'!$K62,Exchange_Value)+AC62*$N62*SUMIF(Lists!$E$2:$E$133,'Quarterly Information'!$M62,Exchange_Value)+AC62*$P62*SUMIF(Lists!$E$2:$E$133,'Quarterly Information'!$O62,Exchange_Value)+AC62*$R62*SUMIF(Lists!$E$2:$E$133,'Quarterly Information'!$Q62,Exchange_Value)+AC62*$T62*SUMIF(Lists!$E$2:$E$133,'Quarterly Information'!$S62,Exchange_Value))/1000,AC62*SUMIF(Lists!$E$2:$E$133,$I62,Exchange_Value)/1000),1)</f>
        <v>0</v>
      </c>
      <c r="CA62" s="151">
        <f>ROUND(IF($I62="Other HFC Blend",(AD62*$L62*SUMIF(Lists!$E$2:$E$133,'Quarterly Information'!$K62,Exchange_Value)+AD62*$N62*SUMIF(Lists!$E$2:$E$133,'Quarterly Information'!$M62,Exchange_Value)+AD62*$P62*SUMIF(Lists!$E$2:$E$133,'Quarterly Information'!$O62,Exchange_Value)+AD62*$R62*SUMIF(Lists!$E$2:$E$133,'Quarterly Information'!$Q62,Exchange_Value)+AD62*$T62*SUMIF(Lists!$E$2:$E$133,'Quarterly Information'!$S62,Exchange_Value))/1000,AD62*SUMIF(Lists!$E$2:$E$133,$I62,Exchange_Value)/1000),1)</f>
        <v>0</v>
      </c>
      <c r="CB62" s="151">
        <f>ROUND(IF($I62="Other HFC Blend",(AE62*$L62*SUMIF(Lists!$E$2:$E$133,'Quarterly Information'!$K62,Exchange_Value)+AE62*$N62*SUMIF(Lists!$E$2:$E$133,'Quarterly Information'!$M62,Exchange_Value)+AE62*$P62*SUMIF(Lists!$E$2:$E$133,'Quarterly Information'!$O62,Exchange_Value)+AE62*$R62*SUMIF(Lists!$E$2:$E$133,'Quarterly Information'!$Q62,Exchange_Value)+AE62*$T62*SUMIF(Lists!$E$2:$E$133,'Quarterly Information'!$S62,Exchange_Value))/1000,AE62*SUMIF(Lists!$E$2:$E$133,$I62,Exchange_Value)/1000),1)</f>
        <v>0</v>
      </c>
      <c r="CC62" s="151">
        <f>ROUND(IF($I62="Other HFC Blend",(AF62*$L62*SUMIF(Lists!$E$2:$E$133,'Quarterly Information'!$K62,Exchange_Value)+AF62*$N62*SUMIF(Lists!$E$2:$E$133,'Quarterly Information'!$M62,Exchange_Value)+AF62*$P62*SUMIF(Lists!$E$2:$E$133,'Quarterly Information'!$O62,Exchange_Value)+AF62*$R62*SUMIF(Lists!$E$2:$E$133,'Quarterly Information'!$Q62,Exchange_Value)+AF62*$T62*SUMIF(Lists!$E$2:$E$133,'Quarterly Information'!$S62,Exchange_Value))/1000,AF62*SUMIF(Lists!$E$2:$E$133,$I62,Exchange_Value)/1000),1)</f>
        <v>0</v>
      </c>
    </row>
    <row r="63" spans="1:81" ht="14.1">
      <c r="A63" s="18">
        <v>21</v>
      </c>
      <c r="B63" s="46" t="str">
        <f t="shared" si="36"/>
        <v/>
      </c>
      <c r="C63" s="72"/>
      <c r="D63" s="47"/>
      <c r="E63" s="81"/>
      <c r="F63" s="48"/>
      <c r="G63" s="49"/>
      <c r="H63" s="50"/>
      <c r="I63" s="92"/>
      <c r="J63" s="104"/>
      <c r="K63" s="109"/>
      <c r="L63" s="51"/>
      <c r="M63" s="48"/>
      <c r="N63" s="51"/>
      <c r="O63" s="48"/>
      <c r="P63" s="51"/>
      <c r="Q63" s="69"/>
      <c r="R63" s="51"/>
      <c r="S63" s="69"/>
      <c r="T63" s="110"/>
      <c r="U63" s="107"/>
      <c r="V63" s="48"/>
      <c r="W63" s="52"/>
      <c r="X63" s="48"/>
      <c r="Y63" s="116"/>
      <c r="Z63" s="133"/>
      <c r="AA63" s="131"/>
      <c r="AB63" s="76"/>
      <c r="AC63" s="76"/>
      <c r="AD63" s="76"/>
      <c r="AE63" s="76"/>
      <c r="AF63" s="76"/>
      <c r="AG63" s="145"/>
      <c r="AH63"/>
      <c r="AI63" s="148">
        <f t="shared" si="0"/>
        <v>0</v>
      </c>
      <c r="AJ63" s="148">
        <f t="shared" si="1"/>
        <v>0</v>
      </c>
      <c r="AK63" s="148">
        <f t="shared" si="2"/>
        <v>0</v>
      </c>
      <c r="AL63" s="148">
        <f t="shared" si="3"/>
        <v>0</v>
      </c>
      <c r="AM63" s="148">
        <f t="shared" si="4"/>
        <v>0</v>
      </c>
      <c r="AN63" s="148">
        <f t="shared" si="5"/>
        <v>0</v>
      </c>
      <c r="AO63" s="150"/>
      <c r="AP63" s="149" t="e">
        <f t="shared" si="6"/>
        <v>#DIV/0!</v>
      </c>
      <c r="AQ63" s="149" t="e">
        <f t="shared" si="7"/>
        <v>#DIV/0!</v>
      </c>
      <c r="AR63" s="149" t="e">
        <f t="shared" si="8"/>
        <v>#DIV/0!</v>
      </c>
      <c r="AS63" s="149" t="e">
        <f t="shared" si="9"/>
        <v>#DIV/0!</v>
      </c>
      <c r="AT63" s="149" t="e">
        <f t="shared" si="10"/>
        <v>#DIV/0!</v>
      </c>
      <c r="AU63" s="148">
        <f t="shared" si="11"/>
        <v>0</v>
      </c>
      <c r="AV63" s="149" t="e">
        <f t="shared" si="12"/>
        <v>#DIV/0!</v>
      </c>
      <c r="AW63" s="149" t="e">
        <f t="shared" si="13"/>
        <v>#DIV/0!</v>
      </c>
      <c r="AX63" s="149" t="e">
        <f t="shared" si="14"/>
        <v>#DIV/0!</v>
      </c>
      <c r="AY63" s="149" t="e">
        <f t="shared" si="15"/>
        <v>#DIV/0!</v>
      </c>
      <c r="AZ63" s="149" t="e">
        <f t="shared" si="16"/>
        <v>#DIV/0!</v>
      </c>
      <c r="BA63" s="148">
        <f t="shared" si="17"/>
        <v>0</v>
      </c>
      <c r="BB63" s="149" t="e">
        <f t="shared" si="18"/>
        <v>#DIV/0!</v>
      </c>
      <c r="BC63" s="149" t="e">
        <f t="shared" si="19"/>
        <v>#DIV/0!</v>
      </c>
      <c r="BD63" s="149" t="e">
        <f t="shared" si="20"/>
        <v>#DIV/0!</v>
      </c>
      <c r="BE63" s="149" t="e">
        <f t="shared" si="21"/>
        <v>#DIV/0!</v>
      </c>
      <c r="BF63" s="149" t="e">
        <f t="shared" si="22"/>
        <v>#DIV/0!</v>
      </c>
      <c r="BG63" s="148">
        <f t="shared" si="23"/>
        <v>0</v>
      </c>
      <c r="BH63" s="149" t="e">
        <f t="shared" si="24"/>
        <v>#DIV/0!</v>
      </c>
      <c r="BI63" s="149" t="e">
        <f t="shared" si="25"/>
        <v>#DIV/0!</v>
      </c>
      <c r="BJ63" s="149" t="e">
        <f t="shared" si="26"/>
        <v>#DIV/0!</v>
      </c>
      <c r="BK63" s="149" t="e">
        <f t="shared" si="27"/>
        <v>#DIV/0!</v>
      </c>
      <c r="BL63" s="149" t="e">
        <f t="shared" si="28"/>
        <v>#DIV/0!</v>
      </c>
      <c r="BM63" s="148">
        <f t="shared" si="29"/>
        <v>0</v>
      </c>
      <c r="BN63" s="149" t="e">
        <f t="shared" si="30"/>
        <v>#DIV/0!</v>
      </c>
      <c r="BO63" s="149" t="e">
        <f t="shared" si="31"/>
        <v>#DIV/0!</v>
      </c>
      <c r="BP63" s="149" t="e">
        <f t="shared" si="32"/>
        <v>#DIV/0!</v>
      </c>
      <c r="BQ63" s="149" t="e">
        <f t="shared" si="33"/>
        <v>#DIV/0!</v>
      </c>
      <c r="BR63" s="149" t="e">
        <f t="shared" si="34"/>
        <v>#DIV/0!</v>
      </c>
      <c r="BS63" s="148">
        <f t="shared" si="35"/>
        <v>0</v>
      </c>
      <c r="BT63" s="150"/>
      <c r="BU63" s="150" t="e">
        <f>VLOOKUP(I63,Lists!$D$2:$D$19,1,FALSE)</f>
        <v>#N/A</v>
      </c>
      <c r="BV63" s="150" t="e">
        <f>VLOOKUP($I63,Blends!$B$2:$B$115,1,FALSE)</f>
        <v>#N/A</v>
      </c>
      <c r="BW63" s="150"/>
      <c r="BX63" s="151">
        <f>ROUND(IF($I63="Other HFC Blend",(AA63*$L63*SUMIF(Lists!$E$2:$E$133,'Quarterly Information'!$K63,Exchange_Value)+AA63*$N63*SUMIF(Lists!$E$2:$E$133,'Quarterly Information'!$M63,Exchange_Value)+AA63*$P63*SUMIF(Lists!$E$2:$E$133,'Quarterly Information'!$O63,Exchange_Value)+AA63*$R63*SUMIF(Lists!$E$2:$E$133,'Quarterly Information'!$Q63,Exchange_Value)+AA63*$T63*SUMIF(Lists!$E$2:$E$133,'Quarterly Information'!$S63,Exchange_Value))/1000,AA63*SUMIF(Lists!$E$2:$E$133,$I63,Exchange_Value)/1000),1)</f>
        <v>0</v>
      </c>
      <c r="BY63" s="151">
        <f>ROUND(IF($I63="Other HFC Blend",(AB63*$L63*SUMIF(Lists!$E$2:$E$133,'Quarterly Information'!$K63,Exchange_Value)+AB63*$N63*SUMIF(Lists!$E$2:$E$133,'Quarterly Information'!$M63,Exchange_Value)+AB63*$P63*SUMIF(Lists!$E$2:$E$133,'Quarterly Information'!$O63,Exchange_Value)+AB63*$R63*SUMIF(Lists!$E$2:$E$133,'Quarterly Information'!$Q63,Exchange_Value)+AB63*$T63*SUMIF(Lists!$E$2:$E$133,'Quarterly Information'!$S63,Exchange_Value))/1000,AB63*SUMIF(Lists!$E$2:$E$133,$I63,Exchange_Value)/1000),1)</f>
        <v>0</v>
      </c>
      <c r="BZ63" s="151">
        <f>ROUND(IF($I63="Other HFC Blend",(AC63*$L63*SUMIF(Lists!$E$2:$E$133,'Quarterly Information'!$K63,Exchange_Value)+AC63*$N63*SUMIF(Lists!$E$2:$E$133,'Quarterly Information'!$M63,Exchange_Value)+AC63*$P63*SUMIF(Lists!$E$2:$E$133,'Quarterly Information'!$O63,Exchange_Value)+AC63*$R63*SUMIF(Lists!$E$2:$E$133,'Quarterly Information'!$Q63,Exchange_Value)+AC63*$T63*SUMIF(Lists!$E$2:$E$133,'Quarterly Information'!$S63,Exchange_Value))/1000,AC63*SUMIF(Lists!$E$2:$E$133,$I63,Exchange_Value)/1000),1)</f>
        <v>0</v>
      </c>
      <c r="CA63" s="151">
        <f>ROUND(IF($I63="Other HFC Blend",(AD63*$L63*SUMIF(Lists!$E$2:$E$133,'Quarterly Information'!$K63,Exchange_Value)+AD63*$N63*SUMIF(Lists!$E$2:$E$133,'Quarterly Information'!$M63,Exchange_Value)+AD63*$P63*SUMIF(Lists!$E$2:$E$133,'Quarterly Information'!$O63,Exchange_Value)+AD63*$R63*SUMIF(Lists!$E$2:$E$133,'Quarterly Information'!$Q63,Exchange_Value)+AD63*$T63*SUMIF(Lists!$E$2:$E$133,'Quarterly Information'!$S63,Exchange_Value))/1000,AD63*SUMIF(Lists!$E$2:$E$133,$I63,Exchange_Value)/1000),1)</f>
        <v>0</v>
      </c>
      <c r="CB63" s="151">
        <f>ROUND(IF($I63="Other HFC Blend",(AE63*$L63*SUMIF(Lists!$E$2:$E$133,'Quarterly Information'!$K63,Exchange_Value)+AE63*$N63*SUMIF(Lists!$E$2:$E$133,'Quarterly Information'!$M63,Exchange_Value)+AE63*$P63*SUMIF(Lists!$E$2:$E$133,'Quarterly Information'!$O63,Exchange_Value)+AE63*$R63*SUMIF(Lists!$E$2:$E$133,'Quarterly Information'!$Q63,Exchange_Value)+AE63*$T63*SUMIF(Lists!$E$2:$E$133,'Quarterly Information'!$S63,Exchange_Value))/1000,AE63*SUMIF(Lists!$E$2:$E$133,$I63,Exchange_Value)/1000),1)</f>
        <v>0</v>
      </c>
      <c r="CC63" s="151">
        <f>ROUND(IF($I63="Other HFC Blend",(AF63*$L63*SUMIF(Lists!$E$2:$E$133,'Quarterly Information'!$K63,Exchange_Value)+AF63*$N63*SUMIF(Lists!$E$2:$E$133,'Quarterly Information'!$M63,Exchange_Value)+AF63*$P63*SUMIF(Lists!$E$2:$E$133,'Quarterly Information'!$O63,Exchange_Value)+AF63*$R63*SUMIF(Lists!$E$2:$E$133,'Quarterly Information'!$Q63,Exchange_Value)+AF63*$T63*SUMIF(Lists!$E$2:$E$133,'Quarterly Information'!$S63,Exchange_Value))/1000,AF63*SUMIF(Lists!$E$2:$E$133,$I63,Exchange_Value)/1000),1)</f>
        <v>0</v>
      </c>
    </row>
    <row r="64" spans="1:81" ht="14.1">
      <c r="A64" s="18">
        <v>22</v>
      </c>
      <c r="B64" s="46" t="str">
        <f t="shared" si="36"/>
        <v/>
      </c>
      <c r="C64" s="72"/>
      <c r="D64" s="47"/>
      <c r="E64" s="81"/>
      <c r="F64" s="48"/>
      <c r="G64" s="49"/>
      <c r="H64" s="50"/>
      <c r="I64" s="92"/>
      <c r="J64" s="104"/>
      <c r="K64" s="109"/>
      <c r="L64" s="51"/>
      <c r="M64" s="48"/>
      <c r="N64" s="51"/>
      <c r="O64" s="48"/>
      <c r="P64" s="51"/>
      <c r="Q64" s="69"/>
      <c r="R64" s="51"/>
      <c r="S64" s="69"/>
      <c r="T64" s="110"/>
      <c r="U64" s="107"/>
      <c r="V64" s="48"/>
      <c r="W64" s="52"/>
      <c r="X64" s="48"/>
      <c r="Y64" s="116"/>
      <c r="Z64" s="133"/>
      <c r="AA64" s="131"/>
      <c r="AB64" s="76"/>
      <c r="AC64" s="76"/>
      <c r="AD64" s="76"/>
      <c r="AE64" s="76"/>
      <c r="AF64" s="76"/>
      <c r="AG64" s="145"/>
      <c r="AH64"/>
      <c r="AI64" s="148">
        <f t="shared" si="0"/>
        <v>0</v>
      </c>
      <c r="AJ64" s="148">
        <f t="shared" si="1"/>
        <v>0</v>
      </c>
      <c r="AK64" s="148">
        <f t="shared" si="2"/>
        <v>0</v>
      </c>
      <c r="AL64" s="148">
        <f t="shared" si="3"/>
        <v>0</v>
      </c>
      <c r="AM64" s="148">
        <f t="shared" si="4"/>
        <v>0</v>
      </c>
      <c r="AN64" s="148">
        <f t="shared" si="5"/>
        <v>0</v>
      </c>
      <c r="AO64" s="150"/>
      <c r="AP64" s="149" t="e">
        <f t="shared" si="6"/>
        <v>#DIV/0!</v>
      </c>
      <c r="AQ64" s="149" t="e">
        <f t="shared" si="7"/>
        <v>#DIV/0!</v>
      </c>
      <c r="AR64" s="149" t="e">
        <f t="shared" si="8"/>
        <v>#DIV/0!</v>
      </c>
      <c r="AS64" s="149" t="e">
        <f t="shared" si="9"/>
        <v>#DIV/0!</v>
      </c>
      <c r="AT64" s="149" t="e">
        <f t="shared" si="10"/>
        <v>#DIV/0!</v>
      </c>
      <c r="AU64" s="148">
        <f t="shared" si="11"/>
        <v>0</v>
      </c>
      <c r="AV64" s="149" t="e">
        <f t="shared" si="12"/>
        <v>#DIV/0!</v>
      </c>
      <c r="AW64" s="149" t="e">
        <f t="shared" si="13"/>
        <v>#DIV/0!</v>
      </c>
      <c r="AX64" s="149" t="e">
        <f t="shared" si="14"/>
        <v>#DIV/0!</v>
      </c>
      <c r="AY64" s="149" t="e">
        <f t="shared" si="15"/>
        <v>#DIV/0!</v>
      </c>
      <c r="AZ64" s="149" t="e">
        <f t="shared" si="16"/>
        <v>#DIV/0!</v>
      </c>
      <c r="BA64" s="148">
        <f t="shared" si="17"/>
        <v>0</v>
      </c>
      <c r="BB64" s="149" t="e">
        <f t="shared" si="18"/>
        <v>#DIV/0!</v>
      </c>
      <c r="BC64" s="149" t="e">
        <f t="shared" si="19"/>
        <v>#DIV/0!</v>
      </c>
      <c r="BD64" s="149" t="e">
        <f t="shared" si="20"/>
        <v>#DIV/0!</v>
      </c>
      <c r="BE64" s="149" t="e">
        <f t="shared" si="21"/>
        <v>#DIV/0!</v>
      </c>
      <c r="BF64" s="149" t="e">
        <f t="shared" si="22"/>
        <v>#DIV/0!</v>
      </c>
      <c r="BG64" s="148">
        <f t="shared" si="23"/>
        <v>0</v>
      </c>
      <c r="BH64" s="149" t="e">
        <f t="shared" si="24"/>
        <v>#DIV/0!</v>
      </c>
      <c r="BI64" s="149" t="e">
        <f t="shared" si="25"/>
        <v>#DIV/0!</v>
      </c>
      <c r="BJ64" s="149" t="e">
        <f t="shared" si="26"/>
        <v>#DIV/0!</v>
      </c>
      <c r="BK64" s="149" t="e">
        <f t="shared" si="27"/>
        <v>#DIV/0!</v>
      </c>
      <c r="BL64" s="149" t="e">
        <f t="shared" si="28"/>
        <v>#DIV/0!</v>
      </c>
      <c r="BM64" s="148">
        <f t="shared" si="29"/>
        <v>0</v>
      </c>
      <c r="BN64" s="149" t="e">
        <f t="shared" si="30"/>
        <v>#DIV/0!</v>
      </c>
      <c r="BO64" s="149" t="e">
        <f t="shared" si="31"/>
        <v>#DIV/0!</v>
      </c>
      <c r="BP64" s="149" t="e">
        <f t="shared" si="32"/>
        <v>#DIV/0!</v>
      </c>
      <c r="BQ64" s="149" t="e">
        <f t="shared" si="33"/>
        <v>#DIV/0!</v>
      </c>
      <c r="BR64" s="149" t="e">
        <f t="shared" si="34"/>
        <v>#DIV/0!</v>
      </c>
      <c r="BS64" s="148">
        <f t="shared" si="35"/>
        <v>0</v>
      </c>
      <c r="BT64" s="150"/>
      <c r="BU64" s="150" t="e">
        <f>VLOOKUP(I64,Lists!$D$2:$D$19,1,FALSE)</f>
        <v>#N/A</v>
      </c>
      <c r="BV64" s="150" t="e">
        <f>VLOOKUP($I64,Blends!$B$2:$B$115,1,FALSE)</f>
        <v>#N/A</v>
      </c>
      <c r="BW64" s="150"/>
      <c r="BX64" s="151">
        <f>ROUND(IF($I64="Other HFC Blend",(AA64*$L64*SUMIF(Lists!$E$2:$E$133,'Quarterly Information'!$K64,Exchange_Value)+AA64*$N64*SUMIF(Lists!$E$2:$E$133,'Quarterly Information'!$M64,Exchange_Value)+AA64*$P64*SUMIF(Lists!$E$2:$E$133,'Quarterly Information'!$O64,Exchange_Value)+AA64*$R64*SUMIF(Lists!$E$2:$E$133,'Quarterly Information'!$Q64,Exchange_Value)+AA64*$T64*SUMIF(Lists!$E$2:$E$133,'Quarterly Information'!$S64,Exchange_Value))/1000,AA64*SUMIF(Lists!$E$2:$E$133,$I64,Exchange_Value)/1000),1)</f>
        <v>0</v>
      </c>
      <c r="BY64" s="151">
        <f>ROUND(IF($I64="Other HFC Blend",(AB64*$L64*SUMIF(Lists!$E$2:$E$133,'Quarterly Information'!$K64,Exchange_Value)+AB64*$N64*SUMIF(Lists!$E$2:$E$133,'Quarterly Information'!$M64,Exchange_Value)+AB64*$P64*SUMIF(Lists!$E$2:$E$133,'Quarterly Information'!$O64,Exchange_Value)+AB64*$R64*SUMIF(Lists!$E$2:$E$133,'Quarterly Information'!$Q64,Exchange_Value)+AB64*$T64*SUMIF(Lists!$E$2:$E$133,'Quarterly Information'!$S64,Exchange_Value))/1000,AB64*SUMIF(Lists!$E$2:$E$133,$I64,Exchange_Value)/1000),1)</f>
        <v>0</v>
      </c>
      <c r="BZ64" s="151">
        <f>ROUND(IF($I64="Other HFC Blend",(AC64*$L64*SUMIF(Lists!$E$2:$E$133,'Quarterly Information'!$K64,Exchange_Value)+AC64*$N64*SUMIF(Lists!$E$2:$E$133,'Quarterly Information'!$M64,Exchange_Value)+AC64*$P64*SUMIF(Lists!$E$2:$E$133,'Quarterly Information'!$O64,Exchange_Value)+AC64*$R64*SUMIF(Lists!$E$2:$E$133,'Quarterly Information'!$Q64,Exchange_Value)+AC64*$T64*SUMIF(Lists!$E$2:$E$133,'Quarterly Information'!$S64,Exchange_Value))/1000,AC64*SUMIF(Lists!$E$2:$E$133,$I64,Exchange_Value)/1000),1)</f>
        <v>0</v>
      </c>
      <c r="CA64" s="151">
        <f>ROUND(IF($I64="Other HFC Blend",(AD64*$L64*SUMIF(Lists!$E$2:$E$133,'Quarterly Information'!$K64,Exchange_Value)+AD64*$N64*SUMIF(Lists!$E$2:$E$133,'Quarterly Information'!$M64,Exchange_Value)+AD64*$P64*SUMIF(Lists!$E$2:$E$133,'Quarterly Information'!$O64,Exchange_Value)+AD64*$R64*SUMIF(Lists!$E$2:$E$133,'Quarterly Information'!$Q64,Exchange_Value)+AD64*$T64*SUMIF(Lists!$E$2:$E$133,'Quarterly Information'!$S64,Exchange_Value))/1000,AD64*SUMIF(Lists!$E$2:$E$133,$I64,Exchange_Value)/1000),1)</f>
        <v>0</v>
      </c>
      <c r="CB64" s="151">
        <f>ROUND(IF($I64="Other HFC Blend",(AE64*$L64*SUMIF(Lists!$E$2:$E$133,'Quarterly Information'!$K64,Exchange_Value)+AE64*$N64*SUMIF(Lists!$E$2:$E$133,'Quarterly Information'!$M64,Exchange_Value)+AE64*$P64*SUMIF(Lists!$E$2:$E$133,'Quarterly Information'!$O64,Exchange_Value)+AE64*$R64*SUMIF(Lists!$E$2:$E$133,'Quarterly Information'!$Q64,Exchange_Value)+AE64*$T64*SUMIF(Lists!$E$2:$E$133,'Quarterly Information'!$S64,Exchange_Value))/1000,AE64*SUMIF(Lists!$E$2:$E$133,$I64,Exchange_Value)/1000),1)</f>
        <v>0</v>
      </c>
      <c r="CC64" s="151">
        <f>ROUND(IF($I64="Other HFC Blend",(AF64*$L64*SUMIF(Lists!$E$2:$E$133,'Quarterly Information'!$K64,Exchange_Value)+AF64*$N64*SUMIF(Lists!$E$2:$E$133,'Quarterly Information'!$M64,Exchange_Value)+AF64*$P64*SUMIF(Lists!$E$2:$E$133,'Quarterly Information'!$O64,Exchange_Value)+AF64*$R64*SUMIF(Lists!$E$2:$E$133,'Quarterly Information'!$Q64,Exchange_Value)+AF64*$T64*SUMIF(Lists!$E$2:$E$133,'Quarterly Information'!$S64,Exchange_Value))/1000,AF64*SUMIF(Lists!$E$2:$E$133,$I64,Exchange_Value)/1000),1)</f>
        <v>0</v>
      </c>
    </row>
    <row r="65" spans="1:81" ht="14.1">
      <c r="A65" s="18">
        <v>23</v>
      </c>
      <c r="B65" s="46" t="str">
        <f t="shared" si="36"/>
        <v/>
      </c>
      <c r="C65" s="72"/>
      <c r="D65" s="47"/>
      <c r="E65" s="81"/>
      <c r="F65" s="48"/>
      <c r="G65" s="49"/>
      <c r="H65" s="50"/>
      <c r="I65" s="92"/>
      <c r="J65" s="104"/>
      <c r="K65" s="109"/>
      <c r="L65" s="51"/>
      <c r="M65" s="48"/>
      <c r="N65" s="51"/>
      <c r="O65" s="48"/>
      <c r="P65" s="51"/>
      <c r="Q65" s="69"/>
      <c r="R65" s="51"/>
      <c r="S65" s="69"/>
      <c r="T65" s="110"/>
      <c r="U65" s="107"/>
      <c r="V65" s="48"/>
      <c r="W65" s="52"/>
      <c r="X65" s="48"/>
      <c r="Y65" s="116"/>
      <c r="Z65" s="133"/>
      <c r="AA65" s="131"/>
      <c r="AB65" s="76"/>
      <c r="AC65" s="76"/>
      <c r="AD65" s="76"/>
      <c r="AE65" s="76"/>
      <c r="AF65" s="76"/>
      <c r="AG65" s="145"/>
      <c r="AH65"/>
      <c r="AI65" s="148">
        <f t="shared" si="0"/>
        <v>0</v>
      </c>
      <c r="AJ65" s="148">
        <f t="shared" si="1"/>
        <v>0</v>
      </c>
      <c r="AK65" s="148">
        <f t="shared" si="2"/>
        <v>0</v>
      </c>
      <c r="AL65" s="148">
        <f t="shared" si="3"/>
        <v>0</v>
      </c>
      <c r="AM65" s="148">
        <f t="shared" si="4"/>
        <v>0</v>
      </c>
      <c r="AN65" s="148">
        <f t="shared" si="5"/>
        <v>0</v>
      </c>
      <c r="AO65" s="150"/>
      <c r="AP65" s="149" t="e">
        <f t="shared" si="6"/>
        <v>#DIV/0!</v>
      </c>
      <c r="AQ65" s="149" t="e">
        <f t="shared" si="7"/>
        <v>#DIV/0!</v>
      </c>
      <c r="AR65" s="149" t="e">
        <f t="shared" si="8"/>
        <v>#DIV/0!</v>
      </c>
      <c r="AS65" s="149" t="e">
        <f t="shared" si="9"/>
        <v>#DIV/0!</v>
      </c>
      <c r="AT65" s="149" t="e">
        <f t="shared" si="10"/>
        <v>#DIV/0!</v>
      </c>
      <c r="AU65" s="148">
        <f t="shared" si="11"/>
        <v>0</v>
      </c>
      <c r="AV65" s="149" t="e">
        <f t="shared" si="12"/>
        <v>#DIV/0!</v>
      </c>
      <c r="AW65" s="149" t="e">
        <f t="shared" si="13"/>
        <v>#DIV/0!</v>
      </c>
      <c r="AX65" s="149" t="e">
        <f t="shared" si="14"/>
        <v>#DIV/0!</v>
      </c>
      <c r="AY65" s="149" t="e">
        <f t="shared" si="15"/>
        <v>#DIV/0!</v>
      </c>
      <c r="AZ65" s="149" t="e">
        <f t="shared" si="16"/>
        <v>#DIV/0!</v>
      </c>
      <c r="BA65" s="148">
        <f t="shared" si="17"/>
        <v>0</v>
      </c>
      <c r="BB65" s="149" t="e">
        <f t="shared" si="18"/>
        <v>#DIV/0!</v>
      </c>
      <c r="BC65" s="149" t="e">
        <f t="shared" si="19"/>
        <v>#DIV/0!</v>
      </c>
      <c r="BD65" s="149" t="e">
        <f t="shared" si="20"/>
        <v>#DIV/0!</v>
      </c>
      <c r="BE65" s="149" t="e">
        <f t="shared" si="21"/>
        <v>#DIV/0!</v>
      </c>
      <c r="BF65" s="149" t="e">
        <f t="shared" si="22"/>
        <v>#DIV/0!</v>
      </c>
      <c r="BG65" s="148">
        <f t="shared" si="23"/>
        <v>0</v>
      </c>
      <c r="BH65" s="149" t="e">
        <f t="shared" si="24"/>
        <v>#DIV/0!</v>
      </c>
      <c r="BI65" s="149" t="e">
        <f t="shared" si="25"/>
        <v>#DIV/0!</v>
      </c>
      <c r="BJ65" s="149" t="e">
        <f t="shared" si="26"/>
        <v>#DIV/0!</v>
      </c>
      <c r="BK65" s="149" t="e">
        <f t="shared" si="27"/>
        <v>#DIV/0!</v>
      </c>
      <c r="BL65" s="149" t="e">
        <f t="shared" si="28"/>
        <v>#DIV/0!</v>
      </c>
      <c r="BM65" s="148">
        <f t="shared" si="29"/>
        <v>0</v>
      </c>
      <c r="BN65" s="149" t="e">
        <f t="shared" si="30"/>
        <v>#DIV/0!</v>
      </c>
      <c r="BO65" s="149" t="e">
        <f t="shared" si="31"/>
        <v>#DIV/0!</v>
      </c>
      <c r="BP65" s="149" t="e">
        <f t="shared" si="32"/>
        <v>#DIV/0!</v>
      </c>
      <c r="BQ65" s="149" t="e">
        <f t="shared" si="33"/>
        <v>#DIV/0!</v>
      </c>
      <c r="BR65" s="149" t="e">
        <f t="shared" si="34"/>
        <v>#DIV/0!</v>
      </c>
      <c r="BS65" s="148">
        <f t="shared" si="35"/>
        <v>0</v>
      </c>
      <c r="BT65" s="150"/>
      <c r="BU65" s="150" t="e">
        <f>VLOOKUP(I65,Lists!$D$2:$D$19,1,FALSE)</f>
        <v>#N/A</v>
      </c>
      <c r="BV65" s="150" t="e">
        <f>VLOOKUP($I65,Blends!$B$2:$B$115,1,FALSE)</f>
        <v>#N/A</v>
      </c>
      <c r="BW65" s="150"/>
      <c r="BX65" s="151">
        <f>ROUND(IF($I65="Other HFC Blend",(AA65*$L65*SUMIF(Lists!$E$2:$E$133,'Quarterly Information'!$K65,Exchange_Value)+AA65*$N65*SUMIF(Lists!$E$2:$E$133,'Quarterly Information'!$M65,Exchange_Value)+AA65*$P65*SUMIF(Lists!$E$2:$E$133,'Quarterly Information'!$O65,Exchange_Value)+AA65*$R65*SUMIF(Lists!$E$2:$E$133,'Quarterly Information'!$Q65,Exchange_Value)+AA65*$T65*SUMIF(Lists!$E$2:$E$133,'Quarterly Information'!$S65,Exchange_Value))/1000,AA65*SUMIF(Lists!$E$2:$E$133,$I65,Exchange_Value)/1000),1)</f>
        <v>0</v>
      </c>
      <c r="BY65" s="151">
        <f>ROUND(IF($I65="Other HFC Blend",(AB65*$L65*SUMIF(Lists!$E$2:$E$133,'Quarterly Information'!$K65,Exchange_Value)+AB65*$N65*SUMIF(Lists!$E$2:$E$133,'Quarterly Information'!$M65,Exchange_Value)+AB65*$P65*SUMIF(Lists!$E$2:$E$133,'Quarterly Information'!$O65,Exchange_Value)+AB65*$R65*SUMIF(Lists!$E$2:$E$133,'Quarterly Information'!$Q65,Exchange_Value)+AB65*$T65*SUMIF(Lists!$E$2:$E$133,'Quarterly Information'!$S65,Exchange_Value))/1000,AB65*SUMIF(Lists!$E$2:$E$133,$I65,Exchange_Value)/1000),1)</f>
        <v>0</v>
      </c>
      <c r="BZ65" s="151">
        <f>ROUND(IF($I65="Other HFC Blend",(AC65*$L65*SUMIF(Lists!$E$2:$E$133,'Quarterly Information'!$K65,Exchange_Value)+AC65*$N65*SUMIF(Lists!$E$2:$E$133,'Quarterly Information'!$M65,Exchange_Value)+AC65*$P65*SUMIF(Lists!$E$2:$E$133,'Quarterly Information'!$O65,Exchange_Value)+AC65*$R65*SUMIF(Lists!$E$2:$E$133,'Quarterly Information'!$Q65,Exchange_Value)+AC65*$T65*SUMIF(Lists!$E$2:$E$133,'Quarterly Information'!$S65,Exchange_Value))/1000,AC65*SUMIF(Lists!$E$2:$E$133,$I65,Exchange_Value)/1000),1)</f>
        <v>0</v>
      </c>
      <c r="CA65" s="151">
        <f>ROUND(IF($I65="Other HFC Blend",(AD65*$L65*SUMIF(Lists!$E$2:$E$133,'Quarterly Information'!$K65,Exchange_Value)+AD65*$N65*SUMIF(Lists!$E$2:$E$133,'Quarterly Information'!$M65,Exchange_Value)+AD65*$P65*SUMIF(Lists!$E$2:$E$133,'Quarterly Information'!$O65,Exchange_Value)+AD65*$R65*SUMIF(Lists!$E$2:$E$133,'Quarterly Information'!$Q65,Exchange_Value)+AD65*$T65*SUMIF(Lists!$E$2:$E$133,'Quarterly Information'!$S65,Exchange_Value))/1000,AD65*SUMIF(Lists!$E$2:$E$133,$I65,Exchange_Value)/1000),1)</f>
        <v>0</v>
      </c>
      <c r="CB65" s="151">
        <f>ROUND(IF($I65="Other HFC Blend",(AE65*$L65*SUMIF(Lists!$E$2:$E$133,'Quarterly Information'!$K65,Exchange_Value)+AE65*$N65*SUMIF(Lists!$E$2:$E$133,'Quarterly Information'!$M65,Exchange_Value)+AE65*$P65*SUMIF(Lists!$E$2:$E$133,'Quarterly Information'!$O65,Exchange_Value)+AE65*$R65*SUMIF(Lists!$E$2:$E$133,'Quarterly Information'!$Q65,Exchange_Value)+AE65*$T65*SUMIF(Lists!$E$2:$E$133,'Quarterly Information'!$S65,Exchange_Value))/1000,AE65*SUMIF(Lists!$E$2:$E$133,$I65,Exchange_Value)/1000),1)</f>
        <v>0</v>
      </c>
      <c r="CC65" s="151">
        <f>ROUND(IF($I65="Other HFC Blend",(AF65*$L65*SUMIF(Lists!$E$2:$E$133,'Quarterly Information'!$K65,Exchange_Value)+AF65*$N65*SUMIF(Lists!$E$2:$E$133,'Quarterly Information'!$M65,Exchange_Value)+AF65*$P65*SUMIF(Lists!$E$2:$E$133,'Quarterly Information'!$O65,Exchange_Value)+AF65*$R65*SUMIF(Lists!$E$2:$E$133,'Quarterly Information'!$Q65,Exchange_Value)+AF65*$T65*SUMIF(Lists!$E$2:$E$133,'Quarterly Information'!$S65,Exchange_Value))/1000,AF65*SUMIF(Lists!$E$2:$E$133,$I65,Exchange_Value)/1000),1)</f>
        <v>0</v>
      </c>
    </row>
    <row r="66" spans="1:81" ht="14.1">
      <c r="A66" s="18">
        <v>24</v>
      </c>
      <c r="B66" s="46" t="str">
        <f t="shared" si="36"/>
        <v/>
      </c>
      <c r="C66" s="72"/>
      <c r="D66" s="47"/>
      <c r="E66" s="81"/>
      <c r="F66" s="48"/>
      <c r="G66" s="49"/>
      <c r="H66" s="50"/>
      <c r="I66" s="92"/>
      <c r="J66" s="104"/>
      <c r="K66" s="109"/>
      <c r="L66" s="51"/>
      <c r="M66" s="48"/>
      <c r="N66" s="51"/>
      <c r="O66" s="48"/>
      <c r="P66" s="51"/>
      <c r="Q66" s="69"/>
      <c r="R66" s="51"/>
      <c r="S66" s="69"/>
      <c r="T66" s="110"/>
      <c r="U66" s="107"/>
      <c r="V66" s="48"/>
      <c r="W66" s="52"/>
      <c r="X66" s="48"/>
      <c r="Y66" s="116"/>
      <c r="Z66" s="133"/>
      <c r="AA66" s="131"/>
      <c r="AB66" s="76"/>
      <c r="AC66" s="76"/>
      <c r="AD66" s="76"/>
      <c r="AE66" s="76"/>
      <c r="AF66" s="76"/>
      <c r="AG66" s="145"/>
      <c r="AH66"/>
      <c r="AI66" s="148">
        <f t="shared" si="0"/>
        <v>0</v>
      </c>
      <c r="AJ66" s="148">
        <f t="shared" si="1"/>
        <v>0</v>
      </c>
      <c r="AK66" s="148">
        <f t="shared" si="2"/>
        <v>0</v>
      </c>
      <c r="AL66" s="148">
        <f t="shared" si="3"/>
        <v>0</v>
      </c>
      <c r="AM66" s="148">
        <f t="shared" si="4"/>
        <v>0</v>
      </c>
      <c r="AN66" s="148">
        <f t="shared" si="5"/>
        <v>0</v>
      </c>
      <c r="AO66" s="150"/>
      <c r="AP66" s="149" t="e">
        <f t="shared" si="6"/>
        <v>#DIV/0!</v>
      </c>
      <c r="AQ66" s="149" t="e">
        <f t="shared" si="7"/>
        <v>#DIV/0!</v>
      </c>
      <c r="AR66" s="149" t="e">
        <f t="shared" si="8"/>
        <v>#DIV/0!</v>
      </c>
      <c r="AS66" s="149" t="e">
        <f t="shared" si="9"/>
        <v>#DIV/0!</v>
      </c>
      <c r="AT66" s="149" t="e">
        <f t="shared" si="10"/>
        <v>#DIV/0!</v>
      </c>
      <c r="AU66" s="148">
        <f t="shared" si="11"/>
        <v>0</v>
      </c>
      <c r="AV66" s="149" t="e">
        <f t="shared" si="12"/>
        <v>#DIV/0!</v>
      </c>
      <c r="AW66" s="149" t="e">
        <f t="shared" si="13"/>
        <v>#DIV/0!</v>
      </c>
      <c r="AX66" s="149" t="e">
        <f t="shared" si="14"/>
        <v>#DIV/0!</v>
      </c>
      <c r="AY66" s="149" t="e">
        <f t="shared" si="15"/>
        <v>#DIV/0!</v>
      </c>
      <c r="AZ66" s="149" t="e">
        <f t="shared" si="16"/>
        <v>#DIV/0!</v>
      </c>
      <c r="BA66" s="148">
        <f t="shared" si="17"/>
        <v>0</v>
      </c>
      <c r="BB66" s="149" t="e">
        <f t="shared" si="18"/>
        <v>#DIV/0!</v>
      </c>
      <c r="BC66" s="149" t="e">
        <f t="shared" si="19"/>
        <v>#DIV/0!</v>
      </c>
      <c r="BD66" s="149" t="e">
        <f t="shared" si="20"/>
        <v>#DIV/0!</v>
      </c>
      <c r="BE66" s="149" t="e">
        <f t="shared" si="21"/>
        <v>#DIV/0!</v>
      </c>
      <c r="BF66" s="149" t="e">
        <f t="shared" si="22"/>
        <v>#DIV/0!</v>
      </c>
      <c r="BG66" s="148">
        <f t="shared" si="23"/>
        <v>0</v>
      </c>
      <c r="BH66" s="149" t="e">
        <f t="shared" si="24"/>
        <v>#DIV/0!</v>
      </c>
      <c r="BI66" s="149" t="e">
        <f t="shared" si="25"/>
        <v>#DIV/0!</v>
      </c>
      <c r="BJ66" s="149" t="e">
        <f t="shared" si="26"/>
        <v>#DIV/0!</v>
      </c>
      <c r="BK66" s="149" t="e">
        <f t="shared" si="27"/>
        <v>#DIV/0!</v>
      </c>
      <c r="BL66" s="149" t="e">
        <f t="shared" si="28"/>
        <v>#DIV/0!</v>
      </c>
      <c r="BM66" s="148">
        <f t="shared" si="29"/>
        <v>0</v>
      </c>
      <c r="BN66" s="149" t="e">
        <f t="shared" si="30"/>
        <v>#DIV/0!</v>
      </c>
      <c r="BO66" s="149" t="e">
        <f t="shared" si="31"/>
        <v>#DIV/0!</v>
      </c>
      <c r="BP66" s="149" t="e">
        <f t="shared" si="32"/>
        <v>#DIV/0!</v>
      </c>
      <c r="BQ66" s="149" t="e">
        <f t="shared" si="33"/>
        <v>#DIV/0!</v>
      </c>
      <c r="BR66" s="149" t="e">
        <f t="shared" si="34"/>
        <v>#DIV/0!</v>
      </c>
      <c r="BS66" s="148">
        <f t="shared" si="35"/>
        <v>0</v>
      </c>
      <c r="BT66" s="150"/>
      <c r="BU66" s="150" t="e">
        <f>VLOOKUP(I66,Lists!$D$2:$D$19,1,FALSE)</f>
        <v>#N/A</v>
      </c>
      <c r="BV66" s="150" t="e">
        <f>VLOOKUP($I66,Blends!$B$2:$B$115,1,FALSE)</f>
        <v>#N/A</v>
      </c>
      <c r="BW66" s="150"/>
      <c r="BX66" s="151">
        <f>ROUND(IF($I66="Other HFC Blend",(AA66*$L66*SUMIF(Lists!$E$2:$E$133,'Quarterly Information'!$K66,Exchange_Value)+AA66*$N66*SUMIF(Lists!$E$2:$E$133,'Quarterly Information'!$M66,Exchange_Value)+AA66*$P66*SUMIF(Lists!$E$2:$E$133,'Quarterly Information'!$O66,Exchange_Value)+AA66*$R66*SUMIF(Lists!$E$2:$E$133,'Quarterly Information'!$Q66,Exchange_Value)+AA66*$T66*SUMIF(Lists!$E$2:$E$133,'Quarterly Information'!$S66,Exchange_Value))/1000,AA66*SUMIF(Lists!$E$2:$E$133,$I66,Exchange_Value)/1000),1)</f>
        <v>0</v>
      </c>
      <c r="BY66" s="151">
        <f>ROUND(IF($I66="Other HFC Blend",(AB66*$L66*SUMIF(Lists!$E$2:$E$133,'Quarterly Information'!$K66,Exchange_Value)+AB66*$N66*SUMIF(Lists!$E$2:$E$133,'Quarterly Information'!$M66,Exchange_Value)+AB66*$P66*SUMIF(Lists!$E$2:$E$133,'Quarterly Information'!$O66,Exchange_Value)+AB66*$R66*SUMIF(Lists!$E$2:$E$133,'Quarterly Information'!$Q66,Exchange_Value)+AB66*$T66*SUMIF(Lists!$E$2:$E$133,'Quarterly Information'!$S66,Exchange_Value))/1000,AB66*SUMIF(Lists!$E$2:$E$133,$I66,Exchange_Value)/1000),1)</f>
        <v>0</v>
      </c>
      <c r="BZ66" s="151">
        <f>ROUND(IF($I66="Other HFC Blend",(AC66*$L66*SUMIF(Lists!$E$2:$E$133,'Quarterly Information'!$K66,Exchange_Value)+AC66*$N66*SUMIF(Lists!$E$2:$E$133,'Quarterly Information'!$M66,Exchange_Value)+AC66*$P66*SUMIF(Lists!$E$2:$E$133,'Quarterly Information'!$O66,Exchange_Value)+AC66*$R66*SUMIF(Lists!$E$2:$E$133,'Quarterly Information'!$Q66,Exchange_Value)+AC66*$T66*SUMIF(Lists!$E$2:$E$133,'Quarterly Information'!$S66,Exchange_Value))/1000,AC66*SUMIF(Lists!$E$2:$E$133,$I66,Exchange_Value)/1000),1)</f>
        <v>0</v>
      </c>
      <c r="CA66" s="151">
        <f>ROUND(IF($I66="Other HFC Blend",(AD66*$L66*SUMIF(Lists!$E$2:$E$133,'Quarterly Information'!$K66,Exchange_Value)+AD66*$N66*SUMIF(Lists!$E$2:$E$133,'Quarterly Information'!$M66,Exchange_Value)+AD66*$P66*SUMIF(Lists!$E$2:$E$133,'Quarterly Information'!$O66,Exchange_Value)+AD66*$R66*SUMIF(Lists!$E$2:$E$133,'Quarterly Information'!$Q66,Exchange_Value)+AD66*$T66*SUMIF(Lists!$E$2:$E$133,'Quarterly Information'!$S66,Exchange_Value))/1000,AD66*SUMIF(Lists!$E$2:$E$133,$I66,Exchange_Value)/1000),1)</f>
        <v>0</v>
      </c>
      <c r="CB66" s="151">
        <f>ROUND(IF($I66="Other HFC Blend",(AE66*$L66*SUMIF(Lists!$E$2:$E$133,'Quarterly Information'!$K66,Exchange_Value)+AE66*$N66*SUMIF(Lists!$E$2:$E$133,'Quarterly Information'!$M66,Exchange_Value)+AE66*$P66*SUMIF(Lists!$E$2:$E$133,'Quarterly Information'!$O66,Exchange_Value)+AE66*$R66*SUMIF(Lists!$E$2:$E$133,'Quarterly Information'!$Q66,Exchange_Value)+AE66*$T66*SUMIF(Lists!$E$2:$E$133,'Quarterly Information'!$S66,Exchange_Value))/1000,AE66*SUMIF(Lists!$E$2:$E$133,$I66,Exchange_Value)/1000),1)</f>
        <v>0</v>
      </c>
      <c r="CC66" s="151">
        <f>ROUND(IF($I66="Other HFC Blend",(AF66*$L66*SUMIF(Lists!$E$2:$E$133,'Quarterly Information'!$K66,Exchange_Value)+AF66*$N66*SUMIF(Lists!$E$2:$E$133,'Quarterly Information'!$M66,Exchange_Value)+AF66*$P66*SUMIF(Lists!$E$2:$E$133,'Quarterly Information'!$O66,Exchange_Value)+AF66*$R66*SUMIF(Lists!$E$2:$E$133,'Quarterly Information'!$Q66,Exchange_Value)+AF66*$T66*SUMIF(Lists!$E$2:$E$133,'Quarterly Information'!$S66,Exchange_Value))/1000,AF66*SUMIF(Lists!$E$2:$E$133,$I66,Exchange_Value)/1000),1)</f>
        <v>0</v>
      </c>
    </row>
    <row r="67" spans="1:81" ht="14.1">
      <c r="A67" s="18">
        <v>25</v>
      </c>
      <c r="B67" s="46" t="str">
        <f t="shared" si="36"/>
        <v/>
      </c>
      <c r="C67" s="72"/>
      <c r="D67" s="47"/>
      <c r="E67" s="81"/>
      <c r="F67" s="48"/>
      <c r="G67" s="49"/>
      <c r="H67" s="50"/>
      <c r="I67" s="92"/>
      <c r="J67" s="104"/>
      <c r="K67" s="109"/>
      <c r="L67" s="51"/>
      <c r="M67" s="48"/>
      <c r="N67" s="51"/>
      <c r="O67" s="48"/>
      <c r="P67" s="51"/>
      <c r="Q67" s="69"/>
      <c r="R67" s="51"/>
      <c r="S67" s="69"/>
      <c r="T67" s="110"/>
      <c r="U67" s="107"/>
      <c r="V67" s="48"/>
      <c r="W67" s="52"/>
      <c r="X67" s="48"/>
      <c r="Y67" s="116"/>
      <c r="Z67" s="133"/>
      <c r="AA67" s="131"/>
      <c r="AB67" s="76"/>
      <c r="AC67" s="76"/>
      <c r="AD67" s="76"/>
      <c r="AE67" s="76"/>
      <c r="AF67" s="76"/>
      <c r="AG67" s="145"/>
      <c r="AH67"/>
      <c r="AI67" s="148">
        <f t="shared" si="0"/>
        <v>0</v>
      </c>
      <c r="AJ67" s="148">
        <f t="shared" si="1"/>
        <v>0</v>
      </c>
      <c r="AK67" s="148">
        <f t="shared" si="2"/>
        <v>0</v>
      </c>
      <c r="AL67" s="148">
        <f t="shared" si="3"/>
        <v>0</v>
      </c>
      <c r="AM67" s="148">
        <f t="shared" si="4"/>
        <v>0</v>
      </c>
      <c r="AN67" s="148">
        <f t="shared" si="5"/>
        <v>0</v>
      </c>
      <c r="AO67" s="150"/>
      <c r="AP67" s="149" t="e">
        <f t="shared" si="6"/>
        <v>#DIV/0!</v>
      </c>
      <c r="AQ67" s="149" t="e">
        <f t="shared" si="7"/>
        <v>#DIV/0!</v>
      </c>
      <c r="AR67" s="149" t="e">
        <f t="shared" si="8"/>
        <v>#DIV/0!</v>
      </c>
      <c r="AS67" s="149" t="e">
        <f t="shared" si="9"/>
        <v>#DIV/0!</v>
      </c>
      <c r="AT67" s="149" t="e">
        <f t="shared" si="10"/>
        <v>#DIV/0!</v>
      </c>
      <c r="AU67" s="148">
        <f t="shared" si="11"/>
        <v>0</v>
      </c>
      <c r="AV67" s="149" t="e">
        <f t="shared" si="12"/>
        <v>#DIV/0!</v>
      </c>
      <c r="AW67" s="149" t="e">
        <f t="shared" si="13"/>
        <v>#DIV/0!</v>
      </c>
      <c r="AX67" s="149" t="e">
        <f t="shared" si="14"/>
        <v>#DIV/0!</v>
      </c>
      <c r="AY67" s="149" t="e">
        <f t="shared" si="15"/>
        <v>#DIV/0!</v>
      </c>
      <c r="AZ67" s="149" t="e">
        <f t="shared" si="16"/>
        <v>#DIV/0!</v>
      </c>
      <c r="BA67" s="148">
        <f t="shared" si="17"/>
        <v>0</v>
      </c>
      <c r="BB67" s="149" t="e">
        <f t="shared" si="18"/>
        <v>#DIV/0!</v>
      </c>
      <c r="BC67" s="149" t="e">
        <f t="shared" si="19"/>
        <v>#DIV/0!</v>
      </c>
      <c r="BD67" s="149" t="e">
        <f t="shared" si="20"/>
        <v>#DIV/0!</v>
      </c>
      <c r="BE67" s="149" t="e">
        <f t="shared" si="21"/>
        <v>#DIV/0!</v>
      </c>
      <c r="BF67" s="149" t="e">
        <f t="shared" si="22"/>
        <v>#DIV/0!</v>
      </c>
      <c r="BG67" s="148">
        <f t="shared" si="23"/>
        <v>0</v>
      </c>
      <c r="BH67" s="149" t="e">
        <f t="shared" si="24"/>
        <v>#DIV/0!</v>
      </c>
      <c r="BI67" s="149" t="e">
        <f t="shared" si="25"/>
        <v>#DIV/0!</v>
      </c>
      <c r="BJ67" s="149" t="e">
        <f t="shared" si="26"/>
        <v>#DIV/0!</v>
      </c>
      <c r="BK67" s="149" t="e">
        <f t="shared" si="27"/>
        <v>#DIV/0!</v>
      </c>
      <c r="BL67" s="149" t="e">
        <f t="shared" si="28"/>
        <v>#DIV/0!</v>
      </c>
      <c r="BM67" s="148">
        <f t="shared" si="29"/>
        <v>0</v>
      </c>
      <c r="BN67" s="149" t="e">
        <f t="shared" si="30"/>
        <v>#DIV/0!</v>
      </c>
      <c r="BO67" s="149" t="e">
        <f t="shared" si="31"/>
        <v>#DIV/0!</v>
      </c>
      <c r="BP67" s="149" t="e">
        <f t="shared" si="32"/>
        <v>#DIV/0!</v>
      </c>
      <c r="BQ67" s="149" t="e">
        <f t="shared" si="33"/>
        <v>#DIV/0!</v>
      </c>
      <c r="BR67" s="149" t="e">
        <f t="shared" si="34"/>
        <v>#DIV/0!</v>
      </c>
      <c r="BS67" s="148">
        <f t="shared" si="35"/>
        <v>0</v>
      </c>
      <c r="BT67" s="150"/>
      <c r="BU67" s="150" t="e">
        <f>VLOOKUP(I67,Lists!$D$2:$D$19,1,FALSE)</f>
        <v>#N/A</v>
      </c>
      <c r="BV67" s="150" t="e">
        <f>VLOOKUP($I67,Blends!$B$2:$B$115,1,FALSE)</f>
        <v>#N/A</v>
      </c>
      <c r="BW67" s="150"/>
      <c r="BX67" s="151">
        <f>ROUND(IF($I67="Other HFC Blend",(AA67*$L67*SUMIF(Lists!$E$2:$E$133,'Quarterly Information'!$K67,Exchange_Value)+AA67*$N67*SUMIF(Lists!$E$2:$E$133,'Quarterly Information'!$M67,Exchange_Value)+AA67*$P67*SUMIF(Lists!$E$2:$E$133,'Quarterly Information'!$O67,Exchange_Value)+AA67*$R67*SUMIF(Lists!$E$2:$E$133,'Quarterly Information'!$Q67,Exchange_Value)+AA67*$T67*SUMIF(Lists!$E$2:$E$133,'Quarterly Information'!$S67,Exchange_Value))/1000,AA67*SUMIF(Lists!$E$2:$E$133,$I67,Exchange_Value)/1000),1)</f>
        <v>0</v>
      </c>
      <c r="BY67" s="151">
        <f>ROUND(IF($I67="Other HFC Blend",(AB67*$L67*SUMIF(Lists!$E$2:$E$133,'Quarterly Information'!$K67,Exchange_Value)+AB67*$N67*SUMIF(Lists!$E$2:$E$133,'Quarterly Information'!$M67,Exchange_Value)+AB67*$P67*SUMIF(Lists!$E$2:$E$133,'Quarterly Information'!$O67,Exchange_Value)+AB67*$R67*SUMIF(Lists!$E$2:$E$133,'Quarterly Information'!$Q67,Exchange_Value)+AB67*$T67*SUMIF(Lists!$E$2:$E$133,'Quarterly Information'!$S67,Exchange_Value))/1000,AB67*SUMIF(Lists!$E$2:$E$133,$I67,Exchange_Value)/1000),1)</f>
        <v>0</v>
      </c>
      <c r="BZ67" s="151">
        <f>ROUND(IF($I67="Other HFC Blend",(AC67*$L67*SUMIF(Lists!$E$2:$E$133,'Quarterly Information'!$K67,Exchange_Value)+AC67*$N67*SUMIF(Lists!$E$2:$E$133,'Quarterly Information'!$M67,Exchange_Value)+AC67*$P67*SUMIF(Lists!$E$2:$E$133,'Quarterly Information'!$O67,Exchange_Value)+AC67*$R67*SUMIF(Lists!$E$2:$E$133,'Quarterly Information'!$Q67,Exchange_Value)+AC67*$T67*SUMIF(Lists!$E$2:$E$133,'Quarterly Information'!$S67,Exchange_Value))/1000,AC67*SUMIF(Lists!$E$2:$E$133,$I67,Exchange_Value)/1000),1)</f>
        <v>0</v>
      </c>
      <c r="CA67" s="151">
        <f>ROUND(IF($I67="Other HFC Blend",(AD67*$L67*SUMIF(Lists!$E$2:$E$133,'Quarterly Information'!$K67,Exchange_Value)+AD67*$N67*SUMIF(Lists!$E$2:$E$133,'Quarterly Information'!$M67,Exchange_Value)+AD67*$P67*SUMIF(Lists!$E$2:$E$133,'Quarterly Information'!$O67,Exchange_Value)+AD67*$R67*SUMIF(Lists!$E$2:$E$133,'Quarterly Information'!$Q67,Exchange_Value)+AD67*$T67*SUMIF(Lists!$E$2:$E$133,'Quarterly Information'!$S67,Exchange_Value))/1000,AD67*SUMIF(Lists!$E$2:$E$133,$I67,Exchange_Value)/1000),1)</f>
        <v>0</v>
      </c>
      <c r="CB67" s="151">
        <f>ROUND(IF($I67="Other HFC Blend",(AE67*$L67*SUMIF(Lists!$E$2:$E$133,'Quarterly Information'!$K67,Exchange_Value)+AE67*$N67*SUMIF(Lists!$E$2:$E$133,'Quarterly Information'!$M67,Exchange_Value)+AE67*$P67*SUMIF(Lists!$E$2:$E$133,'Quarterly Information'!$O67,Exchange_Value)+AE67*$R67*SUMIF(Lists!$E$2:$E$133,'Quarterly Information'!$Q67,Exchange_Value)+AE67*$T67*SUMIF(Lists!$E$2:$E$133,'Quarterly Information'!$S67,Exchange_Value))/1000,AE67*SUMIF(Lists!$E$2:$E$133,$I67,Exchange_Value)/1000),1)</f>
        <v>0</v>
      </c>
      <c r="CC67" s="151">
        <f>ROUND(IF($I67="Other HFC Blend",(AF67*$L67*SUMIF(Lists!$E$2:$E$133,'Quarterly Information'!$K67,Exchange_Value)+AF67*$N67*SUMIF(Lists!$E$2:$E$133,'Quarterly Information'!$M67,Exchange_Value)+AF67*$P67*SUMIF(Lists!$E$2:$E$133,'Quarterly Information'!$O67,Exchange_Value)+AF67*$R67*SUMIF(Lists!$E$2:$E$133,'Quarterly Information'!$Q67,Exchange_Value)+AF67*$T67*SUMIF(Lists!$E$2:$E$133,'Quarterly Information'!$S67,Exchange_Value))/1000,AF67*SUMIF(Lists!$E$2:$E$133,$I67,Exchange_Value)/1000),1)</f>
        <v>0</v>
      </c>
    </row>
    <row r="68" spans="1:81" ht="14.1">
      <c r="A68" s="18">
        <v>26</v>
      </c>
      <c r="B68" s="46" t="str">
        <f t="shared" si="36"/>
        <v/>
      </c>
      <c r="C68" s="72"/>
      <c r="D68" s="47"/>
      <c r="E68" s="81"/>
      <c r="F68" s="48"/>
      <c r="G68" s="49"/>
      <c r="H68" s="50"/>
      <c r="I68" s="92"/>
      <c r="J68" s="104"/>
      <c r="K68" s="109"/>
      <c r="L68" s="51"/>
      <c r="M68" s="48"/>
      <c r="N68" s="51"/>
      <c r="O68" s="48"/>
      <c r="P68" s="51"/>
      <c r="Q68" s="69"/>
      <c r="R68" s="51"/>
      <c r="S68" s="69"/>
      <c r="T68" s="110"/>
      <c r="U68" s="107"/>
      <c r="V68" s="48"/>
      <c r="W68" s="52"/>
      <c r="X68" s="48"/>
      <c r="Y68" s="116"/>
      <c r="Z68" s="133"/>
      <c r="AA68" s="131"/>
      <c r="AB68" s="76"/>
      <c r="AC68" s="76"/>
      <c r="AD68" s="76"/>
      <c r="AE68" s="76"/>
      <c r="AF68" s="76"/>
      <c r="AG68" s="145"/>
      <c r="AH68"/>
      <c r="AI68" s="148">
        <f t="shared" si="0"/>
        <v>0</v>
      </c>
      <c r="AJ68" s="148">
        <f t="shared" si="1"/>
        <v>0</v>
      </c>
      <c r="AK68" s="148">
        <f t="shared" si="2"/>
        <v>0</v>
      </c>
      <c r="AL68" s="148">
        <f t="shared" si="3"/>
        <v>0</v>
      </c>
      <c r="AM68" s="148">
        <f t="shared" si="4"/>
        <v>0</v>
      </c>
      <c r="AN68" s="148">
        <f t="shared" si="5"/>
        <v>0</v>
      </c>
      <c r="AO68" s="150"/>
      <c r="AP68" s="149" t="e">
        <f t="shared" si="6"/>
        <v>#DIV/0!</v>
      </c>
      <c r="AQ68" s="149" t="e">
        <f t="shared" si="7"/>
        <v>#DIV/0!</v>
      </c>
      <c r="AR68" s="149" t="e">
        <f t="shared" si="8"/>
        <v>#DIV/0!</v>
      </c>
      <c r="AS68" s="149" t="e">
        <f t="shared" si="9"/>
        <v>#DIV/0!</v>
      </c>
      <c r="AT68" s="149" t="e">
        <f t="shared" si="10"/>
        <v>#DIV/0!</v>
      </c>
      <c r="AU68" s="148">
        <f t="shared" si="11"/>
        <v>0</v>
      </c>
      <c r="AV68" s="149" t="e">
        <f t="shared" si="12"/>
        <v>#DIV/0!</v>
      </c>
      <c r="AW68" s="149" t="e">
        <f t="shared" si="13"/>
        <v>#DIV/0!</v>
      </c>
      <c r="AX68" s="149" t="e">
        <f t="shared" si="14"/>
        <v>#DIV/0!</v>
      </c>
      <c r="AY68" s="149" t="e">
        <f t="shared" si="15"/>
        <v>#DIV/0!</v>
      </c>
      <c r="AZ68" s="149" t="e">
        <f t="shared" si="16"/>
        <v>#DIV/0!</v>
      </c>
      <c r="BA68" s="148">
        <f t="shared" si="17"/>
        <v>0</v>
      </c>
      <c r="BB68" s="149" t="e">
        <f t="shared" si="18"/>
        <v>#DIV/0!</v>
      </c>
      <c r="BC68" s="149" t="e">
        <f t="shared" si="19"/>
        <v>#DIV/0!</v>
      </c>
      <c r="BD68" s="149" t="e">
        <f t="shared" si="20"/>
        <v>#DIV/0!</v>
      </c>
      <c r="BE68" s="149" t="e">
        <f t="shared" si="21"/>
        <v>#DIV/0!</v>
      </c>
      <c r="BF68" s="149" t="e">
        <f t="shared" si="22"/>
        <v>#DIV/0!</v>
      </c>
      <c r="BG68" s="148">
        <f t="shared" si="23"/>
        <v>0</v>
      </c>
      <c r="BH68" s="149" t="e">
        <f t="shared" si="24"/>
        <v>#DIV/0!</v>
      </c>
      <c r="BI68" s="149" t="e">
        <f t="shared" si="25"/>
        <v>#DIV/0!</v>
      </c>
      <c r="BJ68" s="149" t="e">
        <f t="shared" si="26"/>
        <v>#DIV/0!</v>
      </c>
      <c r="BK68" s="149" t="e">
        <f t="shared" si="27"/>
        <v>#DIV/0!</v>
      </c>
      <c r="BL68" s="149" t="e">
        <f t="shared" si="28"/>
        <v>#DIV/0!</v>
      </c>
      <c r="BM68" s="148">
        <f t="shared" si="29"/>
        <v>0</v>
      </c>
      <c r="BN68" s="149" t="e">
        <f t="shared" si="30"/>
        <v>#DIV/0!</v>
      </c>
      <c r="BO68" s="149" t="e">
        <f t="shared" si="31"/>
        <v>#DIV/0!</v>
      </c>
      <c r="BP68" s="149" t="e">
        <f t="shared" si="32"/>
        <v>#DIV/0!</v>
      </c>
      <c r="BQ68" s="149" t="e">
        <f t="shared" si="33"/>
        <v>#DIV/0!</v>
      </c>
      <c r="BR68" s="149" t="e">
        <f t="shared" si="34"/>
        <v>#DIV/0!</v>
      </c>
      <c r="BS68" s="148">
        <f t="shared" si="35"/>
        <v>0</v>
      </c>
      <c r="BT68" s="150"/>
      <c r="BU68" s="150" t="e">
        <f>VLOOKUP(I68,Lists!$D$2:$D$19,1,FALSE)</f>
        <v>#N/A</v>
      </c>
      <c r="BV68" s="150" t="e">
        <f>VLOOKUP($I68,Blends!$B$2:$B$115,1,FALSE)</f>
        <v>#N/A</v>
      </c>
      <c r="BW68" s="150"/>
      <c r="BX68" s="151">
        <f>ROUND(IF($I68="Other HFC Blend",(AA68*$L68*SUMIF(Lists!$E$2:$E$133,'Quarterly Information'!$K68,Exchange_Value)+AA68*$N68*SUMIF(Lists!$E$2:$E$133,'Quarterly Information'!$M68,Exchange_Value)+AA68*$P68*SUMIF(Lists!$E$2:$E$133,'Quarterly Information'!$O68,Exchange_Value)+AA68*$R68*SUMIF(Lists!$E$2:$E$133,'Quarterly Information'!$Q68,Exchange_Value)+AA68*$T68*SUMIF(Lists!$E$2:$E$133,'Quarterly Information'!$S68,Exchange_Value))/1000,AA68*SUMIF(Lists!$E$2:$E$133,$I68,Exchange_Value)/1000),1)</f>
        <v>0</v>
      </c>
      <c r="BY68" s="151">
        <f>ROUND(IF($I68="Other HFC Blend",(AB68*$L68*SUMIF(Lists!$E$2:$E$133,'Quarterly Information'!$K68,Exchange_Value)+AB68*$N68*SUMIF(Lists!$E$2:$E$133,'Quarterly Information'!$M68,Exchange_Value)+AB68*$P68*SUMIF(Lists!$E$2:$E$133,'Quarterly Information'!$O68,Exchange_Value)+AB68*$R68*SUMIF(Lists!$E$2:$E$133,'Quarterly Information'!$Q68,Exchange_Value)+AB68*$T68*SUMIF(Lists!$E$2:$E$133,'Quarterly Information'!$S68,Exchange_Value))/1000,AB68*SUMIF(Lists!$E$2:$E$133,$I68,Exchange_Value)/1000),1)</f>
        <v>0</v>
      </c>
      <c r="BZ68" s="151">
        <f>ROUND(IF($I68="Other HFC Blend",(AC68*$L68*SUMIF(Lists!$E$2:$E$133,'Quarterly Information'!$K68,Exchange_Value)+AC68*$N68*SUMIF(Lists!$E$2:$E$133,'Quarterly Information'!$M68,Exchange_Value)+AC68*$P68*SUMIF(Lists!$E$2:$E$133,'Quarterly Information'!$O68,Exchange_Value)+AC68*$R68*SUMIF(Lists!$E$2:$E$133,'Quarterly Information'!$Q68,Exchange_Value)+AC68*$T68*SUMIF(Lists!$E$2:$E$133,'Quarterly Information'!$S68,Exchange_Value))/1000,AC68*SUMIF(Lists!$E$2:$E$133,$I68,Exchange_Value)/1000),1)</f>
        <v>0</v>
      </c>
      <c r="CA68" s="151">
        <f>ROUND(IF($I68="Other HFC Blend",(AD68*$L68*SUMIF(Lists!$E$2:$E$133,'Quarterly Information'!$K68,Exchange_Value)+AD68*$N68*SUMIF(Lists!$E$2:$E$133,'Quarterly Information'!$M68,Exchange_Value)+AD68*$P68*SUMIF(Lists!$E$2:$E$133,'Quarterly Information'!$O68,Exchange_Value)+AD68*$R68*SUMIF(Lists!$E$2:$E$133,'Quarterly Information'!$Q68,Exchange_Value)+AD68*$T68*SUMIF(Lists!$E$2:$E$133,'Quarterly Information'!$S68,Exchange_Value))/1000,AD68*SUMIF(Lists!$E$2:$E$133,$I68,Exchange_Value)/1000),1)</f>
        <v>0</v>
      </c>
      <c r="CB68" s="151">
        <f>ROUND(IF($I68="Other HFC Blend",(AE68*$L68*SUMIF(Lists!$E$2:$E$133,'Quarterly Information'!$K68,Exchange_Value)+AE68*$N68*SUMIF(Lists!$E$2:$E$133,'Quarterly Information'!$M68,Exchange_Value)+AE68*$P68*SUMIF(Lists!$E$2:$E$133,'Quarterly Information'!$O68,Exchange_Value)+AE68*$R68*SUMIF(Lists!$E$2:$E$133,'Quarterly Information'!$Q68,Exchange_Value)+AE68*$T68*SUMIF(Lists!$E$2:$E$133,'Quarterly Information'!$S68,Exchange_Value))/1000,AE68*SUMIF(Lists!$E$2:$E$133,$I68,Exchange_Value)/1000),1)</f>
        <v>0</v>
      </c>
      <c r="CC68" s="151">
        <f>ROUND(IF($I68="Other HFC Blend",(AF68*$L68*SUMIF(Lists!$E$2:$E$133,'Quarterly Information'!$K68,Exchange_Value)+AF68*$N68*SUMIF(Lists!$E$2:$E$133,'Quarterly Information'!$M68,Exchange_Value)+AF68*$P68*SUMIF(Lists!$E$2:$E$133,'Quarterly Information'!$O68,Exchange_Value)+AF68*$R68*SUMIF(Lists!$E$2:$E$133,'Quarterly Information'!$Q68,Exchange_Value)+AF68*$T68*SUMIF(Lists!$E$2:$E$133,'Quarterly Information'!$S68,Exchange_Value))/1000,AF68*SUMIF(Lists!$E$2:$E$133,$I68,Exchange_Value)/1000),1)</f>
        <v>0</v>
      </c>
    </row>
    <row r="69" spans="1:81" ht="14.1">
      <c r="A69" s="18">
        <v>27</v>
      </c>
      <c r="B69" s="46" t="str">
        <f t="shared" si="36"/>
        <v/>
      </c>
      <c r="C69" s="72"/>
      <c r="D69" s="47"/>
      <c r="E69" s="81"/>
      <c r="F69" s="48"/>
      <c r="G69" s="49"/>
      <c r="H69" s="50"/>
      <c r="I69" s="92"/>
      <c r="J69" s="104"/>
      <c r="K69" s="109"/>
      <c r="L69" s="51"/>
      <c r="M69" s="48"/>
      <c r="N69" s="51"/>
      <c r="O69" s="48"/>
      <c r="P69" s="51"/>
      <c r="Q69" s="69"/>
      <c r="R69" s="51"/>
      <c r="S69" s="69"/>
      <c r="T69" s="110"/>
      <c r="U69" s="107"/>
      <c r="V69" s="48"/>
      <c r="W69" s="52"/>
      <c r="X69" s="48"/>
      <c r="Y69" s="116"/>
      <c r="Z69" s="133"/>
      <c r="AA69" s="131"/>
      <c r="AB69" s="76"/>
      <c r="AC69" s="76"/>
      <c r="AD69" s="76"/>
      <c r="AE69" s="76"/>
      <c r="AF69" s="76"/>
      <c r="AG69" s="145"/>
      <c r="AH69"/>
      <c r="AI69" s="148">
        <f t="shared" si="0"/>
        <v>0</v>
      </c>
      <c r="AJ69" s="148">
        <f t="shared" si="1"/>
        <v>0</v>
      </c>
      <c r="AK69" s="148">
        <f t="shared" si="2"/>
        <v>0</v>
      </c>
      <c r="AL69" s="148">
        <f t="shared" si="3"/>
        <v>0</v>
      </c>
      <c r="AM69" s="148">
        <f t="shared" si="4"/>
        <v>0</v>
      </c>
      <c r="AN69" s="148">
        <f t="shared" si="5"/>
        <v>0</v>
      </c>
      <c r="AO69" s="150"/>
      <c r="AP69" s="149" t="e">
        <f t="shared" si="6"/>
        <v>#DIV/0!</v>
      </c>
      <c r="AQ69" s="149" t="e">
        <f t="shared" si="7"/>
        <v>#DIV/0!</v>
      </c>
      <c r="AR69" s="149" t="e">
        <f t="shared" si="8"/>
        <v>#DIV/0!</v>
      </c>
      <c r="AS69" s="149" t="e">
        <f t="shared" si="9"/>
        <v>#DIV/0!</v>
      </c>
      <c r="AT69" s="149" t="e">
        <f t="shared" si="10"/>
        <v>#DIV/0!</v>
      </c>
      <c r="AU69" s="148">
        <f t="shared" si="11"/>
        <v>0</v>
      </c>
      <c r="AV69" s="149" t="e">
        <f t="shared" si="12"/>
        <v>#DIV/0!</v>
      </c>
      <c r="AW69" s="149" t="e">
        <f t="shared" si="13"/>
        <v>#DIV/0!</v>
      </c>
      <c r="AX69" s="149" t="e">
        <f t="shared" si="14"/>
        <v>#DIV/0!</v>
      </c>
      <c r="AY69" s="149" t="e">
        <f t="shared" si="15"/>
        <v>#DIV/0!</v>
      </c>
      <c r="AZ69" s="149" t="e">
        <f t="shared" si="16"/>
        <v>#DIV/0!</v>
      </c>
      <c r="BA69" s="148">
        <f t="shared" si="17"/>
        <v>0</v>
      </c>
      <c r="BB69" s="149" t="e">
        <f t="shared" si="18"/>
        <v>#DIV/0!</v>
      </c>
      <c r="BC69" s="149" t="e">
        <f t="shared" si="19"/>
        <v>#DIV/0!</v>
      </c>
      <c r="BD69" s="149" t="e">
        <f t="shared" si="20"/>
        <v>#DIV/0!</v>
      </c>
      <c r="BE69" s="149" t="e">
        <f t="shared" si="21"/>
        <v>#DIV/0!</v>
      </c>
      <c r="BF69" s="149" t="e">
        <f t="shared" si="22"/>
        <v>#DIV/0!</v>
      </c>
      <c r="BG69" s="148">
        <f t="shared" si="23"/>
        <v>0</v>
      </c>
      <c r="BH69" s="149" t="e">
        <f t="shared" si="24"/>
        <v>#DIV/0!</v>
      </c>
      <c r="BI69" s="149" t="e">
        <f t="shared" si="25"/>
        <v>#DIV/0!</v>
      </c>
      <c r="BJ69" s="149" t="e">
        <f t="shared" si="26"/>
        <v>#DIV/0!</v>
      </c>
      <c r="BK69" s="149" t="e">
        <f t="shared" si="27"/>
        <v>#DIV/0!</v>
      </c>
      <c r="BL69" s="149" t="e">
        <f t="shared" si="28"/>
        <v>#DIV/0!</v>
      </c>
      <c r="BM69" s="148">
        <f t="shared" si="29"/>
        <v>0</v>
      </c>
      <c r="BN69" s="149" t="e">
        <f t="shared" si="30"/>
        <v>#DIV/0!</v>
      </c>
      <c r="BO69" s="149" t="e">
        <f t="shared" si="31"/>
        <v>#DIV/0!</v>
      </c>
      <c r="BP69" s="149" t="e">
        <f t="shared" si="32"/>
        <v>#DIV/0!</v>
      </c>
      <c r="BQ69" s="149" t="e">
        <f t="shared" si="33"/>
        <v>#DIV/0!</v>
      </c>
      <c r="BR69" s="149" t="e">
        <f t="shared" si="34"/>
        <v>#DIV/0!</v>
      </c>
      <c r="BS69" s="148">
        <f t="shared" si="35"/>
        <v>0</v>
      </c>
      <c r="BT69" s="150"/>
      <c r="BU69" s="150" t="e">
        <f>VLOOKUP(I69,Lists!$D$2:$D$19,1,FALSE)</f>
        <v>#N/A</v>
      </c>
      <c r="BV69" s="150" t="e">
        <f>VLOOKUP($I69,Blends!$B$2:$B$115,1,FALSE)</f>
        <v>#N/A</v>
      </c>
      <c r="BW69" s="150"/>
      <c r="BX69" s="151">
        <f>ROUND(IF($I69="Other HFC Blend",(AA69*$L69*SUMIF(Lists!$E$2:$E$133,'Quarterly Information'!$K69,Exchange_Value)+AA69*$N69*SUMIF(Lists!$E$2:$E$133,'Quarterly Information'!$M69,Exchange_Value)+AA69*$P69*SUMIF(Lists!$E$2:$E$133,'Quarterly Information'!$O69,Exchange_Value)+AA69*$R69*SUMIF(Lists!$E$2:$E$133,'Quarterly Information'!$Q69,Exchange_Value)+AA69*$T69*SUMIF(Lists!$E$2:$E$133,'Quarterly Information'!$S69,Exchange_Value))/1000,AA69*SUMIF(Lists!$E$2:$E$133,$I69,Exchange_Value)/1000),1)</f>
        <v>0</v>
      </c>
      <c r="BY69" s="151">
        <f>ROUND(IF($I69="Other HFC Blend",(AB69*$L69*SUMIF(Lists!$E$2:$E$133,'Quarterly Information'!$K69,Exchange_Value)+AB69*$N69*SUMIF(Lists!$E$2:$E$133,'Quarterly Information'!$M69,Exchange_Value)+AB69*$P69*SUMIF(Lists!$E$2:$E$133,'Quarterly Information'!$O69,Exchange_Value)+AB69*$R69*SUMIF(Lists!$E$2:$E$133,'Quarterly Information'!$Q69,Exchange_Value)+AB69*$T69*SUMIF(Lists!$E$2:$E$133,'Quarterly Information'!$S69,Exchange_Value))/1000,AB69*SUMIF(Lists!$E$2:$E$133,$I69,Exchange_Value)/1000),1)</f>
        <v>0</v>
      </c>
      <c r="BZ69" s="151">
        <f>ROUND(IF($I69="Other HFC Blend",(AC69*$L69*SUMIF(Lists!$E$2:$E$133,'Quarterly Information'!$K69,Exchange_Value)+AC69*$N69*SUMIF(Lists!$E$2:$E$133,'Quarterly Information'!$M69,Exchange_Value)+AC69*$P69*SUMIF(Lists!$E$2:$E$133,'Quarterly Information'!$O69,Exchange_Value)+AC69*$R69*SUMIF(Lists!$E$2:$E$133,'Quarterly Information'!$Q69,Exchange_Value)+AC69*$T69*SUMIF(Lists!$E$2:$E$133,'Quarterly Information'!$S69,Exchange_Value))/1000,AC69*SUMIF(Lists!$E$2:$E$133,$I69,Exchange_Value)/1000),1)</f>
        <v>0</v>
      </c>
      <c r="CA69" s="151">
        <f>ROUND(IF($I69="Other HFC Blend",(AD69*$L69*SUMIF(Lists!$E$2:$E$133,'Quarterly Information'!$K69,Exchange_Value)+AD69*$N69*SUMIF(Lists!$E$2:$E$133,'Quarterly Information'!$M69,Exchange_Value)+AD69*$P69*SUMIF(Lists!$E$2:$E$133,'Quarterly Information'!$O69,Exchange_Value)+AD69*$R69*SUMIF(Lists!$E$2:$E$133,'Quarterly Information'!$Q69,Exchange_Value)+AD69*$T69*SUMIF(Lists!$E$2:$E$133,'Quarterly Information'!$S69,Exchange_Value))/1000,AD69*SUMIF(Lists!$E$2:$E$133,$I69,Exchange_Value)/1000),1)</f>
        <v>0</v>
      </c>
      <c r="CB69" s="151">
        <f>ROUND(IF($I69="Other HFC Blend",(AE69*$L69*SUMIF(Lists!$E$2:$E$133,'Quarterly Information'!$K69,Exchange_Value)+AE69*$N69*SUMIF(Lists!$E$2:$E$133,'Quarterly Information'!$M69,Exchange_Value)+AE69*$P69*SUMIF(Lists!$E$2:$E$133,'Quarterly Information'!$O69,Exchange_Value)+AE69*$R69*SUMIF(Lists!$E$2:$E$133,'Quarterly Information'!$Q69,Exchange_Value)+AE69*$T69*SUMIF(Lists!$E$2:$E$133,'Quarterly Information'!$S69,Exchange_Value))/1000,AE69*SUMIF(Lists!$E$2:$E$133,$I69,Exchange_Value)/1000),1)</f>
        <v>0</v>
      </c>
      <c r="CC69" s="151">
        <f>ROUND(IF($I69="Other HFC Blend",(AF69*$L69*SUMIF(Lists!$E$2:$E$133,'Quarterly Information'!$K69,Exchange_Value)+AF69*$N69*SUMIF(Lists!$E$2:$E$133,'Quarterly Information'!$M69,Exchange_Value)+AF69*$P69*SUMIF(Lists!$E$2:$E$133,'Quarterly Information'!$O69,Exchange_Value)+AF69*$R69*SUMIF(Lists!$E$2:$E$133,'Quarterly Information'!$Q69,Exchange_Value)+AF69*$T69*SUMIF(Lists!$E$2:$E$133,'Quarterly Information'!$S69,Exchange_Value))/1000,AF69*SUMIF(Lists!$E$2:$E$133,$I69,Exchange_Value)/1000),1)</f>
        <v>0</v>
      </c>
    </row>
    <row r="70" spans="1:81" ht="14.1">
      <c r="A70" s="18">
        <v>28</v>
      </c>
      <c r="B70" s="46" t="str">
        <f t="shared" si="36"/>
        <v/>
      </c>
      <c r="C70" s="72"/>
      <c r="D70" s="47"/>
      <c r="E70" s="81"/>
      <c r="F70" s="48"/>
      <c r="G70" s="49"/>
      <c r="H70" s="50"/>
      <c r="I70" s="92"/>
      <c r="J70" s="104"/>
      <c r="K70" s="109"/>
      <c r="L70" s="51"/>
      <c r="M70" s="48"/>
      <c r="N70" s="51"/>
      <c r="O70" s="48"/>
      <c r="P70" s="51"/>
      <c r="Q70" s="69"/>
      <c r="R70" s="51"/>
      <c r="S70" s="69"/>
      <c r="T70" s="110"/>
      <c r="U70" s="107"/>
      <c r="V70" s="48"/>
      <c r="W70" s="52"/>
      <c r="X70" s="48"/>
      <c r="Y70" s="116"/>
      <c r="Z70" s="133"/>
      <c r="AA70" s="131"/>
      <c r="AB70" s="76"/>
      <c r="AC70" s="76"/>
      <c r="AD70" s="76"/>
      <c r="AE70" s="76"/>
      <c r="AF70" s="76"/>
      <c r="AG70" s="145"/>
      <c r="AH70"/>
      <c r="AI70" s="148">
        <f t="shared" si="0"/>
        <v>0</v>
      </c>
      <c r="AJ70" s="148">
        <f t="shared" si="1"/>
        <v>0</v>
      </c>
      <c r="AK70" s="148">
        <f t="shared" si="2"/>
        <v>0</v>
      </c>
      <c r="AL70" s="148">
        <f t="shared" si="3"/>
        <v>0</v>
      </c>
      <c r="AM70" s="148">
        <f t="shared" si="4"/>
        <v>0</v>
      </c>
      <c r="AN70" s="148">
        <f t="shared" si="5"/>
        <v>0</v>
      </c>
      <c r="AO70" s="150"/>
      <c r="AP70" s="149" t="e">
        <f t="shared" si="6"/>
        <v>#DIV/0!</v>
      </c>
      <c r="AQ70" s="149" t="e">
        <f t="shared" si="7"/>
        <v>#DIV/0!</v>
      </c>
      <c r="AR70" s="149" t="e">
        <f t="shared" si="8"/>
        <v>#DIV/0!</v>
      </c>
      <c r="AS70" s="149" t="e">
        <f t="shared" si="9"/>
        <v>#DIV/0!</v>
      </c>
      <c r="AT70" s="149" t="e">
        <f t="shared" si="10"/>
        <v>#DIV/0!</v>
      </c>
      <c r="AU70" s="148">
        <f t="shared" si="11"/>
        <v>0</v>
      </c>
      <c r="AV70" s="149" t="e">
        <f t="shared" si="12"/>
        <v>#DIV/0!</v>
      </c>
      <c r="AW70" s="149" t="e">
        <f t="shared" si="13"/>
        <v>#DIV/0!</v>
      </c>
      <c r="AX70" s="149" t="e">
        <f t="shared" si="14"/>
        <v>#DIV/0!</v>
      </c>
      <c r="AY70" s="149" t="e">
        <f t="shared" si="15"/>
        <v>#DIV/0!</v>
      </c>
      <c r="AZ70" s="149" t="e">
        <f t="shared" si="16"/>
        <v>#DIV/0!</v>
      </c>
      <c r="BA70" s="148">
        <f t="shared" si="17"/>
        <v>0</v>
      </c>
      <c r="BB70" s="149" t="e">
        <f t="shared" si="18"/>
        <v>#DIV/0!</v>
      </c>
      <c r="BC70" s="149" t="e">
        <f t="shared" si="19"/>
        <v>#DIV/0!</v>
      </c>
      <c r="BD70" s="149" t="e">
        <f t="shared" si="20"/>
        <v>#DIV/0!</v>
      </c>
      <c r="BE70" s="149" t="e">
        <f t="shared" si="21"/>
        <v>#DIV/0!</v>
      </c>
      <c r="BF70" s="149" t="e">
        <f t="shared" si="22"/>
        <v>#DIV/0!</v>
      </c>
      <c r="BG70" s="148">
        <f t="shared" si="23"/>
        <v>0</v>
      </c>
      <c r="BH70" s="149" t="e">
        <f t="shared" si="24"/>
        <v>#DIV/0!</v>
      </c>
      <c r="BI70" s="149" t="e">
        <f t="shared" si="25"/>
        <v>#DIV/0!</v>
      </c>
      <c r="BJ70" s="149" t="e">
        <f t="shared" si="26"/>
        <v>#DIV/0!</v>
      </c>
      <c r="BK70" s="149" t="e">
        <f t="shared" si="27"/>
        <v>#DIV/0!</v>
      </c>
      <c r="BL70" s="149" t="e">
        <f t="shared" si="28"/>
        <v>#DIV/0!</v>
      </c>
      <c r="BM70" s="148">
        <f t="shared" si="29"/>
        <v>0</v>
      </c>
      <c r="BN70" s="149" t="e">
        <f t="shared" si="30"/>
        <v>#DIV/0!</v>
      </c>
      <c r="BO70" s="149" t="e">
        <f t="shared" si="31"/>
        <v>#DIV/0!</v>
      </c>
      <c r="BP70" s="149" t="e">
        <f t="shared" si="32"/>
        <v>#DIV/0!</v>
      </c>
      <c r="BQ70" s="149" t="e">
        <f t="shared" si="33"/>
        <v>#DIV/0!</v>
      </c>
      <c r="BR70" s="149" t="e">
        <f t="shared" si="34"/>
        <v>#DIV/0!</v>
      </c>
      <c r="BS70" s="148">
        <f t="shared" si="35"/>
        <v>0</v>
      </c>
      <c r="BT70" s="150"/>
      <c r="BU70" s="150" t="e">
        <f>VLOOKUP(I70,Lists!$D$2:$D$19,1,FALSE)</f>
        <v>#N/A</v>
      </c>
      <c r="BV70" s="150" t="e">
        <f>VLOOKUP($I70,Blends!$B$2:$B$115,1,FALSE)</f>
        <v>#N/A</v>
      </c>
      <c r="BW70" s="150"/>
      <c r="BX70" s="151">
        <f>ROUND(IF($I70="Other HFC Blend",(AA70*$L70*SUMIF(Lists!$E$2:$E$133,'Quarterly Information'!$K70,Exchange_Value)+AA70*$N70*SUMIF(Lists!$E$2:$E$133,'Quarterly Information'!$M70,Exchange_Value)+AA70*$P70*SUMIF(Lists!$E$2:$E$133,'Quarterly Information'!$O70,Exchange_Value)+AA70*$R70*SUMIF(Lists!$E$2:$E$133,'Quarterly Information'!$Q70,Exchange_Value)+AA70*$T70*SUMIF(Lists!$E$2:$E$133,'Quarterly Information'!$S70,Exchange_Value))/1000,AA70*SUMIF(Lists!$E$2:$E$133,$I70,Exchange_Value)/1000),1)</f>
        <v>0</v>
      </c>
      <c r="BY70" s="151">
        <f>ROUND(IF($I70="Other HFC Blend",(AB70*$L70*SUMIF(Lists!$E$2:$E$133,'Quarterly Information'!$K70,Exchange_Value)+AB70*$N70*SUMIF(Lists!$E$2:$E$133,'Quarterly Information'!$M70,Exchange_Value)+AB70*$P70*SUMIF(Lists!$E$2:$E$133,'Quarterly Information'!$O70,Exchange_Value)+AB70*$R70*SUMIF(Lists!$E$2:$E$133,'Quarterly Information'!$Q70,Exchange_Value)+AB70*$T70*SUMIF(Lists!$E$2:$E$133,'Quarterly Information'!$S70,Exchange_Value))/1000,AB70*SUMIF(Lists!$E$2:$E$133,$I70,Exchange_Value)/1000),1)</f>
        <v>0</v>
      </c>
      <c r="BZ70" s="151">
        <f>ROUND(IF($I70="Other HFC Blend",(AC70*$L70*SUMIF(Lists!$E$2:$E$133,'Quarterly Information'!$K70,Exchange_Value)+AC70*$N70*SUMIF(Lists!$E$2:$E$133,'Quarterly Information'!$M70,Exchange_Value)+AC70*$P70*SUMIF(Lists!$E$2:$E$133,'Quarterly Information'!$O70,Exchange_Value)+AC70*$R70*SUMIF(Lists!$E$2:$E$133,'Quarterly Information'!$Q70,Exchange_Value)+AC70*$T70*SUMIF(Lists!$E$2:$E$133,'Quarterly Information'!$S70,Exchange_Value))/1000,AC70*SUMIF(Lists!$E$2:$E$133,$I70,Exchange_Value)/1000),1)</f>
        <v>0</v>
      </c>
      <c r="CA70" s="151">
        <f>ROUND(IF($I70="Other HFC Blend",(AD70*$L70*SUMIF(Lists!$E$2:$E$133,'Quarterly Information'!$K70,Exchange_Value)+AD70*$N70*SUMIF(Lists!$E$2:$E$133,'Quarterly Information'!$M70,Exchange_Value)+AD70*$P70*SUMIF(Lists!$E$2:$E$133,'Quarterly Information'!$O70,Exchange_Value)+AD70*$R70*SUMIF(Lists!$E$2:$E$133,'Quarterly Information'!$Q70,Exchange_Value)+AD70*$T70*SUMIF(Lists!$E$2:$E$133,'Quarterly Information'!$S70,Exchange_Value))/1000,AD70*SUMIF(Lists!$E$2:$E$133,$I70,Exchange_Value)/1000),1)</f>
        <v>0</v>
      </c>
      <c r="CB70" s="151">
        <f>ROUND(IF($I70="Other HFC Blend",(AE70*$L70*SUMIF(Lists!$E$2:$E$133,'Quarterly Information'!$K70,Exchange_Value)+AE70*$N70*SUMIF(Lists!$E$2:$E$133,'Quarterly Information'!$M70,Exchange_Value)+AE70*$P70*SUMIF(Lists!$E$2:$E$133,'Quarterly Information'!$O70,Exchange_Value)+AE70*$R70*SUMIF(Lists!$E$2:$E$133,'Quarterly Information'!$Q70,Exchange_Value)+AE70*$T70*SUMIF(Lists!$E$2:$E$133,'Quarterly Information'!$S70,Exchange_Value))/1000,AE70*SUMIF(Lists!$E$2:$E$133,$I70,Exchange_Value)/1000),1)</f>
        <v>0</v>
      </c>
      <c r="CC70" s="151">
        <f>ROUND(IF($I70="Other HFC Blend",(AF70*$L70*SUMIF(Lists!$E$2:$E$133,'Quarterly Information'!$K70,Exchange_Value)+AF70*$N70*SUMIF(Lists!$E$2:$E$133,'Quarterly Information'!$M70,Exchange_Value)+AF70*$P70*SUMIF(Lists!$E$2:$E$133,'Quarterly Information'!$O70,Exchange_Value)+AF70*$R70*SUMIF(Lists!$E$2:$E$133,'Quarterly Information'!$Q70,Exchange_Value)+AF70*$T70*SUMIF(Lists!$E$2:$E$133,'Quarterly Information'!$S70,Exchange_Value))/1000,AF70*SUMIF(Lists!$E$2:$E$133,$I70,Exchange_Value)/1000),1)</f>
        <v>0</v>
      </c>
    </row>
    <row r="71" spans="1:81" ht="14.1">
      <c r="A71" s="18">
        <v>29</v>
      </c>
      <c r="B71" s="46" t="str">
        <f t="shared" si="36"/>
        <v/>
      </c>
      <c r="C71" s="72"/>
      <c r="D71" s="47"/>
      <c r="E71" s="81"/>
      <c r="F71" s="48"/>
      <c r="G71" s="49"/>
      <c r="H71" s="50"/>
      <c r="I71" s="92"/>
      <c r="J71" s="104"/>
      <c r="K71" s="109"/>
      <c r="L71" s="51"/>
      <c r="M71" s="48"/>
      <c r="N71" s="51"/>
      <c r="O71" s="48"/>
      <c r="P71" s="51"/>
      <c r="Q71" s="69"/>
      <c r="R71" s="51"/>
      <c r="S71" s="69"/>
      <c r="T71" s="110"/>
      <c r="U71" s="107"/>
      <c r="V71" s="48"/>
      <c r="W71" s="52"/>
      <c r="X71" s="48"/>
      <c r="Y71" s="116"/>
      <c r="Z71" s="133"/>
      <c r="AA71" s="131"/>
      <c r="AB71" s="76"/>
      <c r="AC71" s="76"/>
      <c r="AD71" s="76"/>
      <c r="AE71" s="76"/>
      <c r="AF71" s="76"/>
      <c r="AG71" s="145"/>
      <c r="AH71"/>
      <c r="AI71" s="148">
        <f t="shared" si="0"/>
        <v>0</v>
      </c>
      <c r="AJ71" s="148">
        <f t="shared" si="1"/>
        <v>0</v>
      </c>
      <c r="AK71" s="148">
        <f t="shared" si="2"/>
        <v>0</v>
      </c>
      <c r="AL71" s="148">
        <f t="shared" si="3"/>
        <v>0</v>
      </c>
      <c r="AM71" s="148">
        <f t="shared" si="4"/>
        <v>0</v>
      </c>
      <c r="AN71" s="148">
        <f t="shared" si="5"/>
        <v>0</v>
      </c>
      <c r="AO71" s="150"/>
      <c r="AP71" s="149" t="e">
        <f t="shared" si="6"/>
        <v>#DIV/0!</v>
      </c>
      <c r="AQ71" s="149" t="e">
        <f t="shared" si="7"/>
        <v>#DIV/0!</v>
      </c>
      <c r="AR71" s="149" t="e">
        <f t="shared" si="8"/>
        <v>#DIV/0!</v>
      </c>
      <c r="AS71" s="149" t="e">
        <f t="shared" si="9"/>
        <v>#DIV/0!</v>
      </c>
      <c r="AT71" s="149" t="e">
        <f t="shared" si="10"/>
        <v>#DIV/0!</v>
      </c>
      <c r="AU71" s="148">
        <f t="shared" si="11"/>
        <v>0</v>
      </c>
      <c r="AV71" s="149" t="e">
        <f t="shared" si="12"/>
        <v>#DIV/0!</v>
      </c>
      <c r="AW71" s="149" t="e">
        <f t="shared" si="13"/>
        <v>#DIV/0!</v>
      </c>
      <c r="AX71" s="149" t="e">
        <f t="shared" si="14"/>
        <v>#DIV/0!</v>
      </c>
      <c r="AY71" s="149" t="e">
        <f t="shared" si="15"/>
        <v>#DIV/0!</v>
      </c>
      <c r="AZ71" s="149" t="e">
        <f t="shared" si="16"/>
        <v>#DIV/0!</v>
      </c>
      <c r="BA71" s="148">
        <f t="shared" si="17"/>
        <v>0</v>
      </c>
      <c r="BB71" s="149" t="e">
        <f t="shared" si="18"/>
        <v>#DIV/0!</v>
      </c>
      <c r="BC71" s="149" t="e">
        <f t="shared" si="19"/>
        <v>#DIV/0!</v>
      </c>
      <c r="BD71" s="149" t="e">
        <f t="shared" si="20"/>
        <v>#DIV/0!</v>
      </c>
      <c r="BE71" s="149" t="e">
        <f t="shared" si="21"/>
        <v>#DIV/0!</v>
      </c>
      <c r="BF71" s="149" t="e">
        <f t="shared" si="22"/>
        <v>#DIV/0!</v>
      </c>
      <c r="BG71" s="148">
        <f t="shared" si="23"/>
        <v>0</v>
      </c>
      <c r="BH71" s="149" t="e">
        <f t="shared" si="24"/>
        <v>#DIV/0!</v>
      </c>
      <c r="BI71" s="149" t="e">
        <f t="shared" si="25"/>
        <v>#DIV/0!</v>
      </c>
      <c r="BJ71" s="149" t="e">
        <f t="shared" si="26"/>
        <v>#DIV/0!</v>
      </c>
      <c r="BK71" s="149" t="e">
        <f t="shared" si="27"/>
        <v>#DIV/0!</v>
      </c>
      <c r="BL71" s="149" t="e">
        <f t="shared" si="28"/>
        <v>#DIV/0!</v>
      </c>
      <c r="BM71" s="148">
        <f t="shared" si="29"/>
        <v>0</v>
      </c>
      <c r="BN71" s="149" t="e">
        <f t="shared" si="30"/>
        <v>#DIV/0!</v>
      </c>
      <c r="BO71" s="149" t="e">
        <f t="shared" si="31"/>
        <v>#DIV/0!</v>
      </c>
      <c r="BP71" s="149" t="e">
        <f t="shared" si="32"/>
        <v>#DIV/0!</v>
      </c>
      <c r="BQ71" s="149" t="e">
        <f t="shared" si="33"/>
        <v>#DIV/0!</v>
      </c>
      <c r="BR71" s="149" t="e">
        <f t="shared" si="34"/>
        <v>#DIV/0!</v>
      </c>
      <c r="BS71" s="148">
        <f t="shared" si="35"/>
        <v>0</v>
      </c>
      <c r="BT71" s="150"/>
      <c r="BU71" s="150" t="e">
        <f>VLOOKUP(I71,Lists!$D$2:$D$19,1,FALSE)</f>
        <v>#N/A</v>
      </c>
      <c r="BV71" s="150" t="e">
        <f>VLOOKUP($I71,Blends!$B$2:$B$115,1,FALSE)</f>
        <v>#N/A</v>
      </c>
      <c r="BW71" s="150"/>
      <c r="BX71" s="151">
        <f>ROUND(IF($I71="Other HFC Blend",(AA71*$L71*SUMIF(Lists!$E$2:$E$133,'Quarterly Information'!$K71,Exchange_Value)+AA71*$N71*SUMIF(Lists!$E$2:$E$133,'Quarterly Information'!$M71,Exchange_Value)+AA71*$P71*SUMIF(Lists!$E$2:$E$133,'Quarterly Information'!$O71,Exchange_Value)+AA71*$R71*SUMIF(Lists!$E$2:$E$133,'Quarterly Information'!$Q71,Exchange_Value)+AA71*$T71*SUMIF(Lists!$E$2:$E$133,'Quarterly Information'!$S71,Exchange_Value))/1000,AA71*SUMIF(Lists!$E$2:$E$133,$I71,Exchange_Value)/1000),1)</f>
        <v>0</v>
      </c>
      <c r="BY71" s="151">
        <f>ROUND(IF($I71="Other HFC Blend",(AB71*$L71*SUMIF(Lists!$E$2:$E$133,'Quarterly Information'!$K71,Exchange_Value)+AB71*$N71*SUMIF(Lists!$E$2:$E$133,'Quarterly Information'!$M71,Exchange_Value)+AB71*$P71*SUMIF(Lists!$E$2:$E$133,'Quarterly Information'!$O71,Exchange_Value)+AB71*$R71*SUMIF(Lists!$E$2:$E$133,'Quarterly Information'!$Q71,Exchange_Value)+AB71*$T71*SUMIF(Lists!$E$2:$E$133,'Quarterly Information'!$S71,Exchange_Value))/1000,AB71*SUMIF(Lists!$E$2:$E$133,$I71,Exchange_Value)/1000),1)</f>
        <v>0</v>
      </c>
      <c r="BZ71" s="151">
        <f>ROUND(IF($I71="Other HFC Blend",(AC71*$L71*SUMIF(Lists!$E$2:$E$133,'Quarterly Information'!$K71,Exchange_Value)+AC71*$N71*SUMIF(Lists!$E$2:$E$133,'Quarterly Information'!$M71,Exchange_Value)+AC71*$P71*SUMIF(Lists!$E$2:$E$133,'Quarterly Information'!$O71,Exchange_Value)+AC71*$R71*SUMIF(Lists!$E$2:$E$133,'Quarterly Information'!$Q71,Exchange_Value)+AC71*$T71*SUMIF(Lists!$E$2:$E$133,'Quarterly Information'!$S71,Exchange_Value))/1000,AC71*SUMIF(Lists!$E$2:$E$133,$I71,Exchange_Value)/1000),1)</f>
        <v>0</v>
      </c>
      <c r="CA71" s="151">
        <f>ROUND(IF($I71="Other HFC Blend",(AD71*$L71*SUMIF(Lists!$E$2:$E$133,'Quarterly Information'!$K71,Exchange_Value)+AD71*$N71*SUMIF(Lists!$E$2:$E$133,'Quarterly Information'!$M71,Exchange_Value)+AD71*$P71*SUMIF(Lists!$E$2:$E$133,'Quarterly Information'!$O71,Exchange_Value)+AD71*$R71*SUMIF(Lists!$E$2:$E$133,'Quarterly Information'!$Q71,Exchange_Value)+AD71*$T71*SUMIF(Lists!$E$2:$E$133,'Quarterly Information'!$S71,Exchange_Value))/1000,AD71*SUMIF(Lists!$E$2:$E$133,$I71,Exchange_Value)/1000),1)</f>
        <v>0</v>
      </c>
      <c r="CB71" s="151">
        <f>ROUND(IF($I71="Other HFC Blend",(AE71*$L71*SUMIF(Lists!$E$2:$E$133,'Quarterly Information'!$K71,Exchange_Value)+AE71*$N71*SUMIF(Lists!$E$2:$E$133,'Quarterly Information'!$M71,Exchange_Value)+AE71*$P71*SUMIF(Lists!$E$2:$E$133,'Quarterly Information'!$O71,Exchange_Value)+AE71*$R71*SUMIF(Lists!$E$2:$E$133,'Quarterly Information'!$Q71,Exchange_Value)+AE71*$T71*SUMIF(Lists!$E$2:$E$133,'Quarterly Information'!$S71,Exchange_Value))/1000,AE71*SUMIF(Lists!$E$2:$E$133,$I71,Exchange_Value)/1000),1)</f>
        <v>0</v>
      </c>
      <c r="CC71" s="151">
        <f>ROUND(IF($I71="Other HFC Blend",(AF71*$L71*SUMIF(Lists!$E$2:$E$133,'Quarterly Information'!$K71,Exchange_Value)+AF71*$N71*SUMIF(Lists!$E$2:$E$133,'Quarterly Information'!$M71,Exchange_Value)+AF71*$P71*SUMIF(Lists!$E$2:$E$133,'Quarterly Information'!$O71,Exchange_Value)+AF71*$R71*SUMIF(Lists!$E$2:$E$133,'Quarterly Information'!$Q71,Exchange_Value)+AF71*$T71*SUMIF(Lists!$E$2:$E$133,'Quarterly Information'!$S71,Exchange_Value))/1000,AF71*SUMIF(Lists!$E$2:$E$133,$I71,Exchange_Value)/1000),1)</f>
        <v>0</v>
      </c>
    </row>
    <row r="72" spans="1:81" ht="14.1">
      <c r="A72" s="18">
        <v>30</v>
      </c>
      <c r="B72" s="46" t="str">
        <f t="shared" si="36"/>
        <v/>
      </c>
      <c r="C72" s="72"/>
      <c r="D72" s="47"/>
      <c r="E72" s="81"/>
      <c r="F72" s="48"/>
      <c r="G72" s="49"/>
      <c r="H72" s="50"/>
      <c r="I72" s="92"/>
      <c r="J72" s="104"/>
      <c r="K72" s="109"/>
      <c r="L72" s="51"/>
      <c r="M72" s="48"/>
      <c r="N72" s="51"/>
      <c r="O72" s="48"/>
      <c r="P72" s="51"/>
      <c r="Q72" s="69"/>
      <c r="R72" s="51"/>
      <c r="S72" s="69"/>
      <c r="T72" s="110"/>
      <c r="U72" s="107"/>
      <c r="V72" s="48"/>
      <c r="W72" s="52"/>
      <c r="X72" s="48"/>
      <c r="Y72" s="116"/>
      <c r="Z72" s="133"/>
      <c r="AA72" s="131"/>
      <c r="AB72" s="76"/>
      <c r="AC72" s="76"/>
      <c r="AD72" s="76"/>
      <c r="AE72" s="76"/>
      <c r="AF72" s="76"/>
      <c r="AG72" s="145"/>
      <c r="AH72"/>
      <c r="AI72" s="148">
        <f t="shared" si="0"/>
        <v>0</v>
      </c>
      <c r="AJ72" s="148">
        <f t="shared" si="1"/>
        <v>0</v>
      </c>
      <c r="AK72" s="148">
        <f t="shared" si="2"/>
        <v>0</v>
      </c>
      <c r="AL72" s="148">
        <f t="shared" si="3"/>
        <v>0</v>
      </c>
      <c r="AM72" s="148">
        <f t="shared" si="4"/>
        <v>0</v>
      </c>
      <c r="AN72" s="148">
        <f t="shared" si="5"/>
        <v>0</v>
      </c>
      <c r="AO72" s="150"/>
      <c r="AP72" s="149" t="e">
        <f t="shared" si="6"/>
        <v>#DIV/0!</v>
      </c>
      <c r="AQ72" s="149" t="e">
        <f t="shared" si="7"/>
        <v>#DIV/0!</v>
      </c>
      <c r="AR72" s="149" t="e">
        <f t="shared" si="8"/>
        <v>#DIV/0!</v>
      </c>
      <c r="AS72" s="149" t="e">
        <f t="shared" si="9"/>
        <v>#DIV/0!</v>
      </c>
      <c r="AT72" s="149" t="e">
        <f t="shared" si="10"/>
        <v>#DIV/0!</v>
      </c>
      <c r="AU72" s="148">
        <f t="shared" si="11"/>
        <v>0</v>
      </c>
      <c r="AV72" s="149" t="e">
        <f t="shared" si="12"/>
        <v>#DIV/0!</v>
      </c>
      <c r="AW72" s="149" t="e">
        <f t="shared" si="13"/>
        <v>#DIV/0!</v>
      </c>
      <c r="AX72" s="149" t="e">
        <f t="shared" si="14"/>
        <v>#DIV/0!</v>
      </c>
      <c r="AY72" s="149" t="e">
        <f t="shared" si="15"/>
        <v>#DIV/0!</v>
      </c>
      <c r="AZ72" s="149" t="e">
        <f t="shared" si="16"/>
        <v>#DIV/0!</v>
      </c>
      <c r="BA72" s="148">
        <f t="shared" si="17"/>
        <v>0</v>
      </c>
      <c r="BB72" s="149" t="e">
        <f t="shared" si="18"/>
        <v>#DIV/0!</v>
      </c>
      <c r="BC72" s="149" t="e">
        <f t="shared" si="19"/>
        <v>#DIV/0!</v>
      </c>
      <c r="BD72" s="149" t="e">
        <f t="shared" si="20"/>
        <v>#DIV/0!</v>
      </c>
      <c r="BE72" s="149" t="e">
        <f t="shared" si="21"/>
        <v>#DIV/0!</v>
      </c>
      <c r="BF72" s="149" t="e">
        <f t="shared" si="22"/>
        <v>#DIV/0!</v>
      </c>
      <c r="BG72" s="148">
        <f t="shared" si="23"/>
        <v>0</v>
      </c>
      <c r="BH72" s="149" t="e">
        <f t="shared" si="24"/>
        <v>#DIV/0!</v>
      </c>
      <c r="BI72" s="149" t="e">
        <f t="shared" si="25"/>
        <v>#DIV/0!</v>
      </c>
      <c r="BJ72" s="149" t="e">
        <f t="shared" si="26"/>
        <v>#DIV/0!</v>
      </c>
      <c r="BK72" s="149" t="e">
        <f t="shared" si="27"/>
        <v>#DIV/0!</v>
      </c>
      <c r="BL72" s="149" t="e">
        <f t="shared" si="28"/>
        <v>#DIV/0!</v>
      </c>
      <c r="BM72" s="148">
        <f t="shared" si="29"/>
        <v>0</v>
      </c>
      <c r="BN72" s="149" t="e">
        <f t="shared" si="30"/>
        <v>#DIV/0!</v>
      </c>
      <c r="BO72" s="149" t="e">
        <f t="shared" si="31"/>
        <v>#DIV/0!</v>
      </c>
      <c r="BP72" s="149" t="e">
        <f t="shared" si="32"/>
        <v>#DIV/0!</v>
      </c>
      <c r="BQ72" s="149" t="e">
        <f t="shared" si="33"/>
        <v>#DIV/0!</v>
      </c>
      <c r="BR72" s="149" t="e">
        <f t="shared" si="34"/>
        <v>#DIV/0!</v>
      </c>
      <c r="BS72" s="148">
        <f t="shared" si="35"/>
        <v>0</v>
      </c>
      <c r="BT72" s="150"/>
      <c r="BU72" s="150" t="e">
        <f>VLOOKUP(I72,Lists!$D$2:$D$19,1,FALSE)</f>
        <v>#N/A</v>
      </c>
      <c r="BV72" s="150" t="e">
        <f>VLOOKUP($I72,Blends!$B$2:$B$115,1,FALSE)</f>
        <v>#N/A</v>
      </c>
      <c r="BW72" s="150"/>
      <c r="BX72" s="151">
        <f>ROUND(IF($I72="Other HFC Blend",(AA72*$L72*SUMIF(Lists!$E$2:$E$133,'Quarterly Information'!$K72,Exchange_Value)+AA72*$N72*SUMIF(Lists!$E$2:$E$133,'Quarterly Information'!$M72,Exchange_Value)+AA72*$P72*SUMIF(Lists!$E$2:$E$133,'Quarterly Information'!$O72,Exchange_Value)+AA72*$R72*SUMIF(Lists!$E$2:$E$133,'Quarterly Information'!$Q72,Exchange_Value)+AA72*$T72*SUMIF(Lists!$E$2:$E$133,'Quarterly Information'!$S72,Exchange_Value))/1000,AA72*SUMIF(Lists!$E$2:$E$133,$I72,Exchange_Value)/1000),1)</f>
        <v>0</v>
      </c>
      <c r="BY72" s="151">
        <f>ROUND(IF($I72="Other HFC Blend",(AB72*$L72*SUMIF(Lists!$E$2:$E$133,'Quarterly Information'!$K72,Exchange_Value)+AB72*$N72*SUMIF(Lists!$E$2:$E$133,'Quarterly Information'!$M72,Exchange_Value)+AB72*$P72*SUMIF(Lists!$E$2:$E$133,'Quarterly Information'!$O72,Exchange_Value)+AB72*$R72*SUMIF(Lists!$E$2:$E$133,'Quarterly Information'!$Q72,Exchange_Value)+AB72*$T72*SUMIF(Lists!$E$2:$E$133,'Quarterly Information'!$S72,Exchange_Value))/1000,AB72*SUMIF(Lists!$E$2:$E$133,$I72,Exchange_Value)/1000),1)</f>
        <v>0</v>
      </c>
      <c r="BZ72" s="151">
        <f>ROUND(IF($I72="Other HFC Blend",(AC72*$L72*SUMIF(Lists!$E$2:$E$133,'Quarterly Information'!$K72,Exchange_Value)+AC72*$N72*SUMIF(Lists!$E$2:$E$133,'Quarterly Information'!$M72,Exchange_Value)+AC72*$P72*SUMIF(Lists!$E$2:$E$133,'Quarterly Information'!$O72,Exchange_Value)+AC72*$R72*SUMIF(Lists!$E$2:$E$133,'Quarterly Information'!$Q72,Exchange_Value)+AC72*$T72*SUMIF(Lists!$E$2:$E$133,'Quarterly Information'!$S72,Exchange_Value))/1000,AC72*SUMIF(Lists!$E$2:$E$133,$I72,Exchange_Value)/1000),1)</f>
        <v>0</v>
      </c>
      <c r="CA72" s="151">
        <f>ROUND(IF($I72="Other HFC Blend",(AD72*$L72*SUMIF(Lists!$E$2:$E$133,'Quarterly Information'!$K72,Exchange_Value)+AD72*$N72*SUMIF(Lists!$E$2:$E$133,'Quarterly Information'!$M72,Exchange_Value)+AD72*$P72*SUMIF(Lists!$E$2:$E$133,'Quarterly Information'!$O72,Exchange_Value)+AD72*$R72*SUMIF(Lists!$E$2:$E$133,'Quarterly Information'!$Q72,Exchange_Value)+AD72*$T72*SUMIF(Lists!$E$2:$E$133,'Quarterly Information'!$S72,Exchange_Value))/1000,AD72*SUMIF(Lists!$E$2:$E$133,$I72,Exchange_Value)/1000),1)</f>
        <v>0</v>
      </c>
      <c r="CB72" s="151">
        <f>ROUND(IF($I72="Other HFC Blend",(AE72*$L72*SUMIF(Lists!$E$2:$E$133,'Quarterly Information'!$K72,Exchange_Value)+AE72*$N72*SUMIF(Lists!$E$2:$E$133,'Quarterly Information'!$M72,Exchange_Value)+AE72*$P72*SUMIF(Lists!$E$2:$E$133,'Quarterly Information'!$O72,Exchange_Value)+AE72*$R72*SUMIF(Lists!$E$2:$E$133,'Quarterly Information'!$Q72,Exchange_Value)+AE72*$T72*SUMIF(Lists!$E$2:$E$133,'Quarterly Information'!$S72,Exchange_Value))/1000,AE72*SUMIF(Lists!$E$2:$E$133,$I72,Exchange_Value)/1000),1)</f>
        <v>0</v>
      </c>
      <c r="CC72" s="151">
        <f>ROUND(IF($I72="Other HFC Blend",(AF72*$L72*SUMIF(Lists!$E$2:$E$133,'Quarterly Information'!$K72,Exchange_Value)+AF72*$N72*SUMIF(Lists!$E$2:$E$133,'Quarterly Information'!$M72,Exchange_Value)+AF72*$P72*SUMIF(Lists!$E$2:$E$133,'Quarterly Information'!$O72,Exchange_Value)+AF72*$R72*SUMIF(Lists!$E$2:$E$133,'Quarterly Information'!$Q72,Exchange_Value)+AF72*$T72*SUMIF(Lists!$E$2:$E$133,'Quarterly Information'!$S72,Exchange_Value))/1000,AF72*SUMIF(Lists!$E$2:$E$133,$I72,Exchange_Value)/1000),1)</f>
        <v>0</v>
      </c>
    </row>
    <row r="73" spans="1:81" ht="14.1">
      <c r="A73" s="18">
        <v>31</v>
      </c>
      <c r="B73" s="46" t="str">
        <f t="shared" si="36"/>
        <v/>
      </c>
      <c r="C73" s="72"/>
      <c r="D73" s="47"/>
      <c r="E73" s="81"/>
      <c r="F73" s="48"/>
      <c r="G73" s="49"/>
      <c r="H73" s="50"/>
      <c r="I73" s="92"/>
      <c r="J73" s="104"/>
      <c r="K73" s="109"/>
      <c r="L73" s="51"/>
      <c r="M73" s="48"/>
      <c r="N73" s="51"/>
      <c r="O73" s="48"/>
      <c r="P73" s="51"/>
      <c r="Q73" s="69"/>
      <c r="R73" s="51"/>
      <c r="S73" s="69"/>
      <c r="T73" s="110"/>
      <c r="U73" s="107"/>
      <c r="V73" s="48"/>
      <c r="W73" s="52"/>
      <c r="X73" s="48"/>
      <c r="Y73" s="116"/>
      <c r="Z73" s="133"/>
      <c r="AA73" s="131"/>
      <c r="AB73" s="76"/>
      <c r="AC73" s="76"/>
      <c r="AD73" s="76"/>
      <c r="AE73" s="76"/>
      <c r="AF73" s="76"/>
      <c r="AG73" s="145"/>
      <c r="AH73"/>
      <c r="AI73" s="148">
        <f t="shared" si="0"/>
        <v>0</v>
      </c>
      <c r="AJ73" s="148">
        <f t="shared" si="1"/>
        <v>0</v>
      </c>
      <c r="AK73" s="148">
        <f t="shared" si="2"/>
        <v>0</v>
      </c>
      <c r="AL73" s="148">
        <f t="shared" si="3"/>
        <v>0</v>
      </c>
      <c r="AM73" s="148">
        <f t="shared" si="4"/>
        <v>0</v>
      </c>
      <c r="AN73" s="148">
        <f t="shared" si="5"/>
        <v>0</v>
      </c>
      <c r="AO73" s="150"/>
      <c r="AP73" s="149" t="e">
        <f t="shared" si="6"/>
        <v>#DIV/0!</v>
      </c>
      <c r="AQ73" s="149" t="e">
        <f t="shared" si="7"/>
        <v>#DIV/0!</v>
      </c>
      <c r="AR73" s="149" t="e">
        <f t="shared" si="8"/>
        <v>#DIV/0!</v>
      </c>
      <c r="AS73" s="149" t="e">
        <f t="shared" si="9"/>
        <v>#DIV/0!</v>
      </c>
      <c r="AT73" s="149" t="e">
        <f t="shared" si="10"/>
        <v>#DIV/0!</v>
      </c>
      <c r="AU73" s="148">
        <f t="shared" si="11"/>
        <v>0</v>
      </c>
      <c r="AV73" s="149" t="e">
        <f t="shared" si="12"/>
        <v>#DIV/0!</v>
      </c>
      <c r="AW73" s="149" t="e">
        <f t="shared" si="13"/>
        <v>#DIV/0!</v>
      </c>
      <c r="AX73" s="149" t="e">
        <f t="shared" si="14"/>
        <v>#DIV/0!</v>
      </c>
      <c r="AY73" s="149" t="e">
        <f t="shared" si="15"/>
        <v>#DIV/0!</v>
      </c>
      <c r="AZ73" s="149" t="e">
        <f t="shared" si="16"/>
        <v>#DIV/0!</v>
      </c>
      <c r="BA73" s="148">
        <f t="shared" si="17"/>
        <v>0</v>
      </c>
      <c r="BB73" s="149" t="e">
        <f t="shared" si="18"/>
        <v>#DIV/0!</v>
      </c>
      <c r="BC73" s="149" t="e">
        <f t="shared" si="19"/>
        <v>#DIV/0!</v>
      </c>
      <c r="BD73" s="149" t="e">
        <f t="shared" si="20"/>
        <v>#DIV/0!</v>
      </c>
      <c r="BE73" s="149" t="e">
        <f t="shared" si="21"/>
        <v>#DIV/0!</v>
      </c>
      <c r="BF73" s="149" t="e">
        <f t="shared" si="22"/>
        <v>#DIV/0!</v>
      </c>
      <c r="BG73" s="148">
        <f t="shared" si="23"/>
        <v>0</v>
      </c>
      <c r="BH73" s="149" t="e">
        <f t="shared" si="24"/>
        <v>#DIV/0!</v>
      </c>
      <c r="BI73" s="149" t="e">
        <f t="shared" si="25"/>
        <v>#DIV/0!</v>
      </c>
      <c r="BJ73" s="149" t="e">
        <f t="shared" si="26"/>
        <v>#DIV/0!</v>
      </c>
      <c r="BK73" s="149" t="e">
        <f t="shared" si="27"/>
        <v>#DIV/0!</v>
      </c>
      <c r="BL73" s="149" t="e">
        <f t="shared" si="28"/>
        <v>#DIV/0!</v>
      </c>
      <c r="BM73" s="148">
        <f t="shared" si="29"/>
        <v>0</v>
      </c>
      <c r="BN73" s="149" t="e">
        <f t="shared" si="30"/>
        <v>#DIV/0!</v>
      </c>
      <c r="BO73" s="149" t="e">
        <f t="shared" si="31"/>
        <v>#DIV/0!</v>
      </c>
      <c r="BP73" s="149" t="e">
        <f t="shared" si="32"/>
        <v>#DIV/0!</v>
      </c>
      <c r="BQ73" s="149" t="e">
        <f t="shared" si="33"/>
        <v>#DIV/0!</v>
      </c>
      <c r="BR73" s="149" t="e">
        <f t="shared" si="34"/>
        <v>#DIV/0!</v>
      </c>
      <c r="BS73" s="148">
        <f t="shared" si="35"/>
        <v>0</v>
      </c>
      <c r="BT73" s="150"/>
      <c r="BU73" s="150" t="e">
        <f>VLOOKUP(I73,Lists!$D$2:$D$19,1,FALSE)</f>
        <v>#N/A</v>
      </c>
      <c r="BV73" s="150" t="e">
        <f>VLOOKUP($I73,Blends!$B$2:$B$115,1,FALSE)</f>
        <v>#N/A</v>
      </c>
      <c r="BW73" s="150"/>
      <c r="BX73" s="151">
        <f>ROUND(IF($I73="Other HFC Blend",(AA73*$L73*SUMIF(Lists!$E$2:$E$133,'Quarterly Information'!$K73,Exchange_Value)+AA73*$N73*SUMIF(Lists!$E$2:$E$133,'Quarterly Information'!$M73,Exchange_Value)+AA73*$P73*SUMIF(Lists!$E$2:$E$133,'Quarterly Information'!$O73,Exchange_Value)+AA73*$R73*SUMIF(Lists!$E$2:$E$133,'Quarterly Information'!$Q73,Exchange_Value)+AA73*$T73*SUMIF(Lists!$E$2:$E$133,'Quarterly Information'!$S73,Exchange_Value))/1000,AA73*SUMIF(Lists!$E$2:$E$133,$I73,Exchange_Value)/1000),1)</f>
        <v>0</v>
      </c>
      <c r="BY73" s="151">
        <f>ROUND(IF($I73="Other HFC Blend",(AB73*$L73*SUMIF(Lists!$E$2:$E$133,'Quarterly Information'!$K73,Exchange_Value)+AB73*$N73*SUMIF(Lists!$E$2:$E$133,'Quarterly Information'!$M73,Exchange_Value)+AB73*$P73*SUMIF(Lists!$E$2:$E$133,'Quarterly Information'!$O73,Exchange_Value)+AB73*$R73*SUMIF(Lists!$E$2:$E$133,'Quarterly Information'!$Q73,Exchange_Value)+AB73*$T73*SUMIF(Lists!$E$2:$E$133,'Quarterly Information'!$S73,Exchange_Value))/1000,AB73*SUMIF(Lists!$E$2:$E$133,$I73,Exchange_Value)/1000),1)</f>
        <v>0</v>
      </c>
      <c r="BZ73" s="151">
        <f>ROUND(IF($I73="Other HFC Blend",(AC73*$L73*SUMIF(Lists!$E$2:$E$133,'Quarterly Information'!$K73,Exchange_Value)+AC73*$N73*SUMIF(Lists!$E$2:$E$133,'Quarterly Information'!$M73,Exchange_Value)+AC73*$P73*SUMIF(Lists!$E$2:$E$133,'Quarterly Information'!$O73,Exchange_Value)+AC73*$R73*SUMIF(Lists!$E$2:$E$133,'Quarterly Information'!$Q73,Exchange_Value)+AC73*$T73*SUMIF(Lists!$E$2:$E$133,'Quarterly Information'!$S73,Exchange_Value))/1000,AC73*SUMIF(Lists!$E$2:$E$133,$I73,Exchange_Value)/1000),1)</f>
        <v>0</v>
      </c>
      <c r="CA73" s="151">
        <f>ROUND(IF($I73="Other HFC Blend",(AD73*$L73*SUMIF(Lists!$E$2:$E$133,'Quarterly Information'!$K73,Exchange_Value)+AD73*$N73*SUMIF(Lists!$E$2:$E$133,'Quarterly Information'!$M73,Exchange_Value)+AD73*$P73*SUMIF(Lists!$E$2:$E$133,'Quarterly Information'!$O73,Exchange_Value)+AD73*$R73*SUMIF(Lists!$E$2:$E$133,'Quarterly Information'!$Q73,Exchange_Value)+AD73*$T73*SUMIF(Lists!$E$2:$E$133,'Quarterly Information'!$S73,Exchange_Value))/1000,AD73*SUMIF(Lists!$E$2:$E$133,$I73,Exchange_Value)/1000),1)</f>
        <v>0</v>
      </c>
      <c r="CB73" s="151">
        <f>ROUND(IF($I73="Other HFC Blend",(AE73*$L73*SUMIF(Lists!$E$2:$E$133,'Quarterly Information'!$K73,Exchange_Value)+AE73*$N73*SUMIF(Lists!$E$2:$E$133,'Quarterly Information'!$M73,Exchange_Value)+AE73*$P73*SUMIF(Lists!$E$2:$E$133,'Quarterly Information'!$O73,Exchange_Value)+AE73*$R73*SUMIF(Lists!$E$2:$E$133,'Quarterly Information'!$Q73,Exchange_Value)+AE73*$T73*SUMIF(Lists!$E$2:$E$133,'Quarterly Information'!$S73,Exchange_Value))/1000,AE73*SUMIF(Lists!$E$2:$E$133,$I73,Exchange_Value)/1000),1)</f>
        <v>0</v>
      </c>
      <c r="CC73" s="151">
        <f>ROUND(IF($I73="Other HFC Blend",(AF73*$L73*SUMIF(Lists!$E$2:$E$133,'Quarterly Information'!$K73,Exchange_Value)+AF73*$N73*SUMIF(Lists!$E$2:$E$133,'Quarterly Information'!$M73,Exchange_Value)+AF73*$P73*SUMIF(Lists!$E$2:$E$133,'Quarterly Information'!$O73,Exchange_Value)+AF73*$R73*SUMIF(Lists!$E$2:$E$133,'Quarterly Information'!$Q73,Exchange_Value)+AF73*$T73*SUMIF(Lists!$E$2:$E$133,'Quarterly Information'!$S73,Exchange_Value))/1000,AF73*SUMIF(Lists!$E$2:$E$133,$I73,Exchange_Value)/1000),1)</f>
        <v>0</v>
      </c>
    </row>
    <row r="74" spans="1:81" ht="14.1">
      <c r="A74" s="18">
        <v>32</v>
      </c>
      <c r="B74" s="46" t="str">
        <f t="shared" si="36"/>
        <v/>
      </c>
      <c r="C74" s="72"/>
      <c r="D74" s="47"/>
      <c r="E74" s="81"/>
      <c r="F74" s="48"/>
      <c r="G74" s="49"/>
      <c r="H74" s="50"/>
      <c r="I74" s="92"/>
      <c r="J74" s="104"/>
      <c r="K74" s="109"/>
      <c r="L74" s="51"/>
      <c r="M74" s="48"/>
      <c r="N74" s="51"/>
      <c r="O74" s="48"/>
      <c r="P74" s="51"/>
      <c r="Q74" s="69"/>
      <c r="R74" s="51"/>
      <c r="S74" s="69"/>
      <c r="T74" s="110"/>
      <c r="U74" s="107"/>
      <c r="V74" s="48"/>
      <c r="W74" s="52"/>
      <c r="X74" s="48"/>
      <c r="Y74" s="116"/>
      <c r="Z74" s="133"/>
      <c r="AA74" s="131"/>
      <c r="AB74" s="76"/>
      <c r="AC74" s="76"/>
      <c r="AD74" s="76"/>
      <c r="AE74" s="76"/>
      <c r="AF74" s="76"/>
      <c r="AG74" s="145"/>
      <c r="AH74"/>
      <c r="AI74" s="148">
        <f t="shared" si="0"/>
        <v>0</v>
      </c>
      <c r="AJ74" s="148">
        <f t="shared" si="1"/>
        <v>0</v>
      </c>
      <c r="AK74" s="148">
        <f t="shared" si="2"/>
        <v>0</v>
      </c>
      <c r="AL74" s="148">
        <f t="shared" si="3"/>
        <v>0</v>
      </c>
      <c r="AM74" s="148">
        <f t="shared" si="4"/>
        <v>0</v>
      </c>
      <c r="AN74" s="148">
        <f t="shared" si="5"/>
        <v>0</v>
      </c>
      <c r="AO74" s="150"/>
      <c r="AP74" s="149" t="e">
        <f t="shared" si="6"/>
        <v>#DIV/0!</v>
      </c>
      <c r="AQ74" s="149" t="e">
        <f t="shared" si="7"/>
        <v>#DIV/0!</v>
      </c>
      <c r="AR74" s="149" t="e">
        <f t="shared" si="8"/>
        <v>#DIV/0!</v>
      </c>
      <c r="AS74" s="149" t="e">
        <f t="shared" si="9"/>
        <v>#DIV/0!</v>
      </c>
      <c r="AT74" s="149" t="e">
        <f t="shared" si="10"/>
        <v>#DIV/0!</v>
      </c>
      <c r="AU74" s="148">
        <f t="shared" si="11"/>
        <v>0</v>
      </c>
      <c r="AV74" s="149" t="e">
        <f t="shared" si="12"/>
        <v>#DIV/0!</v>
      </c>
      <c r="AW74" s="149" t="e">
        <f t="shared" si="13"/>
        <v>#DIV/0!</v>
      </c>
      <c r="AX74" s="149" t="e">
        <f t="shared" si="14"/>
        <v>#DIV/0!</v>
      </c>
      <c r="AY74" s="149" t="e">
        <f t="shared" si="15"/>
        <v>#DIV/0!</v>
      </c>
      <c r="AZ74" s="149" t="e">
        <f t="shared" si="16"/>
        <v>#DIV/0!</v>
      </c>
      <c r="BA74" s="148">
        <f t="shared" si="17"/>
        <v>0</v>
      </c>
      <c r="BB74" s="149" t="e">
        <f t="shared" si="18"/>
        <v>#DIV/0!</v>
      </c>
      <c r="BC74" s="149" t="e">
        <f t="shared" si="19"/>
        <v>#DIV/0!</v>
      </c>
      <c r="BD74" s="149" t="e">
        <f t="shared" si="20"/>
        <v>#DIV/0!</v>
      </c>
      <c r="BE74" s="149" t="e">
        <f t="shared" si="21"/>
        <v>#DIV/0!</v>
      </c>
      <c r="BF74" s="149" t="e">
        <f t="shared" si="22"/>
        <v>#DIV/0!</v>
      </c>
      <c r="BG74" s="148">
        <f t="shared" si="23"/>
        <v>0</v>
      </c>
      <c r="BH74" s="149" t="e">
        <f t="shared" si="24"/>
        <v>#DIV/0!</v>
      </c>
      <c r="BI74" s="149" t="e">
        <f t="shared" si="25"/>
        <v>#DIV/0!</v>
      </c>
      <c r="BJ74" s="149" t="e">
        <f t="shared" si="26"/>
        <v>#DIV/0!</v>
      </c>
      <c r="BK74" s="149" t="e">
        <f t="shared" si="27"/>
        <v>#DIV/0!</v>
      </c>
      <c r="BL74" s="149" t="e">
        <f t="shared" si="28"/>
        <v>#DIV/0!</v>
      </c>
      <c r="BM74" s="148">
        <f t="shared" si="29"/>
        <v>0</v>
      </c>
      <c r="BN74" s="149" t="e">
        <f t="shared" si="30"/>
        <v>#DIV/0!</v>
      </c>
      <c r="BO74" s="149" t="e">
        <f t="shared" si="31"/>
        <v>#DIV/0!</v>
      </c>
      <c r="BP74" s="149" t="e">
        <f t="shared" si="32"/>
        <v>#DIV/0!</v>
      </c>
      <c r="BQ74" s="149" t="e">
        <f t="shared" si="33"/>
        <v>#DIV/0!</v>
      </c>
      <c r="BR74" s="149" t="e">
        <f t="shared" si="34"/>
        <v>#DIV/0!</v>
      </c>
      <c r="BS74" s="148">
        <f t="shared" si="35"/>
        <v>0</v>
      </c>
      <c r="BT74" s="150"/>
      <c r="BU74" s="150" t="e">
        <f>VLOOKUP(I74,Lists!$D$2:$D$19,1,FALSE)</f>
        <v>#N/A</v>
      </c>
      <c r="BV74" s="150" t="e">
        <f>VLOOKUP($I74,Blends!$B$2:$B$115,1,FALSE)</f>
        <v>#N/A</v>
      </c>
      <c r="BW74" s="150"/>
      <c r="BX74" s="151">
        <f>ROUND(IF($I74="Other HFC Blend",(AA74*$L74*SUMIF(Lists!$E$2:$E$133,'Quarterly Information'!$K74,Exchange_Value)+AA74*$N74*SUMIF(Lists!$E$2:$E$133,'Quarterly Information'!$M74,Exchange_Value)+AA74*$P74*SUMIF(Lists!$E$2:$E$133,'Quarterly Information'!$O74,Exchange_Value)+AA74*$R74*SUMIF(Lists!$E$2:$E$133,'Quarterly Information'!$Q74,Exchange_Value)+AA74*$T74*SUMIF(Lists!$E$2:$E$133,'Quarterly Information'!$S74,Exchange_Value))/1000,AA74*SUMIF(Lists!$E$2:$E$133,$I74,Exchange_Value)/1000),1)</f>
        <v>0</v>
      </c>
      <c r="BY74" s="151">
        <f>ROUND(IF($I74="Other HFC Blend",(AB74*$L74*SUMIF(Lists!$E$2:$E$133,'Quarterly Information'!$K74,Exchange_Value)+AB74*$N74*SUMIF(Lists!$E$2:$E$133,'Quarterly Information'!$M74,Exchange_Value)+AB74*$P74*SUMIF(Lists!$E$2:$E$133,'Quarterly Information'!$O74,Exchange_Value)+AB74*$R74*SUMIF(Lists!$E$2:$E$133,'Quarterly Information'!$Q74,Exchange_Value)+AB74*$T74*SUMIF(Lists!$E$2:$E$133,'Quarterly Information'!$S74,Exchange_Value))/1000,AB74*SUMIF(Lists!$E$2:$E$133,$I74,Exchange_Value)/1000),1)</f>
        <v>0</v>
      </c>
      <c r="BZ74" s="151">
        <f>ROUND(IF($I74="Other HFC Blend",(AC74*$L74*SUMIF(Lists!$E$2:$E$133,'Quarterly Information'!$K74,Exchange_Value)+AC74*$N74*SUMIF(Lists!$E$2:$E$133,'Quarterly Information'!$M74,Exchange_Value)+AC74*$P74*SUMIF(Lists!$E$2:$E$133,'Quarterly Information'!$O74,Exchange_Value)+AC74*$R74*SUMIF(Lists!$E$2:$E$133,'Quarterly Information'!$Q74,Exchange_Value)+AC74*$T74*SUMIF(Lists!$E$2:$E$133,'Quarterly Information'!$S74,Exchange_Value))/1000,AC74*SUMIF(Lists!$E$2:$E$133,$I74,Exchange_Value)/1000),1)</f>
        <v>0</v>
      </c>
      <c r="CA74" s="151">
        <f>ROUND(IF($I74="Other HFC Blend",(AD74*$L74*SUMIF(Lists!$E$2:$E$133,'Quarterly Information'!$K74,Exchange_Value)+AD74*$N74*SUMIF(Lists!$E$2:$E$133,'Quarterly Information'!$M74,Exchange_Value)+AD74*$P74*SUMIF(Lists!$E$2:$E$133,'Quarterly Information'!$O74,Exchange_Value)+AD74*$R74*SUMIF(Lists!$E$2:$E$133,'Quarterly Information'!$Q74,Exchange_Value)+AD74*$T74*SUMIF(Lists!$E$2:$E$133,'Quarterly Information'!$S74,Exchange_Value))/1000,AD74*SUMIF(Lists!$E$2:$E$133,$I74,Exchange_Value)/1000),1)</f>
        <v>0</v>
      </c>
      <c r="CB74" s="151">
        <f>ROUND(IF($I74="Other HFC Blend",(AE74*$L74*SUMIF(Lists!$E$2:$E$133,'Quarterly Information'!$K74,Exchange_Value)+AE74*$N74*SUMIF(Lists!$E$2:$E$133,'Quarterly Information'!$M74,Exchange_Value)+AE74*$P74*SUMIF(Lists!$E$2:$E$133,'Quarterly Information'!$O74,Exchange_Value)+AE74*$R74*SUMIF(Lists!$E$2:$E$133,'Quarterly Information'!$Q74,Exchange_Value)+AE74*$T74*SUMIF(Lists!$E$2:$E$133,'Quarterly Information'!$S74,Exchange_Value))/1000,AE74*SUMIF(Lists!$E$2:$E$133,$I74,Exchange_Value)/1000),1)</f>
        <v>0</v>
      </c>
      <c r="CC74" s="151">
        <f>ROUND(IF($I74="Other HFC Blend",(AF74*$L74*SUMIF(Lists!$E$2:$E$133,'Quarterly Information'!$K74,Exchange_Value)+AF74*$N74*SUMIF(Lists!$E$2:$E$133,'Quarterly Information'!$M74,Exchange_Value)+AF74*$P74*SUMIF(Lists!$E$2:$E$133,'Quarterly Information'!$O74,Exchange_Value)+AF74*$R74*SUMIF(Lists!$E$2:$E$133,'Quarterly Information'!$Q74,Exchange_Value)+AF74*$T74*SUMIF(Lists!$E$2:$E$133,'Quarterly Information'!$S74,Exchange_Value))/1000,AF74*SUMIF(Lists!$E$2:$E$133,$I74,Exchange_Value)/1000),1)</f>
        <v>0</v>
      </c>
    </row>
    <row r="75" spans="1:81" ht="14.1">
      <c r="A75" s="18">
        <v>33</v>
      </c>
      <c r="B75" s="46" t="str">
        <f t="shared" si="36"/>
        <v/>
      </c>
      <c r="C75" s="72"/>
      <c r="D75" s="47"/>
      <c r="E75" s="81"/>
      <c r="F75" s="48"/>
      <c r="G75" s="49"/>
      <c r="H75" s="50"/>
      <c r="I75" s="92"/>
      <c r="J75" s="104"/>
      <c r="K75" s="109"/>
      <c r="L75" s="51"/>
      <c r="M75" s="48"/>
      <c r="N75" s="51"/>
      <c r="O75" s="48"/>
      <c r="P75" s="51"/>
      <c r="Q75" s="69"/>
      <c r="R75" s="51"/>
      <c r="S75" s="69"/>
      <c r="T75" s="110"/>
      <c r="U75" s="107"/>
      <c r="V75" s="48"/>
      <c r="W75" s="52"/>
      <c r="X75" s="48"/>
      <c r="Y75" s="116"/>
      <c r="Z75" s="133"/>
      <c r="AA75" s="131"/>
      <c r="AB75" s="76"/>
      <c r="AC75" s="76"/>
      <c r="AD75" s="76"/>
      <c r="AE75" s="76"/>
      <c r="AF75" s="76"/>
      <c r="AG75" s="145"/>
      <c r="AH75"/>
      <c r="AI75" s="148">
        <f t="shared" si="0"/>
        <v>0</v>
      </c>
      <c r="AJ75" s="148">
        <f t="shared" si="1"/>
        <v>0</v>
      </c>
      <c r="AK75" s="148">
        <f t="shared" si="2"/>
        <v>0</v>
      </c>
      <c r="AL75" s="148">
        <f t="shared" si="3"/>
        <v>0</v>
      </c>
      <c r="AM75" s="148">
        <f t="shared" si="4"/>
        <v>0</v>
      </c>
      <c r="AN75" s="148">
        <f t="shared" si="5"/>
        <v>0</v>
      </c>
      <c r="AO75" s="150"/>
      <c r="AP75" s="149" t="e">
        <f t="shared" si="6"/>
        <v>#DIV/0!</v>
      </c>
      <c r="AQ75" s="149" t="e">
        <f t="shared" si="7"/>
        <v>#DIV/0!</v>
      </c>
      <c r="AR75" s="149" t="e">
        <f t="shared" si="8"/>
        <v>#DIV/0!</v>
      </c>
      <c r="AS75" s="149" t="e">
        <f t="shared" si="9"/>
        <v>#DIV/0!</v>
      </c>
      <c r="AT75" s="149" t="e">
        <f t="shared" si="10"/>
        <v>#DIV/0!</v>
      </c>
      <c r="AU75" s="148">
        <f t="shared" si="11"/>
        <v>0</v>
      </c>
      <c r="AV75" s="149" t="e">
        <f t="shared" si="12"/>
        <v>#DIV/0!</v>
      </c>
      <c r="AW75" s="149" t="e">
        <f t="shared" si="13"/>
        <v>#DIV/0!</v>
      </c>
      <c r="AX75" s="149" t="e">
        <f t="shared" si="14"/>
        <v>#DIV/0!</v>
      </c>
      <c r="AY75" s="149" t="e">
        <f t="shared" si="15"/>
        <v>#DIV/0!</v>
      </c>
      <c r="AZ75" s="149" t="e">
        <f t="shared" si="16"/>
        <v>#DIV/0!</v>
      </c>
      <c r="BA75" s="148">
        <f t="shared" si="17"/>
        <v>0</v>
      </c>
      <c r="BB75" s="149" t="e">
        <f t="shared" si="18"/>
        <v>#DIV/0!</v>
      </c>
      <c r="BC75" s="149" t="e">
        <f t="shared" si="19"/>
        <v>#DIV/0!</v>
      </c>
      <c r="BD75" s="149" t="e">
        <f t="shared" si="20"/>
        <v>#DIV/0!</v>
      </c>
      <c r="BE75" s="149" t="e">
        <f t="shared" si="21"/>
        <v>#DIV/0!</v>
      </c>
      <c r="BF75" s="149" t="e">
        <f t="shared" si="22"/>
        <v>#DIV/0!</v>
      </c>
      <c r="BG75" s="148">
        <f t="shared" si="23"/>
        <v>0</v>
      </c>
      <c r="BH75" s="149" t="e">
        <f t="shared" si="24"/>
        <v>#DIV/0!</v>
      </c>
      <c r="BI75" s="149" t="e">
        <f t="shared" si="25"/>
        <v>#DIV/0!</v>
      </c>
      <c r="BJ75" s="149" t="e">
        <f t="shared" si="26"/>
        <v>#DIV/0!</v>
      </c>
      <c r="BK75" s="149" t="e">
        <f t="shared" si="27"/>
        <v>#DIV/0!</v>
      </c>
      <c r="BL75" s="149" t="e">
        <f t="shared" si="28"/>
        <v>#DIV/0!</v>
      </c>
      <c r="BM75" s="148">
        <f t="shared" si="29"/>
        <v>0</v>
      </c>
      <c r="BN75" s="149" t="e">
        <f t="shared" si="30"/>
        <v>#DIV/0!</v>
      </c>
      <c r="BO75" s="149" t="e">
        <f t="shared" si="31"/>
        <v>#DIV/0!</v>
      </c>
      <c r="BP75" s="149" t="e">
        <f t="shared" si="32"/>
        <v>#DIV/0!</v>
      </c>
      <c r="BQ75" s="149" t="e">
        <f t="shared" si="33"/>
        <v>#DIV/0!</v>
      </c>
      <c r="BR75" s="149" t="e">
        <f t="shared" si="34"/>
        <v>#DIV/0!</v>
      </c>
      <c r="BS75" s="148">
        <f t="shared" si="35"/>
        <v>0</v>
      </c>
      <c r="BT75" s="150"/>
      <c r="BU75" s="150" t="e">
        <f>VLOOKUP(I75,Lists!$D$2:$D$19,1,FALSE)</f>
        <v>#N/A</v>
      </c>
      <c r="BV75" s="150" t="e">
        <f>VLOOKUP($I75,Blends!$B$2:$B$115,1,FALSE)</f>
        <v>#N/A</v>
      </c>
      <c r="BW75" s="150"/>
      <c r="BX75" s="151">
        <f>ROUND(IF($I75="Other HFC Blend",(AA75*$L75*SUMIF(Lists!$E$2:$E$133,'Quarterly Information'!$K75,Exchange_Value)+AA75*$N75*SUMIF(Lists!$E$2:$E$133,'Quarterly Information'!$M75,Exchange_Value)+AA75*$P75*SUMIF(Lists!$E$2:$E$133,'Quarterly Information'!$O75,Exchange_Value)+AA75*$R75*SUMIF(Lists!$E$2:$E$133,'Quarterly Information'!$Q75,Exchange_Value)+AA75*$T75*SUMIF(Lists!$E$2:$E$133,'Quarterly Information'!$S75,Exchange_Value))/1000,AA75*SUMIF(Lists!$E$2:$E$133,$I75,Exchange_Value)/1000),1)</f>
        <v>0</v>
      </c>
      <c r="BY75" s="151">
        <f>ROUND(IF($I75="Other HFC Blend",(AB75*$L75*SUMIF(Lists!$E$2:$E$133,'Quarterly Information'!$K75,Exchange_Value)+AB75*$N75*SUMIF(Lists!$E$2:$E$133,'Quarterly Information'!$M75,Exchange_Value)+AB75*$P75*SUMIF(Lists!$E$2:$E$133,'Quarterly Information'!$O75,Exchange_Value)+AB75*$R75*SUMIF(Lists!$E$2:$E$133,'Quarterly Information'!$Q75,Exchange_Value)+AB75*$T75*SUMIF(Lists!$E$2:$E$133,'Quarterly Information'!$S75,Exchange_Value))/1000,AB75*SUMIF(Lists!$E$2:$E$133,$I75,Exchange_Value)/1000),1)</f>
        <v>0</v>
      </c>
      <c r="BZ75" s="151">
        <f>ROUND(IF($I75="Other HFC Blend",(AC75*$L75*SUMIF(Lists!$E$2:$E$133,'Quarterly Information'!$K75,Exchange_Value)+AC75*$N75*SUMIF(Lists!$E$2:$E$133,'Quarterly Information'!$M75,Exchange_Value)+AC75*$P75*SUMIF(Lists!$E$2:$E$133,'Quarterly Information'!$O75,Exchange_Value)+AC75*$R75*SUMIF(Lists!$E$2:$E$133,'Quarterly Information'!$Q75,Exchange_Value)+AC75*$T75*SUMIF(Lists!$E$2:$E$133,'Quarterly Information'!$S75,Exchange_Value))/1000,AC75*SUMIF(Lists!$E$2:$E$133,$I75,Exchange_Value)/1000),1)</f>
        <v>0</v>
      </c>
      <c r="CA75" s="151">
        <f>ROUND(IF($I75="Other HFC Blend",(AD75*$L75*SUMIF(Lists!$E$2:$E$133,'Quarterly Information'!$K75,Exchange_Value)+AD75*$N75*SUMIF(Lists!$E$2:$E$133,'Quarterly Information'!$M75,Exchange_Value)+AD75*$P75*SUMIF(Lists!$E$2:$E$133,'Quarterly Information'!$O75,Exchange_Value)+AD75*$R75*SUMIF(Lists!$E$2:$E$133,'Quarterly Information'!$Q75,Exchange_Value)+AD75*$T75*SUMIF(Lists!$E$2:$E$133,'Quarterly Information'!$S75,Exchange_Value))/1000,AD75*SUMIF(Lists!$E$2:$E$133,$I75,Exchange_Value)/1000),1)</f>
        <v>0</v>
      </c>
      <c r="CB75" s="151">
        <f>ROUND(IF($I75="Other HFC Blend",(AE75*$L75*SUMIF(Lists!$E$2:$E$133,'Quarterly Information'!$K75,Exchange_Value)+AE75*$N75*SUMIF(Lists!$E$2:$E$133,'Quarterly Information'!$M75,Exchange_Value)+AE75*$P75*SUMIF(Lists!$E$2:$E$133,'Quarterly Information'!$O75,Exchange_Value)+AE75*$R75*SUMIF(Lists!$E$2:$E$133,'Quarterly Information'!$Q75,Exchange_Value)+AE75*$T75*SUMIF(Lists!$E$2:$E$133,'Quarterly Information'!$S75,Exchange_Value))/1000,AE75*SUMIF(Lists!$E$2:$E$133,$I75,Exchange_Value)/1000),1)</f>
        <v>0</v>
      </c>
      <c r="CC75" s="151">
        <f>ROUND(IF($I75="Other HFC Blend",(AF75*$L75*SUMIF(Lists!$E$2:$E$133,'Quarterly Information'!$K75,Exchange_Value)+AF75*$N75*SUMIF(Lists!$E$2:$E$133,'Quarterly Information'!$M75,Exchange_Value)+AF75*$P75*SUMIF(Lists!$E$2:$E$133,'Quarterly Information'!$O75,Exchange_Value)+AF75*$R75*SUMIF(Lists!$E$2:$E$133,'Quarterly Information'!$Q75,Exchange_Value)+AF75*$T75*SUMIF(Lists!$E$2:$E$133,'Quarterly Information'!$S75,Exchange_Value))/1000,AF75*SUMIF(Lists!$E$2:$E$133,$I75,Exchange_Value)/1000),1)</f>
        <v>0</v>
      </c>
    </row>
    <row r="76" spans="1:81" ht="14.1">
      <c r="A76" s="18">
        <v>34</v>
      </c>
      <c r="B76" s="46" t="str">
        <f t="shared" si="36"/>
        <v/>
      </c>
      <c r="C76" s="72"/>
      <c r="D76" s="47"/>
      <c r="E76" s="81"/>
      <c r="F76" s="48"/>
      <c r="G76" s="49"/>
      <c r="H76" s="50"/>
      <c r="I76" s="92"/>
      <c r="J76" s="104"/>
      <c r="K76" s="109"/>
      <c r="L76" s="51"/>
      <c r="M76" s="48"/>
      <c r="N76" s="51"/>
      <c r="O76" s="48"/>
      <c r="P76" s="51"/>
      <c r="Q76" s="69"/>
      <c r="R76" s="51"/>
      <c r="S76" s="69"/>
      <c r="T76" s="110"/>
      <c r="U76" s="107"/>
      <c r="V76" s="48"/>
      <c r="W76" s="52"/>
      <c r="X76" s="48"/>
      <c r="Y76" s="116"/>
      <c r="Z76" s="133"/>
      <c r="AA76" s="131"/>
      <c r="AB76" s="76"/>
      <c r="AC76" s="76"/>
      <c r="AD76" s="76"/>
      <c r="AE76" s="76"/>
      <c r="AF76" s="76"/>
      <c r="AG76" s="145"/>
      <c r="AH76"/>
      <c r="AI76" s="148">
        <f t="shared" si="0"/>
        <v>0</v>
      </c>
      <c r="AJ76" s="148">
        <f t="shared" si="1"/>
        <v>0</v>
      </c>
      <c r="AK76" s="148">
        <f t="shared" si="2"/>
        <v>0</v>
      </c>
      <c r="AL76" s="148">
        <f t="shared" si="3"/>
        <v>0</v>
      </c>
      <c r="AM76" s="148">
        <f t="shared" si="4"/>
        <v>0</v>
      </c>
      <c r="AN76" s="148">
        <f t="shared" si="5"/>
        <v>0</v>
      </c>
      <c r="AO76" s="150"/>
      <c r="AP76" s="149" t="e">
        <f t="shared" si="6"/>
        <v>#DIV/0!</v>
      </c>
      <c r="AQ76" s="149" t="e">
        <f t="shared" si="7"/>
        <v>#DIV/0!</v>
      </c>
      <c r="AR76" s="149" t="e">
        <f t="shared" si="8"/>
        <v>#DIV/0!</v>
      </c>
      <c r="AS76" s="149" t="e">
        <f t="shared" si="9"/>
        <v>#DIV/0!</v>
      </c>
      <c r="AT76" s="149" t="e">
        <f t="shared" si="10"/>
        <v>#DIV/0!</v>
      </c>
      <c r="AU76" s="148">
        <f t="shared" si="11"/>
        <v>0</v>
      </c>
      <c r="AV76" s="149" t="e">
        <f t="shared" si="12"/>
        <v>#DIV/0!</v>
      </c>
      <c r="AW76" s="149" t="e">
        <f t="shared" si="13"/>
        <v>#DIV/0!</v>
      </c>
      <c r="AX76" s="149" t="e">
        <f t="shared" si="14"/>
        <v>#DIV/0!</v>
      </c>
      <c r="AY76" s="149" t="e">
        <f t="shared" si="15"/>
        <v>#DIV/0!</v>
      </c>
      <c r="AZ76" s="149" t="e">
        <f t="shared" si="16"/>
        <v>#DIV/0!</v>
      </c>
      <c r="BA76" s="148">
        <f t="shared" si="17"/>
        <v>0</v>
      </c>
      <c r="BB76" s="149" t="e">
        <f t="shared" si="18"/>
        <v>#DIV/0!</v>
      </c>
      <c r="BC76" s="149" t="e">
        <f t="shared" si="19"/>
        <v>#DIV/0!</v>
      </c>
      <c r="BD76" s="149" t="e">
        <f t="shared" si="20"/>
        <v>#DIV/0!</v>
      </c>
      <c r="BE76" s="149" t="e">
        <f t="shared" si="21"/>
        <v>#DIV/0!</v>
      </c>
      <c r="BF76" s="149" t="e">
        <f t="shared" si="22"/>
        <v>#DIV/0!</v>
      </c>
      <c r="BG76" s="148">
        <f t="shared" si="23"/>
        <v>0</v>
      </c>
      <c r="BH76" s="149" t="e">
        <f t="shared" si="24"/>
        <v>#DIV/0!</v>
      </c>
      <c r="BI76" s="149" t="e">
        <f t="shared" si="25"/>
        <v>#DIV/0!</v>
      </c>
      <c r="BJ76" s="149" t="e">
        <f t="shared" si="26"/>
        <v>#DIV/0!</v>
      </c>
      <c r="BK76" s="149" t="e">
        <f t="shared" si="27"/>
        <v>#DIV/0!</v>
      </c>
      <c r="BL76" s="149" t="e">
        <f t="shared" si="28"/>
        <v>#DIV/0!</v>
      </c>
      <c r="BM76" s="148">
        <f t="shared" si="29"/>
        <v>0</v>
      </c>
      <c r="BN76" s="149" t="e">
        <f t="shared" si="30"/>
        <v>#DIV/0!</v>
      </c>
      <c r="BO76" s="149" t="e">
        <f t="shared" si="31"/>
        <v>#DIV/0!</v>
      </c>
      <c r="BP76" s="149" t="e">
        <f t="shared" si="32"/>
        <v>#DIV/0!</v>
      </c>
      <c r="BQ76" s="149" t="e">
        <f t="shared" si="33"/>
        <v>#DIV/0!</v>
      </c>
      <c r="BR76" s="149" t="e">
        <f t="shared" si="34"/>
        <v>#DIV/0!</v>
      </c>
      <c r="BS76" s="148">
        <f t="shared" si="35"/>
        <v>0</v>
      </c>
      <c r="BT76" s="150"/>
      <c r="BU76" s="150" t="e">
        <f>VLOOKUP(I76,Lists!$D$2:$D$19,1,FALSE)</f>
        <v>#N/A</v>
      </c>
      <c r="BV76" s="150" t="e">
        <f>VLOOKUP($I76,Blends!$B$2:$B$115,1,FALSE)</f>
        <v>#N/A</v>
      </c>
      <c r="BW76" s="150"/>
      <c r="BX76" s="151">
        <f>ROUND(IF($I76="Other HFC Blend",(AA76*$L76*SUMIF(Lists!$E$2:$E$133,'Quarterly Information'!$K76,Exchange_Value)+AA76*$N76*SUMIF(Lists!$E$2:$E$133,'Quarterly Information'!$M76,Exchange_Value)+AA76*$P76*SUMIF(Lists!$E$2:$E$133,'Quarterly Information'!$O76,Exchange_Value)+AA76*$R76*SUMIF(Lists!$E$2:$E$133,'Quarterly Information'!$Q76,Exchange_Value)+AA76*$T76*SUMIF(Lists!$E$2:$E$133,'Quarterly Information'!$S76,Exchange_Value))/1000,AA76*SUMIF(Lists!$E$2:$E$133,$I76,Exchange_Value)/1000),1)</f>
        <v>0</v>
      </c>
      <c r="BY76" s="151">
        <f>ROUND(IF($I76="Other HFC Blend",(AB76*$L76*SUMIF(Lists!$E$2:$E$133,'Quarterly Information'!$K76,Exchange_Value)+AB76*$N76*SUMIF(Lists!$E$2:$E$133,'Quarterly Information'!$M76,Exchange_Value)+AB76*$P76*SUMIF(Lists!$E$2:$E$133,'Quarterly Information'!$O76,Exchange_Value)+AB76*$R76*SUMIF(Lists!$E$2:$E$133,'Quarterly Information'!$Q76,Exchange_Value)+AB76*$T76*SUMIF(Lists!$E$2:$E$133,'Quarterly Information'!$S76,Exchange_Value))/1000,AB76*SUMIF(Lists!$E$2:$E$133,$I76,Exchange_Value)/1000),1)</f>
        <v>0</v>
      </c>
      <c r="BZ76" s="151">
        <f>ROUND(IF($I76="Other HFC Blend",(AC76*$L76*SUMIF(Lists!$E$2:$E$133,'Quarterly Information'!$K76,Exchange_Value)+AC76*$N76*SUMIF(Lists!$E$2:$E$133,'Quarterly Information'!$M76,Exchange_Value)+AC76*$P76*SUMIF(Lists!$E$2:$E$133,'Quarterly Information'!$O76,Exchange_Value)+AC76*$R76*SUMIF(Lists!$E$2:$E$133,'Quarterly Information'!$Q76,Exchange_Value)+AC76*$T76*SUMIF(Lists!$E$2:$E$133,'Quarterly Information'!$S76,Exchange_Value))/1000,AC76*SUMIF(Lists!$E$2:$E$133,$I76,Exchange_Value)/1000),1)</f>
        <v>0</v>
      </c>
      <c r="CA76" s="151">
        <f>ROUND(IF($I76="Other HFC Blend",(AD76*$L76*SUMIF(Lists!$E$2:$E$133,'Quarterly Information'!$K76,Exchange_Value)+AD76*$N76*SUMIF(Lists!$E$2:$E$133,'Quarterly Information'!$M76,Exchange_Value)+AD76*$P76*SUMIF(Lists!$E$2:$E$133,'Quarterly Information'!$O76,Exchange_Value)+AD76*$R76*SUMIF(Lists!$E$2:$E$133,'Quarterly Information'!$Q76,Exchange_Value)+AD76*$T76*SUMIF(Lists!$E$2:$E$133,'Quarterly Information'!$S76,Exchange_Value))/1000,AD76*SUMIF(Lists!$E$2:$E$133,$I76,Exchange_Value)/1000),1)</f>
        <v>0</v>
      </c>
      <c r="CB76" s="151">
        <f>ROUND(IF($I76="Other HFC Blend",(AE76*$L76*SUMIF(Lists!$E$2:$E$133,'Quarterly Information'!$K76,Exchange_Value)+AE76*$N76*SUMIF(Lists!$E$2:$E$133,'Quarterly Information'!$M76,Exchange_Value)+AE76*$P76*SUMIF(Lists!$E$2:$E$133,'Quarterly Information'!$O76,Exchange_Value)+AE76*$R76*SUMIF(Lists!$E$2:$E$133,'Quarterly Information'!$Q76,Exchange_Value)+AE76*$T76*SUMIF(Lists!$E$2:$E$133,'Quarterly Information'!$S76,Exchange_Value))/1000,AE76*SUMIF(Lists!$E$2:$E$133,$I76,Exchange_Value)/1000),1)</f>
        <v>0</v>
      </c>
      <c r="CC76" s="151">
        <f>ROUND(IF($I76="Other HFC Blend",(AF76*$L76*SUMIF(Lists!$E$2:$E$133,'Quarterly Information'!$K76,Exchange_Value)+AF76*$N76*SUMIF(Lists!$E$2:$E$133,'Quarterly Information'!$M76,Exchange_Value)+AF76*$P76*SUMIF(Lists!$E$2:$E$133,'Quarterly Information'!$O76,Exchange_Value)+AF76*$R76*SUMIF(Lists!$E$2:$E$133,'Quarterly Information'!$Q76,Exchange_Value)+AF76*$T76*SUMIF(Lists!$E$2:$E$133,'Quarterly Information'!$S76,Exchange_Value))/1000,AF76*SUMIF(Lists!$E$2:$E$133,$I76,Exchange_Value)/1000),1)</f>
        <v>0</v>
      </c>
    </row>
    <row r="77" spans="1:81" ht="14.1">
      <c r="A77" s="18">
        <v>35</v>
      </c>
      <c r="B77" s="46" t="str">
        <f t="shared" si="36"/>
        <v/>
      </c>
      <c r="C77" s="72"/>
      <c r="D77" s="47"/>
      <c r="E77" s="81"/>
      <c r="F77" s="48"/>
      <c r="G77" s="49"/>
      <c r="H77" s="50"/>
      <c r="I77" s="92"/>
      <c r="J77" s="104"/>
      <c r="K77" s="109"/>
      <c r="L77" s="51"/>
      <c r="M77" s="48"/>
      <c r="N77" s="51"/>
      <c r="O77" s="48"/>
      <c r="P77" s="51"/>
      <c r="Q77" s="69"/>
      <c r="R77" s="51"/>
      <c r="S77" s="69"/>
      <c r="T77" s="110"/>
      <c r="U77" s="107"/>
      <c r="V77" s="48"/>
      <c r="W77" s="52"/>
      <c r="X77" s="48"/>
      <c r="Y77" s="116"/>
      <c r="Z77" s="133"/>
      <c r="AA77" s="131"/>
      <c r="AB77" s="76"/>
      <c r="AC77" s="76"/>
      <c r="AD77" s="76"/>
      <c r="AE77" s="76"/>
      <c r="AF77" s="76"/>
      <c r="AG77" s="145"/>
      <c r="AH77"/>
      <c r="AI77" s="148">
        <f t="shared" si="0"/>
        <v>0</v>
      </c>
      <c r="AJ77" s="148">
        <f t="shared" si="1"/>
        <v>0</v>
      </c>
      <c r="AK77" s="148">
        <f t="shared" si="2"/>
        <v>0</v>
      </c>
      <c r="AL77" s="148">
        <f t="shared" si="3"/>
        <v>0</v>
      </c>
      <c r="AM77" s="148">
        <f t="shared" si="4"/>
        <v>0</v>
      </c>
      <c r="AN77" s="148">
        <f t="shared" si="5"/>
        <v>0</v>
      </c>
      <c r="AO77" s="150"/>
      <c r="AP77" s="149" t="e">
        <f t="shared" si="6"/>
        <v>#DIV/0!</v>
      </c>
      <c r="AQ77" s="149" t="e">
        <f t="shared" si="7"/>
        <v>#DIV/0!</v>
      </c>
      <c r="AR77" s="149" t="e">
        <f t="shared" si="8"/>
        <v>#DIV/0!</v>
      </c>
      <c r="AS77" s="149" t="e">
        <f t="shared" si="9"/>
        <v>#DIV/0!</v>
      </c>
      <c r="AT77" s="149" t="e">
        <f t="shared" si="10"/>
        <v>#DIV/0!</v>
      </c>
      <c r="AU77" s="148">
        <f t="shared" si="11"/>
        <v>0</v>
      </c>
      <c r="AV77" s="149" t="e">
        <f t="shared" si="12"/>
        <v>#DIV/0!</v>
      </c>
      <c r="AW77" s="149" t="e">
        <f t="shared" si="13"/>
        <v>#DIV/0!</v>
      </c>
      <c r="AX77" s="149" t="e">
        <f t="shared" si="14"/>
        <v>#DIV/0!</v>
      </c>
      <c r="AY77" s="149" t="e">
        <f t="shared" si="15"/>
        <v>#DIV/0!</v>
      </c>
      <c r="AZ77" s="149" t="e">
        <f t="shared" si="16"/>
        <v>#DIV/0!</v>
      </c>
      <c r="BA77" s="148">
        <f t="shared" si="17"/>
        <v>0</v>
      </c>
      <c r="BB77" s="149" t="e">
        <f t="shared" si="18"/>
        <v>#DIV/0!</v>
      </c>
      <c r="BC77" s="149" t="e">
        <f t="shared" si="19"/>
        <v>#DIV/0!</v>
      </c>
      <c r="BD77" s="149" t="e">
        <f t="shared" si="20"/>
        <v>#DIV/0!</v>
      </c>
      <c r="BE77" s="149" t="e">
        <f t="shared" si="21"/>
        <v>#DIV/0!</v>
      </c>
      <c r="BF77" s="149" t="e">
        <f t="shared" si="22"/>
        <v>#DIV/0!</v>
      </c>
      <c r="BG77" s="148">
        <f t="shared" si="23"/>
        <v>0</v>
      </c>
      <c r="BH77" s="149" t="e">
        <f t="shared" si="24"/>
        <v>#DIV/0!</v>
      </c>
      <c r="BI77" s="149" t="e">
        <f t="shared" si="25"/>
        <v>#DIV/0!</v>
      </c>
      <c r="BJ77" s="149" t="e">
        <f t="shared" si="26"/>
        <v>#DIV/0!</v>
      </c>
      <c r="BK77" s="149" t="e">
        <f t="shared" si="27"/>
        <v>#DIV/0!</v>
      </c>
      <c r="BL77" s="149" t="e">
        <f t="shared" si="28"/>
        <v>#DIV/0!</v>
      </c>
      <c r="BM77" s="148">
        <f t="shared" si="29"/>
        <v>0</v>
      </c>
      <c r="BN77" s="149" t="e">
        <f t="shared" si="30"/>
        <v>#DIV/0!</v>
      </c>
      <c r="BO77" s="149" t="e">
        <f t="shared" si="31"/>
        <v>#DIV/0!</v>
      </c>
      <c r="BP77" s="149" t="e">
        <f t="shared" si="32"/>
        <v>#DIV/0!</v>
      </c>
      <c r="BQ77" s="149" t="e">
        <f t="shared" si="33"/>
        <v>#DIV/0!</v>
      </c>
      <c r="BR77" s="149" t="e">
        <f t="shared" si="34"/>
        <v>#DIV/0!</v>
      </c>
      <c r="BS77" s="148">
        <f t="shared" si="35"/>
        <v>0</v>
      </c>
      <c r="BT77" s="150"/>
      <c r="BU77" s="150" t="e">
        <f>VLOOKUP(I77,Lists!$D$2:$D$19,1,FALSE)</f>
        <v>#N/A</v>
      </c>
      <c r="BV77" s="150" t="e">
        <f>VLOOKUP($I77,Blends!$B$2:$B$115,1,FALSE)</f>
        <v>#N/A</v>
      </c>
      <c r="BW77" s="150"/>
      <c r="BX77" s="151">
        <f>ROUND(IF($I77="Other HFC Blend",(AA77*$L77*SUMIF(Lists!$E$2:$E$133,'Quarterly Information'!$K77,Exchange_Value)+AA77*$N77*SUMIF(Lists!$E$2:$E$133,'Quarterly Information'!$M77,Exchange_Value)+AA77*$P77*SUMIF(Lists!$E$2:$E$133,'Quarterly Information'!$O77,Exchange_Value)+AA77*$R77*SUMIF(Lists!$E$2:$E$133,'Quarterly Information'!$Q77,Exchange_Value)+AA77*$T77*SUMIF(Lists!$E$2:$E$133,'Quarterly Information'!$S77,Exchange_Value))/1000,AA77*SUMIF(Lists!$E$2:$E$133,$I77,Exchange_Value)/1000),1)</f>
        <v>0</v>
      </c>
      <c r="BY77" s="151">
        <f>ROUND(IF($I77="Other HFC Blend",(AB77*$L77*SUMIF(Lists!$E$2:$E$133,'Quarterly Information'!$K77,Exchange_Value)+AB77*$N77*SUMIF(Lists!$E$2:$E$133,'Quarterly Information'!$M77,Exchange_Value)+AB77*$P77*SUMIF(Lists!$E$2:$E$133,'Quarterly Information'!$O77,Exchange_Value)+AB77*$R77*SUMIF(Lists!$E$2:$E$133,'Quarterly Information'!$Q77,Exchange_Value)+AB77*$T77*SUMIF(Lists!$E$2:$E$133,'Quarterly Information'!$S77,Exchange_Value))/1000,AB77*SUMIF(Lists!$E$2:$E$133,$I77,Exchange_Value)/1000),1)</f>
        <v>0</v>
      </c>
      <c r="BZ77" s="151">
        <f>ROUND(IF($I77="Other HFC Blend",(AC77*$L77*SUMIF(Lists!$E$2:$E$133,'Quarterly Information'!$K77,Exchange_Value)+AC77*$N77*SUMIF(Lists!$E$2:$E$133,'Quarterly Information'!$M77,Exchange_Value)+AC77*$P77*SUMIF(Lists!$E$2:$E$133,'Quarterly Information'!$O77,Exchange_Value)+AC77*$R77*SUMIF(Lists!$E$2:$E$133,'Quarterly Information'!$Q77,Exchange_Value)+AC77*$T77*SUMIF(Lists!$E$2:$E$133,'Quarterly Information'!$S77,Exchange_Value))/1000,AC77*SUMIF(Lists!$E$2:$E$133,$I77,Exchange_Value)/1000),1)</f>
        <v>0</v>
      </c>
      <c r="CA77" s="151">
        <f>ROUND(IF($I77="Other HFC Blend",(AD77*$L77*SUMIF(Lists!$E$2:$E$133,'Quarterly Information'!$K77,Exchange_Value)+AD77*$N77*SUMIF(Lists!$E$2:$E$133,'Quarterly Information'!$M77,Exchange_Value)+AD77*$P77*SUMIF(Lists!$E$2:$E$133,'Quarterly Information'!$O77,Exchange_Value)+AD77*$R77*SUMIF(Lists!$E$2:$E$133,'Quarterly Information'!$Q77,Exchange_Value)+AD77*$T77*SUMIF(Lists!$E$2:$E$133,'Quarterly Information'!$S77,Exchange_Value))/1000,AD77*SUMIF(Lists!$E$2:$E$133,$I77,Exchange_Value)/1000),1)</f>
        <v>0</v>
      </c>
      <c r="CB77" s="151">
        <f>ROUND(IF($I77="Other HFC Blend",(AE77*$L77*SUMIF(Lists!$E$2:$E$133,'Quarterly Information'!$K77,Exchange_Value)+AE77*$N77*SUMIF(Lists!$E$2:$E$133,'Quarterly Information'!$M77,Exchange_Value)+AE77*$P77*SUMIF(Lists!$E$2:$E$133,'Quarterly Information'!$O77,Exchange_Value)+AE77*$R77*SUMIF(Lists!$E$2:$E$133,'Quarterly Information'!$Q77,Exchange_Value)+AE77*$T77*SUMIF(Lists!$E$2:$E$133,'Quarterly Information'!$S77,Exchange_Value))/1000,AE77*SUMIF(Lists!$E$2:$E$133,$I77,Exchange_Value)/1000),1)</f>
        <v>0</v>
      </c>
      <c r="CC77" s="151">
        <f>ROUND(IF($I77="Other HFC Blend",(AF77*$L77*SUMIF(Lists!$E$2:$E$133,'Quarterly Information'!$K77,Exchange_Value)+AF77*$N77*SUMIF(Lists!$E$2:$E$133,'Quarterly Information'!$M77,Exchange_Value)+AF77*$P77*SUMIF(Lists!$E$2:$E$133,'Quarterly Information'!$O77,Exchange_Value)+AF77*$R77*SUMIF(Lists!$E$2:$E$133,'Quarterly Information'!$Q77,Exchange_Value)+AF77*$T77*SUMIF(Lists!$E$2:$E$133,'Quarterly Information'!$S77,Exchange_Value))/1000,AF77*SUMIF(Lists!$E$2:$E$133,$I77,Exchange_Value)/1000),1)</f>
        <v>0</v>
      </c>
    </row>
    <row r="78" spans="1:81" ht="14.1">
      <c r="A78" s="18">
        <v>36</v>
      </c>
      <c r="B78" s="46" t="str">
        <f t="shared" si="36"/>
        <v/>
      </c>
      <c r="C78" s="72"/>
      <c r="D78" s="47"/>
      <c r="E78" s="81"/>
      <c r="F78" s="48"/>
      <c r="G78" s="49"/>
      <c r="H78" s="50"/>
      <c r="I78" s="92"/>
      <c r="J78" s="104"/>
      <c r="K78" s="109"/>
      <c r="L78" s="51"/>
      <c r="M78" s="48"/>
      <c r="N78" s="51"/>
      <c r="O78" s="48"/>
      <c r="P78" s="51"/>
      <c r="Q78" s="69"/>
      <c r="R78" s="51"/>
      <c r="S78" s="69"/>
      <c r="T78" s="110"/>
      <c r="U78" s="107"/>
      <c r="V78" s="48"/>
      <c r="W78" s="52"/>
      <c r="X78" s="48"/>
      <c r="Y78" s="116"/>
      <c r="Z78" s="133"/>
      <c r="AA78" s="131"/>
      <c r="AB78" s="76"/>
      <c r="AC78" s="76"/>
      <c r="AD78" s="76"/>
      <c r="AE78" s="76"/>
      <c r="AF78" s="76"/>
      <c r="AG78" s="145"/>
      <c r="AH78"/>
      <c r="AI78" s="148">
        <f t="shared" si="0"/>
        <v>0</v>
      </c>
      <c r="AJ78" s="148">
        <f t="shared" si="1"/>
        <v>0</v>
      </c>
      <c r="AK78" s="148">
        <f t="shared" si="2"/>
        <v>0</v>
      </c>
      <c r="AL78" s="148">
        <f t="shared" si="3"/>
        <v>0</v>
      </c>
      <c r="AM78" s="148">
        <f t="shared" si="4"/>
        <v>0</v>
      </c>
      <c r="AN78" s="148">
        <f t="shared" si="5"/>
        <v>0</v>
      </c>
      <c r="AO78" s="150"/>
      <c r="AP78" s="149" t="e">
        <f t="shared" si="6"/>
        <v>#DIV/0!</v>
      </c>
      <c r="AQ78" s="149" t="e">
        <f t="shared" si="7"/>
        <v>#DIV/0!</v>
      </c>
      <c r="AR78" s="149" t="e">
        <f t="shared" si="8"/>
        <v>#DIV/0!</v>
      </c>
      <c r="AS78" s="149" t="e">
        <f t="shared" si="9"/>
        <v>#DIV/0!</v>
      </c>
      <c r="AT78" s="149" t="e">
        <f t="shared" si="10"/>
        <v>#DIV/0!</v>
      </c>
      <c r="AU78" s="148">
        <f t="shared" si="11"/>
        <v>0</v>
      </c>
      <c r="AV78" s="149" t="e">
        <f t="shared" si="12"/>
        <v>#DIV/0!</v>
      </c>
      <c r="AW78" s="149" t="e">
        <f t="shared" si="13"/>
        <v>#DIV/0!</v>
      </c>
      <c r="AX78" s="149" t="e">
        <f t="shared" si="14"/>
        <v>#DIV/0!</v>
      </c>
      <c r="AY78" s="149" t="e">
        <f t="shared" si="15"/>
        <v>#DIV/0!</v>
      </c>
      <c r="AZ78" s="149" t="e">
        <f t="shared" si="16"/>
        <v>#DIV/0!</v>
      </c>
      <c r="BA78" s="148">
        <f t="shared" si="17"/>
        <v>0</v>
      </c>
      <c r="BB78" s="149" t="e">
        <f t="shared" si="18"/>
        <v>#DIV/0!</v>
      </c>
      <c r="BC78" s="149" t="e">
        <f t="shared" si="19"/>
        <v>#DIV/0!</v>
      </c>
      <c r="BD78" s="149" t="e">
        <f t="shared" si="20"/>
        <v>#DIV/0!</v>
      </c>
      <c r="BE78" s="149" t="e">
        <f t="shared" si="21"/>
        <v>#DIV/0!</v>
      </c>
      <c r="BF78" s="149" t="e">
        <f t="shared" si="22"/>
        <v>#DIV/0!</v>
      </c>
      <c r="BG78" s="148">
        <f t="shared" si="23"/>
        <v>0</v>
      </c>
      <c r="BH78" s="149" t="e">
        <f t="shared" si="24"/>
        <v>#DIV/0!</v>
      </c>
      <c r="BI78" s="149" t="e">
        <f t="shared" si="25"/>
        <v>#DIV/0!</v>
      </c>
      <c r="BJ78" s="149" t="e">
        <f t="shared" si="26"/>
        <v>#DIV/0!</v>
      </c>
      <c r="BK78" s="149" t="e">
        <f t="shared" si="27"/>
        <v>#DIV/0!</v>
      </c>
      <c r="BL78" s="149" t="e">
        <f t="shared" si="28"/>
        <v>#DIV/0!</v>
      </c>
      <c r="BM78" s="148">
        <f t="shared" si="29"/>
        <v>0</v>
      </c>
      <c r="BN78" s="149" t="e">
        <f t="shared" si="30"/>
        <v>#DIV/0!</v>
      </c>
      <c r="BO78" s="149" t="e">
        <f t="shared" si="31"/>
        <v>#DIV/0!</v>
      </c>
      <c r="BP78" s="149" t="e">
        <f t="shared" si="32"/>
        <v>#DIV/0!</v>
      </c>
      <c r="BQ78" s="149" t="e">
        <f t="shared" si="33"/>
        <v>#DIV/0!</v>
      </c>
      <c r="BR78" s="149" t="e">
        <f t="shared" si="34"/>
        <v>#DIV/0!</v>
      </c>
      <c r="BS78" s="148">
        <f t="shared" si="35"/>
        <v>0</v>
      </c>
      <c r="BT78" s="150"/>
      <c r="BU78" s="150" t="e">
        <f>VLOOKUP(I78,Lists!$D$2:$D$19,1,FALSE)</f>
        <v>#N/A</v>
      </c>
      <c r="BV78" s="150" t="e">
        <f>VLOOKUP($I78,Blends!$B$2:$B$115,1,FALSE)</f>
        <v>#N/A</v>
      </c>
      <c r="BW78" s="150"/>
      <c r="BX78" s="151">
        <f>ROUND(IF($I78="Other HFC Blend",(AA78*$L78*SUMIF(Lists!$E$2:$E$133,'Quarterly Information'!$K78,Exchange_Value)+AA78*$N78*SUMIF(Lists!$E$2:$E$133,'Quarterly Information'!$M78,Exchange_Value)+AA78*$P78*SUMIF(Lists!$E$2:$E$133,'Quarterly Information'!$O78,Exchange_Value)+AA78*$R78*SUMIF(Lists!$E$2:$E$133,'Quarterly Information'!$Q78,Exchange_Value)+AA78*$T78*SUMIF(Lists!$E$2:$E$133,'Quarterly Information'!$S78,Exchange_Value))/1000,AA78*SUMIF(Lists!$E$2:$E$133,$I78,Exchange_Value)/1000),1)</f>
        <v>0</v>
      </c>
      <c r="BY78" s="151">
        <f>ROUND(IF($I78="Other HFC Blend",(AB78*$L78*SUMIF(Lists!$E$2:$E$133,'Quarterly Information'!$K78,Exchange_Value)+AB78*$N78*SUMIF(Lists!$E$2:$E$133,'Quarterly Information'!$M78,Exchange_Value)+AB78*$P78*SUMIF(Lists!$E$2:$E$133,'Quarterly Information'!$O78,Exchange_Value)+AB78*$R78*SUMIF(Lists!$E$2:$E$133,'Quarterly Information'!$Q78,Exchange_Value)+AB78*$T78*SUMIF(Lists!$E$2:$E$133,'Quarterly Information'!$S78,Exchange_Value))/1000,AB78*SUMIF(Lists!$E$2:$E$133,$I78,Exchange_Value)/1000),1)</f>
        <v>0</v>
      </c>
      <c r="BZ78" s="151">
        <f>ROUND(IF($I78="Other HFC Blend",(AC78*$L78*SUMIF(Lists!$E$2:$E$133,'Quarterly Information'!$K78,Exchange_Value)+AC78*$N78*SUMIF(Lists!$E$2:$E$133,'Quarterly Information'!$M78,Exchange_Value)+AC78*$P78*SUMIF(Lists!$E$2:$E$133,'Quarterly Information'!$O78,Exchange_Value)+AC78*$R78*SUMIF(Lists!$E$2:$E$133,'Quarterly Information'!$Q78,Exchange_Value)+AC78*$T78*SUMIF(Lists!$E$2:$E$133,'Quarterly Information'!$S78,Exchange_Value))/1000,AC78*SUMIF(Lists!$E$2:$E$133,$I78,Exchange_Value)/1000),1)</f>
        <v>0</v>
      </c>
      <c r="CA78" s="151">
        <f>ROUND(IF($I78="Other HFC Blend",(AD78*$L78*SUMIF(Lists!$E$2:$E$133,'Quarterly Information'!$K78,Exchange_Value)+AD78*$N78*SUMIF(Lists!$E$2:$E$133,'Quarterly Information'!$M78,Exchange_Value)+AD78*$P78*SUMIF(Lists!$E$2:$E$133,'Quarterly Information'!$O78,Exchange_Value)+AD78*$R78*SUMIF(Lists!$E$2:$E$133,'Quarterly Information'!$Q78,Exchange_Value)+AD78*$T78*SUMIF(Lists!$E$2:$E$133,'Quarterly Information'!$S78,Exchange_Value))/1000,AD78*SUMIF(Lists!$E$2:$E$133,$I78,Exchange_Value)/1000),1)</f>
        <v>0</v>
      </c>
      <c r="CB78" s="151">
        <f>ROUND(IF($I78="Other HFC Blend",(AE78*$L78*SUMIF(Lists!$E$2:$E$133,'Quarterly Information'!$K78,Exchange_Value)+AE78*$N78*SUMIF(Lists!$E$2:$E$133,'Quarterly Information'!$M78,Exchange_Value)+AE78*$P78*SUMIF(Lists!$E$2:$E$133,'Quarterly Information'!$O78,Exchange_Value)+AE78*$R78*SUMIF(Lists!$E$2:$E$133,'Quarterly Information'!$Q78,Exchange_Value)+AE78*$T78*SUMIF(Lists!$E$2:$E$133,'Quarterly Information'!$S78,Exchange_Value))/1000,AE78*SUMIF(Lists!$E$2:$E$133,$I78,Exchange_Value)/1000),1)</f>
        <v>0</v>
      </c>
      <c r="CC78" s="151">
        <f>ROUND(IF($I78="Other HFC Blend",(AF78*$L78*SUMIF(Lists!$E$2:$E$133,'Quarterly Information'!$K78,Exchange_Value)+AF78*$N78*SUMIF(Lists!$E$2:$E$133,'Quarterly Information'!$M78,Exchange_Value)+AF78*$P78*SUMIF(Lists!$E$2:$E$133,'Quarterly Information'!$O78,Exchange_Value)+AF78*$R78*SUMIF(Lists!$E$2:$E$133,'Quarterly Information'!$Q78,Exchange_Value)+AF78*$T78*SUMIF(Lists!$E$2:$E$133,'Quarterly Information'!$S78,Exchange_Value))/1000,AF78*SUMIF(Lists!$E$2:$E$133,$I78,Exchange_Value)/1000),1)</f>
        <v>0</v>
      </c>
    </row>
    <row r="79" spans="1:81" ht="14.1">
      <c r="A79" s="18">
        <v>37</v>
      </c>
      <c r="B79" s="46" t="str">
        <f t="shared" si="36"/>
        <v/>
      </c>
      <c r="C79" s="72"/>
      <c r="D79" s="47"/>
      <c r="E79" s="81"/>
      <c r="F79" s="48"/>
      <c r="G79" s="49"/>
      <c r="H79" s="50"/>
      <c r="I79" s="92"/>
      <c r="J79" s="104"/>
      <c r="K79" s="109"/>
      <c r="L79" s="51"/>
      <c r="M79" s="48"/>
      <c r="N79" s="51"/>
      <c r="O79" s="48"/>
      <c r="P79" s="51"/>
      <c r="Q79" s="69"/>
      <c r="R79" s="51"/>
      <c r="S79" s="69"/>
      <c r="T79" s="110"/>
      <c r="U79" s="107"/>
      <c r="V79" s="48"/>
      <c r="W79" s="52"/>
      <c r="X79" s="48"/>
      <c r="Y79" s="116"/>
      <c r="Z79" s="133"/>
      <c r="AA79" s="131"/>
      <c r="AB79" s="76"/>
      <c r="AC79" s="76"/>
      <c r="AD79" s="76"/>
      <c r="AE79" s="76"/>
      <c r="AF79" s="76"/>
      <c r="AG79" s="145"/>
      <c r="AH79"/>
      <c r="AI79" s="148">
        <f t="shared" si="0"/>
        <v>0</v>
      </c>
      <c r="AJ79" s="148">
        <f t="shared" si="1"/>
        <v>0</v>
      </c>
      <c r="AK79" s="148">
        <f t="shared" si="2"/>
        <v>0</v>
      </c>
      <c r="AL79" s="148">
        <f t="shared" si="3"/>
        <v>0</v>
      </c>
      <c r="AM79" s="148">
        <f t="shared" si="4"/>
        <v>0</v>
      </c>
      <c r="AN79" s="148">
        <f t="shared" si="5"/>
        <v>0</v>
      </c>
      <c r="AO79" s="150"/>
      <c r="AP79" s="149" t="e">
        <f t="shared" si="6"/>
        <v>#DIV/0!</v>
      </c>
      <c r="AQ79" s="149" t="e">
        <f t="shared" si="7"/>
        <v>#DIV/0!</v>
      </c>
      <c r="AR79" s="149" t="e">
        <f t="shared" si="8"/>
        <v>#DIV/0!</v>
      </c>
      <c r="AS79" s="149" t="e">
        <f t="shared" si="9"/>
        <v>#DIV/0!</v>
      </c>
      <c r="AT79" s="149" t="e">
        <f t="shared" si="10"/>
        <v>#DIV/0!</v>
      </c>
      <c r="AU79" s="148">
        <f t="shared" si="11"/>
        <v>0</v>
      </c>
      <c r="AV79" s="149" t="e">
        <f t="shared" si="12"/>
        <v>#DIV/0!</v>
      </c>
      <c r="AW79" s="149" t="e">
        <f t="shared" si="13"/>
        <v>#DIV/0!</v>
      </c>
      <c r="AX79" s="149" t="e">
        <f t="shared" si="14"/>
        <v>#DIV/0!</v>
      </c>
      <c r="AY79" s="149" t="e">
        <f t="shared" si="15"/>
        <v>#DIV/0!</v>
      </c>
      <c r="AZ79" s="149" t="e">
        <f t="shared" si="16"/>
        <v>#DIV/0!</v>
      </c>
      <c r="BA79" s="148">
        <f t="shared" si="17"/>
        <v>0</v>
      </c>
      <c r="BB79" s="149" t="e">
        <f t="shared" si="18"/>
        <v>#DIV/0!</v>
      </c>
      <c r="BC79" s="149" t="e">
        <f t="shared" si="19"/>
        <v>#DIV/0!</v>
      </c>
      <c r="BD79" s="149" t="e">
        <f t="shared" si="20"/>
        <v>#DIV/0!</v>
      </c>
      <c r="BE79" s="149" t="e">
        <f t="shared" si="21"/>
        <v>#DIV/0!</v>
      </c>
      <c r="BF79" s="149" t="e">
        <f t="shared" si="22"/>
        <v>#DIV/0!</v>
      </c>
      <c r="BG79" s="148">
        <f t="shared" si="23"/>
        <v>0</v>
      </c>
      <c r="BH79" s="149" t="e">
        <f t="shared" si="24"/>
        <v>#DIV/0!</v>
      </c>
      <c r="BI79" s="149" t="e">
        <f t="shared" si="25"/>
        <v>#DIV/0!</v>
      </c>
      <c r="BJ79" s="149" t="e">
        <f t="shared" si="26"/>
        <v>#DIV/0!</v>
      </c>
      <c r="BK79" s="149" t="e">
        <f t="shared" si="27"/>
        <v>#DIV/0!</v>
      </c>
      <c r="BL79" s="149" t="e">
        <f t="shared" si="28"/>
        <v>#DIV/0!</v>
      </c>
      <c r="BM79" s="148">
        <f t="shared" si="29"/>
        <v>0</v>
      </c>
      <c r="BN79" s="149" t="e">
        <f t="shared" si="30"/>
        <v>#DIV/0!</v>
      </c>
      <c r="BO79" s="149" t="e">
        <f t="shared" si="31"/>
        <v>#DIV/0!</v>
      </c>
      <c r="BP79" s="149" t="e">
        <f t="shared" si="32"/>
        <v>#DIV/0!</v>
      </c>
      <c r="BQ79" s="149" t="e">
        <f t="shared" si="33"/>
        <v>#DIV/0!</v>
      </c>
      <c r="BR79" s="149" t="e">
        <f t="shared" si="34"/>
        <v>#DIV/0!</v>
      </c>
      <c r="BS79" s="148">
        <f t="shared" si="35"/>
        <v>0</v>
      </c>
      <c r="BT79" s="150"/>
      <c r="BU79" s="150" t="e">
        <f>VLOOKUP(I79,Lists!$D$2:$D$19,1,FALSE)</f>
        <v>#N/A</v>
      </c>
      <c r="BV79" s="150" t="e">
        <f>VLOOKUP($I79,Blends!$B$2:$B$115,1,FALSE)</f>
        <v>#N/A</v>
      </c>
      <c r="BW79" s="150"/>
      <c r="BX79" s="151">
        <f>ROUND(IF($I79="Other HFC Blend",(AA79*$L79*SUMIF(Lists!$E$2:$E$133,'Quarterly Information'!$K79,Exchange_Value)+AA79*$N79*SUMIF(Lists!$E$2:$E$133,'Quarterly Information'!$M79,Exchange_Value)+AA79*$P79*SUMIF(Lists!$E$2:$E$133,'Quarterly Information'!$O79,Exchange_Value)+AA79*$R79*SUMIF(Lists!$E$2:$E$133,'Quarterly Information'!$Q79,Exchange_Value)+AA79*$T79*SUMIF(Lists!$E$2:$E$133,'Quarterly Information'!$S79,Exchange_Value))/1000,AA79*SUMIF(Lists!$E$2:$E$133,$I79,Exchange_Value)/1000),1)</f>
        <v>0</v>
      </c>
      <c r="BY79" s="151">
        <f>ROUND(IF($I79="Other HFC Blend",(AB79*$L79*SUMIF(Lists!$E$2:$E$133,'Quarterly Information'!$K79,Exchange_Value)+AB79*$N79*SUMIF(Lists!$E$2:$E$133,'Quarterly Information'!$M79,Exchange_Value)+AB79*$P79*SUMIF(Lists!$E$2:$E$133,'Quarterly Information'!$O79,Exchange_Value)+AB79*$R79*SUMIF(Lists!$E$2:$E$133,'Quarterly Information'!$Q79,Exchange_Value)+AB79*$T79*SUMIF(Lists!$E$2:$E$133,'Quarterly Information'!$S79,Exchange_Value))/1000,AB79*SUMIF(Lists!$E$2:$E$133,$I79,Exchange_Value)/1000),1)</f>
        <v>0</v>
      </c>
      <c r="BZ79" s="151">
        <f>ROUND(IF($I79="Other HFC Blend",(AC79*$L79*SUMIF(Lists!$E$2:$E$133,'Quarterly Information'!$K79,Exchange_Value)+AC79*$N79*SUMIF(Lists!$E$2:$E$133,'Quarterly Information'!$M79,Exchange_Value)+AC79*$P79*SUMIF(Lists!$E$2:$E$133,'Quarterly Information'!$O79,Exchange_Value)+AC79*$R79*SUMIF(Lists!$E$2:$E$133,'Quarterly Information'!$Q79,Exchange_Value)+AC79*$T79*SUMIF(Lists!$E$2:$E$133,'Quarterly Information'!$S79,Exchange_Value))/1000,AC79*SUMIF(Lists!$E$2:$E$133,$I79,Exchange_Value)/1000),1)</f>
        <v>0</v>
      </c>
      <c r="CA79" s="151">
        <f>ROUND(IF($I79="Other HFC Blend",(AD79*$L79*SUMIF(Lists!$E$2:$E$133,'Quarterly Information'!$K79,Exchange_Value)+AD79*$N79*SUMIF(Lists!$E$2:$E$133,'Quarterly Information'!$M79,Exchange_Value)+AD79*$P79*SUMIF(Lists!$E$2:$E$133,'Quarterly Information'!$O79,Exchange_Value)+AD79*$R79*SUMIF(Lists!$E$2:$E$133,'Quarterly Information'!$Q79,Exchange_Value)+AD79*$T79*SUMIF(Lists!$E$2:$E$133,'Quarterly Information'!$S79,Exchange_Value))/1000,AD79*SUMIF(Lists!$E$2:$E$133,$I79,Exchange_Value)/1000),1)</f>
        <v>0</v>
      </c>
      <c r="CB79" s="151">
        <f>ROUND(IF($I79="Other HFC Blend",(AE79*$L79*SUMIF(Lists!$E$2:$E$133,'Quarterly Information'!$K79,Exchange_Value)+AE79*$N79*SUMIF(Lists!$E$2:$E$133,'Quarterly Information'!$M79,Exchange_Value)+AE79*$P79*SUMIF(Lists!$E$2:$E$133,'Quarterly Information'!$O79,Exchange_Value)+AE79*$R79*SUMIF(Lists!$E$2:$E$133,'Quarterly Information'!$Q79,Exchange_Value)+AE79*$T79*SUMIF(Lists!$E$2:$E$133,'Quarterly Information'!$S79,Exchange_Value))/1000,AE79*SUMIF(Lists!$E$2:$E$133,$I79,Exchange_Value)/1000),1)</f>
        <v>0</v>
      </c>
      <c r="CC79" s="151">
        <f>ROUND(IF($I79="Other HFC Blend",(AF79*$L79*SUMIF(Lists!$E$2:$E$133,'Quarterly Information'!$K79,Exchange_Value)+AF79*$N79*SUMIF(Lists!$E$2:$E$133,'Quarterly Information'!$M79,Exchange_Value)+AF79*$P79*SUMIF(Lists!$E$2:$E$133,'Quarterly Information'!$O79,Exchange_Value)+AF79*$R79*SUMIF(Lists!$E$2:$E$133,'Quarterly Information'!$Q79,Exchange_Value)+AF79*$T79*SUMIF(Lists!$E$2:$E$133,'Quarterly Information'!$S79,Exchange_Value))/1000,AF79*SUMIF(Lists!$E$2:$E$133,$I79,Exchange_Value)/1000),1)</f>
        <v>0</v>
      </c>
    </row>
    <row r="80" spans="1:81" ht="14.1">
      <c r="A80" s="18">
        <v>38</v>
      </c>
      <c r="B80" s="46" t="str">
        <f t="shared" si="36"/>
        <v/>
      </c>
      <c r="C80" s="72"/>
      <c r="D80" s="47"/>
      <c r="E80" s="81"/>
      <c r="F80" s="48"/>
      <c r="G80" s="49"/>
      <c r="H80" s="50"/>
      <c r="I80" s="92"/>
      <c r="J80" s="104"/>
      <c r="K80" s="109"/>
      <c r="L80" s="51"/>
      <c r="M80" s="48"/>
      <c r="N80" s="51"/>
      <c r="O80" s="48"/>
      <c r="P80" s="51"/>
      <c r="Q80" s="69"/>
      <c r="R80" s="51"/>
      <c r="S80" s="69"/>
      <c r="T80" s="110"/>
      <c r="U80" s="107"/>
      <c r="V80" s="48"/>
      <c r="W80" s="52"/>
      <c r="X80" s="48"/>
      <c r="Y80" s="116"/>
      <c r="Z80" s="133"/>
      <c r="AA80" s="131"/>
      <c r="AB80" s="76"/>
      <c r="AC80" s="76"/>
      <c r="AD80" s="76"/>
      <c r="AE80" s="76"/>
      <c r="AF80" s="76"/>
      <c r="AG80" s="145"/>
      <c r="AH80"/>
      <c r="AI80" s="148">
        <f t="shared" si="0"/>
        <v>0</v>
      </c>
      <c r="AJ80" s="148">
        <f t="shared" si="1"/>
        <v>0</v>
      </c>
      <c r="AK80" s="148">
        <f t="shared" si="2"/>
        <v>0</v>
      </c>
      <c r="AL80" s="148">
        <f t="shared" si="3"/>
        <v>0</v>
      </c>
      <c r="AM80" s="148">
        <f t="shared" si="4"/>
        <v>0</v>
      </c>
      <c r="AN80" s="148">
        <f t="shared" si="5"/>
        <v>0</v>
      </c>
      <c r="AO80" s="150"/>
      <c r="AP80" s="149" t="e">
        <f t="shared" si="6"/>
        <v>#DIV/0!</v>
      </c>
      <c r="AQ80" s="149" t="e">
        <f t="shared" si="7"/>
        <v>#DIV/0!</v>
      </c>
      <c r="AR80" s="149" t="e">
        <f t="shared" si="8"/>
        <v>#DIV/0!</v>
      </c>
      <c r="AS80" s="149" t="e">
        <f t="shared" si="9"/>
        <v>#DIV/0!</v>
      </c>
      <c r="AT80" s="149" t="e">
        <f t="shared" si="10"/>
        <v>#DIV/0!</v>
      </c>
      <c r="AU80" s="148">
        <f t="shared" si="11"/>
        <v>0</v>
      </c>
      <c r="AV80" s="149" t="e">
        <f t="shared" si="12"/>
        <v>#DIV/0!</v>
      </c>
      <c r="AW80" s="149" t="e">
        <f t="shared" si="13"/>
        <v>#DIV/0!</v>
      </c>
      <c r="AX80" s="149" t="e">
        <f t="shared" si="14"/>
        <v>#DIV/0!</v>
      </c>
      <c r="AY80" s="149" t="e">
        <f t="shared" si="15"/>
        <v>#DIV/0!</v>
      </c>
      <c r="AZ80" s="149" t="e">
        <f t="shared" si="16"/>
        <v>#DIV/0!</v>
      </c>
      <c r="BA80" s="148">
        <f t="shared" si="17"/>
        <v>0</v>
      </c>
      <c r="BB80" s="149" t="e">
        <f t="shared" si="18"/>
        <v>#DIV/0!</v>
      </c>
      <c r="BC80" s="149" t="e">
        <f t="shared" si="19"/>
        <v>#DIV/0!</v>
      </c>
      <c r="BD80" s="149" t="e">
        <f t="shared" si="20"/>
        <v>#DIV/0!</v>
      </c>
      <c r="BE80" s="149" t="e">
        <f t="shared" si="21"/>
        <v>#DIV/0!</v>
      </c>
      <c r="BF80" s="149" t="e">
        <f t="shared" si="22"/>
        <v>#DIV/0!</v>
      </c>
      <c r="BG80" s="148">
        <f t="shared" si="23"/>
        <v>0</v>
      </c>
      <c r="BH80" s="149" t="e">
        <f t="shared" si="24"/>
        <v>#DIV/0!</v>
      </c>
      <c r="BI80" s="149" t="e">
        <f t="shared" si="25"/>
        <v>#DIV/0!</v>
      </c>
      <c r="BJ80" s="149" t="e">
        <f t="shared" si="26"/>
        <v>#DIV/0!</v>
      </c>
      <c r="BK80" s="149" t="e">
        <f t="shared" si="27"/>
        <v>#DIV/0!</v>
      </c>
      <c r="BL80" s="149" t="e">
        <f t="shared" si="28"/>
        <v>#DIV/0!</v>
      </c>
      <c r="BM80" s="148">
        <f t="shared" si="29"/>
        <v>0</v>
      </c>
      <c r="BN80" s="149" t="e">
        <f t="shared" si="30"/>
        <v>#DIV/0!</v>
      </c>
      <c r="BO80" s="149" t="e">
        <f t="shared" si="31"/>
        <v>#DIV/0!</v>
      </c>
      <c r="BP80" s="149" t="e">
        <f t="shared" si="32"/>
        <v>#DIV/0!</v>
      </c>
      <c r="BQ80" s="149" t="e">
        <f t="shared" si="33"/>
        <v>#DIV/0!</v>
      </c>
      <c r="BR80" s="149" t="e">
        <f t="shared" si="34"/>
        <v>#DIV/0!</v>
      </c>
      <c r="BS80" s="148">
        <f t="shared" si="35"/>
        <v>0</v>
      </c>
      <c r="BT80" s="150"/>
      <c r="BU80" s="150" t="e">
        <f>VLOOKUP(I80,Lists!$D$2:$D$19,1,FALSE)</f>
        <v>#N/A</v>
      </c>
      <c r="BV80" s="150" t="e">
        <f>VLOOKUP($I80,Blends!$B$2:$B$115,1,FALSE)</f>
        <v>#N/A</v>
      </c>
      <c r="BW80" s="150"/>
      <c r="BX80" s="151">
        <f>ROUND(IF($I80="Other HFC Blend",(AA80*$L80*SUMIF(Lists!$E$2:$E$133,'Quarterly Information'!$K80,Exchange_Value)+AA80*$N80*SUMIF(Lists!$E$2:$E$133,'Quarterly Information'!$M80,Exchange_Value)+AA80*$P80*SUMIF(Lists!$E$2:$E$133,'Quarterly Information'!$O80,Exchange_Value)+AA80*$R80*SUMIF(Lists!$E$2:$E$133,'Quarterly Information'!$Q80,Exchange_Value)+AA80*$T80*SUMIF(Lists!$E$2:$E$133,'Quarterly Information'!$S80,Exchange_Value))/1000,AA80*SUMIF(Lists!$E$2:$E$133,$I80,Exchange_Value)/1000),1)</f>
        <v>0</v>
      </c>
      <c r="BY80" s="151">
        <f>ROUND(IF($I80="Other HFC Blend",(AB80*$L80*SUMIF(Lists!$E$2:$E$133,'Quarterly Information'!$K80,Exchange_Value)+AB80*$N80*SUMIF(Lists!$E$2:$E$133,'Quarterly Information'!$M80,Exchange_Value)+AB80*$P80*SUMIF(Lists!$E$2:$E$133,'Quarterly Information'!$O80,Exchange_Value)+AB80*$R80*SUMIF(Lists!$E$2:$E$133,'Quarterly Information'!$Q80,Exchange_Value)+AB80*$T80*SUMIF(Lists!$E$2:$E$133,'Quarterly Information'!$S80,Exchange_Value))/1000,AB80*SUMIF(Lists!$E$2:$E$133,$I80,Exchange_Value)/1000),1)</f>
        <v>0</v>
      </c>
      <c r="BZ80" s="151">
        <f>ROUND(IF($I80="Other HFC Blend",(AC80*$L80*SUMIF(Lists!$E$2:$E$133,'Quarterly Information'!$K80,Exchange_Value)+AC80*$N80*SUMIF(Lists!$E$2:$E$133,'Quarterly Information'!$M80,Exchange_Value)+AC80*$P80*SUMIF(Lists!$E$2:$E$133,'Quarterly Information'!$O80,Exchange_Value)+AC80*$R80*SUMIF(Lists!$E$2:$E$133,'Quarterly Information'!$Q80,Exchange_Value)+AC80*$T80*SUMIF(Lists!$E$2:$E$133,'Quarterly Information'!$S80,Exchange_Value))/1000,AC80*SUMIF(Lists!$E$2:$E$133,$I80,Exchange_Value)/1000),1)</f>
        <v>0</v>
      </c>
      <c r="CA80" s="151">
        <f>ROUND(IF($I80="Other HFC Blend",(AD80*$L80*SUMIF(Lists!$E$2:$E$133,'Quarterly Information'!$K80,Exchange_Value)+AD80*$N80*SUMIF(Lists!$E$2:$E$133,'Quarterly Information'!$M80,Exchange_Value)+AD80*$P80*SUMIF(Lists!$E$2:$E$133,'Quarterly Information'!$O80,Exchange_Value)+AD80*$R80*SUMIF(Lists!$E$2:$E$133,'Quarterly Information'!$Q80,Exchange_Value)+AD80*$T80*SUMIF(Lists!$E$2:$E$133,'Quarterly Information'!$S80,Exchange_Value))/1000,AD80*SUMIF(Lists!$E$2:$E$133,$I80,Exchange_Value)/1000),1)</f>
        <v>0</v>
      </c>
      <c r="CB80" s="151">
        <f>ROUND(IF($I80="Other HFC Blend",(AE80*$L80*SUMIF(Lists!$E$2:$E$133,'Quarterly Information'!$K80,Exchange_Value)+AE80*$N80*SUMIF(Lists!$E$2:$E$133,'Quarterly Information'!$M80,Exchange_Value)+AE80*$P80*SUMIF(Lists!$E$2:$E$133,'Quarterly Information'!$O80,Exchange_Value)+AE80*$R80*SUMIF(Lists!$E$2:$E$133,'Quarterly Information'!$Q80,Exchange_Value)+AE80*$T80*SUMIF(Lists!$E$2:$E$133,'Quarterly Information'!$S80,Exchange_Value))/1000,AE80*SUMIF(Lists!$E$2:$E$133,$I80,Exchange_Value)/1000),1)</f>
        <v>0</v>
      </c>
      <c r="CC80" s="151">
        <f>ROUND(IF($I80="Other HFC Blend",(AF80*$L80*SUMIF(Lists!$E$2:$E$133,'Quarterly Information'!$K80,Exchange_Value)+AF80*$N80*SUMIF(Lists!$E$2:$E$133,'Quarterly Information'!$M80,Exchange_Value)+AF80*$P80*SUMIF(Lists!$E$2:$E$133,'Quarterly Information'!$O80,Exchange_Value)+AF80*$R80*SUMIF(Lists!$E$2:$E$133,'Quarterly Information'!$Q80,Exchange_Value)+AF80*$T80*SUMIF(Lists!$E$2:$E$133,'Quarterly Information'!$S80,Exchange_Value))/1000,AF80*SUMIF(Lists!$E$2:$E$133,$I80,Exchange_Value)/1000),1)</f>
        <v>0</v>
      </c>
    </row>
    <row r="81" spans="1:81" ht="14.1">
      <c r="A81" s="18">
        <v>39</v>
      </c>
      <c r="B81" s="46" t="str">
        <f t="shared" si="36"/>
        <v/>
      </c>
      <c r="C81" s="72"/>
      <c r="D81" s="47"/>
      <c r="E81" s="81"/>
      <c r="F81" s="48"/>
      <c r="G81" s="49"/>
      <c r="H81" s="50"/>
      <c r="I81" s="92"/>
      <c r="J81" s="104"/>
      <c r="K81" s="109"/>
      <c r="L81" s="51"/>
      <c r="M81" s="48"/>
      <c r="N81" s="51"/>
      <c r="O81" s="48"/>
      <c r="P81" s="51"/>
      <c r="Q81" s="69"/>
      <c r="R81" s="51"/>
      <c r="S81" s="69"/>
      <c r="T81" s="110"/>
      <c r="U81" s="107"/>
      <c r="V81" s="48"/>
      <c r="W81" s="52"/>
      <c r="X81" s="48"/>
      <c r="Y81" s="116"/>
      <c r="Z81" s="133"/>
      <c r="AA81" s="131"/>
      <c r="AB81" s="76"/>
      <c r="AC81" s="76"/>
      <c r="AD81" s="76"/>
      <c r="AE81" s="76"/>
      <c r="AF81" s="76"/>
      <c r="AG81" s="145"/>
      <c r="AH81"/>
      <c r="AI81" s="148">
        <f t="shared" si="0"/>
        <v>0</v>
      </c>
      <c r="AJ81" s="148">
        <f t="shared" si="1"/>
        <v>0</v>
      </c>
      <c r="AK81" s="148">
        <f t="shared" si="2"/>
        <v>0</v>
      </c>
      <c r="AL81" s="148">
        <f t="shared" si="3"/>
        <v>0</v>
      </c>
      <c r="AM81" s="148">
        <f t="shared" si="4"/>
        <v>0</v>
      </c>
      <c r="AN81" s="148">
        <f t="shared" si="5"/>
        <v>0</v>
      </c>
      <c r="AO81" s="150"/>
      <c r="AP81" s="149" t="e">
        <f t="shared" si="6"/>
        <v>#DIV/0!</v>
      </c>
      <c r="AQ81" s="149" t="e">
        <f t="shared" si="7"/>
        <v>#DIV/0!</v>
      </c>
      <c r="AR81" s="149" t="e">
        <f t="shared" si="8"/>
        <v>#DIV/0!</v>
      </c>
      <c r="AS81" s="149" t="e">
        <f t="shared" si="9"/>
        <v>#DIV/0!</v>
      </c>
      <c r="AT81" s="149" t="e">
        <f t="shared" si="10"/>
        <v>#DIV/0!</v>
      </c>
      <c r="AU81" s="148">
        <f t="shared" si="11"/>
        <v>0</v>
      </c>
      <c r="AV81" s="149" t="e">
        <f t="shared" si="12"/>
        <v>#DIV/0!</v>
      </c>
      <c r="AW81" s="149" t="e">
        <f t="shared" si="13"/>
        <v>#DIV/0!</v>
      </c>
      <c r="AX81" s="149" t="e">
        <f t="shared" si="14"/>
        <v>#DIV/0!</v>
      </c>
      <c r="AY81" s="149" t="e">
        <f t="shared" si="15"/>
        <v>#DIV/0!</v>
      </c>
      <c r="AZ81" s="149" t="e">
        <f t="shared" si="16"/>
        <v>#DIV/0!</v>
      </c>
      <c r="BA81" s="148">
        <f t="shared" si="17"/>
        <v>0</v>
      </c>
      <c r="BB81" s="149" t="e">
        <f t="shared" si="18"/>
        <v>#DIV/0!</v>
      </c>
      <c r="BC81" s="149" t="e">
        <f t="shared" si="19"/>
        <v>#DIV/0!</v>
      </c>
      <c r="BD81" s="149" t="e">
        <f t="shared" si="20"/>
        <v>#DIV/0!</v>
      </c>
      <c r="BE81" s="149" t="e">
        <f t="shared" si="21"/>
        <v>#DIV/0!</v>
      </c>
      <c r="BF81" s="149" t="e">
        <f t="shared" si="22"/>
        <v>#DIV/0!</v>
      </c>
      <c r="BG81" s="148">
        <f t="shared" si="23"/>
        <v>0</v>
      </c>
      <c r="BH81" s="149" t="e">
        <f t="shared" si="24"/>
        <v>#DIV/0!</v>
      </c>
      <c r="BI81" s="149" t="e">
        <f t="shared" si="25"/>
        <v>#DIV/0!</v>
      </c>
      <c r="BJ81" s="149" t="e">
        <f t="shared" si="26"/>
        <v>#DIV/0!</v>
      </c>
      <c r="BK81" s="149" t="e">
        <f t="shared" si="27"/>
        <v>#DIV/0!</v>
      </c>
      <c r="BL81" s="149" t="e">
        <f t="shared" si="28"/>
        <v>#DIV/0!</v>
      </c>
      <c r="BM81" s="148">
        <f t="shared" si="29"/>
        <v>0</v>
      </c>
      <c r="BN81" s="149" t="e">
        <f t="shared" si="30"/>
        <v>#DIV/0!</v>
      </c>
      <c r="BO81" s="149" t="e">
        <f t="shared" si="31"/>
        <v>#DIV/0!</v>
      </c>
      <c r="BP81" s="149" t="e">
        <f t="shared" si="32"/>
        <v>#DIV/0!</v>
      </c>
      <c r="BQ81" s="149" t="e">
        <f t="shared" si="33"/>
        <v>#DIV/0!</v>
      </c>
      <c r="BR81" s="149" t="e">
        <f t="shared" si="34"/>
        <v>#DIV/0!</v>
      </c>
      <c r="BS81" s="148">
        <f t="shared" si="35"/>
        <v>0</v>
      </c>
      <c r="BT81" s="150"/>
      <c r="BU81" s="150" t="e">
        <f>VLOOKUP(I81,Lists!$D$2:$D$19,1,FALSE)</f>
        <v>#N/A</v>
      </c>
      <c r="BV81" s="150" t="e">
        <f>VLOOKUP($I81,Blends!$B$2:$B$115,1,FALSE)</f>
        <v>#N/A</v>
      </c>
      <c r="BW81" s="150"/>
      <c r="BX81" s="151">
        <f>ROUND(IF($I81="Other HFC Blend",(AA81*$L81*SUMIF(Lists!$E$2:$E$133,'Quarterly Information'!$K81,Exchange_Value)+AA81*$N81*SUMIF(Lists!$E$2:$E$133,'Quarterly Information'!$M81,Exchange_Value)+AA81*$P81*SUMIF(Lists!$E$2:$E$133,'Quarterly Information'!$O81,Exchange_Value)+AA81*$R81*SUMIF(Lists!$E$2:$E$133,'Quarterly Information'!$Q81,Exchange_Value)+AA81*$T81*SUMIF(Lists!$E$2:$E$133,'Quarterly Information'!$S81,Exchange_Value))/1000,AA81*SUMIF(Lists!$E$2:$E$133,$I81,Exchange_Value)/1000),1)</f>
        <v>0</v>
      </c>
      <c r="BY81" s="151">
        <f>ROUND(IF($I81="Other HFC Blend",(AB81*$L81*SUMIF(Lists!$E$2:$E$133,'Quarterly Information'!$K81,Exchange_Value)+AB81*$N81*SUMIF(Lists!$E$2:$E$133,'Quarterly Information'!$M81,Exchange_Value)+AB81*$P81*SUMIF(Lists!$E$2:$E$133,'Quarterly Information'!$O81,Exchange_Value)+AB81*$R81*SUMIF(Lists!$E$2:$E$133,'Quarterly Information'!$Q81,Exchange_Value)+AB81*$T81*SUMIF(Lists!$E$2:$E$133,'Quarterly Information'!$S81,Exchange_Value))/1000,AB81*SUMIF(Lists!$E$2:$E$133,$I81,Exchange_Value)/1000),1)</f>
        <v>0</v>
      </c>
      <c r="BZ81" s="151">
        <f>ROUND(IF($I81="Other HFC Blend",(AC81*$L81*SUMIF(Lists!$E$2:$E$133,'Quarterly Information'!$K81,Exchange_Value)+AC81*$N81*SUMIF(Lists!$E$2:$E$133,'Quarterly Information'!$M81,Exchange_Value)+AC81*$P81*SUMIF(Lists!$E$2:$E$133,'Quarterly Information'!$O81,Exchange_Value)+AC81*$R81*SUMIF(Lists!$E$2:$E$133,'Quarterly Information'!$Q81,Exchange_Value)+AC81*$T81*SUMIF(Lists!$E$2:$E$133,'Quarterly Information'!$S81,Exchange_Value))/1000,AC81*SUMIF(Lists!$E$2:$E$133,$I81,Exchange_Value)/1000),1)</f>
        <v>0</v>
      </c>
      <c r="CA81" s="151">
        <f>ROUND(IF($I81="Other HFC Blend",(AD81*$L81*SUMIF(Lists!$E$2:$E$133,'Quarterly Information'!$K81,Exchange_Value)+AD81*$N81*SUMIF(Lists!$E$2:$E$133,'Quarterly Information'!$M81,Exchange_Value)+AD81*$P81*SUMIF(Lists!$E$2:$E$133,'Quarterly Information'!$O81,Exchange_Value)+AD81*$R81*SUMIF(Lists!$E$2:$E$133,'Quarterly Information'!$Q81,Exchange_Value)+AD81*$T81*SUMIF(Lists!$E$2:$E$133,'Quarterly Information'!$S81,Exchange_Value))/1000,AD81*SUMIF(Lists!$E$2:$E$133,$I81,Exchange_Value)/1000),1)</f>
        <v>0</v>
      </c>
      <c r="CB81" s="151">
        <f>ROUND(IF($I81="Other HFC Blend",(AE81*$L81*SUMIF(Lists!$E$2:$E$133,'Quarterly Information'!$K81,Exchange_Value)+AE81*$N81*SUMIF(Lists!$E$2:$E$133,'Quarterly Information'!$M81,Exchange_Value)+AE81*$P81*SUMIF(Lists!$E$2:$E$133,'Quarterly Information'!$O81,Exchange_Value)+AE81*$R81*SUMIF(Lists!$E$2:$E$133,'Quarterly Information'!$Q81,Exchange_Value)+AE81*$T81*SUMIF(Lists!$E$2:$E$133,'Quarterly Information'!$S81,Exchange_Value))/1000,AE81*SUMIF(Lists!$E$2:$E$133,$I81,Exchange_Value)/1000),1)</f>
        <v>0</v>
      </c>
      <c r="CC81" s="151">
        <f>ROUND(IF($I81="Other HFC Blend",(AF81*$L81*SUMIF(Lists!$E$2:$E$133,'Quarterly Information'!$K81,Exchange_Value)+AF81*$N81*SUMIF(Lists!$E$2:$E$133,'Quarterly Information'!$M81,Exchange_Value)+AF81*$P81*SUMIF(Lists!$E$2:$E$133,'Quarterly Information'!$O81,Exchange_Value)+AF81*$R81*SUMIF(Lists!$E$2:$E$133,'Quarterly Information'!$Q81,Exchange_Value)+AF81*$T81*SUMIF(Lists!$E$2:$E$133,'Quarterly Information'!$S81,Exchange_Value))/1000,AF81*SUMIF(Lists!$E$2:$E$133,$I81,Exchange_Value)/1000),1)</f>
        <v>0</v>
      </c>
    </row>
    <row r="82" spans="1:81" ht="14.1">
      <c r="A82" s="18">
        <v>40</v>
      </c>
      <c r="B82" s="46" t="str">
        <f t="shared" si="36"/>
        <v/>
      </c>
      <c r="C82" s="72"/>
      <c r="D82" s="47"/>
      <c r="E82" s="81"/>
      <c r="F82" s="48"/>
      <c r="G82" s="49"/>
      <c r="H82" s="50"/>
      <c r="I82" s="92"/>
      <c r="J82" s="104"/>
      <c r="K82" s="109"/>
      <c r="L82" s="51"/>
      <c r="M82" s="48"/>
      <c r="N82" s="51"/>
      <c r="O82" s="48"/>
      <c r="P82" s="51"/>
      <c r="Q82" s="69"/>
      <c r="R82" s="51"/>
      <c r="S82" s="69"/>
      <c r="T82" s="110"/>
      <c r="U82" s="107"/>
      <c r="V82" s="48"/>
      <c r="W82" s="52"/>
      <c r="X82" s="48"/>
      <c r="Y82" s="116"/>
      <c r="Z82" s="133"/>
      <c r="AA82" s="131"/>
      <c r="AB82" s="76"/>
      <c r="AC82" s="76"/>
      <c r="AD82" s="76"/>
      <c r="AE82" s="76"/>
      <c r="AF82" s="76"/>
      <c r="AG82" s="145"/>
      <c r="AH82"/>
      <c r="AI82" s="148">
        <f t="shared" si="0"/>
        <v>0</v>
      </c>
      <c r="AJ82" s="148">
        <f t="shared" si="1"/>
        <v>0</v>
      </c>
      <c r="AK82" s="148">
        <f t="shared" si="2"/>
        <v>0</v>
      </c>
      <c r="AL82" s="148">
        <f t="shared" si="3"/>
        <v>0</v>
      </c>
      <c r="AM82" s="148">
        <f t="shared" si="4"/>
        <v>0</v>
      </c>
      <c r="AN82" s="148">
        <f t="shared" si="5"/>
        <v>0</v>
      </c>
      <c r="AO82" s="150"/>
      <c r="AP82" s="149" t="e">
        <f t="shared" si="6"/>
        <v>#DIV/0!</v>
      </c>
      <c r="AQ82" s="149" t="e">
        <f t="shared" si="7"/>
        <v>#DIV/0!</v>
      </c>
      <c r="AR82" s="149" t="e">
        <f t="shared" si="8"/>
        <v>#DIV/0!</v>
      </c>
      <c r="AS82" s="149" t="e">
        <f t="shared" si="9"/>
        <v>#DIV/0!</v>
      </c>
      <c r="AT82" s="149" t="e">
        <f t="shared" si="10"/>
        <v>#DIV/0!</v>
      </c>
      <c r="AU82" s="148">
        <f t="shared" si="11"/>
        <v>0</v>
      </c>
      <c r="AV82" s="149" t="e">
        <f t="shared" si="12"/>
        <v>#DIV/0!</v>
      </c>
      <c r="AW82" s="149" t="e">
        <f t="shared" si="13"/>
        <v>#DIV/0!</v>
      </c>
      <c r="AX82" s="149" t="e">
        <f t="shared" si="14"/>
        <v>#DIV/0!</v>
      </c>
      <c r="AY82" s="149" t="e">
        <f t="shared" si="15"/>
        <v>#DIV/0!</v>
      </c>
      <c r="AZ82" s="149" t="e">
        <f t="shared" si="16"/>
        <v>#DIV/0!</v>
      </c>
      <c r="BA82" s="148">
        <f t="shared" si="17"/>
        <v>0</v>
      </c>
      <c r="BB82" s="149" t="e">
        <f t="shared" si="18"/>
        <v>#DIV/0!</v>
      </c>
      <c r="BC82" s="149" t="e">
        <f t="shared" si="19"/>
        <v>#DIV/0!</v>
      </c>
      <c r="BD82" s="149" t="e">
        <f t="shared" si="20"/>
        <v>#DIV/0!</v>
      </c>
      <c r="BE82" s="149" t="e">
        <f t="shared" si="21"/>
        <v>#DIV/0!</v>
      </c>
      <c r="BF82" s="149" t="e">
        <f t="shared" si="22"/>
        <v>#DIV/0!</v>
      </c>
      <c r="BG82" s="148">
        <f t="shared" si="23"/>
        <v>0</v>
      </c>
      <c r="BH82" s="149" t="e">
        <f t="shared" si="24"/>
        <v>#DIV/0!</v>
      </c>
      <c r="BI82" s="149" t="e">
        <f t="shared" si="25"/>
        <v>#DIV/0!</v>
      </c>
      <c r="BJ82" s="149" t="e">
        <f t="shared" si="26"/>
        <v>#DIV/0!</v>
      </c>
      <c r="BK82" s="149" t="e">
        <f t="shared" si="27"/>
        <v>#DIV/0!</v>
      </c>
      <c r="BL82" s="149" t="e">
        <f t="shared" si="28"/>
        <v>#DIV/0!</v>
      </c>
      <c r="BM82" s="148">
        <f t="shared" si="29"/>
        <v>0</v>
      </c>
      <c r="BN82" s="149" t="e">
        <f t="shared" si="30"/>
        <v>#DIV/0!</v>
      </c>
      <c r="BO82" s="149" t="e">
        <f t="shared" si="31"/>
        <v>#DIV/0!</v>
      </c>
      <c r="BP82" s="149" t="e">
        <f t="shared" si="32"/>
        <v>#DIV/0!</v>
      </c>
      <c r="BQ82" s="149" t="e">
        <f t="shared" si="33"/>
        <v>#DIV/0!</v>
      </c>
      <c r="BR82" s="149" t="e">
        <f t="shared" si="34"/>
        <v>#DIV/0!</v>
      </c>
      <c r="BS82" s="148">
        <f t="shared" si="35"/>
        <v>0</v>
      </c>
      <c r="BT82" s="150"/>
      <c r="BU82" s="150" t="e">
        <f>VLOOKUP(I82,Lists!$D$2:$D$19,1,FALSE)</f>
        <v>#N/A</v>
      </c>
      <c r="BV82" s="150" t="e">
        <f>VLOOKUP($I82,Blends!$B$2:$B$115,1,FALSE)</f>
        <v>#N/A</v>
      </c>
      <c r="BW82" s="150"/>
      <c r="BX82" s="151">
        <f>ROUND(IF($I82="Other HFC Blend",(AA82*$L82*SUMIF(Lists!$E$2:$E$133,'Quarterly Information'!$K82,Exchange_Value)+AA82*$N82*SUMIF(Lists!$E$2:$E$133,'Quarterly Information'!$M82,Exchange_Value)+AA82*$P82*SUMIF(Lists!$E$2:$E$133,'Quarterly Information'!$O82,Exchange_Value)+AA82*$R82*SUMIF(Lists!$E$2:$E$133,'Quarterly Information'!$Q82,Exchange_Value)+AA82*$T82*SUMIF(Lists!$E$2:$E$133,'Quarterly Information'!$S82,Exchange_Value))/1000,AA82*SUMIF(Lists!$E$2:$E$133,$I82,Exchange_Value)/1000),1)</f>
        <v>0</v>
      </c>
      <c r="BY82" s="151">
        <f>ROUND(IF($I82="Other HFC Blend",(AB82*$L82*SUMIF(Lists!$E$2:$E$133,'Quarterly Information'!$K82,Exchange_Value)+AB82*$N82*SUMIF(Lists!$E$2:$E$133,'Quarterly Information'!$M82,Exchange_Value)+AB82*$P82*SUMIF(Lists!$E$2:$E$133,'Quarterly Information'!$O82,Exchange_Value)+AB82*$R82*SUMIF(Lists!$E$2:$E$133,'Quarterly Information'!$Q82,Exchange_Value)+AB82*$T82*SUMIF(Lists!$E$2:$E$133,'Quarterly Information'!$S82,Exchange_Value))/1000,AB82*SUMIF(Lists!$E$2:$E$133,$I82,Exchange_Value)/1000),1)</f>
        <v>0</v>
      </c>
      <c r="BZ82" s="151">
        <f>ROUND(IF($I82="Other HFC Blend",(AC82*$L82*SUMIF(Lists!$E$2:$E$133,'Quarterly Information'!$K82,Exchange_Value)+AC82*$N82*SUMIF(Lists!$E$2:$E$133,'Quarterly Information'!$M82,Exchange_Value)+AC82*$P82*SUMIF(Lists!$E$2:$E$133,'Quarterly Information'!$O82,Exchange_Value)+AC82*$R82*SUMIF(Lists!$E$2:$E$133,'Quarterly Information'!$Q82,Exchange_Value)+AC82*$T82*SUMIF(Lists!$E$2:$E$133,'Quarterly Information'!$S82,Exchange_Value))/1000,AC82*SUMIF(Lists!$E$2:$E$133,$I82,Exchange_Value)/1000),1)</f>
        <v>0</v>
      </c>
      <c r="CA82" s="151">
        <f>ROUND(IF($I82="Other HFC Blend",(AD82*$L82*SUMIF(Lists!$E$2:$E$133,'Quarterly Information'!$K82,Exchange_Value)+AD82*$N82*SUMIF(Lists!$E$2:$E$133,'Quarterly Information'!$M82,Exchange_Value)+AD82*$P82*SUMIF(Lists!$E$2:$E$133,'Quarterly Information'!$O82,Exchange_Value)+AD82*$R82*SUMIF(Lists!$E$2:$E$133,'Quarterly Information'!$Q82,Exchange_Value)+AD82*$T82*SUMIF(Lists!$E$2:$E$133,'Quarterly Information'!$S82,Exchange_Value))/1000,AD82*SUMIF(Lists!$E$2:$E$133,$I82,Exchange_Value)/1000),1)</f>
        <v>0</v>
      </c>
      <c r="CB82" s="151">
        <f>ROUND(IF($I82="Other HFC Blend",(AE82*$L82*SUMIF(Lists!$E$2:$E$133,'Quarterly Information'!$K82,Exchange_Value)+AE82*$N82*SUMIF(Lists!$E$2:$E$133,'Quarterly Information'!$M82,Exchange_Value)+AE82*$P82*SUMIF(Lists!$E$2:$E$133,'Quarterly Information'!$O82,Exchange_Value)+AE82*$R82*SUMIF(Lists!$E$2:$E$133,'Quarterly Information'!$Q82,Exchange_Value)+AE82*$T82*SUMIF(Lists!$E$2:$E$133,'Quarterly Information'!$S82,Exchange_Value))/1000,AE82*SUMIF(Lists!$E$2:$E$133,$I82,Exchange_Value)/1000),1)</f>
        <v>0</v>
      </c>
      <c r="CC82" s="151">
        <f>ROUND(IF($I82="Other HFC Blend",(AF82*$L82*SUMIF(Lists!$E$2:$E$133,'Quarterly Information'!$K82,Exchange_Value)+AF82*$N82*SUMIF(Lists!$E$2:$E$133,'Quarterly Information'!$M82,Exchange_Value)+AF82*$P82*SUMIF(Lists!$E$2:$E$133,'Quarterly Information'!$O82,Exchange_Value)+AF82*$R82*SUMIF(Lists!$E$2:$E$133,'Quarterly Information'!$Q82,Exchange_Value)+AF82*$T82*SUMIF(Lists!$E$2:$E$133,'Quarterly Information'!$S82,Exchange_Value))/1000,AF82*SUMIF(Lists!$E$2:$E$133,$I82,Exchange_Value)/1000),1)</f>
        <v>0</v>
      </c>
    </row>
    <row r="83" spans="1:81" ht="14.1">
      <c r="A83" s="18">
        <v>41</v>
      </c>
      <c r="B83" s="46" t="str">
        <f t="shared" si="36"/>
        <v/>
      </c>
      <c r="C83" s="72"/>
      <c r="D83" s="47"/>
      <c r="E83" s="81"/>
      <c r="F83" s="48"/>
      <c r="G83" s="49"/>
      <c r="H83" s="50"/>
      <c r="I83" s="92"/>
      <c r="J83" s="104"/>
      <c r="K83" s="109"/>
      <c r="L83" s="51"/>
      <c r="M83" s="48"/>
      <c r="N83" s="51"/>
      <c r="O83" s="48"/>
      <c r="P83" s="51"/>
      <c r="Q83" s="69"/>
      <c r="R83" s="51"/>
      <c r="S83" s="69"/>
      <c r="T83" s="110"/>
      <c r="U83" s="107"/>
      <c r="V83" s="48"/>
      <c r="W83" s="52"/>
      <c r="X83" s="48"/>
      <c r="Y83" s="116"/>
      <c r="Z83" s="133"/>
      <c r="AA83" s="131"/>
      <c r="AB83" s="76"/>
      <c r="AC83" s="76"/>
      <c r="AD83" s="76"/>
      <c r="AE83" s="76"/>
      <c r="AF83" s="76"/>
      <c r="AG83" s="145"/>
      <c r="AH83"/>
      <c r="AI83" s="148">
        <f t="shared" si="0"/>
        <v>0</v>
      </c>
      <c r="AJ83" s="148">
        <f t="shared" si="1"/>
        <v>0</v>
      </c>
      <c r="AK83" s="148">
        <f t="shared" si="2"/>
        <v>0</v>
      </c>
      <c r="AL83" s="148">
        <f t="shared" si="3"/>
        <v>0</v>
      </c>
      <c r="AM83" s="148">
        <f t="shared" si="4"/>
        <v>0</v>
      </c>
      <c r="AN83" s="148">
        <f t="shared" si="5"/>
        <v>0</v>
      </c>
      <c r="AO83" s="150"/>
      <c r="AP83" s="149" t="e">
        <f t="shared" si="6"/>
        <v>#DIV/0!</v>
      </c>
      <c r="AQ83" s="149" t="e">
        <f t="shared" si="7"/>
        <v>#DIV/0!</v>
      </c>
      <c r="AR83" s="149" t="e">
        <f t="shared" si="8"/>
        <v>#DIV/0!</v>
      </c>
      <c r="AS83" s="149" t="e">
        <f t="shared" si="9"/>
        <v>#DIV/0!</v>
      </c>
      <c r="AT83" s="149" t="e">
        <f t="shared" si="10"/>
        <v>#DIV/0!</v>
      </c>
      <c r="AU83" s="148">
        <f t="shared" si="11"/>
        <v>0</v>
      </c>
      <c r="AV83" s="149" t="e">
        <f t="shared" si="12"/>
        <v>#DIV/0!</v>
      </c>
      <c r="AW83" s="149" t="e">
        <f t="shared" si="13"/>
        <v>#DIV/0!</v>
      </c>
      <c r="AX83" s="149" t="e">
        <f t="shared" si="14"/>
        <v>#DIV/0!</v>
      </c>
      <c r="AY83" s="149" t="e">
        <f t="shared" si="15"/>
        <v>#DIV/0!</v>
      </c>
      <c r="AZ83" s="149" t="e">
        <f t="shared" si="16"/>
        <v>#DIV/0!</v>
      </c>
      <c r="BA83" s="148">
        <f t="shared" si="17"/>
        <v>0</v>
      </c>
      <c r="BB83" s="149" t="e">
        <f t="shared" si="18"/>
        <v>#DIV/0!</v>
      </c>
      <c r="BC83" s="149" t="e">
        <f t="shared" si="19"/>
        <v>#DIV/0!</v>
      </c>
      <c r="BD83" s="149" t="e">
        <f t="shared" si="20"/>
        <v>#DIV/0!</v>
      </c>
      <c r="BE83" s="149" t="e">
        <f t="shared" si="21"/>
        <v>#DIV/0!</v>
      </c>
      <c r="BF83" s="149" t="e">
        <f t="shared" si="22"/>
        <v>#DIV/0!</v>
      </c>
      <c r="BG83" s="148">
        <f t="shared" si="23"/>
        <v>0</v>
      </c>
      <c r="BH83" s="149" t="e">
        <f t="shared" si="24"/>
        <v>#DIV/0!</v>
      </c>
      <c r="BI83" s="149" t="e">
        <f t="shared" si="25"/>
        <v>#DIV/0!</v>
      </c>
      <c r="BJ83" s="149" t="e">
        <f t="shared" si="26"/>
        <v>#DIV/0!</v>
      </c>
      <c r="BK83" s="149" t="e">
        <f t="shared" si="27"/>
        <v>#DIV/0!</v>
      </c>
      <c r="BL83" s="149" t="e">
        <f t="shared" si="28"/>
        <v>#DIV/0!</v>
      </c>
      <c r="BM83" s="148">
        <f t="shared" si="29"/>
        <v>0</v>
      </c>
      <c r="BN83" s="149" t="e">
        <f t="shared" si="30"/>
        <v>#DIV/0!</v>
      </c>
      <c r="BO83" s="149" t="e">
        <f t="shared" si="31"/>
        <v>#DIV/0!</v>
      </c>
      <c r="BP83" s="149" t="e">
        <f t="shared" si="32"/>
        <v>#DIV/0!</v>
      </c>
      <c r="BQ83" s="149" t="e">
        <f t="shared" si="33"/>
        <v>#DIV/0!</v>
      </c>
      <c r="BR83" s="149" t="e">
        <f t="shared" si="34"/>
        <v>#DIV/0!</v>
      </c>
      <c r="BS83" s="148">
        <f t="shared" si="35"/>
        <v>0</v>
      </c>
      <c r="BT83" s="150"/>
      <c r="BU83" s="150" t="e">
        <f>VLOOKUP(I83,Lists!$D$2:$D$19,1,FALSE)</f>
        <v>#N/A</v>
      </c>
      <c r="BV83" s="150" t="e">
        <f>VLOOKUP($I83,Blends!$B$2:$B$115,1,FALSE)</f>
        <v>#N/A</v>
      </c>
      <c r="BW83" s="150"/>
      <c r="BX83" s="151">
        <f>ROUND(IF($I83="Other HFC Blend",(AA83*$L83*SUMIF(Lists!$E$2:$E$133,'Quarterly Information'!$K83,Exchange_Value)+AA83*$N83*SUMIF(Lists!$E$2:$E$133,'Quarterly Information'!$M83,Exchange_Value)+AA83*$P83*SUMIF(Lists!$E$2:$E$133,'Quarterly Information'!$O83,Exchange_Value)+AA83*$R83*SUMIF(Lists!$E$2:$E$133,'Quarterly Information'!$Q83,Exchange_Value)+AA83*$T83*SUMIF(Lists!$E$2:$E$133,'Quarterly Information'!$S83,Exchange_Value))/1000,AA83*SUMIF(Lists!$E$2:$E$133,$I83,Exchange_Value)/1000),1)</f>
        <v>0</v>
      </c>
      <c r="BY83" s="151">
        <f>ROUND(IF($I83="Other HFC Blend",(AB83*$L83*SUMIF(Lists!$E$2:$E$133,'Quarterly Information'!$K83,Exchange_Value)+AB83*$N83*SUMIF(Lists!$E$2:$E$133,'Quarterly Information'!$M83,Exchange_Value)+AB83*$P83*SUMIF(Lists!$E$2:$E$133,'Quarterly Information'!$O83,Exchange_Value)+AB83*$R83*SUMIF(Lists!$E$2:$E$133,'Quarterly Information'!$Q83,Exchange_Value)+AB83*$T83*SUMIF(Lists!$E$2:$E$133,'Quarterly Information'!$S83,Exchange_Value))/1000,AB83*SUMIF(Lists!$E$2:$E$133,$I83,Exchange_Value)/1000),1)</f>
        <v>0</v>
      </c>
      <c r="BZ83" s="151">
        <f>ROUND(IF($I83="Other HFC Blend",(AC83*$L83*SUMIF(Lists!$E$2:$E$133,'Quarterly Information'!$K83,Exchange_Value)+AC83*$N83*SUMIF(Lists!$E$2:$E$133,'Quarterly Information'!$M83,Exchange_Value)+AC83*$P83*SUMIF(Lists!$E$2:$E$133,'Quarterly Information'!$O83,Exchange_Value)+AC83*$R83*SUMIF(Lists!$E$2:$E$133,'Quarterly Information'!$Q83,Exchange_Value)+AC83*$T83*SUMIF(Lists!$E$2:$E$133,'Quarterly Information'!$S83,Exchange_Value))/1000,AC83*SUMIF(Lists!$E$2:$E$133,$I83,Exchange_Value)/1000),1)</f>
        <v>0</v>
      </c>
      <c r="CA83" s="151">
        <f>ROUND(IF($I83="Other HFC Blend",(AD83*$L83*SUMIF(Lists!$E$2:$E$133,'Quarterly Information'!$K83,Exchange_Value)+AD83*$N83*SUMIF(Lists!$E$2:$E$133,'Quarterly Information'!$M83,Exchange_Value)+AD83*$P83*SUMIF(Lists!$E$2:$E$133,'Quarterly Information'!$O83,Exchange_Value)+AD83*$R83*SUMIF(Lists!$E$2:$E$133,'Quarterly Information'!$Q83,Exchange_Value)+AD83*$T83*SUMIF(Lists!$E$2:$E$133,'Quarterly Information'!$S83,Exchange_Value))/1000,AD83*SUMIF(Lists!$E$2:$E$133,$I83,Exchange_Value)/1000),1)</f>
        <v>0</v>
      </c>
      <c r="CB83" s="151">
        <f>ROUND(IF($I83="Other HFC Blend",(AE83*$L83*SUMIF(Lists!$E$2:$E$133,'Quarterly Information'!$K83,Exchange_Value)+AE83*$N83*SUMIF(Lists!$E$2:$E$133,'Quarterly Information'!$M83,Exchange_Value)+AE83*$P83*SUMIF(Lists!$E$2:$E$133,'Quarterly Information'!$O83,Exchange_Value)+AE83*$R83*SUMIF(Lists!$E$2:$E$133,'Quarterly Information'!$Q83,Exchange_Value)+AE83*$T83*SUMIF(Lists!$E$2:$E$133,'Quarterly Information'!$S83,Exchange_Value))/1000,AE83*SUMIF(Lists!$E$2:$E$133,$I83,Exchange_Value)/1000),1)</f>
        <v>0</v>
      </c>
      <c r="CC83" s="151">
        <f>ROUND(IF($I83="Other HFC Blend",(AF83*$L83*SUMIF(Lists!$E$2:$E$133,'Quarterly Information'!$K83,Exchange_Value)+AF83*$N83*SUMIF(Lists!$E$2:$E$133,'Quarterly Information'!$M83,Exchange_Value)+AF83*$P83*SUMIF(Lists!$E$2:$E$133,'Quarterly Information'!$O83,Exchange_Value)+AF83*$R83*SUMIF(Lists!$E$2:$E$133,'Quarterly Information'!$Q83,Exchange_Value)+AF83*$T83*SUMIF(Lists!$E$2:$E$133,'Quarterly Information'!$S83,Exchange_Value))/1000,AF83*SUMIF(Lists!$E$2:$E$133,$I83,Exchange_Value)/1000),1)</f>
        <v>0</v>
      </c>
    </row>
    <row r="84" spans="1:81" ht="14.1">
      <c r="A84" s="18">
        <v>42</v>
      </c>
      <c r="B84" s="46" t="str">
        <f t="shared" si="36"/>
        <v/>
      </c>
      <c r="C84" s="72"/>
      <c r="D84" s="47"/>
      <c r="E84" s="81"/>
      <c r="F84" s="48"/>
      <c r="G84" s="49"/>
      <c r="H84" s="50"/>
      <c r="I84" s="92"/>
      <c r="J84" s="104"/>
      <c r="K84" s="109"/>
      <c r="L84" s="51"/>
      <c r="M84" s="48"/>
      <c r="N84" s="51"/>
      <c r="O84" s="48"/>
      <c r="P84" s="51"/>
      <c r="Q84" s="69"/>
      <c r="R84" s="51"/>
      <c r="S84" s="69"/>
      <c r="T84" s="110"/>
      <c r="U84" s="107"/>
      <c r="V84" s="48"/>
      <c r="W84" s="52"/>
      <c r="X84" s="48"/>
      <c r="Y84" s="116"/>
      <c r="Z84" s="133"/>
      <c r="AA84" s="131"/>
      <c r="AB84" s="76"/>
      <c r="AC84" s="76"/>
      <c r="AD84" s="76"/>
      <c r="AE84" s="76"/>
      <c r="AF84" s="76"/>
      <c r="AG84" s="145"/>
      <c r="AH84"/>
      <c r="AI84" s="148">
        <f t="shared" si="0"/>
        <v>0</v>
      </c>
      <c r="AJ84" s="148">
        <f t="shared" si="1"/>
        <v>0</v>
      </c>
      <c r="AK84" s="148">
        <f t="shared" si="2"/>
        <v>0</v>
      </c>
      <c r="AL84" s="148">
        <f t="shared" si="3"/>
        <v>0</v>
      </c>
      <c r="AM84" s="148">
        <f t="shared" si="4"/>
        <v>0</v>
      </c>
      <c r="AN84" s="148">
        <f t="shared" si="5"/>
        <v>0</v>
      </c>
      <c r="AO84" s="150"/>
      <c r="AP84" s="149" t="e">
        <f t="shared" si="6"/>
        <v>#DIV/0!</v>
      </c>
      <c r="AQ84" s="149" t="e">
        <f t="shared" si="7"/>
        <v>#DIV/0!</v>
      </c>
      <c r="AR84" s="149" t="e">
        <f t="shared" si="8"/>
        <v>#DIV/0!</v>
      </c>
      <c r="AS84" s="149" t="e">
        <f t="shared" si="9"/>
        <v>#DIV/0!</v>
      </c>
      <c r="AT84" s="149" t="e">
        <f t="shared" si="10"/>
        <v>#DIV/0!</v>
      </c>
      <c r="AU84" s="148">
        <f t="shared" si="11"/>
        <v>0</v>
      </c>
      <c r="AV84" s="149" t="e">
        <f t="shared" si="12"/>
        <v>#DIV/0!</v>
      </c>
      <c r="AW84" s="149" t="e">
        <f t="shared" si="13"/>
        <v>#DIV/0!</v>
      </c>
      <c r="AX84" s="149" t="e">
        <f t="shared" si="14"/>
        <v>#DIV/0!</v>
      </c>
      <c r="AY84" s="149" t="e">
        <f t="shared" si="15"/>
        <v>#DIV/0!</v>
      </c>
      <c r="AZ84" s="149" t="e">
        <f t="shared" si="16"/>
        <v>#DIV/0!</v>
      </c>
      <c r="BA84" s="148">
        <f t="shared" si="17"/>
        <v>0</v>
      </c>
      <c r="BB84" s="149" t="e">
        <f t="shared" si="18"/>
        <v>#DIV/0!</v>
      </c>
      <c r="BC84" s="149" t="e">
        <f t="shared" si="19"/>
        <v>#DIV/0!</v>
      </c>
      <c r="BD84" s="149" t="e">
        <f t="shared" si="20"/>
        <v>#DIV/0!</v>
      </c>
      <c r="BE84" s="149" t="e">
        <f t="shared" si="21"/>
        <v>#DIV/0!</v>
      </c>
      <c r="BF84" s="149" t="e">
        <f t="shared" si="22"/>
        <v>#DIV/0!</v>
      </c>
      <c r="BG84" s="148">
        <f t="shared" si="23"/>
        <v>0</v>
      </c>
      <c r="BH84" s="149" t="e">
        <f t="shared" si="24"/>
        <v>#DIV/0!</v>
      </c>
      <c r="BI84" s="149" t="e">
        <f t="shared" si="25"/>
        <v>#DIV/0!</v>
      </c>
      <c r="BJ84" s="149" t="e">
        <f t="shared" si="26"/>
        <v>#DIV/0!</v>
      </c>
      <c r="BK84" s="149" t="e">
        <f t="shared" si="27"/>
        <v>#DIV/0!</v>
      </c>
      <c r="BL84" s="149" t="e">
        <f t="shared" si="28"/>
        <v>#DIV/0!</v>
      </c>
      <c r="BM84" s="148">
        <f t="shared" si="29"/>
        <v>0</v>
      </c>
      <c r="BN84" s="149" t="e">
        <f t="shared" si="30"/>
        <v>#DIV/0!</v>
      </c>
      <c r="BO84" s="149" t="e">
        <f t="shared" si="31"/>
        <v>#DIV/0!</v>
      </c>
      <c r="BP84" s="149" t="e">
        <f t="shared" si="32"/>
        <v>#DIV/0!</v>
      </c>
      <c r="BQ84" s="149" t="e">
        <f t="shared" si="33"/>
        <v>#DIV/0!</v>
      </c>
      <c r="BR84" s="149" t="e">
        <f t="shared" si="34"/>
        <v>#DIV/0!</v>
      </c>
      <c r="BS84" s="148">
        <f t="shared" si="35"/>
        <v>0</v>
      </c>
      <c r="BT84" s="150"/>
      <c r="BU84" s="150" t="e">
        <f>VLOOKUP(I84,Lists!$D$2:$D$19,1,FALSE)</f>
        <v>#N/A</v>
      </c>
      <c r="BV84" s="150" t="e">
        <f>VLOOKUP($I84,Blends!$B$2:$B$115,1,FALSE)</f>
        <v>#N/A</v>
      </c>
      <c r="BW84" s="150"/>
      <c r="BX84" s="151">
        <f>ROUND(IF($I84="Other HFC Blend",(AA84*$L84*SUMIF(Lists!$E$2:$E$133,'Quarterly Information'!$K84,Exchange_Value)+AA84*$N84*SUMIF(Lists!$E$2:$E$133,'Quarterly Information'!$M84,Exchange_Value)+AA84*$P84*SUMIF(Lists!$E$2:$E$133,'Quarterly Information'!$O84,Exchange_Value)+AA84*$R84*SUMIF(Lists!$E$2:$E$133,'Quarterly Information'!$Q84,Exchange_Value)+AA84*$T84*SUMIF(Lists!$E$2:$E$133,'Quarterly Information'!$S84,Exchange_Value))/1000,AA84*SUMIF(Lists!$E$2:$E$133,$I84,Exchange_Value)/1000),1)</f>
        <v>0</v>
      </c>
      <c r="BY84" s="151">
        <f>ROUND(IF($I84="Other HFC Blend",(AB84*$L84*SUMIF(Lists!$E$2:$E$133,'Quarterly Information'!$K84,Exchange_Value)+AB84*$N84*SUMIF(Lists!$E$2:$E$133,'Quarterly Information'!$M84,Exchange_Value)+AB84*$P84*SUMIF(Lists!$E$2:$E$133,'Quarterly Information'!$O84,Exchange_Value)+AB84*$R84*SUMIF(Lists!$E$2:$E$133,'Quarterly Information'!$Q84,Exchange_Value)+AB84*$T84*SUMIF(Lists!$E$2:$E$133,'Quarterly Information'!$S84,Exchange_Value))/1000,AB84*SUMIF(Lists!$E$2:$E$133,$I84,Exchange_Value)/1000),1)</f>
        <v>0</v>
      </c>
      <c r="BZ84" s="151">
        <f>ROUND(IF($I84="Other HFC Blend",(AC84*$L84*SUMIF(Lists!$E$2:$E$133,'Quarterly Information'!$K84,Exchange_Value)+AC84*$N84*SUMIF(Lists!$E$2:$E$133,'Quarterly Information'!$M84,Exchange_Value)+AC84*$P84*SUMIF(Lists!$E$2:$E$133,'Quarterly Information'!$O84,Exchange_Value)+AC84*$R84*SUMIF(Lists!$E$2:$E$133,'Quarterly Information'!$Q84,Exchange_Value)+AC84*$T84*SUMIF(Lists!$E$2:$E$133,'Quarterly Information'!$S84,Exchange_Value))/1000,AC84*SUMIF(Lists!$E$2:$E$133,$I84,Exchange_Value)/1000),1)</f>
        <v>0</v>
      </c>
      <c r="CA84" s="151">
        <f>ROUND(IF($I84="Other HFC Blend",(AD84*$L84*SUMIF(Lists!$E$2:$E$133,'Quarterly Information'!$K84,Exchange_Value)+AD84*$N84*SUMIF(Lists!$E$2:$E$133,'Quarterly Information'!$M84,Exchange_Value)+AD84*$P84*SUMIF(Lists!$E$2:$E$133,'Quarterly Information'!$O84,Exchange_Value)+AD84*$R84*SUMIF(Lists!$E$2:$E$133,'Quarterly Information'!$Q84,Exchange_Value)+AD84*$T84*SUMIF(Lists!$E$2:$E$133,'Quarterly Information'!$S84,Exchange_Value))/1000,AD84*SUMIF(Lists!$E$2:$E$133,$I84,Exchange_Value)/1000),1)</f>
        <v>0</v>
      </c>
      <c r="CB84" s="151">
        <f>ROUND(IF($I84="Other HFC Blend",(AE84*$L84*SUMIF(Lists!$E$2:$E$133,'Quarterly Information'!$K84,Exchange_Value)+AE84*$N84*SUMIF(Lists!$E$2:$E$133,'Quarterly Information'!$M84,Exchange_Value)+AE84*$P84*SUMIF(Lists!$E$2:$E$133,'Quarterly Information'!$O84,Exchange_Value)+AE84*$R84*SUMIF(Lists!$E$2:$E$133,'Quarterly Information'!$Q84,Exchange_Value)+AE84*$T84*SUMIF(Lists!$E$2:$E$133,'Quarterly Information'!$S84,Exchange_Value))/1000,AE84*SUMIF(Lists!$E$2:$E$133,$I84,Exchange_Value)/1000),1)</f>
        <v>0</v>
      </c>
      <c r="CC84" s="151">
        <f>ROUND(IF($I84="Other HFC Blend",(AF84*$L84*SUMIF(Lists!$E$2:$E$133,'Quarterly Information'!$K84,Exchange_Value)+AF84*$N84*SUMIF(Lists!$E$2:$E$133,'Quarterly Information'!$M84,Exchange_Value)+AF84*$P84*SUMIF(Lists!$E$2:$E$133,'Quarterly Information'!$O84,Exchange_Value)+AF84*$R84*SUMIF(Lists!$E$2:$E$133,'Quarterly Information'!$Q84,Exchange_Value)+AF84*$T84*SUMIF(Lists!$E$2:$E$133,'Quarterly Information'!$S84,Exchange_Value))/1000,AF84*SUMIF(Lists!$E$2:$E$133,$I84,Exchange_Value)/1000),1)</f>
        <v>0</v>
      </c>
    </row>
    <row r="85" spans="1:81" ht="14.1">
      <c r="A85" s="18">
        <v>43</v>
      </c>
      <c r="B85" s="46" t="str">
        <f t="shared" si="36"/>
        <v/>
      </c>
      <c r="C85" s="72"/>
      <c r="D85" s="47"/>
      <c r="E85" s="81"/>
      <c r="F85" s="48"/>
      <c r="G85" s="49"/>
      <c r="H85" s="50"/>
      <c r="I85" s="92"/>
      <c r="J85" s="104"/>
      <c r="K85" s="109"/>
      <c r="L85" s="51"/>
      <c r="M85" s="48"/>
      <c r="N85" s="51"/>
      <c r="O85" s="48"/>
      <c r="P85" s="51"/>
      <c r="Q85" s="69"/>
      <c r="R85" s="51"/>
      <c r="S85" s="69"/>
      <c r="T85" s="110"/>
      <c r="U85" s="107"/>
      <c r="V85" s="48"/>
      <c r="W85" s="52"/>
      <c r="X85" s="48"/>
      <c r="Y85" s="116"/>
      <c r="Z85" s="133"/>
      <c r="AA85" s="131"/>
      <c r="AB85" s="76"/>
      <c r="AC85" s="76"/>
      <c r="AD85" s="76"/>
      <c r="AE85" s="76"/>
      <c r="AF85" s="76"/>
      <c r="AG85" s="145"/>
      <c r="AH85"/>
      <c r="AI85" s="148">
        <f t="shared" si="0"/>
        <v>0</v>
      </c>
      <c r="AJ85" s="148">
        <f t="shared" si="1"/>
        <v>0</v>
      </c>
      <c r="AK85" s="148">
        <f t="shared" si="2"/>
        <v>0</v>
      </c>
      <c r="AL85" s="148">
        <f t="shared" si="3"/>
        <v>0</v>
      </c>
      <c r="AM85" s="148">
        <f t="shared" si="4"/>
        <v>0</v>
      </c>
      <c r="AN85" s="148">
        <f t="shared" si="5"/>
        <v>0</v>
      </c>
      <c r="AO85" s="150"/>
      <c r="AP85" s="149" t="e">
        <f t="shared" si="6"/>
        <v>#DIV/0!</v>
      </c>
      <c r="AQ85" s="149" t="e">
        <f t="shared" si="7"/>
        <v>#DIV/0!</v>
      </c>
      <c r="AR85" s="149" t="e">
        <f t="shared" si="8"/>
        <v>#DIV/0!</v>
      </c>
      <c r="AS85" s="149" t="e">
        <f t="shared" si="9"/>
        <v>#DIV/0!</v>
      </c>
      <c r="AT85" s="149" t="e">
        <f t="shared" si="10"/>
        <v>#DIV/0!</v>
      </c>
      <c r="AU85" s="148">
        <f t="shared" si="11"/>
        <v>0</v>
      </c>
      <c r="AV85" s="149" t="e">
        <f t="shared" si="12"/>
        <v>#DIV/0!</v>
      </c>
      <c r="AW85" s="149" t="e">
        <f t="shared" si="13"/>
        <v>#DIV/0!</v>
      </c>
      <c r="AX85" s="149" t="e">
        <f t="shared" si="14"/>
        <v>#DIV/0!</v>
      </c>
      <c r="AY85" s="149" t="e">
        <f t="shared" si="15"/>
        <v>#DIV/0!</v>
      </c>
      <c r="AZ85" s="149" t="e">
        <f t="shared" si="16"/>
        <v>#DIV/0!</v>
      </c>
      <c r="BA85" s="148">
        <f t="shared" si="17"/>
        <v>0</v>
      </c>
      <c r="BB85" s="149" t="e">
        <f t="shared" si="18"/>
        <v>#DIV/0!</v>
      </c>
      <c r="BC85" s="149" t="e">
        <f t="shared" si="19"/>
        <v>#DIV/0!</v>
      </c>
      <c r="BD85" s="149" t="e">
        <f t="shared" si="20"/>
        <v>#DIV/0!</v>
      </c>
      <c r="BE85" s="149" t="e">
        <f t="shared" si="21"/>
        <v>#DIV/0!</v>
      </c>
      <c r="BF85" s="149" t="e">
        <f t="shared" si="22"/>
        <v>#DIV/0!</v>
      </c>
      <c r="BG85" s="148">
        <f t="shared" si="23"/>
        <v>0</v>
      </c>
      <c r="BH85" s="149" t="e">
        <f t="shared" si="24"/>
        <v>#DIV/0!</v>
      </c>
      <c r="BI85" s="149" t="e">
        <f t="shared" si="25"/>
        <v>#DIV/0!</v>
      </c>
      <c r="BJ85" s="149" t="e">
        <f t="shared" si="26"/>
        <v>#DIV/0!</v>
      </c>
      <c r="BK85" s="149" t="e">
        <f t="shared" si="27"/>
        <v>#DIV/0!</v>
      </c>
      <c r="BL85" s="149" t="e">
        <f t="shared" si="28"/>
        <v>#DIV/0!</v>
      </c>
      <c r="BM85" s="148">
        <f t="shared" si="29"/>
        <v>0</v>
      </c>
      <c r="BN85" s="149" t="e">
        <f t="shared" si="30"/>
        <v>#DIV/0!</v>
      </c>
      <c r="BO85" s="149" t="e">
        <f t="shared" si="31"/>
        <v>#DIV/0!</v>
      </c>
      <c r="BP85" s="149" t="e">
        <f t="shared" si="32"/>
        <v>#DIV/0!</v>
      </c>
      <c r="BQ85" s="149" t="e">
        <f t="shared" si="33"/>
        <v>#DIV/0!</v>
      </c>
      <c r="BR85" s="149" t="e">
        <f t="shared" si="34"/>
        <v>#DIV/0!</v>
      </c>
      <c r="BS85" s="148">
        <f t="shared" si="35"/>
        <v>0</v>
      </c>
      <c r="BT85" s="150"/>
      <c r="BU85" s="150" t="e">
        <f>VLOOKUP(I85,Lists!$D$2:$D$19,1,FALSE)</f>
        <v>#N/A</v>
      </c>
      <c r="BV85" s="150" t="e">
        <f>VLOOKUP($I85,Blends!$B$2:$B$115,1,FALSE)</f>
        <v>#N/A</v>
      </c>
      <c r="BW85" s="150"/>
      <c r="BX85" s="151">
        <f>ROUND(IF($I85="Other HFC Blend",(AA85*$L85*SUMIF(Lists!$E$2:$E$133,'Quarterly Information'!$K85,Exchange_Value)+AA85*$N85*SUMIF(Lists!$E$2:$E$133,'Quarterly Information'!$M85,Exchange_Value)+AA85*$P85*SUMIF(Lists!$E$2:$E$133,'Quarterly Information'!$O85,Exchange_Value)+AA85*$R85*SUMIF(Lists!$E$2:$E$133,'Quarterly Information'!$Q85,Exchange_Value)+AA85*$T85*SUMIF(Lists!$E$2:$E$133,'Quarterly Information'!$S85,Exchange_Value))/1000,AA85*SUMIF(Lists!$E$2:$E$133,$I85,Exchange_Value)/1000),1)</f>
        <v>0</v>
      </c>
      <c r="BY85" s="151">
        <f>ROUND(IF($I85="Other HFC Blend",(AB85*$L85*SUMIF(Lists!$E$2:$E$133,'Quarterly Information'!$K85,Exchange_Value)+AB85*$N85*SUMIF(Lists!$E$2:$E$133,'Quarterly Information'!$M85,Exchange_Value)+AB85*$P85*SUMIF(Lists!$E$2:$E$133,'Quarterly Information'!$O85,Exchange_Value)+AB85*$R85*SUMIF(Lists!$E$2:$E$133,'Quarterly Information'!$Q85,Exchange_Value)+AB85*$T85*SUMIF(Lists!$E$2:$E$133,'Quarterly Information'!$S85,Exchange_Value))/1000,AB85*SUMIF(Lists!$E$2:$E$133,$I85,Exchange_Value)/1000),1)</f>
        <v>0</v>
      </c>
      <c r="BZ85" s="151">
        <f>ROUND(IF($I85="Other HFC Blend",(AC85*$L85*SUMIF(Lists!$E$2:$E$133,'Quarterly Information'!$K85,Exchange_Value)+AC85*$N85*SUMIF(Lists!$E$2:$E$133,'Quarterly Information'!$M85,Exchange_Value)+AC85*$P85*SUMIF(Lists!$E$2:$E$133,'Quarterly Information'!$O85,Exchange_Value)+AC85*$R85*SUMIF(Lists!$E$2:$E$133,'Quarterly Information'!$Q85,Exchange_Value)+AC85*$T85*SUMIF(Lists!$E$2:$E$133,'Quarterly Information'!$S85,Exchange_Value))/1000,AC85*SUMIF(Lists!$E$2:$E$133,$I85,Exchange_Value)/1000),1)</f>
        <v>0</v>
      </c>
      <c r="CA85" s="151">
        <f>ROUND(IF($I85="Other HFC Blend",(AD85*$L85*SUMIF(Lists!$E$2:$E$133,'Quarterly Information'!$K85,Exchange_Value)+AD85*$N85*SUMIF(Lists!$E$2:$E$133,'Quarterly Information'!$M85,Exchange_Value)+AD85*$P85*SUMIF(Lists!$E$2:$E$133,'Quarterly Information'!$O85,Exchange_Value)+AD85*$R85*SUMIF(Lists!$E$2:$E$133,'Quarterly Information'!$Q85,Exchange_Value)+AD85*$T85*SUMIF(Lists!$E$2:$E$133,'Quarterly Information'!$S85,Exchange_Value))/1000,AD85*SUMIF(Lists!$E$2:$E$133,$I85,Exchange_Value)/1000),1)</f>
        <v>0</v>
      </c>
      <c r="CB85" s="151">
        <f>ROUND(IF($I85="Other HFC Blend",(AE85*$L85*SUMIF(Lists!$E$2:$E$133,'Quarterly Information'!$K85,Exchange_Value)+AE85*$N85*SUMIF(Lists!$E$2:$E$133,'Quarterly Information'!$M85,Exchange_Value)+AE85*$P85*SUMIF(Lists!$E$2:$E$133,'Quarterly Information'!$O85,Exchange_Value)+AE85*$R85*SUMIF(Lists!$E$2:$E$133,'Quarterly Information'!$Q85,Exchange_Value)+AE85*$T85*SUMIF(Lists!$E$2:$E$133,'Quarterly Information'!$S85,Exchange_Value))/1000,AE85*SUMIF(Lists!$E$2:$E$133,$I85,Exchange_Value)/1000),1)</f>
        <v>0</v>
      </c>
      <c r="CC85" s="151">
        <f>ROUND(IF($I85="Other HFC Blend",(AF85*$L85*SUMIF(Lists!$E$2:$E$133,'Quarterly Information'!$K85,Exchange_Value)+AF85*$N85*SUMIF(Lists!$E$2:$E$133,'Quarterly Information'!$M85,Exchange_Value)+AF85*$P85*SUMIF(Lists!$E$2:$E$133,'Quarterly Information'!$O85,Exchange_Value)+AF85*$R85*SUMIF(Lists!$E$2:$E$133,'Quarterly Information'!$Q85,Exchange_Value)+AF85*$T85*SUMIF(Lists!$E$2:$E$133,'Quarterly Information'!$S85,Exchange_Value))/1000,AF85*SUMIF(Lists!$E$2:$E$133,$I85,Exchange_Value)/1000),1)</f>
        <v>0</v>
      </c>
    </row>
    <row r="86" spans="1:81" ht="14.1">
      <c r="A86" s="18">
        <v>44</v>
      </c>
      <c r="B86" s="46" t="str">
        <f t="shared" si="36"/>
        <v/>
      </c>
      <c r="C86" s="72"/>
      <c r="D86" s="47"/>
      <c r="E86" s="81"/>
      <c r="F86" s="48"/>
      <c r="G86" s="49"/>
      <c r="H86" s="50"/>
      <c r="I86" s="92"/>
      <c r="J86" s="104"/>
      <c r="K86" s="109"/>
      <c r="L86" s="51"/>
      <c r="M86" s="48"/>
      <c r="N86" s="51"/>
      <c r="O86" s="48"/>
      <c r="P86" s="51"/>
      <c r="Q86" s="69"/>
      <c r="R86" s="51"/>
      <c r="S86" s="69"/>
      <c r="T86" s="110"/>
      <c r="U86" s="107"/>
      <c r="V86" s="48"/>
      <c r="W86" s="52"/>
      <c r="X86" s="48"/>
      <c r="Y86" s="116"/>
      <c r="Z86" s="133"/>
      <c r="AA86" s="131"/>
      <c r="AB86" s="76"/>
      <c r="AC86" s="76"/>
      <c r="AD86" s="76"/>
      <c r="AE86" s="76"/>
      <c r="AF86" s="76"/>
      <c r="AG86" s="145"/>
      <c r="AH86"/>
      <c r="AI86" s="148">
        <f t="shared" si="0"/>
        <v>0</v>
      </c>
      <c r="AJ86" s="148">
        <f t="shared" si="1"/>
        <v>0</v>
      </c>
      <c r="AK86" s="148">
        <f t="shared" si="2"/>
        <v>0</v>
      </c>
      <c r="AL86" s="148">
        <f t="shared" si="3"/>
        <v>0</v>
      </c>
      <c r="AM86" s="148">
        <f t="shared" si="4"/>
        <v>0</v>
      </c>
      <c r="AN86" s="148">
        <f t="shared" si="5"/>
        <v>0</v>
      </c>
      <c r="AO86" s="150"/>
      <c r="AP86" s="149" t="e">
        <f t="shared" si="6"/>
        <v>#DIV/0!</v>
      </c>
      <c r="AQ86" s="149" t="e">
        <f t="shared" si="7"/>
        <v>#DIV/0!</v>
      </c>
      <c r="AR86" s="149" t="e">
        <f t="shared" si="8"/>
        <v>#DIV/0!</v>
      </c>
      <c r="AS86" s="149" t="e">
        <f t="shared" si="9"/>
        <v>#DIV/0!</v>
      </c>
      <c r="AT86" s="149" t="e">
        <f t="shared" si="10"/>
        <v>#DIV/0!</v>
      </c>
      <c r="AU86" s="148">
        <f t="shared" si="11"/>
        <v>0</v>
      </c>
      <c r="AV86" s="149" t="e">
        <f t="shared" si="12"/>
        <v>#DIV/0!</v>
      </c>
      <c r="AW86" s="149" t="e">
        <f t="shared" si="13"/>
        <v>#DIV/0!</v>
      </c>
      <c r="AX86" s="149" t="e">
        <f t="shared" si="14"/>
        <v>#DIV/0!</v>
      </c>
      <c r="AY86" s="149" t="e">
        <f t="shared" si="15"/>
        <v>#DIV/0!</v>
      </c>
      <c r="AZ86" s="149" t="e">
        <f t="shared" si="16"/>
        <v>#DIV/0!</v>
      </c>
      <c r="BA86" s="148">
        <f t="shared" si="17"/>
        <v>0</v>
      </c>
      <c r="BB86" s="149" t="e">
        <f t="shared" si="18"/>
        <v>#DIV/0!</v>
      </c>
      <c r="BC86" s="149" t="e">
        <f t="shared" si="19"/>
        <v>#DIV/0!</v>
      </c>
      <c r="BD86" s="149" t="e">
        <f t="shared" si="20"/>
        <v>#DIV/0!</v>
      </c>
      <c r="BE86" s="149" t="e">
        <f t="shared" si="21"/>
        <v>#DIV/0!</v>
      </c>
      <c r="BF86" s="149" t="e">
        <f t="shared" si="22"/>
        <v>#DIV/0!</v>
      </c>
      <c r="BG86" s="148">
        <f t="shared" si="23"/>
        <v>0</v>
      </c>
      <c r="BH86" s="149" t="e">
        <f t="shared" si="24"/>
        <v>#DIV/0!</v>
      </c>
      <c r="BI86" s="149" t="e">
        <f t="shared" si="25"/>
        <v>#DIV/0!</v>
      </c>
      <c r="BJ86" s="149" t="e">
        <f t="shared" si="26"/>
        <v>#DIV/0!</v>
      </c>
      <c r="BK86" s="149" t="e">
        <f t="shared" si="27"/>
        <v>#DIV/0!</v>
      </c>
      <c r="BL86" s="149" t="e">
        <f t="shared" si="28"/>
        <v>#DIV/0!</v>
      </c>
      <c r="BM86" s="148">
        <f t="shared" si="29"/>
        <v>0</v>
      </c>
      <c r="BN86" s="149" t="e">
        <f t="shared" si="30"/>
        <v>#DIV/0!</v>
      </c>
      <c r="BO86" s="149" t="e">
        <f t="shared" si="31"/>
        <v>#DIV/0!</v>
      </c>
      <c r="BP86" s="149" t="e">
        <f t="shared" si="32"/>
        <v>#DIV/0!</v>
      </c>
      <c r="BQ86" s="149" t="e">
        <f t="shared" si="33"/>
        <v>#DIV/0!</v>
      </c>
      <c r="BR86" s="149" t="e">
        <f t="shared" si="34"/>
        <v>#DIV/0!</v>
      </c>
      <c r="BS86" s="148">
        <f t="shared" si="35"/>
        <v>0</v>
      </c>
      <c r="BT86" s="150"/>
      <c r="BU86" s="150" t="e">
        <f>VLOOKUP(I86,Lists!$D$2:$D$19,1,FALSE)</f>
        <v>#N/A</v>
      </c>
      <c r="BV86" s="150" t="e">
        <f>VLOOKUP($I86,Blends!$B$2:$B$115,1,FALSE)</f>
        <v>#N/A</v>
      </c>
      <c r="BW86" s="150"/>
      <c r="BX86" s="151">
        <f>ROUND(IF($I86="Other HFC Blend",(AA86*$L86*SUMIF(Lists!$E$2:$E$133,'Quarterly Information'!$K86,Exchange_Value)+AA86*$N86*SUMIF(Lists!$E$2:$E$133,'Quarterly Information'!$M86,Exchange_Value)+AA86*$P86*SUMIF(Lists!$E$2:$E$133,'Quarterly Information'!$O86,Exchange_Value)+AA86*$R86*SUMIF(Lists!$E$2:$E$133,'Quarterly Information'!$Q86,Exchange_Value)+AA86*$T86*SUMIF(Lists!$E$2:$E$133,'Quarterly Information'!$S86,Exchange_Value))/1000,AA86*SUMIF(Lists!$E$2:$E$133,$I86,Exchange_Value)/1000),1)</f>
        <v>0</v>
      </c>
      <c r="BY86" s="151">
        <f>ROUND(IF($I86="Other HFC Blend",(AB86*$L86*SUMIF(Lists!$E$2:$E$133,'Quarterly Information'!$K86,Exchange_Value)+AB86*$N86*SUMIF(Lists!$E$2:$E$133,'Quarterly Information'!$M86,Exchange_Value)+AB86*$P86*SUMIF(Lists!$E$2:$E$133,'Quarterly Information'!$O86,Exchange_Value)+AB86*$R86*SUMIF(Lists!$E$2:$E$133,'Quarterly Information'!$Q86,Exchange_Value)+AB86*$T86*SUMIF(Lists!$E$2:$E$133,'Quarterly Information'!$S86,Exchange_Value))/1000,AB86*SUMIF(Lists!$E$2:$E$133,$I86,Exchange_Value)/1000),1)</f>
        <v>0</v>
      </c>
      <c r="BZ86" s="151">
        <f>ROUND(IF($I86="Other HFC Blend",(AC86*$L86*SUMIF(Lists!$E$2:$E$133,'Quarterly Information'!$K86,Exchange_Value)+AC86*$N86*SUMIF(Lists!$E$2:$E$133,'Quarterly Information'!$M86,Exchange_Value)+AC86*$P86*SUMIF(Lists!$E$2:$E$133,'Quarterly Information'!$O86,Exchange_Value)+AC86*$R86*SUMIF(Lists!$E$2:$E$133,'Quarterly Information'!$Q86,Exchange_Value)+AC86*$T86*SUMIF(Lists!$E$2:$E$133,'Quarterly Information'!$S86,Exchange_Value))/1000,AC86*SUMIF(Lists!$E$2:$E$133,$I86,Exchange_Value)/1000),1)</f>
        <v>0</v>
      </c>
      <c r="CA86" s="151">
        <f>ROUND(IF($I86="Other HFC Blend",(AD86*$L86*SUMIF(Lists!$E$2:$E$133,'Quarterly Information'!$K86,Exchange_Value)+AD86*$N86*SUMIF(Lists!$E$2:$E$133,'Quarterly Information'!$M86,Exchange_Value)+AD86*$P86*SUMIF(Lists!$E$2:$E$133,'Quarterly Information'!$O86,Exchange_Value)+AD86*$R86*SUMIF(Lists!$E$2:$E$133,'Quarterly Information'!$Q86,Exchange_Value)+AD86*$T86*SUMIF(Lists!$E$2:$E$133,'Quarterly Information'!$S86,Exchange_Value))/1000,AD86*SUMIF(Lists!$E$2:$E$133,$I86,Exchange_Value)/1000),1)</f>
        <v>0</v>
      </c>
      <c r="CB86" s="151">
        <f>ROUND(IF($I86="Other HFC Blend",(AE86*$L86*SUMIF(Lists!$E$2:$E$133,'Quarterly Information'!$K86,Exchange_Value)+AE86*$N86*SUMIF(Lists!$E$2:$E$133,'Quarterly Information'!$M86,Exchange_Value)+AE86*$P86*SUMIF(Lists!$E$2:$E$133,'Quarterly Information'!$O86,Exchange_Value)+AE86*$R86*SUMIF(Lists!$E$2:$E$133,'Quarterly Information'!$Q86,Exchange_Value)+AE86*$T86*SUMIF(Lists!$E$2:$E$133,'Quarterly Information'!$S86,Exchange_Value))/1000,AE86*SUMIF(Lists!$E$2:$E$133,$I86,Exchange_Value)/1000),1)</f>
        <v>0</v>
      </c>
      <c r="CC86" s="151">
        <f>ROUND(IF($I86="Other HFC Blend",(AF86*$L86*SUMIF(Lists!$E$2:$E$133,'Quarterly Information'!$K86,Exchange_Value)+AF86*$N86*SUMIF(Lists!$E$2:$E$133,'Quarterly Information'!$M86,Exchange_Value)+AF86*$P86*SUMIF(Lists!$E$2:$E$133,'Quarterly Information'!$O86,Exchange_Value)+AF86*$R86*SUMIF(Lists!$E$2:$E$133,'Quarterly Information'!$Q86,Exchange_Value)+AF86*$T86*SUMIF(Lists!$E$2:$E$133,'Quarterly Information'!$S86,Exchange_Value))/1000,AF86*SUMIF(Lists!$E$2:$E$133,$I86,Exchange_Value)/1000),1)</f>
        <v>0</v>
      </c>
    </row>
    <row r="87" spans="1:81" ht="14.1">
      <c r="A87" s="18">
        <v>45</v>
      </c>
      <c r="B87" s="46" t="str">
        <f t="shared" si="36"/>
        <v/>
      </c>
      <c r="C87" s="72"/>
      <c r="D87" s="47"/>
      <c r="E87" s="81"/>
      <c r="F87" s="48"/>
      <c r="G87" s="49"/>
      <c r="H87" s="50"/>
      <c r="I87" s="92"/>
      <c r="J87" s="104"/>
      <c r="K87" s="109"/>
      <c r="L87" s="51"/>
      <c r="M87" s="48"/>
      <c r="N87" s="51"/>
      <c r="O87" s="48"/>
      <c r="P87" s="51"/>
      <c r="Q87" s="69"/>
      <c r="R87" s="51"/>
      <c r="S87" s="69"/>
      <c r="T87" s="110"/>
      <c r="U87" s="107"/>
      <c r="V87" s="48"/>
      <c r="W87" s="52"/>
      <c r="X87" s="48"/>
      <c r="Y87" s="116"/>
      <c r="Z87" s="133"/>
      <c r="AA87" s="131"/>
      <c r="AB87" s="76"/>
      <c r="AC87" s="76"/>
      <c r="AD87" s="76"/>
      <c r="AE87" s="76"/>
      <c r="AF87" s="76"/>
      <c r="AG87" s="145"/>
      <c r="AH87"/>
      <c r="AI87" s="148">
        <f t="shared" si="0"/>
        <v>0</v>
      </c>
      <c r="AJ87" s="148">
        <f t="shared" si="1"/>
        <v>0</v>
      </c>
      <c r="AK87" s="148">
        <f t="shared" si="2"/>
        <v>0</v>
      </c>
      <c r="AL87" s="148">
        <f t="shared" si="3"/>
        <v>0</v>
      </c>
      <c r="AM87" s="148">
        <f t="shared" si="4"/>
        <v>0</v>
      </c>
      <c r="AN87" s="148">
        <f t="shared" si="5"/>
        <v>0</v>
      </c>
      <c r="AO87" s="150"/>
      <c r="AP87" s="149" t="e">
        <f t="shared" si="6"/>
        <v>#DIV/0!</v>
      </c>
      <c r="AQ87" s="149" t="e">
        <f t="shared" si="7"/>
        <v>#DIV/0!</v>
      </c>
      <c r="AR87" s="149" t="e">
        <f t="shared" si="8"/>
        <v>#DIV/0!</v>
      </c>
      <c r="AS87" s="149" t="e">
        <f t="shared" si="9"/>
        <v>#DIV/0!</v>
      </c>
      <c r="AT87" s="149" t="e">
        <f t="shared" si="10"/>
        <v>#DIV/0!</v>
      </c>
      <c r="AU87" s="148">
        <f t="shared" si="11"/>
        <v>0</v>
      </c>
      <c r="AV87" s="149" t="e">
        <f t="shared" si="12"/>
        <v>#DIV/0!</v>
      </c>
      <c r="AW87" s="149" t="e">
        <f t="shared" si="13"/>
        <v>#DIV/0!</v>
      </c>
      <c r="AX87" s="149" t="e">
        <f t="shared" si="14"/>
        <v>#DIV/0!</v>
      </c>
      <c r="AY87" s="149" t="e">
        <f t="shared" si="15"/>
        <v>#DIV/0!</v>
      </c>
      <c r="AZ87" s="149" t="e">
        <f t="shared" si="16"/>
        <v>#DIV/0!</v>
      </c>
      <c r="BA87" s="148">
        <f t="shared" si="17"/>
        <v>0</v>
      </c>
      <c r="BB87" s="149" t="e">
        <f t="shared" si="18"/>
        <v>#DIV/0!</v>
      </c>
      <c r="BC87" s="149" t="e">
        <f t="shared" si="19"/>
        <v>#DIV/0!</v>
      </c>
      <c r="BD87" s="149" t="e">
        <f t="shared" si="20"/>
        <v>#DIV/0!</v>
      </c>
      <c r="BE87" s="149" t="e">
        <f t="shared" si="21"/>
        <v>#DIV/0!</v>
      </c>
      <c r="BF87" s="149" t="e">
        <f t="shared" si="22"/>
        <v>#DIV/0!</v>
      </c>
      <c r="BG87" s="148">
        <f t="shared" si="23"/>
        <v>0</v>
      </c>
      <c r="BH87" s="149" t="e">
        <f t="shared" si="24"/>
        <v>#DIV/0!</v>
      </c>
      <c r="BI87" s="149" t="e">
        <f t="shared" si="25"/>
        <v>#DIV/0!</v>
      </c>
      <c r="BJ87" s="149" t="e">
        <f t="shared" si="26"/>
        <v>#DIV/0!</v>
      </c>
      <c r="BK87" s="149" t="e">
        <f t="shared" si="27"/>
        <v>#DIV/0!</v>
      </c>
      <c r="BL87" s="149" t="e">
        <f t="shared" si="28"/>
        <v>#DIV/0!</v>
      </c>
      <c r="BM87" s="148">
        <f t="shared" si="29"/>
        <v>0</v>
      </c>
      <c r="BN87" s="149" t="e">
        <f t="shared" si="30"/>
        <v>#DIV/0!</v>
      </c>
      <c r="BO87" s="149" t="e">
        <f t="shared" si="31"/>
        <v>#DIV/0!</v>
      </c>
      <c r="BP87" s="149" t="e">
        <f t="shared" si="32"/>
        <v>#DIV/0!</v>
      </c>
      <c r="BQ87" s="149" t="e">
        <f t="shared" si="33"/>
        <v>#DIV/0!</v>
      </c>
      <c r="BR87" s="149" t="e">
        <f t="shared" si="34"/>
        <v>#DIV/0!</v>
      </c>
      <c r="BS87" s="148">
        <f t="shared" si="35"/>
        <v>0</v>
      </c>
      <c r="BT87" s="150"/>
      <c r="BU87" s="150" t="e">
        <f>VLOOKUP(I87,Lists!$D$2:$D$19,1,FALSE)</f>
        <v>#N/A</v>
      </c>
      <c r="BV87" s="150" t="e">
        <f>VLOOKUP($I87,Blends!$B$2:$B$115,1,FALSE)</f>
        <v>#N/A</v>
      </c>
      <c r="BW87" s="150"/>
      <c r="BX87" s="151">
        <f>ROUND(IF($I87="Other HFC Blend",(AA87*$L87*SUMIF(Lists!$E$2:$E$133,'Quarterly Information'!$K87,Exchange_Value)+AA87*$N87*SUMIF(Lists!$E$2:$E$133,'Quarterly Information'!$M87,Exchange_Value)+AA87*$P87*SUMIF(Lists!$E$2:$E$133,'Quarterly Information'!$O87,Exchange_Value)+AA87*$R87*SUMIF(Lists!$E$2:$E$133,'Quarterly Information'!$Q87,Exchange_Value)+AA87*$T87*SUMIF(Lists!$E$2:$E$133,'Quarterly Information'!$S87,Exchange_Value))/1000,AA87*SUMIF(Lists!$E$2:$E$133,$I87,Exchange_Value)/1000),1)</f>
        <v>0</v>
      </c>
      <c r="BY87" s="151">
        <f>ROUND(IF($I87="Other HFC Blend",(AB87*$L87*SUMIF(Lists!$E$2:$E$133,'Quarterly Information'!$K87,Exchange_Value)+AB87*$N87*SUMIF(Lists!$E$2:$E$133,'Quarterly Information'!$M87,Exchange_Value)+AB87*$P87*SUMIF(Lists!$E$2:$E$133,'Quarterly Information'!$O87,Exchange_Value)+AB87*$R87*SUMIF(Lists!$E$2:$E$133,'Quarterly Information'!$Q87,Exchange_Value)+AB87*$T87*SUMIF(Lists!$E$2:$E$133,'Quarterly Information'!$S87,Exchange_Value))/1000,AB87*SUMIF(Lists!$E$2:$E$133,$I87,Exchange_Value)/1000),1)</f>
        <v>0</v>
      </c>
      <c r="BZ87" s="151">
        <f>ROUND(IF($I87="Other HFC Blend",(AC87*$L87*SUMIF(Lists!$E$2:$E$133,'Quarterly Information'!$K87,Exchange_Value)+AC87*$N87*SUMIF(Lists!$E$2:$E$133,'Quarterly Information'!$M87,Exchange_Value)+AC87*$P87*SUMIF(Lists!$E$2:$E$133,'Quarterly Information'!$O87,Exchange_Value)+AC87*$R87*SUMIF(Lists!$E$2:$E$133,'Quarterly Information'!$Q87,Exchange_Value)+AC87*$T87*SUMIF(Lists!$E$2:$E$133,'Quarterly Information'!$S87,Exchange_Value))/1000,AC87*SUMIF(Lists!$E$2:$E$133,$I87,Exchange_Value)/1000),1)</f>
        <v>0</v>
      </c>
      <c r="CA87" s="151">
        <f>ROUND(IF($I87="Other HFC Blend",(AD87*$L87*SUMIF(Lists!$E$2:$E$133,'Quarterly Information'!$K87,Exchange_Value)+AD87*$N87*SUMIF(Lists!$E$2:$E$133,'Quarterly Information'!$M87,Exchange_Value)+AD87*$P87*SUMIF(Lists!$E$2:$E$133,'Quarterly Information'!$O87,Exchange_Value)+AD87*$R87*SUMIF(Lists!$E$2:$E$133,'Quarterly Information'!$Q87,Exchange_Value)+AD87*$T87*SUMIF(Lists!$E$2:$E$133,'Quarterly Information'!$S87,Exchange_Value))/1000,AD87*SUMIF(Lists!$E$2:$E$133,$I87,Exchange_Value)/1000),1)</f>
        <v>0</v>
      </c>
      <c r="CB87" s="151">
        <f>ROUND(IF($I87="Other HFC Blend",(AE87*$L87*SUMIF(Lists!$E$2:$E$133,'Quarterly Information'!$K87,Exchange_Value)+AE87*$N87*SUMIF(Lists!$E$2:$E$133,'Quarterly Information'!$M87,Exchange_Value)+AE87*$P87*SUMIF(Lists!$E$2:$E$133,'Quarterly Information'!$O87,Exchange_Value)+AE87*$R87*SUMIF(Lists!$E$2:$E$133,'Quarterly Information'!$Q87,Exchange_Value)+AE87*$T87*SUMIF(Lists!$E$2:$E$133,'Quarterly Information'!$S87,Exchange_Value))/1000,AE87*SUMIF(Lists!$E$2:$E$133,$I87,Exchange_Value)/1000),1)</f>
        <v>0</v>
      </c>
      <c r="CC87" s="151">
        <f>ROUND(IF($I87="Other HFC Blend",(AF87*$L87*SUMIF(Lists!$E$2:$E$133,'Quarterly Information'!$K87,Exchange_Value)+AF87*$N87*SUMIF(Lists!$E$2:$E$133,'Quarterly Information'!$M87,Exchange_Value)+AF87*$P87*SUMIF(Lists!$E$2:$E$133,'Quarterly Information'!$O87,Exchange_Value)+AF87*$R87*SUMIF(Lists!$E$2:$E$133,'Quarterly Information'!$Q87,Exchange_Value)+AF87*$T87*SUMIF(Lists!$E$2:$E$133,'Quarterly Information'!$S87,Exchange_Value))/1000,AF87*SUMIF(Lists!$E$2:$E$133,$I87,Exchange_Value)/1000),1)</f>
        <v>0</v>
      </c>
    </row>
    <row r="88" spans="1:81" ht="14.1">
      <c r="A88" s="18">
        <v>46</v>
      </c>
      <c r="B88" s="46" t="str">
        <f t="shared" si="36"/>
        <v/>
      </c>
      <c r="C88" s="72"/>
      <c r="D88" s="47"/>
      <c r="E88" s="81"/>
      <c r="F88" s="48"/>
      <c r="G88" s="49"/>
      <c r="H88" s="50"/>
      <c r="I88" s="92"/>
      <c r="J88" s="104"/>
      <c r="K88" s="109"/>
      <c r="L88" s="51"/>
      <c r="M88" s="48"/>
      <c r="N88" s="51"/>
      <c r="O88" s="48"/>
      <c r="P88" s="51"/>
      <c r="Q88" s="69"/>
      <c r="R88" s="51"/>
      <c r="S88" s="69"/>
      <c r="T88" s="110"/>
      <c r="U88" s="107"/>
      <c r="V88" s="48"/>
      <c r="W88" s="52"/>
      <c r="X88" s="48"/>
      <c r="Y88" s="116"/>
      <c r="Z88" s="133"/>
      <c r="AA88" s="131"/>
      <c r="AB88" s="76"/>
      <c r="AC88" s="76"/>
      <c r="AD88" s="76"/>
      <c r="AE88" s="76"/>
      <c r="AF88" s="76"/>
      <c r="AG88" s="145"/>
      <c r="AH88"/>
      <c r="AI88" s="148">
        <f t="shared" si="0"/>
        <v>0</v>
      </c>
      <c r="AJ88" s="148">
        <f t="shared" si="1"/>
        <v>0</v>
      </c>
      <c r="AK88" s="148">
        <f t="shared" si="2"/>
        <v>0</v>
      </c>
      <c r="AL88" s="148">
        <f t="shared" si="3"/>
        <v>0</v>
      </c>
      <c r="AM88" s="148">
        <f t="shared" si="4"/>
        <v>0</v>
      </c>
      <c r="AN88" s="148">
        <f t="shared" si="5"/>
        <v>0</v>
      </c>
      <c r="AO88" s="150"/>
      <c r="AP88" s="149" t="e">
        <f t="shared" si="6"/>
        <v>#DIV/0!</v>
      </c>
      <c r="AQ88" s="149" t="e">
        <f t="shared" si="7"/>
        <v>#DIV/0!</v>
      </c>
      <c r="AR88" s="149" t="e">
        <f t="shared" si="8"/>
        <v>#DIV/0!</v>
      </c>
      <c r="AS88" s="149" t="e">
        <f t="shared" si="9"/>
        <v>#DIV/0!</v>
      </c>
      <c r="AT88" s="149" t="e">
        <f t="shared" si="10"/>
        <v>#DIV/0!</v>
      </c>
      <c r="AU88" s="148">
        <f t="shared" si="11"/>
        <v>0</v>
      </c>
      <c r="AV88" s="149" t="e">
        <f t="shared" si="12"/>
        <v>#DIV/0!</v>
      </c>
      <c r="AW88" s="149" t="e">
        <f t="shared" si="13"/>
        <v>#DIV/0!</v>
      </c>
      <c r="AX88" s="149" t="e">
        <f t="shared" si="14"/>
        <v>#DIV/0!</v>
      </c>
      <c r="AY88" s="149" t="e">
        <f t="shared" si="15"/>
        <v>#DIV/0!</v>
      </c>
      <c r="AZ88" s="149" t="e">
        <f t="shared" si="16"/>
        <v>#DIV/0!</v>
      </c>
      <c r="BA88" s="148">
        <f t="shared" si="17"/>
        <v>0</v>
      </c>
      <c r="BB88" s="149" t="e">
        <f t="shared" si="18"/>
        <v>#DIV/0!</v>
      </c>
      <c r="BC88" s="149" t="e">
        <f t="shared" si="19"/>
        <v>#DIV/0!</v>
      </c>
      <c r="BD88" s="149" t="e">
        <f t="shared" si="20"/>
        <v>#DIV/0!</v>
      </c>
      <c r="BE88" s="149" t="e">
        <f t="shared" si="21"/>
        <v>#DIV/0!</v>
      </c>
      <c r="BF88" s="149" t="e">
        <f t="shared" si="22"/>
        <v>#DIV/0!</v>
      </c>
      <c r="BG88" s="148">
        <f t="shared" si="23"/>
        <v>0</v>
      </c>
      <c r="BH88" s="149" t="e">
        <f t="shared" si="24"/>
        <v>#DIV/0!</v>
      </c>
      <c r="BI88" s="149" t="e">
        <f t="shared" si="25"/>
        <v>#DIV/0!</v>
      </c>
      <c r="BJ88" s="149" t="e">
        <f t="shared" si="26"/>
        <v>#DIV/0!</v>
      </c>
      <c r="BK88" s="149" t="e">
        <f t="shared" si="27"/>
        <v>#DIV/0!</v>
      </c>
      <c r="BL88" s="149" t="e">
        <f t="shared" si="28"/>
        <v>#DIV/0!</v>
      </c>
      <c r="BM88" s="148">
        <f t="shared" si="29"/>
        <v>0</v>
      </c>
      <c r="BN88" s="149" t="e">
        <f t="shared" si="30"/>
        <v>#DIV/0!</v>
      </c>
      <c r="BO88" s="149" t="e">
        <f t="shared" si="31"/>
        <v>#DIV/0!</v>
      </c>
      <c r="BP88" s="149" t="e">
        <f t="shared" si="32"/>
        <v>#DIV/0!</v>
      </c>
      <c r="BQ88" s="149" t="e">
        <f t="shared" si="33"/>
        <v>#DIV/0!</v>
      </c>
      <c r="BR88" s="149" t="e">
        <f t="shared" si="34"/>
        <v>#DIV/0!</v>
      </c>
      <c r="BS88" s="148">
        <f t="shared" si="35"/>
        <v>0</v>
      </c>
      <c r="BT88" s="150"/>
      <c r="BU88" s="150" t="e">
        <f>VLOOKUP(I88,Lists!$D$2:$D$19,1,FALSE)</f>
        <v>#N/A</v>
      </c>
      <c r="BV88" s="150" t="e">
        <f>VLOOKUP($I88,Blends!$B$2:$B$115,1,FALSE)</f>
        <v>#N/A</v>
      </c>
      <c r="BW88" s="150"/>
      <c r="BX88" s="151">
        <f>ROUND(IF($I88="Other HFC Blend",(AA88*$L88*SUMIF(Lists!$E$2:$E$133,'Quarterly Information'!$K88,Exchange_Value)+AA88*$N88*SUMIF(Lists!$E$2:$E$133,'Quarterly Information'!$M88,Exchange_Value)+AA88*$P88*SUMIF(Lists!$E$2:$E$133,'Quarterly Information'!$O88,Exchange_Value)+AA88*$R88*SUMIF(Lists!$E$2:$E$133,'Quarterly Information'!$Q88,Exchange_Value)+AA88*$T88*SUMIF(Lists!$E$2:$E$133,'Quarterly Information'!$S88,Exchange_Value))/1000,AA88*SUMIF(Lists!$E$2:$E$133,$I88,Exchange_Value)/1000),1)</f>
        <v>0</v>
      </c>
      <c r="BY88" s="151">
        <f>ROUND(IF($I88="Other HFC Blend",(AB88*$L88*SUMIF(Lists!$E$2:$E$133,'Quarterly Information'!$K88,Exchange_Value)+AB88*$N88*SUMIF(Lists!$E$2:$E$133,'Quarterly Information'!$M88,Exchange_Value)+AB88*$P88*SUMIF(Lists!$E$2:$E$133,'Quarterly Information'!$O88,Exchange_Value)+AB88*$R88*SUMIF(Lists!$E$2:$E$133,'Quarterly Information'!$Q88,Exchange_Value)+AB88*$T88*SUMIF(Lists!$E$2:$E$133,'Quarterly Information'!$S88,Exchange_Value))/1000,AB88*SUMIF(Lists!$E$2:$E$133,$I88,Exchange_Value)/1000),1)</f>
        <v>0</v>
      </c>
      <c r="BZ88" s="151">
        <f>ROUND(IF($I88="Other HFC Blend",(AC88*$L88*SUMIF(Lists!$E$2:$E$133,'Quarterly Information'!$K88,Exchange_Value)+AC88*$N88*SUMIF(Lists!$E$2:$E$133,'Quarterly Information'!$M88,Exchange_Value)+AC88*$P88*SUMIF(Lists!$E$2:$E$133,'Quarterly Information'!$O88,Exchange_Value)+AC88*$R88*SUMIF(Lists!$E$2:$E$133,'Quarterly Information'!$Q88,Exchange_Value)+AC88*$T88*SUMIF(Lists!$E$2:$E$133,'Quarterly Information'!$S88,Exchange_Value))/1000,AC88*SUMIF(Lists!$E$2:$E$133,$I88,Exchange_Value)/1000),1)</f>
        <v>0</v>
      </c>
      <c r="CA88" s="151">
        <f>ROUND(IF($I88="Other HFC Blend",(AD88*$L88*SUMIF(Lists!$E$2:$E$133,'Quarterly Information'!$K88,Exchange_Value)+AD88*$N88*SUMIF(Lists!$E$2:$E$133,'Quarterly Information'!$M88,Exchange_Value)+AD88*$P88*SUMIF(Lists!$E$2:$E$133,'Quarterly Information'!$O88,Exchange_Value)+AD88*$R88*SUMIF(Lists!$E$2:$E$133,'Quarterly Information'!$Q88,Exchange_Value)+AD88*$T88*SUMIF(Lists!$E$2:$E$133,'Quarterly Information'!$S88,Exchange_Value))/1000,AD88*SUMIF(Lists!$E$2:$E$133,$I88,Exchange_Value)/1000),1)</f>
        <v>0</v>
      </c>
      <c r="CB88" s="151">
        <f>ROUND(IF($I88="Other HFC Blend",(AE88*$L88*SUMIF(Lists!$E$2:$E$133,'Quarterly Information'!$K88,Exchange_Value)+AE88*$N88*SUMIF(Lists!$E$2:$E$133,'Quarterly Information'!$M88,Exchange_Value)+AE88*$P88*SUMIF(Lists!$E$2:$E$133,'Quarterly Information'!$O88,Exchange_Value)+AE88*$R88*SUMIF(Lists!$E$2:$E$133,'Quarterly Information'!$Q88,Exchange_Value)+AE88*$T88*SUMIF(Lists!$E$2:$E$133,'Quarterly Information'!$S88,Exchange_Value))/1000,AE88*SUMIF(Lists!$E$2:$E$133,$I88,Exchange_Value)/1000),1)</f>
        <v>0</v>
      </c>
      <c r="CC88" s="151">
        <f>ROUND(IF($I88="Other HFC Blend",(AF88*$L88*SUMIF(Lists!$E$2:$E$133,'Quarterly Information'!$K88,Exchange_Value)+AF88*$N88*SUMIF(Lists!$E$2:$E$133,'Quarterly Information'!$M88,Exchange_Value)+AF88*$P88*SUMIF(Lists!$E$2:$E$133,'Quarterly Information'!$O88,Exchange_Value)+AF88*$R88*SUMIF(Lists!$E$2:$E$133,'Quarterly Information'!$Q88,Exchange_Value)+AF88*$T88*SUMIF(Lists!$E$2:$E$133,'Quarterly Information'!$S88,Exchange_Value))/1000,AF88*SUMIF(Lists!$E$2:$E$133,$I88,Exchange_Value)/1000),1)</f>
        <v>0</v>
      </c>
    </row>
    <row r="89" spans="1:81" ht="14.1">
      <c r="A89" s="18">
        <v>47</v>
      </c>
      <c r="B89" s="46" t="str">
        <f t="shared" si="36"/>
        <v/>
      </c>
      <c r="C89" s="72"/>
      <c r="D89" s="47"/>
      <c r="E89" s="81"/>
      <c r="F89" s="48"/>
      <c r="G89" s="49"/>
      <c r="H89" s="50"/>
      <c r="I89" s="92"/>
      <c r="J89" s="104"/>
      <c r="K89" s="109"/>
      <c r="L89" s="51"/>
      <c r="M89" s="48"/>
      <c r="N89" s="51"/>
      <c r="O89" s="48"/>
      <c r="P89" s="51"/>
      <c r="Q89" s="69"/>
      <c r="R89" s="51"/>
      <c r="S89" s="69"/>
      <c r="T89" s="110"/>
      <c r="U89" s="107"/>
      <c r="V89" s="48"/>
      <c r="W89" s="52"/>
      <c r="X89" s="48"/>
      <c r="Y89" s="116"/>
      <c r="Z89" s="133"/>
      <c r="AA89" s="131"/>
      <c r="AB89" s="76"/>
      <c r="AC89" s="76"/>
      <c r="AD89" s="76"/>
      <c r="AE89" s="76"/>
      <c r="AF89" s="76"/>
      <c r="AG89" s="145"/>
      <c r="AH89"/>
      <c r="AI89" s="148">
        <f t="shared" si="0"/>
        <v>0</v>
      </c>
      <c r="AJ89" s="148">
        <f t="shared" si="1"/>
        <v>0</v>
      </c>
      <c r="AK89" s="148">
        <f t="shared" si="2"/>
        <v>0</v>
      </c>
      <c r="AL89" s="148">
        <f t="shared" si="3"/>
        <v>0</v>
      </c>
      <c r="AM89" s="148">
        <f t="shared" si="4"/>
        <v>0</v>
      </c>
      <c r="AN89" s="148">
        <f t="shared" si="5"/>
        <v>0</v>
      </c>
      <c r="AO89" s="150"/>
      <c r="AP89" s="149" t="e">
        <f t="shared" si="6"/>
        <v>#DIV/0!</v>
      </c>
      <c r="AQ89" s="149" t="e">
        <f t="shared" si="7"/>
        <v>#DIV/0!</v>
      </c>
      <c r="AR89" s="149" t="e">
        <f t="shared" si="8"/>
        <v>#DIV/0!</v>
      </c>
      <c r="AS89" s="149" t="e">
        <f t="shared" si="9"/>
        <v>#DIV/0!</v>
      </c>
      <c r="AT89" s="149" t="e">
        <f t="shared" si="10"/>
        <v>#DIV/0!</v>
      </c>
      <c r="AU89" s="148">
        <f t="shared" si="11"/>
        <v>0</v>
      </c>
      <c r="AV89" s="149" t="e">
        <f t="shared" si="12"/>
        <v>#DIV/0!</v>
      </c>
      <c r="AW89" s="149" t="e">
        <f t="shared" si="13"/>
        <v>#DIV/0!</v>
      </c>
      <c r="AX89" s="149" t="e">
        <f t="shared" si="14"/>
        <v>#DIV/0!</v>
      </c>
      <c r="AY89" s="149" t="e">
        <f t="shared" si="15"/>
        <v>#DIV/0!</v>
      </c>
      <c r="AZ89" s="149" t="e">
        <f t="shared" si="16"/>
        <v>#DIV/0!</v>
      </c>
      <c r="BA89" s="148">
        <f t="shared" si="17"/>
        <v>0</v>
      </c>
      <c r="BB89" s="149" t="e">
        <f t="shared" si="18"/>
        <v>#DIV/0!</v>
      </c>
      <c r="BC89" s="149" t="e">
        <f t="shared" si="19"/>
        <v>#DIV/0!</v>
      </c>
      <c r="BD89" s="149" t="e">
        <f t="shared" si="20"/>
        <v>#DIV/0!</v>
      </c>
      <c r="BE89" s="149" t="e">
        <f t="shared" si="21"/>
        <v>#DIV/0!</v>
      </c>
      <c r="BF89" s="149" t="e">
        <f t="shared" si="22"/>
        <v>#DIV/0!</v>
      </c>
      <c r="BG89" s="148">
        <f t="shared" si="23"/>
        <v>0</v>
      </c>
      <c r="BH89" s="149" t="e">
        <f t="shared" si="24"/>
        <v>#DIV/0!</v>
      </c>
      <c r="BI89" s="149" t="e">
        <f t="shared" si="25"/>
        <v>#DIV/0!</v>
      </c>
      <c r="BJ89" s="149" t="e">
        <f t="shared" si="26"/>
        <v>#DIV/0!</v>
      </c>
      <c r="BK89" s="149" t="e">
        <f t="shared" si="27"/>
        <v>#DIV/0!</v>
      </c>
      <c r="BL89" s="149" t="e">
        <f t="shared" si="28"/>
        <v>#DIV/0!</v>
      </c>
      <c r="BM89" s="148">
        <f t="shared" si="29"/>
        <v>0</v>
      </c>
      <c r="BN89" s="149" t="e">
        <f t="shared" si="30"/>
        <v>#DIV/0!</v>
      </c>
      <c r="BO89" s="149" t="e">
        <f t="shared" si="31"/>
        <v>#DIV/0!</v>
      </c>
      <c r="BP89" s="149" t="e">
        <f t="shared" si="32"/>
        <v>#DIV/0!</v>
      </c>
      <c r="BQ89" s="149" t="e">
        <f t="shared" si="33"/>
        <v>#DIV/0!</v>
      </c>
      <c r="BR89" s="149" t="e">
        <f t="shared" si="34"/>
        <v>#DIV/0!</v>
      </c>
      <c r="BS89" s="148">
        <f t="shared" si="35"/>
        <v>0</v>
      </c>
      <c r="BT89" s="150"/>
      <c r="BU89" s="150" t="e">
        <f>VLOOKUP(I89,Lists!$D$2:$D$19,1,FALSE)</f>
        <v>#N/A</v>
      </c>
      <c r="BV89" s="150" t="e">
        <f>VLOOKUP($I89,Blends!$B$2:$B$115,1,FALSE)</f>
        <v>#N/A</v>
      </c>
      <c r="BW89" s="150"/>
      <c r="BX89" s="151">
        <f>ROUND(IF($I89="Other HFC Blend",(AA89*$L89*SUMIF(Lists!$E$2:$E$133,'Quarterly Information'!$K89,Exchange_Value)+AA89*$N89*SUMIF(Lists!$E$2:$E$133,'Quarterly Information'!$M89,Exchange_Value)+AA89*$P89*SUMIF(Lists!$E$2:$E$133,'Quarterly Information'!$O89,Exchange_Value)+AA89*$R89*SUMIF(Lists!$E$2:$E$133,'Quarterly Information'!$Q89,Exchange_Value)+AA89*$T89*SUMIF(Lists!$E$2:$E$133,'Quarterly Information'!$S89,Exchange_Value))/1000,AA89*SUMIF(Lists!$E$2:$E$133,$I89,Exchange_Value)/1000),1)</f>
        <v>0</v>
      </c>
      <c r="BY89" s="151">
        <f>ROUND(IF($I89="Other HFC Blend",(AB89*$L89*SUMIF(Lists!$E$2:$E$133,'Quarterly Information'!$K89,Exchange_Value)+AB89*$N89*SUMIF(Lists!$E$2:$E$133,'Quarterly Information'!$M89,Exchange_Value)+AB89*$P89*SUMIF(Lists!$E$2:$E$133,'Quarterly Information'!$O89,Exchange_Value)+AB89*$R89*SUMIF(Lists!$E$2:$E$133,'Quarterly Information'!$Q89,Exchange_Value)+AB89*$T89*SUMIF(Lists!$E$2:$E$133,'Quarterly Information'!$S89,Exchange_Value))/1000,AB89*SUMIF(Lists!$E$2:$E$133,$I89,Exchange_Value)/1000),1)</f>
        <v>0</v>
      </c>
      <c r="BZ89" s="151">
        <f>ROUND(IF($I89="Other HFC Blend",(AC89*$L89*SUMIF(Lists!$E$2:$E$133,'Quarterly Information'!$K89,Exchange_Value)+AC89*$N89*SUMIF(Lists!$E$2:$E$133,'Quarterly Information'!$M89,Exchange_Value)+AC89*$P89*SUMIF(Lists!$E$2:$E$133,'Quarterly Information'!$O89,Exchange_Value)+AC89*$R89*SUMIF(Lists!$E$2:$E$133,'Quarterly Information'!$Q89,Exchange_Value)+AC89*$T89*SUMIF(Lists!$E$2:$E$133,'Quarterly Information'!$S89,Exchange_Value))/1000,AC89*SUMIF(Lists!$E$2:$E$133,$I89,Exchange_Value)/1000),1)</f>
        <v>0</v>
      </c>
      <c r="CA89" s="151">
        <f>ROUND(IF($I89="Other HFC Blend",(AD89*$L89*SUMIF(Lists!$E$2:$E$133,'Quarterly Information'!$K89,Exchange_Value)+AD89*$N89*SUMIF(Lists!$E$2:$E$133,'Quarterly Information'!$M89,Exchange_Value)+AD89*$P89*SUMIF(Lists!$E$2:$E$133,'Quarterly Information'!$O89,Exchange_Value)+AD89*$R89*SUMIF(Lists!$E$2:$E$133,'Quarterly Information'!$Q89,Exchange_Value)+AD89*$T89*SUMIF(Lists!$E$2:$E$133,'Quarterly Information'!$S89,Exchange_Value))/1000,AD89*SUMIF(Lists!$E$2:$E$133,$I89,Exchange_Value)/1000),1)</f>
        <v>0</v>
      </c>
      <c r="CB89" s="151">
        <f>ROUND(IF($I89="Other HFC Blend",(AE89*$L89*SUMIF(Lists!$E$2:$E$133,'Quarterly Information'!$K89,Exchange_Value)+AE89*$N89*SUMIF(Lists!$E$2:$E$133,'Quarterly Information'!$M89,Exchange_Value)+AE89*$P89*SUMIF(Lists!$E$2:$E$133,'Quarterly Information'!$O89,Exchange_Value)+AE89*$R89*SUMIF(Lists!$E$2:$E$133,'Quarterly Information'!$Q89,Exchange_Value)+AE89*$T89*SUMIF(Lists!$E$2:$E$133,'Quarterly Information'!$S89,Exchange_Value))/1000,AE89*SUMIF(Lists!$E$2:$E$133,$I89,Exchange_Value)/1000),1)</f>
        <v>0</v>
      </c>
      <c r="CC89" s="151">
        <f>ROUND(IF($I89="Other HFC Blend",(AF89*$L89*SUMIF(Lists!$E$2:$E$133,'Quarterly Information'!$K89,Exchange_Value)+AF89*$N89*SUMIF(Lists!$E$2:$E$133,'Quarterly Information'!$M89,Exchange_Value)+AF89*$P89*SUMIF(Lists!$E$2:$E$133,'Quarterly Information'!$O89,Exchange_Value)+AF89*$R89*SUMIF(Lists!$E$2:$E$133,'Quarterly Information'!$Q89,Exchange_Value)+AF89*$T89*SUMIF(Lists!$E$2:$E$133,'Quarterly Information'!$S89,Exchange_Value))/1000,AF89*SUMIF(Lists!$E$2:$E$133,$I89,Exchange_Value)/1000),1)</f>
        <v>0</v>
      </c>
    </row>
    <row r="90" spans="1:81" ht="14.1">
      <c r="A90" s="18">
        <v>48</v>
      </c>
      <c r="B90" s="46" t="str">
        <f t="shared" si="36"/>
        <v/>
      </c>
      <c r="C90" s="72"/>
      <c r="D90" s="47"/>
      <c r="E90" s="81"/>
      <c r="F90" s="48"/>
      <c r="G90" s="49"/>
      <c r="H90" s="50"/>
      <c r="I90" s="92"/>
      <c r="J90" s="104"/>
      <c r="K90" s="109"/>
      <c r="L90" s="51"/>
      <c r="M90" s="48"/>
      <c r="N90" s="51"/>
      <c r="O90" s="48"/>
      <c r="P90" s="51"/>
      <c r="Q90" s="69"/>
      <c r="R90" s="51"/>
      <c r="S90" s="69"/>
      <c r="T90" s="110"/>
      <c r="U90" s="107"/>
      <c r="V90" s="48"/>
      <c r="W90" s="52"/>
      <c r="X90" s="48"/>
      <c r="Y90" s="116"/>
      <c r="Z90" s="133"/>
      <c r="AA90" s="131"/>
      <c r="AB90" s="76"/>
      <c r="AC90" s="76"/>
      <c r="AD90" s="76"/>
      <c r="AE90" s="76"/>
      <c r="AF90" s="76"/>
      <c r="AG90" s="145"/>
      <c r="AH90"/>
      <c r="AI90" s="148">
        <f t="shared" si="0"/>
        <v>0</v>
      </c>
      <c r="AJ90" s="148">
        <f t="shared" si="1"/>
        <v>0</v>
      </c>
      <c r="AK90" s="148">
        <f t="shared" si="2"/>
        <v>0</v>
      </c>
      <c r="AL90" s="148">
        <f t="shared" si="3"/>
        <v>0</v>
      </c>
      <c r="AM90" s="148">
        <f t="shared" si="4"/>
        <v>0</v>
      </c>
      <c r="AN90" s="148">
        <f t="shared" si="5"/>
        <v>0</v>
      </c>
      <c r="AO90" s="150"/>
      <c r="AP90" s="149" t="e">
        <f t="shared" si="6"/>
        <v>#DIV/0!</v>
      </c>
      <c r="AQ90" s="149" t="e">
        <f t="shared" si="7"/>
        <v>#DIV/0!</v>
      </c>
      <c r="AR90" s="149" t="e">
        <f t="shared" si="8"/>
        <v>#DIV/0!</v>
      </c>
      <c r="AS90" s="149" t="e">
        <f t="shared" si="9"/>
        <v>#DIV/0!</v>
      </c>
      <c r="AT90" s="149" t="e">
        <f t="shared" si="10"/>
        <v>#DIV/0!</v>
      </c>
      <c r="AU90" s="148">
        <f t="shared" si="11"/>
        <v>0</v>
      </c>
      <c r="AV90" s="149" t="e">
        <f t="shared" si="12"/>
        <v>#DIV/0!</v>
      </c>
      <c r="AW90" s="149" t="e">
        <f t="shared" si="13"/>
        <v>#DIV/0!</v>
      </c>
      <c r="AX90" s="149" t="e">
        <f t="shared" si="14"/>
        <v>#DIV/0!</v>
      </c>
      <c r="AY90" s="149" t="e">
        <f t="shared" si="15"/>
        <v>#DIV/0!</v>
      </c>
      <c r="AZ90" s="149" t="e">
        <f t="shared" si="16"/>
        <v>#DIV/0!</v>
      </c>
      <c r="BA90" s="148">
        <f t="shared" si="17"/>
        <v>0</v>
      </c>
      <c r="BB90" s="149" t="e">
        <f t="shared" si="18"/>
        <v>#DIV/0!</v>
      </c>
      <c r="BC90" s="149" t="e">
        <f t="shared" si="19"/>
        <v>#DIV/0!</v>
      </c>
      <c r="BD90" s="149" t="e">
        <f t="shared" si="20"/>
        <v>#DIV/0!</v>
      </c>
      <c r="BE90" s="149" t="e">
        <f t="shared" si="21"/>
        <v>#DIV/0!</v>
      </c>
      <c r="BF90" s="149" t="e">
        <f t="shared" si="22"/>
        <v>#DIV/0!</v>
      </c>
      <c r="BG90" s="148">
        <f t="shared" si="23"/>
        <v>0</v>
      </c>
      <c r="BH90" s="149" t="e">
        <f t="shared" si="24"/>
        <v>#DIV/0!</v>
      </c>
      <c r="BI90" s="149" t="e">
        <f t="shared" si="25"/>
        <v>#DIV/0!</v>
      </c>
      <c r="BJ90" s="149" t="e">
        <f t="shared" si="26"/>
        <v>#DIV/0!</v>
      </c>
      <c r="BK90" s="149" t="e">
        <f t="shared" si="27"/>
        <v>#DIV/0!</v>
      </c>
      <c r="BL90" s="149" t="e">
        <f t="shared" si="28"/>
        <v>#DIV/0!</v>
      </c>
      <c r="BM90" s="148">
        <f t="shared" si="29"/>
        <v>0</v>
      </c>
      <c r="BN90" s="149" t="e">
        <f t="shared" si="30"/>
        <v>#DIV/0!</v>
      </c>
      <c r="BO90" s="149" t="e">
        <f t="shared" si="31"/>
        <v>#DIV/0!</v>
      </c>
      <c r="BP90" s="149" t="e">
        <f t="shared" si="32"/>
        <v>#DIV/0!</v>
      </c>
      <c r="BQ90" s="149" t="e">
        <f t="shared" si="33"/>
        <v>#DIV/0!</v>
      </c>
      <c r="BR90" s="149" t="e">
        <f t="shared" si="34"/>
        <v>#DIV/0!</v>
      </c>
      <c r="BS90" s="148">
        <f t="shared" si="35"/>
        <v>0</v>
      </c>
      <c r="BT90" s="150"/>
      <c r="BU90" s="150" t="e">
        <f>VLOOKUP(I90,Lists!$D$2:$D$19,1,FALSE)</f>
        <v>#N/A</v>
      </c>
      <c r="BV90" s="150" t="e">
        <f>VLOOKUP($I90,Blends!$B$2:$B$115,1,FALSE)</f>
        <v>#N/A</v>
      </c>
      <c r="BW90" s="150"/>
      <c r="BX90" s="151">
        <f>ROUND(IF($I90="Other HFC Blend",(AA90*$L90*SUMIF(Lists!$E$2:$E$133,'Quarterly Information'!$K90,Exchange_Value)+AA90*$N90*SUMIF(Lists!$E$2:$E$133,'Quarterly Information'!$M90,Exchange_Value)+AA90*$P90*SUMIF(Lists!$E$2:$E$133,'Quarterly Information'!$O90,Exchange_Value)+AA90*$R90*SUMIF(Lists!$E$2:$E$133,'Quarterly Information'!$Q90,Exchange_Value)+AA90*$T90*SUMIF(Lists!$E$2:$E$133,'Quarterly Information'!$S90,Exchange_Value))/1000,AA90*SUMIF(Lists!$E$2:$E$133,$I90,Exchange_Value)/1000),1)</f>
        <v>0</v>
      </c>
      <c r="BY90" s="151">
        <f>ROUND(IF($I90="Other HFC Blend",(AB90*$L90*SUMIF(Lists!$E$2:$E$133,'Quarterly Information'!$K90,Exchange_Value)+AB90*$N90*SUMIF(Lists!$E$2:$E$133,'Quarterly Information'!$M90,Exchange_Value)+AB90*$P90*SUMIF(Lists!$E$2:$E$133,'Quarterly Information'!$O90,Exchange_Value)+AB90*$R90*SUMIF(Lists!$E$2:$E$133,'Quarterly Information'!$Q90,Exchange_Value)+AB90*$T90*SUMIF(Lists!$E$2:$E$133,'Quarterly Information'!$S90,Exchange_Value))/1000,AB90*SUMIF(Lists!$E$2:$E$133,$I90,Exchange_Value)/1000),1)</f>
        <v>0</v>
      </c>
      <c r="BZ90" s="151">
        <f>ROUND(IF($I90="Other HFC Blend",(AC90*$L90*SUMIF(Lists!$E$2:$E$133,'Quarterly Information'!$K90,Exchange_Value)+AC90*$N90*SUMIF(Lists!$E$2:$E$133,'Quarterly Information'!$M90,Exchange_Value)+AC90*$P90*SUMIF(Lists!$E$2:$E$133,'Quarterly Information'!$O90,Exchange_Value)+AC90*$R90*SUMIF(Lists!$E$2:$E$133,'Quarterly Information'!$Q90,Exchange_Value)+AC90*$T90*SUMIF(Lists!$E$2:$E$133,'Quarterly Information'!$S90,Exchange_Value))/1000,AC90*SUMIF(Lists!$E$2:$E$133,$I90,Exchange_Value)/1000),1)</f>
        <v>0</v>
      </c>
      <c r="CA90" s="151">
        <f>ROUND(IF($I90="Other HFC Blend",(AD90*$L90*SUMIF(Lists!$E$2:$E$133,'Quarterly Information'!$K90,Exchange_Value)+AD90*$N90*SUMIF(Lists!$E$2:$E$133,'Quarterly Information'!$M90,Exchange_Value)+AD90*$P90*SUMIF(Lists!$E$2:$E$133,'Quarterly Information'!$O90,Exchange_Value)+AD90*$R90*SUMIF(Lists!$E$2:$E$133,'Quarterly Information'!$Q90,Exchange_Value)+AD90*$T90*SUMIF(Lists!$E$2:$E$133,'Quarterly Information'!$S90,Exchange_Value))/1000,AD90*SUMIF(Lists!$E$2:$E$133,$I90,Exchange_Value)/1000),1)</f>
        <v>0</v>
      </c>
      <c r="CB90" s="151">
        <f>ROUND(IF($I90="Other HFC Blend",(AE90*$L90*SUMIF(Lists!$E$2:$E$133,'Quarterly Information'!$K90,Exchange_Value)+AE90*$N90*SUMIF(Lists!$E$2:$E$133,'Quarterly Information'!$M90,Exchange_Value)+AE90*$P90*SUMIF(Lists!$E$2:$E$133,'Quarterly Information'!$O90,Exchange_Value)+AE90*$R90*SUMIF(Lists!$E$2:$E$133,'Quarterly Information'!$Q90,Exchange_Value)+AE90*$T90*SUMIF(Lists!$E$2:$E$133,'Quarterly Information'!$S90,Exchange_Value))/1000,AE90*SUMIF(Lists!$E$2:$E$133,$I90,Exchange_Value)/1000),1)</f>
        <v>0</v>
      </c>
      <c r="CC90" s="151">
        <f>ROUND(IF($I90="Other HFC Blend",(AF90*$L90*SUMIF(Lists!$E$2:$E$133,'Quarterly Information'!$K90,Exchange_Value)+AF90*$N90*SUMIF(Lists!$E$2:$E$133,'Quarterly Information'!$M90,Exchange_Value)+AF90*$P90*SUMIF(Lists!$E$2:$E$133,'Quarterly Information'!$O90,Exchange_Value)+AF90*$R90*SUMIF(Lists!$E$2:$E$133,'Quarterly Information'!$Q90,Exchange_Value)+AF90*$T90*SUMIF(Lists!$E$2:$E$133,'Quarterly Information'!$S90,Exchange_Value))/1000,AF90*SUMIF(Lists!$E$2:$E$133,$I90,Exchange_Value)/1000),1)</f>
        <v>0</v>
      </c>
    </row>
    <row r="91" spans="1:81" ht="14.1">
      <c r="A91" s="18">
        <v>49</v>
      </c>
      <c r="B91" s="46" t="str">
        <f t="shared" si="36"/>
        <v/>
      </c>
      <c r="C91" s="72"/>
      <c r="D91" s="47"/>
      <c r="E91" s="81"/>
      <c r="F91" s="48"/>
      <c r="G91" s="49"/>
      <c r="H91" s="50"/>
      <c r="I91" s="92"/>
      <c r="J91" s="104"/>
      <c r="K91" s="109"/>
      <c r="L91" s="51"/>
      <c r="M91" s="48"/>
      <c r="N91" s="51"/>
      <c r="O91" s="48"/>
      <c r="P91" s="51"/>
      <c r="Q91" s="69"/>
      <c r="R91" s="51"/>
      <c r="S91" s="69"/>
      <c r="T91" s="110"/>
      <c r="U91" s="107"/>
      <c r="V91" s="48"/>
      <c r="W91" s="52"/>
      <c r="X91" s="48"/>
      <c r="Y91" s="116"/>
      <c r="Z91" s="133"/>
      <c r="AA91" s="131"/>
      <c r="AB91" s="76"/>
      <c r="AC91" s="76"/>
      <c r="AD91" s="76"/>
      <c r="AE91" s="76"/>
      <c r="AF91" s="76"/>
      <c r="AG91" s="145"/>
      <c r="AH91"/>
      <c r="AI91" s="148">
        <f t="shared" si="0"/>
        <v>0</v>
      </c>
      <c r="AJ91" s="148">
        <f t="shared" si="1"/>
        <v>0</v>
      </c>
      <c r="AK91" s="148">
        <f t="shared" si="2"/>
        <v>0</v>
      </c>
      <c r="AL91" s="148">
        <f t="shared" si="3"/>
        <v>0</v>
      </c>
      <c r="AM91" s="148">
        <f t="shared" si="4"/>
        <v>0</v>
      </c>
      <c r="AN91" s="148">
        <f t="shared" si="5"/>
        <v>0</v>
      </c>
      <c r="AO91" s="150"/>
      <c r="AP91" s="149" t="e">
        <f t="shared" si="6"/>
        <v>#DIV/0!</v>
      </c>
      <c r="AQ91" s="149" t="e">
        <f t="shared" si="7"/>
        <v>#DIV/0!</v>
      </c>
      <c r="AR91" s="149" t="e">
        <f t="shared" si="8"/>
        <v>#DIV/0!</v>
      </c>
      <c r="AS91" s="149" t="e">
        <f t="shared" si="9"/>
        <v>#DIV/0!</v>
      </c>
      <c r="AT91" s="149" t="e">
        <f t="shared" si="10"/>
        <v>#DIV/0!</v>
      </c>
      <c r="AU91" s="148">
        <f t="shared" si="11"/>
        <v>0</v>
      </c>
      <c r="AV91" s="149" t="e">
        <f t="shared" si="12"/>
        <v>#DIV/0!</v>
      </c>
      <c r="AW91" s="149" t="e">
        <f t="shared" si="13"/>
        <v>#DIV/0!</v>
      </c>
      <c r="AX91" s="149" t="e">
        <f t="shared" si="14"/>
        <v>#DIV/0!</v>
      </c>
      <c r="AY91" s="149" t="e">
        <f t="shared" si="15"/>
        <v>#DIV/0!</v>
      </c>
      <c r="AZ91" s="149" t="e">
        <f t="shared" si="16"/>
        <v>#DIV/0!</v>
      </c>
      <c r="BA91" s="148">
        <f t="shared" si="17"/>
        <v>0</v>
      </c>
      <c r="BB91" s="149" t="e">
        <f t="shared" si="18"/>
        <v>#DIV/0!</v>
      </c>
      <c r="BC91" s="149" t="e">
        <f t="shared" si="19"/>
        <v>#DIV/0!</v>
      </c>
      <c r="BD91" s="149" t="e">
        <f t="shared" si="20"/>
        <v>#DIV/0!</v>
      </c>
      <c r="BE91" s="149" t="e">
        <f t="shared" si="21"/>
        <v>#DIV/0!</v>
      </c>
      <c r="BF91" s="149" t="e">
        <f t="shared" si="22"/>
        <v>#DIV/0!</v>
      </c>
      <c r="BG91" s="148">
        <f t="shared" si="23"/>
        <v>0</v>
      </c>
      <c r="BH91" s="149" t="e">
        <f t="shared" si="24"/>
        <v>#DIV/0!</v>
      </c>
      <c r="BI91" s="149" t="e">
        <f t="shared" si="25"/>
        <v>#DIV/0!</v>
      </c>
      <c r="BJ91" s="149" t="e">
        <f t="shared" si="26"/>
        <v>#DIV/0!</v>
      </c>
      <c r="BK91" s="149" t="e">
        <f t="shared" si="27"/>
        <v>#DIV/0!</v>
      </c>
      <c r="BL91" s="149" t="e">
        <f t="shared" si="28"/>
        <v>#DIV/0!</v>
      </c>
      <c r="BM91" s="148">
        <f t="shared" si="29"/>
        <v>0</v>
      </c>
      <c r="BN91" s="149" t="e">
        <f t="shared" si="30"/>
        <v>#DIV/0!</v>
      </c>
      <c r="BO91" s="149" t="e">
        <f t="shared" si="31"/>
        <v>#DIV/0!</v>
      </c>
      <c r="BP91" s="149" t="e">
        <f t="shared" si="32"/>
        <v>#DIV/0!</v>
      </c>
      <c r="BQ91" s="149" t="e">
        <f t="shared" si="33"/>
        <v>#DIV/0!</v>
      </c>
      <c r="BR91" s="149" t="e">
        <f t="shared" si="34"/>
        <v>#DIV/0!</v>
      </c>
      <c r="BS91" s="148">
        <f t="shared" si="35"/>
        <v>0</v>
      </c>
      <c r="BT91" s="150"/>
      <c r="BU91" s="150" t="e">
        <f>VLOOKUP(I91,Lists!$D$2:$D$19,1,FALSE)</f>
        <v>#N/A</v>
      </c>
      <c r="BV91" s="150" t="e">
        <f>VLOOKUP($I91,Blends!$B$2:$B$115,1,FALSE)</f>
        <v>#N/A</v>
      </c>
      <c r="BW91" s="150"/>
      <c r="BX91" s="151">
        <f>ROUND(IF($I91="Other HFC Blend",(AA91*$L91*SUMIF(Lists!$E$2:$E$133,'Quarterly Information'!$K91,Exchange_Value)+AA91*$N91*SUMIF(Lists!$E$2:$E$133,'Quarterly Information'!$M91,Exchange_Value)+AA91*$P91*SUMIF(Lists!$E$2:$E$133,'Quarterly Information'!$O91,Exchange_Value)+AA91*$R91*SUMIF(Lists!$E$2:$E$133,'Quarterly Information'!$Q91,Exchange_Value)+AA91*$T91*SUMIF(Lists!$E$2:$E$133,'Quarterly Information'!$S91,Exchange_Value))/1000,AA91*SUMIF(Lists!$E$2:$E$133,$I91,Exchange_Value)/1000),1)</f>
        <v>0</v>
      </c>
      <c r="BY91" s="151">
        <f>ROUND(IF($I91="Other HFC Blend",(AB91*$L91*SUMIF(Lists!$E$2:$E$133,'Quarterly Information'!$K91,Exchange_Value)+AB91*$N91*SUMIF(Lists!$E$2:$E$133,'Quarterly Information'!$M91,Exchange_Value)+AB91*$P91*SUMIF(Lists!$E$2:$E$133,'Quarterly Information'!$O91,Exchange_Value)+AB91*$R91*SUMIF(Lists!$E$2:$E$133,'Quarterly Information'!$Q91,Exchange_Value)+AB91*$T91*SUMIF(Lists!$E$2:$E$133,'Quarterly Information'!$S91,Exchange_Value))/1000,AB91*SUMIF(Lists!$E$2:$E$133,$I91,Exchange_Value)/1000),1)</f>
        <v>0</v>
      </c>
      <c r="BZ91" s="151">
        <f>ROUND(IF($I91="Other HFC Blend",(AC91*$L91*SUMIF(Lists!$E$2:$E$133,'Quarterly Information'!$K91,Exchange_Value)+AC91*$N91*SUMIF(Lists!$E$2:$E$133,'Quarterly Information'!$M91,Exchange_Value)+AC91*$P91*SUMIF(Lists!$E$2:$E$133,'Quarterly Information'!$O91,Exchange_Value)+AC91*$R91*SUMIF(Lists!$E$2:$E$133,'Quarterly Information'!$Q91,Exchange_Value)+AC91*$T91*SUMIF(Lists!$E$2:$E$133,'Quarterly Information'!$S91,Exchange_Value))/1000,AC91*SUMIF(Lists!$E$2:$E$133,$I91,Exchange_Value)/1000),1)</f>
        <v>0</v>
      </c>
      <c r="CA91" s="151">
        <f>ROUND(IF($I91="Other HFC Blend",(AD91*$L91*SUMIF(Lists!$E$2:$E$133,'Quarterly Information'!$K91,Exchange_Value)+AD91*$N91*SUMIF(Lists!$E$2:$E$133,'Quarterly Information'!$M91,Exchange_Value)+AD91*$P91*SUMIF(Lists!$E$2:$E$133,'Quarterly Information'!$O91,Exchange_Value)+AD91*$R91*SUMIF(Lists!$E$2:$E$133,'Quarterly Information'!$Q91,Exchange_Value)+AD91*$T91*SUMIF(Lists!$E$2:$E$133,'Quarterly Information'!$S91,Exchange_Value))/1000,AD91*SUMIF(Lists!$E$2:$E$133,$I91,Exchange_Value)/1000),1)</f>
        <v>0</v>
      </c>
      <c r="CB91" s="151">
        <f>ROUND(IF($I91="Other HFC Blend",(AE91*$L91*SUMIF(Lists!$E$2:$E$133,'Quarterly Information'!$K91,Exchange_Value)+AE91*$N91*SUMIF(Lists!$E$2:$E$133,'Quarterly Information'!$M91,Exchange_Value)+AE91*$P91*SUMIF(Lists!$E$2:$E$133,'Quarterly Information'!$O91,Exchange_Value)+AE91*$R91*SUMIF(Lists!$E$2:$E$133,'Quarterly Information'!$Q91,Exchange_Value)+AE91*$T91*SUMIF(Lists!$E$2:$E$133,'Quarterly Information'!$S91,Exchange_Value))/1000,AE91*SUMIF(Lists!$E$2:$E$133,$I91,Exchange_Value)/1000),1)</f>
        <v>0</v>
      </c>
      <c r="CC91" s="151">
        <f>ROUND(IF($I91="Other HFC Blend",(AF91*$L91*SUMIF(Lists!$E$2:$E$133,'Quarterly Information'!$K91,Exchange_Value)+AF91*$N91*SUMIF(Lists!$E$2:$E$133,'Quarterly Information'!$M91,Exchange_Value)+AF91*$P91*SUMIF(Lists!$E$2:$E$133,'Quarterly Information'!$O91,Exchange_Value)+AF91*$R91*SUMIF(Lists!$E$2:$E$133,'Quarterly Information'!$Q91,Exchange_Value)+AF91*$T91*SUMIF(Lists!$E$2:$E$133,'Quarterly Information'!$S91,Exchange_Value))/1000,AF91*SUMIF(Lists!$E$2:$E$133,$I91,Exchange_Value)/1000),1)</f>
        <v>0</v>
      </c>
    </row>
    <row r="92" spans="1:81" ht="14.1">
      <c r="A92" s="18">
        <v>50</v>
      </c>
      <c r="B92" s="46" t="str">
        <f t="shared" si="36"/>
        <v/>
      </c>
      <c r="C92" s="72"/>
      <c r="D92" s="47"/>
      <c r="E92" s="81"/>
      <c r="F92" s="48"/>
      <c r="G92" s="49"/>
      <c r="H92" s="50"/>
      <c r="I92" s="92"/>
      <c r="J92" s="104"/>
      <c r="K92" s="109"/>
      <c r="L92" s="51"/>
      <c r="M92" s="48"/>
      <c r="N92" s="51"/>
      <c r="O92" s="48"/>
      <c r="P92" s="51"/>
      <c r="Q92" s="69"/>
      <c r="R92" s="51"/>
      <c r="S92" s="69"/>
      <c r="T92" s="110"/>
      <c r="U92" s="107"/>
      <c r="V92" s="48"/>
      <c r="W92" s="52"/>
      <c r="X92" s="48"/>
      <c r="Y92" s="116"/>
      <c r="Z92" s="133"/>
      <c r="AA92" s="131"/>
      <c r="AB92" s="76"/>
      <c r="AC92" s="76"/>
      <c r="AD92" s="76"/>
      <c r="AE92" s="76"/>
      <c r="AF92" s="76"/>
      <c r="AG92" s="145"/>
      <c r="AH92"/>
      <c r="AI92" s="148">
        <f t="shared" si="0"/>
        <v>0</v>
      </c>
      <c r="AJ92" s="148">
        <f t="shared" si="1"/>
        <v>0</v>
      </c>
      <c r="AK92" s="148">
        <f t="shared" si="2"/>
        <v>0</v>
      </c>
      <c r="AL92" s="148">
        <f t="shared" si="3"/>
        <v>0</v>
      </c>
      <c r="AM92" s="148">
        <f t="shared" si="4"/>
        <v>0</v>
      </c>
      <c r="AN92" s="148">
        <f t="shared" si="5"/>
        <v>0</v>
      </c>
      <c r="AO92" s="150"/>
      <c r="AP92" s="149" t="e">
        <f t="shared" si="6"/>
        <v>#DIV/0!</v>
      </c>
      <c r="AQ92" s="149" t="e">
        <f t="shared" si="7"/>
        <v>#DIV/0!</v>
      </c>
      <c r="AR92" s="149" t="e">
        <f t="shared" si="8"/>
        <v>#DIV/0!</v>
      </c>
      <c r="AS92" s="149" t="e">
        <f t="shared" si="9"/>
        <v>#DIV/0!</v>
      </c>
      <c r="AT92" s="149" t="e">
        <f t="shared" si="10"/>
        <v>#DIV/0!</v>
      </c>
      <c r="AU92" s="148">
        <f t="shared" si="11"/>
        <v>0</v>
      </c>
      <c r="AV92" s="149" t="e">
        <f t="shared" si="12"/>
        <v>#DIV/0!</v>
      </c>
      <c r="AW92" s="149" t="e">
        <f t="shared" si="13"/>
        <v>#DIV/0!</v>
      </c>
      <c r="AX92" s="149" t="e">
        <f t="shared" si="14"/>
        <v>#DIV/0!</v>
      </c>
      <c r="AY92" s="149" t="e">
        <f t="shared" si="15"/>
        <v>#DIV/0!</v>
      </c>
      <c r="AZ92" s="149" t="e">
        <f t="shared" si="16"/>
        <v>#DIV/0!</v>
      </c>
      <c r="BA92" s="148">
        <f t="shared" si="17"/>
        <v>0</v>
      </c>
      <c r="BB92" s="149" t="e">
        <f t="shared" si="18"/>
        <v>#DIV/0!</v>
      </c>
      <c r="BC92" s="149" t="e">
        <f t="shared" si="19"/>
        <v>#DIV/0!</v>
      </c>
      <c r="BD92" s="149" t="e">
        <f t="shared" si="20"/>
        <v>#DIV/0!</v>
      </c>
      <c r="BE92" s="149" t="e">
        <f t="shared" si="21"/>
        <v>#DIV/0!</v>
      </c>
      <c r="BF92" s="149" t="e">
        <f t="shared" si="22"/>
        <v>#DIV/0!</v>
      </c>
      <c r="BG92" s="148">
        <f t="shared" si="23"/>
        <v>0</v>
      </c>
      <c r="BH92" s="149" t="e">
        <f t="shared" si="24"/>
        <v>#DIV/0!</v>
      </c>
      <c r="BI92" s="149" t="e">
        <f t="shared" si="25"/>
        <v>#DIV/0!</v>
      </c>
      <c r="BJ92" s="149" t="e">
        <f t="shared" si="26"/>
        <v>#DIV/0!</v>
      </c>
      <c r="BK92" s="149" t="e">
        <f t="shared" si="27"/>
        <v>#DIV/0!</v>
      </c>
      <c r="BL92" s="149" t="e">
        <f t="shared" si="28"/>
        <v>#DIV/0!</v>
      </c>
      <c r="BM92" s="148">
        <f t="shared" si="29"/>
        <v>0</v>
      </c>
      <c r="BN92" s="149" t="e">
        <f t="shared" si="30"/>
        <v>#DIV/0!</v>
      </c>
      <c r="BO92" s="149" t="e">
        <f t="shared" si="31"/>
        <v>#DIV/0!</v>
      </c>
      <c r="BP92" s="149" t="e">
        <f t="shared" si="32"/>
        <v>#DIV/0!</v>
      </c>
      <c r="BQ92" s="149" t="e">
        <f t="shared" si="33"/>
        <v>#DIV/0!</v>
      </c>
      <c r="BR92" s="149" t="e">
        <f t="shared" si="34"/>
        <v>#DIV/0!</v>
      </c>
      <c r="BS92" s="148">
        <f t="shared" si="35"/>
        <v>0</v>
      </c>
      <c r="BT92" s="150"/>
      <c r="BU92" s="150" t="e">
        <f>VLOOKUP(I92,Lists!$D$2:$D$19,1,FALSE)</f>
        <v>#N/A</v>
      </c>
      <c r="BV92" s="150" t="e">
        <f>VLOOKUP($I92,Blends!$B$2:$B$115,1,FALSE)</f>
        <v>#N/A</v>
      </c>
      <c r="BW92" s="150"/>
      <c r="BX92" s="151">
        <f>ROUND(IF($I92="Other HFC Blend",(AA92*$L92*SUMIF(Lists!$E$2:$E$133,'Quarterly Information'!$K92,Exchange_Value)+AA92*$N92*SUMIF(Lists!$E$2:$E$133,'Quarterly Information'!$M92,Exchange_Value)+AA92*$P92*SUMIF(Lists!$E$2:$E$133,'Quarterly Information'!$O92,Exchange_Value)+AA92*$R92*SUMIF(Lists!$E$2:$E$133,'Quarterly Information'!$Q92,Exchange_Value)+AA92*$T92*SUMIF(Lists!$E$2:$E$133,'Quarterly Information'!$S92,Exchange_Value))/1000,AA92*SUMIF(Lists!$E$2:$E$133,$I92,Exchange_Value)/1000),1)</f>
        <v>0</v>
      </c>
      <c r="BY92" s="151">
        <f>ROUND(IF($I92="Other HFC Blend",(AB92*$L92*SUMIF(Lists!$E$2:$E$133,'Quarterly Information'!$K92,Exchange_Value)+AB92*$N92*SUMIF(Lists!$E$2:$E$133,'Quarterly Information'!$M92,Exchange_Value)+AB92*$P92*SUMIF(Lists!$E$2:$E$133,'Quarterly Information'!$O92,Exchange_Value)+AB92*$R92*SUMIF(Lists!$E$2:$E$133,'Quarterly Information'!$Q92,Exchange_Value)+AB92*$T92*SUMIF(Lists!$E$2:$E$133,'Quarterly Information'!$S92,Exchange_Value))/1000,AB92*SUMIF(Lists!$E$2:$E$133,$I92,Exchange_Value)/1000),1)</f>
        <v>0</v>
      </c>
      <c r="BZ92" s="151">
        <f>ROUND(IF($I92="Other HFC Blend",(AC92*$L92*SUMIF(Lists!$E$2:$E$133,'Quarterly Information'!$K92,Exchange_Value)+AC92*$N92*SUMIF(Lists!$E$2:$E$133,'Quarterly Information'!$M92,Exchange_Value)+AC92*$P92*SUMIF(Lists!$E$2:$E$133,'Quarterly Information'!$O92,Exchange_Value)+AC92*$R92*SUMIF(Lists!$E$2:$E$133,'Quarterly Information'!$Q92,Exchange_Value)+AC92*$T92*SUMIF(Lists!$E$2:$E$133,'Quarterly Information'!$S92,Exchange_Value))/1000,AC92*SUMIF(Lists!$E$2:$E$133,$I92,Exchange_Value)/1000),1)</f>
        <v>0</v>
      </c>
      <c r="CA92" s="151">
        <f>ROUND(IF($I92="Other HFC Blend",(AD92*$L92*SUMIF(Lists!$E$2:$E$133,'Quarterly Information'!$K92,Exchange_Value)+AD92*$N92*SUMIF(Lists!$E$2:$E$133,'Quarterly Information'!$M92,Exchange_Value)+AD92*$P92*SUMIF(Lists!$E$2:$E$133,'Quarterly Information'!$O92,Exchange_Value)+AD92*$R92*SUMIF(Lists!$E$2:$E$133,'Quarterly Information'!$Q92,Exchange_Value)+AD92*$T92*SUMIF(Lists!$E$2:$E$133,'Quarterly Information'!$S92,Exchange_Value))/1000,AD92*SUMIF(Lists!$E$2:$E$133,$I92,Exchange_Value)/1000),1)</f>
        <v>0</v>
      </c>
      <c r="CB92" s="151">
        <f>ROUND(IF($I92="Other HFC Blend",(AE92*$L92*SUMIF(Lists!$E$2:$E$133,'Quarterly Information'!$K92,Exchange_Value)+AE92*$N92*SUMIF(Lists!$E$2:$E$133,'Quarterly Information'!$M92,Exchange_Value)+AE92*$P92*SUMIF(Lists!$E$2:$E$133,'Quarterly Information'!$O92,Exchange_Value)+AE92*$R92*SUMIF(Lists!$E$2:$E$133,'Quarterly Information'!$Q92,Exchange_Value)+AE92*$T92*SUMIF(Lists!$E$2:$E$133,'Quarterly Information'!$S92,Exchange_Value))/1000,AE92*SUMIF(Lists!$E$2:$E$133,$I92,Exchange_Value)/1000),1)</f>
        <v>0</v>
      </c>
      <c r="CC92" s="151">
        <f>ROUND(IF($I92="Other HFC Blend",(AF92*$L92*SUMIF(Lists!$E$2:$E$133,'Quarterly Information'!$K92,Exchange_Value)+AF92*$N92*SUMIF(Lists!$E$2:$E$133,'Quarterly Information'!$M92,Exchange_Value)+AF92*$P92*SUMIF(Lists!$E$2:$E$133,'Quarterly Information'!$O92,Exchange_Value)+AF92*$R92*SUMIF(Lists!$E$2:$E$133,'Quarterly Information'!$Q92,Exchange_Value)+AF92*$T92*SUMIF(Lists!$E$2:$E$133,'Quarterly Information'!$S92,Exchange_Value))/1000,AF92*SUMIF(Lists!$E$2:$E$133,$I92,Exchange_Value)/1000),1)</f>
        <v>0</v>
      </c>
    </row>
    <row r="93" spans="1:81" ht="14.1">
      <c r="A93" s="18">
        <v>51</v>
      </c>
      <c r="B93" s="46" t="str">
        <f t="shared" si="36"/>
        <v/>
      </c>
      <c r="C93" s="72"/>
      <c r="D93" s="47"/>
      <c r="E93" s="81"/>
      <c r="F93" s="48"/>
      <c r="G93" s="49"/>
      <c r="H93" s="50"/>
      <c r="I93" s="92"/>
      <c r="J93" s="104"/>
      <c r="K93" s="109"/>
      <c r="L93" s="51"/>
      <c r="M93" s="48"/>
      <c r="N93" s="51"/>
      <c r="O93" s="48"/>
      <c r="P93" s="51"/>
      <c r="Q93" s="69"/>
      <c r="R93" s="51"/>
      <c r="S93" s="69"/>
      <c r="T93" s="110"/>
      <c r="U93" s="107"/>
      <c r="V93" s="48"/>
      <c r="W93" s="52"/>
      <c r="X93" s="48"/>
      <c r="Y93" s="116"/>
      <c r="Z93" s="133"/>
      <c r="AA93" s="131"/>
      <c r="AB93" s="76"/>
      <c r="AC93" s="76"/>
      <c r="AD93" s="76"/>
      <c r="AE93" s="76"/>
      <c r="AF93" s="76"/>
      <c r="AG93" s="145"/>
      <c r="AH93"/>
      <c r="AI93" s="148">
        <f t="shared" si="0"/>
        <v>0</v>
      </c>
      <c r="AJ93" s="148">
        <f t="shared" si="1"/>
        <v>0</v>
      </c>
      <c r="AK93" s="148">
        <f t="shared" si="2"/>
        <v>0</v>
      </c>
      <c r="AL93" s="148">
        <f t="shared" si="3"/>
        <v>0</v>
      </c>
      <c r="AM93" s="148">
        <f t="shared" si="4"/>
        <v>0</v>
      </c>
      <c r="AN93" s="148">
        <f t="shared" si="5"/>
        <v>0</v>
      </c>
      <c r="AO93" s="150"/>
      <c r="AP93" s="149" t="e">
        <f t="shared" si="6"/>
        <v>#DIV/0!</v>
      </c>
      <c r="AQ93" s="149" t="e">
        <f t="shared" si="7"/>
        <v>#DIV/0!</v>
      </c>
      <c r="AR93" s="149" t="e">
        <f t="shared" si="8"/>
        <v>#DIV/0!</v>
      </c>
      <c r="AS93" s="149" t="e">
        <f t="shared" si="9"/>
        <v>#DIV/0!</v>
      </c>
      <c r="AT93" s="149" t="e">
        <f t="shared" si="10"/>
        <v>#DIV/0!</v>
      </c>
      <c r="AU93" s="148">
        <f t="shared" si="11"/>
        <v>0</v>
      </c>
      <c r="AV93" s="149" t="e">
        <f t="shared" si="12"/>
        <v>#DIV/0!</v>
      </c>
      <c r="AW93" s="149" t="e">
        <f t="shared" si="13"/>
        <v>#DIV/0!</v>
      </c>
      <c r="AX93" s="149" t="e">
        <f t="shared" si="14"/>
        <v>#DIV/0!</v>
      </c>
      <c r="AY93" s="149" t="e">
        <f t="shared" si="15"/>
        <v>#DIV/0!</v>
      </c>
      <c r="AZ93" s="149" t="e">
        <f t="shared" si="16"/>
        <v>#DIV/0!</v>
      </c>
      <c r="BA93" s="148">
        <f t="shared" si="17"/>
        <v>0</v>
      </c>
      <c r="BB93" s="149" t="e">
        <f t="shared" si="18"/>
        <v>#DIV/0!</v>
      </c>
      <c r="BC93" s="149" t="e">
        <f t="shared" si="19"/>
        <v>#DIV/0!</v>
      </c>
      <c r="BD93" s="149" t="e">
        <f t="shared" si="20"/>
        <v>#DIV/0!</v>
      </c>
      <c r="BE93" s="149" t="e">
        <f t="shared" si="21"/>
        <v>#DIV/0!</v>
      </c>
      <c r="BF93" s="149" t="e">
        <f t="shared" si="22"/>
        <v>#DIV/0!</v>
      </c>
      <c r="BG93" s="148">
        <f t="shared" si="23"/>
        <v>0</v>
      </c>
      <c r="BH93" s="149" t="e">
        <f t="shared" si="24"/>
        <v>#DIV/0!</v>
      </c>
      <c r="BI93" s="149" t="e">
        <f t="shared" si="25"/>
        <v>#DIV/0!</v>
      </c>
      <c r="BJ93" s="149" t="e">
        <f t="shared" si="26"/>
        <v>#DIV/0!</v>
      </c>
      <c r="BK93" s="149" t="e">
        <f t="shared" si="27"/>
        <v>#DIV/0!</v>
      </c>
      <c r="BL93" s="149" t="e">
        <f t="shared" si="28"/>
        <v>#DIV/0!</v>
      </c>
      <c r="BM93" s="148">
        <f t="shared" si="29"/>
        <v>0</v>
      </c>
      <c r="BN93" s="149" t="e">
        <f t="shared" si="30"/>
        <v>#DIV/0!</v>
      </c>
      <c r="BO93" s="149" t="e">
        <f t="shared" si="31"/>
        <v>#DIV/0!</v>
      </c>
      <c r="BP93" s="149" t="e">
        <f t="shared" si="32"/>
        <v>#DIV/0!</v>
      </c>
      <c r="BQ93" s="149" t="e">
        <f t="shared" si="33"/>
        <v>#DIV/0!</v>
      </c>
      <c r="BR93" s="149" t="e">
        <f t="shared" si="34"/>
        <v>#DIV/0!</v>
      </c>
      <c r="BS93" s="148">
        <f t="shared" si="35"/>
        <v>0</v>
      </c>
      <c r="BT93" s="150"/>
      <c r="BU93" s="150" t="e">
        <f>VLOOKUP(I93,Lists!$D$2:$D$19,1,FALSE)</f>
        <v>#N/A</v>
      </c>
      <c r="BV93" s="150" t="e">
        <f>VLOOKUP($I93,Blends!$B$2:$B$115,1,FALSE)</f>
        <v>#N/A</v>
      </c>
      <c r="BW93" s="150"/>
      <c r="BX93" s="151">
        <f>ROUND(IF($I93="Other HFC Blend",(AA93*$L93*SUMIF(Lists!$E$2:$E$133,'Quarterly Information'!$K93,Exchange_Value)+AA93*$N93*SUMIF(Lists!$E$2:$E$133,'Quarterly Information'!$M93,Exchange_Value)+AA93*$P93*SUMIF(Lists!$E$2:$E$133,'Quarterly Information'!$O93,Exchange_Value)+AA93*$R93*SUMIF(Lists!$E$2:$E$133,'Quarterly Information'!$Q93,Exchange_Value)+AA93*$T93*SUMIF(Lists!$E$2:$E$133,'Quarterly Information'!$S93,Exchange_Value))/1000,AA93*SUMIF(Lists!$E$2:$E$133,$I93,Exchange_Value)/1000),1)</f>
        <v>0</v>
      </c>
      <c r="BY93" s="151">
        <f>ROUND(IF($I93="Other HFC Blend",(AB93*$L93*SUMIF(Lists!$E$2:$E$133,'Quarterly Information'!$K93,Exchange_Value)+AB93*$N93*SUMIF(Lists!$E$2:$E$133,'Quarterly Information'!$M93,Exchange_Value)+AB93*$P93*SUMIF(Lists!$E$2:$E$133,'Quarterly Information'!$O93,Exchange_Value)+AB93*$R93*SUMIF(Lists!$E$2:$E$133,'Quarterly Information'!$Q93,Exchange_Value)+AB93*$T93*SUMIF(Lists!$E$2:$E$133,'Quarterly Information'!$S93,Exchange_Value))/1000,AB93*SUMIF(Lists!$E$2:$E$133,$I93,Exchange_Value)/1000),1)</f>
        <v>0</v>
      </c>
      <c r="BZ93" s="151">
        <f>ROUND(IF($I93="Other HFC Blend",(AC93*$L93*SUMIF(Lists!$E$2:$E$133,'Quarterly Information'!$K93,Exchange_Value)+AC93*$N93*SUMIF(Lists!$E$2:$E$133,'Quarterly Information'!$M93,Exchange_Value)+AC93*$P93*SUMIF(Lists!$E$2:$E$133,'Quarterly Information'!$O93,Exchange_Value)+AC93*$R93*SUMIF(Lists!$E$2:$E$133,'Quarterly Information'!$Q93,Exchange_Value)+AC93*$T93*SUMIF(Lists!$E$2:$E$133,'Quarterly Information'!$S93,Exchange_Value))/1000,AC93*SUMIF(Lists!$E$2:$E$133,$I93,Exchange_Value)/1000),1)</f>
        <v>0</v>
      </c>
      <c r="CA93" s="151">
        <f>ROUND(IF($I93="Other HFC Blend",(AD93*$L93*SUMIF(Lists!$E$2:$E$133,'Quarterly Information'!$K93,Exchange_Value)+AD93*$N93*SUMIF(Lists!$E$2:$E$133,'Quarterly Information'!$M93,Exchange_Value)+AD93*$P93*SUMIF(Lists!$E$2:$E$133,'Quarterly Information'!$O93,Exchange_Value)+AD93*$R93*SUMIF(Lists!$E$2:$E$133,'Quarterly Information'!$Q93,Exchange_Value)+AD93*$T93*SUMIF(Lists!$E$2:$E$133,'Quarterly Information'!$S93,Exchange_Value))/1000,AD93*SUMIF(Lists!$E$2:$E$133,$I93,Exchange_Value)/1000),1)</f>
        <v>0</v>
      </c>
      <c r="CB93" s="151">
        <f>ROUND(IF($I93="Other HFC Blend",(AE93*$L93*SUMIF(Lists!$E$2:$E$133,'Quarterly Information'!$K93,Exchange_Value)+AE93*$N93*SUMIF(Lists!$E$2:$E$133,'Quarterly Information'!$M93,Exchange_Value)+AE93*$P93*SUMIF(Lists!$E$2:$E$133,'Quarterly Information'!$O93,Exchange_Value)+AE93*$R93*SUMIF(Lists!$E$2:$E$133,'Quarterly Information'!$Q93,Exchange_Value)+AE93*$T93*SUMIF(Lists!$E$2:$E$133,'Quarterly Information'!$S93,Exchange_Value))/1000,AE93*SUMIF(Lists!$E$2:$E$133,$I93,Exchange_Value)/1000),1)</f>
        <v>0</v>
      </c>
      <c r="CC93" s="151">
        <f>ROUND(IF($I93="Other HFC Blend",(AF93*$L93*SUMIF(Lists!$E$2:$E$133,'Quarterly Information'!$K93,Exchange_Value)+AF93*$N93*SUMIF(Lists!$E$2:$E$133,'Quarterly Information'!$M93,Exchange_Value)+AF93*$P93*SUMIF(Lists!$E$2:$E$133,'Quarterly Information'!$O93,Exchange_Value)+AF93*$R93*SUMIF(Lists!$E$2:$E$133,'Quarterly Information'!$Q93,Exchange_Value)+AF93*$T93*SUMIF(Lists!$E$2:$E$133,'Quarterly Information'!$S93,Exchange_Value))/1000,AF93*SUMIF(Lists!$E$2:$E$133,$I93,Exchange_Value)/1000),1)</f>
        <v>0</v>
      </c>
    </row>
    <row r="94" spans="1:81" ht="14.1">
      <c r="A94" s="18">
        <v>52</v>
      </c>
      <c r="B94" s="46" t="str">
        <f t="shared" si="36"/>
        <v/>
      </c>
      <c r="C94" s="72"/>
      <c r="D94" s="47"/>
      <c r="E94" s="81"/>
      <c r="F94" s="48"/>
      <c r="G94" s="49"/>
      <c r="H94" s="50"/>
      <c r="I94" s="92"/>
      <c r="J94" s="104"/>
      <c r="K94" s="109"/>
      <c r="L94" s="51"/>
      <c r="M94" s="48"/>
      <c r="N94" s="51"/>
      <c r="O94" s="48"/>
      <c r="P94" s="51"/>
      <c r="Q94" s="69"/>
      <c r="R94" s="51"/>
      <c r="S94" s="69"/>
      <c r="T94" s="110"/>
      <c r="U94" s="107"/>
      <c r="V94" s="48"/>
      <c r="W94" s="52"/>
      <c r="X94" s="48"/>
      <c r="Y94" s="116"/>
      <c r="Z94" s="133"/>
      <c r="AA94" s="131"/>
      <c r="AB94" s="76"/>
      <c r="AC94" s="76"/>
      <c r="AD94" s="76"/>
      <c r="AE94" s="76"/>
      <c r="AF94" s="76"/>
      <c r="AG94" s="145"/>
      <c r="AH94"/>
      <c r="AI94" s="148">
        <f t="shared" si="0"/>
        <v>0</v>
      </c>
      <c r="AJ94" s="148">
        <f t="shared" si="1"/>
        <v>0</v>
      </c>
      <c r="AK94" s="148">
        <f t="shared" si="2"/>
        <v>0</v>
      </c>
      <c r="AL94" s="148">
        <f t="shared" si="3"/>
        <v>0</v>
      </c>
      <c r="AM94" s="148">
        <f t="shared" si="4"/>
        <v>0</v>
      </c>
      <c r="AN94" s="148">
        <f t="shared" si="5"/>
        <v>0</v>
      </c>
      <c r="AO94" s="150"/>
      <c r="AP94" s="149" t="e">
        <f t="shared" si="6"/>
        <v>#DIV/0!</v>
      </c>
      <c r="AQ94" s="149" t="e">
        <f t="shared" si="7"/>
        <v>#DIV/0!</v>
      </c>
      <c r="AR94" s="149" t="e">
        <f t="shared" si="8"/>
        <v>#DIV/0!</v>
      </c>
      <c r="AS94" s="149" t="e">
        <f t="shared" si="9"/>
        <v>#DIV/0!</v>
      </c>
      <c r="AT94" s="149" t="e">
        <f t="shared" si="10"/>
        <v>#DIV/0!</v>
      </c>
      <c r="AU94" s="148">
        <f t="shared" si="11"/>
        <v>0</v>
      </c>
      <c r="AV94" s="149" t="e">
        <f t="shared" si="12"/>
        <v>#DIV/0!</v>
      </c>
      <c r="AW94" s="149" t="e">
        <f t="shared" si="13"/>
        <v>#DIV/0!</v>
      </c>
      <c r="AX94" s="149" t="e">
        <f t="shared" si="14"/>
        <v>#DIV/0!</v>
      </c>
      <c r="AY94" s="149" t="e">
        <f t="shared" si="15"/>
        <v>#DIV/0!</v>
      </c>
      <c r="AZ94" s="149" t="e">
        <f t="shared" si="16"/>
        <v>#DIV/0!</v>
      </c>
      <c r="BA94" s="148">
        <f t="shared" si="17"/>
        <v>0</v>
      </c>
      <c r="BB94" s="149" t="e">
        <f t="shared" si="18"/>
        <v>#DIV/0!</v>
      </c>
      <c r="BC94" s="149" t="e">
        <f t="shared" si="19"/>
        <v>#DIV/0!</v>
      </c>
      <c r="BD94" s="149" t="e">
        <f t="shared" si="20"/>
        <v>#DIV/0!</v>
      </c>
      <c r="BE94" s="149" t="e">
        <f t="shared" si="21"/>
        <v>#DIV/0!</v>
      </c>
      <c r="BF94" s="149" t="e">
        <f t="shared" si="22"/>
        <v>#DIV/0!</v>
      </c>
      <c r="BG94" s="148">
        <f t="shared" si="23"/>
        <v>0</v>
      </c>
      <c r="BH94" s="149" t="e">
        <f t="shared" si="24"/>
        <v>#DIV/0!</v>
      </c>
      <c r="BI94" s="149" t="e">
        <f t="shared" si="25"/>
        <v>#DIV/0!</v>
      </c>
      <c r="BJ94" s="149" t="e">
        <f t="shared" si="26"/>
        <v>#DIV/0!</v>
      </c>
      <c r="BK94" s="149" t="e">
        <f t="shared" si="27"/>
        <v>#DIV/0!</v>
      </c>
      <c r="BL94" s="149" t="e">
        <f t="shared" si="28"/>
        <v>#DIV/0!</v>
      </c>
      <c r="BM94" s="148">
        <f t="shared" si="29"/>
        <v>0</v>
      </c>
      <c r="BN94" s="149" t="e">
        <f t="shared" si="30"/>
        <v>#DIV/0!</v>
      </c>
      <c r="BO94" s="149" t="e">
        <f t="shared" si="31"/>
        <v>#DIV/0!</v>
      </c>
      <c r="BP94" s="149" t="e">
        <f t="shared" si="32"/>
        <v>#DIV/0!</v>
      </c>
      <c r="BQ94" s="149" t="e">
        <f t="shared" si="33"/>
        <v>#DIV/0!</v>
      </c>
      <c r="BR94" s="149" t="e">
        <f t="shared" si="34"/>
        <v>#DIV/0!</v>
      </c>
      <c r="BS94" s="148">
        <f t="shared" si="35"/>
        <v>0</v>
      </c>
      <c r="BT94" s="150"/>
      <c r="BU94" s="150" t="e">
        <f>VLOOKUP(I94,Lists!$D$2:$D$19,1,FALSE)</f>
        <v>#N/A</v>
      </c>
      <c r="BV94" s="150" t="e">
        <f>VLOOKUP($I94,Blends!$B$2:$B$115,1,FALSE)</f>
        <v>#N/A</v>
      </c>
      <c r="BW94" s="150"/>
      <c r="BX94" s="151">
        <f>ROUND(IF($I94="Other HFC Blend",(AA94*$L94*SUMIF(Lists!$E$2:$E$133,'Quarterly Information'!$K94,Exchange_Value)+AA94*$N94*SUMIF(Lists!$E$2:$E$133,'Quarterly Information'!$M94,Exchange_Value)+AA94*$P94*SUMIF(Lists!$E$2:$E$133,'Quarterly Information'!$O94,Exchange_Value)+AA94*$R94*SUMIF(Lists!$E$2:$E$133,'Quarterly Information'!$Q94,Exchange_Value)+AA94*$T94*SUMIF(Lists!$E$2:$E$133,'Quarterly Information'!$S94,Exchange_Value))/1000,AA94*SUMIF(Lists!$E$2:$E$133,$I94,Exchange_Value)/1000),1)</f>
        <v>0</v>
      </c>
      <c r="BY94" s="151">
        <f>ROUND(IF($I94="Other HFC Blend",(AB94*$L94*SUMIF(Lists!$E$2:$E$133,'Quarterly Information'!$K94,Exchange_Value)+AB94*$N94*SUMIF(Lists!$E$2:$E$133,'Quarterly Information'!$M94,Exchange_Value)+AB94*$P94*SUMIF(Lists!$E$2:$E$133,'Quarterly Information'!$O94,Exchange_Value)+AB94*$R94*SUMIF(Lists!$E$2:$E$133,'Quarterly Information'!$Q94,Exchange_Value)+AB94*$T94*SUMIF(Lists!$E$2:$E$133,'Quarterly Information'!$S94,Exchange_Value))/1000,AB94*SUMIF(Lists!$E$2:$E$133,$I94,Exchange_Value)/1000),1)</f>
        <v>0</v>
      </c>
      <c r="BZ94" s="151">
        <f>ROUND(IF($I94="Other HFC Blend",(AC94*$L94*SUMIF(Lists!$E$2:$E$133,'Quarterly Information'!$K94,Exchange_Value)+AC94*$N94*SUMIF(Lists!$E$2:$E$133,'Quarterly Information'!$M94,Exchange_Value)+AC94*$P94*SUMIF(Lists!$E$2:$E$133,'Quarterly Information'!$O94,Exchange_Value)+AC94*$R94*SUMIF(Lists!$E$2:$E$133,'Quarterly Information'!$Q94,Exchange_Value)+AC94*$T94*SUMIF(Lists!$E$2:$E$133,'Quarterly Information'!$S94,Exchange_Value))/1000,AC94*SUMIF(Lists!$E$2:$E$133,$I94,Exchange_Value)/1000),1)</f>
        <v>0</v>
      </c>
      <c r="CA94" s="151">
        <f>ROUND(IF($I94="Other HFC Blend",(AD94*$L94*SUMIF(Lists!$E$2:$E$133,'Quarterly Information'!$K94,Exchange_Value)+AD94*$N94*SUMIF(Lists!$E$2:$E$133,'Quarterly Information'!$M94,Exchange_Value)+AD94*$P94*SUMIF(Lists!$E$2:$E$133,'Quarterly Information'!$O94,Exchange_Value)+AD94*$R94*SUMIF(Lists!$E$2:$E$133,'Quarterly Information'!$Q94,Exchange_Value)+AD94*$T94*SUMIF(Lists!$E$2:$E$133,'Quarterly Information'!$S94,Exchange_Value))/1000,AD94*SUMIF(Lists!$E$2:$E$133,$I94,Exchange_Value)/1000),1)</f>
        <v>0</v>
      </c>
      <c r="CB94" s="151">
        <f>ROUND(IF($I94="Other HFC Blend",(AE94*$L94*SUMIF(Lists!$E$2:$E$133,'Quarterly Information'!$K94,Exchange_Value)+AE94*$N94*SUMIF(Lists!$E$2:$E$133,'Quarterly Information'!$M94,Exchange_Value)+AE94*$P94*SUMIF(Lists!$E$2:$E$133,'Quarterly Information'!$O94,Exchange_Value)+AE94*$R94*SUMIF(Lists!$E$2:$E$133,'Quarterly Information'!$Q94,Exchange_Value)+AE94*$T94*SUMIF(Lists!$E$2:$E$133,'Quarterly Information'!$S94,Exchange_Value))/1000,AE94*SUMIF(Lists!$E$2:$E$133,$I94,Exchange_Value)/1000),1)</f>
        <v>0</v>
      </c>
      <c r="CC94" s="151">
        <f>ROUND(IF($I94="Other HFC Blend",(AF94*$L94*SUMIF(Lists!$E$2:$E$133,'Quarterly Information'!$K94,Exchange_Value)+AF94*$N94*SUMIF(Lists!$E$2:$E$133,'Quarterly Information'!$M94,Exchange_Value)+AF94*$P94*SUMIF(Lists!$E$2:$E$133,'Quarterly Information'!$O94,Exchange_Value)+AF94*$R94*SUMIF(Lists!$E$2:$E$133,'Quarterly Information'!$Q94,Exchange_Value)+AF94*$T94*SUMIF(Lists!$E$2:$E$133,'Quarterly Information'!$S94,Exchange_Value))/1000,AF94*SUMIF(Lists!$E$2:$E$133,$I94,Exchange_Value)/1000),1)</f>
        <v>0</v>
      </c>
    </row>
    <row r="95" spans="1:81" ht="14.1">
      <c r="A95" s="18">
        <v>53</v>
      </c>
      <c r="B95" s="46" t="str">
        <f t="shared" si="36"/>
        <v/>
      </c>
      <c r="C95" s="72"/>
      <c r="D95" s="47"/>
      <c r="E95" s="81"/>
      <c r="F95" s="48"/>
      <c r="G95" s="49"/>
      <c r="H95" s="50"/>
      <c r="I95" s="92"/>
      <c r="J95" s="104"/>
      <c r="K95" s="109"/>
      <c r="L95" s="51"/>
      <c r="M95" s="48"/>
      <c r="N95" s="51"/>
      <c r="O95" s="48"/>
      <c r="P95" s="51"/>
      <c r="Q95" s="69"/>
      <c r="R95" s="51"/>
      <c r="S95" s="69"/>
      <c r="T95" s="110"/>
      <c r="U95" s="107"/>
      <c r="V95" s="48"/>
      <c r="W95" s="52"/>
      <c r="X95" s="48"/>
      <c r="Y95" s="116"/>
      <c r="Z95" s="133"/>
      <c r="AA95" s="131"/>
      <c r="AB95" s="76"/>
      <c r="AC95" s="76"/>
      <c r="AD95" s="76"/>
      <c r="AE95" s="76"/>
      <c r="AF95" s="76"/>
      <c r="AG95" s="145"/>
      <c r="AH95"/>
      <c r="AI95" s="148">
        <f t="shared" si="0"/>
        <v>0</v>
      </c>
      <c r="AJ95" s="148">
        <f t="shared" si="1"/>
        <v>0</v>
      </c>
      <c r="AK95" s="148">
        <f t="shared" si="2"/>
        <v>0</v>
      </c>
      <c r="AL95" s="148">
        <f t="shared" si="3"/>
        <v>0</v>
      </c>
      <c r="AM95" s="148">
        <f t="shared" si="4"/>
        <v>0</v>
      </c>
      <c r="AN95" s="148">
        <f t="shared" si="5"/>
        <v>0</v>
      </c>
      <c r="AO95" s="150"/>
      <c r="AP95" s="149" t="e">
        <f t="shared" si="6"/>
        <v>#DIV/0!</v>
      </c>
      <c r="AQ95" s="149" t="e">
        <f t="shared" si="7"/>
        <v>#DIV/0!</v>
      </c>
      <c r="AR95" s="149" t="e">
        <f t="shared" si="8"/>
        <v>#DIV/0!</v>
      </c>
      <c r="AS95" s="149" t="e">
        <f t="shared" si="9"/>
        <v>#DIV/0!</v>
      </c>
      <c r="AT95" s="149" t="e">
        <f t="shared" si="10"/>
        <v>#DIV/0!</v>
      </c>
      <c r="AU95" s="148">
        <f t="shared" si="11"/>
        <v>0</v>
      </c>
      <c r="AV95" s="149" t="e">
        <f t="shared" si="12"/>
        <v>#DIV/0!</v>
      </c>
      <c r="AW95" s="149" t="e">
        <f t="shared" si="13"/>
        <v>#DIV/0!</v>
      </c>
      <c r="AX95" s="149" t="e">
        <f t="shared" si="14"/>
        <v>#DIV/0!</v>
      </c>
      <c r="AY95" s="149" t="e">
        <f t="shared" si="15"/>
        <v>#DIV/0!</v>
      </c>
      <c r="AZ95" s="149" t="e">
        <f t="shared" si="16"/>
        <v>#DIV/0!</v>
      </c>
      <c r="BA95" s="148">
        <f t="shared" si="17"/>
        <v>0</v>
      </c>
      <c r="BB95" s="149" t="e">
        <f t="shared" si="18"/>
        <v>#DIV/0!</v>
      </c>
      <c r="BC95" s="149" t="e">
        <f t="shared" si="19"/>
        <v>#DIV/0!</v>
      </c>
      <c r="BD95" s="149" t="e">
        <f t="shared" si="20"/>
        <v>#DIV/0!</v>
      </c>
      <c r="BE95" s="149" t="e">
        <f t="shared" si="21"/>
        <v>#DIV/0!</v>
      </c>
      <c r="BF95" s="149" t="e">
        <f t="shared" si="22"/>
        <v>#DIV/0!</v>
      </c>
      <c r="BG95" s="148">
        <f t="shared" si="23"/>
        <v>0</v>
      </c>
      <c r="BH95" s="149" t="e">
        <f t="shared" si="24"/>
        <v>#DIV/0!</v>
      </c>
      <c r="BI95" s="149" t="e">
        <f t="shared" si="25"/>
        <v>#DIV/0!</v>
      </c>
      <c r="BJ95" s="149" t="e">
        <f t="shared" si="26"/>
        <v>#DIV/0!</v>
      </c>
      <c r="BK95" s="149" t="e">
        <f t="shared" si="27"/>
        <v>#DIV/0!</v>
      </c>
      <c r="BL95" s="149" t="e">
        <f t="shared" si="28"/>
        <v>#DIV/0!</v>
      </c>
      <c r="BM95" s="148">
        <f t="shared" si="29"/>
        <v>0</v>
      </c>
      <c r="BN95" s="149" t="e">
        <f t="shared" si="30"/>
        <v>#DIV/0!</v>
      </c>
      <c r="BO95" s="149" t="e">
        <f t="shared" si="31"/>
        <v>#DIV/0!</v>
      </c>
      <c r="BP95" s="149" t="e">
        <f t="shared" si="32"/>
        <v>#DIV/0!</v>
      </c>
      <c r="BQ95" s="149" t="e">
        <f t="shared" si="33"/>
        <v>#DIV/0!</v>
      </c>
      <c r="BR95" s="149" t="e">
        <f t="shared" si="34"/>
        <v>#DIV/0!</v>
      </c>
      <c r="BS95" s="148">
        <f t="shared" si="35"/>
        <v>0</v>
      </c>
      <c r="BT95" s="150"/>
      <c r="BU95" s="150" t="e">
        <f>VLOOKUP(I95,Lists!$D$2:$D$19,1,FALSE)</f>
        <v>#N/A</v>
      </c>
      <c r="BV95" s="150" t="e">
        <f>VLOOKUP($I95,Blends!$B$2:$B$115,1,FALSE)</f>
        <v>#N/A</v>
      </c>
      <c r="BW95" s="150"/>
      <c r="BX95" s="151">
        <f>ROUND(IF($I95="Other HFC Blend",(AA95*$L95*SUMIF(Lists!$E$2:$E$133,'Quarterly Information'!$K95,Exchange_Value)+AA95*$N95*SUMIF(Lists!$E$2:$E$133,'Quarterly Information'!$M95,Exchange_Value)+AA95*$P95*SUMIF(Lists!$E$2:$E$133,'Quarterly Information'!$O95,Exchange_Value)+AA95*$R95*SUMIF(Lists!$E$2:$E$133,'Quarterly Information'!$Q95,Exchange_Value)+AA95*$T95*SUMIF(Lists!$E$2:$E$133,'Quarterly Information'!$S95,Exchange_Value))/1000,AA95*SUMIF(Lists!$E$2:$E$133,$I95,Exchange_Value)/1000),1)</f>
        <v>0</v>
      </c>
      <c r="BY95" s="151">
        <f>ROUND(IF($I95="Other HFC Blend",(AB95*$L95*SUMIF(Lists!$E$2:$E$133,'Quarterly Information'!$K95,Exchange_Value)+AB95*$N95*SUMIF(Lists!$E$2:$E$133,'Quarterly Information'!$M95,Exchange_Value)+AB95*$P95*SUMIF(Lists!$E$2:$E$133,'Quarterly Information'!$O95,Exchange_Value)+AB95*$R95*SUMIF(Lists!$E$2:$E$133,'Quarterly Information'!$Q95,Exchange_Value)+AB95*$T95*SUMIF(Lists!$E$2:$E$133,'Quarterly Information'!$S95,Exchange_Value))/1000,AB95*SUMIF(Lists!$E$2:$E$133,$I95,Exchange_Value)/1000),1)</f>
        <v>0</v>
      </c>
      <c r="BZ95" s="151">
        <f>ROUND(IF($I95="Other HFC Blend",(AC95*$L95*SUMIF(Lists!$E$2:$E$133,'Quarterly Information'!$K95,Exchange_Value)+AC95*$N95*SUMIF(Lists!$E$2:$E$133,'Quarterly Information'!$M95,Exchange_Value)+AC95*$P95*SUMIF(Lists!$E$2:$E$133,'Quarterly Information'!$O95,Exchange_Value)+AC95*$R95*SUMIF(Lists!$E$2:$E$133,'Quarterly Information'!$Q95,Exchange_Value)+AC95*$T95*SUMIF(Lists!$E$2:$E$133,'Quarterly Information'!$S95,Exchange_Value))/1000,AC95*SUMIF(Lists!$E$2:$E$133,$I95,Exchange_Value)/1000),1)</f>
        <v>0</v>
      </c>
      <c r="CA95" s="151">
        <f>ROUND(IF($I95="Other HFC Blend",(AD95*$L95*SUMIF(Lists!$E$2:$E$133,'Quarterly Information'!$K95,Exchange_Value)+AD95*$N95*SUMIF(Lists!$E$2:$E$133,'Quarterly Information'!$M95,Exchange_Value)+AD95*$P95*SUMIF(Lists!$E$2:$E$133,'Quarterly Information'!$O95,Exchange_Value)+AD95*$R95*SUMIF(Lists!$E$2:$E$133,'Quarterly Information'!$Q95,Exchange_Value)+AD95*$T95*SUMIF(Lists!$E$2:$E$133,'Quarterly Information'!$S95,Exchange_Value))/1000,AD95*SUMIF(Lists!$E$2:$E$133,$I95,Exchange_Value)/1000),1)</f>
        <v>0</v>
      </c>
      <c r="CB95" s="151">
        <f>ROUND(IF($I95="Other HFC Blend",(AE95*$L95*SUMIF(Lists!$E$2:$E$133,'Quarterly Information'!$K95,Exchange_Value)+AE95*$N95*SUMIF(Lists!$E$2:$E$133,'Quarterly Information'!$M95,Exchange_Value)+AE95*$P95*SUMIF(Lists!$E$2:$E$133,'Quarterly Information'!$O95,Exchange_Value)+AE95*$R95*SUMIF(Lists!$E$2:$E$133,'Quarterly Information'!$Q95,Exchange_Value)+AE95*$T95*SUMIF(Lists!$E$2:$E$133,'Quarterly Information'!$S95,Exchange_Value))/1000,AE95*SUMIF(Lists!$E$2:$E$133,$I95,Exchange_Value)/1000),1)</f>
        <v>0</v>
      </c>
      <c r="CC95" s="151">
        <f>ROUND(IF($I95="Other HFC Blend",(AF95*$L95*SUMIF(Lists!$E$2:$E$133,'Quarterly Information'!$K95,Exchange_Value)+AF95*$N95*SUMIF(Lists!$E$2:$E$133,'Quarterly Information'!$M95,Exchange_Value)+AF95*$P95*SUMIF(Lists!$E$2:$E$133,'Quarterly Information'!$O95,Exchange_Value)+AF95*$R95*SUMIF(Lists!$E$2:$E$133,'Quarterly Information'!$Q95,Exchange_Value)+AF95*$T95*SUMIF(Lists!$E$2:$E$133,'Quarterly Information'!$S95,Exchange_Value))/1000,AF95*SUMIF(Lists!$E$2:$E$133,$I95,Exchange_Value)/1000),1)</f>
        <v>0</v>
      </c>
    </row>
    <row r="96" spans="1:81" ht="14.1">
      <c r="A96" s="18">
        <v>54</v>
      </c>
      <c r="B96" s="46" t="str">
        <f t="shared" si="36"/>
        <v/>
      </c>
      <c r="C96" s="72"/>
      <c r="D96" s="47"/>
      <c r="E96" s="81"/>
      <c r="F96" s="48"/>
      <c r="G96" s="49"/>
      <c r="H96" s="50"/>
      <c r="I96" s="92"/>
      <c r="J96" s="104"/>
      <c r="K96" s="109"/>
      <c r="L96" s="51"/>
      <c r="M96" s="48"/>
      <c r="N96" s="51"/>
      <c r="O96" s="48"/>
      <c r="P96" s="51"/>
      <c r="Q96" s="69"/>
      <c r="R96" s="51"/>
      <c r="S96" s="69"/>
      <c r="T96" s="110"/>
      <c r="U96" s="107"/>
      <c r="V96" s="48"/>
      <c r="W96" s="52"/>
      <c r="X96" s="48"/>
      <c r="Y96" s="116"/>
      <c r="Z96" s="133"/>
      <c r="AA96" s="131"/>
      <c r="AB96" s="76"/>
      <c r="AC96" s="76"/>
      <c r="AD96" s="76"/>
      <c r="AE96" s="76"/>
      <c r="AF96" s="76"/>
      <c r="AG96" s="145"/>
      <c r="AH96"/>
      <c r="AI96" s="148">
        <f t="shared" si="0"/>
        <v>0</v>
      </c>
      <c r="AJ96" s="148">
        <f t="shared" si="1"/>
        <v>0</v>
      </c>
      <c r="AK96" s="148">
        <f t="shared" si="2"/>
        <v>0</v>
      </c>
      <c r="AL96" s="148">
        <f t="shared" si="3"/>
        <v>0</v>
      </c>
      <c r="AM96" s="148">
        <f t="shared" si="4"/>
        <v>0</v>
      </c>
      <c r="AN96" s="148">
        <f t="shared" si="5"/>
        <v>0</v>
      </c>
      <c r="AO96" s="150"/>
      <c r="AP96" s="149" t="e">
        <f t="shared" si="6"/>
        <v>#DIV/0!</v>
      </c>
      <c r="AQ96" s="149" t="e">
        <f t="shared" si="7"/>
        <v>#DIV/0!</v>
      </c>
      <c r="AR96" s="149" t="e">
        <f t="shared" si="8"/>
        <v>#DIV/0!</v>
      </c>
      <c r="AS96" s="149" t="e">
        <f t="shared" si="9"/>
        <v>#DIV/0!</v>
      </c>
      <c r="AT96" s="149" t="e">
        <f t="shared" si="10"/>
        <v>#DIV/0!</v>
      </c>
      <c r="AU96" s="148">
        <f t="shared" si="11"/>
        <v>0</v>
      </c>
      <c r="AV96" s="149" t="e">
        <f t="shared" si="12"/>
        <v>#DIV/0!</v>
      </c>
      <c r="AW96" s="149" t="e">
        <f t="shared" si="13"/>
        <v>#DIV/0!</v>
      </c>
      <c r="AX96" s="149" t="e">
        <f t="shared" si="14"/>
        <v>#DIV/0!</v>
      </c>
      <c r="AY96" s="149" t="e">
        <f t="shared" si="15"/>
        <v>#DIV/0!</v>
      </c>
      <c r="AZ96" s="149" t="e">
        <f t="shared" si="16"/>
        <v>#DIV/0!</v>
      </c>
      <c r="BA96" s="148">
        <f t="shared" si="17"/>
        <v>0</v>
      </c>
      <c r="BB96" s="149" t="e">
        <f t="shared" si="18"/>
        <v>#DIV/0!</v>
      </c>
      <c r="BC96" s="149" t="e">
        <f t="shared" si="19"/>
        <v>#DIV/0!</v>
      </c>
      <c r="BD96" s="149" t="e">
        <f t="shared" si="20"/>
        <v>#DIV/0!</v>
      </c>
      <c r="BE96" s="149" t="e">
        <f t="shared" si="21"/>
        <v>#DIV/0!</v>
      </c>
      <c r="BF96" s="149" t="e">
        <f t="shared" si="22"/>
        <v>#DIV/0!</v>
      </c>
      <c r="BG96" s="148">
        <f t="shared" si="23"/>
        <v>0</v>
      </c>
      <c r="BH96" s="149" t="e">
        <f t="shared" si="24"/>
        <v>#DIV/0!</v>
      </c>
      <c r="BI96" s="149" t="e">
        <f t="shared" si="25"/>
        <v>#DIV/0!</v>
      </c>
      <c r="BJ96" s="149" t="e">
        <f t="shared" si="26"/>
        <v>#DIV/0!</v>
      </c>
      <c r="BK96" s="149" t="e">
        <f t="shared" si="27"/>
        <v>#DIV/0!</v>
      </c>
      <c r="BL96" s="149" t="e">
        <f t="shared" si="28"/>
        <v>#DIV/0!</v>
      </c>
      <c r="BM96" s="148">
        <f t="shared" si="29"/>
        <v>0</v>
      </c>
      <c r="BN96" s="149" t="e">
        <f t="shared" si="30"/>
        <v>#DIV/0!</v>
      </c>
      <c r="BO96" s="149" t="e">
        <f t="shared" si="31"/>
        <v>#DIV/0!</v>
      </c>
      <c r="BP96" s="149" t="e">
        <f t="shared" si="32"/>
        <v>#DIV/0!</v>
      </c>
      <c r="BQ96" s="149" t="e">
        <f t="shared" si="33"/>
        <v>#DIV/0!</v>
      </c>
      <c r="BR96" s="149" t="e">
        <f t="shared" si="34"/>
        <v>#DIV/0!</v>
      </c>
      <c r="BS96" s="148">
        <f t="shared" si="35"/>
        <v>0</v>
      </c>
      <c r="BT96" s="150"/>
      <c r="BU96" s="150" t="e">
        <f>VLOOKUP(I96,Lists!$D$2:$D$19,1,FALSE)</f>
        <v>#N/A</v>
      </c>
      <c r="BV96" s="150" t="e">
        <f>VLOOKUP($I96,Blends!$B$2:$B$115,1,FALSE)</f>
        <v>#N/A</v>
      </c>
      <c r="BW96" s="150"/>
      <c r="BX96" s="151">
        <f>ROUND(IF($I96="Other HFC Blend",(AA96*$L96*SUMIF(Lists!$E$2:$E$133,'Quarterly Information'!$K96,Exchange_Value)+AA96*$N96*SUMIF(Lists!$E$2:$E$133,'Quarterly Information'!$M96,Exchange_Value)+AA96*$P96*SUMIF(Lists!$E$2:$E$133,'Quarterly Information'!$O96,Exchange_Value)+AA96*$R96*SUMIF(Lists!$E$2:$E$133,'Quarterly Information'!$Q96,Exchange_Value)+AA96*$T96*SUMIF(Lists!$E$2:$E$133,'Quarterly Information'!$S96,Exchange_Value))/1000,AA96*SUMIF(Lists!$E$2:$E$133,$I96,Exchange_Value)/1000),1)</f>
        <v>0</v>
      </c>
      <c r="BY96" s="151">
        <f>ROUND(IF($I96="Other HFC Blend",(AB96*$L96*SUMIF(Lists!$E$2:$E$133,'Quarterly Information'!$K96,Exchange_Value)+AB96*$N96*SUMIF(Lists!$E$2:$E$133,'Quarterly Information'!$M96,Exchange_Value)+AB96*$P96*SUMIF(Lists!$E$2:$E$133,'Quarterly Information'!$O96,Exchange_Value)+AB96*$R96*SUMIF(Lists!$E$2:$E$133,'Quarterly Information'!$Q96,Exchange_Value)+AB96*$T96*SUMIF(Lists!$E$2:$E$133,'Quarterly Information'!$S96,Exchange_Value))/1000,AB96*SUMIF(Lists!$E$2:$E$133,$I96,Exchange_Value)/1000),1)</f>
        <v>0</v>
      </c>
      <c r="BZ96" s="151">
        <f>ROUND(IF($I96="Other HFC Blend",(AC96*$L96*SUMIF(Lists!$E$2:$E$133,'Quarterly Information'!$K96,Exchange_Value)+AC96*$N96*SUMIF(Lists!$E$2:$E$133,'Quarterly Information'!$M96,Exchange_Value)+AC96*$P96*SUMIF(Lists!$E$2:$E$133,'Quarterly Information'!$O96,Exchange_Value)+AC96*$R96*SUMIF(Lists!$E$2:$E$133,'Quarterly Information'!$Q96,Exchange_Value)+AC96*$T96*SUMIF(Lists!$E$2:$E$133,'Quarterly Information'!$S96,Exchange_Value))/1000,AC96*SUMIF(Lists!$E$2:$E$133,$I96,Exchange_Value)/1000),1)</f>
        <v>0</v>
      </c>
      <c r="CA96" s="151">
        <f>ROUND(IF($I96="Other HFC Blend",(AD96*$L96*SUMIF(Lists!$E$2:$E$133,'Quarterly Information'!$K96,Exchange_Value)+AD96*$N96*SUMIF(Lists!$E$2:$E$133,'Quarterly Information'!$M96,Exchange_Value)+AD96*$P96*SUMIF(Lists!$E$2:$E$133,'Quarterly Information'!$O96,Exchange_Value)+AD96*$R96*SUMIF(Lists!$E$2:$E$133,'Quarterly Information'!$Q96,Exchange_Value)+AD96*$T96*SUMIF(Lists!$E$2:$E$133,'Quarterly Information'!$S96,Exchange_Value))/1000,AD96*SUMIF(Lists!$E$2:$E$133,$I96,Exchange_Value)/1000),1)</f>
        <v>0</v>
      </c>
      <c r="CB96" s="151">
        <f>ROUND(IF($I96="Other HFC Blend",(AE96*$L96*SUMIF(Lists!$E$2:$E$133,'Quarterly Information'!$K96,Exchange_Value)+AE96*$N96*SUMIF(Lists!$E$2:$E$133,'Quarterly Information'!$M96,Exchange_Value)+AE96*$P96*SUMIF(Lists!$E$2:$E$133,'Quarterly Information'!$O96,Exchange_Value)+AE96*$R96*SUMIF(Lists!$E$2:$E$133,'Quarterly Information'!$Q96,Exchange_Value)+AE96*$T96*SUMIF(Lists!$E$2:$E$133,'Quarterly Information'!$S96,Exchange_Value))/1000,AE96*SUMIF(Lists!$E$2:$E$133,$I96,Exchange_Value)/1000),1)</f>
        <v>0</v>
      </c>
      <c r="CC96" s="151">
        <f>ROUND(IF($I96="Other HFC Blend",(AF96*$L96*SUMIF(Lists!$E$2:$E$133,'Quarterly Information'!$K96,Exchange_Value)+AF96*$N96*SUMIF(Lists!$E$2:$E$133,'Quarterly Information'!$M96,Exchange_Value)+AF96*$P96*SUMIF(Lists!$E$2:$E$133,'Quarterly Information'!$O96,Exchange_Value)+AF96*$R96*SUMIF(Lists!$E$2:$E$133,'Quarterly Information'!$Q96,Exchange_Value)+AF96*$T96*SUMIF(Lists!$E$2:$E$133,'Quarterly Information'!$S96,Exchange_Value))/1000,AF96*SUMIF(Lists!$E$2:$E$133,$I96,Exchange_Value)/1000),1)</f>
        <v>0</v>
      </c>
    </row>
    <row r="97" spans="1:81" ht="14.1">
      <c r="A97" s="18">
        <v>55</v>
      </c>
      <c r="B97" s="46" t="str">
        <f t="shared" si="36"/>
        <v/>
      </c>
      <c r="C97" s="72"/>
      <c r="D97" s="47"/>
      <c r="E97" s="81"/>
      <c r="F97" s="48"/>
      <c r="G97" s="49"/>
      <c r="H97" s="50"/>
      <c r="I97" s="92"/>
      <c r="J97" s="104"/>
      <c r="K97" s="109"/>
      <c r="L97" s="51"/>
      <c r="M97" s="48"/>
      <c r="N97" s="51"/>
      <c r="O97" s="48"/>
      <c r="P97" s="51"/>
      <c r="Q97" s="69"/>
      <c r="R97" s="51"/>
      <c r="S97" s="69"/>
      <c r="T97" s="110"/>
      <c r="U97" s="107"/>
      <c r="V97" s="48"/>
      <c r="W97" s="52"/>
      <c r="X97" s="48"/>
      <c r="Y97" s="116"/>
      <c r="Z97" s="133"/>
      <c r="AA97" s="131"/>
      <c r="AB97" s="76"/>
      <c r="AC97" s="76"/>
      <c r="AD97" s="76"/>
      <c r="AE97" s="76"/>
      <c r="AF97" s="76"/>
      <c r="AG97" s="145"/>
      <c r="AH97"/>
      <c r="AI97" s="148">
        <f t="shared" si="0"/>
        <v>0</v>
      </c>
      <c r="AJ97" s="148">
        <f t="shared" si="1"/>
        <v>0</v>
      </c>
      <c r="AK97" s="148">
        <f t="shared" si="2"/>
        <v>0</v>
      </c>
      <c r="AL97" s="148">
        <f t="shared" si="3"/>
        <v>0</v>
      </c>
      <c r="AM97" s="148">
        <f t="shared" si="4"/>
        <v>0</v>
      </c>
      <c r="AN97" s="148">
        <f t="shared" si="5"/>
        <v>0</v>
      </c>
      <c r="AO97" s="150"/>
      <c r="AP97" s="149" t="e">
        <f t="shared" si="6"/>
        <v>#DIV/0!</v>
      </c>
      <c r="AQ97" s="149" t="e">
        <f t="shared" si="7"/>
        <v>#DIV/0!</v>
      </c>
      <c r="AR97" s="149" t="e">
        <f t="shared" si="8"/>
        <v>#DIV/0!</v>
      </c>
      <c r="AS97" s="149" t="e">
        <f t="shared" si="9"/>
        <v>#DIV/0!</v>
      </c>
      <c r="AT97" s="149" t="e">
        <f t="shared" si="10"/>
        <v>#DIV/0!</v>
      </c>
      <c r="AU97" s="148">
        <f t="shared" si="11"/>
        <v>0</v>
      </c>
      <c r="AV97" s="149" t="e">
        <f t="shared" si="12"/>
        <v>#DIV/0!</v>
      </c>
      <c r="AW97" s="149" t="e">
        <f t="shared" si="13"/>
        <v>#DIV/0!</v>
      </c>
      <c r="AX97" s="149" t="e">
        <f t="shared" si="14"/>
        <v>#DIV/0!</v>
      </c>
      <c r="AY97" s="149" t="e">
        <f t="shared" si="15"/>
        <v>#DIV/0!</v>
      </c>
      <c r="AZ97" s="149" t="e">
        <f t="shared" si="16"/>
        <v>#DIV/0!</v>
      </c>
      <c r="BA97" s="148">
        <f t="shared" si="17"/>
        <v>0</v>
      </c>
      <c r="BB97" s="149" t="e">
        <f t="shared" si="18"/>
        <v>#DIV/0!</v>
      </c>
      <c r="BC97" s="149" t="e">
        <f t="shared" si="19"/>
        <v>#DIV/0!</v>
      </c>
      <c r="BD97" s="149" t="e">
        <f t="shared" si="20"/>
        <v>#DIV/0!</v>
      </c>
      <c r="BE97" s="149" t="e">
        <f t="shared" si="21"/>
        <v>#DIV/0!</v>
      </c>
      <c r="BF97" s="149" t="e">
        <f t="shared" si="22"/>
        <v>#DIV/0!</v>
      </c>
      <c r="BG97" s="148">
        <f t="shared" si="23"/>
        <v>0</v>
      </c>
      <c r="BH97" s="149" t="e">
        <f t="shared" si="24"/>
        <v>#DIV/0!</v>
      </c>
      <c r="BI97" s="149" t="e">
        <f t="shared" si="25"/>
        <v>#DIV/0!</v>
      </c>
      <c r="BJ97" s="149" t="e">
        <f t="shared" si="26"/>
        <v>#DIV/0!</v>
      </c>
      <c r="BK97" s="149" t="e">
        <f t="shared" si="27"/>
        <v>#DIV/0!</v>
      </c>
      <c r="BL97" s="149" t="e">
        <f t="shared" si="28"/>
        <v>#DIV/0!</v>
      </c>
      <c r="BM97" s="148">
        <f t="shared" si="29"/>
        <v>0</v>
      </c>
      <c r="BN97" s="149" t="e">
        <f t="shared" si="30"/>
        <v>#DIV/0!</v>
      </c>
      <c r="BO97" s="149" t="e">
        <f t="shared" si="31"/>
        <v>#DIV/0!</v>
      </c>
      <c r="BP97" s="149" t="e">
        <f t="shared" si="32"/>
        <v>#DIV/0!</v>
      </c>
      <c r="BQ97" s="149" t="e">
        <f t="shared" si="33"/>
        <v>#DIV/0!</v>
      </c>
      <c r="BR97" s="149" t="e">
        <f t="shared" si="34"/>
        <v>#DIV/0!</v>
      </c>
      <c r="BS97" s="148">
        <f t="shared" si="35"/>
        <v>0</v>
      </c>
      <c r="BT97" s="150"/>
      <c r="BU97" s="150" t="e">
        <f>VLOOKUP(I97,Lists!$D$2:$D$19,1,FALSE)</f>
        <v>#N/A</v>
      </c>
      <c r="BV97" s="150" t="e">
        <f>VLOOKUP($I97,Blends!$B$2:$B$115,1,FALSE)</f>
        <v>#N/A</v>
      </c>
      <c r="BW97" s="150"/>
      <c r="BX97" s="151">
        <f>ROUND(IF($I97="Other HFC Blend",(AA97*$L97*SUMIF(Lists!$E$2:$E$133,'Quarterly Information'!$K97,Exchange_Value)+AA97*$N97*SUMIF(Lists!$E$2:$E$133,'Quarterly Information'!$M97,Exchange_Value)+AA97*$P97*SUMIF(Lists!$E$2:$E$133,'Quarterly Information'!$O97,Exchange_Value)+AA97*$R97*SUMIF(Lists!$E$2:$E$133,'Quarterly Information'!$Q97,Exchange_Value)+AA97*$T97*SUMIF(Lists!$E$2:$E$133,'Quarterly Information'!$S97,Exchange_Value))/1000,AA97*SUMIF(Lists!$E$2:$E$133,$I97,Exchange_Value)/1000),1)</f>
        <v>0</v>
      </c>
      <c r="BY97" s="151">
        <f>ROUND(IF($I97="Other HFC Blend",(AB97*$L97*SUMIF(Lists!$E$2:$E$133,'Quarterly Information'!$K97,Exchange_Value)+AB97*$N97*SUMIF(Lists!$E$2:$E$133,'Quarterly Information'!$M97,Exchange_Value)+AB97*$P97*SUMIF(Lists!$E$2:$E$133,'Quarterly Information'!$O97,Exchange_Value)+AB97*$R97*SUMIF(Lists!$E$2:$E$133,'Quarterly Information'!$Q97,Exchange_Value)+AB97*$T97*SUMIF(Lists!$E$2:$E$133,'Quarterly Information'!$S97,Exchange_Value))/1000,AB97*SUMIF(Lists!$E$2:$E$133,$I97,Exchange_Value)/1000),1)</f>
        <v>0</v>
      </c>
      <c r="BZ97" s="151">
        <f>ROUND(IF($I97="Other HFC Blend",(AC97*$L97*SUMIF(Lists!$E$2:$E$133,'Quarterly Information'!$K97,Exchange_Value)+AC97*$N97*SUMIF(Lists!$E$2:$E$133,'Quarterly Information'!$M97,Exchange_Value)+AC97*$P97*SUMIF(Lists!$E$2:$E$133,'Quarterly Information'!$O97,Exchange_Value)+AC97*$R97*SUMIF(Lists!$E$2:$E$133,'Quarterly Information'!$Q97,Exchange_Value)+AC97*$T97*SUMIF(Lists!$E$2:$E$133,'Quarterly Information'!$S97,Exchange_Value))/1000,AC97*SUMIF(Lists!$E$2:$E$133,$I97,Exchange_Value)/1000),1)</f>
        <v>0</v>
      </c>
      <c r="CA97" s="151">
        <f>ROUND(IF($I97="Other HFC Blend",(AD97*$L97*SUMIF(Lists!$E$2:$E$133,'Quarterly Information'!$K97,Exchange_Value)+AD97*$N97*SUMIF(Lists!$E$2:$E$133,'Quarterly Information'!$M97,Exchange_Value)+AD97*$P97*SUMIF(Lists!$E$2:$E$133,'Quarterly Information'!$O97,Exchange_Value)+AD97*$R97*SUMIF(Lists!$E$2:$E$133,'Quarterly Information'!$Q97,Exchange_Value)+AD97*$T97*SUMIF(Lists!$E$2:$E$133,'Quarterly Information'!$S97,Exchange_Value))/1000,AD97*SUMIF(Lists!$E$2:$E$133,$I97,Exchange_Value)/1000),1)</f>
        <v>0</v>
      </c>
      <c r="CB97" s="151">
        <f>ROUND(IF($I97="Other HFC Blend",(AE97*$L97*SUMIF(Lists!$E$2:$E$133,'Quarterly Information'!$K97,Exchange_Value)+AE97*$N97*SUMIF(Lists!$E$2:$E$133,'Quarterly Information'!$M97,Exchange_Value)+AE97*$P97*SUMIF(Lists!$E$2:$E$133,'Quarterly Information'!$O97,Exchange_Value)+AE97*$R97*SUMIF(Lists!$E$2:$E$133,'Quarterly Information'!$Q97,Exchange_Value)+AE97*$T97*SUMIF(Lists!$E$2:$E$133,'Quarterly Information'!$S97,Exchange_Value))/1000,AE97*SUMIF(Lists!$E$2:$E$133,$I97,Exchange_Value)/1000),1)</f>
        <v>0</v>
      </c>
      <c r="CC97" s="151">
        <f>ROUND(IF($I97="Other HFC Blend",(AF97*$L97*SUMIF(Lists!$E$2:$E$133,'Quarterly Information'!$K97,Exchange_Value)+AF97*$N97*SUMIF(Lists!$E$2:$E$133,'Quarterly Information'!$M97,Exchange_Value)+AF97*$P97*SUMIF(Lists!$E$2:$E$133,'Quarterly Information'!$O97,Exchange_Value)+AF97*$R97*SUMIF(Lists!$E$2:$E$133,'Quarterly Information'!$Q97,Exchange_Value)+AF97*$T97*SUMIF(Lists!$E$2:$E$133,'Quarterly Information'!$S97,Exchange_Value))/1000,AF97*SUMIF(Lists!$E$2:$E$133,$I97,Exchange_Value)/1000),1)</f>
        <v>0</v>
      </c>
    </row>
    <row r="98" spans="1:81" ht="14.1">
      <c r="A98" s="18">
        <v>56</v>
      </c>
      <c r="B98" s="46" t="str">
        <f t="shared" si="36"/>
        <v/>
      </c>
      <c r="C98" s="72"/>
      <c r="D98" s="47"/>
      <c r="E98" s="81"/>
      <c r="F98" s="48"/>
      <c r="G98" s="49"/>
      <c r="H98" s="50"/>
      <c r="I98" s="92"/>
      <c r="J98" s="104"/>
      <c r="K98" s="109"/>
      <c r="L98" s="51"/>
      <c r="M98" s="48"/>
      <c r="N98" s="51"/>
      <c r="O98" s="48"/>
      <c r="P98" s="51"/>
      <c r="Q98" s="69"/>
      <c r="R98" s="51"/>
      <c r="S98" s="69"/>
      <c r="T98" s="110"/>
      <c r="U98" s="107"/>
      <c r="V98" s="48"/>
      <c r="W98" s="52"/>
      <c r="X98" s="48"/>
      <c r="Y98" s="116"/>
      <c r="Z98" s="133"/>
      <c r="AA98" s="131"/>
      <c r="AB98" s="76"/>
      <c r="AC98" s="76"/>
      <c r="AD98" s="76"/>
      <c r="AE98" s="76"/>
      <c r="AF98" s="76"/>
      <c r="AG98" s="145"/>
      <c r="AH98"/>
      <c r="AI98" s="148">
        <f t="shared" si="0"/>
        <v>0</v>
      </c>
      <c r="AJ98" s="148">
        <f t="shared" si="1"/>
        <v>0</v>
      </c>
      <c r="AK98" s="148">
        <f t="shared" si="2"/>
        <v>0</v>
      </c>
      <c r="AL98" s="148">
        <f t="shared" si="3"/>
        <v>0</v>
      </c>
      <c r="AM98" s="148">
        <f t="shared" si="4"/>
        <v>0</v>
      </c>
      <c r="AN98" s="148">
        <f t="shared" si="5"/>
        <v>0</v>
      </c>
      <c r="AO98" s="150"/>
      <c r="AP98" s="149" t="e">
        <f t="shared" si="6"/>
        <v>#DIV/0!</v>
      </c>
      <c r="AQ98" s="149" t="e">
        <f t="shared" si="7"/>
        <v>#DIV/0!</v>
      </c>
      <c r="AR98" s="149" t="e">
        <f t="shared" si="8"/>
        <v>#DIV/0!</v>
      </c>
      <c r="AS98" s="149" t="e">
        <f t="shared" si="9"/>
        <v>#DIV/0!</v>
      </c>
      <c r="AT98" s="149" t="e">
        <f t="shared" si="10"/>
        <v>#DIV/0!</v>
      </c>
      <c r="AU98" s="148">
        <f t="shared" si="11"/>
        <v>0</v>
      </c>
      <c r="AV98" s="149" t="e">
        <f t="shared" si="12"/>
        <v>#DIV/0!</v>
      </c>
      <c r="AW98" s="149" t="e">
        <f t="shared" si="13"/>
        <v>#DIV/0!</v>
      </c>
      <c r="AX98" s="149" t="e">
        <f t="shared" si="14"/>
        <v>#DIV/0!</v>
      </c>
      <c r="AY98" s="149" t="e">
        <f t="shared" si="15"/>
        <v>#DIV/0!</v>
      </c>
      <c r="AZ98" s="149" t="e">
        <f t="shared" si="16"/>
        <v>#DIV/0!</v>
      </c>
      <c r="BA98" s="148">
        <f t="shared" si="17"/>
        <v>0</v>
      </c>
      <c r="BB98" s="149" t="e">
        <f t="shared" si="18"/>
        <v>#DIV/0!</v>
      </c>
      <c r="BC98" s="149" t="e">
        <f t="shared" si="19"/>
        <v>#DIV/0!</v>
      </c>
      <c r="BD98" s="149" t="e">
        <f t="shared" si="20"/>
        <v>#DIV/0!</v>
      </c>
      <c r="BE98" s="149" t="e">
        <f t="shared" si="21"/>
        <v>#DIV/0!</v>
      </c>
      <c r="BF98" s="149" t="e">
        <f t="shared" si="22"/>
        <v>#DIV/0!</v>
      </c>
      <c r="BG98" s="148">
        <f t="shared" si="23"/>
        <v>0</v>
      </c>
      <c r="BH98" s="149" t="e">
        <f t="shared" si="24"/>
        <v>#DIV/0!</v>
      </c>
      <c r="BI98" s="149" t="e">
        <f t="shared" si="25"/>
        <v>#DIV/0!</v>
      </c>
      <c r="BJ98" s="149" t="e">
        <f t="shared" si="26"/>
        <v>#DIV/0!</v>
      </c>
      <c r="BK98" s="149" t="e">
        <f t="shared" si="27"/>
        <v>#DIV/0!</v>
      </c>
      <c r="BL98" s="149" t="e">
        <f t="shared" si="28"/>
        <v>#DIV/0!</v>
      </c>
      <c r="BM98" s="148">
        <f t="shared" si="29"/>
        <v>0</v>
      </c>
      <c r="BN98" s="149" t="e">
        <f t="shared" si="30"/>
        <v>#DIV/0!</v>
      </c>
      <c r="BO98" s="149" t="e">
        <f t="shared" si="31"/>
        <v>#DIV/0!</v>
      </c>
      <c r="BP98" s="149" t="e">
        <f t="shared" si="32"/>
        <v>#DIV/0!</v>
      </c>
      <c r="BQ98" s="149" t="e">
        <f t="shared" si="33"/>
        <v>#DIV/0!</v>
      </c>
      <c r="BR98" s="149" t="e">
        <f t="shared" si="34"/>
        <v>#DIV/0!</v>
      </c>
      <c r="BS98" s="148">
        <f t="shared" si="35"/>
        <v>0</v>
      </c>
      <c r="BT98" s="150"/>
      <c r="BU98" s="150" t="e">
        <f>VLOOKUP(I98,Lists!$D$2:$D$19,1,FALSE)</f>
        <v>#N/A</v>
      </c>
      <c r="BV98" s="150" t="e">
        <f>VLOOKUP($I98,Blends!$B$2:$B$115,1,FALSE)</f>
        <v>#N/A</v>
      </c>
      <c r="BW98" s="150"/>
      <c r="BX98" s="151">
        <f>ROUND(IF($I98="Other HFC Blend",(AA98*$L98*SUMIF(Lists!$E$2:$E$133,'Quarterly Information'!$K98,Exchange_Value)+AA98*$N98*SUMIF(Lists!$E$2:$E$133,'Quarterly Information'!$M98,Exchange_Value)+AA98*$P98*SUMIF(Lists!$E$2:$E$133,'Quarterly Information'!$O98,Exchange_Value)+AA98*$R98*SUMIF(Lists!$E$2:$E$133,'Quarterly Information'!$Q98,Exchange_Value)+AA98*$T98*SUMIF(Lists!$E$2:$E$133,'Quarterly Information'!$S98,Exchange_Value))/1000,AA98*SUMIF(Lists!$E$2:$E$133,$I98,Exchange_Value)/1000),1)</f>
        <v>0</v>
      </c>
      <c r="BY98" s="151">
        <f>ROUND(IF($I98="Other HFC Blend",(AB98*$L98*SUMIF(Lists!$E$2:$E$133,'Quarterly Information'!$K98,Exchange_Value)+AB98*$N98*SUMIF(Lists!$E$2:$E$133,'Quarterly Information'!$M98,Exchange_Value)+AB98*$P98*SUMIF(Lists!$E$2:$E$133,'Quarterly Information'!$O98,Exchange_Value)+AB98*$R98*SUMIF(Lists!$E$2:$E$133,'Quarterly Information'!$Q98,Exchange_Value)+AB98*$T98*SUMIF(Lists!$E$2:$E$133,'Quarterly Information'!$S98,Exchange_Value))/1000,AB98*SUMIF(Lists!$E$2:$E$133,$I98,Exchange_Value)/1000),1)</f>
        <v>0</v>
      </c>
      <c r="BZ98" s="151">
        <f>ROUND(IF($I98="Other HFC Blend",(AC98*$L98*SUMIF(Lists!$E$2:$E$133,'Quarterly Information'!$K98,Exchange_Value)+AC98*$N98*SUMIF(Lists!$E$2:$E$133,'Quarterly Information'!$M98,Exchange_Value)+AC98*$P98*SUMIF(Lists!$E$2:$E$133,'Quarterly Information'!$O98,Exchange_Value)+AC98*$R98*SUMIF(Lists!$E$2:$E$133,'Quarterly Information'!$Q98,Exchange_Value)+AC98*$T98*SUMIF(Lists!$E$2:$E$133,'Quarterly Information'!$S98,Exchange_Value))/1000,AC98*SUMIF(Lists!$E$2:$E$133,$I98,Exchange_Value)/1000),1)</f>
        <v>0</v>
      </c>
      <c r="CA98" s="151">
        <f>ROUND(IF($I98="Other HFC Blend",(AD98*$L98*SUMIF(Lists!$E$2:$E$133,'Quarterly Information'!$K98,Exchange_Value)+AD98*$N98*SUMIF(Lists!$E$2:$E$133,'Quarterly Information'!$M98,Exchange_Value)+AD98*$P98*SUMIF(Lists!$E$2:$E$133,'Quarterly Information'!$O98,Exchange_Value)+AD98*$R98*SUMIF(Lists!$E$2:$E$133,'Quarterly Information'!$Q98,Exchange_Value)+AD98*$T98*SUMIF(Lists!$E$2:$E$133,'Quarterly Information'!$S98,Exchange_Value))/1000,AD98*SUMIF(Lists!$E$2:$E$133,$I98,Exchange_Value)/1000),1)</f>
        <v>0</v>
      </c>
      <c r="CB98" s="151">
        <f>ROUND(IF($I98="Other HFC Blend",(AE98*$L98*SUMIF(Lists!$E$2:$E$133,'Quarterly Information'!$K98,Exchange_Value)+AE98*$N98*SUMIF(Lists!$E$2:$E$133,'Quarterly Information'!$M98,Exchange_Value)+AE98*$P98*SUMIF(Lists!$E$2:$E$133,'Quarterly Information'!$O98,Exchange_Value)+AE98*$R98*SUMIF(Lists!$E$2:$E$133,'Quarterly Information'!$Q98,Exchange_Value)+AE98*$T98*SUMIF(Lists!$E$2:$E$133,'Quarterly Information'!$S98,Exchange_Value))/1000,AE98*SUMIF(Lists!$E$2:$E$133,$I98,Exchange_Value)/1000),1)</f>
        <v>0</v>
      </c>
      <c r="CC98" s="151">
        <f>ROUND(IF($I98="Other HFC Blend",(AF98*$L98*SUMIF(Lists!$E$2:$E$133,'Quarterly Information'!$K98,Exchange_Value)+AF98*$N98*SUMIF(Lists!$E$2:$E$133,'Quarterly Information'!$M98,Exchange_Value)+AF98*$P98*SUMIF(Lists!$E$2:$E$133,'Quarterly Information'!$O98,Exchange_Value)+AF98*$R98*SUMIF(Lists!$E$2:$E$133,'Quarterly Information'!$Q98,Exchange_Value)+AF98*$T98*SUMIF(Lists!$E$2:$E$133,'Quarterly Information'!$S98,Exchange_Value))/1000,AF98*SUMIF(Lists!$E$2:$E$133,$I98,Exchange_Value)/1000),1)</f>
        <v>0</v>
      </c>
    </row>
    <row r="99" spans="1:81" ht="14.1">
      <c r="A99" s="18">
        <v>57</v>
      </c>
      <c r="B99" s="46" t="str">
        <f t="shared" si="36"/>
        <v/>
      </c>
      <c r="C99" s="72"/>
      <c r="D99" s="47"/>
      <c r="E99" s="81"/>
      <c r="F99" s="48"/>
      <c r="G99" s="49"/>
      <c r="H99" s="50"/>
      <c r="I99" s="92"/>
      <c r="J99" s="104"/>
      <c r="K99" s="109"/>
      <c r="L99" s="51"/>
      <c r="M99" s="48"/>
      <c r="N99" s="51"/>
      <c r="O99" s="48"/>
      <c r="P99" s="51"/>
      <c r="Q99" s="69"/>
      <c r="R99" s="51"/>
      <c r="S99" s="69"/>
      <c r="T99" s="110"/>
      <c r="U99" s="107"/>
      <c r="V99" s="48"/>
      <c r="W99" s="52"/>
      <c r="X99" s="48"/>
      <c r="Y99" s="116"/>
      <c r="Z99" s="133"/>
      <c r="AA99" s="131"/>
      <c r="AB99" s="76"/>
      <c r="AC99" s="76"/>
      <c r="AD99" s="76"/>
      <c r="AE99" s="76"/>
      <c r="AF99" s="76"/>
      <c r="AG99" s="145"/>
      <c r="AH99"/>
      <c r="AI99" s="148">
        <f t="shared" si="0"/>
        <v>0</v>
      </c>
      <c r="AJ99" s="148">
        <f t="shared" si="1"/>
        <v>0</v>
      </c>
      <c r="AK99" s="148">
        <f t="shared" si="2"/>
        <v>0</v>
      </c>
      <c r="AL99" s="148">
        <f t="shared" si="3"/>
        <v>0</v>
      </c>
      <c r="AM99" s="148">
        <f t="shared" si="4"/>
        <v>0</v>
      </c>
      <c r="AN99" s="148">
        <f t="shared" si="5"/>
        <v>0</v>
      </c>
      <c r="AO99" s="150"/>
      <c r="AP99" s="149" t="e">
        <f t="shared" si="6"/>
        <v>#DIV/0!</v>
      </c>
      <c r="AQ99" s="149" t="e">
        <f t="shared" si="7"/>
        <v>#DIV/0!</v>
      </c>
      <c r="AR99" s="149" t="e">
        <f t="shared" si="8"/>
        <v>#DIV/0!</v>
      </c>
      <c r="AS99" s="149" t="e">
        <f t="shared" si="9"/>
        <v>#DIV/0!</v>
      </c>
      <c r="AT99" s="149" t="e">
        <f t="shared" si="10"/>
        <v>#DIV/0!</v>
      </c>
      <c r="AU99" s="148">
        <f t="shared" si="11"/>
        <v>0</v>
      </c>
      <c r="AV99" s="149" t="e">
        <f t="shared" si="12"/>
        <v>#DIV/0!</v>
      </c>
      <c r="AW99" s="149" t="e">
        <f t="shared" si="13"/>
        <v>#DIV/0!</v>
      </c>
      <c r="AX99" s="149" t="e">
        <f t="shared" si="14"/>
        <v>#DIV/0!</v>
      </c>
      <c r="AY99" s="149" t="e">
        <f t="shared" si="15"/>
        <v>#DIV/0!</v>
      </c>
      <c r="AZ99" s="149" t="e">
        <f t="shared" si="16"/>
        <v>#DIV/0!</v>
      </c>
      <c r="BA99" s="148">
        <f t="shared" si="17"/>
        <v>0</v>
      </c>
      <c r="BB99" s="149" t="e">
        <f t="shared" si="18"/>
        <v>#DIV/0!</v>
      </c>
      <c r="BC99" s="149" t="e">
        <f t="shared" si="19"/>
        <v>#DIV/0!</v>
      </c>
      <c r="BD99" s="149" t="e">
        <f t="shared" si="20"/>
        <v>#DIV/0!</v>
      </c>
      <c r="BE99" s="149" t="e">
        <f t="shared" si="21"/>
        <v>#DIV/0!</v>
      </c>
      <c r="BF99" s="149" t="e">
        <f t="shared" si="22"/>
        <v>#DIV/0!</v>
      </c>
      <c r="BG99" s="148">
        <f t="shared" si="23"/>
        <v>0</v>
      </c>
      <c r="BH99" s="149" t="e">
        <f t="shared" si="24"/>
        <v>#DIV/0!</v>
      </c>
      <c r="BI99" s="149" t="e">
        <f t="shared" si="25"/>
        <v>#DIV/0!</v>
      </c>
      <c r="BJ99" s="149" t="e">
        <f t="shared" si="26"/>
        <v>#DIV/0!</v>
      </c>
      <c r="BK99" s="149" t="e">
        <f t="shared" si="27"/>
        <v>#DIV/0!</v>
      </c>
      <c r="BL99" s="149" t="e">
        <f t="shared" si="28"/>
        <v>#DIV/0!</v>
      </c>
      <c r="BM99" s="148">
        <f t="shared" si="29"/>
        <v>0</v>
      </c>
      <c r="BN99" s="149" t="e">
        <f t="shared" si="30"/>
        <v>#DIV/0!</v>
      </c>
      <c r="BO99" s="149" t="e">
        <f t="shared" si="31"/>
        <v>#DIV/0!</v>
      </c>
      <c r="BP99" s="149" t="e">
        <f t="shared" si="32"/>
        <v>#DIV/0!</v>
      </c>
      <c r="BQ99" s="149" t="e">
        <f t="shared" si="33"/>
        <v>#DIV/0!</v>
      </c>
      <c r="BR99" s="149" t="e">
        <f t="shared" si="34"/>
        <v>#DIV/0!</v>
      </c>
      <c r="BS99" s="148">
        <f t="shared" si="35"/>
        <v>0</v>
      </c>
      <c r="BT99" s="150"/>
      <c r="BU99" s="150" t="e">
        <f>VLOOKUP(I99,Lists!$D$2:$D$19,1,FALSE)</f>
        <v>#N/A</v>
      </c>
      <c r="BV99" s="150" t="e">
        <f>VLOOKUP($I99,Blends!$B$2:$B$115,1,FALSE)</f>
        <v>#N/A</v>
      </c>
      <c r="BW99" s="150"/>
      <c r="BX99" s="151">
        <f>ROUND(IF($I99="Other HFC Blend",(AA99*$L99*SUMIF(Lists!$E$2:$E$133,'Quarterly Information'!$K99,Exchange_Value)+AA99*$N99*SUMIF(Lists!$E$2:$E$133,'Quarterly Information'!$M99,Exchange_Value)+AA99*$P99*SUMIF(Lists!$E$2:$E$133,'Quarterly Information'!$O99,Exchange_Value)+AA99*$R99*SUMIF(Lists!$E$2:$E$133,'Quarterly Information'!$Q99,Exchange_Value)+AA99*$T99*SUMIF(Lists!$E$2:$E$133,'Quarterly Information'!$S99,Exchange_Value))/1000,AA99*SUMIF(Lists!$E$2:$E$133,$I99,Exchange_Value)/1000),1)</f>
        <v>0</v>
      </c>
      <c r="BY99" s="151">
        <f>ROUND(IF($I99="Other HFC Blend",(AB99*$L99*SUMIF(Lists!$E$2:$E$133,'Quarterly Information'!$K99,Exchange_Value)+AB99*$N99*SUMIF(Lists!$E$2:$E$133,'Quarterly Information'!$M99,Exchange_Value)+AB99*$P99*SUMIF(Lists!$E$2:$E$133,'Quarterly Information'!$O99,Exchange_Value)+AB99*$R99*SUMIF(Lists!$E$2:$E$133,'Quarterly Information'!$Q99,Exchange_Value)+AB99*$T99*SUMIF(Lists!$E$2:$E$133,'Quarterly Information'!$S99,Exchange_Value))/1000,AB99*SUMIF(Lists!$E$2:$E$133,$I99,Exchange_Value)/1000),1)</f>
        <v>0</v>
      </c>
      <c r="BZ99" s="151">
        <f>ROUND(IF($I99="Other HFC Blend",(AC99*$L99*SUMIF(Lists!$E$2:$E$133,'Quarterly Information'!$K99,Exchange_Value)+AC99*$N99*SUMIF(Lists!$E$2:$E$133,'Quarterly Information'!$M99,Exchange_Value)+AC99*$P99*SUMIF(Lists!$E$2:$E$133,'Quarterly Information'!$O99,Exchange_Value)+AC99*$R99*SUMIF(Lists!$E$2:$E$133,'Quarterly Information'!$Q99,Exchange_Value)+AC99*$T99*SUMIF(Lists!$E$2:$E$133,'Quarterly Information'!$S99,Exchange_Value))/1000,AC99*SUMIF(Lists!$E$2:$E$133,$I99,Exchange_Value)/1000),1)</f>
        <v>0</v>
      </c>
      <c r="CA99" s="151">
        <f>ROUND(IF($I99="Other HFC Blend",(AD99*$L99*SUMIF(Lists!$E$2:$E$133,'Quarterly Information'!$K99,Exchange_Value)+AD99*$N99*SUMIF(Lists!$E$2:$E$133,'Quarterly Information'!$M99,Exchange_Value)+AD99*$P99*SUMIF(Lists!$E$2:$E$133,'Quarterly Information'!$O99,Exchange_Value)+AD99*$R99*SUMIF(Lists!$E$2:$E$133,'Quarterly Information'!$Q99,Exchange_Value)+AD99*$T99*SUMIF(Lists!$E$2:$E$133,'Quarterly Information'!$S99,Exchange_Value))/1000,AD99*SUMIF(Lists!$E$2:$E$133,$I99,Exchange_Value)/1000),1)</f>
        <v>0</v>
      </c>
      <c r="CB99" s="151">
        <f>ROUND(IF($I99="Other HFC Blend",(AE99*$L99*SUMIF(Lists!$E$2:$E$133,'Quarterly Information'!$K99,Exchange_Value)+AE99*$N99*SUMIF(Lists!$E$2:$E$133,'Quarterly Information'!$M99,Exchange_Value)+AE99*$P99*SUMIF(Lists!$E$2:$E$133,'Quarterly Information'!$O99,Exchange_Value)+AE99*$R99*SUMIF(Lists!$E$2:$E$133,'Quarterly Information'!$Q99,Exchange_Value)+AE99*$T99*SUMIF(Lists!$E$2:$E$133,'Quarterly Information'!$S99,Exchange_Value))/1000,AE99*SUMIF(Lists!$E$2:$E$133,$I99,Exchange_Value)/1000),1)</f>
        <v>0</v>
      </c>
      <c r="CC99" s="151">
        <f>ROUND(IF($I99="Other HFC Blend",(AF99*$L99*SUMIF(Lists!$E$2:$E$133,'Quarterly Information'!$K99,Exchange_Value)+AF99*$N99*SUMIF(Lists!$E$2:$E$133,'Quarterly Information'!$M99,Exchange_Value)+AF99*$P99*SUMIF(Lists!$E$2:$E$133,'Quarterly Information'!$O99,Exchange_Value)+AF99*$R99*SUMIF(Lists!$E$2:$E$133,'Quarterly Information'!$Q99,Exchange_Value)+AF99*$T99*SUMIF(Lists!$E$2:$E$133,'Quarterly Information'!$S99,Exchange_Value))/1000,AF99*SUMIF(Lists!$E$2:$E$133,$I99,Exchange_Value)/1000),1)</f>
        <v>0</v>
      </c>
    </row>
    <row r="100" spans="1:81" ht="14.1">
      <c r="A100" s="18">
        <v>58</v>
      </c>
      <c r="B100" s="46" t="str">
        <f t="shared" si="36"/>
        <v/>
      </c>
      <c r="C100" s="72"/>
      <c r="D100" s="47"/>
      <c r="E100" s="81"/>
      <c r="F100" s="48"/>
      <c r="G100" s="49"/>
      <c r="H100" s="50"/>
      <c r="I100" s="92"/>
      <c r="J100" s="104"/>
      <c r="K100" s="109"/>
      <c r="L100" s="51"/>
      <c r="M100" s="48"/>
      <c r="N100" s="51"/>
      <c r="O100" s="48"/>
      <c r="P100" s="51"/>
      <c r="Q100" s="69"/>
      <c r="R100" s="51"/>
      <c r="S100" s="69"/>
      <c r="T100" s="110"/>
      <c r="U100" s="107"/>
      <c r="V100" s="48"/>
      <c r="W100" s="52"/>
      <c r="X100" s="48"/>
      <c r="Y100" s="116"/>
      <c r="Z100" s="133"/>
      <c r="AA100" s="131"/>
      <c r="AB100" s="76"/>
      <c r="AC100" s="76"/>
      <c r="AD100" s="76"/>
      <c r="AE100" s="76"/>
      <c r="AF100" s="76"/>
      <c r="AG100" s="145"/>
      <c r="AH100"/>
      <c r="AI100" s="148">
        <f t="shared" si="0"/>
        <v>0</v>
      </c>
      <c r="AJ100" s="148">
        <f t="shared" si="1"/>
        <v>0</v>
      </c>
      <c r="AK100" s="148">
        <f t="shared" si="2"/>
        <v>0</v>
      </c>
      <c r="AL100" s="148">
        <f t="shared" si="3"/>
        <v>0</v>
      </c>
      <c r="AM100" s="148">
        <f t="shared" si="4"/>
        <v>0</v>
      </c>
      <c r="AN100" s="148">
        <f t="shared" si="5"/>
        <v>0</v>
      </c>
      <c r="AO100" s="150"/>
      <c r="AP100" s="149" t="e">
        <f t="shared" si="6"/>
        <v>#DIV/0!</v>
      </c>
      <c r="AQ100" s="149" t="e">
        <f t="shared" si="7"/>
        <v>#DIV/0!</v>
      </c>
      <c r="AR100" s="149" t="e">
        <f t="shared" si="8"/>
        <v>#DIV/0!</v>
      </c>
      <c r="AS100" s="149" t="e">
        <f t="shared" si="9"/>
        <v>#DIV/0!</v>
      </c>
      <c r="AT100" s="149" t="e">
        <f t="shared" si="10"/>
        <v>#DIV/0!</v>
      </c>
      <c r="AU100" s="148">
        <f t="shared" si="11"/>
        <v>0</v>
      </c>
      <c r="AV100" s="149" t="e">
        <f t="shared" si="12"/>
        <v>#DIV/0!</v>
      </c>
      <c r="AW100" s="149" t="e">
        <f t="shared" si="13"/>
        <v>#DIV/0!</v>
      </c>
      <c r="AX100" s="149" t="e">
        <f t="shared" si="14"/>
        <v>#DIV/0!</v>
      </c>
      <c r="AY100" s="149" t="e">
        <f t="shared" si="15"/>
        <v>#DIV/0!</v>
      </c>
      <c r="AZ100" s="149" t="e">
        <f t="shared" si="16"/>
        <v>#DIV/0!</v>
      </c>
      <c r="BA100" s="148">
        <f t="shared" si="17"/>
        <v>0</v>
      </c>
      <c r="BB100" s="149" t="e">
        <f t="shared" si="18"/>
        <v>#DIV/0!</v>
      </c>
      <c r="BC100" s="149" t="e">
        <f t="shared" si="19"/>
        <v>#DIV/0!</v>
      </c>
      <c r="BD100" s="149" t="e">
        <f t="shared" si="20"/>
        <v>#DIV/0!</v>
      </c>
      <c r="BE100" s="149" t="e">
        <f t="shared" si="21"/>
        <v>#DIV/0!</v>
      </c>
      <c r="BF100" s="149" t="e">
        <f t="shared" si="22"/>
        <v>#DIV/0!</v>
      </c>
      <c r="BG100" s="148">
        <f t="shared" si="23"/>
        <v>0</v>
      </c>
      <c r="BH100" s="149" t="e">
        <f t="shared" si="24"/>
        <v>#DIV/0!</v>
      </c>
      <c r="BI100" s="149" t="e">
        <f t="shared" si="25"/>
        <v>#DIV/0!</v>
      </c>
      <c r="BJ100" s="149" t="e">
        <f t="shared" si="26"/>
        <v>#DIV/0!</v>
      </c>
      <c r="BK100" s="149" t="e">
        <f t="shared" si="27"/>
        <v>#DIV/0!</v>
      </c>
      <c r="BL100" s="149" t="e">
        <f t="shared" si="28"/>
        <v>#DIV/0!</v>
      </c>
      <c r="BM100" s="148">
        <f t="shared" si="29"/>
        <v>0</v>
      </c>
      <c r="BN100" s="149" t="e">
        <f t="shared" si="30"/>
        <v>#DIV/0!</v>
      </c>
      <c r="BO100" s="149" t="e">
        <f t="shared" si="31"/>
        <v>#DIV/0!</v>
      </c>
      <c r="BP100" s="149" t="e">
        <f t="shared" si="32"/>
        <v>#DIV/0!</v>
      </c>
      <c r="BQ100" s="149" t="e">
        <f t="shared" si="33"/>
        <v>#DIV/0!</v>
      </c>
      <c r="BR100" s="149" t="e">
        <f t="shared" si="34"/>
        <v>#DIV/0!</v>
      </c>
      <c r="BS100" s="148">
        <f t="shared" si="35"/>
        <v>0</v>
      </c>
      <c r="BT100" s="150"/>
      <c r="BU100" s="150" t="e">
        <f>VLOOKUP(I100,Lists!$D$2:$D$19,1,FALSE)</f>
        <v>#N/A</v>
      </c>
      <c r="BV100" s="150" t="e">
        <f>VLOOKUP($I100,Blends!$B$2:$B$115,1,FALSE)</f>
        <v>#N/A</v>
      </c>
      <c r="BW100" s="150"/>
      <c r="BX100" s="151">
        <f>ROUND(IF($I100="Other HFC Blend",(AA100*$L100*SUMIF(Lists!$E$2:$E$133,'Quarterly Information'!$K100,Exchange_Value)+AA100*$N100*SUMIF(Lists!$E$2:$E$133,'Quarterly Information'!$M100,Exchange_Value)+AA100*$P100*SUMIF(Lists!$E$2:$E$133,'Quarterly Information'!$O100,Exchange_Value)+AA100*$R100*SUMIF(Lists!$E$2:$E$133,'Quarterly Information'!$Q100,Exchange_Value)+AA100*$T100*SUMIF(Lists!$E$2:$E$133,'Quarterly Information'!$S100,Exchange_Value))/1000,AA100*SUMIF(Lists!$E$2:$E$133,$I100,Exchange_Value)/1000),1)</f>
        <v>0</v>
      </c>
      <c r="BY100" s="151">
        <f>ROUND(IF($I100="Other HFC Blend",(AB100*$L100*SUMIF(Lists!$E$2:$E$133,'Quarterly Information'!$K100,Exchange_Value)+AB100*$N100*SUMIF(Lists!$E$2:$E$133,'Quarterly Information'!$M100,Exchange_Value)+AB100*$P100*SUMIF(Lists!$E$2:$E$133,'Quarterly Information'!$O100,Exchange_Value)+AB100*$R100*SUMIF(Lists!$E$2:$E$133,'Quarterly Information'!$Q100,Exchange_Value)+AB100*$T100*SUMIF(Lists!$E$2:$E$133,'Quarterly Information'!$S100,Exchange_Value))/1000,AB100*SUMIF(Lists!$E$2:$E$133,$I100,Exchange_Value)/1000),1)</f>
        <v>0</v>
      </c>
      <c r="BZ100" s="151">
        <f>ROUND(IF($I100="Other HFC Blend",(AC100*$L100*SUMIF(Lists!$E$2:$E$133,'Quarterly Information'!$K100,Exchange_Value)+AC100*$N100*SUMIF(Lists!$E$2:$E$133,'Quarterly Information'!$M100,Exchange_Value)+AC100*$P100*SUMIF(Lists!$E$2:$E$133,'Quarterly Information'!$O100,Exchange_Value)+AC100*$R100*SUMIF(Lists!$E$2:$E$133,'Quarterly Information'!$Q100,Exchange_Value)+AC100*$T100*SUMIF(Lists!$E$2:$E$133,'Quarterly Information'!$S100,Exchange_Value))/1000,AC100*SUMIF(Lists!$E$2:$E$133,$I100,Exchange_Value)/1000),1)</f>
        <v>0</v>
      </c>
      <c r="CA100" s="151">
        <f>ROUND(IF($I100="Other HFC Blend",(AD100*$L100*SUMIF(Lists!$E$2:$E$133,'Quarterly Information'!$K100,Exchange_Value)+AD100*$N100*SUMIF(Lists!$E$2:$E$133,'Quarterly Information'!$M100,Exchange_Value)+AD100*$P100*SUMIF(Lists!$E$2:$E$133,'Quarterly Information'!$O100,Exchange_Value)+AD100*$R100*SUMIF(Lists!$E$2:$E$133,'Quarterly Information'!$Q100,Exchange_Value)+AD100*$T100*SUMIF(Lists!$E$2:$E$133,'Quarterly Information'!$S100,Exchange_Value))/1000,AD100*SUMIF(Lists!$E$2:$E$133,$I100,Exchange_Value)/1000),1)</f>
        <v>0</v>
      </c>
      <c r="CB100" s="151">
        <f>ROUND(IF($I100="Other HFC Blend",(AE100*$L100*SUMIF(Lists!$E$2:$E$133,'Quarterly Information'!$K100,Exchange_Value)+AE100*$N100*SUMIF(Lists!$E$2:$E$133,'Quarterly Information'!$M100,Exchange_Value)+AE100*$P100*SUMIF(Lists!$E$2:$E$133,'Quarterly Information'!$O100,Exchange_Value)+AE100*$R100*SUMIF(Lists!$E$2:$E$133,'Quarterly Information'!$Q100,Exchange_Value)+AE100*$T100*SUMIF(Lists!$E$2:$E$133,'Quarterly Information'!$S100,Exchange_Value))/1000,AE100*SUMIF(Lists!$E$2:$E$133,$I100,Exchange_Value)/1000),1)</f>
        <v>0</v>
      </c>
      <c r="CC100" s="151">
        <f>ROUND(IF($I100="Other HFC Blend",(AF100*$L100*SUMIF(Lists!$E$2:$E$133,'Quarterly Information'!$K100,Exchange_Value)+AF100*$N100*SUMIF(Lists!$E$2:$E$133,'Quarterly Information'!$M100,Exchange_Value)+AF100*$P100*SUMIF(Lists!$E$2:$E$133,'Quarterly Information'!$O100,Exchange_Value)+AF100*$R100*SUMIF(Lists!$E$2:$E$133,'Quarterly Information'!$Q100,Exchange_Value)+AF100*$T100*SUMIF(Lists!$E$2:$E$133,'Quarterly Information'!$S100,Exchange_Value))/1000,AF100*SUMIF(Lists!$E$2:$E$133,$I100,Exchange_Value)/1000),1)</f>
        <v>0</v>
      </c>
    </row>
    <row r="101" spans="1:81" ht="14.1">
      <c r="A101" s="18">
        <v>59</v>
      </c>
      <c r="B101" s="46" t="str">
        <f t="shared" si="36"/>
        <v/>
      </c>
      <c r="C101" s="72"/>
      <c r="D101" s="47"/>
      <c r="E101" s="81"/>
      <c r="F101" s="48"/>
      <c r="G101" s="49"/>
      <c r="H101" s="50"/>
      <c r="I101" s="92"/>
      <c r="J101" s="104"/>
      <c r="K101" s="109"/>
      <c r="L101" s="51"/>
      <c r="M101" s="48"/>
      <c r="N101" s="51"/>
      <c r="O101" s="48"/>
      <c r="P101" s="51"/>
      <c r="Q101" s="69"/>
      <c r="R101" s="51"/>
      <c r="S101" s="69"/>
      <c r="T101" s="110"/>
      <c r="U101" s="107"/>
      <c r="V101" s="48"/>
      <c r="W101" s="52"/>
      <c r="X101" s="48"/>
      <c r="Y101" s="116"/>
      <c r="Z101" s="133"/>
      <c r="AA101" s="131"/>
      <c r="AB101" s="76"/>
      <c r="AC101" s="76"/>
      <c r="AD101" s="76"/>
      <c r="AE101" s="76"/>
      <c r="AF101" s="76"/>
      <c r="AG101" s="145"/>
      <c r="AH101"/>
      <c r="AI101" s="148">
        <f t="shared" si="0"/>
        <v>0</v>
      </c>
      <c r="AJ101" s="148">
        <f t="shared" si="1"/>
        <v>0</v>
      </c>
      <c r="AK101" s="148">
        <f t="shared" si="2"/>
        <v>0</v>
      </c>
      <c r="AL101" s="148">
        <f t="shared" si="3"/>
        <v>0</v>
      </c>
      <c r="AM101" s="148">
        <f t="shared" si="4"/>
        <v>0</v>
      </c>
      <c r="AN101" s="148">
        <f t="shared" si="5"/>
        <v>0</v>
      </c>
      <c r="AO101" s="150"/>
      <c r="AP101" s="149" t="e">
        <f t="shared" si="6"/>
        <v>#DIV/0!</v>
      </c>
      <c r="AQ101" s="149" t="e">
        <f t="shared" si="7"/>
        <v>#DIV/0!</v>
      </c>
      <c r="AR101" s="149" t="e">
        <f t="shared" si="8"/>
        <v>#DIV/0!</v>
      </c>
      <c r="AS101" s="149" t="e">
        <f t="shared" si="9"/>
        <v>#DIV/0!</v>
      </c>
      <c r="AT101" s="149" t="e">
        <f t="shared" si="10"/>
        <v>#DIV/0!</v>
      </c>
      <c r="AU101" s="148">
        <f t="shared" si="11"/>
        <v>0</v>
      </c>
      <c r="AV101" s="149" t="e">
        <f t="shared" si="12"/>
        <v>#DIV/0!</v>
      </c>
      <c r="AW101" s="149" t="e">
        <f t="shared" si="13"/>
        <v>#DIV/0!</v>
      </c>
      <c r="AX101" s="149" t="e">
        <f t="shared" si="14"/>
        <v>#DIV/0!</v>
      </c>
      <c r="AY101" s="149" t="e">
        <f t="shared" si="15"/>
        <v>#DIV/0!</v>
      </c>
      <c r="AZ101" s="149" t="e">
        <f t="shared" si="16"/>
        <v>#DIV/0!</v>
      </c>
      <c r="BA101" s="148">
        <f t="shared" si="17"/>
        <v>0</v>
      </c>
      <c r="BB101" s="149" t="e">
        <f t="shared" si="18"/>
        <v>#DIV/0!</v>
      </c>
      <c r="BC101" s="149" t="e">
        <f t="shared" si="19"/>
        <v>#DIV/0!</v>
      </c>
      <c r="BD101" s="149" t="e">
        <f t="shared" si="20"/>
        <v>#DIV/0!</v>
      </c>
      <c r="BE101" s="149" t="e">
        <f t="shared" si="21"/>
        <v>#DIV/0!</v>
      </c>
      <c r="BF101" s="149" t="e">
        <f t="shared" si="22"/>
        <v>#DIV/0!</v>
      </c>
      <c r="BG101" s="148">
        <f t="shared" si="23"/>
        <v>0</v>
      </c>
      <c r="BH101" s="149" t="e">
        <f t="shared" si="24"/>
        <v>#DIV/0!</v>
      </c>
      <c r="BI101" s="149" t="e">
        <f t="shared" si="25"/>
        <v>#DIV/0!</v>
      </c>
      <c r="BJ101" s="149" t="e">
        <f t="shared" si="26"/>
        <v>#DIV/0!</v>
      </c>
      <c r="BK101" s="149" t="e">
        <f t="shared" si="27"/>
        <v>#DIV/0!</v>
      </c>
      <c r="BL101" s="149" t="e">
        <f t="shared" si="28"/>
        <v>#DIV/0!</v>
      </c>
      <c r="BM101" s="148">
        <f t="shared" si="29"/>
        <v>0</v>
      </c>
      <c r="BN101" s="149" t="e">
        <f t="shared" si="30"/>
        <v>#DIV/0!</v>
      </c>
      <c r="BO101" s="149" t="e">
        <f t="shared" si="31"/>
        <v>#DIV/0!</v>
      </c>
      <c r="BP101" s="149" t="e">
        <f t="shared" si="32"/>
        <v>#DIV/0!</v>
      </c>
      <c r="BQ101" s="149" t="e">
        <f t="shared" si="33"/>
        <v>#DIV/0!</v>
      </c>
      <c r="BR101" s="149" t="e">
        <f t="shared" si="34"/>
        <v>#DIV/0!</v>
      </c>
      <c r="BS101" s="148">
        <f t="shared" si="35"/>
        <v>0</v>
      </c>
      <c r="BT101" s="150"/>
      <c r="BU101" s="150" t="e">
        <f>VLOOKUP(I101,Lists!$D$2:$D$19,1,FALSE)</f>
        <v>#N/A</v>
      </c>
      <c r="BV101" s="150" t="e">
        <f>VLOOKUP($I101,Blends!$B$2:$B$115,1,FALSE)</f>
        <v>#N/A</v>
      </c>
      <c r="BW101" s="150"/>
      <c r="BX101" s="151">
        <f>ROUND(IF($I101="Other HFC Blend",(AA101*$L101*SUMIF(Lists!$E$2:$E$133,'Quarterly Information'!$K101,Exchange_Value)+AA101*$N101*SUMIF(Lists!$E$2:$E$133,'Quarterly Information'!$M101,Exchange_Value)+AA101*$P101*SUMIF(Lists!$E$2:$E$133,'Quarterly Information'!$O101,Exchange_Value)+AA101*$R101*SUMIF(Lists!$E$2:$E$133,'Quarterly Information'!$Q101,Exchange_Value)+AA101*$T101*SUMIF(Lists!$E$2:$E$133,'Quarterly Information'!$S101,Exchange_Value))/1000,AA101*SUMIF(Lists!$E$2:$E$133,$I101,Exchange_Value)/1000),1)</f>
        <v>0</v>
      </c>
      <c r="BY101" s="151">
        <f>ROUND(IF($I101="Other HFC Blend",(AB101*$L101*SUMIF(Lists!$E$2:$E$133,'Quarterly Information'!$K101,Exchange_Value)+AB101*$N101*SUMIF(Lists!$E$2:$E$133,'Quarterly Information'!$M101,Exchange_Value)+AB101*$P101*SUMIF(Lists!$E$2:$E$133,'Quarterly Information'!$O101,Exchange_Value)+AB101*$R101*SUMIF(Lists!$E$2:$E$133,'Quarterly Information'!$Q101,Exchange_Value)+AB101*$T101*SUMIF(Lists!$E$2:$E$133,'Quarterly Information'!$S101,Exchange_Value))/1000,AB101*SUMIF(Lists!$E$2:$E$133,$I101,Exchange_Value)/1000),1)</f>
        <v>0</v>
      </c>
      <c r="BZ101" s="151">
        <f>ROUND(IF($I101="Other HFC Blend",(AC101*$L101*SUMIF(Lists!$E$2:$E$133,'Quarterly Information'!$K101,Exchange_Value)+AC101*$N101*SUMIF(Lists!$E$2:$E$133,'Quarterly Information'!$M101,Exchange_Value)+AC101*$P101*SUMIF(Lists!$E$2:$E$133,'Quarterly Information'!$O101,Exchange_Value)+AC101*$R101*SUMIF(Lists!$E$2:$E$133,'Quarterly Information'!$Q101,Exchange_Value)+AC101*$T101*SUMIF(Lists!$E$2:$E$133,'Quarterly Information'!$S101,Exchange_Value))/1000,AC101*SUMIF(Lists!$E$2:$E$133,$I101,Exchange_Value)/1000),1)</f>
        <v>0</v>
      </c>
      <c r="CA101" s="151">
        <f>ROUND(IF($I101="Other HFC Blend",(AD101*$L101*SUMIF(Lists!$E$2:$E$133,'Quarterly Information'!$K101,Exchange_Value)+AD101*$N101*SUMIF(Lists!$E$2:$E$133,'Quarterly Information'!$M101,Exchange_Value)+AD101*$P101*SUMIF(Lists!$E$2:$E$133,'Quarterly Information'!$O101,Exchange_Value)+AD101*$R101*SUMIF(Lists!$E$2:$E$133,'Quarterly Information'!$Q101,Exchange_Value)+AD101*$T101*SUMIF(Lists!$E$2:$E$133,'Quarterly Information'!$S101,Exchange_Value))/1000,AD101*SUMIF(Lists!$E$2:$E$133,$I101,Exchange_Value)/1000),1)</f>
        <v>0</v>
      </c>
      <c r="CB101" s="151">
        <f>ROUND(IF($I101="Other HFC Blend",(AE101*$L101*SUMIF(Lists!$E$2:$E$133,'Quarterly Information'!$K101,Exchange_Value)+AE101*$N101*SUMIF(Lists!$E$2:$E$133,'Quarterly Information'!$M101,Exchange_Value)+AE101*$P101*SUMIF(Lists!$E$2:$E$133,'Quarterly Information'!$O101,Exchange_Value)+AE101*$R101*SUMIF(Lists!$E$2:$E$133,'Quarterly Information'!$Q101,Exchange_Value)+AE101*$T101*SUMIF(Lists!$E$2:$E$133,'Quarterly Information'!$S101,Exchange_Value))/1000,AE101*SUMIF(Lists!$E$2:$E$133,$I101,Exchange_Value)/1000),1)</f>
        <v>0</v>
      </c>
      <c r="CC101" s="151">
        <f>ROUND(IF($I101="Other HFC Blend",(AF101*$L101*SUMIF(Lists!$E$2:$E$133,'Quarterly Information'!$K101,Exchange_Value)+AF101*$N101*SUMIF(Lists!$E$2:$E$133,'Quarterly Information'!$M101,Exchange_Value)+AF101*$P101*SUMIF(Lists!$E$2:$E$133,'Quarterly Information'!$O101,Exchange_Value)+AF101*$R101*SUMIF(Lists!$E$2:$E$133,'Quarterly Information'!$Q101,Exchange_Value)+AF101*$T101*SUMIF(Lists!$E$2:$E$133,'Quarterly Information'!$S101,Exchange_Value))/1000,AF101*SUMIF(Lists!$E$2:$E$133,$I101,Exchange_Value)/1000),1)</f>
        <v>0</v>
      </c>
    </row>
    <row r="102" spans="1:81" ht="14.1">
      <c r="A102" s="18">
        <v>60</v>
      </c>
      <c r="B102" s="46" t="str">
        <f t="shared" si="36"/>
        <v/>
      </c>
      <c r="C102" s="72"/>
      <c r="D102" s="47"/>
      <c r="E102" s="81"/>
      <c r="F102" s="48"/>
      <c r="G102" s="49"/>
      <c r="H102" s="50"/>
      <c r="I102" s="92"/>
      <c r="J102" s="104"/>
      <c r="K102" s="109"/>
      <c r="L102" s="51"/>
      <c r="M102" s="48"/>
      <c r="N102" s="51"/>
      <c r="O102" s="48"/>
      <c r="P102" s="51"/>
      <c r="Q102" s="69"/>
      <c r="R102" s="51"/>
      <c r="S102" s="69"/>
      <c r="T102" s="110"/>
      <c r="U102" s="107"/>
      <c r="V102" s="48"/>
      <c r="W102" s="52"/>
      <c r="X102" s="48"/>
      <c r="Y102" s="116"/>
      <c r="Z102" s="133"/>
      <c r="AA102" s="131"/>
      <c r="AB102" s="76"/>
      <c r="AC102" s="76"/>
      <c r="AD102" s="76"/>
      <c r="AE102" s="76"/>
      <c r="AF102" s="76"/>
      <c r="AG102" s="145"/>
      <c r="AH102"/>
      <c r="AI102" s="148">
        <f t="shared" si="0"/>
        <v>0</v>
      </c>
      <c r="AJ102" s="148">
        <f t="shared" si="1"/>
        <v>0</v>
      </c>
      <c r="AK102" s="148">
        <f t="shared" si="2"/>
        <v>0</v>
      </c>
      <c r="AL102" s="148">
        <f t="shared" si="3"/>
        <v>0</v>
      </c>
      <c r="AM102" s="148">
        <f t="shared" si="4"/>
        <v>0</v>
      </c>
      <c r="AN102" s="148">
        <f t="shared" si="5"/>
        <v>0</v>
      </c>
      <c r="AO102" s="150"/>
      <c r="AP102" s="149" t="e">
        <f t="shared" si="6"/>
        <v>#DIV/0!</v>
      </c>
      <c r="AQ102" s="149" t="e">
        <f t="shared" si="7"/>
        <v>#DIV/0!</v>
      </c>
      <c r="AR102" s="149" t="e">
        <f t="shared" si="8"/>
        <v>#DIV/0!</v>
      </c>
      <c r="AS102" s="149" t="e">
        <f t="shared" si="9"/>
        <v>#DIV/0!</v>
      </c>
      <c r="AT102" s="149" t="e">
        <f t="shared" si="10"/>
        <v>#DIV/0!</v>
      </c>
      <c r="AU102" s="148">
        <f t="shared" si="11"/>
        <v>0</v>
      </c>
      <c r="AV102" s="149" t="e">
        <f t="shared" si="12"/>
        <v>#DIV/0!</v>
      </c>
      <c r="AW102" s="149" t="e">
        <f t="shared" si="13"/>
        <v>#DIV/0!</v>
      </c>
      <c r="AX102" s="149" t="e">
        <f t="shared" si="14"/>
        <v>#DIV/0!</v>
      </c>
      <c r="AY102" s="149" t="e">
        <f t="shared" si="15"/>
        <v>#DIV/0!</v>
      </c>
      <c r="AZ102" s="149" t="e">
        <f t="shared" si="16"/>
        <v>#DIV/0!</v>
      </c>
      <c r="BA102" s="148">
        <f t="shared" si="17"/>
        <v>0</v>
      </c>
      <c r="BB102" s="149" t="e">
        <f t="shared" si="18"/>
        <v>#DIV/0!</v>
      </c>
      <c r="BC102" s="149" t="e">
        <f t="shared" si="19"/>
        <v>#DIV/0!</v>
      </c>
      <c r="BD102" s="149" t="e">
        <f t="shared" si="20"/>
        <v>#DIV/0!</v>
      </c>
      <c r="BE102" s="149" t="e">
        <f t="shared" si="21"/>
        <v>#DIV/0!</v>
      </c>
      <c r="BF102" s="149" t="e">
        <f t="shared" si="22"/>
        <v>#DIV/0!</v>
      </c>
      <c r="BG102" s="148">
        <f t="shared" si="23"/>
        <v>0</v>
      </c>
      <c r="BH102" s="149" t="e">
        <f t="shared" si="24"/>
        <v>#DIV/0!</v>
      </c>
      <c r="BI102" s="149" t="e">
        <f t="shared" si="25"/>
        <v>#DIV/0!</v>
      </c>
      <c r="BJ102" s="149" t="e">
        <f t="shared" si="26"/>
        <v>#DIV/0!</v>
      </c>
      <c r="BK102" s="149" t="e">
        <f t="shared" si="27"/>
        <v>#DIV/0!</v>
      </c>
      <c r="BL102" s="149" t="e">
        <f t="shared" si="28"/>
        <v>#DIV/0!</v>
      </c>
      <c r="BM102" s="148">
        <f t="shared" si="29"/>
        <v>0</v>
      </c>
      <c r="BN102" s="149" t="e">
        <f t="shared" si="30"/>
        <v>#DIV/0!</v>
      </c>
      <c r="BO102" s="149" t="e">
        <f t="shared" si="31"/>
        <v>#DIV/0!</v>
      </c>
      <c r="BP102" s="149" t="e">
        <f t="shared" si="32"/>
        <v>#DIV/0!</v>
      </c>
      <c r="BQ102" s="149" t="e">
        <f t="shared" si="33"/>
        <v>#DIV/0!</v>
      </c>
      <c r="BR102" s="149" t="e">
        <f t="shared" si="34"/>
        <v>#DIV/0!</v>
      </c>
      <c r="BS102" s="148">
        <f t="shared" si="35"/>
        <v>0</v>
      </c>
      <c r="BT102" s="150"/>
      <c r="BU102" s="150" t="e">
        <f>VLOOKUP(I102,Lists!$D$2:$D$19,1,FALSE)</f>
        <v>#N/A</v>
      </c>
      <c r="BV102" s="150" t="e">
        <f>VLOOKUP($I102,Blends!$B$2:$B$115,1,FALSE)</f>
        <v>#N/A</v>
      </c>
      <c r="BW102" s="150"/>
      <c r="BX102" s="151">
        <f>ROUND(IF($I102="Other HFC Blend",(AA102*$L102*SUMIF(Lists!$E$2:$E$133,'Quarterly Information'!$K102,Exchange_Value)+AA102*$N102*SUMIF(Lists!$E$2:$E$133,'Quarterly Information'!$M102,Exchange_Value)+AA102*$P102*SUMIF(Lists!$E$2:$E$133,'Quarterly Information'!$O102,Exchange_Value)+AA102*$R102*SUMIF(Lists!$E$2:$E$133,'Quarterly Information'!$Q102,Exchange_Value)+AA102*$T102*SUMIF(Lists!$E$2:$E$133,'Quarterly Information'!$S102,Exchange_Value))/1000,AA102*SUMIF(Lists!$E$2:$E$133,$I102,Exchange_Value)/1000),1)</f>
        <v>0</v>
      </c>
      <c r="BY102" s="151">
        <f>ROUND(IF($I102="Other HFC Blend",(AB102*$L102*SUMIF(Lists!$E$2:$E$133,'Quarterly Information'!$K102,Exchange_Value)+AB102*$N102*SUMIF(Lists!$E$2:$E$133,'Quarterly Information'!$M102,Exchange_Value)+AB102*$P102*SUMIF(Lists!$E$2:$E$133,'Quarterly Information'!$O102,Exchange_Value)+AB102*$R102*SUMIF(Lists!$E$2:$E$133,'Quarterly Information'!$Q102,Exchange_Value)+AB102*$T102*SUMIF(Lists!$E$2:$E$133,'Quarterly Information'!$S102,Exchange_Value))/1000,AB102*SUMIF(Lists!$E$2:$E$133,$I102,Exchange_Value)/1000),1)</f>
        <v>0</v>
      </c>
      <c r="BZ102" s="151">
        <f>ROUND(IF($I102="Other HFC Blend",(AC102*$L102*SUMIF(Lists!$E$2:$E$133,'Quarterly Information'!$K102,Exchange_Value)+AC102*$N102*SUMIF(Lists!$E$2:$E$133,'Quarterly Information'!$M102,Exchange_Value)+AC102*$P102*SUMIF(Lists!$E$2:$E$133,'Quarterly Information'!$O102,Exchange_Value)+AC102*$R102*SUMIF(Lists!$E$2:$E$133,'Quarterly Information'!$Q102,Exchange_Value)+AC102*$T102*SUMIF(Lists!$E$2:$E$133,'Quarterly Information'!$S102,Exchange_Value))/1000,AC102*SUMIF(Lists!$E$2:$E$133,$I102,Exchange_Value)/1000),1)</f>
        <v>0</v>
      </c>
      <c r="CA102" s="151">
        <f>ROUND(IF($I102="Other HFC Blend",(AD102*$L102*SUMIF(Lists!$E$2:$E$133,'Quarterly Information'!$K102,Exchange_Value)+AD102*$N102*SUMIF(Lists!$E$2:$E$133,'Quarterly Information'!$M102,Exchange_Value)+AD102*$P102*SUMIF(Lists!$E$2:$E$133,'Quarterly Information'!$O102,Exchange_Value)+AD102*$R102*SUMIF(Lists!$E$2:$E$133,'Quarterly Information'!$Q102,Exchange_Value)+AD102*$T102*SUMIF(Lists!$E$2:$E$133,'Quarterly Information'!$S102,Exchange_Value))/1000,AD102*SUMIF(Lists!$E$2:$E$133,$I102,Exchange_Value)/1000),1)</f>
        <v>0</v>
      </c>
      <c r="CB102" s="151">
        <f>ROUND(IF($I102="Other HFC Blend",(AE102*$L102*SUMIF(Lists!$E$2:$E$133,'Quarterly Information'!$K102,Exchange_Value)+AE102*$N102*SUMIF(Lists!$E$2:$E$133,'Quarterly Information'!$M102,Exchange_Value)+AE102*$P102*SUMIF(Lists!$E$2:$E$133,'Quarterly Information'!$O102,Exchange_Value)+AE102*$R102*SUMIF(Lists!$E$2:$E$133,'Quarterly Information'!$Q102,Exchange_Value)+AE102*$T102*SUMIF(Lists!$E$2:$E$133,'Quarterly Information'!$S102,Exchange_Value))/1000,AE102*SUMIF(Lists!$E$2:$E$133,$I102,Exchange_Value)/1000),1)</f>
        <v>0</v>
      </c>
      <c r="CC102" s="151">
        <f>ROUND(IF($I102="Other HFC Blend",(AF102*$L102*SUMIF(Lists!$E$2:$E$133,'Quarterly Information'!$K102,Exchange_Value)+AF102*$N102*SUMIF(Lists!$E$2:$E$133,'Quarterly Information'!$M102,Exchange_Value)+AF102*$P102*SUMIF(Lists!$E$2:$E$133,'Quarterly Information'!$O102,Exchange_Value)+AF102*$R102*SUMIF(Lists!$E$2:$E$133,'Quarterly Information'!$Q102,Exchange_Value)+AF102*$T102*SUMIF(Lists!$E$2:$E$133,'Quarterly Information'!$S102,Exchange_Value))/1000,AF102*SUMIF(Lists!$E$2:$E$133,$I102,Exchange_Value)/1000),1)</f>
        <v>0</v>
      </c>
    </row>
    <row r="103" spans="1:81" ht="14.1">
      <c r="A103" s="18">
        <v>61</v>
      </c>
      <c r="B103" s="46" t="str">
        <f t="shared" si="36"/>
        <v/>
      </c>
      <c r="C103" s="72"/>
      <c r="D103" s="47"/>
      <c r="E103" s="81"/>
      <c r="F103" s="48"/>
      <c r="G103" s="49"/>
      <c r="H103" s="50"/>
      <c r="I103" s="92"/>
      <c r="J103" s="104"/>
      <c r="K103" s="109"/>
      <c r="L103" s="51"/>
      <c r="M103" s="48"/>
      <c r="N103" s="51"/>
      <c r="O103" s="48"/>
      <c r="P103" s="51"/>
      <c r="Q103" s="69"/>
      <c r="R103" s="51"/>
      <c r="S103" s="69"/>
      <c r="T103" s="110"/>
      <c r="U103" s="107"/>
      <c r="V103" s="48"/>
      <c r="W103" s="52"/>
      <c r="X103" s="48"/>
      <c r="Y103" s="116"/>
      <c r="Z103" s="133"/>
      <c r="AA103" s="131"/>
      <c r="AB103" s="76"/>
      <c r="AC103" s="76"/>
      <c r="AD103" s="76"/>
      <c r="AE103" s="76"/>
      <c r="AF103" s="76"/>
      <c r="AG103" s="145"/>
      <c r="AH103"/>
      <c r="AI103" s="148">
        <f t="shared" si="0"/>
        <v>0</v>
      </c>
      <c r="AJ103" s="148">
        <f t="shared" si="1"/>
        <v>0</v>
      </c>
      <c r="AK103" s="148">
        <f t="shared" si="2"/>
        <v>0</v>
      </c>
      <c r="AL103" s="148">
        <f t="shared" si="3"/>
        <v>0</v>
      </c>
      <c r="AM103" s="148">
        <f t="shared" si="4"/>
        <v>0</v>
      </c>
      <c r="AN103" s="148">
        <f t="shared" si="5"/>
        <v>0</v>
      </c>
      <c r="AO103" s="150"/>
      <c r="AP103" s="149" t="e">
        <f t="shared" si="6"/>
        <v>#DIV/0!</v>
      </c>
      <c r="AQ103" s="149" t="e">
        <f t="shared" si="7"/>
        <v>#DIV/0!</v>
      </c>
      <c r="AR103" s="149" t="e">
        <f t="shared" si="8"/>
        <v>#DIV/0!</v>
      </c>
      <c r="AS103" s="149" t="e">
        <f t="shared" si="9"/>
        <v>#DIV/0!</v>
      </c>
      <c r="AT103" s="149" t="e">
        <f t="shared" si="10"/>
        <v>#DIV/0!</v>
      </c>
      <c r="AU103" s="148">
        <f t="shared" si="11"/>
        <v>0</v>
      </c>
      <c r="AV103" s="149" t="e">
        <f t="shared" si="12"/>
        <v>#DIV/0!</v>
      </c>
      <c r="AW103" s="149" t="e">
        <f t="shared" si="13"/>
        <v>#DIV/0!</v>
      </c>
      <c r="AX103" s="149" t="e">
        <f t="shared" si="14"/>
        <v>#DIV/0!</v>
      </c>
      <c r="AY103" s="149" t="e">
        <f t="shared" si="15"/>
        <v>#DIV/0!</v>
      </c>
      <c r="AZ103" s="149" t="e">
        <f t="shared" si="16"/>
        <v>#DIV/0!</v>
      </c>
      <c r="BA103" s="148">
        <f t="shared" si="17"/>
        <v>0</v>
      </c>
      <c r="BB103" s="149" t="e">
        <f t="shared" si="18"/>
        <v>#DIV/0!</v>
      </c>
      <c r="BC103" s="149" t="e">
        <f t="shared" si="19"/>
        <v>#DIV/0!</v>
      </c>
      <c r="BD103" s="149" t="e">
        <f t="shared" si="20"/>
        <v>#DIV/0!</v>
      </c>
      <c r="BE103" s="149" t="e">
        <f t="shared" si="21"/>
        <v>#DIV/0!</v>
      </c>
      <c r="BF103" s="149" t="e">
        <f t="shared" si="22"/>
        <v>#DIV/0!</v>
      </c>
      <c r="BG103" s="148">
        <f t="shared" si="23"/>
        <v>0</v>
      </c>
      <c r="BH103" s="149" t="e">
        <f t="shared" si="24"/>
        <v>#DIV/0!</v>
      </c>
      <c r="BI103" s="149" t="e">
        <f t="shared" si="25"/>
        <v>#DIV/0!</v>
      </c>
      <c r="BJ103" s="149" t="e">
        <f t="shared" si="26"/>
        <v>#DIV/0!</v>
      </c>
      <c r="BK103" s="149" t="e">
        <f t="shared" si="27"/>
        <v>#DIV/0!</v>
      </c>
      <c r="BL103" s="149" t="e">
        <f t="shared" si="28"/>
        <v>#DIV/0!</v>
      </c>
      <c r="BM103" s="148">
        <f t="shared" si="29"/>
        <v>0</v>
      </c>
      <c r="BN103" s="149" t="e">
        <f t="shared" si="30"/>
        <v>#DIV/0!</v>
      </c>
      <c r="BO103" s="149" t="e">
        <f t="shared" si="31"/>
        <v>#DIV/0!</v>
      </c>
      <c r="BP103" s="149" t="e">
        <f t="shared" si="32"/>
        <v>#DIV/0!</v>
      </c>
      <c r="BQ103" s="149" t="e">
        <f t="shared" si="33"/>
        <v>#DIV/0!</v>
      </c>
      <c r="BR103" s="149" t="e">
        <f t="shared" si="34"/>
        <v>#DIV/0!</v>
      </c>
      <c r="BS103" s="148">
        <f t="shared" si="35"/>
        <v>0</v>
      </c>
      <c r="BT103" s="150"/>
      <c r="BU103" s="150" t="e">
        <f>VLOOKUP(I103,Lists!$D$2:$D$19,1,FALSE)</f>
        <v>#N/A</v>
      </c>
      <c r="BV103" s="150" t="e">
        <f>VLOOKUP($I103,Blends!$B$2:$B$115,1,FALSE)</f>
        <v>#N/A</v>
      </c>
      <c r="BW103" s="150"/>
      <c r="BX103" s="151">
        <f>ROUND(IF($I103="Other HFC Blend",(AA103*$L103*SUMIF(Lists!$E$2:$E$133,'Quarterly Information'!$K103,Exchange_Value)+AA103*$N103*SUMIF(Lists!$E$2:$E$133,'Quarterly Information'!$M103,Exchange_Value)+AA103*$P103*SUMIF(Lists!$E$2:$E$133,'Quarterly Information'!$O103,Exchange_Value)+AA103*$R103*SUMIF(Lists!$E$2:$E$133,'Quarterly Information'!$Q103,Exchange_Value)+AA103*$T103*SUMIF(Lists!$E$2:$E$133,'Quarterly Information'!$S103,Exchange_Value))/1000,AA103*SUMIF(Lists!$E$2:$E$133,$I103,Exchange_Value)/1000),1)</f>
        <v>0</v>
      </c>
      <c r="BY103" s="151">
        <f>ROUND(IF($I103="Other HFC Blend",(AB103*$L103*SUMIF(Lists!$E$2:$E$133,'Quarterly Information'!$K103,Exchange_Value)+AB103*$N103*SUMIF(Lists!$E$2:$E$133,'Quarterly Information'!$M103,Exchange_Value)+AB103*$P103*SUMIF(Lists!$E$2:$E$133,'Quarterly Information'!$O103,Exchange_Value)+AB103*$R103*SUMIF(Lists!$E$2:$E$133,'Quarterly Information'!$Q103,Exchange_Value)+AB103*$T103*SUMIF(Lists!$E$2:$E$133,'Quarterly Information'!$S103,Exchange_Value))/1000,AB103*SUMIF(Lists!$E$2:$E$133,$I103,Exchange_Value)/1000),1)</f>
        <v>0</v>
      </c>
      <c r="BZ103" s="151">
        <f>ROUND(IF($I103="Other HFC Blend",(AC103*$L103*SUMIF(Lists!$E$2:$E$133,'Quarterly Information'!$K103,Exchange_Value)+AC103*$N103*SUMIF(Lists!$E$2:$E$133,'Quarterly Information'!$M103,Exchange_Value)+AC103*$P103*SUMIF(Lists!$E$2:$E$133,'Quarterly Information'!$O103,Exchange_Value)+AC103*$R103*SUMIF(Lists!$E$2:$E$133,'Quarterly Information'!$Q103,Exchange_Value)+AC103*$T103*SUMIF(Lists!$E$2:$E$133,'Quarterly Information'!$S103,Exchange_Value))/1000,AC103*SUMIF(Lists!$E$2:$E$133,$I103,Exchange_Value)/1000),1)</f>
        <v>0</v>
      </c>
      <c r="CA103" s="151">
        <f>ROUND(IF($I103="Other HFC Blend",(AD103*$L103*SUMIF(Lists!$E$2:$E$133,'Quarterly Information'!$K103,Exchange_Value)+AD103*$N103*SUMIF(Lists!$E$2:$E$133,'Quarterly Information'!$M103,Exchange_Value)+AD103*$P103*SUMIF(Lists!$E$2:$E$133,'Quarterly Information'!$O103,Exchange_Value)+AD103*$R103*SUMIF(Lists!$E$2:$E$133,'Quarterly Information'!$Q103,Exchange_Value)+AD103*$T103*SUMIF(Lists!$E$2:$E$133,'Quarterly Information'!$S103,Exchange_Value))/1000,AD103*SUMIF(Lists!$E$2:$E$133,$I103,Exchange_Value)/1000),1)</f>
        <v>0</v>
      </c>
      <c r="CB103" s="151">
        <f>ROUND(IF($I103="Other HFC Blend",(AE103*$L103*SUMIF(Lists!$E$2:$E$133,'Quarterly Information'!$K103,Exchange_Value)+AE103*$N103*SUMIF(Lists!$E$2:$E$133,'Quarterly Information'!$M103,Exchange_Value)+AE103*$P103*SUMIF(Lists!$E$2:$E$133,'Quarterly Information'!$O103,Exchange_Value)+AE103*$R103*SUMIF(Lists!$E$2:$E$133,'Quarterly Information'!$Q103,Exchange_Value)+AE103*$T103*SUMIF(Lists!$E$2:$E$133,'Quarterly Information'!$S103,Exchange_Value))/1000,AE103*SUMIF(Lists!$E$2:$E$133,$I103,Exchange_Value)/1000),1)</f>
        <v>0</v>
      </c>
      <c r="CC103" s="151">
        <f>ROUND(IF($I103="Other HFC Blend",(AF103*$L103*SUMIF(Lists!$E$2:$E$133,'Quarterly Information'!$K103,Exchange_Value)+AF103*$N103*SUMIF(Lists!$E$2:$E$133,'Quarterly Information'!$M103,Exchange_Value)+AF103*$P103*SUMIF(Lists!$E$2:$E$133,'Quarterly Information'!$O103,Exchange_Value)+AF103*$R103*SUMIF(Lists!$E$2:$E$133,'Quarterly Information'!$Q103,Exchange_Value)+AF103*$T103*SUMIF(Lists!$E$2:$E$133,'Quarterly Information'!$S103,Exchange_Value))/1000,AF103*SUMIF(Lists!$E$2:$E$133,$I103,Exchange_Value)/1000),1)</f>
        <v>0</v>
      </c>
    </row>
    <row r="104" spans="1:81" ht="14.1">
      <c r="A104" s="18">
        <v>62</v>
      </c>
      <c r="B104" s="46" t="str">
        <f t="shared" si="36"/>
        <v/>
      </c>
      <c r="C104" s="72"/>
      <c r="D104" s="47"/>
      <c r="E104" s="81"/>
      <c r="F104" s="48"/>
      <c r="G104" s="49"/>
      <c r="H104" s="50"/>
      <c r="I104" s="92"/>
      <c r="J104" s="104"/>
      <c r="K104" s="109"/>
      <c r="L104" s="51"/>
      <c r="M104" s="48"/>
      <c r="N104" s="51"/>
      <c r="O104" s="48"/>
      <c r="P104" s="51"/>
      <c r="Q104" s="69"/>
      <c r="R104" s="51"/>
      <c r="S104" s="69"/>
      <c r="T104" s="110"/>
      <c r="U104" s="107"/>
      <c r="V104" s="48"/>
      <c r="W104" s="52"/>
      <c r="X104" s="48"/>
      <c r="Y104" s="116"/>
      <c r="Z104" s="133"/>
      <c r="AA104" s="131"/>
      <c r="AB104" s="76"/>
      <c r="AC104" s="76"/>
      <c r="AD104" s="76"/>
      <c r="AE104" s="76"/>
      <c r="AF104" s="76"/>
      <c r="AG104" s="145"/>
      <c r="AH104"/>
      <c r="AI104" s="148">
        <f t="shared" si="0"/>
        <v>0</v>
      </c>
      <c r="AJ104" s="148">
        <f t="shared" si="1"/>
        <v>0</v>
      </c>
      <c r="AK104" s="148">
        <f t="shared" si="2"/>
        <v>0</v>
      </c>
      <c r="AL104" s="148">
        <f t="shared" si="3"/>
        <v>0</v>
      </c>
      <c r="AM104" s="148">
        <f t="shared" si="4"/>
        <v>0</v>
      </c>
      <c r="AN104" s="148">
        <f t="shared" si="5"/>
        <v>0</v>
      </c>
      <c r="AO104" s="150"/>
      <c r="AP104" s="149" t="e">
        <f t="shared" si="6"/>
        <v>#DIV/0!</v>
      </c>
      <c r="AQ104" s="149" t="e">
        <f t="shared" si="7"/>
        <v>#DIV/0!</v>
      </c>
      <c r="AR104" s="149" t="e">
        <f t="shared" si="8"/>
        <v>#DIV/0!</v>
      </c>
      <c r="AS104" s="149" t="e">
        <f t="shared" si="9"/>
        <v>#DIV/0!</v>
      </c>
      <c r="AT104" s="149" t="e">
        <f t="shared" si="10"/>
        <v>#DIV/0!</v>
      </c>
      <c r="AU104" s="148">
        <f t="shared" si="11"/>
        <v>0</v>
      </c>
      <c r="AV104" s="149" t="e">
        <f t="shared" si="12"/>
        <v>#DIV/0!</v>
      </c>
      <c r="AW104" s="149" t="e">
        <f t="shared" si="13"/>
        <v>#DIV/0!</v>
      </c>
      <c r="AX104" s="149" t="e">
        <f t="shared" si="14"/>
        <v>#DIV/0!</v>
      </c>
      <c r="AY104" s="149" t="e">
        <f t="shared" si="15"/>
        <v>#DIV/0!</v>
      </c>
      <c r="AZ104" s="149" t="e">
        <f t="shared" si="16"/>
        <v>#DIV/0!</v>
      </c>
      <c r="BA104" s="148">
        <f t="shared" si="17"/>
        <v>0</v>
      </c>
      <c r="BB104" s="149" t="e">
        <f t="shared" si="18"/>
        <v>#DIV/0!</v>
      </c>
      <c r="BC104" s="149" t="e">
        <f t="shared" si="19"/>
        <v>#DIV/0!</v>
      </c>
      <c r="BD104" s="149" t="e">
        <f t="shared" si="20"/>
        <v>#DIV/0!</v>
      </c>
      <c r="BE104" s="149" t="e">
        <f t="shared" si="21"/>
        <v>#DIV/0!</v>
      </c>
      <c r="BF104" s="149" t="e">
        <f t="shared" si="22"/>
        <v>#DIV/0!</v>
      </c>
      <c r="BG104" s="148">
        <f t="shared" si="23"/>
        <v>0</v>
      </c>
      <c r="BH104" s="149" t="e">
        <f t="shared" si="24"/>
        <v>#DIV/0!</v>
      </c>
      <c r="BI104" s="149" t="e">
        <f t="shared" si="25"/>
        <v>#DIV/0!</v>
      </c>
      <c r="BJ104" s="149" t="e">
        <f t="shared" si="26"/>
        <v>#DIV/0!</v>
      </c>
      <c r="BK104" s="149" t="e">
        <f t="shared" si="27"/>
        <v>#DIV/0!</v>
      </c>
      <c r="BL104" s="149" t="e">
        <f t="shared" si="28"/>
        <v>#DIV/0!</v>
      </c>
      <c r="BM104" s="148">
        <f t="shared" si="29"/>
        <v>0</v>
      </c>
      <c r="BN104" s="149" t="e">
        <f t="shared" si="30"/>
        <v>#DIV/0!</v>
      </c>
      <c r="BO104" s="149" t="e">
        <f t="shared" si="31"/>
        <v>#DIV/0!</v>
      </c>
      <c r="BP104" s="149" t="e">
        <f t="shared" si="32"/>
        <v>#DIV/0!</v>
      </c>
      <c r="BQ104" s="149" t="e">
        <f t="shared" si="33"/>
        <v>#DIV/0!</v>
      </c>
      <c r="BR104" s="149" t="e">
        <f t="shared" si="34"/>
        <v>#DIV/0!</v>
      </c>
      <c r="BS104" s="148">
        <f t="shared" si="35"/>
        <v>0</v>
      </c>
      <c r="BT104" s="150"/>
      <c r="BU104" s="150" t="e">
        <f>VLOOKUP(I104,Lists!$D$2:$D$19,1,FALSE)</f>
        <v>#N/A</v>
      </c>
      <c r="BV104" s="150" t="e">
        <f>VLOOKUP($I104,Blends!$B$2:$B$115,1,FALSE)</f>
        <v>#N/A</v>
      </c>
      <c r="BW104" s="150"/>
      <c r="BX104" s="151">
        <f>ROUND(IF($I104="Other HFC Blend",(AA104*$L104*SUMIF(Lists!$E$2:$E$133,'Quarterly Information'!$K104,Exchange_Value)+AA104*$N104*SUMIF(Lists!$E$2:$E$133,'Quarterly Information'!$M104,Exchange_Value)+AA104*$P104*SUMIF(Lists!$E$2:$E$133,'Quarterly Information'!$O104,Exchange_Value)+AA104*$R104*SUMIF(Lists!$E$2:$E$133,'Quarterly Information'!$Q104,Exchange_Value)+AA104*$T104*SUMIF(Lists!$E$2:$E$133,'Quarterly Information'!$S104,Exchange_Value))/1000,AA104*SUMIF(Lists!$E$2:$E$133,$I104,Exchange_Value)/1000),1)</f>
        <v>0</v>
      </c>
      <c r="BY104" s="151">
        <f>ROUND(IF($I104="Other HFC Blend",(AB104*$L104*SUMIF(Lists!$E$2:$E$133,'Quarterly Information'!$K104,Exchange_Value)+AB104*$N104*SUMIF(Lists!$E$2:$E$133,'Quarterly Information'!$M104,Exchange_Value)+AB104*$P104*SUMIF(Lists!$E$2:$E$133,'Quarterly Information'!$O104,Exchange_Value)+AB104*$R104*SUMIF(Lists!$E$2:$E$133,'Quarterly Information'!$Q104,Exchange_Value)+AB104*$T104*SUMIF(Lists!$E$2:$E$133,'Quarterly Information'!$S104,Exchange_Value))/1000,AB104*SUMIF(Lists!$E$2:$E$133,$I104,Exchange_Value)/1000),1)</f>
        <v>0</v>
      </c>
      <c r="BZ104" s="151">
        <f>ROUND(IF($I104="Other HFC Blend",(AC104*$L104*SUMIF(Lists!$E$2:$E$133,'Quarterly Information'!$K104,Exchange_Value)+AC104*$N104*SUMIF(Lists!$E$2:$E$133,'Quarterly Information'!$M104,Exchange_Value)+AC104*$P104*SUMIF(Lists!$E$2:$E$133,'Quarterly Information'!$O104,Exchange_Value)+AC104*$R104*SUMIF(Lists!$E$2:$E$133,'Quarterly Information'!$Q104,Exchange_Value)+AC104*$T104*SUMIF(Lists!$E$2:$E$133,'Quarterly Information'!$S104,Exchange_Value))/1000,AC104*SUMIF(Lists!$E$2:$E$133,$I104,Exchange_Value)/1000),1)</f>
        <v>0</v>
      </c>
      <c r="CA104" s="151">
        <f>ROUND(IF($I104="Other HFC Blend",(AD104*$L104*SUMIF(Lists!$E$2:$E$133,'Quarterly Information'!$K104,Exchange_Value)+AD104*$N104*SUMIF(Lists!$E$2:$E$133,'Quarterly Information'!$M104,Exchange_Value)+AD104*$P104*SUMIF(Lists!$E$2:$E$133,'Quarterly Information'!$O104,Exchange_Value)+AD104*$R104*SUMIF(Lists!$E$2:$E$133,'Quarterly Information'!$Q104,Exchange_Value)+AD104*$T104*SUMIF(Lists!$E$2:$E$133,'Quarterly Information'!$S104,Exchange_Value))/1000,AD104*SUMIF(Lists!$E$2:$E$133,$I104,Exchange_Value)/1000),1)</f>
        <v>0</v>
      </c>
      <c r="CB104" s="151">
        <f>ROUND(IF($I104="Other HFC Blend",(AE104*$L104*SUMIF(Lists!$E$2:$E$133,'Quarterly Information'!$K104,Exchange_Value)+AE104*$N104*SUMIF(Lists!$E$2:$E$133,'Quarterly Information'!$M104,Exchange_Value)+AE104*$P104*SUMIF(Lists!$E$2:$E$133,'Quarterly Information'!$O104,Exchange_Value)+AE104*$R104*SUMIF(Lists!$E$2:$E$133,'Quarterly Information'!$Q104,Exchange_Value)+AE104*$T104*SUMIF(Lists!$E$2:$E$133,'Quarterly Information'!$S104,Exchange_Value))/1000,AE104*SUMIF(Lists!$E$2:$E$133,$I104,Exchange_Value)/1000),1)</f>
        <v>0</v>
      </c>
      <c r="CC104" s="151">
        <f>ROUND(IF($I104="Other HFC Blend",(AF104*$L104*SUMIF(Lists!$E$2:$E$133,'Quarterly Information'!$K104,Exchange_Value)+AF104*$N104*SUMIF(Lists!$E$2:$E$133,'Quarterly Information'!$M104,Exchange_Value)+AF104*$P104*SUMIF(Lists!$E$2:$E$133,'Quarterly Information'!$O104,Exchange_Value)+AF104*$R104*SUMIF(Lists!$E$2:$E$133,'Quarterly Information'!$Q104,Exchange_Value)+AF104*$T104*SUMIF(Lists!$E$2:$E$133,'Quarterly Information'!$S104,Exchange_Value))/1000,AF104*SUMIF(Lists!$E$2:$E$133,$I104,Exchange_Value)/1000),1)</f>
        <v>0</v>
      </c>
    </row>
    <row r="105" spans="1:81" ht="14.1">
      <c r="A105" s="18">
        <v>63</v>
      </c>
      <c r="B105" s="46" t="str">
        <f t="shared" si="36"/>
        <v/>
      </c>
      <c r="C105" s="72"/>
      <c r="D105" s="47"/>
      <c r="E105" s="81"/>
      <c r="F105" s="48"/>
      <c r="G105" s="49"/>
      <c r="H105" s="50"/>
      <c r="I105" s="92"/>
      <c r="J105" s="104"/>
      <c r="K105" s="109"/>
      <c r="L105" s="51"/>
      <c r="M105" s="48"/>
      <c r="N105" s="51"/>
      <c r="O105" s="48"/>
      <c r="P105" s="51"/>
      <c r="Q105" s="69"/>
      <c r="R105" s="51"/>
      <c r="S105" s="69"/>
      <c r="T105" s="110"/>
      <c r="U105" s="107"/>
      <c r="V105" s="48"/>
      <c r="W105" s="52"/>
      <c r="X105" s="48"/>
      <c r="Y105" s="116"/>
      <c r="Z105" s="133"/>
      <c r="AA105" s="131"/>
      <c r="AB105" s="76"/>
      <c r="AC105" s="76"/>
      <c r="AD105" s="76"/>
      <c r="AE105" s="76"/>
      <c r="AF105" s="76"/>
      <c r="AG105" s="145"/>
      <c r="AH105"/>
      <c r="AI105" s="148">
        <f t="shared" si="0"/>
        <v>0</v>
      </c>
      <c r="AJ105" s="148">
        <f t="shared" si="1"/>
        <v>0</v>
      </c>
      <c r="AK105" s="148">
        <f t="shared" si="2"/>
        <v>0</v>
      </c>
      <c r="AL105" s="148">
        <f t="shared" si="3"/>
        <v>0</v>
      </c>
      <c r="AM105" s="148">
        <f t="shared" si="4"/>
        <v>0</v>
      </c>
      <c r="AN105" s="148">
        <f t="shared" si="5"/>
        <v>0</v>
      </c>
      <c r="AO105" s="150"/>
      <c r="AP105" s="149" t="e">
        <f t="shared" si="6"/>
        <v>#DIV/0!</v>
      </c>
      <c r="AQ105" s="149" t="e">
        <f t="shared" si="7"/>
        <v>#DIV/0!</v>
      </c>
      <c r="AR105" s="149" t="e">
        <f t="shared" si="8"/>
        <v>#DIV/0!</v>
      </c>
      <c r="AS105" s="149" t="e">
        <f t="shared" si="9"/>
        <v>#DIV/0!</v>
      </c>
      <c r="AT105" s="149" t="e">
        <f t="shared" si="10"/>
        <v>#DIV/0!</v>
      </c>
      <c r="AU105" s="148">
        <f t="shared" si="11"/>
        <v>0</v>
      </c>
      <c r="AV105" s="149" t="e">
        <f t="shared" si="12"/>
        <v>#DIV/0!</v>
      </c>
      <c r="AW105" s="149" t="e">
        <f t="shared" si="13"/>
        <v>#DIV/0!</v>
      </c>
      <c r="AX105" s="149" t="e">
        <f t="shared" si="14"/>
        <v>#DIV/0!</v>
      </c>
      <c r="AY105" s="149" t="e">
        <f t="shared" si="15"/>
        <v>#DIV/0!</v>
      </c>
      <c r="AZ105" s="149" t="e">
        <f t="shared" si="16"/>
        <v>#DIV/0!</v>
      </c>
      <c r="BA105" s="148">
        <f t="shared" si="17"/>
        <v>0</v>
      </c>
      <c r="BB105" s="149" t="e">
        <f t="shared" si="18"/>
        <v>#DIV/0!</v>
      </c>
      <c r="BC105" s="149" t="e">
        <f t="shared" si="19"/>
        <v>#DIV/0!</v>
      </c>
      <c r="BD105" s="149" t="e">
        <f t="shared" si="20"/>
        <v>#DIV/0!</v>
      </c>
      <c r="BE105" s="149" t="e">
        <f t="shared" si="21"/>
        <v>#DIV/0!</v>
      </c>
      <c r="BF105" s="149" t="e">
        <f t="shared" si="22"/>
        <v>#DIV/0!</v>
      </c>
      <c r="BG105" s="148">
        <f t="shared" si="23"/>
        <v>0</v>
      </c>
      <c r="BH105" s="149" t="e">
        <f t="shared" si="24"/>
        <v>#DIV/0!</v>
      </c>
      <c r="BI105" s="149" t="e">
        <f t="shared" si="25"/>
        <v>#DIV/0!</v>
      </c>
      <c r="BJ105" s="149" t="e">
        <f t="shared" si="26"/>
        <v>#DIV/0!</v>
      </c>
      <c r="BK105" s="149" t="e">
        <f t="shared" si="27"/>
        <v>#DIV/0!</v>
      </c>
      <c r="BL105" s="149" t="e">
        <f t="shared" si="28"/>
        <v>#DIV/0!</v>
      </c>
      <c r="BM105" s="148">
        <f t="shared" si="29"/>
        <v>0</v>
      </c>
      <c r="BN105" s="149" t="e">
        <f t="shared" si="30"/>
        <v>#DIV/0!</v>
      </c>
      <c r="BO105" s="149" t="e">
        <f t="shared" si="31"/>
        <v>#DIV/0!</v>
      </c>
      <c r="BP105" s="149" t="e">
        <f t="shared" si="32"/>
        <v>#DIV/0!</v>
      </c>
      <c r="BQ105" s="149" t="e">
        <f t="shared" si="33"/>
        <v>#DIV/0!</v>
      </c>
      <c r="BR105" s="149" t="e">
        <f t="shared" si="34"/>
        <v>#DIV/0!</v>
      </c>
      <c r="BS105" s="148">
        <f t="shared" si="35"/>
        <v>0</v>
      </c>
      <c r="BT105" s="150"/>
      <c r="BU105" s="150" t="e">
        <f>VLOOKUP(I105,Lists!$D$2:$D$19,1,FALSE)</f>
        <v>#N/A</v>
      </c>
      <c r="BV105" s="150" t="e">
        <f>VLOOKUP($I105,Blends!$B$2:$B$115,1,FALSE)</f>
        <v>#N/A</v>
      </c>
      <c r="BW105" s="150"/>
      <c r="BX105" s="151">
        <f>ROUND(IF($I105="Other HFC Blend",(AA105*$L105*SUMIF(Lists!$E$2:$E$133,'Quarterly Information'!$K105,Exchange_Value)+AA105*$N105*SUMIF(Lists!$E$2:$E$133,'Quarterly Information'!$M105,Exchange_Value)+AA105*$P105*SUMIF(Lists!$E$2:$E$133,'Quarterly Information'!$O105,Exchange_Value)+AA105*$R105*SUMIF(Lists!$E$2:$E$133,'Quarterly Information'!$Q105,Exchange_Value)+AA105*$T105*SUMIF(Lists!$E$2:$E$133,'Quarterly Information'!$S105,Exchange_Value))/1000,AA105*SUMIF(Lists!$E$2:$E$133,$I105,Exchange_Value)/1000),1)</f>
        <v>0</v>
      </c>
      <c r="BY105" s="151">
        <f>ROUND(IF($I105="Other HFC Blend",(AB105*$L105*SUMIF(Lists!$E$2:$E$133,'Quarterly Information'!$K105,Exchange_Value)+AB105*$N105*SUMIF(Lists!$E$2:$E$133,'Quarterly Information'!$M105,Exchange_Value)+AB105*$P105*SUMIF(Lists!$E$2:$E$133,'Quarterly Information'!$O105,Exchange_Value)+AB105*$R105*SUMIF(Lists!$E$2:$E$133,'Quarterly Information'!$Q105,Exchange_Value)+AB105*$T105*SUMIF(Lists!$E$2:$E$133,'Quarterly Information'!$S105,Exchange_Value))/1000,AB105*SUMIF(Lists!$E$2:$E$133,$I105,Exchange_Value)/1000),1)</f>
        <v>0</v>
      </c>
      <c r="BZ105" s="151">
        <f>ROUND(IF($I105="Other HFC Blend",(AC105*$L105*SUMIF(Lists!$E$2:$E$133,'Quarterly Information'!$K105,Exchange_Value)+AC105*$N105*SUMIF(Lists!$E$2:$E$133,'Quarterly Information'!$M105,Exchange_Value)+AC105*$P105*SUMIF(Lists!$E$2:$E$133,'Quarterly Information'!$O105,Exchange_Value)+AC105*$R105*SUMIF(Lists!$E$2:$E$133,'Quarterly Information'!$Q105,Exchange_Value)+AC105*$T105*SUMIF(Lists!$E$2:$E$133,'Quarterly Information'!$S105,Exchange_Value))/1000,AC105*SUMIF(Lists!$E$2:$E$133,$I105,Exchange_Value)/1000),1)</f>
        <v>0</v>
      </c>
      <c r="CA105" s="151">
        <f>ROUND(IF($I105="Other HFC Blend",(AD105*$L105*SUMIF(Lists!$E$2:$E$133,'Quarterly Information'!$K105,Exchange_Value)+AD105*$N105*SUMIF(Lists!$E$2:$E$133,'Quarterly Information'!$M105,Exchange_Value)+AD105*$P105*SUMIF(Lists!$E$2:$E$133,'Quarterly Information'!$O105,Exchange_Value)+AD105*$R105*SUMIF(Lists!$E$2:$E$133,'Quarterly Information'!$Q105,Exchange_Value)+AD105*$T105*SUMIF(Lists!$E$2:$E$133,'Quarterly Information'!$S105,Exchange_Value))/1000,AD105*SUMIF(Lists!$E$2:$E$133,$I105,Exchange_Value)/1000),1)</f>
        <v>0</v>
      </c>
      <c r="CB105" s="151">
        <f>ROUND(IF($I105="Other HFC Blend",(AE105*$L105*SUMIF(Lists!$E$2:$E$133,'Quarterly Information'!$K105,Exchange_Value)+AE105*$N105*SUMIF(Lists!$E$2:$E$133,'Quarterly Information'!$M105,Exchange_Value)+AE105*$P105*SUMIF(Lists!$E$2:$E$133,'Quarterly Information'!$O105,Exchange_Value)+AE105*$R105*SUMIF(Lists!$E$2:$E$133,'Quarterly Information'!$Q105,Exchange_Value)+AE105*$T105*SUMIF(Lists!$E$2:$E$133,'Quarterly Information'!$S105,Exchange_Value))/1000,AE105*SUMIF(Lists!$E$2:$E$133,$I105,Exchange_Value)/1000),1)</f>
        <v>0</v>
      </c>
      <c r="CC105" s="151">
        <f>ROUND(IF($I105="Other HFC Blend",(AF105*$L105*SUMIF(Lists!$E$2:$E$133,'Quarterly Information'!$K105,Exchange_Value)+AF105*$N105*SUMIF(Lists!$E$2:$E$133,'Quarterly Information'!$M105,Exchange_Value)+AF105*$P105*SUMIF(Lists!$E$2:$E$133,'Quarterly Information'!$O105,Exchange_Value)+AF105*$R105*SUMIF(Lists!$E$2:$E$133,'Quarterly Information'!$Q105,Exchange_Value)+AF105*$T105*SUMIF(Lists!$E$2:$E$133,'Quarterly Information'!$S105,Exchange_Value))/1000,AF105*SUMIF(Lists!$E$2:$E$133,$I105,Exchange_Value)/1000),1)</f>
        <v>0</v>
      </c>
    </row>
    <row r="106" spans="1:81" ht="14.1">
      <c r="A106" s="18">
        <v>64</v>
      </c>
      <c r="B106" s="46" t="str">
        <f t="shared" si="36"/>
        <v/>
      </c>
      <c r="C106" s="72"/>
      <c r="D106" s="47"/>
      <c r="E106" s="81"/>
      <c r="F106" s="48"/>
      <c r="G106" s="49"/>
      <c r="H106" s="50"/>
      <c r="I106" s="92"/>
      <c r="J106" s="104"/>
      <c r="K106" s="109"/>
      <c r="L106" s="51"/>
      <c r="M106" s="48"/>
      <c r="N106" s="51"/>
      <c r="O106" s="48"/>
      <c r="P106" s="51"/>
      <c r="Q106" s="69"/>
      <c r="R106" s="51"/>
      <c r="S106" s="69"/>
      <c r="T106" s="110"/>
      <c r="U106" s="107"/>
      <c r="V106" s="48"/>
      <c r="W106" s="52"/>
      <c r="X106" s="48"/>
      <c r="Y106" s="116"/>
      <c r="Z106" s="133"/>
      <c r="AA106" s="131"/>
      <c r="AB106" s="76"/>
      <c r="AC106" s="76"/>
      <c r="AD106" s="76"/>
      <c r="AE106" s="76"/>
      <c r="AF106" s="76"/>
      <c r="AG106" s="145"/>
      <c r="AH106"/>
      <c r="AI106" s="148">
        <f t="shared" si="0"/>
        <v>0</v>
      </c>
      <c r="AJ106" s="148">
        <f t="shared" si="1"/>
        <v>0</v>
      </c>
      <c r="AK106" s="148">
        <f t="shared" si="2"/>
        <v>0</v>
      </c>
      <c r="AL106" s="148">
        <f t="shared" si="3"/>
        <v>0</v>
      </c>
      <c r="AM106" s="148">
        <f t="shared" si="4"/>
        <v>0</v>
      </c>
      <c r="AN106" s="148">
        <f t="shared" si="5"/>
        <v>0</v>
      </c>
      <c r="AO106" s="150"/>
      <c r="AP106" s="149" t="e">
        <f t="shared" si="6"/>
        <v>#DIV/0!</v>
      </c>
      <c r="AQ106" s="149" t="e">
        <f t="shared" si="7"/>
        <v>#DIV/0!</v>
      </c>
      <c r="AR106" s="149" t="e">
        <f t="shared" si="8"/>
        <v>#DIV/0!</v>
      </c>
      <c r="AS106" s="149" t="e">
        <f t="shared" si="9"/>
        <v>#DIV/0!</v>
      </c>
      <c r="AT106" s="149" t="e">
        <f t="shared" si="10"/>
        <v>#DIV/0!</v>
      </c>
      <c r="AU106" s="148">
        <f t="shared" si="11"/>
        <v>0</v>
      </c>
      <c r="AV106" s="149" t="e">
        <f t="shared" si="12"/>
        <v>#DIV/0!</v>
      </c>
      <c r="AW106" s="149" t="e">
        <f t="shared" si="13"/>
        <v>#DIV/0!</v>
      </c>
      <c r="AX106" s="149" t="e">
        <f t="shared" si="14"/>
        <v>#DIV/0!</v>
      </c>
      <c r="AY106" s="149" t="e">
        <f t="shared" si="15"/>
        <v>#DIV/0!</v>
      </c>
      <c r="AZ106" s="149" t="e">
        <f t="shared" si="16"/>
        <v>#DIV/0!</v>
      </c>
      <c r="BA106" s="148">
        <f t="shared" si="17"/>
        <v>0</v>
      </c>
      <c r="BB106" s="149" t="e">
        <f t="shared" si="18"/>
        <v>#DIV/0!</v>
      </c>
      <c r="BC106" s="149" t="e">
        <f t="shared" si="19"/>
        <v>#DIV/0!</v>
      </c>
      <c r="BD106" s="149" t="e">
        <f t="shared" si="20"/>
        <v>#DIV/0!</v>
      </c>
      <c r="BE106" s="149" t="e">
        <f t="shared" si="21"/>
        <v>#DIV/0!</v>
      </c>
      <c r="BF106" s="149" t="e">
        <f t="shared" si="22"/>
        <v>#DIV/0!</v>
      </c>
      <c r="BG106" s="148">
        <f t="shared" si="23"/>
        <v>0</v>
      </c>
      <c r="BH106" s="149" t="e">
        <f t="shared" si="24"/>
        <v>#DIV/0!</v>
      </c>
      <c r="BI106" s="149" t="e">
        <f t="shared" si="25"/>
        <v>#DIV/0!</v>
      </c>
      <c r="BJ106" s="149" t="e">
        <f t="shared" si="26"/>
        <v>#DIV/0!</v>
      </c>
      <c r="BK106" s="149" t="e">
        <f t="shared" si="27"/>
        <v>#DIV/0!</v>
      </c>
      <c r="BL106" s="149" t="e">
        <f t="shared" si="28"/>
        <v>#DIV/0!</v>
      </c>
      <c r="BM106" s="148">
        <f t="shared" si="29"/>
        <v>0</v>
      </c>
      <c r="BN106" s="149" t="e">
        <f t="shared" si="30"/>
        <v>#DIV/0!</v>
      </c>
      <c r="BO106" s="149" t="e">
        <f t="shared" si="31"/>
        <v>#DIV/0!</v>
      </c>
      <c r="BP106" s="149" t="e">
        <f t="shared" si="32"/>
        <v>#DIV/0!</v>
      </c>
      <c r="BQ106" s="149" t="e">
        <f t="shared" si="33"/>
        <v>#DIV/0!</v>
      </c>
      <c r="BR106" s="149" t="e">
        <f t="shared" si="34"/>
        <v>#DIV/0!</v>
      </c>
      <c r="BS106" s="148">
        <f t="shared" si="35"/>
        <v>0</v>
      </c>
      <c r="BT106" s="150"/>
      <c r="BU106" s="150" t="e">
        <f>VLOOKUP(I106,Lists!$D$2:$D$19,1,FALSE)</f>
        <v>#N/A</v>
      </c>
      <c r="BV106" s="150" t="e">
        <f>VLOOKUP($I106,Blends!$B$2:$B$115,1,FALSE)</f>
        <v>#N/A</v>
      </c>
      <c r="BW106" s="150"/>
      <c r="BX106" s="151">
        <f>ROUND(IF($I106="Other HFC Blend",(AA106*$L106*SUMIF(Lists!$E$2:$E$133,'Quarterly Information'!$K106,Exchange_Value)+AA106*$N106*SUMIF(Lists!$E$2:$E$133,'Quarterly Information'!$M106,Exchange_Value)+AA106*$P106*SUMIF(Lists!$E$2:$E$133,'Quarterly Information'!$O106,Exchange_Value)+AA106*$R106*SUMIF(Lists!$E$2:$E$133,'Quarterly Information'!$Q106,Exchange_Value)+AA106*$T106*SUMIF(Lists!$E$2:$E$133,'Quarterly Information'!$S106,Exchange_Value))/1000,AA106*SUMIF(Lists!$E$2:$E$133,$I106,Exchange_Value)/1000),1)</f>
        <v>0</v>
      </c>
      <c r="BY106" s="151">
        <f>ROUND(IF($I106="Other HFC Blend",(AB106*$L106*SUMIF(Lists!$E$2:$E$133,'Quarterly Information'!$K106,Exchange_Value)+AB106*$N106*SUMIF(Lists!$E$2:$E$133,'Quarterly Information'!$M106,Exchange_Value)+AB106*$P106*SUMIF(Lists!$E$2:$E$133,'Quarterly Information'!$O106,Exchange_Value)+AB106*$R106*SUMIF(Lists!$E$2:$E$133,'Quarterly Information'!$Q106,Exchange_Value)+AB106*$T106*SUMIF(Lists!$E$2:$E$133,'Quarterly Information'!$S106,Exchange_Value))/1000,AB106*SUMIF(Lists!$E$2:$E$133,$I106,Exchange_Value)/1000),1)</f>
        <v>0</v>
      </c>
      <c r="BZ106" s="151">
        <f>ROUND(IF($I106="Other HFC Blend",(AC106*$L106*SUMIF(Lists!$E$2:$E$133,'Quarterly Information'!$K106,Exchange_Value)+AC106*$N106*SUMIF(Lists!$E$2:$E$133,'Quarterly Information'!$M106,Exchange_Value)+AC106*$P106*SUMIF(Lists!$E$2:$E$133,'Quarterly Information'!$O106,Exchange_Value)+AC106*$R106*SUMIF(Lists!$E$2:$E$133,'Quarterly Information'!$Q106,Exchange_Value)+AC106*$T106*SUMIF(Lists!$E$2:$E$133,'Quarterly Information'!$S106,Exchange_Value))/1000,AC106*SUMIF(Lists!$E$2:$E$133,$I106,Exchange_Value)/1000),1)</f>
        <v>0</v>
      </c>
      <c r="CA106" s="151">
        <f>ROUND(IF($I106="Other HFC Blend",(AD106*$L106*SUMIF(Lists!$E$2:$E$133,'Quarterly Information'!$K106,Exchange_Value)+AD106*$N106*SUMIF(Lists!$E$2:$E$133,'Quarterly Information'!$M106,Exchange_Value)+AD106*$P106*SUMIF(Lists!$E$2:$E$133,'Quarterly Information'!$O106,Exchange_Value)+AD106*$R106*SUMIF(Lists!$E$2:$E$133,'Quarterly Information'!$Q106,Exchange_Value)+AD106*$T106*SUMIF(Lists!$E$2:$E$133,'Quarterly Information'!$S106,Exchange_Value))/1000,AD106*SUMIF(Lists!$E$2:$E$133,$I106,Exchange_Value)/1000),1)</f>
        <v>0</v>
      </c>
      <c r="CB106" s="151">
        <f>ROUND(IF($I106="Other HFC Blend",(AE106*$L106*SUMIF(Lists!$E$2:$E$133,'Quarterly Information'!$K106,Exchange_Value)+AE106*$N106*SUMIF(Lists!$E$2:$E$133,'Quarterly Information'!$M106,Exchange_Value)+AE106*$P106*SUMIF(Lists!$E$2:$E$133,'Quarterly Information'!$O106,Exchange_Value)+AE106*$R106*SUMIF(Lists!$E$2:$E$133,'Quarterly Information'!$Q106,Exchange_Value)+AE106*$T106*SUMIF(Lists!$E$2:$E$133,'Quarterly Information'!$S106,Exchange_Value))/1000,AE106*SUMIF(Lists!$E$2:$E$133,$I106,Exchange_Value)/1000),1)</f>
        <v>0</v>
      </c>
      <c r="CC106" s="151">
        <f>ROUND(IF($I106="Other HFC Blend",(AF106*$L106*SUMIF(Lists!$E$2:$E$133,'Quarterly Information'!$K106,Exchange_Value)+AF106*$N106*SUMIF(Lists!$E$2:$E$133,'Quarterly Information'!$M106,Exchange_Value)+AF106*$P106*SUMIF(Lists!$E$2:$E$133,'Quarterly Information'!$O106,Exchange_Value)+AF106*$R106*SUMIF(Lists!$E$2:$E$133,'Quarterly Information'!$Q106,Exchange_Value)+AF106*$T106*SUMIF(Lists!$E$2:$E$133,'Quarterly Information'!$S106,Exchange_Value))/1000,AF106*SUMIF(Lists!$E$2:$E$133,$I106,Exchange_Value)/1000),1)</f>
        <v>0</v>
      </c>
    </row>
    <row r="107" spans="1:81" ht="14.1">
      <c r="A107" s="18">
        <v>65</v>
      </c>
      <c r="B107" s="46" t="str">
        <f t="shared" si="36"/>
        <v/>
      </c>
      <c r="C107" s="72"/>
      <c r="D107" s="47"/>
      <c r="E107" s="81"/>
      <c r="F107" s="48"/>
      <c r="G107" s="49"/>
      <c r="H107" s="50"/>
      <c r="I107" s="92"/>
      <c r="J107" s="104"/>
      <c r="K107" s="109"/>
      <c r="L107" s="51"/>
      <c r="M107" s="48"/>
      <c r="N107" s="51"/>
      <c r="O107" s="48"/>
      <c r="P107" s="51"/>
      <c r="Q107" s="69"/>
      <c r="R107" s="51"/>
      <c r="S107" s="69"/>
      <c r="T107" s="110"/>
      <c r="U107" s="107"/>
      <c r="V107" s="48"/>
      <c r="W107" s="52"/>
      <c r="X107" s="48"/>
      <c r="Y107" s="116"/>
      <c r="Z107" s="133"/>
      <c r="AA107" s="131"/>
      <c r="AB107" s="76"/>
      <c r="AC107" s="76"/>
      <c r="AD107" s="76"/>
      <c r="AE107" s="76"/>
      <c r="AF107" s="76"/>
      <c r="AG107" s="145"/>
      <c r="AH107"/>
      <c r="AI107" s="148">
        <f t="shared" ref="AI107:AI170" si="37">L107*J107</f>
        <v>0</v>
      </c>
      <c r="AJ107" s="148">
        <f t="shared" ref="AJ107:AJ170" si="38">N107*J107</f>
        <v>0</v>
      </c>
      <c r="AK107" s="148">
        <f t="shared" ref="AK107:AK170" si="39">P107*J107</f>
        <v>0</v>
      </c>
      <c r="AL107" s="148">
        <f t="shared" ref="AL107:AL170" si="40">R107*J107</f>
        <v>0</v>
      </c>
      <c r="AM107" s="148">
        <f t="shared" ref="AM107:AM170" si="41">T107*J107</f>
        <v>0</v>
      </c>
      <c r="AN107" s="148">
        <f t="shared" ref="AN107:AN170" si="42">IF(F107="No",J107,0)</f>
        <v>0</v>
      </c>
      <c r="AO107" s="150"/>
      <c r="AP107" s="149" t="e">
        <f t="shared" ref="AP107:AP170" si="43">(J107*L107)*(AA107/J107)</f>
        <v>#DIV/0!</v>
      </c>
      <c r="AQ107" s="149" t="e">
        <f t="shared" ref="AQ107:AQ170" si="44">(J107*N107)*(AA107/J107)</f>
        <v>#DIV/0!</v>
      </c>
      <c r="AR107" s="149" t="e">
        <f t="shared" ref="AR107:AR170" si="45">(J107*P107)*(AA107/J107)</f>
        <v>#DIV/0!</v>
      </c>
      <c r="AS107" s="149" t="e">
        <f t="shared" ref="AS107:AS170" si="46">(J107*R107)*(AA107/J107)</f>
        <v>#DIV/0!</v>
      </c>
      <c r="AT107" s="149" t="e">
        <f t="shared" ref="AT107:AT170" si="47">(J107*T107)*(AA107/J107)</f>
        <v>#DIV/0!</v>
      </c>
      <c r="AU107" s="148">
        <f t="shared" ref="AU107:AU170" si="48">IF(F107="No",AA107,0)</f>
        <v>0</v>
      </c>
      <c r="AV107" s="149" t="e">
        <f t="shared" ref="AV107:AV170" si="49">(J107*L107)*(AB107/J107)</f>
        <v>#DIV/0!</v>
      </c>
      <c r="AW107" s="149" t="e">
        <f t="shared" ref="AW107:AW170" si="50">(J107*N107)*(AB107/J107)</f>
        <v>#DIV/0!</v>
      </c>
      <c r="AX107" s="149" t="e">
        <f t="shared" ref="AX107:AX170" si="51">(J107*P107)*(AB107/J107)</f>
        <v>#DIV/0!</v>
      </c>
      <c r="AY107" s="149" t="e">
        <f t="shared" ref="AY107:AY170" si="52">(J107*R107)*(AB107/J107)</f>
        <v>#DIV/0!</v>
      </c>
      <c r="AZ107" s="149" t="e">
        <f t="shared" ref="AZ107:AZ170" si="53">(J107*T107)*(AB107/J107)</f>
        <v>#DIV/0!</v>
      </c>
      <c r="BA107" s="148">
        <f t="shared" ref="BA107:BA170" si="54">IF(F107="No",AB107,0)</f>
        <v>0</v>
      </c>
      <c r="BB107" s="149" t="e">
        <f t="shared" ref="BB107:BB170" si="55">(J107*L107)*(AC107/J107)</f>
        <v>#DIV/0!</v>
      </c>
      <c r="BC107" s="149" t="e">
        <f t="shared" ref="BC107:BC170" si="56">(J107*N107)*(AC107/J107)</f>
        <v>#DIV/0!</v>
      </c>
      <c r="BD107" s="149" t="e">
        <f t="shared" ref="BD107:BD170" si="57">(J107*P107)*(AC107/J107)</f>
        <v>#DIV/0!</v>
      </c>
      <c r="BE107" s="149" t="e">
        <f t="shared" ref="BE107:BE170" si="58">(J107*R107)*(AC107/J107)</f>
        <v>#DIV/0!</v>
      </c>
      <c r="BF107" s="149" t="e">
        <f t="shared" ref="BF107:BF170" si="59">(J107*T107)*(AC107/J107)</f>
        <v>#DIV/0!</v>
      </c>
      <c r="BG107" s="148">
        <f t="shared" ref="BG107:BG170" si="60">IF(F107="No",AC107,0)</f>
        <v>0</v>
      </c>
      <c r="BH107" s="149" t="e">
        <f t="shared" ref="BH107:BH170" si="61">(J107*L107)*(AD107/J107)</f>
        <v>#DIV/0!</v>
      </c>
      <c r="BI107" s="149" t="e">
        <f t="shared" ref="BI107:BI170" si="62">(J107*N107)*(AD107/J107)</f>
        <v>#DIV/0!</v>
      </c>
      <c r="BJ107" s="149" t="e">
        <f t="shared" ref="BJ107:BJ170" si="63">(J107*P107)*(AD107/J107)</f>
        <v>#DIV/0!</v>
      </c>
      <c r="BK107" s="149" t="e">
        <f t="shared" ref="BK107:BK170" si="64">(J107*R107)*(AD107/J107)</f>
        <v>#DIV/0!</v>
      </c>
      <c r="BL107" s="149" t="e">
        <f t="shared" ref="BL107:BL170" si="65">(J107*T107)*(AD107/J107)</f>
        <v>#DIV/0!</v>
      </c>
      <c r="BM107" s="148">
        <f t="shared" ref="BM107:BM170" si="66">IF(F107="No",AD107,0)</f>
        <v>0</v>
      </c>
      <c r="BN107" s="149" t="e">
        <f t="shared" ref="BN107:BN170" si="67">(J107*L107)*(AE107/J107)</f>
        <v>#DIV/0!</v>
      </c>
      <c r="BO107" s="149" t="e">
        <f t="shared" ref="BO107:BO170" si="68">(J107*N107)*(AE107/J107)</f>
        <v>#DIV/0!</v>
      </c>
      <c r="BP107" s="149" t="e">
        <f t="shared" ref="BP107:BP170" si="69">(J107*P107)*(AE107/J107)</f>
        <v>#DIV/0!</v>
      </c>
      <c r="BQ107" s="149" t="e">
        <f t="shared" ref="BQ107:BQ170" si="70">(J107*R107)*(AE107/J107)</f>
        <v>#DIV/0!</v>
      </c>
      <c r="BR107" s="149" t="e">
        <f t="shared" ref="BR107:BR170" si="71">(J107*T107)*(AE107/J107)</f>
        <v>#DIV/0!</v>
      </c>
      <c r="BS107" s="148">
        <f t="shared" ref="BS107:BS170" si="72">IF(F107="No",AE107,0)</f>
        <v>0</v>
      </c>
      <c r="BT107" s="150"/>
      <c r="BU107" s="150" t="e">
        <f>VLOOKUP(I107,Lists!$D$2:$D$19,1,FALSE)</f>
        <v>#N/A</v>
      </c>
      <c r="BV107" s="150" t="e">
        <f>VLOOKUP($I107,Blends!$B$2:$B$115,1,FALSE)</f>
        <v>#N/A</v>
      </c>
      <c r="BW107" s="150"/>
      <c r="BX107" s="151">
        <f>ROUND(IF($I107="Other HFC Blend",(AA107*$L107*SUMIF(Lists!$E$2:$E$133,'Quarterly Information'!$K107,Exchange_Value)+AA107*$N107*SUMIF(Lists!$E$2:$E$133,'Quarterly Information'!$M107,Exchange_Value)+AA107*$P107*SUMIF(Lists!$E$2:$E$133,'Quarterly Information'!$O107,Exchange_Value)+AA107*$R107*SUMIF(Lists!$E$2:$E$133,'Quarterly Information'!$Q107,Exchange_Value)+AA107*$T107*SUMIF(Lists!$E$2:$E$133,'Quarterly Information'!$S107,Exchange_Value))/1000,AA107*SUMIF(Lists!$E$2:$E$133,$I107,Exchange_Value)/1000),1)</f>
        <v>0</v>
      </c>
      <c r="BY107" s="151">
        <f>ROUND(IF($I107="Other HFC Blend",(AB107*$L107*SUMIF(Lists!$E$2:$E$133,'Quarterly Information'!$K107,Exchange_Value)+AB107*$N107*SUMIF(Lists!$E$2:$E$133,'Quarterly Information'!$M107,Exchange_Value)+AB107*$P107*SUMIF(Lists!$E$2:$E$133,'Quarterly Information'!$O107,Exchange_Value)+AB107*$R107*SUMIF(Lists!$E$2:$E$133,'Quarterly Information'!$Q107,Exchange_Value)+AB107*$T107*SUMIF(Lists!$E$2:$E$133,'Quarterly Information'!$S107,Exchange_Value))/1000,AB107*SUMIF(Lists!$E$2:$E$133,$I107,Exchange_Value)/1000),1)</f>
        <v>0</v>
      </c>
      <c r="BZ107" s="151">
        <f>ROUND(IF($I107="Other HFC Blend",(AC107*$L107*SUMIF(Lists!$E$2:$E$133,'Quarterly Information'!$K107,Exchange_Value)+AC107*$N107*SUMIF(Lists!$E$2:$E$133,'Quarterly Information'!$M107,Exchange_Value)+AC107*$P107*SUMIF(Lists!$E$2:$E$133,'Quarterly Information'!$O107,Exchange_Value)+AC107*$R107*SUMIF(Lists!$E$2:$E$133,'Quarterly Information'!$Q107,Exchange_Value)+AC107*$T107*SUMIF(Lists!$E$2:$E$133,'Quarterly Information'!$S107,Exchange_Value))/1000,AC107*SUMIF(Lists!$E$2:$E$133,$I107,Exchange_Value)/1000),1)</f>
        <v>0</v>
      </c>
      <c r="CA107" s="151">
        <f>ROUND(IF($I107="Other HFC Blend",(AD107*$L107*SUMIF(Lists!$E$2:$E$133,'Quarterly Information'!$K107,Exchange_Value)+AD107*$N107*SUMIF(Lists!$E$2:$E$133,'Quarterly Information'!$M107,Exchange_Value)+AD107*$P107*SUMIF(Lists!$E$2:$E$133,'Quarterly Information'!$O107,Exchange_Value)+AD107*$R107*SUMIF(Lists!$E$2:$E$133,'Quarterly Information'!$Q107,Exchange_Value)+AD107*$T107*SUMIF(Lists!$E$2:$E$133,'Quarterly Information'!$S107,Exchange_Value))/1000,AD107*SUMIF(Lists!$E$2:$E$133,$I107,Exchange_Value)/1000),1)</f>
        <v>0</v>
      </c>
      <c r="CB107" s="151">
        <f>ROUND(IF($I107="Other HFC Blend",(AE107*$L107*SUMIF(Lists!$E$2:$E$133,'Quarterly Information'!$K107,Exchange_Value)+AE107*$N107*SUMIF(Lists!$E$2:$E$133,'Quarterly Information'!$M107,Exchange_Value)+AE107*$P107*SUMIF(Lists!$E$2:$E$133,'Quarterly Information'!$O107,Exchange_Value)+AE107*$R107*SUMIF(Lists!$E$2:$E$133,'Quarterly Information'!$Q107,Exchange_Value)+AE107*$T107*SUMIF(Lists!$E$2:$E$133,'Quarterly Information'!$S107,Exchange_Value))/1000,AE107*SUMIF(Lists!$E$2:$E$133,$I107,Exchange_Value)/1000),1)</f>
        <v>0</v>
      </c>
      <c r="CC107" s="151">
        <f>ROUND(IF($I107="Other HFC Blend",(AF107*$L107*SUMIF(Lists!$E$2:$E$133,'Quarterly Information'!$K107,Exchange_Value)+AF107*$N107*SUMIF(Lists!$E$2:$E$133,'Quarterly Information'!$M107,Exchange_Value)+AF107*$P107*SUMIF(Lists!$E$2:$E$133,'Quarterly Information'!$O107,Exchange_Value)+AF107*$R107*SUMIF(Lists!$E$2:$E$133,'Quarterly Information'!$Q107,Exchange_Value)+AF107*$T107*SUMIF(Lists!$E$2:$E$133,'Quarterly Information'!$S107,Exchange_Value))/1000,AF107*SUMIF(Lists!$E$2:$E$133,$I107,Exchange_Value)/1000),1)</f>
        <v>0</v>
      </c>
    </row>
    <row r="108" spans="1:81" ht="14.1">
      <c r="A108" s="18">
        <v>66</v>
      </c>
      <c r="B108" s="46" t="str">
        <f t="shared" ref="B108:B171" si="73">IF(C108&gt;0,A108,"")</f>
        <v/>
      </c>
      <c r="C108" s="72"/>
      <c r="D108" s="47"/>
      <c r="E108" s="81"/>
      <c r="F108" s="48"/>
      <c r="G108" s="49"/>
      <c r="H108" s="50"/>
      <c r="I108" s="92"/>
      <c r="J108" s="104"/>
      <c r="K108" s="109"/>
      <c r="L108" s="51"/>
      <c r="M108" s="48"/>
      <c r="N108" s="51"/>
      <c r="O108" s="48"/>
      <c r="P108" s="51"/>
      <c r="Q108" s="69"/>
      <c r="R108" s="51"/>
      <c r="S108" s="69"/>
      <c r="T108" s="110"/>
      <c r="U108" s="107"/>
      <c r="V108" s="48"/>
      <c r="W108" s="52"/>
      <c r="X108" s="48"/>
      <c r="Y108" s="116"/>
      <c r="Z108" s="133"/>
      <c r="AA108" s="131"/>
      <c r="AB108" s="76"/>
      <c r="AC108" s="76"/>
      <c r="AD108" s="76"/>
      <c r="AE108" s="76"/>
      <c r="AF108" s="76"/>
      <c r="AG108" s="145"/>
      <c r="AH108"/>
      <c r="AI108" s="148">
        <f t="shared" si="37"/>
        <v>0</v>
      </c>
      <c r="AJ108" s="148">
        <f t="shared" si="38"/>
        <v>0</v>
      </c>
      <c r="AK108" s="148">
        <f t="shared" si="39"/>
        <v>0</v>
      </c>
      <c r="AL108" s="148">
        <f t="shared" si="40"/>
        <v>0</v>
      </c>
      <c r="AM108" s="148">
        <f t="shared" si="41"/>
        <v>0</v>
      </c>
      <c r="AN108" s="148">
        <f t="shared" si="42"/>
        <v>0</v>
      </c>
      <c r="AO108" s="150"/>
      <c r="AP108" s="149" t="e">
        <f t="shared" si="43"/>
        <v>#DIV/0!</v>
      </c>
      <c r="AQ108" s="149" t="e">
        <f t="shared" si="44"/>
        <v>#DIV/0!</v>
      </c>
      <c r="AR108" s="149" t="e">
        <f t="shared" si="45"/>
        <v>#DIV/0!</v>
      </c>
      <c r="AS108" s="149" t="e">
        <f t="shared" si="46"/>
        <v>#DIV/0!</v>
      </c>
      <c r="AT108" s="149" t="e">
        <f t="shared" si="47"/>
        <v>#DIV/0!</v>
      </c>
      <c r="AU108" s="148">
        <f t="shared" si="48"/>
        <v>0</v>
      </c>
      <c r="AV108" s="149" t="e">
        <f t="shared" si="49"/>
        <v>#DIV/0!</v>
      </c>
      <c r="AW108" s="149" t="e">
        <f t="shared" si="50"/>
        <v>#DIV/0!</v>
      </c>
      <c r="AX108" s="149" t="e">
        <f t="shared" si="51"/>
        <v>#DIV/0!</v>
      </c>
      <c r="AY108" s="149" t="e">
        <f t="shared" si="52"/>
        <v>#DIV/0!</v>
      </c>
      <c r="AZ108" s="149" t="e">
        <f t="shared" si="53"/>
        <v>#DIV/0!</v>
      </c>
      <c r="BA108" s="148">
        <f t="shared" si="54"/>
        <v>0</v>
      </c>
      <c r="BB108" s="149" t="e">
        <f t="shared" si="55"/>
        <v>#DIV/0!</v>
      </c>
      <c r="BC108" s="149" t="e">
        <f t="shared" si="56"/>
        <v>#DIV/0!</v>
      </c>
      <c r="BD108" s="149" t="e">
        <f t="shared" si="57"/>
        <v>#DIV/0!</v>
      </c>
      <c r="BE108" s="149" t="e">
        <f t="shared" si="58"/>
        <v>#DIV/0!</v>
      </c>
      <c r="BF108" s="149" t="e">
        <f t="shared" si="59"/>
        <v>#DIV/0!</v>
      </c>
      <c r="BG108" s="148">
        <f t="shared" si="60"/>
        <v>0</v>
      </c>
      <c r="BH108" s="149" t="e">
        <f t="shared" si="61"/>
        <v>#DIV/0!</v>
      </c>
      <c r="BI108" s="149" t="e">
        <f t="shared" si="62"/>
        <v>#DIV/0!</v>
      </c>
      <c r="BJ108" s="149" t="e">
        <f t="shared" si="63"/>
        <v>#DIV/0!</v>
      </c>
      <c r="BK108" s="149" t="e">
        <f t="shared" si="64"/>
        <v>#DIV/0!</v>
      </c>
      <c r="BL108" s="149" t="e">
        <f t="shared" si="65"/>
        <v>#DIV/0!</v>
      </c>
      <c r="BM108" s="148">
        <f t="shared" si="66"/>
        <v>0</v>
      </c>
      <c r="BN108" s="149" t="e">
        <f t="shared" si="67"/>
        <v>#DIV/0!</v>
      </c>
      <c r="BO108" s="149" t="e">
        <f t="shared" si="68"/>
        <v>#DIV/0!</v>
      </c>
      <c r="BP108" s="149" t="e">
        <f t="shared" si="69"/>
        <v>#DIV/0!</v>
      </c>
      <c r="BQ108" s="149" t="e">
        <f t="shared" si="70"/>
        <v>#DIV/0!</v>
      </c>
      <c r="BR108" s="149" t="e">
        <f t="shared" si="71"/>
        <v>#DIV/0!</v>
      </c>
      <c r="BS108" s="148">
        <f t="shared" si="72"/>
        <v>0</v>
      </c>
      <c r="BT108" s="150"/>
      <c r="BU108" s="150" t="e">
        <f>VLOOKUP(I108,Lists!$D$2:$D$19,1,FALSE)</f>
        <v>#N/A</v>
      </c>
      <c r="BV108" s="150" t="e">
        <f>VLOOKUP($I108,Blends!$B$2:$B$115,1,FALSE)</f>
        <v>#N/A</v>
      </c>
      <c r="BW108" s="150"/>
      <c r="BX108" s="151">
        <f>ROUND(IF($I108="Other HFC Blend",(AA108*$L108*SUMIF(Lists!$E$2:$E$133,'Quarterly Information'!$K108,Exchange_Value)+AA108*$N108*SUMIF(Lists!$E$2:$E$133,'Quarterly Information'!$M108,Exchange_Value)+AA108*$P108*SUMIF(Lists!$E$2:$E$133,'Quarterly Information'!$O108,Exchange_Value)+AA108*$R108*SUMIF(Lists!$E$2:$E$133,'Quarterly Information'!$Q108,Exchange_Value)+AA108*$T108*SUMIF(Lists!$E$2:$E$133,'Quarterly Information'!$S108,Exchange_Value))/1000,AA108*SUMIF(Lists!$E$2:$E$133,$I108,Exchange_Value)/1000),1)</f>
        <v>0</v>
      </c>
      <c r="BY108" s="151">
        <f>ROUND(IF($I108="Other HFC Blend",(AB108*$L108*SUMIF(Lists!$E$2:$E$133,'Quarterly Information'!$K108,Exchange_Value)+AB108*$N108*SUMIF(Lists!$E$2:$E$133,'Quarterly Information'!$M108,Exchange_Value)+AB108*$P108*SUMIF(Lists!$E$2:$E$133,'Quarterly Information'!$O108,Exchange_Value)+AB108*$R108*SUMIF(Lists!$E$2:$E$133,'Quarterly Information'!$Q108,Exchange_Value)+AB108*$T108*SUMIF(Lists!$E$2:$E$133,'Quarterly Information'!$S108,Exchange_Value))/1000,AB108*SUMIF(Lists!$E$2:$E$133,$I108,Exchange_Value)/1000),1)</f>
        <v>0</v>
      </c>
      <c r="BZ108" s="151">
        <f>ROUND(IF($I108="Other HFC Blend",(AC108*$L108*SUMIF(Lists!$E$2:$E$133,'Quarterly Information'!$K108,Exchange_Value)+AC108*$N108*SUMIF(Lists!$E$2:$E$133,'Quarterly Information'!$M108,Exchange_Value)+AC108*$P108*SUMIF(Lists!$E$2:$E$133,'Quarterly Information'!$O108,Exchange_Value)+AC108*$R108*SUMIF(Lists!$E$2:$E$133,'Quarterly Information'!$Q108,Exchange_Value)+AC108*$T108*SUMIF(Lists!$E$2:$E$133,'Quarterly Information'!$S108,Exchange_Value))/1000,AC108*SUMIF(Lists!$E$2:$E$133,$I108,Exchange_Value)/1000),1)</f>
        <v>0</v>
      </c>
      <c r="CA108" s="151">
        <f>ROUND(IF($I108="Other HFC Blend",(AD108*$L108*SUMIF(Lists!$E$2:$E$133,'Quarterly Information'!$K108,Exchange_Value)+AD108*$N108*SUMIF(Lists!$E$2:$E$133,'Quarterly Information'!$M108,Exchange_Value)+AD108*$P108*SUMIF(Lists!$E$2:$E$133,'Quarterly Information'!$O108,Exchange_Value)+AD108*$R108*SUMIF(Lists!$E$2:$E$133,'Quarterly Information'!$Q108,Exchange_Value)+AD108*$T108*SUMIF(Lists!$E$2:$E$133,'Quarterly Information'!$S108,Exchange_Value))/1000,AD108*SUMIF(Lists!$E$2:$E$133,$I108,Exchange_Value)/1000),1)</f>
        <v>0</v>
      </c>
      <c r="CB108" s="151">
        <f>ROUND(IF($I108="Other HFC Blend",(AE108*$L108*SUMIF(Lists!$E$2:$E$133,'Quarterly Information'!$K108,Exchange_Value)+AE108*$N108*SUMIF(Lists!$E$2:$E$133,'Quarterly Information'!$M108,Exchange_Value)+AE108*$P108*SUMIF(Lists!$E$2:$E$133,'Quarterly Information'!$O108,Exchange_Value)+AE108*$R108*SUMIF(Lists!$E$2:$E$133,'Quarterly Information'!$Q108,Exchange_Value)+AE108*$T108*SUMIF(Lists!$E$2:$E$133,'Quarterly Information'!$S108,Exchange_Value))/1000,AE108*SUMIF(Lists!$E$2:$E$133,$I108,Exchange_Value)/1000),1)</f>
        <v>0</v>
      </c>
      <c r="CC108" s="151">
        <f>ROUND(IF($I108="Other HFC Blend",(AF108*$L108*SUMIF(Lists!$E$2:$E$133,'Quarterly Information'!$K108,Exchange_Value)+AF108*$N108*SUMIF(Lists!$E$2:$E$133,'Quarterly Information'!$M108,Exchange_Value)+AF108*$P108*SUMIF(Lists!$E$2:$E$133,'Quarterly Information'!$O108,Exchange_Value)+AF108*$R108*SUMIF(Lists!$E$2:$E$133,'Quarterly Information'!$Q108,Exchange_Value)+AF108*$T108*SUMIF(Lists!$E$2:$E$133,'Quarterly Information'!$S108,Exchange_Value))/1000,AF108*SUMIF(Lists!$E$2:$E$133,$I108,Exchange_Value)/1000),1)</f>
        <v>0</v>
      </c>
    </row>
    <row r="109" spans="1:81" ht="14.1">
      <c r="A109" s="18">
        <v>67</v>
      </c>
      <c r="B109" s="46" t="str">
        <f t="shared" si="73"/>
        <v/>
      </c>
      <c r="C109" s="72"/>
      <c r="D109" s="47"/>
      <c r="E109" s="81"/>
      <c r="F109" s="48"/>
      <c r="G109" s="49"/>
      <c r="H109" s="50"/>
      <c r="I109" s="92"/>
      <c r="J109" s="104"/>
      <c r="K109" s="109"/>
      <c r="L109" s="51"/>
      <c r="M109" s="48"/>
      <c r="N109" s="51"/>
      <c r="O109" s="48"/>
      <c r="P109" s="51"/>
      <c r="Q109" s="69"/>
      <c r="R109" s="51"/>
      <c r="S109" s="69"/>
      <c r="T109" s="110"/>
      <c r="U109" s="107"/>
      <c r="V109" s="48"/>
      <c r="W109" s="52"/>
      <c r="X109" s="48"/>
      <c r="Y109" s="116"/>
      <c r="Z109" s="133"/>
      <c r="AA109" s="131"/>
      <c r="AB109" s="76"/>
      <c r="AC109" s="76"/>
      <c r="AD109" s="76"/>
      <c r="AE109" s="76"/>
      <c r="AF109" s="76"/>
      <c r="AG109" s="145"/>
      <c r="AH109"/>
      <c r="AI109" s="148">
        <f t="shared" si="37"/>
        <v>0</v>
      </c>
      <c r="AJ109" s="148">
        <f t="shared" si="38"/>
        <v>0</v>
      </c>
      <c r="AK109" s="148">
        <f t="shared" si="39"/>
        <v>0</v>
      </c>
      <c r="AL109" s="148">
        <f t="shared" si="40"/>
        <v>0</v>
      </c>
      <c r="AM109" s="148">
        <f t="shared" si="41"/>
        <v>0</v>
      </c>
      <c r="AN109" s="148">
        <f t="shared" si="42"/>
        <v>0</v>
      </c>
      <c r="AO109" s="150"/>
      <c r="AP109" s="149" t="e">
        <f t="shared" si="43"/>
        <v>#DIV/0!</v>
      </c>
      <c r="AQ109" s="149" t="e">
        <f t="shared" si="44"/>
        <v>#DIV/0!</v>
      </c>
      <c r="AR109" s="149" t="e">
        <f t="shared" si="45"/>
        <v>#DIV/0!</v>
      </c>
      <c r="AS109" s="149" t="e">
        <f t="shared" si="46"/>
        <v>#DIV/0!</v>
      </c>
      <c r="AT109" s="149" t="e">
        <f t="shared" si="47"/>
        <v>#DIV/0!</v>
      </c>
      <c r="AU109" s="148">
        <f t="shared" si="48"/>
        <v>0</v>
      </c>
      <c r="AV109" s="149" t="e">
        <f t="shared" si="49"/>
        <v>#DIV/0!</v>
      </c>
      <c r="AW109" s="149" t="e">
        <f t="shared" si="50"/>
        <v>#DIV/0!</v>
      </c>
      <c r="AX109" s="149" t="e">
        <f t="shared" si="51"/>
        <v>#DIV/0!</v>
      </c>
      <c r="AY109" s="149" t="e">
        <f t="shared" si="52"/>
        <v>#DIV/0!</v>
      </c>
      <c r="AZ109" s="149" t="e">
        <f t="shared" si="53"/>
        <v>#DIV/0!</v>
      </c>
      <c r="BA109" s="148">
        <f t="shared" si="54"/>
        <v>0</v>
      </c>
      <c r="BB109" s="149" t="e">
        <f t="shared" si="55"/>
        <v>#DIV/0!</v>
      </c>
      <c r="BC109" s="149" t="e">
        <f t="shared" si="56"/>
        <v>#DIV/0!</v>
      </c>
      <c r="BD109" s="149" t="e">
        <f t="shared" si="57"/>
        <v>#DIV/0!</v>
      </c>
      <c r="BE109" s="149" t="e">
        <f t="shared" si="58"/>
        <v>#DIV/0!</v>
      </c>
      <c r="BF109" s="149" t="e">
        <f t="shared" si="59"/>
        <v>#DIV/0!</v>
      </c>
      <c r="BG109" s="148">
        <f t="shared" si="60"/>
        <v>0</v>
      </c>
      <c r="BH109" s="149" t="e">
        <f t="shared" si="61"/>
        <v>#DIV/0!</v>
      </c>
      <c r="BI109" s="149" t="e">
        <f t="shared" si="62"/>
        <v>#DIV/0!</v>
      </c>
      <c r="BJ109" s="149" t="e">
        <f t="shared" si="63"/>
        <v>#DIV/0!</v>
      </c>
      <c r="BK109" s="149" t="e">
        <f t="shared" si="64"/>
        <v>#DIV/0!</v>
      </c>
      <c r="BL109" s="149" t="e">
        <f t="shared" si="65"/>
        <v>#DIV/0!</v>
      </c>
      <c r="BM109" s="148">
        <f t="shared" si="66"/>
        <v>0</v>
      </c>
      <c r="BN109" s="149" t="e">
        <f t="shared" si="67"/>
        <v>#DIV/0!</v>
      </c>
      <c r="BO109" s="149" t="e">
        <f t="shared" si="68"/>
        <v>#DIV/0!</v>
      </c>
      <c r="BP109" s="149" t="e">
        <f t="shared" si="69"/>
        <v>#DIV/0!</v>
      </c>
      <c r="BQ109" s="149" t="e">
        <f t="shared" si="70"/>
        <v>#DIV/0!</v>
      </c>
      <c r="BR109" s="149" t="e">
        <f t="shared" si="71"/>
        <v>#DIV/0!</v>
      </c>
      <c r="BS109" s="148">
        <f t="shared" si="72"/>
        <v>0</v>
      </c>
      <c r="BT109" s="150"/>
      <c r="BU109" s="150" t="e">
        <f>VLOOKUP(I109,Lists!$D$2:$D$19,1,FALSE)</f>
        <v>#N/A</v>
      </c>
      <c r="BV109" s="150" t="e">
        <f>VLOOKUP($I109,Blends!$B$2:$B$115,1,FALSE)</f>
        <v>#N/A</v>
      </c>
      <c r="BW109" s="150"/>
      <c r="BX109" s="151">
        <f>ROUND(IF($I109="Other HFC Blend",(AA109*$L109*SUMIF(Lists!$E$2:$E$133,'Quarterly Information'!$K109,Exchange_Value)+AA109*$N109*SUMIF(Lists!$E$2:$E$133,'Quarterly Information'!$M109,Exchange_Value)+AA109*$P109*SUMIF(Lists!$E$2:$E$133,'Quarterly Information'!$O109,Exchange_Value)+AA109*$R109*SUMIF(Lists!$E$2:$E$133,'Quarterly Information'!$Q109,Exchange_Value)+AA109*$T109*SUMIF(Lists!$E$2:$E$133,'Quarterly Information'!$S109,Exchange_Value))/1000,AA109*SUMIF(Lists!$E$2:$E$133,$I109,Exchange_Value)/1000),1)</f>
        <v>0</v>
      </c>
      <c r="BY109" s="151">
        <f>ROUND(IF($I109="Other HFC Blend",(AB109*$L109*SUMIF(Lists!$E$2:$E$133,'Quarterly Information'!$K109,Exchange_Value)+AB109*$N109*SUMIF(Lists!$E$2:$E$133,'Quarterly Information'!$M109,Exchange_Value)+AB109*$P109*SUMIF(Lists!$E$2:$E$133,'Quarterly Information'!$O109,Exchange_Value)+AB109*$R109*SUMIF(Lists!$E$2:$E$133,'Quarterly Information'!$Q109,Exchange_Value)+AB109*$T109*SUMIF(Lists!$E$2:$E$133,'Quarterly Information'!$S109,Exchange_Value))/1000,AB109*SUMIF(Lists!$E$2:$E$133,$I109,Exchange_Value)/1000),1)</f>
        <v>0</v>
      </c>
      <c r="BZ109" s="151">
        <f>ROUND(IF($I109="Other HFC Blend",(AC109*$L109*SUMIF(Lists!$E$2:$E$133,'Quarterly Information'!$K109,Exchange_Value)+AC109*$N109*SUMIF(Lists!$E$2:$E$133,'Quarterly Information'!$M109,Exchange_Value)+AC109*$P109*SUMIF(Lists!$E$2:$E$133,'Quarterly Information'!$O109,Exchange_Value)+AC109*$R109*SUMIF(Lists!$E$2:$E$133,'Quarterly Information'!$Q109,Exchange_Value)+AC109*$T109*SUMIF(Lists!$E$2:$E$133,'Quarterly Information'!$S109,Exchange_Value))/1000,AC109*SUMIF(Lists!$E$2:$E$133,$I109,Exchange_Value)/1000),1)</f>
        <v>0</v>
      </c>
      <c r="CA109" s="151">
        <f>ROUND(IF($I109="Other HFC Blend",(AD109*$L109*SUMIF(Lists!$E$2:$E$133,'Quarterly Information'!$K109,Exchange_Value)+AD109*$N109*SUMIF(Lists!$E$2:$E$133,'Quarterly Information'!$M109,Exchange_Value)+AD109*$P109*SUMIF(Lists!$E$2:$E$133,'Quarterly Information'!$O109,Exchange_Value)+AD109*$R109*SUMIF(Lists!$E$2:$E$133,'Quarterly Information'!$Q109,Exchange_Value)+AD109*$T109*SUMIF(Lists!$E$2:$E$133,'Quarterly Information'!$S109,Exchange_Value))/1000,AD109*SUMIF(Lists!$E$2:$E$133,$I109,Exchange_Value)/1000),1)</f>
        <v>0</v>
      </c>
      <c r="CB109" s="151">
        <f>ROUND(IF($I109="Other HFC Blend",(AE109*$L109*SUMIF(Lists!$E$2:$E$133,'Quarterly Information'!$K109,Exchange_Value)+AE109*$N109*SUMIF(Lists!$E$2:$E$133,'Quarterly Information'!$M109,Exchange_Value)+AE109*$P109*SUMIF(Lists!$E$2:$E$133,'Quarterly Information'!$O109,Exchange_Value)+AE109*$R109*SUMIF(Lists!$E$2:$E$133,'Quarterly Information'!$Q109,Exchange_Value)+AE109*$T109*SUMIF(Lists!$E$2:$E$133,'Quarterly Information'!$S109,Exchange_Value))/1000,AE109*SUMIF(Lists!$E$2:$E$133,$I109,Exchange_Value)/1000),1)</f>
        <v>0</v>
      </c>
      <c r="CC109" s="151">
        <f>ROUND(IF($I109="Other HFC Blend",(AF109*$L109*SUMIF(Lists!$E$2:$E$133,'Quarterly Information'!$K109,Exchange_Value)+AF109*$N109*SUMIF(Lists!$E$2:$E$133,'Quarterly Information'!$M109,Exchange_Value)+AF109*$P109*SUMIF(Lists!$E$2:$E$133,'Quarterly Information'!$O109,Exchange_Value)+AF109*$R109*SUMIF(Lists!$E$2:$E$133,'Quarterly Information'!$Q109,Exchange_Value)+AF109*$T109*SUMIF(Lists!$E$2:$E$133,'Quarterly Information'!$S109,Exchange_Value))/1000,AF109*SUMIF(Lists!$E$2:$E$133,$I109,Exchange_Value)/1000),1)</f>
        <v>0</v>
      </c>
    </row>
    <row r="110" spans="1:81" ht="14.1">
      <c r="A110" s="18">
        <v>68</v>
      </c>
      <c r="B110" s="46" t="str">
        <f t="shared" si="73"/>
        <v/>
      </c>
      <c r="C110" s="72"/>
      <c r="D110" s="47"/>
      <c r="E110" s="81"/>
      <c r="F110" s="48"/>
      <c r="G110" s="49"/>
      <c r="H110" s="50"/>
      <c r="I110" s="92"/>
      <c r="J110" s="104"/>
      <c r="K110" s="109"/>
      <c r="L110" s="51"/>
      <c r="M110" s="48"/>
      <c r="N110" s="51"/>
      <c r="O110" s="48"/>
      <c r="P110" s="51"/>
      <c r="Q110" s="69"/>
      <c r="R110" s="51"/>
      <c r="S110" s="69"/>
      <c r="T110" s="110"/>
      <c r="U110" s="107"/>
      <c r="V110" s="48"/>
      <c r="W110" s="52"/>
      <c r="X110" s="48"/>
      <c r="Y110" s="116"/>
      <c r="Z110" s="133"/>
      <c r="AA110" s="131"/>
      <c r="AB110" s="76"/>
      <c r="AC110" s="76"/>
      <c r="AD110" s="76"/>
      <c r="AE110" s="76"/>
      <c r="AF110" s="76"/>
      <c r="AG110" s="145"/>
      <c r="AH110"/>
      <c r="AI110" s="148">
        <f t="shared" si="37"/>
        <v>0</v>
      </c>
      <c r="AJ110" s="148">
        <f t="shared" si="38"/>
        <v>0</v>
      </c>
      <c r="AK110" s="148">
        <f t="shared" si="39"/>
        <v>0</v>
      </c>
      <c r="AL110" s="148">
        <f t="shared" si="40"/>
        <v>0</v>
      </c>
      <c r="AM110" s="148">
        <f t="shared" si="41"/>
        <v>0</v>
      </c>
      <c r="AN110" s="148">
        <f t="shared" si="42"/>
        <v>0</v>
      </c>
      <c r="AO110" s="150"/>
      <c r="AP110" s="149" t="e">
        <f t="shared" si="43"/>
        <v>#DIV/0!</v>
      </c>
      <c r="AQ110" s="149" t="e">
        <f t="shared" si="44"/>
        <v>#DIV/0!</v>
      </c>
      <c r="AR110" s="149" t="e">
        <f t="shared" si="45"/>
        <v>#DIV/0!</v>
      </c>
      <c r="AS110" s="149" t="e">
        <f t="shared" si="46"/>
        <v>#DIV/0!</v>
      </c>
      <c r="AT110" s="149" t="e">
        <f t="shared" si="47"/>
        <v>#DIV/0!</v>
      </c>
      <c r="AU110" s="148">
        <f t="shared" si="48"/>
        <v>0</v>
      </c>
      <c r="AV110" s="149" t="e">
        <f t="shared" si="49"/>
        <v>#DIV/0!</v>
      </c>
      <c r="AW110" s="149" t="e">
        <f t="shared" si="50"/>
        <v>#DIV/0!</v>
      </c>
      <c r="AX110" s="149" t="e">
        <f t="shared" si="51"/>
        <v>#DIV/0!</v>
      </c>
      <c r="AY110" s="149" t="e">
        <f t="shared" si="52"/>
        <v>#DIV/0!</v>
      </c>
      <c r="AZ110" s="149" t="e">
        <f t="shared" si="53"/>
        <v>#DIV/0!</v>
      </c>
      <c r="BA110" s="148">
        <f t="shared" si="54"/>
        <v>0</v>
      </c>
      <c r="BB110" s="149" t="e">
        <f t="shared" si="55"/>
        <v>#DIV/0!</v>
      </c>
      <c r="BC110" s="149" t="e">
        <f t="shared" si="56"/>
        <v>#DIV/0!</v>
      </c>
      <c r="BD110" s="149" t="e">
        <f t="shared" si="57"/>
        <v>#DIV/0!</v>
      </c>
      <c r="BE110" s="149" t="e">
        <f t="shared" si="58"/>
        <v>#DIV/0!</v>
      </c>
      <c r="BF110" s="149" t="e">
        <f t="shared" si="59"/>
        <v>#DIV/0!</v>
      </c>
      <c r="BG110" s="148">
        <f t="shared" si="60"/>
        <v>0</v>
      </c>
      <c r="BH110" s="149" t="e">
        <f t="shared" si="61"/>
        <v>#DIV/0!</v>
      </c>
      <c r="BI110" s="149" t="e">
        <f t="shared" si="62"/>
        <v>#DIV/0!</v>
      </c>
      <c r="BJ110" s="149" t="e">
        <f t="shared" si="63"/>
        <v>#DIV/0!</v>
      </c>
      <c r="BK110" s="149" t="e">
        <f t="shared" si="64"/>
        <v>#DIV/0!</v>
      </c>
      <c r="BL110" s="149" t="e">
        <f t="shared" si="65"/>
        <v>#DIV/0!</v>
      </c>
      <c r="BM110" s="148">
        <f t="shared" si="66"/>
        <v>0</v>
      </c>
      <c r="BN110" s="149" t="e">
        <f t="shared" si="67"/>
        <v>#DIV/0!</v>
      </c>
      <c r="BO110" s="149" t="e">
        <f t="shared" si="68"/>
        <v>#DIV/0!</v>
      </c>
      <c r="BP110" s="149" t="e">
        <f t="shared" si="69"/>
        <v>#DIV/0!</v>
      </c>
      <c r="BQ110" s="149" t="e">
        <f t="shared" si="70"/>
        <v>#DIV/0!</v>
      </c>
      <c r="BR110" s="149" t="e">
        <f t="shared" si="71"/>
        <v>#DIV/0!</v>
      </c>
      <c r="BS110" s="148">
        <f t="shared" si="72"/>
        <v>0</v>
      </c>
      <c r="BT110" s="150"/>
      <c r="BU110" s="150" t="e">
        <f>VLOOKUP(I110,Lists!$D$2:$D$19,1,FALSE)</f>
        <v>#N/A</v>
      </c>
      <c r="BV110" s="150" t="e">
        <f>VLOOKUP($I110,Blends!$B$2:$B$115,1,FALSE)</f>
        <v>#N/A</v>
      </c>
      <c r="BW110" s="150"/>
      <c r="BX110" s="151">
        <f>ROUND(IF($I110="Other HFC Blend",(AA110*$L110*SUMIF(Lists!$E$2:$E$133,'Quarterly Information'!$K110,Exchange_Value)+AA110*$N110*SUMIF(Lists!$E$2:$E$133,'Quarterly Information'!$M110,Exchange_Value)+AA110*$P110*SUMIF(Lists!$E$2:$E$133,'Quarterly Information'!$O110,Exchange_Value)+AA110*$R110*SUMIF(Lists!$E$2:$E$133,'Quarterly Information'!$Q110,Exchange_Value)+AA110*$T110*SUMIF(Lists!$E$2:$E$133,'Quarterly Information'!$S110,Exchange_Value))/1000,AA110*SUMIF(Lists!$E$2:$E$133,$I110,Exchange_Value)/1000),1)</f>
        <v>0</v>
      </c>
      <c r="BY110" s="151">
        <f>ROUND(IF($I110="Other HFC Blend",(AB110*$L110*SUMIF(Lists!$E$2:$E$133,'Quarterly Information'!$K110,Exchange_Value)+AB110*$N110*SUMIF(Lists!$E$2:$E$133,'Quarterly Information'!$M110,Exchange_Value)+AB110*$P110*SUMIF(Lists!$E$2:$E$133,'Quarterly Information'!$O110,Exchange_Value)+AB110*$R110*SUMIF(Lists!$E$2:$E$133,'Quarterly Information'!$Q110,Exchange_Value)+AB110*$T110*SUMIF(Lists!$E$2:$E$133,'Quarterly Information'!$S110,Exchange_Value))/1000,AB110*SUMIF(Lists!$E$2:$E$133,$I110,Exchange_Value)/1000),1)</f>
        <v>0</v>
      </c>
      <c r="BZ110" s="151">
        <f>ROUND(IF($I110="Other HFC Blend",(AC110*$L110*SUMIF(Lists!$E$2:$E$133,'Quarterly Information'!$K110,Exchange_Value)+AC110*$N110*SUMIF(Lists!$E$2:$E$133,'Quarterly Information'!$M110,Exchange_Value)+AC110*$P110*SUMIF(Lists!$E$2:$E$133,'Quarterly Information'!$O110,Exchange_Value)+AC110*$R110*SUMIF(Lists!$E$2:$E$133,'Quarterly Information'!$Q110,Exchange_Value)+AC110*$T110*SUMIF(Lists!$E$2:$E$133,'Quarterly Information'!$S110,Exchange_Value))/1000,AC110*SUMIF(Lists!$E$2:$E$133,$I110,Exchange_Value)/1000),1)</f>
        <v>0</v>
      </c>
      <c r="CA110" s="151">
        <f>ROUND(IF($I110="Other HFC Blend",(AD110*$L110*SUMIF(Lists!$E$2:$E$133,'Quarterly Information'!$K110,Exchange_Value)+AD110*$N110*SUMIF(Lists!$E$2:$E$133,'Quarterly Information'!$M110,Exchange_Value)+AD110*$P110*SUMIF(Lists!$E$2:$E$133,'Quarterly Information'!$O110,Exchange_Value)+AD110*$R110*SUMIF(Lists!$E$2:$E$133,'Quarterly Information'!$Q110,Exchange_Value)+AD110*$T110*SUMIF(Lists!$E$2:$E$133,'Quarterly Information'!$S110,Exchange_Value))/1000,AD110*SUMIF(Lists!$E$2:$E$133,$I110,Exchange_Value)/1000),1)</f>
        <v>0</v>
      </c>
      <c r="CB110" s="151">
        <f>ROUND(IF($I110="Other HFC Blend",(AE110*$L110*SUMIF(Lists!$E$2:$E$133,'Quarterly Information'!$K110,Exchange_Value)+AE110*$N110*SUMIF(Lists!$E$2:$E$133,'Quarterly Information'!$M110,Exchange_Value)+AE110*$P110*SUMIF(Lists!$E$2:$E$133,'Quarterly Information'!$O110,Exchange_Value)+AE110*$R110*SUMIF(Lists!$E$2:$E$133,'Quarterly Information'!$Q110,Exchange_Value)+AE110*$T110*SUMIF(Lists!$E$2:$E$133,'Quarterly Information'!$S110,Exchange_Value))/1000,AE110*SUMIF(Lists!$E$2:$E$133,$I110,Exchange_Value)/1000),1)</f>
        <v>0</v>
      </c>
      <c r="CC110" s="151">
        <f>ROUND(IF($I110="Other HFC Blend",(AF110*$L110*SUMIF(Lists!$E$2:$E$133,'Quarterly Information'!$K110,Exchange_Value)+AF110*$N110*SUMIF(Lists!$E$2:$E$133,'Quarterly Information'!$M110,Exchange_Value)+AF110*$P110*SUMIF(Lists!$E$2:$E$133,'Quarterly Information'!$O110,Exchange_Value)+AF110*$R110*SUMIF(Lists!$E$2:$E$133,'Quarterly Information'!$Q110,Exchange_Value)+AF110*$T110*SUMIF(Lists!$E$2:$E$133,'Quarterly Information'!$S110,Exchange_Value))/1000,AF110*SUMIF(Lists!$E$2:$E$133,$I110,Exchange_Value)/1000),1)</f>
        <v>0</v>
      </c>
    </row>
    <row r="111" spans="1:81" ht="14.1">
      <c r="A111" s="18">
        <v>69</v>
      </c>
      <c r="B111" s="46" t="str">
        <f t="shared" si="73"/>
        <v/>
      </c>
      <c r="C111" s="72"/>
      <c r="D111" s="47"/>
      <c r="E111" s="81"/>
      <c r="F111" s="48"/>
      <c r="G111" s="49"/>
      <c r="H111" s="50"/>
      <c r="I111" s="92"/>
      <c r="J111" s="104"/>
      <c r="K111" s="109"/>
      <c r="L111" s="51"/>
      <c r="M111" s="48"/>
      <c r="N111" s="51"/>
      <c r="O111" s="48"/>
      <c r="P111" s="51"/>
      <c r="Q111" s="69"/>
      <c r="R111" s="51"/>
      <c r="S111" s="69"/>
      <c r="T111" s="110"/>
      <c r="U111" s="107"/>
      <c r="V111" s="48"/>
      <c r="W111" s="52"/>
      <c r="X111" s="48"/>
      <c r="Y111" s="116"/>
      <c r="Z111" s="133"/>
      <c r="AA111" s="131"/>
      <c r="AB111" s="76"/>
      <c r="AC111" s="76"/>
      <c r="AD111" s="76"/>
      <c r="AE111" s="76"/>
      <c r="AF111" s="76"/>
      <c r="AG111" s="145"/>
      <c r="AH111"/>
      <c r="AI111" s="148">
        <f t="shared" si="37"/>
        <v>0</v>
      </c>
      <c r="AJ111" s="148">
        <f t="shared" si="38"/>
        <v>0</v>
      </c>
      <c r="AK111" s="148">
        <f t="shared" si="39"/>
        <v>0</v>
      </c>
      <c r="AL111" s="148">
        <f t="shared" si="40"/>
        <v>0</v>
      </c>
      <c r="AM111" s="148">
        <f t="shared" si="41"/>
        <v>0</v>
      </c>
      <c r="AN111" s="148">
        <f t="shared" si="42"/>
        <v>0</v>
      </c>
      <c r="AO111" s="150"/>
      <c r="AP111" s="149" t="e">
        <f t="shared" si="43"/>
        <v>#DIV/0!</v>
      </c>
      <c r="AQ111" s="149" t="e">
        <f t="shared" si="44"/>
        <v>#DIV/0!</v>
      </c>
      <c r="AR111" s="149" t="e">
        <f t="shared" si="45"/>
        <v>#DIV/0!</v>
      </c>
      <c r="AS111" s="149" t="e">
        <f t="shared" si="46"/>
        <v>#DIV/0!</v>
      </c>
      <c r="AT111" s="149" t="e">
        <f t="shared" si="47"/>
        <v>#DIV/0!</v>
      </c>
      <c r="AU111" s="148">
        <f t="shared" si="48"/>
        <v>0</v>
      </c>
      <c r="AV111" s="149" t="e">
        <f t="shared" si="49"/>
        <v>#DIV/0!</v>
      </c>
      <c r="AW111" s="149" t="e">
        <f t="shared" si="50"/>
        <v>#DIV/0!</v>
      </c>
      <c r="AX111" s="149" t="e">
        <f t="shared" si="51"/>
        <v>#DIV/0!</v>
      </c>
      <c r="AY111" s="149" t="e">
        <f t="shared" si="52"/>
        <v>#DIV/0!</v>
      </c>
      <c r="AZ111" s="149" t="e">
        <f t="shared" si="53"/>
        <v>#DIV/0!</v>
      </c>
      <c r="BA111" s="148">
        <f t="shared" si="54"/>
        <v>0</v>
      </c>
      <c r="BB111" s="149" t="e">
        <f t="shared" si="55"/>
        <v>#DIV/0!</v>
      </c>
      <c r="BC111" s="149" t="e">
        <f t="shared" si="56"/>
        <v>#DIV/0!</v>
      </c>
      <c r="BD111" s="149" t="e">
        <f t="shared" si="57"/>
        <v>#DIV/0!</v>
      </c>
      <c r="BE111" s="149" t="e">
        <f t="shared" si="58"/>
        <v>#DIV/0!</v>
      </c>
      <c r="BF111" s="149" t="e">
        <f t="shared" si="59"/>
        <v>#DIV/0!</v>
      </c>
      <c r="BG111" s="148">
        <f t="shared" si="60"/>
        <v>0</v>
      </c>
      <c r="BH111" s="149" t="e">
        <f t="shared" si="61"/>
        <v>#DIV/0!</v>
      </c>
      <c r="BI111" s="149" t="e">
        <f t="shared" si="62"/>
        <v>#DIV/0!</v>
      </c>
      <c r="BJ111" s="149" t="e">
        <f t="shared" si="63"/>
        <v>#DIV/0!</v>
      </c>
      <c r="BK111" s="149" t="e">
        <f t="shared" si="64"/>
        <v>#DIV/0!</v>
      </c>
      <c r="BL111" s="149" t="e">
        <f t="shared" si="65"/>
        <v>#DIV/0!</v>
      </c>
      <c r="BM111" s="148">
        <f t="shared" si="66"/>
        <v>0</v>
      </c>
      <c r="BN111" s="149" t="e">
        <f t="shared" si="67"/>
        <v>#DIV/0!</v>
      </c>
      <c r="BO111" s="149" t="e">
        <f t="shared" si="68"/>
        <v>#DIV/0!</v>
      </c>
      <c r="BP111" s="149" t="e">
        <f t="shared" si="69"/>
        <v>#DIV/0!</v>
      </c>
      <c r="BQ111" s="149" t="e">
        <f t="shared" si="70"/>
        <v>#DIV/0!</v>
      </c>
      <c r="BR111" s="149" t="e">
        <f t="shared" si="71"/>
        <v>#DIV/0!</v>
      </c>
      <c r="BS111" s="148">
        <f t="shared" si="72"/>
        <v>0</v>
      </c>
      <c r="BT111" s="150"/>
      <c r="BU111" s="150" t="e">
        <f>VLOOKUP(I111,Lists!$D$2:$D$19,1,FALSE)</f>
        <v>#N/A</v>
      </c>
      <c r="BV111" s="150" t="e">
        <f>VLOOKUP($I111,Blends!$B$2:$B$115,1,FALSE)</f>
        <v>#N/A</v>
      </c>
      <c r="BW111" s="150"/>
      <c r="BX111" s="151">
        <f>ROUND(IF($I111="Other HFC Blend",(AA111*$L111*SUMIF(Lists!$E$2:$E$133,'Quarterly Information'!$K111,Exchange_Value)+AA111*$N111*SUMIF(Lists!$E$2:$E$133,'Quarterly Information'!$M111,Exchange_Value)+AA111*$P111*SUMIF(Lists!$E$2:$E$133,'Quarterly Information'!$O111,Exchange_Value)+AA111*$R111*SUMIF(Lists!$E$2:$E$133,'Quarterly Information'!$Q111,Exchange_Value)+AA111*$T111*SUMIF(Lists!$E$2:$E$133,'Quarterly Information'!$S111,Exchange_Value))/1000,AA111*SUMIF(Lists!$E$2:$E$133,$I111,Exchange_Value)/1000),1)</f>
        <v>0</v>
      </c>
      <c r="BY111" s="151">
        <f>ROUND(IF($I111="Other HFC Blend",(AB111*$L111*SUMIF(Lists!$E$2:$E$133,'Quarterly Information'!$K111,Exchange_Value)+AB111*$N111*SUMIF(Lists!$E$2:$E$133,'Quarterly Information'!$M111,Exchange_Value)+AB111*$P111*SUMIF(Lists!$E$2:$E$133,'Quarterly Information'!$O111,Exchange_Value)+AB111*$R111*SUMIF(Lists!$E$2:$E$133,'Quarterly Information'!$Q111,Exchange_Value)+AB111*$T111*SUMIF(Lists!$E$2:$E$133,'Quarterly Information'!$S111,Exchange_Value))/1000,AB111*SUMIF(Lists!$E$2:$E$133,$I111,Exchange_Value)/1000),1)</f>
        <v>0</v>
      </c>
      <c r="BZ111" s="151">
        <f>ROUND(IF($I111="Other HFC Blend",(AC111*$L111*SUMIF(Lists!$E$2:$E$133,'Quarterly Information'!$K111,Exchange_Value)+AC111*$N111*SUMIF(Lists!$E$2:$E$133,'Quarterly Information'!$M111,Exchange_Value)+AC111*$P111*SUMIF(Lists!$E$2:$E$133,'Quarterly Information'!$O111,Exchange_Value)+AC111*$R111*SUMIF(Lists!$E$2:$E$133,'Quarterly Information'!$Q111,Exchange_Value)+AC111*$T111*SUMIF(Lists!$E$2:$E$133,'Quarterly Information'!$S111,Exchange_Value))/1000,AC111*SUMIF(Lists!$E$2:$E$133,$I111,Exchange_Value)/1000),1)</f>
        <v>0</v>
      </c>
      <c r="CA111" s="151">
        <f>ROUND(IF($I111="Other HFC Blend",(AD111*$L111*SUMIF(Lists!$E$2:$E$133,'Quarterly Information'!$K111,Exchange_Value)+AD111*$N111*SUMIF(Lists!$E$2:$E$133,'Quarterly Information'!$M111,Exchange_Value)+AD111*$P111*SUMIF(Lists!$E$2:$E$133,'Quarterly Information'!$O111,Exchange_Value)+AD111*$R111*SUMIF(Lists!$E$2:$E$133,'Quarterly Information'!$Q111,Exchange_Value)+AD111*$T111*SUMIF(Lists!$E$2:$E$133,'Quarterly Information'!$S111,Exchange_Value))/1000,AD111*SUMIF(Lists!$E$2:$E$133,$I111,Exchange_Value)/1000),1)</f>
        <v>0</v>
      </c>
      <c r="CB111" s="151">
        <f>ROUND(IF($I111="Other HFC Blend",(AE111*$L111*SUMIF(Lists!$E$2:$E$133,'Quarterly Information'!$K111,Exchange_Value)+AE111*$N111*SUMIF(Lists!$E$2:$E$133,'Quarterly Information'!$M111,Exchange_Value)+AE111*$P111*SUMIF(Lists!$E$2:$E$133,'Quarterly Information'!$O111,Exchange_Value)+AE111*$R111*SUMIF(Lists!$E$2:$E$133,'Quarterly Information'!$Q111,Exchange_Value)+AE111*$T111*SUMIF(Lists!$E$2:$E$133,'Quarterly Information'!$S111,Exchange_Value))/1000,AE111*SUMIF(Lists!$E$2:$E$133,$I111,Exchange_Value)/1000),1)</f>
        <v>0</v>
      </c>
      <c r="CC111" s="151">
        <f>ROUND(IF($I111="Other HFC Blend",(AF111*$L111*SUMIF(Lists!$E$2:$E$133,'Quarterly Information'!$K111,Exchange_Value)+AF111*$N111*SUMIF(Lists!$E$2:$E$133,'Quarterly Information'!$M111,Exchange_Value)+AF111*$P111*SUMIF(Lists!$E$2:$E$133,'Quarterly Information'!$O111,Exchange_Value)+AF111*$R111*SUMIF(Lists!$E$2:$E$133,'Quarterly Information'!$Q111,Exchange_Value)+AF111*$T111*SUMIF(Lists!$E$2:$E$133,'Quarterly Information'!$S111,Exchange_Value))/1000,AF111*SUMIF(Lists!$E$2:$E$133,$I111,Exchange_Value)/1000),1)</f>
        <v>0</v>
      </c>
    </row>
    <row r="112" spans="1:81" ht="14.1">
      <c r="A112" s="18">
        <v>70</v>
      </c>
      <c r="B112" s="46" t="str">
        <f t="shared" si="73"/>
        <v/>
      </c>
      <c r="C112" s="72"/>
      <c r="D112" s="47"/>
      <c r="E112" s="81"/>
      <c r="F112" s="48"/>
      <c r="G112" s="49"/>
      <c r="H112" s="50"/>
      <c r="I112" s="92"/>
      <c r="J112" s="104"/>
      <c r="K112" s="109"/>
      <c r="L112" s="51"/>
      <c r="M112" s="48"/>
      <c r="N112" s="51"/>
      <c r="O112" s="48"/>
      <c r="P112" s="51"/>
      <c r="Q112" s="69"/>
      <c r="R112" s="51"/>
      <c r="S112" s="69"/>
      <c r="T112" s="110"/>
      <c r="U112" s="107"/>
      <c r="V112" s="48"/>
      <c r="W112" s="52"/>
      <c r="X112" s="48"/>
      <c r="Y112" s="116"/>
      <c r="Z112" s="133"/>
      <c r="AA112" s="131"/>
      <c r="AB112" s="76"/>
      <c r="AC112" s="76"/>
      <c r="AD112" s="76"/>
      <c r="AE112" s="76"/>
      <c r="AF112" s="76"/>
      <c r="AG112" s="145"/>
      <c r="AH112"/>
      <c r="AI112" s="148">
        <f t="shared" si="37"/>
        <v>0</v>
      </c>
      <c r="AJ112" s="148">
        <f t="shared" si="38"/>
        <v>0</v>
      </c>
      <c r="AK112" s="148">
        <f t="shared" si="39"/>
        <v>0</v>
      </c>
      <c r="AL112" s="148">
        <f t="shared" si="40"/>
        <v>0</v>
      </c>
      <c r="AM112" s="148">
        <f t="shared" si="41"/>
        <v>0</v>
      </c>
      <c r="AN112" s="148">
        <f t="shared" si="42"/>
        <v>0</v>
      </c>
      <c r="AO112" s="150"/>
      <c r="AP112" s="149" t="e">
        <f t="shared" si="43"/>
        <v>#DIV/0!</v>
      </c>
      <c r="AQ112" s="149" t="e">
        <f t="shared" si="44"/>
        <v>#DIV/0!</v>
      </c>
      <c r="AR112" s="149" t="e">
        <f t="shared" si="45"/>
        <v>#DIV/0!</v>
      </c>
      <c r="AS112" s="149" t="e">
        <f t="shared" si="46"/>
        <v>#DIV/0!</v>
      </c>
      <c r="AT112" s="149" t="e">
        <f t="shared" si="47"/>
        <v>#DIV/0!</v>
      </c>
      <c r="AU112" s="148">
        <f t="shared" si="48"/>
        <v>0</v>
      </c>
      <c r="AV112" s="149" t="e">
        <f t="shared" si="49"/>
        <v>#DIV/0!</v>
      </c>
      <c r="AW112" s="149" t="e">
        <f t="shared" si="50"/>
        <v>#DIV/0!</v>
      </c>
      <c r="AX112" s="149" t="e">
        <f t="shared" si="51"/>
        <v>#DIV/0!</v>
      </c>
      <c r="AY112" s="149" t="e">
        <f t="shared" si="52"/>
        <v>#DIV/0!</v>
      </c>
      <c r="AZ112" s="149" t="e">
        <f t="shared" si="53"/>
        <v>#DIV/0!</v>
      </c>
      <c r="BA112" s="148">
        <f t="shared" si="54"/>
        <v>0</v>
      </c>
      <c r="BB112" s="149" t="e">
        <f t="shared" si="55"/>
        <v>#DIV/0!</v>
      </c>
      <c r="BC112" s="149" t="e">
        <f t="shared" si="56"/>
        <v>#DIV/0!</v>
      </c>
      <c r="BD112" s="149" t="e">
        <f t="shared" si="57"/>
        <v>#DIV/0!</v>
      </c>
      <c r="BE112" s="149" t="e">
        <f t="shared" si="58"/>
        <v>#DIV/0!</v>
      </c>
      <c r="BF112" s="149" t="e">
        <f t="shared" si="59"/>
        <v>#DIV/0!</v>
      </c>
      <c r="BG112" s="148">
        <f t="shared" si="60"/>
        <v>0</v>
      </c>
      <c r="BH112" s="149" t="e">
        <f t="shared" si="61"/>
        <v>#DIV/0!</v>
      </c>
      <c r="BI112" s="149" t="e">
        <f t="shared" si="62"/>
        <v>#DIV/0!</v>
      </c>
      <c r="BJ112" s="149" t="e">
        <f t="shared" si="63"/>
        <v>#DIV/0!</v>
      </c>
      <c r="BK112" s="149" t="e">
        <f t="shared" si="64"/>
        <v>#DIV/0!</v>
      </c>
      <c r="BL112" s="149" t="e">
        <f t="shared" si="65"/>
        <v>#DIV/0!</v>
      </c>
      <c r="BM112" s="148">
        <f t="shared" si="66"/>
        <v>0</v>
      </c>
      <c r="BN112" s="149" t="e">
        <f t="shared" si="67"/>
        <v>#DIV/0!</v>
      </c>
      <c r="BO112" s="149" t="e">
        <f t="shared" si="68"/>
        <v>#DIV/0!</v>
      </c>
      <c r="BP112" s="149" t="e">
        <f t="shared" si="69"/>
        <v>#DIV/0!</v>
      </c>
      <c r="BQ112" s="149" t="e">
        <f t="shared" si="70"/>
        <v>#DIV/0!</v>
      </c>
      <c r="BR112" s="149" t="e">
        <f t="shared" si="71"/>
        <v>#DIV/0!</v>
      </c>
      <c r="BS112" s="148">
        <f t="shared" si="72"/>
        <v>0</v>
      </c>
      <c r="BT112" s="150"/>
      <c r="BU112" s="150" t="e">
        <f>VLOOKUP(I112,Lists!$D$2:$D$19,1,FALSE)</f>
        <v>#N/A</v>
      </c>
      <c r="BV112" s="150" t="e">
        <f>VLOOKUP($I112,Blends!$B$2:$B$115,1,FALSE)</f>
        <v>#N/A</v>
      </c>
      <c r="BW112" s="150"/>
      <c r="BX112" s="151">
        <f>ROUND(IF($I112="Other HFC Blend",(AA112*$L112*SUMIF(Lists!$E$2:$E$133,'Quarterly Information'!$K112,Exchange_Value)+AA112*$N112*SUMIF(Lists!$E$2:$E$133,'Quarterly Information'!$M112,Exchange_Value)+AA112*$P112*SUMIF(Lists!$E$2:$E$133,'Quarterly Information'!$O112,Exchange_Value)+AA112*$R112*SUMIF(Lists!$E$2:$E$133,'Quarterly Information'!$Q112,Exchange_Value)+AA112*$T112*SUMIF(Lists!$E$2:$E$133,'Quarterly Information'!$S112,Exchange_Value))/1000,AA112*SUMIF(Lists!$E$2:$E$133,$I112,Exchange_Value)/1000),1)</f>
        <v>0</v>
      </c>
      <c r="BY112" s="151">
        <f>ROUND(IF($I112="Other HFC Blend",(AB112*$L112*SUMIF(Lists!$E$2:$E$133,'Quarterly Information'!$K112,Exchange_Value)+AB112*$N112*SUMIF(Lists!$E$2:$E$133,'Quarterly Information'!$M112,Exchange_Value)+AB112*$P112*SUMIF(Lists!$E$2:$E$133,'Quarterly Information'!$O112,Exchange_Value)+AB112*$R112*SUMIF(Lists!$E$2:$E$133,'Quarterly Information'!$Q112,Exchange_Value)+AB112*$T112*SUMIF(Lists!$E$2:$E$133,'Quarterly Information'!$S112,Exchange_Value))/1000,AB112*SUMIF(Lists!$E$2:$E$133,$I112,Exchange_Value)/1000),1)</f>
        <v>0</v>
      </c>
      <c r="BZ112" s="151">
        <f>ROUND(IF($I112="Other HFC Blend",(AC112*$L112*SUMIF(Lists!$E$2:$E$133,'Quarterly Information'!$K112,Exchange_Value)+AC112*$N112*SUMIF(Lists!$E$2:$E$133,'Quarterly Information'!$M112,Exchange_Value)+AC112*$P112*SUMIF(Lists!$E$2:$E$133,'Quarterly Information'!$O112,Exchange_Value)+AC112*$R112*SUMIF(Lists!$E$2:$E$133,'Quarterly Information'!$Q112,Exchange_Value)+AC112*$T112*SUMIF(Lists!$E$2:$E$133,'Quarterly Information'!$S112,Exchange_Value))/1000,AC112*SUMIF(Lists!$E$2:$E$133,$I112,Exchange_Value)/1000),1)</f>
        <v>0</v>
      </c>
      <c r="CA112" s="151">
        <f>ROUND(IF($I112="Other HFC Blend",(AD112*$L112*SUMIF(Lists!$E$2:$E$133,'Quarterly Information'!$K112,Exchange_Value)+AD112*$N112*SUMIF(Lists!$E$2:$E$133,'Quarterly Information'!$M112,Exchange_Value)+AD112*$P112*SUMIF(Lists!$E$2:$E$133,'Quarterly Information'!$O112,Exchange_Value)+AD112*$R112*SUMIF(Lists!$E$2:$E$133,'Quarterly Information'!$Q112,Exchange_Value)+AD112*$T112*SUMIF(Lists!$E$2:$E$133,'Quarterly Information'!$S112,Exchange_Value))/1000,AD112*SUMIF(Lists!$E$2:$E$133,$I112,Exchange_Value)/1000),1)</f>
        <v>0</v>
      </c>
      <c r="CB112" s="151">
        <f>ROUND(IF($I112="Other HFC Blend",(AE112*$L112*SUMIF(Lists!$E$2:$E$133,'Quarterly Information'!$K112,Exchange_Value)+AE112*$N112*SUMIF(Lists!$E$2:$E$133,'Quarterly Information'!$M112,Exchange_Value)+AE112*$P112*SUMIF(Lists!$E$2:$E$133,'Quarterly Information'!$O112,Exchange_Value)+AE112*$R112*SUMIF(Lists!$E$2:$E$133,'Quarterly Information'!$Q112,Exchange_Value)+AE112*$T112*SUMIF(Lists!$E$2:$E$133,'Quarterly Information'!$S112,Exchange_Value))/1000,AE112*SUMIF(Lists!$E$2:$E$133,$I112,Exchange_Value)/1000),1)</f>
        <v>0</v>
      </c>
      <c r="CC112" s="151">
        <f>ROUND(IF($I112="Other HFC Blend",(AF112*$L112*SUMIF(Lists!$E$2:$E$133,'Quarterly Information'!$K112,Exchange_Value)+AF112*$N112*SUMIF(Lists!$E$2:$E$133,'Quarterly Information'!$M112,Exchange_Value)+AF112*$P112*SUMIF(Lists!$E$2:$E$133,'Quarterly Information'!$O112,Exchange_Value)+AF112*$R112*SUMIF(Lists!$E$2:$E$133,'Quarterly Information'!$Q112,Exchange_Value)+AF112*$T112*SUMIF(Lists!$E$2:$E$133,'Quarterly Information'!$S112,Exchange_Value))/1000,AF112*SUMIF(Lists!$E$2:$E$133,$I112,Exchange_Value)/1000),1)</f>
        <v>0</v>
      </c>
    </row>
    <row r="113" spans="1:81" ht="14.1">
      <c r="A113" s="18">
        <v>71</v>
      </c>
      <c r="B113" s="46" t="str">
        <f t="shared" si="73"/>
        <v/>
      </c>
      <c r="C113" s="72"/>
      <c r="D113" s="47"/>
      <c r="E113" s="81"/>
      <c r="F113" s="48"/>
      <c r="G113" s="49"/>
      <c r="H113" s="50"/>
      <c r="I113" s="92"/>
      <c r="J113" s="104"/>
      <c r="K113" s="109"/>
      <c r="L113" s="51"/>
      <c r="M113" s="48"/>
      <c r="N113" s="51"/>
      <c r="O113" s="48"/>
      <c r="P113" s="51"/>
      <c r="Q113" s="69"/>
      <c r="R113" s="51"/>
      <c r="S113" s="69"/>
      <c r="T113" s="110"/>
      <c r="U113" s="107"/>
      <c r="V113" s="48"/>
      <c r="W113" s="52"/>
      <c r="X113" s="48"/>
      <c r="Y113" s="116"/>
      <c r="Z113" s="133"/>
      <c r="AA113" s="131"/>
      <c r="AB113" s="76"/>
      <c r="AC113" s="76"/>
      <c r="AD113" s="76"/>
      <c r="AE113" s="76"/>
      <c r="AF113" s="76"/>
      <c r="AG113" s="145"/>
      <c r="AH113"/>
      <c r="AI113" s="148">
        <f t="shared" si="37"/>
        <v>0</v>
      </c>
      <c r="AJ113" s="148">
        <f t="shared" si="38"/>
        <v>0</v>
      </c>
      <c r="AK113" s="148">
        <f t="shared" si="39"/>
        <v>0</v>
      </c>
      <c r="AL113" s="148">
        <f t="shared" si="40"/>
        <v>0</v>
      </c>
      <c r="AM113" s="148">
        <f t="shared" si="41"/>
        <v>0</v>
      </c>
      <c r="AN113" s="148">
        <f t="shared" si="42"/>
        <v>0</v>
      </c>
      <c r="AO113" s="150"/>
      <c r="AP113" s="149" t="e">
        <f t="shared" si="43"/>
        <v>#DIV/0!</v>
      </c>
      <c r="AQ113" s="149" t="e">
        <f t="shared" si="44"/>
        <v>#DIV/0!</v>
      </c>
      <c r="AR113" s="149" t="e">
        <f t="shared" si="45"/>
        <v>#DIV/0!</v>
      </c>
      <c r="AS113" s="149" t="e">
        <f t="shared" si="46"/>
        <v>#DIV/0!</v>
      </c>
      <c r="AT113" s="149" t="e">
        <f t="shared" si="47"/>
        <v>#DIV/0!</v>
      </c>
      <c r="AU113" s="148">
        <f t="shared" si="48"/>
        <v>0</v>
      </c>
      <c r="AV113" s="149" t="e">
        <f t="shared" si="49"/>
        <v>#DIV/0!</v>
      </c>
      <c r="AW113" s="149" t="e">
        <f t="shared" si="50"/>
        <v>#DIV/0!</v>
      </c>
      <c r="AX113" s="149" t="e">
        <f t="shared" si="51"/>
        <v>#DIV/0!</v>
      </c>
      <c r="AY113" s="149" t="e">
        <f t="shared" si="52"/>
        <v>#DIV/0!</v>
      </c>
      <c r="AZ113" s="149" t="e">
        <f t="shared" si="53"/>
        <v>#DIV/0!</v>
      </c>
      <c r="BA113" s="148">
        <f t="shared" si="54"/>
        <v>0</v>
      </c>
      <c r="BB113" s="149" t="e">
        <f t="shared" si="55"/>
        <v>#DIV/0!</v>
      </c>
      <c r="BC113" s="149" t="e">
        <f t="shared" si="56"/>
        <v>#DIV/0!</v>
      </c>
      <c r="BD113" s="149" t="e">
        <f t="shared" si="57"/>
        <v>#DIV/0!</v>
      </c>
      <c r="BE113" s="149" t="e">
        <f t="shared" si="58"/>
        <v>#DIV/0!</v>
      </c>
      <c r="BF113" s="149" t="e">
        <f t="shared" si="59"/>
        <v>#DIV/0!</v>
      </c>
      <c r="BG113" s="148">
        <f t="shared" si="60"/>
        <v>0</v>
      </c>
      <c r="BH113" s="149" t="e">
        <f t="shared" si="61"/>
        <v>#DIV/0!</v>
      </c>
      <c r="BI113" s="149" t="e">
        <f t="shared" si="62"/>
        <v>#DIV/0!</v>
      </c>
      <c r="BJ113" s="149" t="e">
        <f t="shared" si="63"/>
        <v>#DIV/0!</v>
      </c>
      <c r="BK113" s="149" t="e">
        <f t="shared" si="64"/>
        <v>#DIV/0!</v>
      </c>
      <c r="BL113" s="149" t="e">
        <f t="shared" si="65"/>
        <v>#DIV/0!</v>
      </c>
      <c r="BM113" s="148">
        <f t="shared" si="66"/>
        <v>0</v>
      </c>
      <c r="BN113" s="149" t="e">
        <f t="shared" si="67"/>
        <v>#DIV/0!</v>
      </c>
      <c r="BO113" s="149" t="e">
        <f t="shared" si="68"/>
        <v>#DIV/0!</v>
      </c>
      <c r="BP113" s="149" t="e">
        <f t="shared" si="69"/>
        <v>#DIV/0!</v>
      </c>
      <c r="BQ113" s="149" t="e">
        <f t="shared" si="70"/>
        <v>#DIV/0!</v>
      </c>
      <c r="BR113" s="149" t="e">
        <f t="shared" si="71"/>
        <v>#DIV/0!</v>
      </c>
      <c r="BS113" s="148">
        <f t="shared" si="72"/>
        <v>0</v>
      </c>
      <c r="BT113" s="150"/>
      <c r="BU113" s="150" t="e">
        <f>VLOOKUP(I113,Lists!$D$2:$D$19,1,FALSE)</f>
        <v>#N/A</v>
      </c>
      <c r="BV113" s="150" t="e">
        <f>VLOOKUP($I113,Blends!$B$2:$B$115,1,FALSE)</f>
        <v>#N/A</v>
      </c>
      <c r="BW113" s="150"/>
      <c r="BX113" s="151">
        <f>ROUND(IF($I113="Other HFC Blend",(AA113*$L113*SUMIF(Lists!$E$2:$E$133,'Quarterly Information'!$K113,Exchange_Value)+AA113*$N113*SUMIF(Lists!$E$2:$E$133,'Quarterly Information'!$M113,Exchange_Value)+AA113*$P113*SUMIF(Lists!$E$2:$E$133,'Quarterly Information'!$O113,Exchange_Value)+AA113*$R113*SUMIF(Lists!$E$2:$E$133,'Quarterly Information'!$Q113,Exchange_Value)+AA113*$T113*SUMIF(Lists!$E$2:$E$133,'Quarterly Information'!$S113,Exchange_Value))/1000,AA113*SUMIF(Lists!$E$2:$E$133,$I113,Exchange_Value)/1000),1)</f>
        <v>0</v>
      </c>
      <c r="BY113" s="151">
        <f>ROUND(IF($I113="Other HFC Blend",(AB113*$L113*SUMIF(Lists!$E$2:$E$133,'Quarterly Information'!$K113,Exchange_Value)+AB113*$N113*SUMIF(Lists!$E$2:$E$133,'Quarterly Information'!$M113,Exchange_Value)+AB113*$P113*SUMIF(Lists!$E$2:$E$133,'Quarterly Information'!$O113,Exchange_Value)+AB113*$R113*SUMIF(Lists!$E$2:$E$133,'Quarterly Information'!$Q113,Exchange_Value)+AB113*$T113*SUMIF(Lists!$E$2:$E$133,'Quarterly Information'!$S113,Exchange_Value))/1000,AB113*SUMIF(Lists!$E$2:$E$133,$I113,Exchange_Value)/1000),1)</f>
        <v>0</v>
      </c>
      <c r="BZ113" s="151">
        <f>ROUND(IF($I113="Other HFC Blend",(AC113*$L113*SUMIF(Lists!$E$2:$E$133,'Quarterly Information'!$K113,Exchange_Value)+AC113*$N113*SUMIF(Lists!$E$2:$E$133,'Quarterly Information'!$M113,Exchange_Value)+AC113*$P113*SUMIF(Lists!$E$2:$E$133,'Quarterly Information'!$O113,Exchange_Value)+AC113*$R113*SUMIF(Lists!$E$2:$E$133,'Quarterly Information'!$Q113,Exchange_Value)+AC113*$T113*SUMIF(Lists!$E$2:$E$133,'Quarterly Information'!$S113,Exchange_Value))/1000,AC113*SUMIF(Lists!$E$2:$E$133,$I113,Exchange_Value)/1000),1)</f>
        <v>0</v>
      </c>
      <c r="CA113" s="151">
        <f>ROUND(IF($I113="Other HFC Blend",(AD113*$L113*SUMIF(Lists!$E$2:$E$133,'Quarterly Information'!$K113,Exchange_Value)+AD113*$N113*SUMIF(Lists!$E$2:$E$133,'Quarterly Information'!$M113,Exchange_Value)+AD113*$P113*SUMIF(Lists!$E$2:$E$133,'Quarterly Information'!$O113,Exchange_Value)+AD113*$R113*SUMIF(Lists!$E$2:$E$133,'Quarterly Information'!$Q113,Exchange_Value)+AD113*$T113*SUMIF(Lists!$E$2:$E$133,'Quarterly Information'!$S113,Exchange_Value))/1000,AD113*SUMIF(Lists!$E$2:$E$133,$I113,Exchange_Value)/1000),1)</f>
        <v>0</v>
      </c>
      <c r="CB113" s="151">
        <f>ROUND(IF($I113="Other HFC Blend",(AE113*$L113*SUMIF(Lists!$E$2:$E$133,'Quarterly Information'!$K113,Exchange_Value)+AE113*$N113*SUMIF(Lists!$E$2:$E$133,'Quarterly Information'!$M113,Exchange_Value)+AE113*$P113*SUMIF(Lists!$E$2:$E$133,'Quarterly Information'!$O113,Exchange_Value)+AE113*$R113*SUMIF(Lists!$E$2:$E$133,'Quarterly Information'!$Q113,Exchange_Value)+AE113*$T113*SUMIF(Lists!$E$2:$E$133,'Quarterly Information'!$S113,Exchange_Value))/1000,AE113*SUMIF(Lists!$E$2:$E$133,$I113,Exchange_Value)/1000),1)</f>
        <v>0</v>
      </c>
      <c r="CC113" s="151">
        <f>ROUND(IF($I113="Other HFC Blend",(AF113*$L113*SUMIF(Lists!$E$2:$E$133,'Quarterly Information'!$K113,Exchange_Value)+AF113*$N113*SUMIF(Lists!$E$2:$E$133,'Quarterly Information'!$M113,Exchange_Value)+AF113*$P113*SUMIF(Lists!$E$2:$E$133,'Quarterly Information'!$O113,Exchange_Value)+AF113*$R113*SUMIF(Lists!$E$2:$E$133,'Quarterly Information'!$Q113,Exchange_Value)+AF113*$T113*SUMIF(Lists!$E$2:$E$133,'Quarterly Information'!$S113,Exchange_Value))/1000,AF113*SUMIF(Lists!$E$2:$E$133,$I113,Exchange_Value)/1000),1)</f>
        <v>0</v>
      </c>
    </row>
    <row r="114" spans="1:81" ht="14.1">
      <c r="A114" s="18">
        <v>72</v>
      </c>
      <c r="B114" s="46" t="str">
        <f t="shared" si="73"/>
        <v/>
      </c>
      <c r="C114" s="72"/>
      <c r="D114" s="47"/>
      <c r="E114" s="81"/>
      <c r="F114" s="48"/>
      <c r="G114" s="49"/>
      <c r="H114" s="50"/>
      <c r="I114" s="92"/>
      <c r="J114" s="104"/>
      <c r="K114" s="109"/>
      <c r="L114" s="51"/>
      <c r="M114" s="48"/>
      <c r="N114" s="51"/>
      <c r="O114" s="48"/>
      <c r="P114" s="51"/>
      <c r="Q114" s="69"/>
      <c r="R114" s="51"/>
      <c r="S114" s="69"/>
      <c r="T114" s="110"/>
      <c r="U114" s="107"/>
      <c r="V114" s="48"/>
      <c r="W114" s="52"/>
      <c r="X114" s="48"/>
      <c r="Y114" s="116"/>
      <c r="Z114" s="133"/>
      <c r="AA114" s="131"/>
      <c r="AB114" s="76"/>
      <c r="AC114" s="76"/>
      <c r="AD114" s="76"/>
      <c r="AE114" s="76"/>
      <c r="AF114" s="76"/>
      <c r="AG114" s="145"/>
      <c r="AH114"/>
      <c r="AI114" s="148">
        <f t="shared" si="37"/>
        <v>0</v>
      </c>
      <c r="AJ114" s="148">
        <f t="shared" si="38"/>
        <v>0</v>
      </c>
      <c r="AK114" s="148">
        <f t="shared" si="39"/>
        <v>0</v>
      </c>
      <c r="AL114" s="148">
        <f t="shared" si="40"/>
        <v>0</v>
      </c>
      <c r="AM114" s="148">
        <f t="shared" si="41"/>
        <v>0</v>
      </c>
      <c r="AN114" s="148">
        <f t="shared" si="42"/>
        <v>0</v>
      </c>
      <c r="AO114" s="150"/>
      <c r="AP114" s="149" t="e">
        <f t="shared" si="43"/>
        <v>#DIV/0!</v>
      </c>
      <c r="AQ114" s="149" t="e">
        <f t="shared" si="44"/>
        <v>#DIV/0!</v>
      </c>
      <c r="AR114" s="149" t="e">
        <f t="shared" si="45"/>
        <v>#DIV/0!</v>
      </c>
      <c r="AS114" s="149" t="e">
        <f t="shared" si="46"/>
        <v>#DIV/0!</v>
      </c>
      <c r="AT114" s="149" t="e">
        <f t="shared" si="47"/>
        <v>#DIV/0!</v>
      </c>
      <c r="AU114" s="148">
        <f t="shared" si="48"/>
        <v>0</v>
      </c>
      <c r="AV114" s="149" t="e">
        <f t="shared" si="49"/>
        <v>#DIV/0!</v>
      </c>
      <c r="AW114" s="149" t="e">
        <f t="shared" si="50"/>
        <v>#DIV/0!</v>
      </c>
      <c r="AX114" s="149" t="e">
        <f t="shared" si="51"/>
        <v>#DIV/0!</v>
      </c>
      <c r="AY114" s="149" t="e">
        <f t="shared" si="52"/>
        <v>#DIV/0!</v>
      </c>
      <c r="AZ114" s="149" t="e">
        <f t="shared" si="53"/>
        <v>#DIV/0!</v>
      </c>
      <c r="BA114" s="148">
        <f t="shared" si="54"/>
        <v>0</v>
      </c>
      <c r="BB114" s="149" t="e">
        <f t="shared" si="55"/>
        <v>#DIV/0!</v>
      </c>
      <c r="BC114" s="149" t="e">
        <f t="shared" si="56"/>
        <v>#DIV/0!</v>
      </c>
      <c r="BD114" s="149" t="e">
        <f t="shared" si="57"/>
        <v>#DIV/0!</v>
      </c>
      <c r="BE114" s="149" t="e">
        <f t="shared" si="58"/>
        <v>#DIV/0!</v>
      </c>
      <c r="BF114" s="149" t="e">
        <f t="shared" si="59"/>
        <v>#DIV/0!</v>
      </c>
      <c r="BG114" s="148">
        <f t="shared" si="60"/>
        <v>0</v>
      </c>
      <c r="BH114" s="149" t="e">
        <f t="shared" si="61"/>
        <v>#DIV/0!</v>
      </c>
      <c r="BI114" s="149" t="e">
        <f t="shared" si="62"/>
        <v>#DIV/0!</v>
      </c>
      <c r="BJ114" s="149" t="e">
        <f t="shared" si="63"/>
        <v>#DIV/0!</v>
      </c>
      <c r="BK114" s="149" t="e">
        <f t="shared" si="64"/>
        <v>#DIV/0!</v>
      </c>
      <c r="BL114" s="149" t="e">
        <f t="shared" si="65"/>
        <v>#DIV/0!</v>
      </c>
      <c r="BM114" s="148">
        <f t="shared" si="66"/>
        <v>0</v>
      </c>
      <c r="BN114" s="149" t="e">
        <f t="shared" si="67"/>
        <v>#DIV/0!</v>
      </c>
      <c r="BO114" s="149" t="e">
        <f t="shared" si="68"/>
        <v>#DIV/0!</v>
      </c>
      <c r="BP114" s="149" t="e">
        <f t="shared" si="69"/>
        <v>#DIV/0!</v>
      </c>
      <c r="BQ114" s="149" t="e">
        <f t="shared" si="70"/>
        <v>#DIV/0!</v>
      </c>
      <c r="BR114" s="149" t="e">
        <f t="shared" si="71"/>
        <v>#DIV/0!</v>
      </c>
      <c r="BS114" s="148">
        <f t="shared" si="72"/>
        <v>0</v>
      </c>
      <c r="BT114" s="150"/>
      <c r="BU114" s="150" t="e">
        <f>VLOOKUP(I114,Lists!$D$2:$D$19,1,FALSE)</f>
        <v>#N/A</v>
      </c>
      <c r="BV114" s="150" t="e">
        <f>VLOOKUP($I114,Blends!$B$2:$B$115,1,FALSE)</f>
        <v>#N/A</v>
      </c>
      <c r="BW114" s="150"/>
      <c r="BX114" s="151">
        <f>ROUND(IF($I114="Other HFC Blend",(AA114*$L114*SUMIF(Lists!$E$2:$E$133,'Quarterly Information'!$K114,Exchange_Value)+AA114*$N114*SUMIF(Lists!$E$2:$E$133,'Quarterly Information'!$M114,Exchange_Value)+AA114*$P114*SUMIF(Lists!$E$2:$E$133,'Quarterly Information'!$O114,Exchange_Value)+AA114*$R114*SUMIF(Lists!$E$2:$E$133,'Quarterly Information'!$Q114,Exchange_Value)+AA114*$T114*SUMIF(Lists!$E$2:$E$133,'Quarterly Information'!$S114,Exchange_Value))/1000,AA114*SUMIF(Lists!$E$2:$E$133,$I114,Exchange_Value)/1000),1)</f>
        <v>0</v>
      </c>
      <c r="BY114" s="151">
        <f>ROUND(IF($I114="Other HFC Blend",(AB114*$L114*SUMIF(Lists!$E$2:$E$133,'Quarterly Information'!$K114,Exchange_Value)+AB114*$N114*SUMIF(Lists!$E$2:$E$133,'Quarterly Information'!$M114,Exchange_Value)+AB114*$P114*SUMIF(Lists!$E$2:$E$133,'Quarterly Information'!$O114,Exchange_Value)+AB114*$R114*SUMIF(Lists!$E$2:$E$133,'Quarterly Information'!$Q114,Exchange_Value)+AB114*$T114*SUMIF(Lists!$E$2:$E$133,'Quarterly Information'!$S114,Exchange_Value))/1000,AB114*SUMIF(Lists!$E$2:$E$133,$I114,Exchange_Value)/1000),1)</f>
        <v>0</v>
      </c>
      <c r="BZ114" s="151">
        <f>ROUND(IF($I114="Other HFC Blend",(AC114*$L114*SUMIF(Lists!$E$2:$E$133,'Quarterly Information'!$K114,Exchange_Value)+AC114*$N114*SUMIF(Lists!$E$2:$E$133,'Quarterly Information'!$M114,Exchange_Value)+AC114*$P114*SUMIF(Lists!$E$2:$E$133,'Quarterly Information'!$O114,Exchange_Value)+AC114*$R114*SUMIF(Lists!$E$2:$E$133,'Quarterly Information'!$Q114,Exchange_Value)+AC114*$T114*SUMIF(Lists!$E$2:$E$133,'Quarterly Information'!$S114,Exchange_Value))/1000,AC114*SUMIF(Lists!$E$2:$E$133,$I114,Exchange_Value)/1000),1)</f>
        <v>0</v>
      </c>
      <c r="CA114" s="151">
        <f>ROUND(IF($I114="Other HFC Blend",(AD114*$L114*SUMIF(Lists!$E$2:$E$133,'Quarterly Information'!$K114,Exchange_Value)+AD114*$N114*SUMIF(Lists!$E$2:$E$133,'Quarterly Information'!$M114,Exchange_Value)+AD114*$P114*SUMIF(Lists!$E$2:$E$133,'Quarterly Information'!$O114,Exchange_Value)+AD114*$R114*SUMIF(Lists!$E$2:$E$133,'Quarterly Information'!$Q114,Exchange_Value)+AD114*$T114*SUMIF(Lists!$E$2:$E$133,'Quarterly Information'!$S114,Exchange_Value))/1000,AD114*SUMIF(Lists!$E$2:$E$133,$I114,Exchange_Value)/1000),1)</f>
        <v>0</v>
      </c>
      <c r="CB114" s="151">
        <f>ROUND(IF($I114="Other HFC Blend",(AE114*$L114*SUMIF(Lists!$E$2:$E$133,'Quarterly Information'!$K114,Exchange_Value)+AE114*$N114*SUMIF(Lists!$E$2:$E$133,'Quarterly Information'!$M114,Exchange_Value)+AE114*$P114*SUMIF(Lists!$E$2:$E$133,'Quarterly Information'!$O114,Exchange_Value)+AE114*$R114*SUMIF(Lists!$E$2:$E$133,'Quarterly Information'!$Q114,Exchange_Value)+AE114*$T114*SUMIF(Lists!$E$2:$E$133,'Quarterly Information'!$S114,Exchange_Value))/1000,AE114*SUMIF(Lists!$E$2:$E$133,$I114,Exchange_Value)/1000),1)</f>
        <v>0</v>
      </c>
      <c r="CC114" s="151">
        <f>ROUND(IF($I114="Other HFC Blend",(AF114*$L114*SUMIF(Lists!$E$2:$E$133,'Quarterly Information'!$K114,Exchange_Value)+AF114*$N114*SUMIF(Lists!$E$2:$E$133,'Quarterly Information'!$M114,Exchange_Value)+AF114*$P114*SUMIF(Lists!$E$2:$E$133,'Quarterly Information'!$O114,Exchange_Value)+AF114*$R114*SUMIF(Lists!$E$2:$E$133,'Quarterly Information'!$Q114,Exchange_Value)+AF114*$T114*SUMIF(Lists!$E$2:$E$133,'Quarterly Information'!$S114,Exchange_Value))/1000,AF114*SUMIF(Lists!$E$2:$E$133,$I114,Exchange_Value)/1000),1)</f>
        <v>0</v>
      </c>
    </row>
    <row r="115" spans="1:81" ht="14.1">
      <c r="A115" s="18">
        <v>73</v>
      </c>
      <c r="B115" s="46" t="str">
        <f t="shared" si="73"/>
        <v/>
      </c>
      <c r="C115" s="72"/>
      <c r="D115" s="47"/>
      <c r="E115" s="81"/>
      <c r="F115" s="48"/>
      <c r="G115" s="49"/>
      <c r="H115" s="50"/>
      <c r="I115" s="92"/>
      <c r="J115" s="104"/>
      <c r="K115" s="109"/>
      <c r="L115" s="51"/>
      <c r="M115" s="48"/>
      <c r="N115" s="51"/>
      <c r="O115" s="48"/>
      <c r="P115" s="51"/>
      <c r="Q115" s="69"/>
      <c r="R115" s="51"/>
      <c r="S115" s="69"/>
      <c r="T115" s="110"/>
      <c r="U115" s="107"/>
      <c r="V115" s="48"/>
      <c r="W115" s="52"/>
      <c r="X115" s="48"/>
      <c r="Y115" s="116"/>
      <c r="Z115" s="133"/>
      <c r="AA115" s="131"/>
      <c r="AB115" s="76"/>
      <c r="AC115" s="76"/>
      <c r="AD115" s="76"/>
      <c r="AE115" s="76"/>
      <c r="AF115" s="76"/>
      <c r="AG115" s="145"/>
      <c r="AH115"/>
      <c r="AI115" s="148">
        <f t="shared" si="37"/>
        <v>0</v>
      </c>
      <c r="AJ115" s="148">
        <f t="shared" si="38"/>
        <v>0</v>
      </c>
      <c r="AK115" s="148">
        <f t="shared" si="39"/>
        <v>0</v>
      </c>
      <c r="AL115" s="148">
        <f t="shared" si="40"/>
        <v>0</v>
      </c>
      <c r="AM115" s="148">
        <f t="shared" si="41"/>
        <v>0</v>
      </c>
      <c r="AN115" s="148">
        <f t="shared" si="42"/>
        <v>0</v>
      </c>
      <c r="AO115" s="150"/>
      <c r="AP115" s="149" t="e">
        <f t="shared" si="43"/>
        <v>#DIV/0!</v>
      </c>
      <c r="AQ115" s="149" t="e">
        <f t="shared" si="44"/>
        <v>#DIV/0!</v>
      </c>
      <c r="AR115" s="149" t="e">
        <f t="shared" si="45"/>
        <v>#DIV/0!</v>
      </c>
      <c r="AS115" s="149" t="e">
        <f t="shared" si="46"/>
        <v>#DIV/0!</v>
      </c>
      <c r="AT115" s="149" t="e">
        <f t="shared" si="47"/>
        <v>#DIV/0!</v>
      </c>
      <c r="AU115" s="148">
        <f t="shared" si="48"/>
        <v>0</v>
      </c>
      <c r="AV115" s="149" t="e">
        <f t="shared" si="49"/>
        <v>#DIV/0!</v>
      </c>
      <c r="AW115" s="149" t="e">
        <f t="shared" si="50"/>
        <v>#DIV/0!</v>
      </c>
      <c r="AX115" s="149" t="e">
        <f t="shared" si="51"/>
        <v>#DIV/0!</v>
      </c>
      <c r="AY115" s="149" t="e">
        <f t="shared" si="52"/>
        <v>#DIV/0!</v>
      </c>
      <c r="AZ115" s="149" t="e">
        <f t="shared" si="53"/>
        <v>#DIV/0!</v>
      </c>
      <c r="BA115" s="148">
        <f t="shared" si="54"/>
        <v>0</v>
      </c>
      <c r="BB115" s="149" t="e">
        <f t="shared" si="55"/>
        <v>#DIV/0!</v>
      </c>
      <c r="BC115" s="149" t="e">
        <f t="shared" si="56"/>
        <v>#DIV/0!</v>
      </c>
      <c r="BD115" s="149" t="e">
        <f t="shared" si="57"/>
        <v>#DIV/0!</v>
      </c>
      <c r="BE115" s="149" t="e">
        <f t="shared" si="58"/>
        <v>#DIV/0!</v>
      </c>
      <c r="BF115" s="149" t="e">
        <f t="shared" si="59"/>
        <v>#DIV/0!</v>
      </c>
      <c r="BG115" s="148">
        <f t="shared" si="60"/>
        <v>0</v>
      </c>
      <c r="BH115" s="149" t="e">
        <f t="shared" si="61"/>
        <v>#DIV/0!</v>
      </c>
      <c r="BI115" s="149" t="e">
        <f t="shared" si="62"/>
        <v>#DIV/0!</v>
      </c>
      <c r="BJ115" s="149" t="e">
        <f t="shared" si="63"/>
        <v>#DIV/0!</v>
      </c>
      <c r="BK115" s="149" t="e">
        <f t="shared" si="64"/>
        <v>#DIV/0!</v>
      </c>
      <c r="BL115" s="149" t="e">
        <f t="shared" si="65"/>
        <v>#DIV/0!</v>
      </c>
      <c r="BM115" s="148">
        <f t="shared" si="66"/>
        <v>0</v>
      </c>
      <c r="BN115" s="149" t="e">
        <f t="shared" si="67"/>
        <v>#DIV/0!</v>
      </c>
      <c r="BO115" s="149" t="e">
        <f t="shared" si="68"/>
        <v>#DIV/0!</v>
      </c>
      <c r="BP115" s="149" t="e">
        <f t="shared" si="69"/>
        <v>#DIV/0!</v>
      </c>
      <c r="BQ115" s="149" t="e">
        <f t="shared" si="70"/>
        <v>#DIV/0!</v>
      </c>
      <c r="BR115" s="149" t="e">
        <f t="shared" si="71"/>
        <v>#DIV/0!</v>
      </c>
      <c r="BS115" s="148">
        <f t="shared" si="72"/>
        <v>0</v>
      </c>
      <c r="BT115" s="150"/>
      <c r="BU115" s="150" t="e">
        <f>VLOOKUP(I115,Lists!$D$2:$D$19,1,FALSE)</f>
        <v>#N/A</v>
      </c>
      <c r="BV115" s="150" t="e">
        <f>VLOOKUP($I115,Blends!$B$2:$B$115,1,FALSE)</f>
        <v>#N/A</v>
      </c>
      <c r="BW115" s="150"/>
      <c r="BX115" s="151">
        <f>ROUND(IF($I115="Other HFC Blend",(AA115*$L115*SUMIF(Lists!$E$2:$E$133,'Quarterly Information'!$K115,Exchange_Value)+AA115*$N115*SUMIF(Lists!$E$2:$E$133,'Quarterly Information'!$M115,Exchange_Value)+AA115*$P115*SUMIF(Lists!$E$2:$E$133,'Quarterly Information'!$O115,Exchange_Value)+AA115*$R115*SUMIF(Lists!$E$2:$E$133,'Quarterly Information'!$Q115,Exchange_Value)+AA115*$T115*SUMIF(Lists!$E$2:$E$133,'Quarterly Information'!$S115,Exchange_Value))/1000,AA115*SUMIF(Lists!$E$2:$E$133,$I115,Exchange_Value)/1000),1)</f>
        <v>0</v>
      </c>
      <c r="BY115" s="151">
        <f>ROUND(IF($I115="Other HFC Blend",(AB115*$L115*SUMIF(Lists!$E$2:$E$133,'Quarterly Information'!$K115,Exchange_Value)+AB115*$N115*SUMIF(Lists!$E$2:$E$133,'Quarterly Information'!$M115,Exchange_Value)+AB115*$P115*SUMIF(Lists!$E$2:$E$133,'Quarterly Information'!$O115,Exchange_Value)+AB115*$R115*SUMIF(Lists!$E$2:$E$133,'Quarterly Information'!$Q115,Exchange_Value)+AB115*$T115*SUMIF(Lists!$E$2:$E$133,'Quarterly Information'!$S115,Exchange_Value))/1000,AB115*SUMIF(Lists!$E$2:$E$133,$I115,Exchange_Value)/1000),1)</f>
        <v>0</v>
      </c>
      <c r="BZ115" s="151">
        <f>ROUND(IF($I115="Other HFC Blend",(AC115*$L115*SUMIF(Lists!$E$2:$E$133,'Quarterly Information'!$K115,Exchange_Value)+AC115*$N115*SUMIF(Lists!$E$2:$E$133,'Quarterly Information'!$M115,Exchange_Value)+AC115*$P115*SUMIF(Lists!$E$2:$E$133,'Quarterly Information'!$O115,Exchange_Value)+AC115*$R115*SUMIF(Lists!$E$2:$E$133,'Quarterly Information'!$Q115,Exchange_Value)+AC115*$T115*SUMIF(Lists!$E$2:$E$133,'Quarterly Information'!$S115,Exchange_Value))/1000,AC115*SUMIF(Lists!$E$2:$E$133,$I115,Exchange_Value)/1000),1)</f>
        <v>0</v>
      </c>
      <c r="CA115" s="151">
        <f>ROUND(IF($I115="Other HFC Blend",(AD115*$L115*SUMIF(Lists!$E$2:$E$133,'Quarterly Information'!$K115,Exchange_Value)+AD115*$N115*SUMIF(Lists!$E$2:$E$133,'Quarterly Information'!$M115,Exchange_Value)+AD115*$P115*SUMIF(Lists!$E$2:$E$133,'Quarterly Information'!$O115,Exchange_Value)+AD115*$R115*SUMIF(Lists!$E$2:$E$133,'Quarterly Information'!$Q115,Exchange_Value)+AD115*$T115*SUMIF(Lists!$E$2:$E$133,'Quarterly Information'!$S115,Exchange_Value))/1000,AD115*SUMIF(Lists!$E$2:$E$133,$I115,Exchange_Value)/1000),1)</f>
        <v>0</v>
      </c>
      <c r="CB115" s="151">
        <f>ROUND(IF($I115="Other HFC Blend",(AE115*$L115*SUMIF(Lists!$E$2:$E$133,'Quarterly Information'!$K115,Exchange_Value)+AE115*$N115*SUMIF(Lists!$E$2:$E$133,'Quarterly Information'!$M115,Exchange_Value)+AE115*$P115*SUMIF(Lists!$E$2:$E$133,'Quarterly Information'!$O115,Exchange_Value)+AE115*$R115*SUMIF(Lists!$E$2:$E$133,'Quarterly Information'!$Q115,Exchange_Value)+AE115*$T115*SUMIF(Lists!$E$2:$E$133,'Quarterly Information'!$S115,Exchange_Value))/1000,AE115*SUMIF(Lists!$E$2:$E$133,$I115,Exchange_Value)/1000),1)</f>
        <v>0</v>
      </c>
      <c r="CC115" s="151">
        <f>ROUND(IF($I115="Other HFC Blend",(AF115*$L115*SUMIF(Lists!$E$2:$E$133,'Quarterly Information'!$K115,Exchange_Value)+AF115*$N115*SUMIF(Lists!$E$2:$E$133,'Quarterly Information'!$M115,Exchange_Value)+AF115*$P115*SUMIF(Lists!$E$2:$E$133,'Quarterly Information'!$O115,Exchange_Value)+AF115*$R115*SUMIF(Lists!$E$2:$E$133,'Quarterly Information'!$Q115,Exchange_Value)+AF115*$T115*SUMIF(Lists!$E$2:$E$133,'Quarterly Information'!$S115,Exchange_Value))/1000,AF115*SUMIF(Lists!$E$2:$E$133,$I115,Exchange_Value)/1000),1)</f>
        <v>0</v>
      </c>
    </row>
    <row r="116" spans="1:81" ht="14.1">
      <c r="A116" s="18">
        <v>74</v>
      </c>
      <c r="B116" s="46" t="str">
        <f t="shared" si="73"/>
        <v/>
      </c>
      <c r="C116" s="72"/>
      <c r="D116" s="47"/>
      <c r="E116" s="81"/>
      <c r="F116" s="48"/>
      <c r="G116" s="49"/>
      <c r="H116" s="50"/>
      <c r="I116" s="92"/>
      <c r="J116" s="104"/>
      <c r="K116" s="109"/>
      <c r="L116" s="51"/>
      <c r="M116" s="48"/>
      <c r="N116" s="51"/>
      <c r="O116" s="48"/>
      <c r="P116" s="51"/>
      <c r="Q116" s="69"/>
      <c r="R116" s="51"/>
      <c r="S116" s="69"/>
      <c r="T116" s="110"/>
      <c r="U116" s="107"/>
      <c r="V116" s="48"/>
      <c r="W116" s="52"/>
      <c r="X116" s="48"/>
      <c r="Y116" s="116"/>
      <c r="Z116" s="133"/>
      <c r="AA116" s="131"/>
      <c r="AB116" s="76"/>
      <c r="AC116" s="76"/>
      <c r="AD116" s="76"/>
      <c r="AE116" s="76"/>
      <c r="AF116" s="76"/>
      <c r="AG116" s="145"/>
      <c r="AH116"/>
      <c r="AI116" s="148">
        <f t="shared" si="37"/>
        <v>0</v>
      </c>
      <c r="AJ116" s="148">
        <f t="shared" si="38"/>
        <v>0</v>
      </c>
      <c r="AK116" s="148">
        <f t="shared" si="39"/>
        <v>0</v>
      </c>
      <c r="AL116" s="148">
        <f t="shared" si="40"/>
        <v>0</v>
      </c>
      <c r="AM116" s="148">
        <f t="shared" si="41"/>
        <v>0</v>
      </c>
      <c r="AN116" s="148">
        <f t="shared" si="42"/>
        <v>0</v>
      </c>
      <c r="AO116" s="150"/>
      <c r="AP116" s="149" t="e">
        <f t="shared" si="43"/>
        <v>#DIV/0!</v>
      </c>
      <c r="AQ116" s="149" t="e">
        <f t="shared" si="44"/>
        <v>#DIV/0!</v>
      </c>
      <c r="AR116" s="149" t="e">
        <f t="shared" si="45"/>
        <v>#DIV/0!</v>
      </c>
      <c r="AS116" s="149" t="e">
        <f t="shared" si="46"/>
        <v>#DIV/0!</v>
      </c>
      <c r="AT116" s="149" t="e">
        <f t="shared" si="47"/>
        <v>#DIV/0!</v>
      </c>
      <c r="AU116" s="148">
        <f t="shared" si="48"/>
        <v>0</v>
      </c>
      <c r="AV116" s="149" t="e">
        <f t="shared" si="49"/>
        <v>#DIV/0!</v>
      </c>
      <c r="AW116" s="149" t="e">
        <f t="shared" si="50"/>
        <v>#DIV/0!</v>
      </c>
      <c r="AX116" s="149" t="e">
        <f t="shared" si="51"/>
        <v>#DIV/0!</v>
      </c>
      <c r="AY116" s="149" t="e">
        <f t="shared" si="52"/>
        <v>#DIV/0!</v>
      </c>
      <c r="AZ116" s="149" t="e">
        <f t="shared" si="53"/>
        <v>#DIV/0!</v>
      </c>
      <c r="BA116" s="148">
        <f t="shared" si="54"/>
        <v>0</v>
      </c>
      <c r="BB116" s="149" t="e">
        <f t="shared" si="55"/>
        <v>#DIV/0!</v>
      </c>
      <c r="BC116" s="149" t="e">
        <f t="shared" si="56"/>
        <v>#DIV/0!</v>
      </c>
      <c r="BD116" s="149" t="e">
        <f t="shared" si="57"/>
        <v>#DIV/0!</v>
      </c>
      <c r="BE116" s="149" t="e">
        <f t="shared" si="58"/>
        <v>#DIV/0!</v>
      </c>
      <c r="BF116" s="149" t="e">
        <f t="shared" si="59"/>
        <v>#DIV/0!</v>
      </c>
      <c r="BG116" s="148">
        <f t="shared" si="60"/>
        <v>0</v>
      </c>
      <c r="BH116" s="149" t="e">
        <f t="shared" si="61"/>
        <v>#DIV/0!</v>
      </c>
      <c r="BI116" s="149" t="e">
        <f t="shared" si="62"/>
        <v>#DIV/0!</v>
      </c>
      <c r="BJ116" s="149" t="e">
        <f t="shared" si="63"/>
        <v>#DIV/0!</v>
      </c>
      <c r="BK116" s="149" t="e">
        <f t="shared" si="64"/>
        <v>#DIV/0!</v>
      </c>
      <c r="BL116" s="149" t="e">
        <f t="shared" si="65"/>
        <v>#DIV/0!</v>
      </c>
      <c r="BM116" s="148">
        <f t="shared" si="66"/>
        <v>0</v>
      </c>
      <c r="BN116" s="149" t="e">
        <f t="shared" si="67"/>
        <v>#DIV/0!</v>
      </c>
      <c r="BO116" s="149" t="e">
        <f t="shared" si="68"/>
        <v>#DIV/0!</v>
      </c>
      <c r="BP116" s="149" t="e">
        <f t="shared" si="69"/>
        <v>#DIV/0!</v>
      </c>
      <c r="BQ116" s="149" t="e">
        <f t="shared" si="70"/>
        <v>#DIV/0!</v>
      </c>
      <c r="BR116" s="149" t="e">
        <f t="shared" si="71"/>
        <v>#DIV/0!</v>
      </c>
      <c r="BS116" s="148">
        <f t="shared" si="72"/>
        <v>0</v>
      </c>
      <c r="BT116" s="150"/>
      <c r="BU116" s="150" t="e">
        <f>VLOOKUP(I116,Lists!$D$2:$D$19,1,FALSE)</f>
        <v>#N/A</v>
      </c>
      <c r="BV116" s="150" t="e">
        <f>VLOOKUP($I116,Blends!$B$2:$B$115,1,FALSE)</f>
        <v>#N/A</v>
      </c>
      <c r="BW116" s="150"/>
      <c r="BX116" s="151">
        <f>ROUND(IF($I116="Other HFC Blend",(AA116*$L116*SUMIF(Lists!$E$2:$E$133,'Quarterly Information'!$K116,Exchange_Value)+AA116*$N116*SUMIF(Lists!$E$2:$E$133,'Quarterly Information'!$M116,Exchange_Value)+AA116*$P116*SUMIF(Lists!$E$2:$E$133,'Quarterly Information'!$O116,Exchange_Value)+AA116*$R116*SUMIF(Lists!$E$2:$E$133,'Quarterly Information'!$Q116,Exchange_Value)+AA116*$T116*SUMIF(Lists!$E$2:$E$133,'Quarterly Information'!$S116,Exchange_Value))/1000,AA116*SUMIF(Lists!$E$2:$E$133,$I116,Exchange_Value)/1000),1)</f>
        <v>0</v>
      </c>
      <c r="BY116" s="151">
        <f>ROUND(IF($I116="Other HFC Blend",(AB116*$L116*SUMIF(Lists!$E$2:$E$133,'Quarterly Information'!$K116,Exchange_Value)+AB116*$N116*SUMIF(Lists!$E$2:$E$133,'Quarterly Information'!$M116,Exchange_Value)+AB116*$P116*SUMIF(Lists!$E$2:$E$133,'Quarterly Information'!$O116,Exchange_Value)+AB116*$R116*SUMIF(Lists!$E$2:$E$133,'Quarterly Information'!$Q116,Exchange_Value)+AB116*$T116*SUMIF(Lists!$E$2:$E$133,'Quarterly Information'!$S116,Exchange_Value))/1000,AB116*SUMIF(Lists!$E$2:$E$133,$I116,Exchange_Value)/1000),1)</f>
        <v>0</v>
      </c>
      <c r="BZ116" s="151">
        <f>ROUND(IF($I116="Other HFC Blend",(AC116*$L116*SUMIF(Lists!$E$2:$E$133,'Quarterly Information'!$K116,Exchange_Value)+AC116*$N116*SUMIF(Lists!$E$2:$E$133,'Quarterly Information'!$M116,Exchange_Value)+AC116*$P116*SUMIF(Lists!$E$2:$E$133,'Quarterly Information'!$O116,Exchange_Value)+AC116*$R116*SUMIF(Lists!$E$2:$E$133,'Quarterly Information'!$Q116,Exchange_Value)+AC116*$T116*SUMIF(Lists!$E$2:$E$133,'Quarterly Information'!$S116,Exchange_Value))/1000,AC116*SUMIF(Lists!$E$2:$E$133,$I116,Exchange_Value)/1000),1)</f>
        <v>0</v>
      </c>
      <c r="CA116" s="151">
        <f>ROUND(IF($I116="Other HFC Blend",(AD116*$L116*SUMIF(Lists!$E$2:$E$133,'Quarterly Information'!$K116,Exchange_Value)+AD116*$N116*SUMIF(Lists!$E$2:$E$133,'Quarterly Information'!$M116,Exchange_Value)+AD116*$P116*SUMIF(Lists!$E$2:$E$133,'Quarterly Information'!$O116,Exchange_Value)+AD116*$R116*SUMIF(Lists!$E$2:$E$133,'Quarterly Information'!$Q116,Exchange_Value)+AD116*$T116*SUMIF(Lists!$E$2:$E$133,'Quarterly Information'!$S116,Exchange_Value))/1000,AD116*SUMIF(Lists!$E$2:$E$133,$I116,Exchange_Value)/1000),1)</f>
        <v>0</v>
      </c>
      <c r="CB116" s="151">
        <f>ROUND(IF($I116="Other HFC Blend",(AE116*$L116*SUMIF(Lists!$E$2:$E$133,'Quarterly Information'!$K116,Exchange_Value)+AE116*$N116*SUMIF(Lists!$E$2:$E$133,'Quarterly Information'!$M116,Exchange_Value)+AE116*$P116*SUMIF(Lists!$E$2:$E$133,'Quarterly Information'!$O116,Exchange_Value)+AE116*$R116*SUMIF(Lists!$E$2:$E$133,'Quarterly Information'!$Q116,Exchange_Value)+AE116*$T116*SUMIF(Lists!$E$2:$E$133,'Quarterly Information'!$S116,Exchange_Value))/1000,AE116*SUMIF(Lists!$E$2:$E$133,$I116,Exchange_Value)/1000),1)</f>
        <v>0</v>
      </c>
      <c r="CC116" s="151">
        <f>ROUND(IF($I116="Other HFC Blend",(AF116*$L116*SUMIF(Lists!$E$2:$E$133,'Quarterly Information'!$K116,Exchange_Value)+AF116*$N116*SUMIF(Lists!$E$2:$E$133,'Quarterly Information'!$M116,Exchange_Value)+AF116*$P116*SUMIF(Lists!$E$2:$E$133,'Quarterly Information'!$O116,Exchange_Value)+AF116*$R116*SUMIF(Lists!$E$2:$E$133,'Quarterly Information'!$Q116,Exchange_Value)+AF116*$T116*SUMIF(Lists!$E$2:$E$133,'Quarterly Information'!$S116,Exchange_Value))/1000,AF116*SUMIF(Lists!$E$2:$E$133,$I116,Exchange_Value)/1000),1)</f>
        <v>0</v>
      </c>
    </row>
    <row r="117" spans="1:81" ht="14.1">
      <c r="A117" s="18">
        <v>75</v>
      </c>
      <c r="B117" s="46" t="str">
        <f t="shared" si="73"/>
        <v/>
      </c>
      <c r="C117" s="72"/>
      <c r="D117" s="47"/>
      <c r="E117" s="81"/>
      <c r="F117" s="48"/>
      <c r="G117" s="49"/>
      <c r="H117" s="50"/>
      <c r="I117" s="92"/>
      <c r="J117" s="104"/>
      <c r="K117" s="109"/>
      <c r="L117" s="51"/>
      <c r="M117" s="48"/>
      <c r="N117" s="51"/>
      <c r="O117" s="48"/>
      <c r="P117" s="51"/>
      <c r="Q117" s="69"/>
      <c r="R117" s="51"/>
      <c r="S117" s="69"/>
      <c r="T117" s="110"/>
      <c r="U117" s="107"/>
      <c r="V117" s="48"/>
      <c r="W117" s="52"/>
      <c r="X117" s="48"/>
      <c r="Y117" s="116"/>
      <c r="Z117" s="133"/>
      <c r="AA117" s="131"/>
      <c r="AB117" s="76"/>
      <c r="AC117" s="76"/>
      <c r="AD117" s="76"/>
      <c r="AE117" s="76"/>
      <c r="AF117" s="76"/>
      <c r="AG117" s="145"/>
      <c r="AH117"/>
      <c r="AI117" s="148">
        <f t="shared" si="37"/>
        <v>0</v>
      </c>
      <c r="AJ117" s="148">
        <f t="shared" si="38"/>
        <v>0</v>
      </c>
      <c r="AK117" s="148">
        <f t="shared" si="39"/>
        <v>0</v>
      </c>
      <c r="AL117" s="148">
        <f t="shared" si="40"/>
        <v>0</v>
      </c>
      <c r="AM117" s="148">
        <f t="shared" si="41"/>
        <v>0</v>
      </c>
      <c r="AN117" s="148">
        <f t="shared" si="42"/>
        <v>0</v>
      </c>
      <c r="AO117" s="150"/>
      <c r="AP117" s="149" t="e">
        <f t="shared" si="43"/>
        <v>#DIV/0!</v>
      </c>
      <c r="AQ117" s="149" t="e">
        <f t="shared" si="44"/>
        <v>#DIV/0!</v>
      </c>
      <c r="AR117" s="149" t="e">
        <f t="shared" si="45"/>
        <v>#DIV/0!</v>
      </c>
      <c r="AS117" s="149" t="e">
        <f t="shared" si="46"/>
        <v>#DIV/0!</v>
      </c>
      <c r="AT117" s="149" t="e">
        <f t="shared" si="47"/>
        <v>#DIV/0!</v>
      </c>
      <c r="AU117" s="148">
        <f t="shared" si="48"/>
        <v>0</v>
      </c>
      <c r="AV117" s="149" t="e">
        <f t="shared" si="49"/>
        <v>#DIV/0!</v>
      </c>
      <c r="AW117" s="149" t="e">
        <f t="shared" si="50"/>
        <v>#DIV/0!</v>
      </c>
      <c r="AX117" s="149" t="e">
        <f t="shared" si="51"/>
        <v>#DIV/0!</v>
      </c>
      <c r="AY117" s="149" t="e">
        <f t="shared" si="52"/>
        <v>#DIV/0!</v>
      </c>
      <c r="AZ117" s="149" t="e">
        <f t="shared" si="53"/>
        <v>#DIV/0!</v>
      </c>
      <c r="BA117" s="148">
        <f t="shared" si="54"/>
        <v>0</v>
      </c>
      <c r="BB117" s="149" t="e">
        <f t="shared" si="55"/>
        <v>#DIV/0!</v>
      </c>
      <c r="BC117" s="149" t="e">
        <f t="shared" si="56"/>
        <v>#DIV/0!</v>
      </c>
      <c r="BD117" s="149" t="e">
        <f t="shared" si="57"/>
        <v>#DIV/0!</v>
      </c>
      <c r="BE117" s="149" t="e">
        <f t="shared" si="58"/>
        <v>#DIV/0!</v>
      </c>
      <c r="BF117" s="149" t="e">
        <f t="shared" si="59"/>
        <v>#DIV/0!</v>
      </c>
      <c r="BG117" s="148">
        <f t="shared" si="60"/>
        <v>0</v>
      </c>
      <c r="BH117" s="149" t="e">
        <f t="shared" si="61"/>
        <v>#DIV/0!</v>
      </c>
      <c r="BI117" s="149" t="e">
        <f t="shared" si="62"/>
        <v>#DIV/0!</v>
      </c>
      <c r="BJ117" s="149" t="e">
        <f t="shared" si="63"/>
        <v>#DIV/0!</v>
      </c>
      <c r="BK117" s="149" t="e">
        <f t="shared" si="64"/>
        <v>#DIV/0!</v>
      </c>
      <c r="BL117" s="149" t="e">
        <f t="shared" si="65"/>
        <v>#DIV/0!</v>
      </c>
      <c r="BM117" s="148">
        <f t="shared" si="66"/>
        <v>0</v>
      </c>
      <c r="BN117" s="149" t="e">
        <f t="shared" si="67"/>
        <v>#DIV/0!</v>
      </c>
      <c r="BO117" s="149" t="e">
        <f t="shared" si="68"/>
        <v>#DIV/0!</v>
      </c>
      <c r="BP117" s="149" t="e">
        <f t="shared" si="69"/>
        <v>#DIV/0!</v>
      </c>
      <c r="BQ117" s="149" t="e">
        <f t="shared" si="70"/>
        <v>#DIV/0!</v>
      </c>
      <c r="BR117" s="149" t="e">
        <f t="shared" si="71"/>
        <v>#DIV/0!</v>
      </c>
      <c r="BS117" s="148">
        <f t="shared" si="72"/>
        <v>0</v>
      </c>
      <c r="BT117" s="150"/>
      <c r="BU117" s="150" t="e">
        <f>VLOOKUP(I117,Lists!$D$2:$D$19,1,FALSE)</f>
        <v>#N/A</v>
      </c>
      <c r="BV117" s="150" t="e">
        <f>VLOOKUP($I117,Blends!$B$2:$B$115,1,FALSE)</f>
        <v>#N/A</v>
      </c>
      <c r="BW117" s="150"/>
      <c r="BX117" s="151">
        <f>ROUND(IF($I117="Other HFC Blend",(AA117*$L117*SUMIF(Lists!$E$2:$E$133,'Quarterly Information'!$K117,Exchange_Value)+AA117*$N117*SUMIF(Lists!$E$2:$E$133,'Quarterly Information'!$M117,Exchange_Value)+AA117*$P117*SUMIF(Lists!$E$2:$E$133,'Quarterly Information'!$O117,Exchange_Value)+AA117*$R117*SUMIF(Lists!$E$2:$E$133,'Quarterly Information'!$Q117,Exchange_Value)+AA117*$T117*SUMIF(Lists!$E$2:$E$133,'Quarterly Information'!$S117,Exchange_Value))/1000,AA117*SUMIF(Lists!$E$2:$E$133,$I117,Exchange_Value)/1000),1)</f>
        <v>0</v>
      </c>
      <c r="BY117" s="151">
        <f>ROUND(IF($I117="Other HFC Blend",(AB117*$L117*SUMIF(Lists!$E$2:$E$133,'Quarterly Information'!$K117,Exchange_Value)+AB117*$N117*SUMIF(Lists!$E$2:$E$133,'Quarterly Information'!$M117,Exchange_Value)+AB117*$P117*SUMIF(Lists!$E$2:$E$133,'Quarterly Information'!$O117,Exchange_Value)+AB117*$R117*SUMIF(Lists!$E$2:$E$133,'Quarterly Information'!$Q117,Exchange_Value)+AB117*$T117*SUMIF(Lists!$E$2:$E$133,'Quarterly Information'!$S117,Exchange_Value))/1000,AB117*SUMIF(Lists!$E$2:$E$133,$I117,Exchange_Value)/1000),1)</f>
        <v>0</v>
      </c>
      <c r="BZ117" s="151">
        <f>ROUND(IF($I117="Other HFC Blend",(AC117*$L117*SUMIF(Lists!$E$2:$E$133,'Quarterly Information'!$K117,Exchange_Value)+AC117*$N117*SUMIF(Lists!$E$2:$E$133,'Quarterly Information'!$M117,Exchange_Value)+AC117*$P117*SUMIF(Lists!$E$2:$E$133,'Quarterly Information'!$O117,Exchange_Value)+AC117*$R117*SUMIF(Lists!$E$2:$E$133,'Quarterly Information'!$Q117,Exchange_Value)+AC117*$T117*SUMIF(Lists!$E$2:$E$133,'Quarterly Information'!$S117,Exchange_Value))/1000,AC117*SUMIF(Lists!$E$2:$E$133,$I117,Exchange_Value)/1000),1)</f>
        <v>0</v>
      </c>
      <c r="CA117" s="151">
        <f>ROUND(IF($I117="Other HFC Blend",(AD117*$L117*SUMIF(Lists!$E$2:$E$133,'Quarterly Information'!$K117,Exchange_Value)+AD117*$N117*SUMIF(Lists!$E$2:$E$133,'Quarterly Information'!$M117,Exchange_Value)+AD117*$P117*SUMIF(Lists!$E$2:$E$133,'Quarterly Information'!$O117,Exchange_Value)+AD117*$R117*SUMIF(Lists!$E$2:$E$133,'Quarterly Information'!$Q117,Exchange_Value)+AD117*$T117*SUMIF(Lists!$E$2:$E$133,'Quarterly Information'!$S117,Exchange_Value))/1000,AD117*SUMIF(Lists!$E$2:$E$133,$I117,Exchange_Value)/1000),1)</f>
        <v>0</v>
      </c>
      <c r="CB117" s="151">
        <f>ROUND(IF($I117="Other HFC Blend",(AE117*$L117*SUMIF(Lists!$E$2:$E$133,'Quarterly Information'!$K117,Exchange_Value)+AE117*$N117*SUMIF(Lists!$E$2:$E$133,'Quarterly Information'!$M117,Exchange_Value)+AE117*$P117*SUMIF(Lists!$E$2:$E$133,'Quarterly Information'!$O117,Exchange_Value)+AE117*$R117*SUMIF(Lists!$E$2:$E$133,'Quarterly Information'!$Q117,Exchange_Value)+AE117*$T117*SUMIF(Lists!$E$2:$E$133,'Quarterly Information'!$S117,Exchange_Value))/1000,AE117*SUMIF(Lists!$E$2:$E$133,$I117,Exchange_Value)/1000),1)</f>
        <v>0</v>
      </c>
      <c r="CC117" s="151">
        <f>ROUND(IF($I117="Other HFC Blend",(AF117*$L117*SUMIF(Lists!$E$2:$E$133,'Quarterly Information'!$K117,Exchange_Value)+AF117*$N117*SUMIF(Lists!$E$2:$E$133,'Quarterly Information'!$M117,Exchange_Value)+AF117*$P117*SUMIF(Lists!$E$2:$E$133,'Quarterly Information'!$O117,Exchange_Value)+AF117*$R117*SUMIF(Lists!$E$2:$E$133,'Quarterly Information'!$Q117,Exchange_Value)+AF117*$T117*SUMIF(Lists!$E$2:$E$133,'Quarterly Information'!$S117,Exchange_Value))/1000,AF117*SUMIF(Lists!$E$2:$E$133,$I117,Exchange_Value)/1000),1)</f>
        <v>0</v>
      </c>
    </row>
    <row r="118" spans="1:81" ht="14.1">
      <c r="A118" s="18">
        <v>76</v>
      </c>
      <c r="B118" s="46" t="str">
        <f t="shared" si="73"/>
        <v/>
      </c>
      <c r="C118" s="72"/>
      <c r="D118" s="47"/>
      <c r="E118" s="81"/>
      <c r="F118" s="48"/>
      <c r="G118" s="49"/>
      <c r="H118" s="50"/>
      <c r="I118" s="92"/>
      <c r="J118" s="104"/>
      <c r="K118" s="109"/>
      <c r="L118" s="51"/>
      <c r="M118" s="48"/>
      <c r="N118" s="51"/>
      <c r="O118" s="48"/>
      <c r="P118" s="51"/>
      <c r="Q118" s="69"/>
      <c r="R118" s="51"/>
      <c r="S118" s="69"/>
      <c r="T118" s="110"/>
      <c r="U118" s="107"/>
      <c r="V118" s="48"/>
      <c r="W118" s="52"/>
      <c r="X118" s="48"/>
      <c r="Y118" s="116"/>
      <c r="Z118" s="133"/>
      <c r="AA118" s="131"/>
      <c r="AB118" s="76"/>
      <c r="AC118" s="76"/>
      <c r="AD118" s="76"/>
      <c r="AE118" s="76"/>
      <c r="AF118" s="76"/>
      <c r="AG118" s="145"/>
      <c r="AH118"/>
      <c r="AI118" s="148">
        <f t="shared" si="37"/>
        <v>0</v>
      </c>
      <c r="AJ118" s="148">
        <f t="shared" si="38"/>
        <v>0</v>
      </c>
      <c r="AK118" s="148">
        <f t="shared" si="39"/>
        <v>0</v>
      </c>
      <c r="AL118" s="148">
        <f t="shared" si="40"/>
        <v>0</v>
      </c>
      <c r="AM118" s="148">
        <f t="shared" si="41"/>
        <v>0</v>
      </c>
      <c r="AN118" s="148">
        <f t="shared" si="42"/>
        <v>0</v>
      </c>
      <c r="AO118" s="150"/>
      <c r="AP118" s="149" t="e">
        <f t="shared" si="43"/>
        <v>#DIV/0!</v>
      </c>
      <c r="AQ118" s="149" t="e">
        <f t="shared" si="44"/>
        <v>#DIV/0!</v>
      </c>
      <c r="AR118" s="149" t="e">
        <f t="shared" si="45"/>
        <v>#DIV/0!</v>
      </c>
      <c r="AS118" s="149" t="e">
        <f t="shared" si="46"/>
        <v>#DIV/0!</v>
      </c>
      <c r="AT118" s="149" t="e">
        <f t="shared" si="47"/>
        <v>#DIV/0!</v>
      </c>
      <c r="AU118" s="148">
        <f t="shared" si="48"/>
        <v>0</v>
      </c>
      <c r="AV118" s="149" t="e">
        <f t="shared" si="49"/>
        <v>#DIV/0!</v>
      </c>
      <c r="AW118" s="149" t="e">
        <f t="shared" si="50"/>
        <v>#DIV/0!</v>
      </c>
      <c r="AX118" s="149" t="e">
        <f t="shared" si="51"/>
        <v>#DIV/0!</v>
      </c>
      <c r="AY118" s="149" t="e">
        <f t="shared" si="52"/>
        <v>#DIV/0!</v>
      </c>
      <c r="AZ118" s="149" t="e">
        <f t="shared" si="53"/>
        <v>#DIV/0!</v>
      </c>
      <c r="BA118" s="148">
        <f t="shared" si="54"/>
        <v>0</v>
      </c>
      <c r="BB118" s="149" t="e">
        <f t="shared" si="55"/>
        <v>#DIV/0!</v>
      </c>
      <c r="BC118" s="149" t="e">
        <f t="shared" si="56"/>
        <v>#DIV/0!</v>
      </c>
      <c r="BD118" s="149" t="e">
        <f t="shared" si="57"/>
        <v>#DIV/0!</v>
      </c>
      <c r="BE118" s="149" t="e">
        <f t="shared" si="58"/>
        <v>#DIV/0!</v>
      </c>
      <c r="BF118" s="149" t="e">
        <f t="shared" si="59"/>
        <v>#DIV/0!</v>
      </c>
      <c r="BG118" s="148">
        <f t="shared" si="60"/>
        <v>0</v>
      </c>
      <c r="BH118" s="149" t="e">
        <f t="shared" si="61"/>
        <v>#DIV/0!</v>
      </c>
      <c r="BI118" s="149" t="e">
        <f t="shared" si="62"/>
        <v>#DIV/0!</v>
      </c>
      <c r="BJ118" s="149" t="e">
        <f t="shared" si="63"/>
        <v>#DIV/0!</v>
      </c>
      <c r="BK118" s="149" t="e">
        <f t="shared" si="64"/>
        <v>#DIV/0!</v>
      </c>
      <c r="BL118" s="149" t="e">
        <f t="shared" si="65"/>
        <v>#DIV/0!</v>
      </c>
      <c r="BM118" s="148">
        <f t="shared" si="66"/>
        <v>0</v>
      </c>
      <c r="BN118" s="149" t="e">
        <f t="shared" si="67"/>
        <v>#DIV/0!</v>
      </c>
      <c r="BO118" s="149" t="e">
        <f t="shared" si="68"/>
        <v>#DIV/0!</v>
      </c>
      <c r="BP118" s="149" t="e">
        <f t="shared" si="69"/>
        <v>#DIV/0!</v>
      </c>
      <c r="BQ118" s="149" t="e">
        <f t="shared" si="70"/>
        <v>#DIV/0!</v>
      </c>
      <c r="BR118" s="149" t="e">
        <f t="shared" si="71"/>
        <v>#DIV/0!</v>
      </c>
      <c r="BS118" s="148">
        <f t="shared" si="72"/>
        <v>0</v>
      </c>
      <c r="BT118" s="150"/>
      <c r="BU118" s="150" t="e">
        <f>VLOOKUP(I118,Lists!$D$2:$D$19,1,FALSE)</f>
        <v>#N/A</v>
      </c>
      <c r="BV118" s="150" t="e">
        <f>VLOOKUP($I118,Blends!$B$2:$B$115,1,FALSE)</f>
        <v>#N/A</v>
      </c>
      <c r="BW118" s="150"/>
      <c r="BX118" s="151">
        <f>ROUND(IF($I118="Other HFC Blend",(AA118*$L118*SUMIF(Lists!$E$2:$E$133,'Quarterly Information'!$K118,Exchange_Value)+AA118*$N118*SUMIF(Lists!$E$2:$E$133,'Quarterly Information'!$M118,Exchange_Value)+AA118*$P118*SUMIF(Lists!$E$2:$E$133,'Quarterly Information'!$O118,Exchange_Value)+AA118*$R118*SUMIF(Lists!$E$2:$E$133,'Quarterly Information'!$Q118,Exchange_Value)+AA118*$T118*SUMIF(Lists!$E$2:$E$133,'Quarterly Information'!$S118,Exchange_Value))/1000,AA118*SUMIF(Lists!$E$2:$E$133,$I118,Exchange_Value)/1000),1)</f>
        <v>0</v>
      </c>
      <c r="BY118" s="151">
        <f>ROUND(IF($I118="Other HFC Blend",(AB118*$L118*SUMIF(Lists!$E$2:$E$133,'Quarterly Information'!$K118,Exchange_Value)+AB118*$N118*SUMIF(Lists!$E$2:$E$133,'Quarterly Information'!$M118,Exchange_Value)+AB118*$P118*SUMIF(Lists!$E$2:$E$133,'Quarterly Information'!$O118,Exchange_Value)+AB118*$R118*SUMIF(Lists!$E$2:$E$133,'Quarterly Information'!$Q118,Exchange_Value)+AB118*$T118*SUMIF(Lists!$E$2:$E$133,'Quarterly Information'!$S118,Exchange_Value))/1000,AB118*SUMIF(Lists!$E$2:$E$133,$I118,Exchange_Value)/1000),1)</f>
        <v>0</v>
      </c>
      <c r="BZ118" s="151">
        <f>ROUND(IF($I118="Other HFC Blend",(AC118*$L118*SUMIF(Lists!$E$2:$E$133,'Quarterly Information'!$K118,Exchange_Value)+AC118*$N118*SUMIF(Lists!$E$2:$E$133,'Quarterly Information'!$M118,Exchange_Value)+AC118*$P118*SUMIF(Lists!$E$2:$E$133,'Quarterly Information'!$O118,Exchange_Value)+AC118*$R118*SUMIF(Lists!$E$2:$E$133,'Quarterly Information'!$Q118,Exchange_Value)+AC118*$T118*SUMIF(Lists!$E$2:$E$133,'Quarterly Information'!$S118,Exchange_Value))/1000,AC118*SUMIF(Lists!$E$2:$E$133,$I118,Exchange_Value)/1000),1)</f>
        <v>0</v>
      </c>
      <c r="CA118" s="151">
        <f>ROUND(IF($I118="Other HFC Blend",(AD118*$L118*SUMIF(Lists!$E$2:$E$133,'Quarterly Information'!$K118,Exchange_Value)+AD118*$N118*SUMIF(Lists!$E$2:$E$133,'Quarterly Information'!$M118,Exchange_Value)+AD118*$P118*SUMIF(Lists!$E$2:$E$133,'Quarterly Information'!$O118,Exchange_Value)+AD118*$R118*SUMIF(Lists!$E$2:$E$133,'Quarterly Information'!$Q118,Exchange_Value)+AD118*$T118*SUMIF(Lists!$E$2:$E$133,'Quarterly Information'!$S118,Exchange_Value))/1000,AD118*SUMIF(Lists!$E$2:$E$133,$I118,Exchange_Value)/1000),1)</f>
        <v>0</v>
      </c>
      <c r="CB118" s="151">
        <f>ROUND(IF($I118="Other HFC Blend",(AE118*$L118*SUMIF(Lists!$E$2:$E$133,'Quarterly Information'!$K118,Exchange_Value)+AE118*$N118*SUMIF(Lists!$E$2:$E$133,'Quarterly Information'!$M118,Exchange_Value)+AE118*$P118*SUMIF(Lists!$E$2:$E$133,'Quarterly Information'!$O118,Exchange_Value)+AE118*$R118*SUMIF(Lists!$E$2:$E$133,'Quarterly Information'!$Q118,Exchange_Value)+AE118*$T118*SUMIF(Lists!$E$2:$E$133,'Quarterly Information'!$S118,Exchange_Value))/1000,AE118*SUMIF(Lists!$E$2:$E$133,$I118,Exchange_Value)/1000),1)</f>
        <v>0</v>
      </c>
      <c r="CC118" s="151">
        <f>ROUND(IF($I118="Other HFC Blend",(AF118*$L118*SUMIF(Lists!$E$2:$E$133,'Quarterly Information'!$K118,Exchange_Value)+AF118*$N118*SUMIF(Lists!$E$2:$E$133,'Quarterly Information'!$M118,Exchange_Value)+AF118*$P118*SUMIF(Lists!$E$2:$E$133,'Quarterly Information'!$O118,Exchange_Value)+AF118*$R118*SUMIF(Lists!$E$2:$E$133,'Quarterly Information'!$Q118,Exchange_Value)+AF118*$T118*SUMIF(Lists!$E$2:$E$133,'Quarterly Information'!$S118,Exchange_Value))/1000,AF118*SUMIF(Lists!$E$2:$E$133,$I118,Exchange_Value)/1000),1)</f>
        <v>0</v>
      </c>
    </row>
    <row r="119" spans="1:81" ht="14.1">
      <c r="A119" s="18">
        <v>77</v>
      </c>
      <c r="B119" s="46" t="str">
        <f t="shared" si="73"/>
        <v/>
      </c>
      <c r="C119" s="72"/>
      <c r="D119" s="47"/>
      <c r="E119" s="81"/>
      <c r="F119" s="48"/>
      <c r="G119" s="49"/>
      <c r="H119" s="50"/>
      <c r="I119" s="92"/>
      <c r="J119" s="104"/>
      <c r="K119" s="109"/>
      <c r="L119" s="51"/>
      <c r="M119" s="48"/>
      <c r="N119" s="51"/>
      <c r="O119" s="48"/>
      <c r="P119" s="51"/>
      <c r="Q119" s="69"/>
      <c r="R119" s="51"/>
      <c r="S119" s="69"/>
      <c r="T119" s="110"/>
      <c r="U119" s="107"/>
      <c r="V119" s="48"/>
      <c r="W119" s="52"/>
      <c r="X119" s="48"/>
      <c r="Y119" s="116"/>
      <c r="Z119" s="133"/>
      <c r="AA119" s="131"/>
      <c r="AB119" s="76"/>
      <c r="AC119" s="76"/>
      <c r="AD119" s="76"/>
      <c r="AE119" s="76"/>
      <c r="AF119" s="76"/>
      <c r="AG119" s="145"/>
      <c r="AH119"/>
      <c r="AI119" s="148">
        <f t="shared" si="37"/>
        <v>0</v>
      </c>
      <c r="AJ119" s="148">
        <f t="shared" si="38"/>
        <v>0</v>
      </c>
      <c r="AK119" s="148">
        <f t="shared" si="39"/>
        <v>0</v>
      </c>
      <c r="AL119" s="148">
        <f t="shared" si="40"/>
        <v>0</v>
      </c>
      <c r="AM119" s="148">
        <f t="shared" si="41"/>
        <v>0</v>
      </c>
      <c r="AN119" s="148">
        <f t="shared" si="42"/>
        <v>0</v>
      </c>
      <c r="AO119" s="150"/>
      <c r="AP119" s="149" t="e">
        <f t="shared" si="43"/>
        <v>#DIV/0!</v>
      </c>
      <c r="AQ119" s="149" t="e">
        <f t="shared" si="44"/>
        <v>#DIV/0!</v>
      </c>
      <c r="AR119" s="149" t="e">
        <f t="shared" si="45"/>
        <v>#DIV/0!</v>
      </c>
      <c r="AS119" s="149" t="e">
        <f t="shared" si="46"/>
        <v>#DIV/0!</v>
      </c>
      <c r="AT119" s="149" t="e">
        <f t="shared" si="47"/>
        <v>#DIV/0!</v>
      </c>
      <c r="AU119" s="148">
        <f t="shared" si="48"/>
        <v>0</v>
      </c>
      <c r="AV119" s="149" t="e">
        <f t="shared" si="49"/>
        <v>#DIV/0!</v>
      </c>
      <c r="AW119" s="149" t="e">
        <f t="shared" si="50"/>
        <v>#DIV/0!</v>
      </c>
      <c r="AX119" s="149" t="e">
        <f t="shared" si="51"/>
        <v>#DIV/0!</v>
      </c>
      <c r="AY119" s="149" t="e">
        <f t="shared" si="52"/>
        <v>#DIV/0!</v>
      </c>
      <c r="AZ119" s="149" t="e">
        <f t="shared" si="53"/>
        <v>#DIV/0!</v>
      </c>
      <c r="BA119" s="148">
        <f t="shared" si="54"/>
        <v>0</v>
      </c>
      <c r="BB119" s="149" t="e">
        <f t="shared" si="55"/>
        <v>#DIV/0!</v>
      </c>
      <c r="BC119" s="149" t="e">
        <f t="shared" si="56"/>
        <v>#DIV/0!</v>
      </c>
      <c r="BD119" s="149" t="e">
        <f t="shared" si="57"/>
        <v>#DIV/0!</v>
      </c>
      <c r="BE119" s="149" t="e">
        <f t="shared" si="58"/>
        <v>#DIV/0!</v>
      </c>
      <c r="BF119" s="149" t="e">
        <f t="shared" si="59"/>
        <v>#DIV/0!</v>
      </c>
      <c r="BG119" s="148">
        <f t="shared" si="60"/>
        <v>0</v>
      </c>
      <c r="BH119" s="149" t="e">
        <f t="shared" si="61"/>
        <v>#DIV/0!</v>
      </c>
      <c r="BI119" s="149" t="e">
        <f t="shared" si="62"/>
        <v>#DIV/0!</v>
      </c>
      <c r="BJ119" s="149" t="e">
        <f t="shared" si="63"/>
        <v>#DIV/0!</v>
      </c>
      <c r="BK119" s="149" t="e">
        <f t="shared" si="64"/>
        <v>#DIV/0!</v>
      </c>
      <c r="BL119" s="149" t="e">
        <f t="shared" si="65"/>
        <v>#DIV/0!</v>
      </c>
      <c r="BM119" s="148">
        <f t="shared" si="66"/>
        <v>0</v>
      </c>
      <c r="BN119" s="149" t="e">
        <f t="shared" si="67"/>
        <v>#DIV/0!</v>
      </c>
      <c r="BO119" s="149" t="e">
        <f t="shared" si="68"/>
        <v>#DIV/0!</v>
      </c>
      <c r="BP119" s="149" t="e">
        <f t="shared" si="69"/>
        <v>#DIV/0!</v>
      </c>
      <c r="BQ119" s="149" t="e">
        <f t="shared" si="70"/>
        <v>#DIV/0!</v>
      </c>
      <c r="BR119" s="149" t="e">
        <f t="shared" si="71"/>
        <v>#DIV/0!</v>
      </c>
      <c r="BS119" s="148">
        <f t="shared" si="72"/>
        <v>0</v>
      </c>
      <c r="BT119" s="150"/>
      <c r="BU119" s="150" t="e">
        <f>VLOOKUP(I119,Lists!$D$2:$D$19,1,FALSE)</f>
        <v>#N/A</v>
      </c>
      <c r="BV119" s="150" t="e">
        <f>VLOOKUP($I119,Blends!$B$2:$B$115,1,FALSE)</f>
        <v>#N/A</v>
      </c>
      <c r="BW119" s="150"/>
      <c r="BX119" s="151">
        <f>ROUND(IF($I119="Other HFC Blend",(AA119*$L119*SUMIF(Lists!$E$2:$E$133,'Quarterly Information'!$K119,Exchange_Value)+AA119*$N119*SUMIF(Lists!$E$2:$E$133,'Quarterly Information'!$M119,Exchange_Value)+AA119*$P119*SUMIF(Lists!$E$2:$E$133,'Quarterly Information'!$O119,Exchange_Value)+AA119*$R119*SUMIF(Lists!$E$2:$E$133,'Quarterly Information'!$Q119,Exchange_Value)+AA119*$T119*SUMIF(Lists!$E$2:$E$133,'Quarterly Information'!$S119,Exchange_Value))/1000,AA119*SUMIF(Lists!$E$2:$E$133,$I119,Exchange_Value)/1000),1)</f>
        <v>0</v>
      </c>
      <c r="BY119" s="151">
        <f>ROUND(IF($I119="Other HFC Blend",(AB119*$L119*SUMIF(Lists!$E$2:$E$133,'Quarterly Information'!$K119,Exchange_Value)+AB119*$N119*SUMIF(Lists!$E$2:$E$133,'Quarterly Information'!$M119,Exchange_Value)+AB119*$P119*SUMIF(Lists!$E$2:$E$133,'Quarterly Information'!$O119,Exchange_Value)+AB119*$R119*SUMIF(Lists!$E$2:$E$133,'Quarterly Information'!$Q119,Exchange_Value)+AB119*$T119*SUMIF(Lists!$E$2:$E$133,'Quarterly Information'!$S119,Exchange_Value))/1000,AB119*SUMIF(Lists!$E$2:$E$133,$I119,Exchange_Value)/1000),1)</f>
        <v>0</v>
      </c>
      <c r="BZ119" s="151">
        <f>ROUND(IF($I119="Other HFC Blend",(AC119*$L119*SUMIF(Lists!$E$2:$E$133,'Quarterly Information'!$K119,Exchange_Value)+AC119*$N119*SUMIF(Lists!$E$2:$E$133,'Quarterly Information'!$M119,Exchange_Value)+AC119*$P119*SUMIF(Lists!$E$2:$E$133,'Quarterly Information'!$O119,Exchange_Value)+AC119*$R119*SUMIF(Lists!$E$2:$E$133,'Quarterly Information'!$Q119,Exchange_Value)+AC119*$T119*SUMIF(Lists!$E$2:$E$133,'Quarterly Information'!$S119,Exchange_Value))/1000,AC119*SUMIF(Lists!$E$2:$E$133,$I119,Exchange_Value)/1000),1)</f>
        <v>0</v>
      </c>
      <c r="CA119" s="151">
        <f>ROUND(IF($I119="Other HFC Blend",(AD119*$L119*SUMIF(Lists!$E$2:$E$133,'Quarterly Information'!$K119,Exchange_Value)+AD119*$N119*SUMIF(Lists!$E$2:$E$133,'Quarterly Information'!$M119,Exchange_Value)+AD119*$P119*SUMIF(Lists!$E$2:$E$133,'Quarterly Information'!$O119,Exchange_Value)+AD119*$R119*SUMIF(Lists!$E$2:$E$133,'Quarterly Information'!$Q119,Exchange_Value)+AD119*$T119*SUMIF(Lists!$E$2:$E$133,'Quarterly Information'!$S119,Exchange_Value))/1000,AD119*SUMIF(Lists!$E$2:$E$133,$I119,Exchange_Value)/1000),1)</f>
        <v>0</v>
      </c>
      <c r="CB119" s="151">
        <f>ROUND(IF($I119="Other HFC Blend",(AE119*$L119*SUMIF(Lists!$E$2:$E$133,'Quarterly Information'!$K119,Exchange_Value)+AE119*$N119*SUMIF(Lists!$E$2:$E$133,'Quarterly Information'!$M119,Exchange_Value)+AE119*$P119*SUMIF(Lists!$E$2:$E$133,'Quarterly Information'!$O119,Exchange_Value)+AE119*$R119*SUMIF(Lists!$E$2:$E$133,'Quarterly Information'!$Q119,Exchange_Value)+AE119*$T119*SUMIF(Lists!$E$2:$E$133,'Quarterly Information'!$S119,Exchange_Value))/1000,AE119*SUMIF(Lists!$E$2:$E$133,$I119,Exchange_Value)/1000),1)</f>
        <v>0</v>
      </c>
      <c r="CC119" s="151">
        <f>ROUND(IF($I119="Other HFC Blend",(AF119*$L119*SUMIF(Lists!$E$2:$E$133,'Quarterly Information'!$K119,Exchange_Value)+AF119*$N119*SUMIF(Lists!$E$2:$E$133,'Quarterly Information'!$M119,Exchange_Value)+AF119*$P119*SUMIF(Lists!$E$2:$E$133,'Quarterly Information'!$O119,Exchange_Value)+AF119*$R119*SUMIF(Lists!$E$2:$E$133,'Quarterly Information'!$Q119,Exchange_Value)+AF119*$T119*SUMIF(Lists!$E$2:$E$133,'Quarterly Information'!$S119,Exchange_Value))/1000,AF119*SUMIF(Lists!$E$2:$E$133,$I119,Exchange_Value)/1000),1)</f>
        <v>0</v>
      </c>
    </row>
    <row r="120" spans="1:81" ht="14.1">
      <c r="A120" s="18">
        <v>78</v>
      </c>
      <c r="B120" s="46" t="str">
        <f t="shared" si="73"/>
        <v/>
      </c>
      <c r="C120" s="72"/>
      <c r="D120" s="47"/>
      <c r="E120" s="81"/>
      <c r="F120" s="48"/>
      <c r="G120" s="49"/>
      <c r="H120" s="50"/>
      <c r="I120" s="92"/>
      <c r="J120" s="104"/>
      <c r="K120" s="109"/>
      <c r="L120" s="51"/>
      <c r="M120" s="48"/>
      <c r="N120" s="51"/>
      <c r="O120" s="48"/>
      <c r="P120" s="51"/>
      <c r="Q120" s="69"/>
      <c r="R120" s="51"/>
      <c r="S120" s="69"/>
      <c r="T120" s="110"/>
      <c r="U120" s="107"/>
      <c r="V120" s="48"/>
      <c r="W120" s="52"/>
      <c r="X120" s="48"/>
      <c r="Y120" s="116"/>
      <c r="Z120" s="133"/>
      <c r="AA120" s="131"/>
      <c r="AB120" s="76"/>
      <c r="AC120" s="76"/>
      <c r="AD120" s="76"/>
      <c r="AE120" s="76"/>
      <c r="AF120" s="76"/>
      <c r="AG120" s="145"/>
      <c r="AH120"/>
      <c r="AI120" s="148">
        <f t="shared" si="37"/>
        <v>0</v>
      </c>
      <c r="AJ120" s="148">
        <f t="shared" si="38"/>
        <v>0</v>
      </c>
      <c r="AK120" s="148">
        <f t="shared" si="39"/>
        <v>0</v>
      </c>
      <c r="AL120" s="148">
        <f t="shared" si="40"/>
        <v>0</v>
      </c>
      <c r="AM120" s="148">
        <f t="shared" si="41"/>
        <v>0</v>
      </c>
      <c r="AN120" s="148">
        <f t="shared" si="42"/>
        <v>0</v>
      </c>
      <c r="AO120" s="150"/>
      <c r="AP120" s="149" t="e">
        <f t="shared" si="43"/>
        <v>#DIV/0!</v>
      </c>
      <c r="AQ120" s="149" t="e">
        <f t="shared" si="44"/>
        <v>#DIV/0!</v>
      </c>
      <c r="AR120" s="149" t="e">
        <f t="shared" si="45"/>
        <v>#DIV/0!</v>
      </c>
      <c r="AS120" s="149" t="e">
        <f t="shared" si="46"/>
        <v>#DIV/0!</v>
      </c>
      <c r="AT120" s="149" t="e">
        <f t="shared" si="47"/>
        <v>#DIV/0!</v>
      </c>
      <c r="AU120" s="148">
        <f t="shared" si="48"/>
        <v>0</v>
      </c>
      <c r="AV120" s="149" t="e">
        <f t="shared" si="49"/>
        <v>#DIV/0!</v>
      </c>
      <c r="AW120" s="149" t="e">
        <f t="shared" si="50"/>
        <v>#DIV/0!</v>
      </c>
      <c r="AX120" s="149" t="e">
        <f t="shared" si="51"/>
        <v>#DIV/0!</v>
      </c>
      <c r="AY120" s="149" t="e">
        <f t="shared" si="52"/>
        <v>#DIV/0!</v>
      </c>
      <c r="AZ120" s="149" t="e">
        <f t="shared" si="53"/>
        <v>#DIV/0!</v>
      </c>
      <c r="BA120" s="148">
        <f t="shared" si="54"/>
        <v>0</v>
      </c>
      <c r="BB120" s="149" t="e">
        <f t="shared" si="55"/>
        <v>#DIV/0!</v>
      </c>
      <c r="BC120" s="149" t="e">
        <f t="shared" si="56"/>
        <v>#DIV/0!</v>
      </c>
      <c r="BD120" s="149" t="e">
        <f t="shared" si="57"/>
        <v>#DIV/0!</v>
      </c>
      <c r="BE120" s="149" t="e">
        <f t="shared" si="58"/>
        <v>#DIV/0!</v>
      </c>
      <c r="BF120" s="149" t="e">
        <f t="shared" si="59"/>
        <v>#DIV/0!</v>
      </c>
      <c r="BG120" s="148">
        <f t="shared" si="60"/>
        <v>0</v>
      </c>
      <c r="BH120" s="149" t="e">
        <f t="shared" si="61"/>
        <v>#DIV/0!</v>
      </c>
      <c r="BI120" s="149" t="e">
        <f t="shared" si="62"/>
        <v>#DIV/0!</v>
      </c>
      <c r="BJ120" s="149" t="e">
        <f t="shared" si="63"/>
        <v>#DIV/0!</v>
      </c>
      <c r="BK120" s="149" t="e">
        <f t="shared" si="64"/>
        <v>#DIV/0!</v>
      </c>
      <c r="BL120" s="149" t="e">
        <f t="shared" si="65"/>
        <v>#DIV/0!</v>
      </c>
      <c r="BM120" s="148">
        <f t="shared" si="66"/>
        <v>0</v>
      </c>
      <c r="BN120" s="149" t="e">
        <f t="shared" si="67"/>
        <v>#DIV/0!</v>
      </c>
      <c r="BO120" s="149" t="e">
        <f t="shared" si="68"/>
        <v>#DIV/0!</v>
      </c>
      <c r="BP120" s="149" t="e">
        <f t="shared" si="69"/>
        <v>#DIV/0!</v>
      </c>
      <c r="BQ120" s="149" t="e">
        <f t="shared" si="70"/>
        <v>#DIV/0!</v>
      </c>
      <c r="BR120" s="149" t="e">
        <f t="shared" si="71"/>
        <v>#DIV/0!</v>
      </c>
      <c r="BS120" s="148">
        <f t="shared" si="72"/>
        <v>0</v>
      </c>
      <c r="BT120" s="150"/>
      <c r="BU120" s="150" t="e">
        <f>VLOOKUP(I120,Lists!$D$2:$D$19,1,FALSE)</f>
        <v>#N/A</v>
      </c>
      <c r="BV120" s="150" t="e">
        <f>VLOOKUP($I120,Blends!$B$2:$B$115,1,FALSE)</f>
        <v>#N/A</v>
      </c>
      <c r="BW120" s="150"/>
      <c r="BX120" s="151">
        <f>ROUND(IF($I120="Other HFC Blend",(AA120*$L120*SUMIF(Lists!$E$2:$E$133,'Quarterly Information'!$K120,Exchange_Value)+AA120*$N120*SUMIF(Lists!$E$2:$E$133,'Quarterly Information'!$M120,Exchange_Value)+AA120*$P120*SUMIF(Lists!$E$2:$E$133,'Quarterly Information'!$O120,Exchange_Value)+AA120*$R120*SUMIF(Lists!$E$2:$E$133,'Quarterly Information'!$Q120,Exchange_Value)+AA120*$T120*SUMIF(Lists!$E$2:$E$133,'Quarterly Information'!$S120,Exchange_Value))/1000,AA120*SUMIF(Lists!$E$2:$E$133,$I120,Exchange_Value)/1000),1)</f>
        <v>0</v>
      </c>
      <c r="BY120" s="151">
        <f>ROUND(IF($I120="Other HFC Blend",(AB120*$L120*SUMIF(Lists!$E$2:$E$133,'Quarterly Information'!$K120,Exchange_Value)+AB120*$N120*SUMIF(Lists!$E$2:$E$133,'Quarterly Information'!$M120,Exchange_Value)+AB120*$P120*SUMIF(Lists!$E$2:$E$133,'Quarterly Information'!$O120,Exchange_Value)+AB120*$R120*SUMIF(Lists!$E$2:$E$133,'Quarterly Information'!$Q120,Exchange_Value)+AB120*$T120*SUMIF(Lists!$E$2:$E$133,'Quarterly Information'!$S120,Exchange_Value))/1000,AB120*SUMIF(Lists!$E$2:$E$133,$I120,Exchange_Value)/1000),1)</f>
        <v>0</v>
      </c>
      <c r="BZ120" s="151">
        <f>ROUND(IF($I120="Other HFC Blend",(AC120*$L120*SUMIF(Lists!$E$2:$E$133,'Quarterly Information'!$K120,Exchange_Value)+AC120*$N120*SUMIF(Lists!$E$2:$E$133,'Quarterly Information'!$M120,Exchange_Value)+AC120*$P120*SUMIF(Lists!$E$2:$E$133,'Quarterly Information'!$O120,Exchange_Value)+AC120*$R120*SUMIF(Lists!$E$2:$E$133,'Quarterly Information'!$Q120,Exchange_Value)+AC120*$T120*SUMIF(Lists!$E$2:$E$133,'Quarterly Information'!$S120,Exchange_Value))/1000,AC120*SUMIF(Lists!$E$2:$E$133,$I120,Exchange_Value)/1000),1)</f>
        <v>0</v>
      </c>
      <c r="CA120" s="151">
        <f>ROUND(IF($I120="Other HFC Blend",(AD120*$L120*SUMIF(Lists!$E$2:$E$133,'Quarterly Information'!$K120,Exchange_Value)+AD120*$N120*SUMIF(Lists!$E$2:$E$133,'Quarterly Information'!$M120,Exchange_Value)+AD120*$P120*SUMIF(Lists!$E$2:$E$133,'Quarterly Information'!$O120,Exchange_Value)+AD120*$R120*SUMIF(Lists!$E$2:$E$133,'Quarterly Information'!$Q120,Exchange_Value)+AD120*$T120*SUMIF(Lists!$E$2:$E$133,'Quarterly Information'!$S120,Exchange_Value))/1000,AD120*SUMIF(Lists!$E$2:$E$133,$I120,Exchange_Value)/1000),1)</f>
        <v>0</v>
      </c>
      <c r="CB120" s="151">
        <f>ROUND(IF($I120="Other HFC Blend",(AE120*$L120*SUMIF(Lists!$E$2:$E$133,'Quarterly Information'!$K120,Exchange_Value)+AE120*$N120*SUMIF(Lists!$E$2:$E$133,'Quarterly Information'!$M120,Exchange_Value)+AE120*$P120*SUMIF(Lists!$E$2:$E$133,'Quarterly Information'!$O120,Exchange_Value)+AE120*$R120*SUMIF(Lists!$E$2:$E$133,'Quarterly Information'!$Q120,Exchange_Value)+AE120*$T120*SUMIF(Lists!$E$2:$E$133,'Quarterly Information'!$S120,Exchange_Value))/1000,AE120*SUMIF(Lists!$E$2:$E$133,$I120,Exchange_Value)/1000),1)</f>
        <v>0</v>
      </c>
      <c r="CC120" s="151">
        <f>ROUND(IF($I120="Other HFC Blend",(AF120*$L120*SUMIF(Lists!$E$2:$E$133,'Quarterly Information'!$K120,Exchange_Value)+AF120*$N120*SUMIF(Lists!$E$2:$E$133,'Quarterly Information'!$M120,Exchange_Value)+AF120*$P120*SUMIF(Lists!$E$2:$E$133,'Quarterly Information'!$O120,Exchange_Value)+AF120*$R120*SUMIF(Lists!$E$2:$E$133,'Quarterly Information'!$Q120,Exchange_Value)+AF120*$T120*SUMIF(Lists!$E$2:$E$133,'Quarterly Information'!$S120,Exchange_Value))/1000,AF120*SUMIF(Lists!$E$2:$E$133,$I120,Exchange_Value)/1000),1)</f>
        <v>0</v>
      </c>
    </row>
    <row r="121" spans="1:81" ht="14.1">
      <c r="A121" s="18">
        <v>79</v>
      </c>
      <c r="B121" s="46" t="str">
        <f t="shared" si="73"/>
        <v/>
      </c>
      <c r="C121" s="72"/>
      <c r="D121" s="47"/>
      <c r="E121" s="81"/>
      <c r="F121" s="48"/>
      <c r="G121" s="49"/>
      <c r="H121" s="50"/>
      <c r="I121" s="92"/>
      <c r="J121" s="104"/>
      <c r="K121" s="109"/>
      <c r="L121" s="51"/>
      <c r="M121" s="48"/>
      <c r="N121" s="51"/>
      <c r="O121" s="48"/>
      <c r="P121" s="51"/>
      <c r="Q121" s="69"/>
      <c r="R121" s="51"/>
      <c r="S121" s="69"/>
      <c r="T121" s="110"/>
      <c r="U121" s="107"/>
      <c r="V121" s="48"/>
      <c r="W121" s="52"/>
      <c r="X121" s="48"/>
      <c r="Y121" s="116"/>
      <c r="Z121" s="133"/>
      <c r="AA121" s="131"/>
      <c r="AB121" s="76"/>
      <c r="AC121" s="76"/>
      <c r="AD121" s="76"/>
      <c r="AE121" s="76"/>
      <c r="AF121" s="76"/>
      <c r="AG121" s="145"/>
      <c r="AH121"/>
      <c r="AI121" s="148">
        <f t="shared" si="37"/>
        <v>0</v>
      </c>
      <c r="AJ121" s="148">
        <f t="shared" si="38"/>
        <v>0</v>
      </c>
      <c r="AK121" s="148">
        <f t="shared" si="39"/>
        <v>0</v>
      </c>
      <c r="AL121" s="148">
        <f t="shared" si="40"/>
        <v>0</v>
      </c>
      <c r="AM121" s="148">
        <f t="shared" si="41"/>
        <v>0</v>
      </c>
      <c r="AN121" s="148">
        <f t="shared" si="42"/>
        <v>0</v>
      </c>
      <c r="AO121" s="150"/>
      <c r="AP121" s="149" t="e">
        <f t="shared" si="43"/>
        <v>#DIV/0!</v>
      </c>
      <c r="AQ121" s="149" t="e">
        <f t="shared" si="44"/>
        <v>#DIV/0!</v>
      </c>
      <c r="AR121" s="149" t="e">
        <f t="shared" si="45"/>
        <v>#DIV/0!</v>
      </c>
      <c r="AS121" s="149" t="e">
        <f t="shared" si="46"/>
        <v>#DIV/0!</v>
      </c>
      <c r="AT121" s="149" t="e">
        <f t="shared" si="47"/>
        <v>#DIV/0!</v>
      </c>
      <c r="AU121" s="148">
        <f t="shared" si="48"/>
        <v>0</v>
      </c>
      <c r="AV121" s="149" t="e">
        <f t="shared" si="49"/>
        <v>#DIV/0!</v>
      </c>
      <c r="AW121" s="149" t="e">
        <f t="shared" si="50"/>
        <v>#DIV/0!</v>
      </c>
      <c r="AX121" s="149" t="e">
        <f t="shared" si="51"/>
        <v>#DIV/0!</v>
      </c>
      <c r="AY121" s="149" t="e">
        <f t="shared" si="52"/>
        <v>#DIV/0!</v>
      </c>
      <c r="AZ121" s="149" t="e">
        <f t="shared" si="53"/>
        <v>#DIV/0!</v>
      </c>
      <c r="BA121" s="148">
        <f t="shared" si="54"/>
        <v>0</v>
      </c>
      <c r="BB121" s="149" t="e">
        <f t="shared" si="55"/>
        <v>#DIV/0!</v>
      </c>
      <c r="BC121" s="149" t="e">
        <f t="shared" si="56"/>
        <v>#DIV/0!</v>
      </c>
      <c r="BD121" s="149" t="e">
        <f t="shared" si="57"/>
        <v>#DIV/0!</v>
      </c>
      <c r="BE121" s="149" t="e">
        <f t="shared" si="58"/>
        <v>#DIV/0!</v>
      </c>
      <c r="BF121" s="149" t="e">
        <f t="shared" si="59"/>
        <v>#DIV/0!</v>
      </c>
      <c r="BG121" s="148">
        <f t="shared" si="60"/>
        <v>0</v>
      </c>
      <c r="BH121" s="149" t="e">
        <f t="shared" si="61"/>
        <v>#DIV/0!</v>
      </c>
      <c r="BI121" s="149" t="e">
        <f t="shared" si="62"/>
        <v>#DIV/0!</v>
      </c>
      <c r="BJ121" s="149" t="e">
        <f t="shared" si="63"/>
        <v>#DIV/0!</v>
      </c>
      <c r="BK121" s="149" t="e">
        <f t="shared" si="64"/>
        <v>#DIV/0!</v>
      </c>
      <c r="BL121" s="149" t="e">
        <f t="shared" si="65"/>
        <v>#DIV/0!</v>
      </c>
      <c r="BM121" s="148">
        <f t="shared" si="66"/>
        <v>0</v>
      </c>
      <c r="BN121" s="149" t="e">
        <f t="shared" si="67"/>
        <v>#DIV/0!</v>
      </c>
      <c r="BO121" s="149" t="e">
        <f t="shared" si="68"/>
        <v>#DIV/0!</v>
      </c>
      <c r="BP121" s="149" t="e">
        <f t="shared" si="69"/>
        <v>#DIV/0!</v>
      </c>
      <c r="BQ121" s="149" t="e">
        <f t="shared" si="70"/>
        <v>#DIV/0!</v>
      </c>
      <c r="BR121" s="149" t="e">
        <f t="shared" si="71"/>
        <v>#DIV/0!</v>
      </c>
      <c r="BS121" s="148">
        <f t="shared" si="72"/>
        <v>0</v>
      </c>
      <c r="BT121" s="150"/>
      <c r="BU121" s="150" t="e">
        <f>VLOOKUP(I121,Lists!$D$2:$D$19,1,FALSE)</f>
        <v>#N/A</v>
      </c>
      <c r="BV121" s="150" t="e">
        <f>VLOOKUP($I121,Blends!$B$2:$B$115,1,FALSE)</f>
        <v>#N/A</v>
      </c>
      <c r="BW121" s="150"/>
      <c r="BX121" s="151">
        <f>ROUND(IF($I121="Other HFC Blend",(AA121*$L121*SUMIF(Lists!$E$2:$E$133,'Quarterly Information'!$K121,Exchange_Value)+AA121*$N121*SUMIF(Lists!$E$2:$E$133,'Quarterly Information'!$M121,Exchange_Value)+AA121*$P121*SUMIF(Lists!$E$2:$E$133,'Quarterly Information'!$O121,Exchange_Value)+AA121*$R121*SUMIF(Lists!$E$2:$E$133,'Quarterly Information'!$Q121,Exchange_Value)+AA121*$T121*SUMIF(Lists!$E$2:$E$133,'Quarterly Information'!$S121,Exchange_Value))/1000,AA121*SUMIF(Lists!$E$2:$E$133,$I121,Exchange_Value)/1000),1)</f>
        <v>0</v>
      </c>
      <c r="BY121" s="151">
        <f>ROUND(IF($I121="Other HFC Blend",(AB121*$L121*SUMIF(Lists!$E$2:$E$133,'Quarterly Information'!$K121,Exchange_Value)+AB121*$N121*SUMIF(Lists!$E$2:$E$133,'Quarterly Information'!$M121,Exchange_Value)+AB121*$P121*SUMIF(Lists!$E$2:$E$133,'Quarterly Information'!$O121,Exchange_Value)+AB121*$R121*SUMIF(Lists!$E$2:$E$133,'Quarterly Information'!$Q121,Exchange_Value)+AB121*$T121*SUMIF(Lists!$E$2:$E$133,'Quarterly Information'!$S121,Exchange_Value))/1000,AB121*SUMIF(Lists!$E$2:$E$133,$I121,Exchange_Value)/1000),1)</f>
        <v>0</v>
      </c>
      <c r="BZ121" s="151">
        <f>ROUND(IF($I121="Other HFC Blend",(AC121*$L121*SUMIF(Lists!$E$2:$E$133,'Quarterly Information'!$K121,Exchange_Value)+AC121*$N121*SUMIF(Lists!$E$2:$E$133,'Quarterly Information'!$M121,Exchange_Value)+AC121*$P121*SUMIF(Lists!$E$2:$E$133,'Quarterly Information'!$O121,Exchange_Value)+AC121*$R121*SUMIF(Lists!$E$2:$E$133,'Quarterly Information'!$Q121,Exchange_Value)+AC121*$T121*SUMIF(Lists!$E$2:$E$133,'Quarterly Information'!$S121,Exchange_Value))/1000,AC121*SUMIF(Lists!$E$2:$E$133,$I121,Exchange_Value)/1000),1)</f>
        <v>0</v>
      </c>
      <c r="CA121" s="151">
        <f>ROUND(IF($I121="Other HFC Blend",(AD121*$L121*SUMIF(Lists!$E$2:$E$133,'Quarterly Information'!$K121,Exchange_Value)+AD121*$N121*SUMIF(Lists!$E$2:$E$133,'Quarterly Information'!$M121,Exchange_Value)+AD121*$P121*SUMIF(Lists!$E$2:$E$133,'Quarterly Information'!$O121,Exchange_Value)+AD121*$R121*SUMIF(Lists!$E$2:$E$133,'Quarterly Information'!$Q121,Exchange_Value)+AD121*$T121*SUMIF(Lists!$E$2:$E$133,'Quarterly Information'!$S121,Exchange_Value))/1000,AD121*SUMIF(Lists!$E$2:$E$133,$I121,Exchange_Value)/1000),1)</f>
        <v>0</v>
      </c>
      <c r="CB121" s="151">
        <f>ROUND(IF($I121="Other HFC Blend",(AE121*$L121*SUMIF(Lists!$E$2:$E$133,'Quarterly Information'!$K121,Exchange_Value)+AE121*$N121*SUMIF(Lists!$E$2:$E$133,'Quarterly Information'!$M121,Exchange_Value)+AE121*$P121*SUMIF(Lists!$E$2:$E$133,'Quarterly Information'!$O121,Exchange_Value)+AE121*$R121*SUMIF(Lists!$E$2:$E$133,'Quarterly Information'!$Q121,Exchange_Value)+AE121*$T121*SUMIF(Lists!$E$2:$E$133,'Quarterly Information'!$S121,Exchange_Value))/1000,AE121*SUMIF(Lists!$E$2:$E$133,$I121,Exchange_Value)/1000),1)</f>
        <v>0</v>
      </c>
      <c r="CC121" s="151">
        <f>ROUND(IF($I121="Other HFC Blend",(AF121*$L121*SUMIF(Lists!$E$2:$E$133,'Quarterly Information'!$K121,Exchange_Value)+AF121*$N121*SUMIF(Lists!$E$2:$E$133,'Quarterly Information'!$M121,Exchange_Value)+AF121*$P121*SUMIF(Lists!$E$2:$E$133,'Quarterly Information'!$O121,Exchange_Value)+AF121*$R121*SUMIF(Lists!$E$2:$E$133,'Quarterly Information'!$Q121,Exchange_Value)+AF121*$T121*SUMIF(Lists!$E$2:$E$133,'Quarterly Information'!$S121,Exchange_Value))/1000,AF121*SUMIF(Lists!$E$2:$E$133,$I121,Exchange_Value)/1000),1)</f>
        <v>0</v>
      </c>
    </row>
    <row r="122" spans="1:81" ht="14.1">
      <c r="A122" s="18">
        <v>80</v>
      </c>
      <c r="B122" s="46" t="str">
        <f t="shared" si="73"/>
        <v/>
      </c>
      <c r="C122" s="72"/>
      <c r="D122" s="47"/>
      <c r="E122" s="81"/>
      <c r="F122" s="48"/>
      <c r="G122" s="49"/>
      <c r="H122" s="50"/>
      <c r="I122" s="92"/>
      <c r="J122" s="104"/>
      <c r="K122" s="109"/>
      <c r="L122" s="51"/>
      <c r="M122" s="48"/>
      <c r="N122" s="51"/>
      <c r="O122" s="48"/>
      <c r="P122" s="51"/>
      <c r="Q122" s="69"/>
      <c r="R122" s="51"/>
      <c r="S122" s="69"/>
      <c r="T122" s="110"/>
      <c r="U122" s="107"/>
      <c r="V122" s="48"/>
      <c r="W122" s="52"/>
      <c r="X122" s="48"/>
      <c r="Y122" s="116"/>
      <c r="Z122" s="133"/>
      <c r="AA122" s="131"/>
      <c r="AB122" s="76"/>
      <c r="AC122" s="76"/>
      <c r="AD122" s="76"/>
      <c r="AE122" s="76"/>
      <c r="AF122" s="76"/>
      <c r="AG122" s="145"/>
      <c r="AH122"/>
      <c r="AI122" s="148">
        <f t="shared" si="37"/>
        <v>0</v>
      </c>
      <c r="AJ122" s="148">
        <f t="shared" si="38"/>
        <v>0</v>
      </c>
      <c r="AK122" s="148">
        <f t="shared" si="39"/>
        <v>0</v>
      </c>
      <c r="AL122" s="148">
        <f t="shared" si="40"/>
        <v>0</v>
      </c>
      <c r="AM122" s="148">
        <f t="shared" si="41"/>
        <v>0</v>
      </c>
      <c r="AN122" s="148">
        <f t="shared" si="42"/>
        <v>0</v>
      </c>
      <c r="AO122" s="150"/>
      <c r="AP122" s="149" t="e">
        <f t="shared" si="43"/>
        <v>#DIV/0!</v>
      </c>
      <c r="AQ122" s="149" t="e">
        <f t="shared" si="44"/>
        <v>#DIV/0!</v>
      </c>
      <c r="AR122" s="149" t="e">
        <f t="shared" si="45"/>
        <v>#DIV/0!</v>
      </c>
      <c r="AS122" s="149" t="e">
        <f t="shared" si="46"/>
        <v>#DIV/0!</v>
      </c>
      <c r="AT122" s="149" t="e">
        <f t="shared" si="47"/>
        <v>#DIV/0!</v>
      </c>
      <c r="AU122" s="148">
        <f t="shared" si="48"/>
        <v>0</v>
      </c>
      <c r="AV122" s="149" t="e">
        <f t="shared" si="49"/>
        <v>#DIV/0!</v>
      </c>
      <c r="AW122" s="149" t="e">
        <f t="shared" si="50"/>
        <v>#DIV/0!</v>
      </c>
      <c r="AX122" s="149" t="e">
        <f t="shared" si="51"/>
        <v>#DIV/0!</v>
      </c>
      <c r="AY122" s="149" t="e">
        <f t="shared" si="52"/>
        <v>#DIV/0!</v>
      </c>
      <c r="AZ122" s="149" t="e">
        <f t="shared" si="53"/>
        <v>#DIV/0!</v>
      </c>
      <c r="BA122" s="148">
        <f t="shared" si="54"/>
        <v>0</v>
      </c>
      <c r="BB122" s="149" t="e">
        <f t="shared" si="55"/>
        <v>#DIV/0!</v>
      </c>
      <c r="BC122" s="149" t="e">
        <f t="shared" si="56"/>
        <v>#DIV/0!</v>
      </c>
      <c r="BD122" s="149" t="e">
        <f t="shared" si="57"/>
        <v>#DIV/0!</v>
      </c>
      <c r="BE122" s="149" t="e">
        <f t="shared" si="58"/>
        <v>#DIV/0!</v>
      </c>
      <c r="BF122" s="149" t="e">
        <f t="shared" si="59"/>
        <v>#DIV/0!</v>
      </c>
      <c r="BG122" s="148">
        <f t="shared" si="60"/>
        <v>0</v>
      </c>
      <c r="BH122" s="149" t="e">
        <f t="shared" si="61"/>
        <v>#DIV/0!</v>
      </c>
      <c r="BI122" s="149" t="e">
        <f t="shared" si="62"/>
        <v>#DIV/0!</v>
      </c>
      <c r="BJ122" s="149" t="e">
        <f t="shared" si="63"/>
        <v>#DIV/0!</v>
      </c>
      <c r="BK122" s="149" t="e">
        <f t="shared" si="64"/>
        <v>#DIV/0!</v>
      </c>
      <c r="BL122" s="149" t="e">
        <f t="shared" si="65"/>
        <v>#DIV/0!</v>
      </c>
      <c r="BM122" s="148">
        <f t="shared" si="66"/>
        <v>0</v>
      </c>
      <c r="BN122" s="149" t="e">
        <f t="shared" si="67"/>
        <v>#DIV/0!</v>
      </c>
      <c r="BO122" s="149" t="e">
        <f t="shared" si="68"/>
        <v>#DIV/0!</v>
      </c>
      <c r="BP122" s="149" t="e">
        <f t="shared" si="69"/>
        <v>#DIV/0!</v>
      </c>
      <c r="BQ122" s="149" t="e">
        <f t="shared" si="70"/>
        <v>#DIV/0!</v>
      </c>
      <c r="BR122" s="149" t="e">
        <f t="shared" si="71"/>
        <v>#DIV/0!</v>
      </c>
      <c r="BS122" s="148">
        <f t="shared" si="72"/>
        <v>0</v>
      </c>
      <c r="BT122" s="150"/>
      <c r="BU122" s="150" t="e">
        <f>VLOOKUP(I122,Lists!$D$2:$D$19,1,FALSE)</f>
        <v>#N/A</v>
      </c>
      <c r="BV122" s="150" t="e">
        <f>VLOOKUP($I122,Blends!$B$2:$B$115,1,FALSE)</f>
        <v>#N/A</v>
      </c>
      <c r="BW122" s="150"/>
      <c r="BX122" s="151">
        <f>ROUND(IF($I122="Other HFC Blend",(AA122*$L122*SUMIF(Lists!$E$2:$E$133,'Quarterly Information'!$K122,Exchange_Value)+AA122*$N122*SUMIF(Lists!$E$2:$E$133,'Quarterly Information'!$M122,Exchange_Value)+AA122*$P122*SUMIF(Lists!$E$2:$E$133,'Quarterly Information'!$O122,Exchange_Value)+AA122*$R122*SUMIF(Lists!$E$2:$E$133,'Quarterly Information'!$Q122,Exchange_Value)+AA122*$T122*SUMIF(Lists!$E$2:$E$133,'Quarterly Information'!$S122,Exchange_Value))/1000,AA122*SUMIF(Lists!$E$2:$E$133,$I122,Exchange_Value)/1000),1)</f>
        <v>0</v>
      </c>
      <c r="BY122" s="151">
        <f>ROUND(IF($I122="Other HFC Blend",(AB122*$L122*SUMIF(Lists!$E$2:$E$133,'Quarterly Information'!$K122,Exchange_Value)+AB122*$N122*SUMIF(Lists!$E$2:$E$133,'Quarterly Information'!$M122,Exchange_Value)+AB122*$P122*SUMIF(Lists!$E$2:$E$133,'Quarterly Information'!$O122,Exchange_Value)+AB122*$R122*SUMIF(Lists!$E$2:$E$133,'Quarterly Information'!$Q122,Exchange_Value)+AB122*$T122*SUMIF(Lists!$E$2:$E$133,'Quarterly Information'!$S122,Exchange_Value))/1000,AB122*SUMIF(Lists!$E$2:$E$133,$I122,Exchange_Value)/1000),1)</f>
        <v>0</v>
      </c>
      <c r="BZ122" s="151">
        <f>ROUND(IF($I122="Other HFC Blend",(AC122*$L122*SUMIF(Lists!$E$2:$E$133,'Quarterly Information'!$K122,Exchange_Value)+AC122*$N122*SUMIF(Lists!$E$2:$E$133,'Quarterly Information'!$M122,Exchange_Value)+AC122*$P122*SUMIF(Lists!$E$2:$E$133,'Quarterly Information'!$O122,Exchange_Value)+AC122*$R122*SUMIF(Lists!$E$2:$E$133,'Quarterly Information'!$Q122,Exchange_Value)+AC122*$T122*SUMIF(Lists!$E$2:$E$133,'Quarterly Information'!$S122,Exchange_Value))/1000,AC122*SUMIF(Lists!$E$2:$E$133,$I122,Exchange_Value)/1000),1)</f>
        <v>0</v>
      </c>
      <c r="CA122" s="151">
        <f>ROUND(IF($I122="Other HFC Blend",(AD122*$L122*SUMIF(Lists!$E$2:$E$133,'Quarterly Information'!$K122,Exchange_Value)+AD122*$N122*SUMIF(Lists!$E$2:$E$133,'Quarterly Information'!$M122,Exchange_Value)+AD122*$P122*SUMIF(Lists!$E$2:$E$133,'Quarterly Information'!$O122,Exchange_Value)+AD122*$R122*SUMIF(Lists!$E$2:$E$133,'Quarterly Information'!$Q122,Exchange_Value)+AD122*$T122*SUMIF(Lists!$E$2:$E$133,'Quarterly Information'!$S122,Exchange_Value))/1000,AD122*SUMIF(Lists!$E$2:$E$133,$I122,Exchange_Value)/1000),1)</f>
        <v>0</v>
      </c>
      <c r="CB122" s="151">
        <f>ROUND(IF($I122="Other HFC Blend",(AE122*$L122*SUMIF(Lists!$E$2:$E$133,'Quarterly Information'!$K122,Exchange_Value)+AE122*$N122*SUMIF(Lists!$E$2:$E$133,'Quarterly Information'!$M122,Exchange_Value)+AE122*$P122*SUMIF(Lists!$E$2:$E$133,'Quarterly Information'!$O122,Exchange_Value)+AE122*$R122*SUMIF(Lists!$E$2:$E$133,'Quarterly Information'!$Q122,Exchange_Value)+AE122*$T122*SUMIF(Lists!$E$2:$E$133,'Quarterly Information'!$S122,Exchange_Value))/1000,AE122*SUMIF(Lists!$E$2:$E$133,$I122,Exchange_Value)/1000),1)</f>
        <v>0</v>
      </c>
      <c r="CC122" s="151">
        <f>ROUND(IF($I122="Other HFC Blend",(AF122*$L122*SUMIF(Lists!$E$2:$E$133,'Quarterly Information'!$K122,Exchange_Value)+AF122*$N122*SUMIF(Lists!$E$2:$E$133,'Quarterly Information'!$M122,Exchange_Value)+AF122*$P122*SUMIF(Lists!$E$2:$E$133,'Quarterly Information'!$O122,Exchange_Value)+AF122*$R122*SUMIF(Lists!$E$2:$E$133,'Quarterly Information'!$Q122,Exchange_Value)+AF122*$T122*SUMIF(Lists!$E$2:$E$133,'Quarterly Information'!$S122,Exchange_Value))/1000,AF122*SUMIF(Lists!$E$2:$E$133,$I122,Exchange_Value)/1000),1)</f>
        <v>0</v>
      </c>
    </row>
    <row r="123" spans="1:81" ht="14.1">
      <c r="A123" s="18">
        <v>81</v>
      </c>
      <c r="B123" s="46" t="str">
        <f t="shared" si="73"/>
        <v/>
      </c>
      <c r="C123" s="72"/>
      <c r="D123" s="47"/>
      <c r="E123" s="81"/>
      <c r="F123" s="48"/>
      <c r="G123" s="49"/>
      <c r="H123" s="50"/>
      <c r="I123" s="92"/>
      <c r="J123" s="104"/>
      <c r="K123" s="109"/>
      <c r="L123" s="51"/>
      <c r="M123" s="48"/>
      <c r="N123" s="51"/>
      <c r="O123" s="48"/>
      <c r="P123" s="51"/>
      <c r="Q123" s="69"/>
      <c r="R123" s="51"/>
      <c r="S123" s="69"/>
      <c r="T123" s="110"/>
      <c r="U123" s="107"/>
      <c r="V123" s="48"/>
      <c r="W123" s="52"/>
      <c r="X123" s="48"/>
      <c r="Y123" s="116"/>
      <c r="Z123" s="133"/>
      <c r="AA123" s="131"/>
      <c r="AB123" s="76"/>
      <c r="AC123" s="76"/>
      <c r="AD123" s="76"/>
      <c r="AE123" s="76"/>
      <c r="AF123" s="76"/>
      <c r="AG123" s="145"/>
      <c r="AH123"/>
      <c r="AI123" s="148">
        <f t="shared" si="37"/>
        <v>0</v>
      </c>
      <c r="AJ123" s="148">
        <f t="shared" si="38"/>
        <v>0</v>
      </c>
      <c r="AK123" s="148">
        <f t="shared" si="39"/>
        <v>0</v>
      </c>
      <c r="AL123" s="148">
        <f t="shared" si="40"/>
        <v>0</v>
      </c>
      <c r="AM123" s="148">
        <f t="shared" si="41"/>
        <v>0</v>
      </c>
      <c r="AN123" s="148">
        <f t="shared" si="42"/>
        <v>0</v>
      </c>
      <c r="AO123" s="150"/>
      <c r="AP123" s="149" t="e">
        <f t="shared" si="43"/>
        <v>#DIV/0!</v>
      </c>
      <c r="AQ123" s="149" t="e">
        <f t="shared" si="44"/>
        <v>#DIV/0!</v>
      </c>
      <c r="AR123" s="149" t="e">
        <f t="shared" si="45"/>
        <v>#DIV/0!</v>
      </c>
      <c r="AS123" s="149" t="e">
        <f t="shared" si="46"/>
        <v>#DIV/0!</v>
      </c>
      <c r="AT123" s="149" t="e">
        <f t="shared" si="47"/>
        <v>#DIV/0!</v>
      </c>
      <c r="AU123" s="148">
        <f t="shared" si="48"/>
        <v>0</v>
      </c>
      <c r="AV123" s="149" t="e">
        <f t="shared" si="49"/>
        <v>#DIV/0!</v>
      </c>
      <c r="AW123" s="149" t="e">
        <f t="shared" si="50"/>
        <v>#DIV/0!</v>
      </c>
      <c r="AX123" s="149" t="e">
        <f t="shared" si="51"/>
        <v>#DIV/0!</v>
      </c>
      <c r="AY123" s="149" t="e">
        <f t="shared" si="52"/>
        <v>#DIV/0!</v>
      </c>
      <c r="AZ123" s="149" t="e">
        <f t="shared" si="53"/>
        <v>#DIV/0!</v>
      </c>
      <c r="BA123" s="148">
        <f t="shared" si="54"/>
        <v>0</v>
      </c>
      <c r="BB123" s="149" t="e">
        <f t="shared" si="55"/>
        <v>#DIV/0!</v>
      </c>
      <c r="BC123" s="149" t="e">
        <f t="shared" si="56"/>
        <v>#DIV/0!</v>
      </c>
      <c r="BD123" s="149" t="e">
        <f t="shared" si="57"/>
        <v>#DIV/0!</v>
      </c>
      <c r="BE123" s="149" t="e">
        <f t="shared" si="58"/>
        <v>#DIV/0!</v>
      </c>
      <c r="BF123" s="149" t="e">
        <f t="shared" si="59"/>
        <v>#DIV/0!</v>
      </c>
      <c r="BG123" s="148">
        <f t="shared" si="60"/>
        <v>0</v>
      </c>
      <c r="BH123" s="149" t="e">
        <f t="shared" si="61"/>
        <v>#DIV/0!</v>
      </c>
      <c r="BI123" s="149" t="e">
        <f t="shared" si="62"/>
        <v>#DIV/0!</v>
      </c>
      <c r="BJ123" s="149" t="e">
        <f t="shared" si="63"/>
        <v>#DIV/0!</v>
      </c>
      <c r="BK123" s="149" t="e">
        <f t="shared" si="64"/>
        <v>#DIV/0!</v>
      </c>
      <c r="BL123" s="149" t="e">
        <f t="shared" si="65"/>
        <v>#DIV/0!</v>
      </c>
      <c r="BM123" s="148">
        <f t="shared" si="66"/>
        <v>0</v>
      </c>
      <c r="BN123" s="149" t="e">
        <f t="shared" si="67"/>
        <v>#DIV/0!</v>
      </c>
      <c r="BO123" s="149" t="e">
        <f t="shared" si="68"/>
        <v>#DIV/0!</v>
      </c>
      <c r="BP123" s="149" t="e">
        <f t="shared" si="69"/>
        <v>#DIV/0!</v>
      </c>
      <c r="BQ123" s="149" t="e">
        <f t="shared" si="70"/>
        <v>#DIV/0!</v>
      </c>
      <c r="BR123" s="149" t="e">
        <f t="shared" si="71"/>
        <v>#DIV/0!</v>
      </c>
      <c r="BS123" s="148">
        <f t="shared" si="72"/>
        <v>0</v>
      </c>
      <c r="BT123" s="150"/>
      <c r="BU123" s="150" t="e">
        <f>VLOOKUP(I123,Lists!$D$2:$D$19,1,FALSE)</f>
        <v>#N/A</v>
      </c>
      <c r="BV123" s="150" t="e">
        <f>VLOOKUP($I123,Blends!$B$2:$B$115,1,FALSE)</f>
        <v>#N/A</v>
      </c>
      <c r="BW123" s="150"/>
      <c r="BX123" s="151">
        <f>ROUND(IF($I123="Other HFC Blend",(AA123*$L123*SUMIF(Lists!$E$2:$E$133,'Quarterly Information'!$K123,Exchange_Value)+AA123*$N123*SUMIF(Lists!$E$2:$E$133,'Quarterly Information'!$M123,Exchange_Value)+AA123*$P123*SUMIF(Lists!$E$2:$E$133,'Quarterly Information'!$O123,Exchange_Value)+AA123*$R123*SUMIF(Lists!$E$2:$E$133,'Quarterly Information'!$Q123,Exchange_Value)+AA123*$T123*SUMIF(Lists!$E$2:$E$133,'Quarterly Information'!$S123,Exchange_Value))/1000,AA123*SUMIF(Lists!$E$2:$E$133,$I123,Exchange_Value)/1000),1)</f>
        <v>0</v>
      </c>
      <c r="BY123" s="151">
        <f>ROUND(IF($I123="Other HFC Blend",(AB123*$L123*SUMIF(Lists!$E$2:$E$133,'Quarterly Information'!$K123,Exchange_Value)+AB123*$N123*SUMIF(Lists!$E$2:$E$133,'Quarterly Information'!$M123,Exchange_Value)+AB123*$P123*SUMIF(Lists!$E$2:$E$133,'Quarterly Information'!$O123,Exchange_Value)+AB123*$R123*SUMIF(Lists!$E$2:$E$133,'Quarterly Information'!$Q123,Exchange_Value)+AB123*$T123*SUMIF(Lists!$E$2:$E$133,'Quarterly Information'!$S123,Exchange_Value))/1000,AB123*SUMIF(Lists!$E$2:$E$133,$I123,Exchange_Value)/1000),1)</f>
        <v>0</v>
      </c>
      <c r="BZ123" s="151">
        <f>ROUND(IF($I123="Other HFC Blend",(AC123*$L123*SUMIF(Lists!$E$2:$E$133,'Quarterly Information'!$K123,Exchange_Value)+AC123*$N123*SUMIF(Lists!$E$2:$E$133,'Quarterly Information'!$M123,Exchange_Value)+AC123*$P123*SUMIF(Lists!$E$2:$E$133,'Quarterly Information'!$O123,Exchange_Value)+AC123*$R123*SUMIF(Lists!$E$2:$E$133,'Quarterly Information'!$Q123,Exchange_Value)+AC123*$T123*SUMIF(Lists!$E$2:$E$133,'Quarterly Information'!$S123,Exchange_Value))/1000,AC123*SUMIF(Lists!$E$2:$E$133,$I123,Exchange_Value)/1000),1)</f>
        <v>0</v>
      </c>
      <c r="CA123" s="151">
        <f>ROUND(IF($I123="Other HFC Blend",(AD123*$L123*SUMIF(Lists!$E$2:$E$133,'Quarterly Information'!$K123,Exchange_Value)+AD123*$N123*SUMIF(Lists!$E$2:$E$133,'Quarterly Information'!$M123,Exchange_Value)+AD123*$P123*SUMIF(Lists!$E$2:$E$133,'Quarterly Information'!$O123,Exchange_Value)+AD123*$R123*SUMIF(Lists!$E$2:$E$133,'Quarterly Information'!$Q123,Exchange_Value)+AD123*$T123*SUMIF(Lists!$E$2:$E$133,'Quarterly Information'!$S123,Exchange_Value))/1000,AD123*SUMIF(Lists!$E$2:$E$133,$I123,Exchange_Value)/1000),1)</f>
        <v>0</v>
      </c>
      <c r="CB123" s="151">
        <f>ROUND(IF($I123="Other HFC Blend",(AE123*$L123*SUMIF(Lists!$E$2:$E$133,'Quarterly Information'!$K123,Exchange_Value)+AE123*$N123*SUMIF(Lists!$E$2:$E$133,'Quarterly Information'!$M123,Exchange_Value)+AE123*$P123*SUMIF(Lists!$E$2:$E$133,'Quarterly Information'!$O123,Exchange_Value)+AE123*$R123*SUMIF(Lists!$E$2:$E$133,'Quarterly Information'!$Q123,Exchange_Value)+AE123*$T123*SUMIF(Lists!$E$2:$E$133,'Quarterly Information'!$S123,Exchange_Value))/1000,AE123*SUMIF(Lists!$E$2:$E$133,$I123,Exchange_Value)/1000),1)</f>
        <v>0</v>
      </c>
      <c r="CC123" s="151">
        <f>ROUND(IF($I123="Other HFC Blend",(AF123*$L123*SUMIF(Lists!$E$2:$E$133,'Quarterly Information'!$K123,Exchange_Value)+AF123*$N123*SUMIF(Lists!$E$2:$E$133,'Quarterly Information'!$M123,Exchange_Value)+AF123*$P123*SUMIF(Lists!$E$2:$E$133,'Quarterly Information'!$O123,Exchange_Value)+AF123*$R123*SUMIF(Lists!$E$2:$E$133,'Quarterly Information'!$Q123,Exchange_Value)+AF123*$T123*SUMIF(Lists!$E$2:$E$133,'Quarterly Information'!$S123,Exchange_Value))/1000,AF123*SUMIF(Lists!$E$2:$E$133,$I123,Exchange_Value)/1000),1)</f>
        <v>0</v>
      </c>
    </row>
    <row r="124" spans="1:81" ht="14.1">
      <c r="A124" s="18">
        <v>82</v>
      </c>
      <c r="B124" s="46" t="str">
        <f t="shared" si="73"/>
        <v/>
      </c>
      <c r="C124" s="72"/>
      <c r="D124" s="47"/>
      <c r="E124" s="81"/>
      <c r="F124" s="48"/>
      <c r="G124" s="49"/>
      <c r="H124" s="50"/>
      <c r="I124" s="92"/>
      <c r="J124" s="104"/>
      <c r="K124" s="109"/>
      <c r="L124" s="51"/>
      <c r="M124" s="48"/>
      <c r="N124" s="51"/>
      <c r="O124" s="48"/>
      <c r="P124" s="51"/>
      <c r="Q124" s="69"/>
      <c r="R124" s="51"/>
      <c r="S124" s="69"/>
      <c r="T124" s="110"/>
      <c r="U124" s="107"/>
      <c r="V124" s="48"/>
      <c r="W124" s="52"/>
      <c r="X124" s="48"/>
      <c r="Y124" s="116"/>
      <c r="Z124" s="133"/>
      <c r="AA124" s="131"/>
      <c r="AB124" s="76"/>
      <c r="AC124" s="76"/>
      <c r="AD124" s="76"/>
      <c r="AE124" s="76"/>
      <c r="AF124" s="76"/>
      <c r="AG124" s="145"/>
      <c r="AH124"/>
      <c r="AI124" s="148">
        <f t="shared" si="37"/>
        <v>0</v>
      </c>
      <c r="AJ124" s="148">
        <f t="shared" si="38"/>
        <v>0</v>
      </c>
      <c r="AK124" s="148">
        <f t="shared" si="39"/>
        <v>0</v>
      </c>
      <c r="AL124" s="148">
        <f t="shared" si="40"/>
        <v>0</v>
      </c>
      <c r="AM124" s="148">
        <f t="shared" si="41"/>
        <v>0</v>
      </c>
      <c r="AN124" s="148">
        <f t="shared" si="42"/>
        <v>0</v>
      </c>
      <c r="AO124" s="150"/>
      <c r="AP124" s="149" t="e">
        <f t="shared" si="43"/>
        <v>#DIV/0!</v>
      </c>
      <c r="AQ124" s="149" t="e">
        <f t="shared" si="44"/>
        <v>#DIV/0!</v>
      </c>
      <c r="AR124" s="149" t="e">
        <f t="shared" si="45"/>
        <v>#DIV/0!</v>
      </c>
      <c r="AS124" s="149" t="e">
        <f t="shared" si="46"/>
        <v>#DIV/0!</v>
      </c>
      <c r="AT124" s="149" t="e">
        <f t="shared" si="47"/>
        <v>#DIV/0!</v>
      </c>
      <c r="AU124" s="148">
        <f t="shared" si="48"/>
        <v>0</v>
      </c>
      <c r="AV124" s="149" t="e">
        <f t="shared" si="49"/>
        <v>#DIV/0!</v>
      </c>
      <c r="AW124" s="149" t="e">
        <f t="shared" si="50"/>
        <v>#DIV/0!</v>
      </c>
      <c r="AX124" s="149" t="e">
        <f t="shared" si="51"/>
        <v>#DIV/0!</v>
      </c>
      <c r="AY124" s="149" t="e">
        <f t="shared" si="52"/>
        <v>#DIV/0!</v>
      </c>
      <c r="AZ124" s="149" t="e">
        <f t="shared" si="53"/>
        <v>#DIV/0!</v>
      </c>
      <c r="BA124" s="148">
        <f t="shared" si="54"/>
        <v>0</v>
      </c>
      <c r="BB124" s="149" t="e">
        <f t="shared" si="55"/>
        <v>#DIV/0!</v>
      </c>
      <c r="BC124" s="149" t="e">
        <f t="shared" si="56"/>
        <v>#DIV/0!</v>
      </c>
      <c r="BD124" s="149" t="e">
        <f t="shared" si="57"/>
        <v>#DIV/0!</v>
      </c>
      <c r="BE124" s="149" t="e">
        <f t="shared" si="58"/>
        <v>#DIV/0!</v>
      </c>
      <c r="BF124" s="149" t="e">
        <f t="shared" si="59"/>
        <v>#DIV/0!</v>
      </c>
      <c r="BG124" s="148">
        <f t="shared" si="60"/>
        <v>0</v>
      </c>
      <c r="BH124" s="149" t="e">
        <f t="shared" si="61"/>
        <v>#DIV/0!</v>
      </c>
      <c r="BI124" s="149" t="e">
        <f t="shared" si="62"/>
        <v>#DIV/0!</v>
      </c>
      <c r="BJ124" s="149" t="e">
        <f t="shared" si="63"/>
        <v>#DIV/0!</v>
      </c>
      <c r="BK124" s="149" t="e">
        <f t="shared" si="64"/>
        <v>#DIV/0!</v>
      </c>
      <c r="BL124" s="149" t="e">
        <f t="shared" si="65"/>
        <v>#DIV/0!</v>
      </c>
      <c r="BM124" s="148">
        <f t="shared" si="66"/>
        <v>0</v>
      </c>
      <c r="BN124" s="149" t="e">
        <f t="shared" si="67"/>
        <v>#DIV/0!</v>
      </c>
      <c r="BO124" s="149" t="e">
        <f t="shared" si="68"/>
        <v>#DIV/0!</v>
      </c>
      <c r="BP124" s="149" t="e">
        <f t="shared" si="69"/>
        <v>#DIV/0!</v>
      </c>
      <c r="BQ124" s="149" t="e">
        <f t="shared" si="70"/>
        <v>#DIV/0!</v>
      </c>
      <c r="BR124" s="149" t="e">
        <f t="shared" si="71"/>
        <v>#DIV/0!</v>
      </c>
      <c r="BS124" s="148">
        <f t="shared" si="72"/>
        <v>0</v>
      </c>
      <c r="BT124" s="150"/>
      <c r="BU124" s="150" t="e">
        <f>VLOOKUP(I124,Lists!$D$2:$D$19,1,FALSE)</f>
        <v>#N/A</v>
      </c>
      <c r="BV124" s="150" t="e">
        <f>VLOOKUP($I124,Blends!$B$2:$B$115,1,FALSE)</f>
        <v>#N/A</v>
      </c>
      <c r="BW124" s="150"/>
      <c r="BX124" s="151">
        <f>ROUND(IF($I124="Other HFC Blend",(AA124*$L124*SUMIF(Lists!$E$2:$E$133,'Quarterly Information'!$K124,Exchange_Value)+AA124*$N124*SUMIF(Lists!$E$2:$E$133,'Quarterly Information'!$M124,Exchange_Value)+AA124*$P124*SUMIF(Lists!$E$2:$E$133,'Quarterly Information'!$O124,Exchange_Value)+AA124*$R124*SUMIF(Lists!$E$2:$E$133,'Quarterly Information'!$Q124,Exchange_Value)+AA124*$T124*SUMIF(Lists!$E$2:$E$133,'Quarterly Information'!$S124,Exchange_Value))/1000,AA124*SUMIF(Lists!$E$2:$E$133,$I124,Exchange_Value)/1000),1)</f>
        <v>0</v>
      </c>
      <c r="BY124" s="151">
        <f>ROUND(IF($I124="Other HFC Blend",(AB124*$L124*SUMIF(Lists!$E$2:$E$133,'Quarterly Information'!$K124,Exchange_Value)+AB124*$N124*SUMIF(Lists!$E$2:$E$133,'Quarterly Information'!$M124,Exchange_Value)+AB124*$P124*SUMIF(Lists!$E$2:$E$133,'Quarterly Information'!$O124,Exchange_Value)+AB124*$R124*SUMIF(Lists!$E$2:$E$133,'Quarterly Information'!$Q124,Exchange_Value)+AB124*$T124*SUMIF(Lists!$E$2:$E$133,'Quarterly Information'!$S124,Exchange_Value))/1000,AB124*SUMIF(Lists!$E$2:$E$133,$I124,Exchange_Value)/1000),1)</f>
        <v>0</v>
      </c>
      <c r="BZ124" s="151">
        <f>ROUND(IF($I124="Other HFC Blend",(AC124*$L124*SUMIF(Lists!$E$2:$E$133,'Quarterly Information'!$K124,Exchange_Value)+AC124*$N124*SUMIF(Lists!$E$2:$E$133,'Quarterly Information'!$M124,Exchange_Value)+AC124*$P124*SUMIF(Lists!$E$2:$E$133,'Quarterly Information'!$O124,Exchange_Value)+AC124*$R124*SUMIF(Lists!$E$2:$E$133,'Quarterly Information'!$Q124,Exchange_Value)+AC124*$T124*SUMIF(Lists!$E$2:$E$133,'Quarterly Information'!$S124,Exchange_Value))/1000,AC124*SUMIF(Lists!$E$2:$E$133,$I124,Exchange_Value)/1000),1)</f>
        <v>0</v>
      </c>
      <c r="CA124" s="151">
        <f>ROUND(IF($I124="Other HFC Blend",(AD124*$L124*SUMIF(Lists!$E$2:$E$133,'Quarterly Information'!$K124,Exchange_Value)+AD124*$N124*SUMIF(Lists!$E$2:$E$133,'Quarterly Information'!$M124,Exchange_Value)+AD124*$P124*SUMIF(Lists!$E$2:$E$133,'Quarterly Information'!$O124,Exchange_Value)+AD124*$R124*SUMIF(Lists!$E$2:$E$133,'Quarterly Information'!$Q124,Exchange_Value)+AD124*$T124*SUMIF(Lists!$E$2:$E$133,'Quarterly Information'!$S124,Exchange_Value))/1000,AD124*SUMIF(Lists!$E$2:$E$133,$I124,Exchange_Value)/1000),1)</f>
        <v>0</v>
      </c>
      <c r="CB124" s="151">
        <f>ROUND(IF($I124="Other HFC Blend",(AE124*$L124*SUMIF(Lists!$E$2:$E$133,'Quarterly Information'!$K124,Exchange_Value)+AE124*$N124*SUMIF(Lists!$E$2:$E$133,'Quarterly Information'!$M124,Exchange_Value)+AE124*$P124*SUMIF(Lists!$E$2:$E$133,'Quarterly Information'!$O124,Exchange_Value)+AE124*$R124*SUMIF(Lists!$E$2:$E$133,'Quarterly Information'!$Q124,Exchange_Value)+AE124*$T124*SUMIF(Lists!$E$2:$E$133,'Quarterly Information'!$S124,Exchange_Value))/1000,AE124*SUMIF(Lists!$E$2:$E$133,$I124,Exchange_Value)/1000),1)</f>
        <v>0</v>
      </c>
      <c r="CC124" s="151">
        <f>ROUND(IF($I124="Other HFC Blend",(AF124*$L124*SUMIF(Lists!$E$2:$E$133,'Quarterly Information'!$K124,Exchange_Value)+AF124*$N124*SUMIF(Lists!$E$2:$E$133,'Quarterly Information'!$M124,Exchange_Value)+AF124*$P124*SUMIF(Lists!$E$2:$E$133,'Quarterly Information'!$O124,Exchange_Value)+AF124*$R124*SUMIF(Lists!$E$2:$E$133,'Quarterly Information'!$Q124,Exchange_Value)+AF124*$T124*SUMIF(Lists!$E$2:$E$133,'Quarterly Information'!$S124,Exchange_Value))/1000,AF124*SUMIF(Lists!$E$2:$E$133,$I124,Exchange_Value)/1000),1)</f>
        <v>0</v>
      </c>
    </row>
    <row r="125" spans="1:81" ht="14.1">
      <c r="A125" s="18">
        <v>83</v>
      </c>
      <c r="B125" s="46" t="str">
        <f t="shared" si="73"/>
        <v/>
      </c>
      <c r="C125" s="72"/>
      <c r="D125" s="47"/>
      <c r="E125" s="81"/>
      <c r="F125" s="48"/>
      <c r="G125" s="49"/>
      <c r="H125" s="50"/>
      <c r="I125" s="92"/>
      <c r="J125" s="104"/>
      <c r="K125" s="109"/>
      <c r="L125" s="51"/>
      <c r="M125" s="48"/>
      <c r="N125" s="51"/>
      <c r="O125" s="48"/>
      <c r="P125" s="51"/>
      <c r="Q125" s="69"/>
      <c r="R125" s="51"/>
      <c r="S125" s="69"/>
      <c r="T125" s="110"/>
      <c r="U125" s="107"/>
      <c r="V125" s="48"/>
      <c r="W125" s="52"/>
      <c r="X125" s="48"/>
      <c r="Y125" s="116"/>
      <c r="Z125" s="133"/>
      <c r="AA125" s="131"/>
      <c r="AB125" s="76"/>
      <c r="AC125" s="76"/>
      <c r="AD125" s="76"/>
      <c r="AE125" s="76"/>
      <c r="AF125" s="76"/>
      <c r="AG125" s="145"/>
      <c r="AH125"/>
      <c r="AI125" s="148">
        <f t="shared" si="37"/>
        <v>0</v>
      </c>
      <c r="AJ125" s="148">
        <f t="shared" si="38"/>
        <v>0</v>
      </c>
      <c r="AK125" s="148">
        <f t="shared" si="39"/>
        <v>0</v>
      </c>
      <c r="AL125" s="148">
        <f t="shared" si="40"/>
        <v>0</v>
      </c>
      <c r="AM125" s="148">
        <f t="shared" si="41"/>
        <v>0</v>
      </c>
      <c r="AN125" s="148">
        <f t="shared" si="42"/>
        <v>0</v>
      </c>
      <c r="AO125" s="150"/>
      <c r="AP125" s="149" t="e">
        <f t="shared" si="43"/>
        <v>#DIV/0!</v>
      </c>
      <c r="AQ125" s="149" t="e">
        <f t="shared" si="44"/>
        <v>#DIV/0!</v>
      </c>
      <c r="AR125" s="149" t="e">
        <f t="shared" si="45"/>
        <v>#DIV/0!</v>
      </c>
      <c r="AS125" s="149" t="e">
        <f t="shared" si="46"/>
        <v>#DIV/0!</v>
      </c>
      <c r="AT125" s="149" t="e">
        <f t="shared" si="47"/>
        <v>#DIV/0!</v>
      </c>
      <c r="AU125" s="148">
        <f t="shared" si="48"/>
        <v>0</v>
      </c>
      <c r="AV125" s="149" t="e">
        <f t="shared" si="49"/>
        <v>#DIV/0!</v>
      </c>
      <c r="AW125" s="149" t="e">
        <f t="shared" si="50"/>
        <v>#DIV/0!</v>
      </c>
      <c r="AX125" s="149" t="e">
        <f t="shared" si="51"/>
        <v>#DIV/0!</v>
      </c>
      <c r="AY125" s="149" t="e">
        <f t="shared" si="52"/>
        <v>#DIV/0!</v>
      </c>
      <c r="AZ125" s="149" t="e">
        <f t="shared" si="53"/>
        <v>#DIV/0!</v>
      </c>
      <c r="BA125" s="148">
        <f t="shared" si="54"/>
        <v>0</v>
      </c>
      <c r="BB125" s="149" t="e">
        <f t="shared" si="55"/>
        <v>#DIV/0!</v>
      </c>
      <c r="BC125" s="149" t="e">
        <f t="shared" si="56"/>
        <v>#DIV/0!</v>
      </c>
      <c r="BD125" s="149" t="e">
        <f t="shared" si="57"/>
        <v>#DIV/0!</v>
      </c>
      <c r="BE125" s="149" t="e">
        <f t="shared" si="58"/>
        <v>#DIV/0!</v>
      </c>
      <c r="BF125" s="149" t="e">
        <f t="shared" si="59"/>
        <v>#DIV/0!</v>
      </c>
      <c r="BG125" s="148">
        <f t="shared" si="60"/>
        <v>0</v>
      </c>
      <c r="BH125" s="149" t="e">
        <f t="shared" si="61"/>
        <v>#DIV/0!</v>
      </c>
      <c r="BI125" s="149" t="e">
        <f t="shared" si="62"/>
        <v>#DIV/0!</v>
      </c>
      <c r="BJ125" s="149" t="e">
        <f t="shared" si="63"/>
        <v>#DIV/0!</v>
      </c>
      <c r="BK125" s="149" t="e">
        <f t="shared" si="64"/>
        <v>#DIV/0!</v>
      </c>
      <c r="BL125" s="149" t="e">
        <f t="shared" si="65"/>
        <v>#DIV/0!</v>
      </c>
      <c r="BM125" s="148">
        <f t="shared" si="66"/>
        <v>0</v>
      </c>
      <c r="BN125" s="149" t="e">
        <f t="shared" si="67"/>
        <v>#DIV/0!</v>
      </c>
      <c r="BO125" s="149" t="e">
        <f t="shared" si="68"/>
        <v>#DIV/0!</v>
      </c>
      <c r="BP125" s="149" t="e">
        <f t="shared" si="69"/>
        <v>#DIV/0!</v>
      </c>
      <c r="BQ125" s="149" t="e">
        <f t="shared" si="70"/>
        <v>#DIV/0!</v>
      </c>
      <c r="BR125" s="149" t="e">
        <f t="shared" si="71"/>
        <v>#DIV/0!</v>
      </c>
      <c r="BS125" s="148">
        <f t="shared" si="72"/>
        <v>0</v>
      </c>
      <c r="BT125" s="150"/>
      <c r="BU125" s="150" t="e">
        <f>VLOOKUP(I125,Lists!$D$2:$D$19,1,FALSE)</f>
        <v>#N/A</v>
      </c>
      <c r="BV125" s="150" t="e">
        <f>VLOOKUP($I125,Blends!$B$2:$B$115,1,FALSE)</f>
        <v>#N/A</v>
      </c>
      <c r="BW125" s="150"/>
      <c r="BX125" s="151">
        <f>ROUND(IF($I125="Other HFC Blend",(AA125*$L125*SUMIF(Lists!$E$2:$E$133,'Quarterly Information'!$K125,Exchange_Value)+AA125*$N125*SUMIF(Lists!$E$2:$E$133,'Quarterly Information'!$M125,Exchange_Value)+AA125*$P125*SUMIF(Lists!$E$2:$E$133,'Quarterly Information'!$O125,Exchange_Value)+AA125*$R125*SUMIF(Lists!$E$2:$E$133,'Quarterly Information'!$Q125,Exchange_Value)+AA125*$T125*SUMIF(Lists!$E$2:$E$133,'Quarterly Information'!$S125,Exchange_Value))/1000,AA125*SUMIF(Lists!$E$2:$E$133,$I125,Exchange_Value)/1000),1)</f>
        <v>0</v>
      </c>
      <c r="BY125" s="151">
        <f>ROUND(IF($I125="Other HFC Blend",(AB125*$L125*SUMIF(Lists!$E$2:$E$133,'Quarterly Information'!$K125,Exchange_Value)+AB125*$N125*SUMIF(Lists!$E$2:$E$133,'Quarterly Information'!$M125,Exchange_Value)+AB125*$P125*SUMIF(Lists!$E$2:$E$133,'Quarterly Information'!$O125,Exchange_Value)+AB125*$R125*SUMIF(Lists!$E$2:$E$133,'Quarterly Information'!$Q125,Exchange_Value)+AB125*$T125*SUMIF(Lists!$E$2:$E$133,'Quarterly Information'!$S125,Exchange_Value))/1000,AB125*SUMIF(Lists!$E$2:$E$133,$I125,Exchange_Value)/1000),1)</f>
        <v>0</v>
      </c>
      <c r="BZ125" s="151">
        <f>ROUND(IF($I125="Other HFC Blend",(AC125*$L125*SUMIF(Lists!$E$2:$E$133,'Quarterly Information'!$K125,Exchange_Value)+AC125*$N125*SUMIF(Lists!$E$2:$E$133,'Quarterly Information'!$M125,Exchange_Value)+AC125*$P125*SUMIF(Lists!$E$2:$E$133,'Quarterly Information'!$O125,Exchange_Value)+AC125*$R125*SUMIF(Lists!$E$2:$E$133,'Quarterly Information'!$Q125,Exchange_Value)+AC125*$T125*SUMIF(Lists!$E$2:$E$133,'Quarterly Information'!$S125,Exchange_Value))/1000,AC125*SUMIF(Lists!$E$2:$E$133,$I125,Exchange_Value)/1000),1)</f>
        <v>0</v>
      </c>
      <c r="CA125" s="151">
        <f>ROUND(IF($I125="Other HFC Blend",(AD125*$L125*SUMIF(Lists!$E$2:$E$133,'Quarterly Information'!$K125,Exchange_Value)+AD125*$N125*SUMIF(Lists!$E$2:$E$133,'Quarterly Information'!$M125,Exchange_Value)+AD125*$P125*SUMIF(Lists!$E$2:$E$133,'Quarterly Information'!$O125,Exchange_Value)+AD125*$R125*SUMIF(Lists!$E$2:$E$133,'Quarterly Information'!$Q125,Exchange_Value)+AD125*$T125*SUMIF(Lists!$E$2:$E$133,'Quarterly Information'!$S125,Exchange_Value))/1000,AD125*SUMIF(Lists!$E$2:$E$133,$I125,Exchange_Value)/1000),1)</f>
        <v>0</v>
      </c>
      <c r="CB125" s="151">
        <f>ROUND(IF($I125="Other HFC Blend",(AE125*$L125*SUMIF(Lists!$E$2:$E$133,'Quarterly Information'!$K125,Exchange_Value)+AE125*$N125*SUMIF(Lists!$E$2:$E$133,'Quarterly Information'!$M125,Exchange_Value)+AE125*$P125*SUMIF(Lists!$E$2:$E$133,'Quarterly Information'!$O125,Exchange_Value)+AE125*$R125*SUMIF(Lists!$E$2:$E$133,'Quarterly Information'!$Q125,Exchange_Value)+AE125*$T125*SUMIF(Lists!$E$2:$E$133,'Quarterly Information'!$S125,Exchange_Value))/1000,AE125*SUMIF(Lists!$E$2:$E$133,$I125,Exchange_Value)/1000),1)</f>
        <v>0</v>
      </c>
      <c r="CC125" s="151">
        <f>ROUND(IF($I125="Other HFC Blend",(AF125*$L125*SUMIF(Lists!$E$2:$E$133,'Quarterly Information'!$K125,Exchange_Value)+AF125*$N125*SUMIF(Lists!$E$2:$E$133,'Quarterly Information'!$M125,Exchange_Value)+AF125*$P125*SUMIF(Lists!$E$2:$E$133,'Quarterly Information'!$O125,Exchange_Value)+AF125*$R125*SUMIF(Lists!$E$2:$E$133,'Quarterly Information'!$Q125,Exchange_Value)+AF125*$T125*SUMIF(Lists!$E$2:$E$133,'Quarterly Information'!$S125,Exchange_Value))/1000,AF125*SUMIF(Lists!$E$2:$E$133,$I125,Exchange_Value)/1000),1)</f>
        <v>0</v>
      </c>
    </row>
    <row r="126" spans="1:81" ht="14.1">
      <c r="A126" s="18">
        <v>84</v>
      </c>
      <c r="B126" s="46" t="str">
        <f t="shared" si="73"/>
        <v/>
      </c>
      <c r="C126" s="72"/>
      <c r="D126" s="47"/>
      <c r="E126" s="81"/>
      <c r="F126" s="48"/>
      <c r="G126" s="49"/>
      <c r="H126" s="50"/>
      <c r="I126" s="92"/>
      <c r="J126" s="104"/>
      <c r="K126" s="109"/>
      <c r="L126" s="51"/>
      <c r="M126" s="48"/>
      <c r="N126" s="51"/>
      <c r="O126" s="48"/>
      <c r="P126" s="51"/>
      <c r="Q126" s="69"/>
      <c r="R126" s="51"/>
      <c r="S126" s="69"/>
      <c r="T126" s="110"/>
      <c r="U126" s="107"/>
      <c r="V126" s="48"/>
      <c r="W126" s="52"/>
      <c r="X126" s="48"/>
      <c r="Y126" s="116"/>
      <c r="Z126" s="133"/>
      <c r="AA126" s="131"/>
      <c r="AB126" s="76"/>
      <c r="AC126" s="76"/>
      <c r="AD126" s="76"/>
      <c r="AE126" s="76"/>
      <c r="AF126" s="76"/>
      <c r="AG126" s="145"/>
      <c r="AH126"/>
      <c r="AI126" s="148">
        <f t="shared" si="37"/>
        <v>0</v>
      </c>
      <c r="AJ126" s="148">
        <f t="shared" si="38"/>
        <v>0</v>
      </c>
      <c r="AK126" s="148">
        <f t="shared" si="39"/>
        <v>0</v>
      </c>
      <c r="AL126" s="148">
        <f t="shared" si="40"/>
        <v>0</v>
      </c>
      <c r="AM126" s="148">
        <f t="shared" si="41"/>
        <v>0</v>
      </c>
      <c r="AN126" s="148">
        <f t="shared" si="42"/>
        <v>0</v>
      </c>
      <c r="AO126" s="150"/>
      <c r="AP126" s="149" t="e">
        <f t="shared" si="43"/>
        <v>#DIV/0!</v>
      </c>
      <c r="AQ126" s="149" t="e">
        <f t="shared" si="44"/>
        <v>#DIV/0!</v>
      </c>
      <c r="AR126" s="149" t="e">
        <f t="shared" si="45"/>
        <v>#DIV/0!</v>
      </c>
      <c r="AS126" s="149" t="e">
        <f t="shared" si="46"/>
        <v>#DIV/0!</v>
      </c>
      <c r="AT126" s="149" t="e">
        <f t="shared" si="47"/>
        <v>#DIV/0!</v>
      </c>
      <c r="AU126" s="148">
        <f t="shared" si="48"/>
        <v>0</v>
      </c>
      <c r="AV126" s="149" t="e">
        <f t="shared" si="49"/>
        <v>#DIV/0!</v>
      </c>
      <c r="AW126" s="149" t="e">
        <f t="shared" si="50"/>
        <v>#DIV/0!</v>
      </c>
      <c r="AX126" s="149" t="e">
        <f t="shared" si="51"/>
        <v>#DIV/0!</v>
      </c>
      <c r="AY126" s="149" t="e">
        <f t="shared" si="52"/>
        <v>#DIV/0!</v>
      </c>
      <c r="AZ126" s="149" t="e">
        <f t="shared" si="53"/>
        <v>#DIV/0!</v>
      </c>
      <c r="BA126" s="148">
        <f t="shared" si="54"/>
        <v>0</v>
      </c>
      <c r="BB126" s="149" t="e">
        <f t="shared" si="55"/>
        <v>#DIV/0!</v>
      </c>
      <c r="BC126" s="149" t="e">
        <f t="shared" si="56"/>
        <v>#DIV/0!</v>
      </c>
      <c r="BD126" s="149" t="e">
        <f t="shared" si="57"/>
        <v>#DIV/0!</v>
      </c>
      <c r="BE126" s="149" t="e">
        <f t="shared" si="58"/>
        <v>#DIV/0!</v>
      </c>
      <c r="BF126" s="149" t="e">
        <f t="shared" si="59"/>
        <v>#DIV/0!</v>
      </c>
      <c r="BG126" s="148">
        <f t="shared" si="60"/>
        <v>0</v>
      </c>
      <c r="BH126" s="149" t="e">
        <f t="shared" si="61"/>
        <v>#DIV/0!</v>
      </c>
      <c r="BI126" s="149" t="e">
        <f t="shared" si="62"/>
        <v>#DIV/0!</v>
      </c>
      <c r="BJ126" s="149" t="e">
        <f t="shared" si="63"/>
        <v>#DIV/0!</v>
      </c>
      <c r="BK126" s="149" t="e">
        <f t="shared" si="64"/>
        <v>#DIV/0!</v>
      </c>
      <c r="BL126" s="149" t="e">
        <f t="shared" si="65"/>
        <v>#DIV/0!</v>
      </c>
      <c r="BM126" s="148">
        <f t="shared" si="66"/>
        <v>0</v>
      </c>
      <c r="BN126" s="149" t="e">
        <f t="shared" si="67"/>
        <v>#DIV/0!</v>
      </c>
      <c r="BO126" s="149" t="e">
        <f t="shared" si="68"/>
        <v>#DIV/0!</v>
      </c>
      <c r="BP126" s="149" t="e">
        <f t="shared" si="69"/>
        <v>#DIV/0!</v>
      </c>
      <c r="BQ126" s="149" t="e">
        <f t="shared" si="70"/>
        <v>#DIV/0!</v>
      </c>
      <c r="BR126" s="149" t="e">
        <f t="shared" si="71"/>
        <v>#DIV/0!</v>
      </c>
      <c r="BS126" s="148">
        <f t="shared" si="72"/>
        <v>0</v>
      </c>
      <c r="BT126" s="150"/>
      <c r="BU126" s="150" t="e">
        <f>VLOOKUP(I126,Lists!$D$2:$D$19,1,FALSE)</f>
        <v>#N/A</v>
      </c>
      <c r="BV126" s="150" t="e">
        <f>VLOOKUP($I126,Blends!$B$2:$B$115,1,FALSE)</f>
        <v>#N/A</v>
      </c>
      <c r="BW126" s="150"/>
      <c r="BX126" s="151">
        <f>ROUND(IF($I126="Other HFC Blend",(AA126*$L126*SUMIF(Lists!$E$2:$E$133,'Quarterly Information'!$K126,Exchange_Value)+AA126*$N126*SUMIF(Lists!$E$2:$E$133,'Quarterly Information'!$M126,Exchange_Value)+AA126*$P126*SUMIF(Lists!$E$2:$E$133,'Quarterly Information'!$O126,Exchange_Value)+AA126*$R126*SUMIF(Lists!$E$2:$E$133,'Quarterly Information'!$Q126,Exchange_Value)+AA126*$T126*SUMIF(Lists!$E$2:$E$133,'Quarterly Information'!$S126,Exchange_Value))/1000,AA126*SUMIF(Lists!$E$2:$E$133,$I126,Exchange_Value)/1000),1)</f>
        <v>0</v>
      </c>
      <c r="BY126" s="151">
        <f>ROUND(IF($I126="Other HFC Blend",(AB126*$L126*SUMIF(Lists!$E$2:$E$133,'Quarterly Information'!$K126,Exchange_Value)+AB126*$N126*SUMIF(Lists!$E$2:$E$133,'Quarterly Information'!$M126,Exchange_Value)+AB126*$P126*SUMIF(Lists!$E$2:$E$133,'Quarterly Information'!$O126,Exchange_Value)+AB126*$R126*SUMIF(Lists!$E$2:$E$133,'Quarterly Information'!$Q126,Exchange_Value)+AB126*$T126*SUMIF(Lists!$E$2:$E$133,'Quarterly Information'!$S126,Exchange_Value))/1000,AB126*SUMIF(Lists!$E$2:$E$133,$I126,Exchange_Value)/1000),1)</f>
        <v>0</v>
      </c>
      <c r="BZ126" s="151">
        <f>ROUND(IF($I126="Other HFC Blend",(AC126*$L126*SUMIF(Lists!$E$2:$E$133,'Quarterly Information'!$K126,Exchange_Value)+AC126*$N126*SUMIF(Lists!$E$2:$E$133,'Quarterly Information'!$M126,Exchange_Value)+AC126*$P126*SUMIF(Lists!$E$2:$E$133,'Quarterly Information'!$O126,Exchange_Value)+AC126*$R126*SUMIF(Lists!$E$2:$E$133,'Quarterly Information'!$Q126,Exchange_Value)+AC126*$T126*SUMIF(Lists!$E$2:$E$133,'Quarterly Information'!$S126,Exchange_Value))/1000,AC126*SUMIF(Lists!$E$2:$E$133,$I126,Exchange_Value)/1000),1)</f>
        <v>0</v>
      </c>
      <c r="CA126" s="151">
        <f>ROUND(IF($I126="Other HFC Blend",(AD126*$L126*SUMIF(Lists!$E$2:$E$133,'Quarterly Information'!$K126,Exchange_Value)+AD126*$N126*SUMIF(Lists!$E$2:$E$133,'Quarterly Information'!$M126,Exchange_Value)+AD126*$P126*SUMIF(Lists!$E$2:$E$133,'Quarterly Information'!$O126,Exchange_Value)+AD126*$R126*SUMIF(Lists!$E$2:$E$133,'Quarterly Information'!$Q126,Exchange_Value)+AD126*$T126*SUMIF(Lists!$E$2:$E$133,'Quarterly Information'!$S126,Exchange_Value))/1000,AD126*SUMIF(Lists!$E$2:$E$133,$I126,Exchange_Value)/1000),1)</f>
        <v>0</v>
      </c>
      <c r="CB126" s="151">
        <f>ROUND(IF($I126="Other HFC Blend",(AE126*$L126*SUMIF(Lists!$E$2:$E$133,'Quarterly Information'!$K126,Exchange_Value)+AE126*$N126*SUMIF(Lists!$E$2:$E$133,'Quarterly Information'!$M126,Exchange_Value)+AE126*$P126*SUMIF(Lists!$E$2:$E$133,'Quarterly Information'!$O126,Exchange_Value)+AE126*$R126*SUMIF(Lists!$E$2:$E$133,'Quarterly Information'!$Q126,Exchange_Value)+AE126*$T126*SUMIF(Lists!$E$2:$E$133,'Quarterly Information'!$S126,Exchange_Value))/1000,AE126*SUMIF(Lists!$E$2:$E$133,$I126,Exchange_Value)/1000),1)</f>
        <v>0</v>
      </c>
      <c r="CC126" s="151">
        <f>ROUND(IF($I126="Other HFC Blend",(AF126*$L126*SUMIF(Lists!$E$2:$E$133,'Quarterly Information'!$K126,Exchange_Value)+AF126*$N126*SUMIF(Lists!$E$2:$E$133,'Quarterly Information'!$M126,Exchange_Value)+AF126*$P126*SUMIF(Lists!$E$2:$E$133,'Quarterly Information'!$O126,Exchange_Value)+AF126*$R126*SUMIF(Lists!$E$2:$E$133,'Quarterly Information'!$Q126,Exchange_Value)+AF126*$T126*SUMIF(Lists!$E$2:$E$133,'Quarterly Information'!$S126,Exchange_Value))/1000,AF126*SUMIF(Lists!$E$2:$E$133,$I126,Exchange_Value)/1000),1)</f>
        <v>0</v>
      </c>
    </row>
    <row r="127" spans="1:81" ht="14.1">
      <c r="A127" s="18">
        <v>85</v>
      </c>
      <c r="B127" s="46" t="str">
        <f t="shared" si="73"/>
        <v/>
      </c>
      <c r="C127" s="72"/>
      <c r="D127" s="47"/>
      <c r="E127" s="81"/>
      <c r="F127" s="48"/>
      <c r="G127" s="49"/>
      <c r="H127" s="50"/>
      <c r="I127" s="92"/>
      <c r="J127" s="104"/>
      <c r="K127" s="109"/>
      <c r="L127" s="51"/>
      <c r="M127" s="48"/>
      <c r="N127" s="51"/>
      <c r="O127" s="48"/>
      <c r="P127" s="51"/>
      <c r="Q127" s="69"/>
      <c r="R127" s="51"/>
      <c r="S127" s="69"/>
      <c r="T127" s="110"/>
      <c r="U127" s="107"/>
      <c r="V127" s="48"/>
      <c r="W127" s="52"/>
      <c r="X127" s="48"/>
      <c r="Y127" s="116"/>
      <c r="Z127" s="133"/>
      <c r="AA127" s="131"/>
      <c r="AB127" s="76"/>
      <c r="AC127" s="76"/>
      <c r="AD127" s="76"/>
      <c r="AE127" s="76"/>
      <c r="AF127" s="76"/>
      <c r="AG127" s="145"/>
      <c r="AH127"/>
      <c r="AI127" s="148">
        <f t="shared" si="37"/>
        <v>0</v>
      </c>
      <c r="AJ127" s="148">
        <f t="shared" si="38"/>
        <v>0</v>
      </c>
      <c r="AK127" s="148">
        <f t="shared" si="39"/>
        <v>0</v>
      </c>
      <c r="AL127" s="148">
        <f t="shared" si="40"/>
        <v>0</v>
      </c>
      <c r="AM127" s="148">
        <f t="shared" si="41"/>
        <v>0</v>
      </c>
      <c r="AN127" s="148">
        <f t="shared" si="42"/>
        <v>0</v>
      </c>
      <c r="AO127" s="150"/>
      <c r="AP127" s="149" t="e">
        <f t="shared" si="43"/>
        <v>#DIV/0!</v>
      </c>
      <c r="AQ127" s="149" t="e">
        <f t="shared" si="44"/>
        <v>#DIV/0!</v>
      </c>
      <c r="AR127" s="149" t="e">
        <f t="shared" si="45"/>
        <v>#DIV/0!</v>
      </c>
      <c r="AS127" s="149" t="e">
        <f t="shared" si="46"/>
        <v>#DIV/0!</v>
      </c>
      <c r="AT127" s="149" t="e">
        <f t="shared" si="47"/>
        <v>#DIV/0!</v>
      </c>
      <c r="AU127" s="148">
        <f t="shared" si="48"/>
        <v>0</v>
      </c>
      <c r="AV127" s="149" t="e">
        <f t="shared" si="49"/>
        <v>#DIV/0!</v>
      </c>
      <c r="AW127" s="149" t="e">
        <f t="shared" si="50"/>
        <v>#DIV/0!</v>
      </c>
      <c r="AX127" s="149" t="e">
        <f t="shared" si="51"/>
        <v>#DIV/0!</v>
      </c>
      <c r="AY127" s="149" t="e">
        <f t="shared" si="52"/>
        <v>#DIV/0!</v>
      </c>
      <c r="AZ127" s="149" t="e">
        <f t="shared" si="53"/>
        <v>#DIV/0!</v>
      </c>
      <c r="BA127" s="148">
        <f t="shared" si="54"/>
        <v>0</v>
      </c>
      <c r="BB127" s="149" t="e">
        <f t="shared" si="55"/>
        <v>#DIV/0!</v>
      </c>
      <c r="BC127" s="149" t="e">
        <f t="shared" si="56"/>
        <v>#DIV/0!</v>
      </c>
      <c r="BD127" s="149" t="e">
        <f t="shared" si="57"/>
        <v>#DIV/0!</v>
      </c>
      <c r="BE127" s="149" t="e">
        <f t="shared" si="58"/>
        <v>#DIV/0!</v>
      </c>
      <c r="BF127" s="149" t="e">
        <f t="shared" si="59"/>
        <v>#DIV/0!</v>
      </c>
      <c r="BG127" s="148">
        <f t="shared" si="60"/>
        <v>0</v>
      </c>
      <c r="BH127" s="149" t="e">
        <f t="shared" si="61"/>
        <v>#DIV/0!</v>
      </c>
      <c r="BI127" s="149" t="e">
        <f t="shared" si="62"/>
        <v>#DIV/0!</v>
      </c>
      <c r="BJ127" s="149" t="e">
        <f t="shared" si="63"/>
        <v>#DIV/0!</v>
      </c>
      <c r="BK127" s="149" t="e">
        <f t="shared" si="64"/>
        <v>#DIV/0!</v>
      </c>
      <c r="BL127" s="149" t="e">
        <f t="shared" si="65"/>
        <v>#DIV/0!</v>
      </c>
      <c r="BM127" s="148">
        <f t="shared" si="66"/>
        <v>0</v>
      </c>
      <c r="BN127" s="149" t="e">
        <f t="shared" si="67"/>
        <v>#DIV/0!</v>
      </c>
      <c r="BO127" s="149" t="e">
        <f t="shared" si="68"/>
        <v>#DIV/0!</v>
      </c>
      <c r="BP127" s="149" t="e">
        <f t="shared" si="69"/>
        <v>#DIV/0!</v>
      </c>
      <c r="BQ127" s="149" t="e">
        <f t="shared" si="70"/>
        <v>#DIV/0!</v>
      </c>
      <c r="BR127" s="149" t="e">
        <f t="shared" si="71"/>
        <v>#DIV/0!</v>
      </c>
      <c r="BS127" s="148">
        <f t="shared" si="72"/>
        <v>0</v>
      </c>
      <c r="BT127" s="150"/>
      <c r="BU127" s="150" t="e">
        <f>VLOOKUP(I127,Lists!$D$2:$D$19,1,FALSE)</f>
        <v>#N/A</v>
      </c>
      <c r="BV127" s="150" t="e">
        <f>VLOOKUP($I127,Blends!$B$2:$B$115,1,FALSE)</f>
        <v>#N/A</v>
      </c>
      <c r="BW127" s="150"/>
      <c r="BX127" s="151">
        <f>ROUND(IF($I127="Other HFC Blend",(AA127*$L127*SUMIF(Lists!$E$2:$E$133,'Quarterly Information'!$K127,Exchange_Value)+AA127*$N127*SUMIF(Lists!$E$2:$E$133,'Quarterly Information'!$M127,Exchange_Value)+AA127*$P127*SUMIF(Lists!$E$2:$E$133,'Quarterly Information'!$O127,Exchange_Value)+AA127*$R127*SUMIF(Lists!$E$2:$E$133,'Quarterly Information'!$Q127,Exchange_Value)+AA127*$T127*SUMIF(Lists!$E$2:$E$133,'Quarterly Information'!$S127,Exchange_Value))/1000,AA127*SUMIF(Lists!$E$2:$E$133,$I127,Exchange_Value)/1000),1)</f>
        <v>0</v>
      </c>
      <c r="BY127" s="151">
        <f>ROUND(IF($I127="Other HFC Blend",(AB127*$L127*SUMIF(Lists!$E$2:$E$133,'Quarterly Information'!$K127,Exchange_Value)+AB127*$N127*SUMIF(Lists!$E$2:$E$133,'Quarterly Information'!$M127,Exchange_Value)+AB127*$P127*SUMIF(Lists!$E$2:$E$133,'Quarterly Information'!$O127,Exchange_Value)+AB127*$R127*SUMIF(Lists!$E$2:$E$133,'Quarterly Information'!$Q127,Exchange_Value)+AB127*$T127*SUMIF(Lists!$E$2:$E$133,'Quarterly Information'!$S127,Exchange_Value))/1000,AB127*SUMIF(Lists!$E$2:$E$133,$I127,Exchange_Value)/1000),1)</f>
        <v>0</v>
      </c>
      <c r="BZ127" s="151">
        <f>ROUND(IF($I127="Other HFC Blend",(AC127*$L127*SUMIF(Lists!$E$2:$E$133,'Quarterly Information'!$K127,Exchange_Value)+AC127*$N127*SUMIF(Lists!$E$2:$E$133,'Quarterly Information'!$M127,Exchange_Value)+AC127*$P127*SUMIF(Lists!$E$2:$E$133,'Quarterly Information'!$O127,Exchange_Value)+AC127*$R127*SUMIF(Lists!$E$2:$E$133,'Quarterly Information'!$Q127,Exchange_Value)+AC127*$T127*SUMIF(Lists!$E$2:$E$133,'Quarterly Information'!$S127,Exchange_Value))/1000,AC127*SUMIF(Lists!$E$2:$E$133,$I127,Exchange_Value)/1000),1)</f>
        <v>0</v>
      </c>
      <c r="CA127" s="151">
        <f>ROUND(IF($I127="Other HFC Blend",(AD127*$L127*SUMIF(Lists!$E$2:$E$133,'Quarterly Information'!$K127,Exchange_Value)+AD127*$N127*SUMIF(Lists!$E$2:$E$133,'Quarterly Information'!$M127,Exchange_Value)+AD127*$P127*SUMIF(Lists!$E$2:$E$133,'Quarterly Information'!$O127,Exchange_Value)+AD127*$R127*SUMIF(Lists!$E$2:$E$133,'Quarterly Information'!$Q127,Exchange_Value)+AD127*$T127*SUMIF(Lists!$E$2:$E$133,'Quarterly Information'!$S127,Exchange_Value))/1000,AD127*SUMIF(Lists!$E$2:$E$133,$I127,Exchange_Value)/1000),1)</f>
        <v>0</v>
      </c>
      <c r="CB127" s="151">
        <f>ROUND(IF($I127="Other HFC Blend",(AE127*$L127*SUMIF(Lists!$E$2:$E$133,'Quarterly Information'!$K127,Exchange_Value)+AE127*$N127*SUMIF(Lists!$E$2:$E$133,'Quarterly Information'!$M127,Exchange_Value)+AE127*$P127*SUMIF(Lists!$E$2:$E$133,'Quarterly Information'!$O127,Exchange_Value)+AE127*$R127*SUMIF(Lists!$E$2:$E$133,'Quarterly Information'!$Q127,Exchange_Value)+AE127*$T127*SUMIF(Lists!$E$2:$E$133,'Quarterly Information'!$S127,Exchange_Value))/1000,AE127*SUMIF(Lists!$E$2:$E$133,$I127,Exchange_Value)/1000),1)</f>
        <v>0</v>
      </c>
      <c r="CC127" s="151">
        <f>ROUND(IF($I127="Other HFC Blend",(AF127*$L127*SUMIF(Lists!$E$2:$E$133,'Quarterly Information'!$K127,Exchange_Value)+AF127*$N127*SUMIF(Lists!$E$2:$E$133,'Quarterly Information'!$M127,Exchange_Value)+AF127*$P127*SUMIF(Lists!$E$2:$E$133,'Quarterly Information'!$O127,Exchange_Value)+AF127*$R127*SUMIF(Lists!$E$2:$E$133,'Quarterly Information'!$Q127,Exchange_Value)+AF127*$T127*SUMIF(Lists!$E$2:$E$133,'Quarterly Information'!$S127,Exchange_Value))/1000,AF127*SUMIF(Lists!$E$2:$E$133,$I127,Exchange_Value)/1000),1)</f>
        <v>0</v>
      </c>
    </row>
    <row r="128" spans="1:81" ht="14.1">
      <c r="A128" s="18">
        <v>86</v>
      </c>
      <c r="B128" s="46" t="str">
        <f t="shared" si="73"/>
        <v/>
      </c>
      <c r="C128" s="72"/>
      <c r="D128" s="47"/>
      <c r="E128" s="81"/>
      <c r="F128" s="48"/>
      <c r="G128" s="49"/>
      <c r="H128" s="50"/>
      <c r="I128" s="92"/>
      <c r="J128" s="104"/>
      <c r="K128" s="109"/>
      <c r="L128" s="51"/>
      <c r="M128" s="48"/>
      <c r="N128" s="51"/>
      <c r="O128" s="48"/>
      <c r="P128" s="51"/>
      <c r="Q128" s="69"/>
      <c r="R128" s="51"/>
      <c r="S128" s="69"/>
      <c r="T128" s="110"/>
      <c r="U128" s="107"/>
      <c r="V128" s="48"/>
      <c r="W128" s="52"/>
      <c r="X128" s="48"/>
      <c r="Y128" s="116"/>
      <c r="Z128" s="133"/>
      <c r="AA128" s="131"/>
      <c r="AB128" s="76"/>
      <c r="AC128" s="76"/>
      <c r="AD128" s="76"/>
      <c r="AE128" s="76"/>
      <c r="AF128" s="76"/>
      <c r="AG128" s="145"/>
      <c r="AH128"/>
      <c r="AI128" s="148">
        <f t="shared" si="37"/>
        <v>0</v>
      </c>
      <c r="AJ128" s="148">
        <f t="shared" si="38"/>
        <v>0</v>
      </c>
      <c r="AK128" s="148">
        <f t="shared" si="39"/>
        <v>0</v>
      </c>
      <c r="AL128" s="148">
        <f t="shared" si="40"/>
        <v>0</v>
      </c>
      <c r="AM128" s="148">
        <f t="shared" si="41"/>
        <v>0</v>
      </c>
      <c r="AN128" s="148">
        <f t="shared" si="42"/>
        <v>0</v>
      </c>
      <c r="AO128" s="150"/>
      <c r="AP128" s="149" t="e">
        <f t="shared" si="43"/>
        <v>#DIV/0!</v>
      </c>
      <c r="AQ128" s="149" t="e">
        <f t="shared" si="44"/>
        <v>#DIV/0!</v>
      </c>
      <c r="AR128" s="149" t="e">
        <f t="shared" si="45"/>
        <v>#DIV/0!</v>
      </c>
      <c r="AS128" s="149" t="e">
        <f t="shared" si="46"/>
        <v>#DIV/0!</v>
      </c>
      <c r="AT128" s="149" t="e">
        <f t="shared" si="47"/>
        <v>#DIV/0!</v>
      </c>
      <c r="AU128" s="148">
        <f t="shared" si="48"/>
        <v>0</v>
      </c>
      <c r="AV128" s="149" t="e">
        <f t="shared" si="49"/>
        <v>#DIV/0!</v>
      </c>
      <c r="AW128" s="149" t="e">
        <f t="shared" si="50"/>
        <v>#DIV/0!</v>
      </c>
      <c r="AX128" s="149" t="e">
        <f t="shared" si="51"/>
        <v>#DIV/0!</v>
      </c>
      <c r="AY128" s="149" t="e">
        <f t="shared" si="52"/>
        <v>#DIV/0!</v>
      </c>
      <c r="AZ128" s="149" t="e">
        <f t="shared" si="53"/>
        <v>#DIV/0!</v>
      </c>
      <c r="BA128" s="148">
        <f t="shared" si="54"/>
        <v>0</v>
      </c>
      <c r="BB128" s="149" t="e">
        <f t="shared" si="55"/>
        <v>#DIV/0!</v>
      </c>
      <c r="BC128" s="149" t="e">
        <f t="shared" si="56"/>
        <v>#DIV/0!</v>
      </c>
      <c r="BD128" s="149" t="e">
        <f t="shared" si="57"/>
        <v>#DIV/0!</v>
      </c>
      <c r="BE128" s="149" t="e">
        <f t="shared" si="58"/>
        <v>#DIV/0!</v>
      </c>
      <c r="BF128" s="149" t="e">
        <f t="shared" si="59"/>
        <v>#DIV/0!</v>
      </c>
      <c r="BG128" s="148">
        <f t="shared" si="60"/>
        <v>0</v>
      </c>
      <c r="BH128" s="149" t="e">
        <f t="shared" si="61"/>
        <v>#DIV/0!</v>
      </c>
      <c r="BI128" s="149" t="e">
        <f t="shared" si="62"/>
        <v>#DIV/0!</v>
      </c>
      <c r="BJ128" s="149" t="e">
        <f t="shared" si="63"/>
        <v>#DIV/0!</v>
      </c>
      <c r="BK128" s="149" t="e">
        <f t="shared" si="64"/>
        <v>#DIV/0!</v>
      </c>
      <c r="BL128" s="149" t="e">
        <f t="shared" si="65"/>
        <v>#DIV/0!</v>
      </c>
      <c r="BM128" s="148">
        <f t="shared" si="66"/>
        <v>0</v>
      </c>
      <c r="BN128" s="149" t="e">
        <f t="shared" si="67"/>
        <v>#DIV/0!</v>
      </c>
      <c r="BO128" s="149" t="e">
        <f t="shared" si="68"/>
        <v>#DIV/0!</v>
      </c>
      <c r="BP128" s="149" t="e">
        <f t="shared" si="69"/>
        <v>#DIV/0!</v>
      </c>
      <c r="BQ128" s="149" t="e">
        <f t="shared" si="70"/>
        <v>#DIV/0!</v>
      </c>
      <c r="BR128" s="149" t="e">
        <f t="shared" si="71"/>
        <v>#DIV/0!</v>
      </c>
      <c r="BS128" s="148">
        <f t="shared" si="72"/>
        <v>0</v>
      </c>
      <c r="BT128" s="150"/>
      <c r="BU128" s="150" t="e">
        <f>VLOOKUP(I128,Lists!$D$2:$D$19,1,FALSE)</f>
        <v>#N/A</v>
      </c>
      <c r="BV128" s="150" t="e">
        <f>VLOOKUP($I128,Blends!$B$2:$B$115,1,FALSE)</f>
        <v>#N/A</v>
      </c>
      <c r="BW128" s="150"/>
      <c r="BX128" s="151">
        <f>ROUND(IF($I128="Other HFC Blend",(AA128*$L128*SUMIF(Lists!$E$2:$E$133,'Quarterly Information'!$K128,Exchange_Value)+AA128*$N128*SUMIF(Lists!$E$2:$E$133,'Quarterly Information'!$M128,Exchange_Value)+AA128*$P128*SUMIF(Lists!$E$2:$E$133,'Quarterly Information'!$O128,Exchange_Value)+AA128*$R128*SUMIF(Lists!$E$2:$E$133,'Quarterly Information'!$Q128,Exchange_Value)+AA128*$T128*SUMIF(Lists!$E$2:$E$133,'Quarterly Information'!$S128,Exchange_Value))/1000,AA128*SUMIF(Lists!$E$2:$E$133,$I128,Exchange_Value)/1000),1)</f>
        <v>0</v>
      </c>
      <c r="BY128" s="151">
        <f>ROUND(IF($I128="Other HFC Blend",(AB128*$L128*SUMIF(Lists!$E$2:$E$133,'Quarterly Information'!$K128,Exchange_Value)+AB128*$N128*SUMIF(Lists!$E$2:$E$133,'Quarterly Information'!$M128,Exchange_Value)+AB128*$P128*SUMIF(Lists!$E$2:$E$133,'Quarterly Information'!$O128,Exchange_Value)+AB128*$R128*SUMIF(Lists!$E$2:$E$133,'Quarterly Information'!$Q128,Exchange_Value)+AB128*$T128*SUMIF(Lists!$E$2:$E$133,'Quarterly Information'!$S128,Exchange_Value))/1000,AB128*SUMIF(Lists!$E$2:$E$133,$I128,Exchange_Value)/1000),1)</f>
        <v>0</v>
      </c>
      <c r="BZ128" s="151">
        <f>ROUND(IF($I128="Other HFC Blend",(AC128*$L128*SUMIF(Lists!$E$2:$E$133,'Quarterly Information'!$K128,Exchange_Value)+AC128*$N128*SUMIF(Lists!$E$2:$E$133,'Quarterly Information'!$M128,Exchange_Value)+AC128*$P128*SUMIF(Lists!$E$2:$E$133,'Quarterly Information'!$O128,Exchange_Value)+AC128*$R128*SUMIF(Lists!$E$2:$E$133,'Quarterly Information'!$Q128,Exchange_Value)+AC128*$T128*SUMIF(Lists!$E$2:$E$133,'Quarterly Information'!$S128,Exchange_Value))/1000,AC128*SUMIF(Lists!$E$2:$E$133,$I128,Exchange_Value)/1000),1)</f>
        <v>0</v>
      </c>
      <c r="CA128" s="151">
        <f>ROUND(IF($I128="Other HFC Blend",(AD128*$L128*SUMIF(Lists!$E$2:$E$133,'Quarterly Information'!$K128,Exchange_Value)+AD128*$N128*SUMIF(Lists!$E$2:$E$133,'Quarterly Information'!$M128,Exchange_Value)+AD128*$P128*SUMIF(Lists!$E$2:$E$133,'Quarterly Information'!$O128,Exchange_Value)+AD128*$R128*SUMIF(Lists!$E$2:$E$133,'Quarterly Information'!$Q128,Exchange_Value)+AD128*$T128*SUMIF(Lists!$E$2:$E$133,'Quarterly Information'!$S128,Exchange_Value))/1000,AD128*SUMIF(Lists!$E$2:$E$133,$I128,Exchange_Value)/1000),1)</f>
        <v>0</v>
      </c>
      <c r="CB128" s="151">
        <f>ROUND(IF($I128="Other HFC Blend",(AE128*$L128*SUMIF(Lists!$E$2:$E$133,'Quarterly Information'!$K128,Exchange_Value)+AE128*$N128*SUMIF(Lists!$E$2:$E$133,'Quarterly Information'!$M128,Exchange_Value)+AE128*$P128*SUMIF(Lists!$E$2:$E$133,'Quarterly Information'!$O128,Exchange_Value)+AE128*$R128*SUMIF(Lists!$E$2:$E$133,'Quarterly Information'!$Q128,Exchange_Value)+AE128*$T128*SUMIF(Lists!$E$2:$E$133,'Quarterly Information'!$S128,Exchange_Value))/1000,AE128*SUMIF(Lists!$E$2:$E$133,$I128,Exchange_Value)/1000),1)</f>
        <v>0</v>
      </c>
      <c r="CC128" s="151">
        <f>ROUND(IF($I128="Other HFC Blend",(AF128*$L128*SUMIF(Lists!$E$2:$E$133,'Quarterly Information'!$K128,Exchange_Value)+AF128*$N128*SUMIF(Lists!$E$2:$E$133,'Quarterly Information'!$M128,Exchange_Value)+AF128*$P128*SUMIF(Lists!$E$2:$E$133,'Quarterly Information'!$O128,Exchange_Value)+AF128*$R128*SUMIF(Lists!$E$2:$E$133,'Quarterly Information'!$Q128,Exchange_Value)+AF128*$T128*SUMIF(Lists!$E$2:$E$133,'Quarterly Information'!$S128,Exchange_Value))/1000,AF128*SUMIF(Lists!$E$2:$E$133,$I128,Exchange_Value)/1000),1)</f>
        <v>0</v>
      </c>
    </row>
    <row r="129" spans="1:81" ht="14.1">
      <c r="A129" s="18">
        <v>87</v>
      </c>
      <c r="B129" s="46" t="str">
        <f t="shared" si="73"/>
        <v/>
      </c>
      <c r="C129" s="72"/>
      <c r="D129" s="47"/>
      <c r="E129" s="81"/>
      <c r="F129" s="48"/>
      <c r="G129" s="49"/>
      <c r="H129" s="50"/>
      <c r="I129" s="92"/>
      <c r="J129" s="104"/>
      <c r="K129" s="109"/>
      <c r="L129" s="51"/>
      <c r="M129" s="48"/>
      <c r="N129" s="51"/>
      <c r="O129" s="48"/>
      <c r="P129" s="51"/>
      <c r="Q129" s="69"/>
      <c r="R129" s="51"/>
      <c r="S129" s="69"/>
      <c r="T129" s="110"/>
      <c r="U129" s="107"/>
      <c r="V129" s="48"/>
      <c r="W129" s="52"/>
      <c r="X129" s="48"/>
      <c r="Y129" s="116"/>
      <c r="Z129" s="133"/>
      <c r="AA129" s="131"/>
      <c r="AB129" s="76"/>
      <c r="AC129" s="76"/>
      <c r="AD129" s="76"/>
      <c r="AE129" s="76"/>
      <c r="AF129" s="76"/>
      <c r="AG129" s="145"/>
      <c r="AH129"/>
      <c r="AI129" s="148">
        <f t="shared" si="37"/>
        <v>0</v>
      </c>
      <c r="AJ129" s="148">
        <f t="shared" si="38"/>
        <v>0</v>
      </c>
      <c r="AK129" s="148">
        <f t="shared" si="39"/>
        <v>0</v>
      </c>
      <c r="AL129" s="148">
        <f t="shared" si="40"/>
        <v>0</v>
      </c>
      <c r="AM129" s="148">
        <f t="shared" si="41"/>
        <v>0</v>
      </c>
      <c r="AN129" s="148">
        <f t="shared" si="42"/>
        <v>0</v>
      </c>
      <c r="AO129" s="150"/>
      <c r="AP129" s="149" t="e">
        <f t="shared" si="43"/>
        <v>#DIV/0!</v>
      </c>
      <c r="AQ129" s="149" t="e">
        <f t="shared" si="44"/>
        <v>#DIV/0!</v>
      </c>
      <c r="AR129" s="149" t="e">
        <f t="shared" si="45"/>
        <v>#DIV/0!</v>
      </c>
      <c r="AS129" s="149" t="e">
        <f t="shared" si="46"/>
        <v>#DIV/0!</v>
      </c>
      <c r="AT129" s="149" t="e">
        <f t="shared" si="47"/>
        <v>#DIV/0!</v>
      </c>
      <c r="AU129" s="148">
        <f t="shared" si="48"/>
        <v>0</v>
      </c>
      <c r="AV129" s="149" t="e">
        <f t="shared" si="49"/>
        <v>#DIV/0!</v>
      </c>
      <c r="AW129" s="149" t="e">
        <f t="shared" si="50"/>
        <v>#DIV/0!</v>
      </c>
      <c r="AX129" s="149" t="e">
        <f t="shared" si="51"/>
        <v>#DIV/0!</v>
      </c>
      <c r="AY129" s="149" t="e">
        <f t="shared" si="52"/>
        <v>#DIV/0!</v>
      </c>
      <c r="AZ129" s="149" t="e">
        <f t="shared" si="53"/>
        <v>#DIV/0!</v>
      </c>
      <c r="BA129" s="148">
        <f t="shared" si="54"/>
        <v>0</v>
      </c>
      <c r="BB129" s="149" t="e">
        <f t="shared" si="55"/>
        <v>#DIV/0!</v>
      </c>
      <c r="BC129" s="149" t="e">
        <f t="shared" si="56"/>
        <v>#DIV/0!</v>
      </c>
      <c r="BD129" s="149" t="e">
        <f t="shared" si="57"/>
        <v>#DIV/0!</v>
      </c>
      <c r="BE129" s="149" t="e">
        <f t="shared" si="58"/>
        <v>#DIV/0!</v>
      </c>
      <c r="BF129" s="149" t="e">
        <f t="shared" si="59"/>
        <v>#DIV/0!</v>
      </c>
      <c r="BG129" s="148">
        <f t="shared" si="60"/>
        <v>0</v>
      </c>
      <c r="BH129" s="149" t="e">
        <f t="shared" si="61"/>
        <v>#DIV/0!</v>
      </c>
      <c r="BI129" s="149" t="e">
        <f t="shared" si="62"/>
        <v>#DIV/0!</v>
      </c>
      <c r="BJ129" s="149" t="e">
        <f t="shared" si="63"/>
        <v>#DIV/0!</v>
      </c>
      <c r="BK129" s="149" t="e">
        <f t="shared" si="64"/>
        <v>#DIV/0!</v>
      </c>
      <c r="BL129" s="149" t="e">
        <f t="shared" si="65"/>
        <v>#DIV/0!</v>
      </c>
      <c r="BM129" s="148">
        <f t="shared" si="66"/>
        <v>0</v>
      </c>
      <c r="BN129" s="149" t="e">
        <f t="shared" si="67"/>
        <v>#DIV/0!</v>
      </c>
      <c r="BO129" s="149" t="e">
        <f t="shared" si="68"/>
        <v>#DIV/0!</v>
      </c>
      <c r="BP129" s="149" t="e">
        <f t="shared" si="69"/>
        <v>#DIV/0!</v>
      </c>
      <c r="BQ129" s="149" t="e">
        <f t="shared" si="70"/>
        <v>#DIV/0!</v>
      </c>
      <c r="BR129" s="149" t="e">
        <f t="shared" si="71"/>
        <v>#DIV/0!</v>
      </c>
      <c r="BS129" s="148">
        <f t="shared" si="72"/>
        <v>0</v>
      </c>
      <c r="BT129" s="150"/>
      <c r="BU129" s="150" t="e">
        <f>VLOOKUP(I129,Lists!$D$2:$D$19,1,FALSE)</f>
        <v>#N/A</v>
      </c>
      <c r="BV129" s="150" t="e">
        <f>VLOOKUP($I129,Blends!$B$2:$B$115,1,FALSE)</f>
        <v>#N/A</v>
      </c>
      <c r="BW129" s="150"/>
      <c r="BX129" s="151">
        <f>ROUND(IF($I129="Other HFC Blend",(AA129*$L129*SUMIF(Lists!$E$2:$E$133,'Quarterly Information'!$K129,Exchange_Value)+AA129*$N129*SUMIF(Lists!$E$2:$E$133,'Quarterly Information'!$M129,Exchange_Value)+AA129*$P129*SUMIF(Lists!$E$2:$E$133,'Quarterly Information'!$O129,Exchange_Value)+AA129*$R129*SUMIF(Lists!$E$2:$E$133,'Quarterly Information'!$Q129,Exchange_Value)+AA129*$T129*SUMIF(Lists!$E$2:$E$133,'Quarterly Information'!$S129,Exchange_Value))/1000,AA129*SUMIF(Lists!$E$2:$E$133,$I129,Exchange_Value)/1000),1)</f>
        <v>0</v>
      </c>
      <c r="BY129" s="151">
        <f>ROUND(IF($I129="Other HFC Blend",(AB129*$L129*SUMIF(Lists!$E$2:$E$133,'Quarterly Information'!$K129,Exchange_Value)+AB129*$N129*SUMIF(Lists!$E$2:$E$133,'Quarterly Information'!$M129,Exchange_Value)+AB129*$P129*SUMIF(Lists!$E$2:$E$133,'Quarterly Information'!$O129,Exchange_Value)+AB129*$R129*SUMIF(Lists!$E$2:$E$133,'Quarterly Information'!$Q129,Exchange_Value)+AB129*$T129*SUMIF(Lists!$E$2:$E$133,'Quarterly Information'!$S129,Exchange_Value))/1000,AB129*SUMIF(Lists!$E$2:$E$133,$I129,Exchange_Value)/1000),1)</f>
        <v>0</v>
      </c>
      <c r="BZ129" s="151">
        <f>ROUND(IF($I129="Other HFC Blend",(AC129*$L129*SUMIF(Lists!$E$2:$E$133,'Quarterly Information'!$K129,Exchange_Value)+AC129*$N129*SUMIF(Lists!$E$2:$E$133,'Quarterly Information'!$M129,Exchange_Value)+AC129*$P129*SUMIF(Lists!$E$2:$E$133,'Quarterly Information'!$O129,Exchange_Value)+AC129*$R129*SUMIF(Lists!$E$2:$E$133,'Quarterly Information'!$Q129,Exchange_Value)+AC129*$T129*SUMIF(Lists!$E$2:$E$133,'Quarterly Information'!$S129,Exchange_Value))/1000,AC129*SUMIF(Lists!$E$2:$E$133,$I129,Exchange_Value)/1000),1)</f>
        <v>0</v>
      </c>
      <c r="CA129" s="151">
        <f>ROUND(IF($I129="Other HFC Blend",(AD129*$L129*SUMIF(Lists!$E$2:$E$133,'Quarterly Information'!$K129,Exchange_Value)+AD129*$N129*SUMIF(Lists!$E$2:$E$133,'Quarterly Information'!$M129,Exchange_Value)+AD129*$P129*SUMIF(Lists!$E$2:$E$133,'Quarterly Information'!$O129,Exchange_Value)+AD129*$R129*SUMIF(Lists!$E$2:$E$133,'Quarterly Information'!$Q129,Exchange_Value)+AD129*$T129*SUMIF(Lists!$E$2:$E$133,'Quarterly Information'!$S129,Exchange_Value))/1000,AD129*SUMIF(Lists!$E$2:$E$133,$I129,Exchange_Value)/1000),1)</f>
        <v>0</v>
      </c>
      <c r="CB129" s="151">
        <f>ROUND(IF($I129="Other HFC Blend",(AE129*$L129*SUMIF(Lists!$E$2:$E$133,'Quarterly Information'!$K129,Exchange_Value)+AE129*$N129*SUMIF(Lists!$E$2:$E$133,'Quarterly Information'!$M129,Exchange_Value)+AE129*$P129*SUMIF(Lists!$E$2:$E$133,'Quarterly Information'!$O129,Exchange_Value)+AE129*$R129*SUMIF(Lists!$E$2:$E$133,'Quarterly Information'!$Q129,Exchange_Value)+AE129*$T129*SUMIF(Lists!$E$2:$E$133,'Quarterly Information'!$S129,Exchange_Value))/1000,AE129*SUMIF(Lists!$E$2:$E$133,$I129,Exchange_Value)/1000),1)</f>
        <v>0</v>
      </c>
      <c r="CC129" s="151">
        <f>ROUND(IF($I129="Other HFC Blend",(AF129*$L129*SUMIF(Lists!$E$2:$E$133,'Quarterly Information'!$K129,Exchange_Value)+AF129*$N129*SUMIF(Lists!$E$2:$E$133,'Quarterly Information'!$M129,Exchange_Value)+AF129*$P129*SUMIF(Lists!$E$2:$E$133,'Quarterly Information'!$O129,Exchange_Value)+AF129*$R129*SUMIF(Lists!$E$2:$E$133,'Quarterly Information'!$Q129,Exchange_Value)+AF129*$T129*SUMIF(Lists!$E$2:$E$133,'Quarterly Information'!$S129,Exchange_Value))/1000,AF129*SUMIF(Lists!$E$2:$E$133,$I129,Exchange_Value)/1000),1)</f>
        <v>0</v>
      </c>
    </row>
    <row r="130" spans="1:81" ht="14.1">
      <c r="A130" s="18">
        <v>88</v>
      </c>
      <c r="B130" s="46" t="str">
        <f t="shared" si="73"/>
        <v/>
      </c>
      <c r="C130" s="72"/>
      <c r="D130" s="47"/>
      <c r="E130" s="81"/>
      <c r="F130" s="48"/>
      <c r="G130" s="49"/>
      <c r="H130" s="50"/>
      <c r="I130" s="92"/>
      <c r="J130" s="104"/>
      <c r="K130" s="109"/>
      <c r="L130" s="51"/>
      <c r="M130" s="48"/>
      <c r="N130" s="51"/>
      <c r="O130" s="48"/>
      <c r="P130" s="51"/>
      <c r="Q130" s="69"/>
      <c r="R130" s="51"/>
      <c r="S130" s="69"/>
      <c r="T130" s="110"/>
      <c r="U130" s="107"/>
      <c r="V130" s="48"/>
      <c r="W130" s="52"/>
      <c r="X130" s="48"/>
      <c r="Y130" s="116"/>
      <c r="Z130" s="133"/>
      <c r="AA130" s="131"/>
      <c r="AB130" s="76"/>
      <c r="AC130" s="76"/>
      <c r="AD130" s="76"/>
      <c r="AE130" s="76"/>
      <c r="AF130" s="76"/>
      <c r="AG130" s="145"/>
      <c r="AH130"/>
      <c r="AI130" s="148">
        <f t="shared" si="37"/>
        <v>0</v>
      </c>
      <c r="AJ130" s="148">
        <f t="shared" si="38"/>
        <v>0</v>
      </c>
      <c r="AK130" s="148">
        <f t="shared" si="39"/>
        <v>0</v>
      </c>
      <c r="AL130" s="148">
        <f t="shared" si="40"/>
        <v>0</v>
      </c>
      <c r="AM130" s="148">
        <f t="shared" si="41"/>
        <v>0</v>
      </c>
      <c r="AN130" s="148">
        <f t="shared" si="42"/>
        <v>0</v>
      </c>
      <c r="AO130" s="150"/>
      <c r="AP130" s="149" t="e">
        <f t="shared" si="43"/>
        <v>#DIV/0!</v>
      </c>
      <c r="AQ130" s="149" t="e">
        <f t="shared" si="44"/>
        <v>#DIV/0!</v>
      </c>
      <c r="AR130" s="149" t="e">
        <f t="shared" si="45"/>
        <v>#DIV/0!</v>
      </c>
      <c r="AS130" s="149" t="e">
        <f t="shared" si="46"/>
        <v>#DIV/0!</v>
      </c>
      <c r="AT130" s="149" t="e">
        <f t="shared" si="47"/>
        <v>#DIV/0!</v>
      </c>
      <c r="AU130" s="148">
        <f t="shared" si="48"/>
        <v>0</v>
      </c>
      <c r="AV130" s="149" t="e">
        <f t="shared" si="49"/>
        <v>#DIV/0!</v>
      </c>
      <c r="AW130" s="149" t="e">
        <f t="shared" si="50"/>
        <v>#DIV/0!</v>
      </c>
      <c r="AX130" s="149" t="e">
        <f t="shared" si="51"/>
        <v>#DIV/0!</v>
      </c>
      <c r="AY130" s="149" t="e">
        <f t="shared" si="52"/>
        <v>#DIV/0!</v>
      </c>
      <c r="AZ130" s="149" t="e">
        <f t="shared" si="53"/>
        <v>#DIV/0!</v>
      </c>
      <c r="BA130" s="148">
        <f t="shared" si="54"/>
        <v>0</v>
      </c>
      <c r="BB130" s="149" t="e">
        <f t="shared" si="55"/>
        <v>#DIV/0!</v>
      </c>
      <c r="BC130" s="149" t="e">
        <f t="shared" si="56"/>
        <v>#DIV/0!</v>
      </c>
      <c r="BD130" s="149" t="e">
        <f t="shared" si="57"/>
        <v>#DIV/0!</v>
      </c>
      <c r="BE130" s="149" t="e">
        <f t="shared" si="58"/>
        <v>#DIV/0!</v>
      </c>
      <c r="BF130" s="149" t="e">
        <f t="shared" si="59"/>
        <v>#DIV/0!</v>
      </c>
      <c r="BG130" s="148">
        <f t="shared" si="60"/>
        <v>0</v>
      </c>
      <c r="BH130" s="149" t="e">
        <f t="shared" si="61"/>
        <v>#DIV/0!</v>
      </c>
      <c r="BI130" s="149" t="e">
        <f t="shared" si="62"/>
        <v>#DIV/0!</v>
      </c>
      <c r="BJ130" s="149" t="e">
        <f t="shared" si="63"/>
        <v>#DIV/0!</v>
      </c>
      <c r="BK130" s="149" t="e">
        <f t="shared" si="64"/>
        <v>#DIV/0!</v>
      </c>
      <c r="BL130" s="149" t="e">
        <f t="shared" si="65"/>
        <v>#DIV/0!</v>
      </c>
      <c r="BM130" s="148">
        <f t="shared" si="66"/>
        <v>0</v>
      </c>
      <c r="BN130" s="149" t="e">
        <f t="shared" si="67"/>
        <v>#DIV/0!</v>
      </c>
      <c r="BO130" s="149" t="e">
        <f t="shared" si="68"/>
        <v>#DIV/0!</v>
      </c>
      <c r="BP130" s="149" t="e">
        <f t="shared" si="69"/>
        <v>#DIV/0!</v>
      </c>
      <c r="BQ130" s="149" t="e">
        <f t="shared" si="70"/>
        <v>#DIV/0!</v>
      </c>
      <c r="BR130" s="149" t="e">
        <f t="shared" si="71"/>
        <v>#DIV/0!</v>
      </c>
      <c r="BS130" s="148">
        <f t="shared" si="72"/>
        <v>0</v>
      </c>
      <c r="BT130" s="150"/>
      <c r="BU130" s="150" t="e">
        <f>VLOOKUP(I130,Lists!$D$2:$D$19,1,FALSE)</f>
        <v>#N/A</v>
      </c>
      <c r="BV130" s="150" t="e">
        <f>VLOOKUP($I130,Blends!$B$2:$B$115,1,FALSE)</f>
        <v>#N/A</v>
      </c>
      <c r="BW130" s="150"/>
      <c r="BX130" s="151">
        <f>ROUND(IF($I130="Other HFC Blend",(AA130*$L130*SUMIF(Lists!$E$2:$E$133,'Quarterly Information'!$K130,Exchange_Value)+AA130*$N130*SUMIF(Lists!$E$2:$E$133,'Quarterly Information'!$M130,Exchange_Value)+AA130*$P130*SUMIF(Lists!$E$2:$E$133,'Quarterly Information'!$O130,Exchange_Value)+AA130*$R130*SUMIF(Lists!$E$2:$E$133,'Quarterly Information'!$Q130,Exchange_Value)+AA130*$T130*SUMIF(Lists!$E$2:$E$133,'Quarterly Information'!$S130,Exchange_Value))/1000,AA130*SUMIF(Lists!$E$2:$E$133,$I130,Exchange_Value)/1000),1)</f>
        <v>0</v>
      </c>
      <c r="BY130" s="151">
        <f>ROUND(IF($I130="Other HFC Blend",(AB130*$L130*SUMIF(Lists!$E$2:$E$133,'Quarterly Information'!$K130,Exchange_Value)+AB130*$N130*SUMIF(Lists!$E$2:$E$133,'Quarterly Information'!$M130,Exchange_Value)+AB130*$P130*SUMIF(Lists!$E$2:$E$133,'Quarterly Information'!$O130,Exchange_Value)+AB130*$R130*SUMIF(Lists!$E$2:$E$133,'Quarterly Information'!$Q130,Exchange_Value)+AB130*$T130*SUMIF(Lists!$E$2:$E$133,'Quarterly Information'!$S130,Exchange_Value))/1000,AB130*SUMIF(Lists!$E$2:$E$133,$I130,Exchange_Value)/1000),1)</f>
        <v>0</v>
      </c>
      <c r="BZ130" s="151">
        <f>ROUND(IF($I130="Other HFC Blend",(AC130*$L130*SUMIF(Lists!$E$2:$E$133,'Quarterly Information'!$K130,Exchange_Value)+AC130*$N130*SUMIF(Lists!$E$2:$E$133,'Quarterly Information'!$M130,Exchange_Value)+AC130*$P130*SUMIF(Lists!$E$2:$E$133,'Quarterly Information'!$O130,Exchange_Value)+AC130*$R130*SUMIF(Lists!$E$2:$E$133,'Quarterly Information'!$Q130,Exchange_Value)+AC130*$T130*SUMIF(Lists!$E$2:$E$133,'Quarterly Information'!$S130,Exchange_Value))/1000,AC130*SUMIF(Lists!$E$2:$E$133,$I130,Exchange_Value)/1000),1)</f>
        <v>0</v>
      </c>
      <c r="CA130" s="151">
        <f>ROUND(IF($I130="Other HFC Blend",(AD130*$L130*SUMIF(Lists!$E$2:$E$133,'Quarterly Information'!$K130,Exchange_Value)+AD130*$N130*SUMIF(Lists!$E$2:$E$133,'Quarterly Information'!$M130,Exchange_Value)+AD130*$P130*SUMIF(Lists!$E$2:$E$133,'Quarterly Information'!$O130,Exchange_Value)+AD130*$R130*SUMIF(Lists!$E$2:$E$133,'Quarterly Information'!$Q130,Exchange_Value)+AD130*$T130*SUMIF(Lists!$E$2:$E$133,'Quarterly Information'!$S130,Exchange_Value))/1000,AD130*SUMIF(Lists!$E$2:$E$133,$I130,Exchange_Value)/1000),1)</f>
        <v>0</v>
      </c>
      <c r="CB130" s="151">
        <f>ROUND(IF($I130="Other HFC Blend",(AE130*$L130*SUMIF(Lists!$E$2:$E$133,'Quarterly Information'!$K130,Exchange_Value)+AE130*$N130*SUMIF(Lists!$E$2:$E$133,'Quarterly Information'!$M130,Exchange_Value)+AE130*$P130*SUMIF(Lists!$E$2:$E$133,'Quarterly Information'!$O130,Exchange_Value)+AE130*$R130*SUMIF(Lists!$E$2:$E$133,'Quarterly Information'!$Q130,Exchange_Value)+AE130*$T130*SUMIF(Lists!$E$2:$E$133,'Quarterly Information'!$S130,Exchange_Value))/1000,AE130*SUMIF(Lists!$E$2:$E$133,$I130,Exchange_Value)/1000),1)</f>
        <v>0</v>
      </c>
      <c r="CC130" s="151">
        <f>ROUND(IF($I130="Other HFC Blend",(AF130*$L130*SUMIF(Lists!$E$2:$E$133,'Quarterly Information'!$K130,Exchange_Value)+AF130*$N130*SUMIF(Lists!$E$2:$E$133,'Quarterly Information'!$M130,Exchange_Value)+AF130*$P130*SUMIF(Lists!$E$2:$E$133,'Quarterly Information'!$O130,Exchange_Value)+AF130*$R130*SUMIF(Lists!$E$2:$E$133,'Quarterly Information'!$Q130,Exchange_Value)+AF130*$T130*SUMIF(Lists!$E$2:$E$133,'Quarterly Information'!$S130,Exchange_Value))/1000,AF130*SUMIF(Lists!$E$2:$E$133,$I130,Exchange_Value)/1000),1)</f>
        <v>0</v>
      </c>
    </row>
    <row r="131" spans="1:81" ht="14.1">
      <c r="A131" s="18">
        <v>89</v>
      </c>
      <c r="B131" s="46" t="str">
        <f t="shared" si="73"/>
        <v/>
      </c>
      <c r="C131" s="72"/>
      <c r="D131" s="47"/>
      <c r="E131" s="81"/>
      <c r="F131" s="48"/>
      <c r="G131" s="49"/>
      <c r="H131" s="50"/>
      <c r="I131" s="92"/>
      <c r="J131" s="104"/>
      <c r="K131" s="109"/>
      <c r="L131" s="51"/>
      <c r="M131" s="48"/>
      <c r="N131" s="51"/>
      <c r="O131" s="48"/>
      <c r="P131" s="51"/>
      <c r="Q131" s="69"/>
      <c r="R131" s="51"/>
      <c r="S131" s="69"/>
      <c r="T131" s="110"/>
      <c r="U131" s="107"/>
      <c r="V131" s="48"/>
      <c r="W131" s="52"/>
      <c r="X131" s="48"/>
      <c r="Y131" s="116"/>
      <c r="Z131" s="133"/>
      <c r="AA131" s="131"/>
      <c r="AB131" s="76"/>
      <c r="AC131" s="76"/>
      <c r="AD131" s="76"/>
      <c r="AE131" s="76"/>
      <c r="AF131" s="76"/>
      <c r="AG131" s="145"/>
      <c r="AH131"/>
      <c r="AI131" s="148">
        <f t="shared" si="37"/>
        <v>0</v>
      </c>
      <c r="AJ131" s="148">
        <f t="shared" si="38"/>
        <v>0</v>
      </c>
      <c r="AK131" s="148">
        <f t="shared" si="39"/>
        <v>0</v>
      </c>
      <c r="AL131" s="148">
        <f t="shared" si="40"/>
        <v>0</v>
      </c>
      <c r="AM131" s="148">
        <f t="shared" si="41"/>
        <v>0</v>
      </c>
      <c r="AN131" s="148">
        <f t="shared" si="42"/>
        <v>0</v>
      </c>
      <c r="AO131" s="150"/>
      <c r="AP131" s="149" t="e">
        <f t="shared" si="43"/>
        <v>#DIV/0!</v>
      </c>
      <c r="AQ131" s="149" t="e">
        <f t="shared" si="44"/>
        <v>#DIV/0!</v>
      </c>
      <c r="AR131" s="149" t="e">
        <f t="shared" si="45"/>
        <v>#DIV/0!</v>
      </c>
      <c r="AS131" s="149" t="e">
        <f t="shared" si="46"/>
        <v>#DIV/0!</v>
      </c>
      <c r="AT131" s="149" t="e">
        <f t="shared" si="47"/>
        <v>#DIV/0!</v>
      </c>
      <c r="AU131" s="148">
        <f t="shared" si="48"/>
        <v>0</v>
      </c>
      <c r="AV131" s="149" t="e">
        <f t="shared" si="49"/>
        <v>#DIV/0!</v>
      </c>
      <c r="AW131" s="149" t="e">
        <f t="shared" si="50"/>
        <v>#DIV/0!</v>
      </c>
      <c r="AX131" s="149" t="e">
        <f t="shared" si="51"/>
        <v>#DIV/0!</v>
      </c>
      <c r="AY131" s="149" t="e">
        <f t="shared" si="52"/>
        <v>#DIV/0!</v>
      </c>
      <c r="AZ131" s="149" t="e">
        <f t="shared" si="53"/>
        <v>#DIV/0!</v>
      </c>
      <c r="BA131" s="148">
        <f t="shared" si="54"/>
        <v>0</v>
      </c>
      <c r="BB131" s="149" t="e">
        <f t="shared" si="55"/>
        <v>#DIV/0!</v>
      </c>
      <c r="BC131" s="149" t="e">
        <f t="shared" si="56"/>
        <v>#DIV/0!</v>
      </c>
      <c r="BD131" s="149" t="e">
        <f t="shared" si="57"/>
        <v>#DIV/0!</v>
      </c>
      <c r="BE131" s="149" t="e">
        <f t="shared" si="58"/>
        <v>#DIV/0!</v>
      </c>
      <c r="BF131" s="149" t="e">
        <f t="shared" si="59"/>
        <v>#DIV/0!</v>
      </c>
      <c r="BG131" s="148">
        <f t="shared" si="60"/>
        <v>0</v>
      </c>
      <c r="BH131" s="149" t="e">
        <f t="shared" si="61"/>
        <v>#DIV/0!</v>
      </c>
      <c r="BI131" s="149" t="e">
        <f t="shared" si="62"/>
        <v>#DIV/0!</v>
      </c>
      <c r="BJ131" s="149" t="e">
        <f t="shared" si="63"/>
        <v>#DIV/0!</v>
      </c>
      <c r="BK131" s="149" t="e">
        <f t="shared" si="64"/>
        <v>#DIV/0!</v>
      </c>
      <c r="BL131" s="149" t="e">
        <f t="shared" si="65"/>
        <v>#DIV/0!</v>
      </c>
      <c r="BM131" s="148">
        <f t="shared" si="66"/>
        <v>0</v>
      </c>
      <c r="BN131" s="149" t="e">
        <f t="shared" si="67"/>
        <v>#DIV/0!</v>
      </c>
      <c r="BO131" s="149" t="e">
        <f t="shared" si="68"/>
        <v>#DIV/0!</v>
      </c>
      <c r="BP131" s="149" t="e">
        <f t="shared" si="69"/>
        <v>#DIV/0!</v>
      </c>
      <c r="BQ131" s="149" t="e">
        <f t="shared" si="70"/>
        <v>#DIV/0!</v>
      </c>
      <c r="BR131" s="149" t="e">
        <f t="shared" si="71"/>
        <v>#DIV/0!</v>
      </c>
      <c r="BS131" s="148">
        <f t="shared" si="72"/>
        <v>0</v>
      </c>
      <c r="BT131" s="150"/>
      <c r="BU131" s="150" t="e">
        <f>VLOOKUP(I131,Lists!$D$2:$D$19,1,FALSE)</f>
        <v>#N/A</v>
      </c>
      <c r="BV131" s="150" t="e">
        <f>VLOOKUP($I131,Blends!$B$2:$B$115,1,FALSE)</f>
        <v>#N/A</v>
      </c>
      <c r="BW131" s="150"/>
      <c r="BX131" s="151">
        <f>ROUND(IF($I131="Other HFC Blend",(AA131*$L131*SUMIF(Lists!$E$2:$E$133,'Quarterly Information'!$K131,Exchange_Value)+AA131*$N131*SUMIF(Lists!$E$2:$E$133,'Quarterly Information'!$M131,Exchange_Value)+AA131*$P131*SUMIF(Lists!$E$2:$E$133,'Quarterly Information'!$O131,Exchange_Value)+AA131*$R131*SUMIF(Lists!$E$2:$E$133,'Quarterly Information'!$Q131,Exchange_Value)+AA131*$T131*SUMIF(Lists!$E$2:$E$133,'Quarterly Information'!$S131,Exchange_Value))/1000,AA131*SUMIF(Lists!$E$2:$E$133,$I131,Exchange_Value)/1000),1)</f>
        <v>0</v>
      </c>
      <c r="BY131" s="151">
        <f>ROUND(IF($I131="Other HFC Blend",(AB131*$L131*SUMIF(Lists!$E$2:$E$133,'Quarterly Information'!$K131,Exchange_Value)+AB131*$N131*SUMIF(Lists!$E$2:$E$133,'Quarterly Information'!$M131,Exchange_Value)+AB131*$P131*SUMIF(Lists!$E$2:$E$133,'Quarterly Information'!$O131,Exchange_Value)+AB131*$R131*SUMIF(Lists!$E$2:$E$133,'Quarterly Information'!$Q131,Exchange_Value)+AB131*$T131*SUMIF(Lists!$E$2:$E$133,'Quarterly Information'!$S131,Exchange_Value))/1000,AB131*SUMIF(Lists!$E$2:$E$133,$I131,Exchange_Value)/1000),1)</f>
        <v>0</v>
      </c>
      <c r="BZ131" s="151">
        <f>ROUND(IF($I131="Other HFC Blend",(AC131*$L131*SUMIF(Lists!$E$2:$E$133,'Quarterly Information'!$K131,Exchange_Value)+AC131*$N131*SUMIF(Lists!$E$2:$E$133,'Quarterly Information'!$M131,Exchange_Value)+AC131*$P131*SUMIF(Lists!$E$2:$E$133,'Quarterly Information'!$O131,Exchange_Value)+AC131*$R131*SUMIF(Lists!$E$2:$E$133,'Quarterly Information'!$Q131,Exchange_Value)+AC131*$T131*SUMIF(Lists!$E$2:$E$133,'Quarterly Information'!$S131,Exchange_Value))/1000,AC131*SUMIF(Lists!$E$2:$E$133,$I131,Exchange_Value)/1000),1)</f>
        <v>0</v>
      </c>
      <c r="CA131" s="151">
        <f>ROUND(IF($I131="Other HFC Blend",(AD131*$L131*SUMIF(Lists!$E$2:$E$133,'Quarterly Information'!$K131,Exchange_Value)+AD131*$N131*SUMIF(Lists!$E$2:$E$133,'Quarterly Information'!$M131,Exchange_Value)+AD131*$P131*SUMIF(Lists!$E$2:$E$133,'Quarterly Information'!$O131,Exchange_Value)+AD131*$R131*SUMIF(Lists!$E$2:$E$133,'Quarterly Information'!$Q131,Exchange_Value)+AD131*$T131*SUMIF(Lists!$E$2:$E$133,'Quarterly Information'!$S131,Exchange_Value))/1000,AD131*SUMIF(Lists!$E$2:$E$133,$I131,Exchange_Value)/1000),1)</f>
        <v>0</v>
      </c>
      <c r="CB131" s="151">
        <f>ROUND(IF($I131="Other HFC Blend",(AE131*$L131*SUMIF(Lists!$E$2:$E$133,'Quarterly Information'!$K131,Exchange_Value)+AE131*$N131*SUMIF(Lists!$E$2:$E$133,'Quarterly Information'!$M131,Exchange_Value)+AE131*$P131*SUMIF(Lists!$E$2:$E$133,'Quarterly Information'!$O131,Exchange_Value)+AE131*$R131*SUMIF(Lists!$E$2:$E$133,'Quarterly Information'!$Q131,Exchange_Value)+AE131*$T131*SUMIF(Lists!$E$2:$E$133,'Quarterly Information'!$S131,Exchange_Value))/1000,AE131*SUMIF(Lists!$E$2:$E$133,$I131,Exchange_Value)/1000),1)</f>
        <v>0</v>
      </c>
      <c r="CC131" s="151">
        <f>ROUND(IF($I131="Other HFC Blend",(AF131*$L131*SUMIF(Lists!$E$2:$E$133,'Quarterly Information'!$K131,Exchange_Value)+AF131*$N131*SUMIF(Lists!$E$2:$E$133,'Quarterly Information'!$M131,Exchange_Value)+AF131*$P131*SUMIF(Lists!$E$2:$E$133,'Quarterly Information'!$O131,Exchange_Value)+AF131*$R131*SUMIF(Lists!$E$2:$E$133,'Quarterly Information'!$Q131,Exchange_Value)+AF131*$T131*SUMIF(Lists!$E$2:$E$133,'Quarterly Information'!$S131,Exchange_Value))/1000,AF131*SUMIF(Lists!$E$2:$E$133,$I131,Exchange_Value)/1000),1)</f>
        <v>0</v>
      </c>
    </row>
    <row r="132" spans="1:81" ht="14.1">
      <c r="A132" s="18">
        <v>90</v>
      </c>
      <c r="B132" s="46" t="str">
        <f t="shared" si="73"/>
        <v/>
      </c>
      <c r="C132" s="72"/>
      <c r="D132" s="47"/>
      <c r="E132" s="81"/>
      <c r="F132" s="48"/>
      <c r="G132" s="49"/>
      <c r="H132" s="50"/>
      <c r="I132" s="92"/>
      <c r="J132" s="104"/>
      <c r="K132" s="109"/>
      <c r="L132" s="51"/>
      <c r="M132" s="48"/>
      <c r="N132" s="51"/>
      <c r="O132" s="48"/>
      <c r="P132" s="51"/>
      <c r="Q132" s="69"/>
      <c r="R132" s="51"/>
      <c r="S132" s="69"/>
      <c r="T132" s="110"/>
      <c r="U132" s="107"/>
      <c r="V132" s="48"/>
      <c r="W132" s="52"/>
      <c r="X132" s="48"/>
      <c r="Y132" s="116"/>
      <c r="Z132" s="133"/>
      <c r="AA132" s="131"/>
      <c r="AB132" s="76"/>
      <c r="AC132" s="76"/>
      <c r="AD132" s="76"/>
      <c r="AE132" s="76"/>
      <c r="AF132" s="76"/>
      <c r="AG132" s="145"/>
      <c r="AH132"/>
      <c r="AI132" s="148">
        <f t="shared" si="37"/>
        <v>0</v>
      </c>
      <c r="AJ132" s="148">
        <f t="shared" si="38"/>
        <v>0</v>
      </c>
      <c r="AK132" s="148">
        <f t="shared" si="39"/>
        <v>0</v>
      </c>
      <c r="AL132" s="148">
        <f t="shared" si="40"/>
        <v>0</v>
      </c>
      <c r="AM132" s="148">
        <f t="shared" si="41"/>
        <v>0</v>
      </c>
      <c r="AN132" s="148">
        <f t="shared" si="42"/>
        <v>0</v>
      </c>
      <c r="AO132" s="150"/>
      <c r="AP132" s="149" t="e">
        <f t="shared" si="43"/>
        <v>#DIV/0!</v>
      </c>
      <c r="AQ132" s="149" t="e">
        <f t="shared" si="44"/>
        <v>#DIV/0!</v>
      </c>
      <c r="AR132" s="149" t="e">
        <f t="shared" si="45"/>
        <v>#DIV/0!</v>
      </c>
      <c r="AS132" s="149" t="e">
        <f t="shared" si="46"/>
        <v>#DIV/0!</v>
      </c>
      <c r="AT132" s="149" t="e">
        <f t="shared" si="47"/>
        <v>#DIV/0!</v>
      </c>
      <c r="AU132" s="148">
        <f t="shared" si="48"/>
        <v>0</v>
      </c>
      <c r="AV132" s="149" t="e">
        <f t="shared" si="49"/>
        <v>#DIV/0!</v>
      </c>
      <c r="AW132" s="149" t="e">
        <f t="shared" si="50"/>
        <v>#DIV/0!</v>
      </c>
      <c r="AX132" s="149" t="e">
        <f t="shared" si="51"/>
        <v>#DIV/0!</v>
      </c>
      <c r="AY132" s="149" t="e">
        <f t="shared" si="52"/>
        <v>#DIV/0!</v>
      </c>
      <c r="AZ132" s="149" t="e">
        <f t="shared" si="53"/>
        <v>#DIV/0!</v>
      </c>
      <c r="BA132" s="148">
        <f t="shared" si="54"/>
        <v>0</v>
      </c>
      <c r="BB132" s="149" t="e">
        <f t="shared" si="55"/>
        <v>#DIV/0!</v>
      </c>
      <c r="BC132" s="149" t="e">
        <f t="shared" si="56"/>
        <v>#DIV/0!</v>
      </c>
      <c r="BD132" s="149" t="e">
        <f t="shared" si="57"/>
        <v>#DIV/0!</v>
      </c>
      <c r="BE132" s="149" t="e">
        <f t="shared" si="58"/>
        <v>#DIV/0!</v>
      </c>
      <c r="BF132" s="149" t="e">
        <f t="shared" si="59"/>
        <v>#DIV/0!</v>
      </c>
      <c r="BG132" s="148">
        <f t="shared" si="60"/>
        <v>0</v>
      </c>
      <c r="BH132" s="149" t="e">
        <f t="shared" si="61"/>
        <v>#DIV/0!</v>
      </c>
      <c r="BI132" s="149" t="e">
        <f t="shared" si="62"/>
        <v>#DIV/0!</v>
      </c>
      <c r="BJ132" s="149" t="e">
        <f t="shared" si="63"/>
        <v>#DIV/0!</v>
      </c>
      <c r="BK132" s="149" t="e">
        <f t="shared" si="64"/>
        <v>#DIV/0!</v>
      </c>
      <c r="BL132" s="149" t="e">
        <f t="shared" si="65"/>
        <v>#DIV/0!</v>
      </c>
      <c r="BM132" s="148">
        <f t="shared" si="66"/>
        <v>0</v>
      </c>
      <c r="BN132" s="149" t="e">
        <f t="shared" si="67"/>
        <v>#DIV/0!</v>
      </c>
      <c r="BO132" s="149" t="e">
        <f t="shared" si="68"/>
        <v>#DIV/0!</v>
      </c>
      <c r="BP132" s="149" t="e">
        <f t="shared" si="69"/>
        <v>#DIV/0!</v>
      </c>
      <c r="BQ132" s="149" t="e">
        <f t="shared" si="70"/>
        <v>#DIV/0!</v>
      </c>
      <c r="BR132" s="149" t="e">
        <f t="shared" si="71"/>
        <v>#DIV/0!</v>
      </c>
      <c r="BS132" s="148">
        <f t="shared" si="72"/>
        <v>0</v>
      </c>
      <c r="BT132" s="150"/>
      <c r="BU132" s="150" t="e">
        <f>VLOOKUP(I132,Lists!$D$2:$D$19,1,FALSE)</f>
        <v>#N/A</v>
      </c>
      <c r="BV132" s="150" t="e">
        <f>VLOOKUP($I132,Blends!$B$2:$B$115,1,FALSE)</f>
        <v>#N/A</v>
      </c>
      <c r="BW132" s="150"/>
      <c r="BX132" s="151">
        <f>ROUND(IF($I132="Other HFC Blend",(AA132*$L132*SUMIF(Lists!$E$2:$E$133,'Quarterly Information'!$K132,Exchange_Value)+AA132*$N132*SUMIF(Lists!$E$2:$E$133,'Quarterly Information'!$M132,Exchange_Value)+AA132*$P132*SUMIF(Lists!$E$2:$E$133,'Quarterly Information'!$O132,Exchange_Value)+AA132*$R132*SUMIF(Lists!$E$2:$E$133,'Quarterly Information'!$Q132,Exchange_Value)+AA132*$T132*SUMIF(Lists!$E$2:$E$133,'Quarterly Information'!$S132,Exchange_Value))/1000,AA132*SUMIF(Lists!$E$2:$E$133,$I132,Exchange_Value)/1000),1)</f>
        <v>0</v>
      </c>
      <c r="BY132" s="151">
        <f>ROUND(IF($I132="Other HFC Blend",(AB132*$L132*SUMIF(Lists!$E$2:$E$133,'Quarterly Information'!$K132,Exchange_Value)+AB132*$N132*SUMIF(Lists!$E$2:$E$133,'Quarterly Information'!$M132,Exchange_Value)+AB132*$P132*SUMIF(Lists!$E$2:$E$133,'Quarterly Information'!$O132,Exchange_Value)+AB132*$R132*SUMIF(Lists!$E$2:$E$133,'Quarterly Information'!$Q132,Exchange_Value)+AB132*$T132*SUMIF(Lists!$E$2:$E$133,'Quarterly Information'!$S132,Exchange_Value))/1000,AB132*SUMIF(Lists!$E$2:$E$133,$I132,Exchange_Value)/1000),1)</f>
        <v>0</v>
      </c>
      <c r="BZ132" s="151">
        <f>ROUND(IF($I132="Other HFC Blend",(AC132*$L132*SUMIF(Lists!$E$2:$E$133,'Quarterly Information'!$K132,Exchange_Value)+AC132*$N132*SUMIF(Lists!$E$2:$E$133,'Quarterly Information'!$M132,Exchange_Value)+AC132*$P132*SUMIF(Lists!$E$2:$E$133,'Quarterly Information'!$O132,Exchange_Value)+AC132*$R132*SUMIF(Lists!$E$2:$E$133,'Quarterly Information'!$Q132,Exchange_Value)+AC132*$T132*SUMIF(Lists!$E$2:$E$133,'Quarterly Information'!$S132,Exchange_Value))/1000,AC132*SUMIF(Lists!$E$2:$E$133,$I132,Exchange_Value)/1000),1)</f>
        <v>0</v>
      </c>
      <c r="CA132" s="151">
        <f>ROUND(IF($I132="Other HFC Blend",(AD132*$L132*SUMIF(Lists!$E$2:$E$133,'Quarterly Information'!$K132,Exchange_Value)+AD132*$N132*SUMIF(Lists!$E$2:$E$133,'Quarterly Information'!$M132,Exchange_Value)+AD132*$P132*SUMIF(Lists!$E$2:$E$133,'Quarterly Information'!$O132,Exchange_Value)+AD132*$R132*SUMIF(Lists!$E$2:$E$133,'Quarterly Information'!$Q132,Exchange_Value)+AD132*$T132*SUMIF(Lists!$E$2:$E$133,'Quarterly Information'!$S132,Exchange_Value))/1000,AD132*SUMIF(Lists!$E$2:$E$133,$I132,Exchange_Value)/1000),1)</f>
        <v>0</v>
      </c>
      <c r="CB132" s="151">
        <f>ROUND(IF($I132="Other HFC Blend",(AE132*$L132*SUMIF(Lists!$E$2:$E$133,'Quarterly Information'!$K132,Exchange_Value)+AE132*$N132*SUMIF(Lists!$E$2:$E$133,'Quarterly Information'!$M132,Exchange_Value)+AE132*$P132*SUMIF(Lists!$E$2:$E$133,'Quarterly Information'!$O132,Exchange_Value)+AE132*$R132*SUMIF(Lists!$E$2:$E$133,'Quarterly Information'!$Q132,Exchange_Value)+AE132*$T132*SUMIF(Lists!$E$2:$E$133,'Quarterly Information'!$S132,Exchange_Value))/1000,AE132*SUMIF(Lists!$E$2:$E$133,$I132,Exchange_Value)/1000),1)</f>
        <v>0</v>
      </c>
      <c r="CC132" s="151">
        <f>ROUND(IF($I132="Other HFC Blend",(AF132*$L132*SUMIF(Lists!$E$2:$E$133,'Quarterly Information'!$K132,Exchange_Value)+AF132*$N132*SUMIF(Lists!$E$2:$E$133,'Quarterly Information'!$M132,Exchange_Value)+AF132*$P132*SUMIF(Lists!$E$2:$E$133,'Quarterly Information'!$O132,Exchange_Value)+AF132*$R132*SUMIF(Lists!$E$2:$E$133,'Quarterly Information'!$Q132,Exchange_Value)+AF132*$T132*SUMIF(Lists!$E$2:$E$133,'Quarterly Information'!$S132,Exchange_Value))/1000,AF132*SUMIF(Lists!$E$2:$E$133,$I132,Exchange_Value)/1000),1)</f>
        <v>0</v>
      </c>
    </row>
    <row r="133" spans="1:81" ht="14.1">
      <c r="A133" s="18">
        <v>91</v>
      </c>
      <c r="B133" s="46" t="str">
        <f t="shared" si="73"/>
        <v/>
      </c>
      <c r="C133" s="72"/>
      <c r="D133" s="47"/>
      <c r="E133" s="81"/>
      <c r="F133" s="48"/>
      <c r="G133" s="49"/>
      <c r="H133" s="50"/>
      <c r="I133" s="92"/>
      <c r="J133" s="104"/>
      <c r="K133" s="109"/>
      <c r="L133" s="51"/>
      <c r="M133" s="48"/>
      <c r="N133" s="51"/>
      <c r="O133" s="48"/>
      <c r="P133" s="51"/>
      <c r="Q133" s="69"/>
      <c r="R133" s="51"/>
      <c r="S133" s="69"/>
      <c r="T133" s="110"/>
      <c r="U133" s="107"/>
      <c r="V133" s="48"/>
      <c r="W133" s="52"/>
      <c r="X133" s="48"/>
      <c r="Y133" s="116"/>
      <c r="Z133" s="133"/>
      <c r="AA133" s="131"/>
      <c r="AB133" s="76"/>
      <c r="AC133" s="76"/>
      <c r="AD133" s="76"/>
      <c r="AE133" s="76"/>
      <c r="AF133" s="76"/>
      <c r="AG133" s="145"/>
      <c r="AH133"/>
      <c r="AI133" s="148">
        <f t="shared" si="37"/>
        <v>0</v>
      </c>
      <c r="AJ133" s="148">
        <f t="shared" si="38"/>
        <v>0</v>
      </c>
      <c r="AK133" s="148">
        <f t="shared" si="39"/>
        <v>0</v>
      </c>
      <c r="AL133" s="148">
        <f t="shared" si="40"/>
        <v>0</v>
      </c>
      <c r="AM133" s="148">
        <f t="shared" si="41"/>
        <v>0</v>
      </c>
      <c r="AN133" s="148">
        <f t="shared" si="42"/>
        <v>0</v>
      </c>
      <c r="AO133" s="150"/>
      <c r="AP133" s="149" t="e">
        <f t="shared" si="43"/>
        <v>#DIV/0!</v>
      </c>
      <c r="AQ133" s="149" t="e">
        <f t="shared" si="44"/>
        <v>#DIV/0!</v>
      </c>
      <c r="AR133" s="149" t="e">
        <f t="shared" si="45"/>
        <v>#DIV/0!</v>
      </c>
      <c r="AS133" s="149" t="e">
        <f t="shared" si="46"/>
        <v>#DIV/0!</v>
      </c>
      <c r="AT133" s="149" t="e">
        <f t="shared" si="47"/>
        <v>#DIV/0!</v>
      </c>
      <c r="AU133" s="148">
        <f t="shared" si="48"/>
        <v>0</v>
      </c>
      <c r="AV133" s="149" t="e">
        <f t="shared" si="49"/>
        <v>#DIV/0!</v>
      </c>
      <c r="AW133" s="149" t="e">
        <f t="shared" si="50"/>
        <v>#DIV/0!</v>
      </c>
      <c r="AX133" s="149" t="e">
        <f t="shared" si="51"/>
        <v>#DIV/0!</v>
      </c>
      <c r="AY133" s="149" t="e">
        <f t="shared" si="52"/>
        <v>#DIV/0!</v>
      </c>
      <c r="AZ133" s="149" t="e">
        <f t="shared" si="53"/>
        <v>#DIV/0!</v>
      </c>
      <c r="BA133" s="148">
        <f t="shared" si="54"/>
        <v>0</v>
      </c>
      <c r="BB133" s="149" t="e">
        <f t="shared" si="55"/>
        <v>#DIV/0!</v>
      </c>
      <c r="BC133" s="149" t="e">
        <f t="shared" si="56"/>
        <v>#DIV/0!</v>
      </c>
      <c r="BD133" s="149" t="e">
        <f t="shared" si="57"/>
        <v>#DIV/0!</v>
      </c>
      <c r="BE133" s="149" t="e">
        <f t="shared" si="58"/>
        <v>#DIV/0!</v>
      </c>
      <c r="BF133" s="149" t="e">
        <f t="shared" si="59"/>
        <v>#DIV/0!</v>
      </c>
      <c r="BG133" s="148">
        <f t="shared" si="60"/>
        <v>0</v>
      </c>
      <c r="BH133" s="149" t="e">
        <f t="shared" si="61"/>
        <v>#DIV/0!</v>
      </c>
      <c r="BI133" s="149" t="e">
        <f t="shared" si="62"/>
        <v>#DIV/0!</v>
      </c>
      <c r="BJ133" s="149" t="e">
        <f t="shared" si="63"/>
        <v>#DIV/0!</v>
      </c>
      <c r="BK133" s="149" t="e">
        <f t="shared" si="64"/>
        <v>#DIV/0!</v>
      </c>
      <c r="BL133" s="149" t="e">
        <f t="shared" si="65"/>
        <v>#DIV/0!</v>
      </c>
      <c r="BM133" s="148">
        <f t="shared" si="66"/>
        <v>0</v>
      </c>
      <c r="BN133" s="149" t="e">
        <f t="shared" si="67"/>
        <v>#DIV/0!</v>
      </c>
      <c r="BO133" s="149" t="e">
        <f t="shared" si="68"/>
        <v>#DIV/0!</v>
      </c>
      <c r="BP133" s="149" t="e">
        <f t="shared" si="69"/>
        <v>#DIV/0!</v>
      </c>
      <c r="BQ133" s="149" t="e">
        <f t="shared" si="70"/>
        <v>#DIV/0!</v>
      </c>
      <c r="BR133" s="149" t="e">
        <f t="shared" si="71"/>
        <v>#DIV/0!</v>
      </c>
      <c r="BS133" s="148">
        <f t="shared" si="72"/>
        <v>0</v>
      </c>
      <c r="BT133" s="150"/>
      <c r="BU133" s="150" t="e">
        <f>VLOOKUP(I133,Lists!$D$2:$D$19,1,FALSE)</f>
        <v>#N/A</v>
      </c>
      <c r="BV133" s="150" t="e">
        <f>VLOOKUP($I133,Blends!$B$2:$B$115,1,FALSE)</f>
        <v>#N/A</v>
      </c>
      <c r="BW133" s="150"/>
      <c r="BX133" s="151">
        <f>ROUND(IF($I133="Other HFC Blend",(AA133*$L133*SUMIF(Lists!$E$2:$E$133,'Quarterly Information'!$K133,Exchange_Value)+AA133*$N133*SUMIF(Lists!$E$2:$E$133,'Quarterly Information'!$M133,Exchange_Value)+AA133*$P133*SUMIF(Lists!$E$2:$E$133,'Quarterly Information'!$O133,Exchange_Value)+AA133*$R133*SUMIF(Lists!$E$2:$E$133,'Quarterly Information'!$Q133,Exchange_Value)+AA133*$T133*SUMIF(Lists!$E$2:$E$133,'Quarterly Information'!$S133,Exchange_Value))/1000,AA133*SUMIF(Lists!$E$2:$E$133,$I133,Exchange_Value)/1000),1)</f>
        <v>0</v>
      </c>
      <c r="BY133" s="151">
        <f>ROUND(IF($I133="Other HFC Blend",(AB133*$L133*SUMIF(Lists!$E$2:$E$133,'Quarterly Information'!$K133,Exchange_Value)+AB133*$N133*SUMIF(Lists!$E$2:$E$133,'Quarterly Information'!$M133,Exchange_Value)+AB133*$P133*SUMIF(Lists!$E$2:$E$133,'Quarterly Information'!$O133,Exchange_Value)+AB133*$R133*SUMIF(Lists!$E$2:$E$133,'Quarterly Information'!$Q133,Exchange_Value)+AB133*$T133*SUMIF(Lists!$E$2:$E$133,'Quarterly Information'!$S133,Exchange_Value))/1000,AB133*SUMIF(Lists!$E$2:$E$133,$I133,Exchange_Value)/1000),1)</f>
        <v>0</v>
      </c>
      <c r="BZ133" s="151">
        <f>ROUND(IF($I133="Other HFC Blend",(AC133*$L133*SUMIF(Lists!$E$2:$E$133,'Quarterly Information'!$K133,Exchange_Value)+AC133*$N133*SUMIF(Lists!$E$2:$E$133,'Quarterly Information'!$M133,Exchange_Value)+AC133*$P133*SUMIF(Lists!$E$2:$E$133,'Quarterly Information'!$O133,Exchange_Value)+AC133*$R133*SUMIF(Lists!$E$2:$E$133,'Quarterly Information'!$Q133,Exchange_Value)+AC133*$T133*SUMIF(Lists!$E$2:$E$133,'Quarterly Information'!$S133,Exchange_Value))/1000,AC133*SUMIF(Lists!$E$2:$E$133,$I133,Exchange_Value)/1000),1)</f>
        <v>0</v>
      </c>
      <c r="CA133" s="151">
        <f>ROUND(IF($I133="Other HFC Blend",(AD133*$L133*SUMIF(Lists!$E$2:$E$133,'Quarterly Information'!$K133,Exchange_Value)+AD133*$N133*SUMIF(Lists!$E$2:$E$133,'Quarterly Information'!$M133,Exchange_Value)+AD133*$P133*SUMIF(Lists!$E$2:$E$133,'Quarterly Information'!$O133,Exchange_Value)+AD133*$R133*SUMIF(Lists!$E$2:$E$133,'Quarterly Information'!$Q133,Exchange_Value)+AD133*$T133*SUMIF(Lists!$E$2:$E$133,'Quarterly Information'!$S133,Exchange_Value))/1000,AD133*SUMIF(Lists!$E$2:$E$133,$I133,Exchange_Value)/1000),1)</f>
        <v>0</v>
      </c>
      <c r="CB133" s="151">
        <f>ROUND(IF($I133="Other HFC Blend",(AE133*$L133*SUMIF(Lists!$E$2:$E$133,'Quarterly Information'!$K133,Exchange_Value)+AE133*$N133*SUMIF(Lists!$E$2:$E$133,'Quarterly Information'!$M133,Exchange_Value)+AE133*$P133*SUMIF(Lists!$E$2:$E$133,'Quarterly Information'!$O133,Exchange_Value)+AE133*$R133*SUMIF(Lists!$E$2:$E$133,'Quarterly Information'!$Q133,Exchange_Value)+AE133*$T133*SUMIF(Lists!$E$2:$E$133,'Quarterly Information'!$S133,Exchange_Value))/1000,AE133*SUMIF(Lists!$E$2:$E$133,$I133,Exchange_Value)/1000),1)</f>
        <v>0</v>
      </c>
      <c r="CC133" s="151">
        <f>ROUND(IF($I133="Other HFC Blend",(AF133*$L133*SUMIF(Lists!$E$2:$E$133,'Quarterly Information'!$K133,Exchange_Value)+AF133*$N133*SUMIF(Lists!$E$2:$E$133,'Quarterly Information'!$M133,Exchange_Value)+AF133*$P133*SUMIF(Lists!$E$2:$E$133,'Quarterly Information'!$O133,Exchange_Value)+AF133*$R133*SUMIF(Lists!$E$2:$E$133,'Quarterly Information'!$Q133,Exchange_Value)+AF133*$T133*SUMIF(Lists!$E$2:$E$133,'Quarterly Information'!$S133,Exchange_Value))/1000,AF133*SUMIF(Lists!$E$2:$E$133,$I133,Exchange_Value)/1000),1)</f>
        <v>0</v>
      </c>
    </row>
    <row r="134" spans="1:81" ht="14.1">
      <c r="A134" s="18">
        <v>92</v>
      </c>
      <c r="B134" s="46" t="str">
        <f t="shared" si="73"/>
        <v/>
      </c>
      <c r="C134" s="72"/>
      <c r="D134" s="47"/>
      <c r="E134" s="81"/>
      <c r="F134" s="48"/>
      <c r="G134" s="49"/>
      <c r="H134" s="50"/>
      <c r="I134" s="92"/>
      <c r="J134" s="104"/>
      <c r="K134" s="109"/>
      <c r="L134" s="51"/>
      <c r="M134" s="48"/>
      <c r="N134" s="51"/>
      <c r="O134" s="48"/>
      <c r="P134" s="51"/>
      <c r="Q134" s="69"/>
      <c r="R134" s="51"/>
      <c r="S134" s="69"/>
      <c r="T134" s="110"/>
      <c r="U134" s="107"/>
      <c r="V134" s="48"/>
      <c r="W134" s="52"/>
      <c r="X134" s="48"/>
      <c r="Y134" s="116"/>
      <c r="Z134" s="133"/>
      <c r="AA134" s="131"/>
      <c r="AB134" s="76"/>
      <c r="AC134" s="76"/>
      <c r="AD134" s="76"/>
      <c r="AE134" s="76"/>
      <c r="AF134" s="76"/>
      <c r="AG134" s="145"/>
      <c r="AH134"/>
      <c r="AI134" s="148">
        <f t="shared" si="37"/>
        <v>0</v>
      </c>
      <c r="AJ134" s="148">
        <f t="shared" si="38"/>
        <v>0</v>
      </c>
      <c r="AK134" s="148">
        <f t="shared" si="39"/>
        <v>0</v>
      </c>
      <c r="AL134" s="148">
        <f t="shared" si="40"/>
        <v>0</v>
      </c>
      <c r="AM134" s="148">
        <f t="shared" si="41"/>
        <v>0</v>
      </c>
      <c r="AN134" s="148">
        <f t="shared" si="42"/>
        <v>0</v>
      </c>
      <c r="AO134" s="150"/>
      <c r="AP134" s="149" t="e">
        <f t="shared" si="43"/>
        <v>#DIV/0!</v>
      </c>
      <c r="AQ134" s="149" t="e">
        <f t="shared" si="44"/>
        <v>#DIV/0!</v>
      </c>
      <c r="AR134" s="149" t="e">
        <f t="shared" si="45"/>
        <v>#DIV/0!</v>
      </c>
      <c r="AS134" s="149" t="e">
        <f t="shared" si="46"/>
        <v>#DIV/0!</v>
      </c>
      <c r="AT134" s="149" t="e">
        <f t="shared" si="47"/>
        <v>#DIV/0!</v>
      </c>
      <c r="AU134" s="148">
        <f t="shared" si="48"/>
        <v>0</v>
      </c>
      <c r="AV134" s="149" t="e">
        <f t="shared" si="49"/>
        <v>#DIV/0!</v>
      </c>
      <c r="AW134" s="149" t="e">
        <f t="shared" si="50"/>
        <v>#DIV/0!</v>
      </c>
      <c r="AX134" s="149" t="e">
        <f t="shared" si="51"/>
        <v>#DIV/0!</v>
      </c>
      <c r="AY134" s="149" t="e">
        <f t="shared" si="52"/>
        <v>#DIV/0!</v>
      </c>
      <c r="AZ134" s="149" t="e">
        <f t="shared" si="53"/>
        <v>#DIV/0!</v>
      </c>
      <c r="BA134" s="148">
        <f t="shared" si="54"/>
        <v>0</v>
      </c>
      <c r="BB134" s="149" t="e">
        <f t="shared" si="55"/>
        <v>#DIV/0!</v>
      </c>
      <c r="BC134" s="149" t="e">
        <f t="shared" si="56"/>
        <v>#DIV/0!</v>
      </c>
      <c r="BD134" s="149" t="e">
        <f t="shared" si="57"/>
        <v>#DIV/0!</v>
      </c>
      <c r="BE134" s="149" t="e">
        <f t="shared" si="58"/>
        <v>#DIV/0!</v>
      </c>
      <c r="BF134" s="149" t="e">
        <f t="shared" si="59"/>
        <v>#DIV/0!</v>
      </c>
      <c r="BG134" s="148">
        <f t="shared" si="60"/>
        <v>0</v>
      </c>
      <c r="BH134" s="149" t="e">
        <f t="shared" si="61"/>
        <v>#DIV/0!</v>
      </c>
      <c r="BI134" s="149" t="e">
        <f t="shared" si="62"/>
        <v>#DIV/0!</v>
      </c>
      <c r="BJ134" s="149" t="e">
        <f t="shared" si="63"/>
        <v>#DIV/0!</v>
      </c>
      <c r="BK134" s="149" t="e">
        <f t="shared" si="64"/>
        <v>#DIV/0!</v>
      </c>
      <c r="BL134" s="149" t="e">
        <f t="shared" si="65"/>
        <v>#DIV/0!</v>
      </c>
      <c r="BM134" s="148">
        <f t="shared" si="66"/>
        <v>0</v>
      </c>
      <c r="BN134" s="149" t="e">
        <f t="shared" si="67"/>
        <v>#DIV/0!</v>
      </c>
      <c r="BO134" s="149" t="e">
        <f t="shared" si="68"/>
        <v>#DIV/0!</v>
      </c>
      <c r="BP134" s="149" t="e">
        <f t="shared" si="69"/>
        <v>#DIV/0!</v>
      </c>
      <c r="BQ134" s="149" t="e">
        <f t="shared" si="70"/>
        <v>#DIV/0!</v>
      </c>
      <c r="BR134" s="149" t="e">
        <f t="shared" si="71"/>
        <v>#DIV/0!</v>
      </c>
      <c r="BS134" s="148">
        <f t="shared" si="72"/>
        <v>0</v>
      </c>
      <c r="BT134" s="150"/>
      <c r="BU134" s="150" t="e">
        <f>VLOOKUP(I134,Lists!$D$2:$D$19,1,FALSE)</f>
        <v>#N/A</v>
      </c>
      <c r="BV134" s="150" t="e">
        <f>VLOOKUP($I134,Blends!$B$2:$B$115,1,FALSE)</f>
        <v>#N/A</v>
      </c>
      <c r="BW134" s="150"/>
      <c r="BX134" s="151">
        <f>ROUND(IF($I134="Other HFC Blend",(AA134*$L134*SUMIF(Lists!$E$2:$E$133,'Quarterly Information'!$K134,Exchange_Value)+AA134*$N134*SUMIF(Lists!$E$2:$E$133,'Quarterly Information'!$M134,Exchange_Value)+AA134*$P134*SUMIF(Lists!$E$2:$E$133,'Quarterly Information'!$O134,Exchange_Value)+AA134*$R134*SUMIF(Lists!$E$2:$E$133,'Quarterly Information'!$Q134,Exchange_Value)+AA134*$T134*SUMIF(Lists!$E$2:$E$133,'Quarterly Information'!$S134,Exchange_Value))/1000,AA134*SUMIF(Lists!$E$2:$E$133,$I134,Exchange_Value)/1000),1)</f>
        <v>0</v>
      </c>
      <c r="BY134" s="151">
        <f>ROUND(IF($I134="Other HFC Blend",(AB134*$L134*SUMIF(Lists!$E$2:$E$133,'Quarterly Information'!$K134,Exchange_Value)+AB134*$N134*SUMIF(Lists!$E$2:$E$133,'Quarterly Information'!$M134,Exchange_Value)+AB134*$P134*SUMIF(Lists!$E$2:$E$133,'Quarterly Information'!$O134,Exchange_Value)+AB134*$R134*SUMIF(Lists!$E$2:$E$133,'Quarterly Information'!$Q134,Exchange_Value)+AB134*$T134*SUMIF(Lists!$E$2:$E$133,'Quarterly Information'!$S134,Exchange_Value))/1000,AB134*SUMIF(Lists!$E$2:$E$133,$I134,Exchange_Value)/1000),1)</f>
        <v>0</v>
      </c>
      <c r="BZ134" s="151">
        <f>ROUND(IF($I134="Other HFC Blend",(AC134*$L134*SUMIF(Lists!$E$2:$E$133,'Quarterly Information'!$K134,Exchange_Value)+AC134*$N134*SUMIF(Lists!$E$2:$E$133,'Quarterly Information'!$M134,Exchange_Value)+AC134*$P134*SUMIF(Lists!$E$2:$E$133,'Quarterly Information'!$O134,Exchange_Value)+AC134*$R134*SUMIF(Lists!$E$2:$E$133,'Quarterly Information'!$Q134,Exchange_Value)+AC134*$T134*SUMIF(Lists!$E$2:$E$133,'Quarterly Information'!$S134,Exchange_Value))/1000,AC134*SUMIF(Lists!$E$2:$E$133,$I134,Exchange_Value)/1000),1)</f>
        <v>0</v>
      </c>
      <c r="CA134" s="151">
        <f>ROUND(IF($I134="Other HFC Blend",(AD134*$L134*SUMIF(Lists!$E$2:$E$133,'Quarterly Information'!$K134,Exchange_Value)+AD134*$N134*SUMIF(Lists!$E$2:$E$133,'Quarterly Information'!$M134,Exchange_Value)+AD134*$P134*SUMIF(Lists!$E$2:$E$133,'Quarterly Information'!$O134,Exchange_Value)+AD134*$R134*SUMIF(Lists!$E$2:$E$133,'Quarterly Information'!$Q134,Exchange_Value)+AD134*$T134*SUMIF(Lists!$E$2:$E$133,'Quarterly Information'!$S134,Exchange_Value))/1000,AD134*SUMIF(Lists!$E$2:$E$133,$I134,Exchange_Value)/1000),1)</f>
        <v>0</v>
      </c>
      <c r="CB134" s="151">
        <f>ROUND(IF($I134="Other HFC Blend",(AE134*$L134*SUMIF(Lists!$E$2:$E$133,'Quarterly Information'!$K134,Exchange_Value)+AE134*$N134*SUMIF(Lists!$E$2:$E$133,'Quarterly Information'!$M134,Exchange_Value)+AE134*$P134*SUMIF(Lists!$E$2:$E$133,'Quarterly Information'!$O134,Exchange_Value)+AE134*$R134*SUMIF(Lists!$E$2:$E$133,'Quarterly Information'!$Q134,Exchange_Value)+AE134*$T134*SUMIF(Lists!$E$2:$E$133,'Quarterly Information'!$S134,Exchange_Value))/1000,AE134*SUMIF(Lists!$E$2:$E$133,$I134,Exchange_Value)/1000),1)</f>
        <v>0</v>
      </c>
      <c r="CC134" s="151">
        <f>ROUND(IF($I134="Other HFC Blend",(AF134*$L134*SUMIF(Lists!$E$2:$E$133,'Quarterly Information'!$K134,Exchange_Value)+AF134*$N134*SUMIF(Lists!$E$2:$E$133,'Quarterly Information'!$M134,Exchange_Value)+AF134*$P134*SUMIF(Lists!$E$2:$E$133,'Quarterly Information'!$O134,Exchange_Value)+AF134*$R134*SUMIF(Lists!$E$2:$E$133,'Quarterly Information'!$Q134,Exchange_Value)+AF134*$T134*SUMIF(Lists!$E$2:$E$133,'Quarterly Information'!$S134,Exchange_Value))/1000,AF134*SUMIF(Lists!$E$2:$E$133,$I134,Exchange_Value)/1000),1)</f>
        <v>0</v>
      </c>
    </row>
    <row r="135" spans="1:81" ht="14.1">
      <c r="A135" s="18">
        <v>93</v>
      </c>
      <c r="B135" s="46" t="str">
        <f t="shared" si="73"/>
        <v/>
      </c>
      <c r="C135" s="72"/>
      <c r="D135" s="47"/>
      <c r="E135" s="81"/>
      <c r="F135" s="48"/>
      <c r="G135" s="49"/>
      <c r="H135" s="50"/>
      <c r="I135" s="92"/>
      <c r="J135" s="104"/>
      <c r="K135" s="109"/>
      <c r="L135" s="51"/>
      <c r="M135" s="48"/>
      <c r="N135" s="51"/>
      <c r="O135" s="48"/>
      <c r="P135" s="51"/>
      <c r="Q135" s="69"/>
      <c r="R135" s="51"/>
      <c r="S135" s="69"/>
      <c r="T135" s="110"/>
      <c r="U135" s="107"/>
      <c r="V135" s="48"/>
      <c r="W135" s="52"/>
      <c r="X135" s="48"/>
      <c r="Y135" s="116"/>
      <c r="Z135" s="133"/>
      <c r="AA135" s="131"/>
      <c r="AB135" s="76"/>
      <c r="AC135" s="76"/>
      <c r="AD135" s="76"/>
      <c r="AE135" s="76"/>
      <c r="AF135" s="76"/>
      <c r="AG135" s="145"/>
      <c r="AH135"/>
      <c r="AI135" s="148">
        <f t="shared" si="37"/>
        <v>0</v>
      </c>
      <c r="AJ135" s="148">
        <f t="shared" si="38"/>
        <v>0</v>
      </c>
      <c r="AK135" s="148">
        <f t="shared" si="39"/>
        <v>0</v>
      </c>
      <c r="AL135" s="148">
        <f t="shared" si="40"/>
        <v>0</v>
      </c>
      <c r="AM135" s="148">
        <f t="shared" si="41"/>
        <v>0</v>
      </c>
      <c r="AN135" s="148">
        <f t="shared" si="42"/>
        <v>0</v>
      </c>
      <c r="AO135" s="150"/>
      <c r="AP135" s="149" t="e">
        <f t="shared" si="43"/>
        <v>#DIV/0!</v>
      </c>
      <c r="AQ135" s="149" t="e">
        <f t="shared" si="44"/>
        <v>#DIV/0!</v>
      </c>
      <c r="AR135" s="149" t="e">
        <f t="shared" si="45"/>
        <v>#DIV/0!</v>
      </c>
      <c r="AS135" s="149" t="e">
        <f t="shared" si="46"/>
        <v>#DIV/0!</v>
      </c>
      <c r="AT135" s="149" t="e">
        <f t="shared" si="47"/>
        <v>#DIV/0!</v>
      </c>
      <c r="AU135" s="148">
        <f t="shared" si="48"/>
        <v>0</v>
      </c>
      <c r="AV135" s="149" t="e">
        <f t="shared" si="49"/>
        <v>#DIV/0!</v>
      </c>
      <c r="AW135" s="149" t="e">
        <f t="shared" si="50"/>
        <v>#DIV/0!</v>
      </c>
      <c r="AX135" s="149" t="e">
        <f t="shared" si="51"/>
        <v>#DIV/0!</v>
      </c>
      <c r="AY135" s="149" t="e">
        <f t="shared" si="52"/>
        <v>#DIV/0!</v>
      </c>
      <c r="AZ135" s="149" t="e">
        <f t="shared" si="53"/>
        <v>#DIV/0!</v>
      </c>
      <c r="BA135" s="148">
        <f t="shared" si="54"/>
        <v>0</v>
      </c>
      <c r="BB135" s="149" t="e">
        <f t="shared" si="55"/>
        <v>#DIV/0!</v>
      </c>
      <c r="BC135" s="149" t="e">
        <f t="shared" si="56"/>
        <v>#DIV/0!</v>
      </c>
      <c r="BD135" s="149" t="e">
        <f t="shared" si="57"/>
        <v>#DIV/0!</v>
      </c>
      <c r="BE135" s="149" t="e">
        <f t="shared" si="58"/>
        <v>#DIV/0!</v>
      </c>
      <c r="BF135" s="149" t="e">
        <f t="shared" si="59"/>
        <v>#DIV/0!</v>
      </c>
      <c r="BG135" s="148">
        <f t="shared" si="60"/>
        <v>0</v>
      </c>
      <c r="BH135" s="149" t="e">
        <f t="shared" si="61"/>
        <v>#DIV/0!</v>
      </c>
      <c r="BI135" s="149" t="e">
        <f t="shared" si="62"/>
        <v>#DIV/0!</v>
      </c>
      <c r="BJ135" s="149" t="e">
        <f t="shared" si="63"/>
        <v>#DIV/0!</v>
      </c>
      <c r="BK135" s="149" t="e">
        <f t="shared" si="64"/>
        <v>#DIV/0!</v>
      </c>
      <c r="BL135" s="149" t="e">
        <f t="shared" si="65"/>
        <v>#DIV/0!</v>
      </c>
      <c r="BM135" s="148">
        <f t="shared" si="66"/>
        <v>0</v>
      </c>
      <c r="BN135" s="149" t="e">
        <f t="shared" si="67"/>
        <v>#DIV/0!</v>
      </c>
      <c r="BO135" s="149" t="e">
        <f t="shared" si="68"/>
        <v>#DIV/0!</v>
      </c>
      <c r="BP135" s="149" t="e">
        <f t="shared" si="69"/>
        <v>#DIV/0!</v>
      </c>
      <c r="BQ135" s="149" t="e">
        <f t="shared" si="70"/>
        <v>#DIV/0!</v>
      </c>
      <c r="BR135" s="149" t="e">
        <f t="shared" si="71"/>
        <v>#DIV/0!</v>
      </c>
      <c r="BS135" s="148">
        <f t="shared" si="72"/>
        <v>0</v>
      </c>
      <c r="BT135" s="150"/>
      <c r="BU135" s="150" t="e">
        <f>VLOOKUP(I135,Lists!$D$2:$D$19,1,FALSE)</f>
        <v>#N/A</v>
      </c>
      <c r="BV135" s="150" t="e">
        <f>VLOOKUP($I135,Blends!$B$2:$B$115,1,FALSE)</f>
        <v>#N/A</v>
      </c>
      <c r="BW135" s="150"/>
      <c r="BX135" s="151">
        <f>ROUND(IF($I135="Other HFC Blend",(AA135*$L135*SUMIF(Lists!$E$2:$E$133,'Quarterly Information'!$K135,Exchange_Value)+AA135*$N135*SUMIF(Lists!$E$2:$E$133,'Quarterly Information'!$M135,Exchange_Value)+AA135*$P135*SUMIF(Lists!$E$2:$E$133,'Quarterly Information'!$O135,Exchange_Value)+AA135*$R135*SUMIF(Lists!$E$2:$E$133,'Quarterly Information'!$Q135,Exchange_Value)+AA135*$T135*SUMIF(Lists!$E$2:$E$133,'Quarterly Information'!$S135,Exchange_Value))/1000,AA135*SUMIF(Lists!$E$2:$E$133,$I135,Exchange_Value)/1000),1)</f>
        <v>0</v>
      </c>
      <c r="BY135" s="151">
        <f>ROUND(IF($I135="Other HFC Blend",(AB135*$L135*SUMIF(Lists!$E$2:$E$133,'Quarterly Information'!$K135,Exchange_Value)+AB135*$N135*SUMIF(Lists!$E$2:$E$133,'Quarterly Information'!$M135,Exchange_Value)+AB135*$P135*SUMIF(Lists!$E$2:$E$133,'Quarterly Information'!$O135,Exchange_Value)+AB135*$R135*SUMIF(Lists!$E$2:$E$133,'Quarterly Information'!$Q135,Exchange_Value)+AB135*$T135*SUMIF(Lists!$E$2:$E$133,'Quarterly Information'!$S135,Exchange_Value))/1000,AB135*SUMIF(Lists!$E$2:$E$133,$I135,Exchange_Value)/1000),1)</f>
        <v>0</v>
      </c>
      <c r="BZ135" s="151">
        <f>ROUND(IF($I135="Other HFC Blend",(AC135*$L135*SUMIF(Lists!$E$2:$E$133,'Quarterly Information'!$K135,Exchange_Value)+AC135*$N135*SUMIF(Lists!$E$2:$E$133,'Quarterly Information'!$M135,Exchange_Value)+AC135*$P135*SUMIF(Lists!$E$2:$E$133,'Quarterly Information'!$O135,Exchange_Value)+AC135*$R135*SUMIF(Lists!$E$2:$E$133,'Quarterly Information'!$Q135,Exchange_Value)+AC135*$T135*SUMIF(Lists!$E$2:$E$133,'Quarterly Information'!$S135,Exchange_Value))/1000,AC135*SUMIF(Lists!$E$2:$E$133,$I135,Exchange_Value)/1000),1)</f>
        <v>0</v>
      </c>
      <c r="CA135" s="151">
        <f>ROUND(IF($I135="Other HFC Blend",(AD135*$L135*SUMIF(Lists!$E$2:$E$133,'Quarterly Information'!$K135,Exchange_Value)+AD135*$N135*SUMIF(Lists!$E$2:$E$133,'Quarterly Information'!$M135,Exchange_Value)+AD135*$P135*SUMIF(Lists!$E$2:$E$133,'Quarterly Information'!$O135,Exchange_Value)+AD135*$R135*SUMIF(Lists!$E$2:$E$133,'Quarterly Information'!$Q135,Exchange_Value)+AD135*$T135*SUMIF(Lists!$E$2:$E$133,'Quarterly Information'!$S135,Exchange_Value))/1000,AD135*SUMIF(Lists!$E$2:$E$133,$I135,Exchange_Value)/1000),1)</f>
        <v>0</v>
      </c>
      <c r="CB135" s="151">
        <f>ROUND(IF($I135="Other HFC Blend",(AE135*$L135*SUMIF(Lists!$E$2:$E$133,'Quarterly Information'!$K135,Exchange_Value)+AE135*$N135*SUMIF(Lists!$E$2:$E$133,'Quarterly Information'!$M135,Exchange_Value)+AE135*$P135*SUMIF(Lists!$E$2:$E$133,'Quarterly Information'!$O135,Exchange_Value)+AE135*$R135*SUMIF(Lists!$E$2:$E$133,'Quarterly Information'!$Q135,Exchange_Value)+AE135*$T135*SUMIF(Lists!$E$2:$E$133,'Quarterly Information'!$S135,Exchange_Value))/1000,AE135*SUMIF(Lists!$E$2:$E$133,$I135,Exchange_Value)/1000),1)</f>
        <v>0</v>
      </c>
      <c r="CC135" s="151">
        <f>ROUND(IF($I135="Other HFC Blend",(AF135*$L135*SUMIF(Lists!$E$2:$E$133,'Quarterly Information'!$K135,Exchange_Value)+AF135*$N135*SUMIF(Lists!$E$2:$E$133,'Quarterly Information'!$M135,Exchange_Value)+AF135*$P135*SUMIF(Lists!$E$2:$E$133,'Quarterly Information'!$O135,Exchange_Value)+AF135*$R135*SUMIF(Lists!$E$2:$E$133,'Quarterly Information'!$Q135,Exchange_Value)+AF135*$T135*SUMIF(Lists!$E$2:$E$133,'Quarterly Information'!$S135,Exchange_Value))/1000,AF135*SUMIF(Lists!$E$2:$E$133,$I135,Exchange_Value)/1000),1)</f>
        <v>0</v>
      </c>
    </row>
    <row r="136" spans="1:81" ht="14.1">
      <c r="A136" s="18">
        <v>94</v>
      </c>
      <c r="B136" s="46" t="str">
        <f t="shared" si="73"/>
        <v/>
      </c>
      <c r="C136" s="72"/>
      <c r="D136" s="47"/>
      <c r="E136" s="81"/>
      <c r="F136" s="48"/>
      <c r="G136" s="49"/>
      <c r="H136" s="50"/>
      <c r="I136" s="92"/>
      <c r="J136" s="104"/>
      <c r="K136" s="109"/>
      <c r="L136" s="51"/>
      <c r="M136" s="48"/>
      <c r="N136" s="51"/>
      <c r="O136" s="48"/>
      <c r="P136" s="51"/>
      <c r="Q136" s="69"/>
      <c r="R136" s="51"/>
      <c r="S136" s="69"/>
      <c r="T136" s="110"/>
      <c r="U136" s="107"/>
      <c r="V136" s="48"/>
      <c r="W136" s="52"/>
      <c r="X136" s="48"/>
      <c r="Y136" s="116"/>
      <c r="Z136" s="133"/>
      <c r="AA136" s="131"/>
      <c r="AB136" s="76"/>
      <c r="AC136" s="76"/>
      <c r="AD136" s="76"/>
      <c r="AE136" s="76"/>
      <c r="AF136" s="76"/>
      <c r="AG136" s="145"/>
      <c r="AH136"/>
      <c r="AI136" s="148">
        <f t="shared" si="37"/>
        <v>0</v>
      </c>
      <c r="AJ136" s="148">
        <f t="shared" si="38"/>
        <v>0</v>
      </c>
      <c r="AK136" s="148">
        <f t="shared" si="39"/>
        <v>0</v>
      </c>
      <c r="AL136" s="148">
        <f t="shared" si="40"/>
        <v>0</v>
      </c>
      <c r="AM136" s="148">
        <f t="shared" si="41"/>
        <v>0</v>
      </c>
      <c r="AN136" s="148">
        <f t="shared" si="42"/>
        <v>0</v>
      </c>
      <c r="AO136" s="150"/>
      <c r="AP136" s="149" t="e">
        <f t="shared" si="43"/>
        <v>#DIV/0!</v>
      </c>
      <c r="AQ136" s="149" t="e">
        <f t="shared" si="44"/>
        <v>#DIV/0!</v>
      </c>
      <c r="AR136" s="149" t="e">
        <f t="shared" si="45"/>
        <v>#DIV/0!</v>
      </c>
      <c r="AS136" s="149" t="e">
        <f t="shared" si="46"/>
        <v>#DIV/0!</v>
      </c>
      <c r="AT136" s="149" t="e">
        <f t="shared" si="47"/>
        <v>#DIV/0!</v>
      </c>
      <c r="AU136" s="148">
        <f t="shared" si="48"/>
        <v>0</v>
      </c>
      <c r="AV136" s="149" t="e">
        <f t="shared" si="49"/>
        <v>#DIV/0!</v>
      </c>
      <c r="AW136" s="149" t="e">
        <f t="shared" si="50"/>
        <v>#DIV/0!</v>
      </c>
      <c r="AX136" s="149" t="e">
        <f t="shared" si="51"/>
        <v>#DIV/0!</v>
      </c>
      <c r="AY136" s="149" t="e">
        <f t="shared" si="52"/>
        <v>#DIV/0!</v>
      </c>
      <c r="AZ136" s="149" t="e">
        <f t="shared" si="53"/>
        <v>#DIV/0!</v>
      </c>
      <c r="BA136" s="148">
        <f t="shared" si="54"/>
        <v>0</v>
      </c>
      <c r="BB136" s="149" t="e">
        <f t="shared" si="55"/>
        <v>#DIV/0!</v>
      </c>
      <c r="BC136" s="149" t="e">
        <f t="shared" si="56"/>
        <v>#DIV/0!</v>
      </c>
      <c r="BD136" s="149" t="e">
        <f t="shared" si="57"/>
        <v>#DIV/0!</v>
      </c>
      <c r="BE136" s="149" t="e">
        <f t="shared" si="58"/>
        <v>#DIV/0!</v>
      </c>
      <c r="BF136" s="149" t="e">
        <f t="shared" si="59"/>
        <v>#DIV/0!</v>
      </c>
      <c r="BG136" s="148">
        <f t="shared" si="60"/>
        <v>0</v>
      </c>
      <c r="BH136" s="149" t="e">
        <f t="shared" si="61"/>
        <v>#DIV/0!</v>
      </c>
      <c r="BI136" s="149" t="e">
        <f t="shared" si="62"/>
        <v>#DIV/0!</v>
      </c>
      <c r="BJ136" s="149" t="e">
        <f t="shared" si="63"/>
        <v>#DIV/0!</v>
      </c>
      <c r="BK136" s="149" t="e">
        <f t="shared" si="64"/>
        <v>#DIV/0!</v>
      </c>
      <c r="BL136" s="149" t="e">
        <f t="shared" si="65"/>
        <v>#DIV/0!</v>
      </c>
      <c r="BM136" s="148">
        <f t="shared" si="66"/>
        <v>0</v>
      </c>
      <c r="BN136" s="149" t="e">
        <f t="shared" si="67"/>
        <v>#DIV/0!</v>
      </c>
      <c r="BO136" s="149" t="e">
        <f t="shared" si="68"/>
        <v>#DIV/0!</v>
      </c>
      <c r="BP136" s="149" t="e">
        <f t="shared" si="69"/>
        <v>#DIV/0!</v>
      </c>
      <c r="BQ136" s="149" t="e">
        <f t="shared" si="70"/>
        <v>#DIV/0!</v>
      </c>
      <c r="BR136" s="149" t="e">
        <f t="shared" si="71"/>
        <v>#DIV/0!</v>
      </c>
      <c r="BS136" s="148">
        <f t="shared" si="72"/>
        <v>0</v>
      </c>
      <c r="BT136" s="150"/>
      <c r="BU136" s="150" t="e">
        <f>VLOOKUP(I136,Lists!$D$2:$D$19,1,FALSE)</f>
        <v>#N/A</v>
      </c>
      <c r="BV136" s="150" t="e">
        <f>VLOOKUP($I136,Blends!$B$2:$B$115,1,FALSE)</f>
        <v>#N/A</v>
      </c>
      <c r="BW136" s="150"/>
      <c r="BX136" s="151">
        <f>ROUND(IF($I136="Other HFC Blend",(AA136*$L136*SUMIF(Lists!$E$2:$E$133,'Quarterly Information'!$K136,Exchange_Value)+AA136*$N136*SUMIF(Lists!$E$2:$E$133,'Quarterly Information'!$M136,Exchange_Value)+AA136*$P136*SUMIF(Lists!$E$2:$E$133,'Quarterly Information'!$O136,Exchange_Value)+AA136*$R136*SUMIF(Lists!$E$2:$E$133,'Quarterly Information'!$Q136,Exchange_Value)+AA136*$T136*SUMIF(Lists!$E$2:$E$133,'Quarterly Information'!$S136,Exchange_Value))/1000,AA136*SUMIF(Lists!$E$2:$E$133,$I136,Exchange_Value)/1000),1)</f>
        <v>0</v>
      </c>
      <c r="BY136" s="151">
        <f>ROUND(IF($I136="Other HFC Blend",(AB136*$L136*SUMIF(Lists!$E$2:$E$133,'Quarterly Information'!$K136,Exchange_Value)+AB136*$N136*SUMIF(Lists!$E$2:$E$133,'Quarterly Information'!$M136,Exchange_Value)+AB136*$P136*SUMIF(Lists!$E$2:$E$133,'Quarterly Information'!$O136,Exchange_Value)+AB136*$R136*SUMIF(Lists!$E$2:$E$133,'Quarterly Information'!$Q136,Exchange_Value)+AB136*$T136*SUMIF(Lists!$E$2:$E$133,'Quarterly Information'!$S136,Exchange_Value))/1000,AB136*SUMIF(Lists!$E$2:$E$133,$I136,Exchange_Value)/1000),1)</f>
        <v>0</v>
      </c>
      <c r="BZ136" s="151">
        <f>ROUND(IF($I136="Other HFC Blend",(AC136*$L136*SUMIF(Lists!$E$2:$E$133,'Quarterly Information'!$K136,Exchange_Value)+AC136*$N136*SUMIF(Lists!$E$2:$E$133,'Quarterly Information'!$M136,Exchange_Value)+AC136*$P136*SUMIF(Lists!$E$2:$E$133,'Quarterly Information'!$O136,Exchange_Value)+AC136*$R136*SUMIF(Lists!$E$2:$E$133,'Quarterly Information'!$Q136,Exchange_Value)+AC136*$T136*SUMIF(Lists!$E$2:$E$133,'Quarterly Information'!$S136,Exchange_Value))/1000,AC136*SUMIF(Lists!$E$2:$E$133,$I136,Exchange_Value)/1000),1)</f>
        <v>0</v>
      </c>
      <c r="CA136" s="151">
        <f>ROUND(IF($I136="Other HFC Blend",(AD136*$L136*SUMIF(Lists!$E$2:$E$133,'Quarterly Information'!$K136,Exchange_Value)+AD136*$N136*SUMIF(Lists!$E$2:$E$133,'Quarterly Information'!$M136,Exchange_Value)+AD136*$P136*SUMIF(Lists!$E$2:$E$133,'Quarterly Information'!$O136,Exchange_Value)+AD136*$R136*SUMIF(Lists!$E$2:$E$133,'Quarterly Information'!$Q136,Exchange_Value)+AD136*$T136*SUMIF(Lists!$E$2:$E$133,'Quarterly Information'!$S136,Exchange_Value))/1000,AD136*SUMIF(Lists!$E$2:$E$133,$I136,Exchange_Value)/1000),1)</f>
        <v>0</v>
      </c>
      <c r="CB136" s="151">
        <f>ROUND(IF($I136="Other HFC Blend",(AE136*$L136*SUMIF(Lists!$E$2:$E$133,'Quarterly Information'!$K136,Exchange_Value)+AE136*$N136*SUMIF(Lists!$E$2:$E$133,'Quarterly Information'!$M136,Exchange_Value)+AE136*$P136*SUMIF(Lists!$E$2:$E$133,'Quarterly Information'!$O136,Exchange_Value)+AE136*$R136*SUMIF(Lists!$E$2:$E$133,'Quarterly Information'!$Q136,Exchange_Value)+AE136*$T136*SUMIF(Lists!$E$2:$E$133,'Quarterly Information'!$S136,Exchange_Value))/1000,AE136*SUMIF(Lists!$E$2:$E$133,$I136,Exchange_Value)/1000),1)</f>
        <v>0</v>
      </c>
      <c r="CC136" s="151">
        <f>ROUND(IF($I136="Other HFC Blend",(AF136*$L136*SUMIF(Lists!$E$2:$E$133,'Quarterly Information'!$K136,Exchange_Value)+AF136*$N136*SUMIF(Lists!$E$2:$E$133,'Quarterly Information'!$M136,Exchange_Value)+AF136*$P136*SUMIF(Lists!$E$2:$E$133,'Quarterly Information'!$O136,Exchange_Value)+AF136*$R136*SUMIF(Lists!$E$2:$E$133,'Quarterly Information'!$Q136,Exchange_Value)+AF136*$T136*SUMIF(Lists!$E$2:$E$133,'Quarterly Information'!$S136,Exchange_Value))/1000,AF136*SUMIF(Lists!$E$2:$E$133,$I136,Exchange_Value)/1000),1)</f>
        <v>0</v>
      </c>
    </row>
    <row r="137" spans="1:81" ht="14.1">
      <c r="A137" s="18">
        <v>95</v>
      </c>
      <c r="B137" s="46" t="str">
        <f t="shared" si="73"/>
        <v/>
      </c>
      <c r="C137" s="72"/>
      <c r="D137" s="47"/>
      <c r="E137" s="81"/>
      <c r="F137" s="48"/>
      <c r="G137" s="49"/>
      <c r="H137" s="50"/>
      <c r="I137" s="92"/>
      <c r="J137" s="104"/>
      <c r="K137" s="109"/>
      <c r="L137" s="51"/>
      <c r="M137" s="48"/>
      <c r="N137" s="51"/>
      <c r="O137" s="48"/>
      <c r="P137" s="51"/>
      <c r="Q137" s="69"/>
      <c r="R137" s="51"/>
      <c r="S137" s="69"/>
      <c r="T137" s="110"/>
      <c r="U137" s="107"/>
      <c r="V137" s="48"/>
      <c r="W137" s="52"/>
      <c r="X137" s="48"/>
      <c r="Y137" s="116"/>
      <c r="Z137" s="133"/>
      <c r="AA137" s="131"/>
      <c r="AB137" s="76"/>
      <c r="AC137" s="76"/>
      <c r="AD137" s="76"/>
      <c r="AE137" s="76"/>
      <c r="AF137" s="76"/>
      <c r="AG137" s="145"/>
      <c r="AH137"/>
      <c r="AI137" s="148">
        <f t="shared" si="37"/>
        <v>0</v>
      </c>
      <c r="AJ137" s="148">
        <f t="shared" si="38"/>
        <v>0</v>
      </c>
      <c r="AK137" s="148">
        <f t="shared" si="39"/>
        <v>0</v>
      </c>
      <c r="AL137" s="148">
        <f t="shared" si="40"/>
        <v>0</v>
      </c>
      <c r="AM137" s="148">
        <f t="shared" si="41"/>
        <v>0</v>
      </c>
      <c r="AN137" s="148">
        <f t="shared" si="42"/>
        <v>0</v>
      </c>
      <c r="AO137" s="150"/>
      <c r="AP137" s="149" t="e">
        <f t="shared" si="43"/>
        <v>#DIV/0!</v>
      </c>
      <c r="AQ137" s="149" t="e">
        <f t="shared" si="44"/>
        <v>#DIV/0!</v>
      </c>
      <c r="AR137" s="149" t="e">
        <f t="shared" si="45"/>
        <v>#DIV/0!</v>
      </c>
      <c r="AS137" s="149" t="e">
        <f t="shared" si="46"/>
        <v>#DIV/0!</v>
      </c>
      <c r="AT137" s="149" t="e">
        <f t="shared" si="47"/>
        <v>#DIV/0!</v>
      </c>
      <c r="AU137" s="148">
        <f t="shared" si="48"/>
        <v>0</v>
      </c>
      <c r="AV137" s="149" t="e">
        <f t="shared" si="49"/>
        <v>#DIV/0!</v>
      </c>
      <c r="AW137" s="149" t="e">
        <f t="shared" si="50"/>
        <v>#DIV/0!</v>
      </c>
      <c r="AX137" s="149" t="e">
        <f t="shared" si="51"/>
        <v>#DIV/0!</v>
      </c>
      <c r="AY137" s="149" t="e">
        <f t="shared" si="52"/>
        <v>#DIV/0!</v>
      </c>
      <c r="AZ137" s="149" t="e">
        <f t="shared" si="53"/>
        <v>#DIV/0!</v>
      </c>
      <c r="BA137" s="148">
        <f t="shared" si="54"/>
        <v>0</v>
      </c>
      <c r="BB137" s="149" t="e">
        <f t="shared" si="55"/>
        <v>#DIV/0!</v>
      </c>
      <c r="BC137" s="149" t="e">
        <f t="shared" si="56"/>
        <v>#DIV/0!</v>
      </c>
      <c r="BD137" s="149" t="e">
        <f t="shared" si="57"/>
        <v>#DIV/0!</v>
      </c>
      <c r="BE137" s="149" t="e">
        <f t="shared" si="58"/>
        <v>#DIV/0!</v>
      </c>
      <c r="BF137" s="149" t="e">
        <f t="shared" si="59"/>
        <v>#DIV/0!</v>
      </c>
      <c r="BG137" s="148">
        <f t="shared" si="60"/>
        <v>0</v>
      </c>
      <c r="BH137" s="149" t="e">
        <f t="shared" si="61"/>
        <v>#DIV/0!</v>
      </c>
      <c r="BI137" s="149" t="e">
        <f t="shared" si="62"/>
        <v>#DIV/0!</v>
      </c>
      <c r="BJ137" s="149" t="e">
        <f t="shared" si="63"/>
        <v>#DIV/0!</v>
      </c>
      <c r="BK137" s="149" t="e">
        <f t="shared" si="64"/>
        <v>#DIV/0!</v>
      </c>
      <c r="BL137" s="149" t="e">
        <f t="shared" si="65"/>
        <v>#DIV/0!</v>
      </c>
      <c r="BM137" s="148">
        <f t="shared" si="66"/>
        <v>0</v>
      </c>
      <c r="BN137" s="149" t="e">
        <f t="shared" si="67"/>
        <v>#DIV/0!</v>
      </c>
      <c r="BO137" s="149" t="e">
        <f t="shared" si="68"/>
        <v>#DIV/0!</v>
      </c>
      <c r="BP137" s="149" t="e">
        <f t="shared" si="69"/>
        <v>#DIV/0!</v>
      </c>
      <c r="BQ137" s="149" t="e">
        <f t="shared" si="70"/>
        <v>#DIV/0!</v>
      </c>
      <c r="BR137" s="149" t="e">
        <f t="shared" si="71"/>
        <v>#DIV/0!</v>
      </c>
      <c r="BS137" s="148">
        <f t="shared" si="72"/>
        <v>0</v>
      </c>
      <c r="BT137" s="150"/>
      <c r="BU137" s="150" t="e">
        <f>VLOOKUP(I137,Lists!$D$2:$D$19,1,FALSE)</f>
        <v>#N/A</v>
      </c>
      <c r="BV137" s="150" t="e">
        <f>VLOOKUP($I137,Blends!$B$2:$B$115,1,FALSE)</f>
        <v>#N/A</v>
      </c>
      <c r="BW137" s="150"/>
      <c r="BX137" s="151">
        <f>ROUND(IF($I137="Other HFC Blend",(AA137*$L137*SUMIF(Lists!$E$2:$E$133,'Quarterly Information'!$K137,Exchange_Value)+AA137*$N137*SUMIF(Lists!$E$2:$E$133,'Quarterly Information'!$M137,Exchange_Value)+AA137*$P137*SUMIF(Lists!$E$2:$E$133,'Quarterly Information'!$O137,Exchange_Value)+AA137*$R137*SUMIF(Lists!$E$2:$E$133,'Quarterly Information'!$Q137,Exchange_Value)+AA137*$T137*SUMIF(Lists!$E$2:$E$133,'Quarterly Information'!$S137,Exchange_Value))/1000,AA137*SUMIF(Lists!$E$2:$E$133,$I137,Exchange_Value)/1000),1)</f>
        <v>0</v>
      </c>
      <c r="BY137" s="151">
        <f>ROUND(IF($I137="Other HFC Blend",(AB137*$L137*SUMIF(Lists!$E$2:$E$133,'Quarterly Information'!$K137,Exchange_Value)+AB137*$N137*SUMIF(Lists!$E$2:$E$133,'Quarterly Information'!$M137,Exchange_Value)+AB137*$P137*SUMIF(Lists!$E$2:$E$133,'Quarterly Information'!$O137,Exchange_Value)+AB137*$R137*SUMIF(Lists!$E$2:$E$133,'Quarterly Information'!$Q137,Exchange_Value)+AB137*$T137*SUMIF(Lists!$E$2:$E$133,'Quarterly Information'!$S137,Exchange_Value))/1000,AB137*SUMIF(Lists!$E$2:$E$133,$I137,Exchange_Value)/1000),1)</f>
        <v>0</v>
      </c>
      <c r="BZ137" s="151">
        <f>ROUND(IF($I137="Other HFC Blend",(AC137*$L137*SUMIF(Lists!$E$2:$E$133,'Quarterly Information'!$K137,Exchange_Value)+AC137*$N137*SUMIF(Lists!$E$2:$E$133,'Quarterly Information'!$M137,Exchange_Value)+AC137*$P137*SUMIF(Lists!$E$2:$E$133,'Quarterly Information'!$O137,Exchange_Value)+AC137*$R137*SUMIF(Lists!$E$2:$E$133,'Quarterly Information'!$Q137,Exchange_Value)+AC137*$T137*SUMIF(Lists!$E$2:$E$133,'Quarterly Information'!$S137,Exchange_Value))/1000,AC137*SUMIF(Lists!$E$2:$E$133,$I137,Exchange_Value)/1000),1)</f>
        <v>0</v>
      </c>
      <c r="CA137" s="151">
        <f>ROUND(IF($I137="Other HFC Blend",(AD137*$L137*SUMIF(Lists!$E$2:$E$133,'Quarterly Information'!$K137,Exchange_Value)+AD137*$N137*SUMIF(Lists!$E$2:$E$133,'Quarterly Information'!$M137,Exchange_Value)+AD137*$P137*SUMIF(Lists!$E$2:$E$133,'Quarterly Information'!$O137,Exchange_Value)+AD137*$R137*SUMIF(Lists!$E$2:$E$133,'Quarterly Information'!$Q137,Exchange_Value)+AD137*$T137*SUMIF(Lists!$E$2:$E$133,'Quarterly Information'!$S137,Exchange_Value))/1000,AD137*SUMIF(Lists!$E$2:$E$133,$I137,Exchange_Value)/1000),1)</f>
        <v>0</v>
      </c>
      <c r="CB137" s="151">
        <f>ROUND(IF($I137="Other HFC Blend",(AE137*$L137*SUMIF(Lists!$E$2:$E$133,'Quarterly Information'!$K137,Exchange_Value)+AE137*$N137*SUMIF(Lists!$E$2:$E$133,'Quarterly Information'!$M137,Exchange_Value)+AE137*$P137*SUMIF(Lists!$E$2:$E$133,'Quarterly Information'!$O137,Exchange_Value)+AE137*$R137*SUMIF(Lists!$E$2:$E$133,'Quarterly Information'!$Q137,Exchange_Value)+AE137*$T137*SUMIF(Lists!$E$2:$E$133,'Quarterly Information'!$S137,Exchange_Value))/1000,AE137*SUMIF(Lists!$E$2:$E$133,$I137,Exchange_Value)/1000),1)</f>
        <v>0</v>
      </c>
      <c r="CC137" s="151">
        <f>ROUND(IF($I137="Other HFC Blend",(AF137*$L137*SUMIF(Lists!$E$2:$E$133,'Quarterly Information'!$K137,Exchange_Value)+AF137*$N137*SUMIF(Lists!$E$2:$E$133,'Quarterly Information'!$M137,Exchange_Value)+AF137*$P137*SUMIF(Lists!$E$2:$E$133,'Quarterly Information'!$O137,Exchange_Value)+AF137*$R137*SUMIF(Lists!$E$2:$E$133,'Quarterly Information'!$Q137,Exchange_Value)+AF137*$T137*SUMIF(Lists!$E$2:$E$133,'Quarterly Information'!$S137,Exchange_Value))/1000,AF137*SUMIF(Lists!$E$2:$E$133,$I137,Exchange_Value)/1000),1)</f>
        <v>0</v>
      </c>
    </row>
    <row r="138" spans="1:81" ht="14.1">
      <c r="A138" s="18">
        <v>96</v>
      </c>
      <c r="B138" s="46" t="str">
        <f t="shared" si="73"/>
        <v/>
      </c>
      <c r="C138" s="72"/>
      <c r="D138" s="47"/>
      <c r="E138" s="81"/>
      <c r="F138" s="48"/>
      <c r="G138" s="49"/>
      <c r="H138" s="50"/>
      <c r="I138" s="92"/>
      <c r="J138" s="104"/>
      <c r="K138" s="109"/>
      <c r="L138" s="51"/>
      <c r="M138" s="48"/>
      <c r="N138" s="51"/>
      <c r="O138" s="48"/>
      <c r="P138" s="51"/>
      <c r="Q138" s="69"/>
      <c r="R138" s="51"/>
      <c r="S138" s="69"/>
      <c r="T138" s="110"/>
      <c r="U138" s="107"/>
      <c r="V138" s="48"/>
      <c r="W138" s="52"/>
      <c r="X138" s="48"/>
      <c r="Y138" s="116"/>
      <c r="Z138" s="133"/>
      <c r="AA138" s="131"/>
      <c r="AB138" s="76"/>
      <c r="AC138" s="76"/>
      <c r="AD138" s="76"/>
      <c r="AE138" s="76"/>
      <c r="AF138" s="76"/>
      <c r="AG138" s="145"/>
      <c r="AH138"/>
      <c r="AI138" s="148">
        <f t="shared" si="37"/>
        <v>0</v>
      </c>
      <c r="AJ138" s="148">
        <f t="shared" si="38"/>
        <v>0</v>
      </c>
      <c r="AK138" s="148">
        <f t="shared" si="39"/>
        <v>0</v>
      </c>
      <c r="AL138" s="148">
        <f t="shared" si="40"/>
        <v>0</v>
      </c>
      <c r="AM138" s="148">
        <f t="shared" si="41"/>
        <v>0</v>
      </c>
      <c r="AN138" s="148">
        <f t="shared" si="42"/>
        <v>0</v>
      </c>
      <c r="AO138" s="150"/>
      <c r="AP138" s="149" t="e">
        <f t="shared" si="43"/>
        <v>#DIV/0!</v>
      </c>
      <c r="AQ138" s="149" t="e">
        <f t="shared" si="44"/>
        <v>#DIV/0!</v>
      </c>
      <c r="AR138" s="149" t="e">
        <f t="shared" si="45"/>
        <v>#DIV/0!</v>
      </c>
      <c r="AS138" s="149" t="e">
        <f t="shared" si="46"/>
        <v>#DIV/0!</v>
      </c>
      <c r="AT138" s="149" t="e">
        <f t="shared" si="47"/>
        <v>#DIV/0!</v>
      </c>
      <c r="AU138" s="148">
        <f t="shared" si="48"/>
        <v>0</v>
      </c>
      <c r="AV138" s="149" t="e">
        <f t="shared" si="49"/>
        <v>#DIV/0!</v>
      </c>
      <c r="AW138" s="149" t="e">
        <f t="shared" si="50"/>
        <v>#DIV/0!</v>
      </c>
      <c r="AX138" s="149" t="e">
        <f t="shared" si="51"/>
        <v>#DIV/0!</v>
      </c>
      <c r="AY138" s="149" t="e">
        <f t="shared" si="52"/>
        <v>#DIV/0!</v>
      </c>
      <c r="AZ138" s="149" t="e">
        <f t="shared" si="53"/>
        <v>#DIV/0!</v>
      </c>
      <c r="BA138" s="148">
        <f t="shared" si="54"/>
        <v>0</v>
      </c>
      <c r="BB138" s="149" t="e">
        <f t="shared" si="55"/>
        <v>#DIV/0!</v>
      </c>
      <c r="BC138" s="149" t="e">
        <f t="shared" si="56"/>
        <v>#DIV/0!</v>
      </c>
      <c r="BD138" s="149" t="e">
        <f t="shared" si="57"/>
        <v>#DIV/0!</v>
      </c>
      <c r="BE138" s="149" t="e">
        <f t="shared" si="58"/>
        <v>#DIV/0!</v>
      </c>
      <c r="BF138" s="149" t="e">
        <f t="shared" si="59"/>
        <v>#DIV/0!</v>
      </c>
      <c r="BG138" s="148">
        <f t="shared" si="60"/>
        <v>0</v>
      </c>
      <c r="BH138" s="149" t="e">
        <f t="shared" si="61"/>
        <v>#DIV/0!</v>
      </c>
      <c r="BI138" s="149" t="e">
        <f t="shared" si="62"/>
        <v>#DIV/0!</v>
      </c>
      <c r="BJ138" s="149" t="e">
        <f t="shared" si="63"/>
        <v>#DIV/0!</v>
      </c>
      <c r="BK138" s="149" t="e">
        <f t="shared" si="64"/>
        <v>#DIV/0!</v>
      </c>
      <c r="BL138" s="149" t="e">
        <f t="shared" si="65"/>
        <v>#DIV/0!</v>
      </c>
      <c r="BM138" s="148">
        <f t="shared" si="66"/>
        <v>0</v>
      </c>
      <c r="BN138" s="149" t="e">
        <f t="shared" si="67"/>
        <v>#DIV/0!</v>
      </c>
      <c r="BO138" s="149" t="e">
        <f t="shared" si="68"/>
        <v>#DIV/0!</v>
      </c>
      <c r="BP138" s="149" t="e">
        <f t="shared" si="69"/>
        <v>#DIV/0!</v>
      </c>
      <c r="BQ138" s="149" t="e">
        <f t="shared" si="70"/>
        <v>#DIV/0!</v>
      </c>
      <c r="BR138" s="149" t="e">
        <f t="shared" si="71"/>
        <v>#DIV/0!</v>
      </c>
      <c r="BS138" s="148">
        <f t="shared" si="72"/>
        <v>0</v>
      </c>
      <c r="BT138" s="150"/>
      <c r="BU138" s="150" t="e">
        <f>VLOOKUP(I138,Lists!$D$2:$D$19,1,FALSE)</f>
        <v>#N/A</v>
      </c>
      <c r="BV138" s="150" t="e">
        <f>VLOOKUP($I138,Blends!$B$2:$B$115,1,FALSE)</f>
        <v>#N/A</v>
      </c>
      <c r="BW138" s="150"/>
      <c r="BX138" s="151">
        <f>ROUND(IF($I138="Other HFC Blend",(AA138*$L138*SUMIF(Lists!$E$2:$E$133,'Quarterly Information'!$K138,Exchange_Value)+AA138*$N138*SUMIF(Lists!$E$2:$E$133,'Quarterly Information'!$M138,Exchange_Value)+AA138*$P138*SUMIF(Lists!$E$2:$E$133,'Quarterly Information'!$O138,Exchange_Value)+AA138*$R138*SUMIF(Lists!$E$2:$E$133,'Quarterly Information'!$Q138,Exchange_Value)+AA138*$T138*SUMIF(Lists!$E$2:$E$133,'Quarterly Information'!$S138,Exchange_Value))/1000,AA138*SUMIF(Lists!$E$2:$E$133,$I138,Exchange_Value)/1000),1)</f>
        <v>0</v>
      </c>
      <c r="BY138" s="151">
        <f>ROUND(IF($I138="Other HFC Blend",(AB138*$L138*SUMIF(Lists!$E$2:$E$133,'Quarterly Information'!$K138,Exchange_Value)+AB138*$N138*SUMIF(Lists!$E$2:$E$133,'Quarterly Information'!$M138,Exchange_Value)+AB138*$P138*SUMIF(Lists!$E$2:$E$133,'Quarterly Information'!$O138,Exchange_Value)+AB138*$R138*SUMIF(Lists!$E$2:$E$133,'Quarterly Information'!$Q138,Exchange_Value)+AB138*$T138*SUMIF(Lists!$E$2:$E$133,'Quarterly Information'!$S138,Exchange_Value))/1000,AB138*SUMIF(Lists!$E$2:$E$133,$I138,Exchange_Value)/1000),1)</f>
        <v>0</v>
      </c>
      <c r="BZ138" s="151">
        <f>ROUND(IF($I138="Other HFC Blend",(AC138*$L138*SUMIF(Lists!$E$2:$E$133,'Quarterly Information'!$K138,Exchange_Value)+AC138*$N138*SUMIF(Lists!$E$2:$E$133,'Quarterly Information'!$M138,Exchange_Value)+AC138*$P138*SUMIF(Lists!$E$2:$E$133,'Quarterly Information'!$O138,Exchange_Value)+AC138*$R138*SUMIF(Lists!$E$2:$E$133,'Quarterly Information'!$Q138,Exchange_Value)+AC138*$T138*SUMIF(Lists!$E$2:$E$133,'Quarterly Information'!$S138,Exchange_Value))/1000,AC138*SUMIF(Lists!$E$2:$E$133,$I138,Exchange_Value)/1000),1)</f>
        <v>0</v>
      </c>
      <c r="CA138" s="151">
        <f>ROUND(IF($I138="Other HFC Blend",(AD138*$L138*SUMIF(Lists!$E$2:$E$133,'Quarterly Information'!$K138,Exchange_Value)+AD138*$N138*SUMIF(Lists!$E$2:$E$133,'Quarterly Information'!$M138,Exchange_Value)+AD138*$P138*SUMIF(Lists!$E$2:$E$133,'Quarterly Information'!$O138,Exchange_Value)+AD138*$R138*SUMIF(Lists!$E$2:$E$133,'Quarterly Information'!$Q138,Exchange_Value)+AD138*$T138*SUMIF(Lists!$E$2:$E$133,'Quarterly Information'!$S138,Exchange_Value))/1000,AD138*SUMIF(Lists!$E$2:$E$133,$I138,Exchange_Value)/1000),1)</f>
        <v>0</v>
      </c>
      <c r="CB138" s="151">
        <f>ROUND(IF($I138="Other HFC Blend",(AE138*$L138*SUMIF(Lists!$E$2:$E$133,'Quarterly Information'!$K138,Exchange_Value)+AE138*$N138*SUMIF(Lists!$E$2:$E$133,'Quarterly Information'!$M138,Exchange_Value)+AE138*$P138*SUMIF(Lists!$E$2:$E$133,'Quarterly Information'!$O138,Exchange_Value)+AE138*$R138*SUMIF(Lists!$E$2:$E$133,'Quarterly Information'!$Q138,Exchange_Value)+AE138*$T138*SUMIF(Lists!$E$2:$E$133,'Quarterly Information'!$S138,Exchange_Value))/1000,AE138*SUMIF(Lists!$E$2:$E$133,$I138,Exchange_Value)/1000),1)</f>
        <v>0</v>
      </c>
      <c r="CC138" s="151">
        <f>ROUND(IF($I138="Other HFC Blend",(AF138*$L138*SUMIF(Lists!$E$2:$E$133,'Quarterly Information'!$K138,Exchange_Value)+AF138*$N138*SUMIF(Lists!$E$2:$E$133,'Quarterly Information'!$M138,Exchange_Value)+AF138*$P138*SUMIF(Lists!$E$2:$E$133,'Quarterly Information'!$O138,Exchange_Value)+AF138*$R138*SUMIF(Lists!$E$2:$E$133,'Quarterly Information'!$Q138,Exchange_Value)+AF138*$T138*SUMIF(Lists!$E$2:$E$133,'Quarterly Information'!$S138,Exchange_Value))/1000,AF138*SUMIF(Lists!$E$2:$E$133,$I138,Exchange_Value)/1000),1)</f>
        <v>0</v>
      </c>
    </row>
    <row r="139" spans="1:81" ht="14.1">
      <c r="A139" s="18">
        <v>97</v>
      </c>
      <c r="B139" s="46" t="str">
        <f t="shared" si="73"/>
        <v/>
      </c>
      <c r="C139" s="72"/>
      <c r="D139" s="47"/>
      <c r="E139" s="81"/>
      <c r="F139" s="48"/>
      <c r="G139" s="49"/>
      <c r="H139" s="50"/>
      <c r="I139" s="92"/>
      <c r="J139" s="104"/>
      <c r="K139" s="109"/>
      <c r="L139" s="51"/>
      <c r="M139" s="48"/>
      <c r="N139" s="51"/>
      <c r="O139" s="48"/>
      <c r="P139" s="51"/>
      <c r="Q139" s="69"/>
      <c r="R139" s="51"/>
      <c r="S139" s="69"/>
      <c r="T139" s="110"/>
      <c r="U139" s="107"/>
      <c r="V139" s="48"/>
      <c r="W139" s="52"/>
      <c r="X139" s="48"/>
      <c r="Y139" s="116"/>
      <c r="Z139" s="133"/>
      <c r="AA139" s="131"/>
      <c r="AB139" s="76"/>
      <c r="AC139" s="76"/>
      <c r="AD139" s="76"/>
      <c r="AE139" s="76"/>
      <c r="AF139" s="76"/>
      <c r="AG139" s="145"/>
      <c r="AH139"/>
      <c r="AI139" s="148">
        <f t="shared" si="37"/>
        <v>0</v>
      </c>
      <c r="AJ139" s="148">
        <f t="shared" si="38"/>
        <v>0</v>
      </c>
      <c r="AK139" s="148">
        <f t="shared" si="39"/>
        <v>0</v>
      </c>
      <c r="AL139" s="148">
        <f t="shared" si="40"/>
        <v>0</v>
      </c>
      <c r="AM139" s="148">
        <f t="shared" si="41"/>
        <v>0</v>
      </c>
      <c r="AN139" s="148">
        <f t="shared" si="42"/>
        <v>0</v>
      </c>
      <c r="AO139" s="150"/>
      <c r="AP139" s="149" t="e">
        <f t="shared" si="43"/>
        <v>#DIV/0!</v>
      </c>
      <c r="AQ139" s="149" t="e">
        <f t="shared" si="44"/>
        <v>#DIV/0!</v>
      </c>
      <c r="AR139" s="149" t="e">
        <f t="shared" si="45"/>
        <v>#DIV/0!</v>
      </c>
      <c r="AS139" s="149" t="e">
        <f t="shared" si="46"/>
        <v>#DIV/0!</v>
      </c>
      <c r="AT139" s="149" t="e">
        <f t="shared" si="47"/>
        <v>#DIV/0!</v>
      </c>
      <c r="AU139" s="148">
        <f t="shared" si="48"/>
        <v>0</v>
      </c>
      <c r="AV139" s="149" t="e">
        <f t="shared" si="49"/>
        <v>#DIV/0!</v>
      </c>
      <c r="AW139" s="149" t="e">
        <f t="shared" si="50"/>
        <v>#DIV/0!</v>
      </c>
      <c r="AX139" s="149" t="e">
        <f t="shared" si="51"/>
        <v>#DIV/0!</v>
      </c>
      <c r="AY139" s="149" t="e">
        <f t="shared" si="52"/>
        <v>#DIV/0!</v>
      </c>
      <c r="AZ139" s="149" t="e">
        <f t="shared" si="53"/>
        <v>#DIV/0!</v>
      </c>
      <c r="BA139" s="148">
        <f t="shared" si="54"/>
        <v>0</v>
      </c>
      <c r="BB139" s="149" t="e">
        <f t="shared" si="55"/>
        <v>#DIV/0!</v>
      </c>
      <c r="BC139" s="149" t="e">
        <f t="shared" si="56"/>
        <v>#DIV/0!</v>
      </c>
      <c r="BD139" s="149" t="e">
        <f t="shared" si="57"/>
        <v>#DIV/0!</v>
      </c>
      <c r="BE139" s="149" t="e">
        <f t="shared" si="58"/>
        <v>#DIV/0!</v>
      </c>
      <c r="BF139" s="149" t="e">
        <f t="shared" si="59"/>
        <v>#DIV/0!</v>
      </c>
      <c r="BG139" s="148">
        <f t="shared" si="60"/>
        <v>0</v>
      </c>
      <c r="BH139" s="149" t="e">
        <f t="shared" si="61"/>
        <v>#DIV/0!</v>
      </c>
      <c r="BI139" s="149" t="e">
        <f t="shared" si="62"/>
        <v>#DIV/0!</v>
      </c>
      <c r="BJ139" s="149" t="e">
        <f t="shared" si="63"/>
        <v>#DIV/0!</v>
      </c>
      <c r="BK139" s="149" t="e">
        <f t="shared" si="64"/>
        <v>#DIV/0!</v>
      </c>
      <c r="BL139" s="149" t="e">
        <f t="shared" si="65"/>
        <v>#DIV/0!</v>
      </c>
      <c r="BM139" s="148">
        <f t="shared" si="66"/>
        <v>0</v>
      </c>
      <c r="BN139" s="149" t="e">
        <f t="shared" si="67"/>
        <v>#DIV/0!</v>
      </c>
      <c r="BO139" s="149" t="e">
        <f t="shared" si="68"/>
        <v>#DIV/0!</v>
      </c>
      <c r="BP139" s="149" t="e">
        <f t="shared" si="69"/>
        <v>#DIV/0!</v>
      </c>
      <c r="BQ139" s="149" t="e">
        <f t="shared" si="70"/>
        <v>#DIV/0!</v>
      </c>
      <c r="BR139" s="149" t="e">
        <f t="shared" si="71"/>
        <v>#DIV/0!</v>
      </c>
      <c r="BS139" s="148">
        <f t="shared" si="72"/>
        <v>0</v>
      </c>
      <c r="BT139" s="150"/>
      <c r="BU139" s="150" t="e">
        <f>VLOOKUP(I139,Lists!$D$2:$D$19,1,FALSE)</f>
        <v>#N/A</v>
      </c>
      <c r="BV139" s="150" t="e">
        <f>VLOOKUP($I139,Blends!$B$2:$B$115,1,FALSE)</f>
        <v>#N/A</v>
      </c>
      <c r="BW139" s="150"/>
      <c r="BX139" s="151">
        <f>ROUND(IF($I139="Other HFC Blend",(AA139*$L139*SUMIF(Lists!$E$2:$E$133,'Quarterly Information'!$K139,Exchange_Value)+AA139*$N139*SUMIF(Lists!$E$2:$E$133,'Quarterly Information'!$M139,Exchange_Value)+AA139*$P139*SUMIF(Lists!$E$2:$E$133,'Quarterly Information'!$O139,Exchange_Value)+AA139*$R139*SUMIF(Lists!$E$2:$E$133,'Quarterly Information'!$Q139,Exchange_Value)+AA139*$T139*SUMIF(Lists!$E$2:$E$133,'Quarterly Information'!$S139,Exchange_Value))/1000,AA139*SUMIF(Lists!$E$2:$E$133,$I139,Exchange_Value)/1000),1)</f>
        <v>0</v>
      </c>
      <c r="BY139" s="151">
        <f>ROUND(IF($I139="Other HFC Blend",(AB139*$L139*SUMIF(Lists!$E$2:$E$133,'Quarterly Information'!$K139,Exchange_Value)+AB139*$N139*SUMIF(Lists!$E$2:$E$133,'Quarterly Information'!$M139,Exchange_Value)+AB139*$P139*SUMIF(Lists!$E$2:$E$133,'Quarterly Information'!$O139,Exchange_Value)+AB139*$R139*SUMIF(Lists!$E$2:$E$133,'Quarterly Information'!$Q139,Exchange_Value)+AB139*$T139*SUMIF(Lists!$E$2:$E$133,'Quarterly Information'!$S139,Exchange_Value))/1000,AB139*SUMIF(Lists!$E$2:$E$133,$I139,Exchange_Value)/1000),1)</f>
        <v>0</v>
      </c>
      <c r="BZ139" s="151">
        <f>ROUND(IF($I139="Other HFC Blend",(AC139*$L139*SUMIF(Lists!$E$2:$E$133,'Quarterly Information'!$K139,Exchange_Value)+AC139*$N139*SUMIF(Lists!$E$2:$E$133,'Quarterly Information'!$M139,Exchange_Value)+AC139*$P139*SUMIF(Lists!$E$2:$E$133,'Quarterly Information'!$O139,Exchange_Value)+AC139*$R139*SUMIF(Lists!$E$2:$E$133,'Quarterly Information'!$Q139,Exchange_Value)+AC139*$T139*SUMIF(Lists!$E$2:$E$133,'Quarterly Information'!$S139,Exchange_Value))/1000,AC139*SUMIF(Lists!$E$2:$E$133,$I139,Exchange_Value)/1000),1)</f>
        <v>0</v>
      </c>
      <c r="CA139" s="151">
        <f>ROUND(IF($I139="Other HFC Blend",(AD139*$L139*SUMIF(Lists!$E$2:$E$133,'Quarterly Information'!$K139,Exchange_Value)+AD139*$N139*SUMIF(Lists!$E$2:$E$133,'Quarterly Information'!$M139,Exchange_Value)+AD139*$P139*SUMIF(Lists!$E$2:$E$133,'Quarterly Information'!$O139,Exchange_Value)+AD139*$R139*SUMIF(Lists!$E$2:$E$133,'Quarterly Information'!$Q139,Exchange_Value)+AD139*$T139*SUMIF(Lists!$E$2:$E$133,'Quarterly Information'!$S139,Exchange_Value))/1000,AD139*SUMIF(Lists!$E$2:$E$133,$I139,Exchange_Value)/1000),1)</f>
        <v>0</v>
      </c>
      <c r="CB139" s="151">
        <f>ROUND(IF($I139="Other HFC Blend",(AE139*$L139*SUMIF(Lists!$E$2:$E$133,'Quarterly Information'!$K139,Exchange_Value)+AE139*$N139*SUMIF(Lists!$E$2:$E$133,'Quarterly Information'!$M139,Exchange_Value)+AE139*$P139*SUMIF(Lists!$E$2:$E$133,'Quarterly Information'!$O139,Exchange_Value)+AE139*$R139*SUMIF(Lists!$E$2:$E$133,'Quarterly Information'!$Q139,Exchange_Value)+AE139*$T139*SUMIF(Lists!$E$2:$E$133,'Quarterly Information'!$S139,Exchange_Value))/1000,AE139*SUMIF(Lists!$E$2:$E$133,$I139,Exchange_Value)/1000),1)</f>
        <v>0</v>
      </c>
      <c r="CC139" s="151">
        <f>ROUND(IF($I139="Other HFC Blend",(AF139*$L139*SUMIF(Lists!$E$2:$E$133,'Quarterly Information'!$K139,Exchange_Value)+AF139*$N139*SUMIF(Lists!$E$2:$E$133,'Quarterly Information'!$M139,Exchange_Value)+AF139*$P139*SUMIF(Lists!$E$2:$E$133,'Quarterly Information'!$O139,Exchange_Value)+AF139*$R139*SUMIF(Lists!$E$2:$E$133,'Quarterly Information'!$Q139,Exchange_Value)+AF139*$T139*SUMIF(Lists!$E$2:$E$133,'Quarterly Information'!$S139,Exchange_Value))/1000,AF139*SUMIF(Lists!$E$2:$E$133,$I139,Exchange_Value)/1000),1)</f>
        <v>0</v>
      </c>
    </row>
    <row r="140" spans="1:81" ht="14.1">
      <c r="A140" s="18">
        <v>98</v>
      </c>
      <c r="B140" s="46" t="str">
        <f t="shared" si="73"/>
        <v/>
      </c>
      <c r="C140" s="72"/>
      <c r="D140" s="47"/>
      <c r="E140" s="81"/>
      <c r="F140" s="48"/>
      <c r="G140" s="49"/>
      <c r="H140" s="50"/>
      <c r="I140" s="92"/>
      <c r="J140" s="104"/>
      <c r="K140" s="109"/>
      <c r="L140" s="51"/>
      <c r="M140" s="48"/>
      <c r="N140" s="51"/>
      <c r="O140" s="48"/>
      <c r="P140" s="51"/>
      <c r="Q140" s="69"/>
      <c r="R140" s="51"/>
      <c r="S140" s="69"/>
      <c r="T140" s="110"/>
      <c r="U140" s="107"/>
      <c r="V140" s="48"/>
      <c r="W140" s="52"/>
      <c r="X140" s="48"/>
      <c r="Y140" s="116"/>
      <c r="Z140" s="133"/>
      <c r="AA140" s="131"/>
      <c r="AB140" s="76"/>
      <c r="AC140" s="76"/>
      <c r="AD140" s="76"/>
      <c r="AE140" s="76"/>
      <c r="AF140" s="76"/>
      <c r="AG140" s="145"/>
      <c r="AH140"/>
      <c r="AI140" s="148">
        <f t="shared" si="37"/>
        <v>0</v>
      </c>
      <c r="AJ140" s="148">
        <f t="shared" si="38"/>
        <v>0</v>
      </c>
      <c r="AK140" s="148">
        <f t="shared" si="39"/>
        <v>0</v>
      </c>
      <c r="AL140" s="148">
        <f t="shared" si="40"/>
        <v>0</v>
      </c>
      <c r="AM140" s="148">
        <f t="shared" si="41"/>
        <v>0</v>
      </c>
      <c r="AN140" s="148">
        <f t="shared" si="42"/>
        <v>0</v>
      </c>
      <c r="AO140" s="150"/>
      <c r="AP140" s="149" t="e">
        <f t="shared" si="43"/>
        <v>#DIV/0!</v>
      </c>
      <c r="AQ140" s="149" t="e">
        <f t="shared" si="44"/>
        <v>#DIV/0!</v>
      </c>
      <c r="AR140" s="149" t="e">
        <f t="shared" si="45"/>
        <v>#DIV/0!</v>
      </c>
      <c r="AS140" s="149" t="e">
        <f t="shared" si="46"/>
        <v>#DIV/0!</v>
      </c>
      <c r="AT140" s="149" t="e">
        <f t="shared" si="47"/>
        <v>#DIV/0!</v>
      </c>
      <c r="AU140" s="148">
        <f t="shared" si="48"/>
        <v>0</v>
      </c>
      <c r="AV140" s="149" t="e">
        <f t="shared" si="49"/>
        <v>#DIV/0!</v>
      </c>
      <c r="AW140" s="149" t="e">
        <f t="shared" si="50"/>
        <v>#DIV/0!</v>
      </c>
      <c r="AX140" s="149" t="e">
        <f t="shared" si="51"/>
        <v>#DIV/0!</v>
      </c>
      <c r="AY140" s="149" t="e">
        <f t="shared" si="52"/>
        <v>#DIV/0!</v>
      </c>
      <c r="AZ140" s="149" t="e">
        <f t="shared" si="53"/>
        <v>#DIV/0!</v>
      </c>
      <c r="BA140" s="148">
        <f t="shared" si="54"/>
        <v>0</v>
      </c>
      <c r="BB140" s="149" t="e">
        <f t="shared" si="55"/>
        <v>#DIV/0!</v>
      </c>
      <c r="BC140" s="149" t="e">
        <f t="shared" si="56"/>
        <v>#DIV/0!</v>
      </c>
      <c r="BD140" s="149" t="e">
        <f t="shared" si="57"/>
        <v>#DIV/0!</v>
      </c>
      <c r="BE140" s="149" t="e">
        <f t="shared" si="58"/>
        <v>#DIV/0!</v>
      </c>
      <c r="BF140" s="149" t="e">
        <f t="shared" si="59"/>
        <v>#DIV/0!</v>
      </c>
      <c r="BG140" s="148">
        <f t="shared" si="60"/>
        <v>0</v>
      </c>
      <c r="BH140" s="149" t="e">
        <f t="shared" si="61"/>
        <v>#DIV/0!</v>
      </c>
      <c r="BI140" s="149" t="e">
        <f t="shared" si="62"/>
        <v>#DIV/0!</v>
      </c>
      <c r="BJ140" s="149" t="e">
        <f t="shared" si="63"/>
        <v>#DIV/0!</v>
      </c>
      <c r="BK140" s="149" t="e">
        <f t="shared" si="64"/>
        <v>#DIV/0!</v>
      </c>
      <c r="BL140" s="149" t="e">
        <f t="shared" si="65"/>
        <v>#DIV/0!</v>
      </c>
      <c r="BM140" s="148">
        <f t="shared" si="66"/>
        <v>0</v>
      </c>
      <c r="BN140" s="149" t="e">
        <f t="shared" si="67"/>
        <v>#DIV/0!</v>
      </c>
      <c r="BO140" s="149" t="e">
        <f t="shared" si="68"/>
        <v>#DIV/0!</v>
      </c>
      <c r="BP140" s="149" t="e">
        <f t="shared" si="69"/>
        <v>#DIV/0!</v>
      </c>
      <c r="BQ140" s="149" t="e">
        <f t="shared" si="70"/>
        <v>#DIV/0!</v>
      </c>
      <c r="BR140" s="149" t="e">
        <f t="shared" si="71"/>
        <v>#DIV/0!</v>
      </c>
      <c r="BS140" s="148">
        <f t="shared" si="72"/>
        <v>0</v>
      </c>
      <c r="BT140" s="150"/>
      <c r="BU140" s="150" t="e">
        <f>VLOOKUP(I140,Lists!$D$2:$D$19,1,FALSE)</f>
        <v>#N/A</v>
      </c>
      <c r="BV140" s="150" t="e">
        <f>VLOOKUP($I140,Blends!$B$2:$B$115,1,FALSE)</f>
        <v>#N/A</v>
      </c>
      <c r="BW140" s="150"/>
      <c r="BX140" s="151">
        <f>ROUND(IF($I140="Other HFC Blend",(AA140*$L140*SUMIF(Lists!$E$2:$E$133,'Quarterly Information'!$K140,Exchange_Value)+AA140*$N140*SUMIF(Lists!$E$2:$E$133,'Quarterly Information'!$M140,Exchange_Value)+AA140*$P140*SUMIF(Lists!$E$2:$E$133,'Quarterly Information'!$O140,Exchange_Value)+AA140*$R140*SUMIF(Lists!$E$2:$E$133,'Quarterly Information'!$Q140,Exchange_Value)+AA140*$T140*SUMIF(Lists!$E$2:$E$133,'Quarterly Information'!$S140,Exchange_Value))/1000,AA140*SUMIF(Lists!$E$2:$E$133,$I140,Exchange_Value)/1000),1)</f>
        <v>0</v>
      </c>
      <c r="BY140" s="151">
        <f>ROUND(IF($I140="Other HFC Blend",(AB140*$L140*SUMIF(Lists!$E$2:$E$133,'Quarterly Information'!$K140,Exchange_Value)+AB140*$N140*SUMIF(Lists!$E$2:$E$133,'Quarterly Information'!$M140,Exchange_Value)+AB140*$P140*SUMIF(Lists!$E$2:$E$133,'Quarterly Information'!$O140,Exchange_Value)+AB140*$R140*SUMIF(Lists!$E$2:$E$133,'Quarterly Information'!$Q140,Exchange_Value)+AB140*$T140*SUMIF(Lists!$E$2:$E$133,'Quarterly Information'!$S140,Exchange_Value))/1000,AB140*SUMIF(Lists!$E$2:$E$133,$I140,Exchange_Value)/1000),1)</f>
        <v>0</v>
      </c>
      <c r="BZ140" s="151">
        <f>ROUND(IF($I140="Other HFC Blend",(AC140*$L140*SUMIF(Lists!$E$2:$E$133,'Quarterly Information'!$K140,Exchange_Value)+AC140*$N140*SUMIF(Lists!$E$2:$E$133,'Quarterly Information'!$M140,Exchange_Value)+AC140*$P140*SUMIF(Lists!$E$2:$E$133,'Quarterly Information'!$O140,Exchange_Value)+AC140*$R140*SUMIF(Lists!$E$2:$E$133,'Quarterly Information'!$Q140,Exchange_Value)+AC140*$T140*SUMIF(Lists!$E$2:$E$133,'Quarterly Information'!$S140,Exchange_Value))/1000,AC140*SUMIF(Lists!$E$2:$E$133,$I140,Exchange_Value)/1000),1)</f>
        <v>0</v>
      </c>
      <c r="CA140" s="151">
        <f>ROUND(IF($I140="Other HFC Blend",(AD140*$L140*SUMIF(Lists!$E$2:$E$133,'Quarterly Information'!$K140,Exchange_Value)+AD140*$N140*SUMIF(Lists!$E$2:$E$133,'Quarterly Information'!$M140,Exchange_Value)+AD140*$P140*SUMIF(Lists!$E$2:$E$133,'Quarterly Information'!$O140,Exchange_Value)+AD140*$R140*SUMIF(Lists!$E$2:$E$133,'Quarterly Information'!$Q140,Exchange_Value)+AD140*$T140*SUMIF(Lists!$E$2:$E$133,'Quarterly Information'!$S140,Exchange_Value))/1000,AD140*SUMIF(Lists!$E$2:$E$133,$I140,Exchange_Value)/1000),1)</f>
        <v>0</v>
      </c>
      <c r="CB140" s="151">
        <f>ROUND(IF($I140="Other HFC Blend",(AE140*$L140*SUMIF(Lists!$E$2:$E$133,'Quarterly Information'!$K140,Exchange_Value)+AE140*$N140*SUMIF(Lists!$E$2:$E$133,'Quarterly Information'!$M140,Exchange_Value)+AE140*$P140*SUMIF(Lists!$E$2:$E$133,'Quarterly Information'!$O140,Exchange_Value)+AE140*$R140*SUMIF(Lists!$E$2:$E$133,'Quarterly Information'!$Q140,Exchange_Value)+AE140*$T140*SUMIF(Lists!$E$2:$E$133,'Quarterly Information'!$S140,Exchange_Value))/1000,AE140*SUMIF(Lists!$E$2:$E$133,$I140,Exchange_Value)/1000),1)</f>
        <v>0</v>
      </c>
      <c r="CC140" s="151">
        <f>ROUND(IF($I140="Other HFC Blend",(AF140*$L140*SUMIF(Lists!$E$2:$E$133,'Quarterly Information'!$K140,Exchange_Value)+AF140*$N140*SUMIF(Lists!$E$2:$E$133,'Quarterly Information'!$M140,Exchange_Value)+AF140*$P140*SUMIF(Lists!$E$2:$E$133,'Quarterly Information'!$O140,Exchange_Value)+AF140*$R140*SUMIF(Lists!$E$2:$E$133,'Quarterly Information'!$Q140,Exchange_Value)+AF140*$T140*SUMIF(Lists!$E$2:$E$133,'Quarterly Information'!$S140,Exchange_Value))/1000,AF140*SUMIF(Lists!$E$2:$E$133,$I140,Exchange_Value)/1000),1)</f>
        <v>0</v>
      </c>
    </row>
    <row r="141" spans="1:81" ht="14.1">
      <c r="A141" s="18">
        <v>99</v>
      </c>
      <c r="B141" s="46" t="str">
        <f t="shared" si="73"/>
        <v/>
      </c>
      <c r="C141" s="72"/>
      <c r="D141" s="47"/>
      <c r="E141" s="81"/>
      <c r="F141" s="48"/>
      <c r="G141" s="49"/>
      <c r="H141" s="50"/>
      <c r="I141" s="92"/>
      <c r="J141" s="104"/>
      <c r="K141" s="109"/>
      <c r="L141" s="51"/>
      <c r="M141" s="48"/>
      <c r="N141" s="51"/>
      <c r="O141" s="48"/>
      <c r="P141" s="51"/>
      <c r="Q141" s="69"/>
      <c r="R141" s="51"/>
      <c r="S141" s="69"/>
      <c r="T141" s="110"/>
      <c r="U141" s="107"/>
      <c r="V141" s="48"/>
      <c r="W141" s="52"/>
      <c r="X141" s="48"/>
      <c r="Y141" s="116"/>
      <c r="Z141" s="133"/>
      <c r="AA141" s="131"/>
      <c r="AB141" s="76"/>
      <c r="AC141" s="76"/>
      <c r="AD141" s="76"/>
      <c r="AE141" s="76"/>
      <c r="AF141" s="76"/>
      <c r="AG141" s="145"/>
      <c r="AH141"/>
      <c r="AI141" s="148">
        <f t="shared" si="37"/>
        <v>0</v>
      </c>
      <c r="AJ141" s="148">
        <f t="shared" si="38"/>
        <v>0</v>
      </c>
      <c r="AK141" s="148">
        <f t="shared" si="39"/>
        <v>0</v>
      </c>
      <c r="AL141" s="148">
        <f t="shared" si="40"/>
        <v>0</v>
      </c>
      <c r="AM141" s="148">
        <f t="shared" si="41"/>
        <v>0</v>
      </c>
      <c r="AN141" s="148">
        <f t="shared" si="42"/>
        <v>0</v>
      </c>
      <c r="AO141" s="150"/>
      <c r="AP141" s="149" t="e">
        <f t="shared" si="43"/>
        <v>#DIV/0!</v>
      </c>
      <c r="AQ141" s="149" t="e">
        <f t="shared" si="44"/>
        <v>#DIV/0!</v>
      </c>
      <c r="AR141" s="149" t="e">
        <f t="shared" si="45"/>
        <v>#DIV/0!</v>
      </c>
      <c r="AS141" s="149" t="e">
        <f t="shared" si="46"/>
        <v>#DIV/0!</v>
      </c>
      <c r="AT141" s="149" t="e">
        <f t="shared" si="47"/>
        <v>#DIV/0!</v>
      </c>
      <c r="AU141" s="148">
        <f t="shared" si="48"/>
        <v>0</v>
      </c>
      <c r="AV141" s="149" t="e">
        <f t="shared" si="49"/>
        <v>#DIV/0!</v>
      </c>
      <c r="AW141" s="149" t="e">
        <f t="shared" si="50"/>
        <v>#DIV/0!</v>
      </c>
      <c r="AX141" s="149" t="e">
        <f t="shared" si="51"/>
        <v>#DIV/0!</v>
      </c>
      <c r="AY141" s="149" t="e">
        <f t="shared" si="52"/>
        <v>#DIV/0!</v>
      </c>
      <c r="AZ141" s="149" t="e">
        <f t="shared" si="53"/>
        <v>#DIV/0!</v>
      </c>
      <c r="BA141" s="148">
        <f t="shared" si="54"/>
        <v>0</v>
      </c>
      <c r="BB141" s="149" t="e">
        <f t="shared" si="55"/>
        <v>#DIV/0!</v>
      </c>
      <c r="BC141" s="149" t="e">
        <f t="shared" si="56"/>
        <v>#DIV/0!</v>
      </c>
      <c r="BD141" s="149" t="e">
        <f t="shared" si="57"/>
        <v>#DIV/0!</v>
      </c>
      <c r="BE141" s="149" t="e">
        <f t="shared" si="58"/>
        <v>#DIV/0!</v>
      </c>
      <c r="BF141" s="149" t="e">
        <f t="shared" si="59"/>
        <v>#DIV/0!</v>
      </c>
      <c r="BG141" s="148">
        <f t="shared" si="60"/>
        <v>0</v>
      </c>
      <c r="BH141" s="149" t="e">
        <f t="shared" si="61"/>
        <v>#DIV/0!</v>
      </c>
      <c r="BI141" s="149" t="e">
        <f t="shared" si="62"/>
        <v>#DIV/0!</v>
      </c>
      <c r="BJ141" s="149" t="e">
        <f t="shared" si="63"/>
        <v>#DIV/0!</v>
      </c>
      <c r="BK141" s="149" t="e">
        <f t="shared" si="64"/>
        <v>#DIV/0!</v>
      </c>
      <c r="BL141" s="149" t="e">
        <f t="shared" si="65"/>
        <v>#DIV/0!</v>
      </c>
      <c r="BM141" s="148">
        <f t="shared" si="66"/>
        <v>0</v>
      </c>
      <c r="BN141" s="149" t="e">
        <f t="shared" si="67"/>
        <v>#DIV/0!</v>
      </c>
      <c r="BO141" s="149" t="e">
        <f t="shared" si="68"/>
        <v>#DIV/0!</v>
      </c>
      <c r="BP141" s="149" t="e">
        <f t="shared" si="69"/>
        <v>#DIV/0!</v>
      </c>
      <c r="BQ141" s="149" t="e">
        <f t="shared" si="70"/>
        <v>#DIV/0!</v>
      </c>
      <c r="BR141" s="149" t="e">
        <f t="shared" si="71"/>
        <v>#DIV/0!</v>
      </c>
      <c r="BS141" s="148">
        <f t="shared" si="72"/>
        <v>0</v>
      </c>
      <c r="BT141" s="150"/>
      <c r="BU141" s="150" t="e">
        <f>VLOOKUP(I141,Lists!$D$2:$D$19,1,FALSE)</f>
        <v>#N/A</v>
      </c>
      <c r="BV141" s="150" t="e">
        <f>VLOOKUP($I141,Blends!$B$2:$B$115,1,FALSE)</f>
        <v>#N/A</v>
      </c>
      <c r="BW141" s="150"/>
      <c r="BX141" s="151">
        <f>ROUND(IF($I141="Other HFC Blend",(AA141*$L141*SUMIF(Lists!$E$2:$E$133,'Quarterly Information'!$K141,Exchange_Value)+AA141*$N141*SUMIF(Lists!$E$2:$E$133,'Quarterly Information'!$M141,Exchange_Value)+AA141*$P141*SUMIF(Lists!$E$2:$E$133,'Quarterly Information'!$O141,Exchange_Value)+AA141*$R141*SUMIF(Lists!$E$2:$E$133,'Quarterly Information'!$Q141,Exchange_Value)+AA141*$T141*SUMIF(Lists!$E$2:$E$133,'Quarterly Information'!$S141,Exchange_Value))/1000,AA141*SUMIF(Lists!$E$2:$E$133,$I141,Exchange_Value)/1000),1)</f>
        <v>0</v>
      </c>
      <c r="BY141" s="151">
        <f>ROUND(IF($I141="Other HFC Blend",(AB141*$L141*SUMIF(Lists!$E$2:$E$133,'Quarterly Information'!$K141,Exchange_Value)+AB141*$N141*SUMIF(Lists!$E$2:$E$133,'Quarterly Information'!$M141,Exchange_Value)+AB141*$P141*SUMIF(Lists!$E$2:$E$133,'Quarterly Information'!$O141,Exchange_Value)+AB141*$R141*SUMIF(Lists!$E$2:$E$133,'Quarterly Information'!$Q141,Exchange_Value)+AB141*$T141*SUMIF(Lists!$E$2:$E$133,'Quarterly Information'!$S141,Exchange_Value))/1000,AB141*SUMIF(Lists!$E$2:$E$133,$I141,Exchange_Value)/1000),1)</f>
        <v>0</v>
      </c>
      <c r="BZ141" s="151">
        <f>ROUND(IF($I141="Other HFC Blend",(AC141*$L141*SUMIF(Lists!$E$2:$E$133,'Quarterly Information'!$K141,Exchange_Value)+AC141*$N141*SUMIF(Lists!$E$2:$E$133,'Quarterly Information'!$M141,Exchange_Value)+AC141*$P141*SUMIF(Lists!$E$2:$E$133,'Quarterly Information'!$O141,Exchange_Value)+AC141*$R141*SUMIF(Lists!$E$2:$E$133,'Quarterly Information'!$Q141,Exchange_Value)+AC141*$T141*SUMIF(Lists!$E$2:$E$133,'Quarterly Information'!$S141,Exchange_Value))/1000,AC141*SUMIF(Lists!$E$2:$E$133,$I141,Exchange_Value)/1000),1)</f>
        <v>0</v>
      </c>
      <c r="CA141" s="151">
        <f>ROUND(IF($I141="Other HFC Blend",(AD141*$L141*SUMIF(Lists!$E$2:$E$133,'Quarterly Information'!$K141,Exchange_Value)+AD141*$N141*SUMIF(Lists!$E$2:$E$133,'Quarterly Information'!$M141,Exchange_Value)+AD141*$P141*SUMIF(Lists!$E$2:$E$133,'Quarterly Information'!$O141,Exchange_Value)+AD141*$R141*SUMIF(Lists!$E$2:$E$133,'Quarterly Information'!$Q141,Exchange_Value)+AD141*$T141*SUMIF(Lists!$E$2:$E$133,'Quarterly Information'!$S141,Exchange_Value))/1000,AD141*SUMIF(Lists!$E$2:$E$133,$I141,Exchange_Value)/1000),1)</f>
        <v>0</v>
      </c>
      <c r="CB141" s="151">
        <f>ROUND(IF($I141="Other HFC Blend",(AE141*$L141*SUMIF(Lists!$E$2:$E$133,'Quarterly Information'!$K141,Exchange_Value)+AE141*$N141*SUMIF(Lists!$E$2:$E$133,'Quarterly Information'!$M141,Exchange_Value)+AE141*$P141*SUMIF(Lists!$E$2:$E$133,'Quarterly Information'!$O141,Exchange_Value)+AE141*$R141*SUMIF(Lists!$E$2:$E$133,'Quarterly Information'!$Q141,Exchange_Value)+AE141*$T141*SUMIF(Lists!$E$2:$E$133,'Quarterly Information'!$S141,Exchange_Value))/1000,AE141*SUMIF(Lists!$E$2:$E$133,$I141,Exchange_Value)/1000),1)</f>
        <v>0</v>
      </c>
      <c r="CC141" s="151">
        <f>ROUND(IF($I141="Other HFC Blend",(AF141*$L141*SUMIF(Lists!$E$2:$E$133,'Quarterly Information'!$K141,Exchange_Value)+AF141*$N141*SUMIF(Lists!$E$2:$E$133,'Quarterly Information'!$M141,Exchange_Value)+AF141*$P141*SUMIF(Lists!$E$2:$E$133,'Quarterly Information'!$O141,Exchange_Value)+AF141*$R141*SUMIF(Lists!$E$2:$E$133,'Quarterly Information'!$Q141,Exchange_Value)+AF141*$T141*SUMIF(Lists!$E$2:$E$133,'Quarterly Information'!$S141,Exchange_Value))/1000,AF141*SUMIF(Lists!$E$2:$E$133,$I141,Exchange_Value)/1000),1)</f>
        <v>0</v>
      </c>
    </row>
    <row r="142" spans="1:81" ht="14.1">
      <c r="A142" s="18">
        <v>100</v>
      </c>
      <c r="B142" s="46" t="str">
        <f t="shared" si="73"/>
        <v/>
      </c>
      <c r="C142" s="72"/>
      <c r="D142" s="47"/>
      <c r="E142" s="81"/>
      <c r="F142" s="48"/>
      <c r="G142" s="49"/>
      <c r="H142" s="50"/>
      <c r="I142" s="92"/>
      <c r="J142" s="104"/>
      <c r="K142" s="109"/>
      <c r="L142" s="51"/>
      <c r="M142" s="48"/>
      <c r="N142" s="51"/>
      <c r="O142" s="48"/>
      <c r="P142" s="51"/>
      <c r="Q142" s="69"/>
      <c r="R142" s="51"/>
      <c r="S142" s="69"/>
      <c r="T142" s="110"/>
      <c r="U142" s="107"/>
      <c r="V142" s="48"/>
      <c r="W142" s="52"/>
      <c r="X142" s="48"/>
      <c r="Y142" s="116"/>
      <c r="Z142" s="133"/>
      <c r="AA142" s="131"/>
      <c r="AB142" s="76"/>
      <c r="AC142" s="76"/>
      <c r="AD142" s="76"/>
      <c r="AE142" s="76"/>
      <c r="AF142" s="76"/>
      <c r="AG142" s="145"/>
      <c r="AH142"/>
      <c r="AI142" s="148">
        <f t="shared" si="37"/>
        <v>0</v>
      </c>
      <c r="AJ142" s="148">
        <f t="shared" si="38"/>
        <v>0</v>
      </c>
      <c r="AK142" s="148">
        <f t="shared" si="39"/>
        <v>0</v>
      </c>
      <c r="AL142" s="148">
        <f t="shared" si="40"/>
        <v>0</v>
      </c>
      <c r="AM142" s="148">
        <f t="shared" si="41"/>
        <v>0</v>
      </c>
      <c r="AN142" s="148">
        <f t="shared" si="42"/>
        <v>0</v>
      </c>
      <c r="AO142" s="150"/>
      <c r="AP142" s="149" t="e">
        <f t="shared" si="43"/>
        <v>#DIV/0!</v>
      </c>
      <c r="AQ142" s="149" t="e">
        <f t="shared" si="44"/>
        <v>#DIV/0!</v>
      </c>
      <c r="AR142" s="149" t="e">
        <f t="shared" si="45"/>
        <v>#DIV/0!</v>
      </c>
      <c r="AS142" s="149" t="e">
        <f t="shared" si="46"/>
        <v>#DIV/0!</v>
      </c>
      <c r="AT142" s="149" t="e">
        <f t="shared" si="47"/>
        <v>#DIV/0!</v>
      </c>
      <c r="AU142" s="148">
        <f t="shared" si="48"/>
        <v>0</v>
      </c>
      <c r="AV142" s="149" t="e">
        <f t="shared" si="49"/>
        <v>#DIV/0!</v>
      </c>
      <c r="AW142" s="149" t="e">
        <f t="shared" si="50"/>
        <v>#DIV/0!</v>
      </c>
      <c r="AX142" s="149" t="e">
        <f t="shared" si="51"/>
        <v>#DIV/0!</v>
      </c>
      <c r="AY142" s="149" t="e">
        <f t="shared" si="52"/>
        <v>#DIV/0!</v>
      </c>
      <c r="AZ142" s="149" t="e">
        <f t="shared" si="53"/>
        <v>#DIV/0!</v>
      </c>
      <c r="BA142" s="148">
        <f t="shared" si="54"/>
        <v>0</v>
      </c>
      <c r="BB142" s="149" t="e">
        <f t="shared" si="55"/>
        <v>#DIV/0!</v>
      </c>
      <c r="BC142" s="149" t="e">
        <f t="shared" si="56"/>
        <v>#DIV/0!</v>
      </c>
      <c r="BD142" s="149" t="e">
        <f t="shared" si="57"/>
        <v>#DIV/0!</v>
      </c>
      <c r="BE142" s="149" t="e">
        <f t="shared" si="58"/>
        <v>#DIV/0!</v>
      </c>
      <c r="BF142" s="149" t="e">
        <f t="shared" si="59"/>
        <v>#DIV/0!</v>
      </c>
      <c r="BG142" s="148">
        <f t="shared" si="60"/>
        <v>0</v>
      </c>
      <c r="BH142" s="149" t="e">
        <f t="shared" si="61"/>
        <v>#DIV/0!</v>
      </c>
      <c r="BI142" s="149" t="e">
        <f t="shared" si="62"/>
        <v>#DIV/0!</v>
      </c>
      <c r="BJ142" s="149" t="e">
        <f t="shared" si="63"/>
        <v>#DIV/0!</v>
      </c>
      <c r="BK142" s="149" t="e">
        <f t="shared" si="64"/>
        <v>#DIV/0!</v>
      </c>
      <c r="BL142" s="149" t="e">
        <f t="shared" si="65"/>
        <v>#DIV/0!</v>
      </c>
      <c r="BM142" s="148">
        <f t="shared" si="66"/>
        <v>0</v>
      </c>
      <c r="BN142" s="149" t="e">
        <f t="shared" si="67"/>
        <v>#DIV/0!</v>
      </c>
      <c r="BO142" s="149" t="e">
        <f t="shared" si="68"/>
        <v>#DIV/0!</v>
      </c>
      <c r="BP142" s="149" t="e">
        <f t="shared" si="69"/>
        <v>#DIV/0!</v>
      </c>
      <c r="BQ142" s="149" t="e">
        <f t="shared" si="70"/>
        <v>#DIV/0!</v>
      </c>
      <c r="BR142" s="149" t="e">
        <f t="shared" si="71"/>
        <v>#DIV/0!</v>
      </c>
      <c r="BS142" s="148">
        <f t="shared" si="72"/>
        <v>0</v>
      </c>
      <c r="BT142" s="150"/>
      <c r="BU142" s="150" t="e">
        <f>VLOOKUP(I142,Lists!$D$2:$D$19,1,FALSE)</f>
        <v>#N/A</v>
      </c>
      <c r="BV142" s="150" t="e">
        <f>VLOOKUP($I142,Blends!$B$2:$B$115,1,FALSE)</f>
        <v>#N/A</v>
      </c>
      <c r="BW142" s="150"/>
      <c r="BX142" s="151">
        <f>ROUND(IF($I142="Other HFC Blend",(AA142*$L142*SUMIF(Lists!$E$2:$E$133,'Quarterly Information'!$K142,Exchange_Value)+AA142*$N142*SUMIF(Lists!$E$2:$E$133,'Quarterly Information'!$M142,Exchange_Value)+AA142*$P142*SUMIF(Lists!$E$2:$E$133,'Quarterly Information'!$O142,Exchange_Value)+AA142*$R142*SUMIF(Lists!$E$2:$E$133,'Quarterly Information'!$Q142,Exchange_Value)+AA142*$T142*SUMIF(Lists!$E$2:$E$133,'Quarterly Information'!$S142,Exchange_Value))/1000,AA142*SUMIF(Lists!$E$2:$E$133,$I142,Exchange_Value)/1000),1)</f>
        <v>0</v>
      </c>
      <c r="BY142" s="151">
        <f>ROUND(IF($I142="Other HFC Blend",(AB142*$L142*SUMIF(Lists!$E$2:$E$133,'Quarterly Information'!$K142,Exchange_Value)+AB142*$N142*SUMIF(Lists!$E$2:$E$133,'Quarterly Information'!$M142,Exchange_Value)+AB142*$P142*SUMIF(Lists!$E$2:$E$133,'Quarterly Information'!$O142,Exchange_Value)+AB142*$R142*SUMIF(Lists!$E$2:$E$133,'Quarterly Information'!$Q142,Exchange_Value)+AB142*$T142*SUMIF(Lists!$E$2:$E$133,'Quarterly Information'!$S142,Exchange_Value))/1000,AB142*SUMIF(Lists!$E$2:$E$133,$I142,Exchange_Value)/1000),1)</f>
        <v>0</v>
      </c>
      <c r="BZ142" s="151">
        <f>ROUND(IF($I142="Other HFC Blend",(AC142*$L142*SUMIF(Lists!$E$2:$E$133,'Quarterly Information'!$K142,Exchange_Value)+AC142*$N142*SUMIF(Lists!$E$2:$E$133,'Quarterly Information'!$M142,Exchange_Value)+AC142*$P142*SUMIF(Lists!$E$2:$E$133,'Quarterly Information'!$O142,Exchange_Value)+AC142*$R142*SUMIF(Lists!$E$2:$E$133,'Quarterly Information'!$Q142,Exchange_Value)+AC142*$T142*SUMIF(Lists!$E$2:$E$133,'Quarterly Information'!$S142,Exchange_Value))/1000,AC142*SUMIF(Lists!$E$2:$E$133,$I142,Exchange_Value)/1000),1)</f>
        <v>0</v>
      </c>
      <c r="CA142" s="151">
        <f>ROUND(IF($I142="Other HFC Blend",(AD142*$L142*SUMIF(Lists!$E$2:$E$133,'Quarterly Information'!$K142,Exchange_Value)+AD142*$N142*SUMIF(Lists!$E$2:$E$133,'Quarterly Information'!$M142,Exchange_Value)+AD142*$P142*SUMIF(Lists!$E$2:$E$133,'Quarterly Information'!$O142,Exchange_Value)+AD142*$R142*SUMIF(Lists!$E$2:$E$133,'Quarterly Information'!$Q142,Exchange_Value)+AD142*$T142*SUMIF(Lists!$E$2:$E$133,'Quarterly Information'!$S142,Exchange_Value))/1000,AD142*SUMIF(Lists!$E$2:$E$133,$I142,Exchange_Value)/1000),1)</f>
        <v>0</v>
      </c>
      <c r="CB142" s="151">
        <f>ROUND(IF($I142="Other HFC Blend",(AE142*$L142*SUMIF(Lists!$E$2:$E$133,'Quarterly Information'!$K142,Exchange_Value)+AE142*$N142*SUMIF(Lists!$E$2:$E$133,'Quarterly Information'!$M142,Exchange_Value)+AE142*$P142*SUMIF(Lists!$E$2:$E$133,'Quarterly Information'!$O142,Exchange_Value)+AE142*$R142*SUMIF(Lists!$E$2:$E$133,'Quarterly Information'!$Q142,Exchange_Value)+AE142*$T142*SUMIF(Lists!$E$2:$E$133,'Quarterly Information'!$S142,Exchange_Value))/1000,AE142*SUMIF(Lists!$E$2:$E$133,$I142,Exchange_Value)/1000),1)</f>
        <v>0</v>
      </c>
      <c r="CC142" s="151">
        <f>ROUND(IF($I142="Other HFC Blend",(AF142*$L142*SUMIF(Lists!$E$2:$E$133,'Quarterly Information'!$K142,Exchange_Value)+AF142*$N142*SUMIF(Lists!$E$2:$E$133,'Quarterly Information'!$M142,Exchange_Value)+AF142*$P142*SUMIF(Lists!$E$2:$E$133,'Quarterly Information'!$O142,Exchange_Value)+AF142*$R142*SUMIF(Lists!$E$2:$E$133,'Quarterly Information'!$Q142,Exchange_Value)+AF142*$T142*SUMIF(Lists!$E$2:$E$133,'Quarterly Information'!$S142,Exchange_Value))/1000,AF142*SUMIF(Lists!$E$2:$E$133,$I142,Exchange_Value)/1000),1)</f>
        <v>0</v>
      </c>
    </row>
    <row r="143" spans="1:81" ht="14.1">
      <c r="A143" s="18">
        <v>101</v>
      </c>
      <c r="B143" s="46" t="str">
        <f t="shared" si="73"/>
        <v/>
      </c>
      <c r="C143" s="72"/>
      <c r="D143" s="47"/>
      <c r="E143" s="81"/>
      <c r="F143" s="48"/>
      <c r="G143" s="49"/>
      <c r="H143" s="50"/>
      <c r="I143" s="92"/>
      <c r="J143" s="104"/>
      <c r="K143" s="109"/>
      <c r="L143" s="51"/>
      <c r="M143" s="48"/>
      <c r="N143" s="51"/>
      <c r="O143" s="48"/>
      <c r="P143" s="51"/>
      <c r="Q143" s="69"/>
      <c r="R143" s="51"/>
      <c r="S143" s="69"/>
      <c r="T143" s="110"/>
      <c r="U143" s="107"/>
      <c r="V143" s="48"/>
      <c r="W143" s="52"/>
      <c r="X143" s="48"/>
      <c r="Y143" s="116"/>
      <c r="Z143" s="133"/>
      <c r="AA143" s="131"/>
      <c r="AB143" s="76"/>
      <c r="AC143" s="76"/>
      <c r="AD143" s="76"/>
      <c r="AE143" s="76"/>
      <c r="AF143" s="76"/>
      <c r="AG143" s="145"/>
      <c r="AH143"/>
      <c r="AI143" s="148">
        <f t="shared" si="37"/>
        <v>0</v>
      </c>
      <c r="AJ143" s="148">
        <f t="shared" si="38"/>
        <v>0</v>
      </c>
      <c r="AK143" s="148">
        <f t="shared" si="39"/>
        <v>0</v>
      </c>
      <c r="AL143" s="148">
        <f t="shared" si="40"/>
        <v>0</v>
      </c>
      <c r="AM143" s="148">
        <f t="shared" si="41"/>
        <v>0</v>
      </c>
      <c r="AN143" s="148">
        <f t="shared" si="42"/>
        <v>0</v>
      </c>
      <c r="AO143" s="150"/>
      <c r="AP143" s="149" t="e">
        <f t="shared" si="43"/>
        <v>#DIV/0!</v>
      </c>
      <c r="AQ143" s="149" t="e">
        <f t="shared" si="44"/>
        <v>#DIV/0!</v>
      </c>
      <c r="AR143" s="149" t="e">
        <f t="shared" si="45"/>
        <v>#DIV/0!</v>
      </c>
      <c r="AS143" s="149" t="e">
        <f t="shared" si="46"/>
        <v>#DIV/0!</v>
      </c>
      <c r="AT143" s="149" t="e">
        <f t="shared" si="47"/>
        <v>#DIV/0!</v>
      </c>
      <c r="AU143" s="148">
        <f t="shared" si="48"/>
        <v>0</v>
      </c>
      <c r="AV143" s="149" t="e">
        <f t="shared" si="49"/>
        <v>#DIV/0!</v>
      </c>
      <c r="AW143" s="149" t="e">
        <f t="shared" si="50"/>
        <v>#DIV/0!</v>
      </c>
      <c r="AX143" s="149" t="e">
        <f t="shared" si="51"/>
        <v>#DIV/0!</v>
      </c>
      <c r="AY143" s="149" t="e">
        <f t="shared" si="52"/>
        <v>#DIV/0!</v>
      </c>
      <c r="AZ143" s="149" t="e">
        <f t="shared" si="53"/>
        <v>#DIV/0!</v>
      </c>
      <c r="BA143" s="148">
        <f t="shared" si="54"/>
        <v>0</v>
      </c>
      <c r="BB143" s="149" t="e">
        <f t="shared" si="55"/>
        <v>#DIV/0!</v>
      </c>
      <c r="BC143" s="149" t="e">
        <f t="shared" si="56"/>
        <v>#DIV/0!</v>
      </c>
      <c r="BD143" s="149" t="e">
        <f t="shared" si="57"/>
        <v>#DIV/0!</v>
      </c>
      <c r="BE143" s="149" t="e">
        <f t="shared" si="58"/>
        <v>#DIV/0!</v>
      </c>
      <c r="BF143" s="149" t="e">
        <f t="shared" si="59"/>
        <v>#DIV/0!</v>
      </c>
      <c r="BG143" s="148">
        <f t="shared" si="60"/>
        <v>0</v>
      </c>
      <c r="BH143" s="149" t="e">
        <f t="shared" si="61"/>
        <v>#DIV/0!</v>
      </c>
      <c r="BI143" s="149" t="e">
        <f t="shared" si="62"/>
        <v>#DIV/0!</v>
      </c>
      <c r="BJ143" s="149" t="e">
        <f t="shared" si="63"/>
        <v>#DIV/0!</v>
      </c>
      <c r="BK143" s="149" t="e">
        <f t="shared" si="64"/>
        <v>#DIV/0!</v>
      </c>
      <c r="BL143" s="149" t="e">
        <f t="shared" si="65"/>
        <v>#DIV/0!</v>
      </c>
      <c r="BM143" s="148">
        <f t="shared" si="66"/>
        <v>0</v>
      </c>
      <c r="BN143" s="149" t="e">
        <f t="shared" si="67"/>
        <v>#DIV/0!</v>
      </c>
      <c r="BO143" s="149" t="e">
        <f t="shared" si="68"/>
        <v>#DIV/0!</v>
      </c>
      <c r="BP143" s="149" t="e">
        <f t="shared" si="69"/>
        <v>#DIV/0!</v>
      </c>
      <c r="BQ143" s="149" t="e">
        <f t="shared" si="70"/>
        <v>#DIV/0!</v>
      </c>
      <c r="BR143" s="149" t="e">
        <f t="shared" si="71"/>
        <v>#DIV/0!</v>
      </c>
      <c r="BS143" s="148">
        <f t="shared" si="72"/>
        <v>0</v>
      </c>
      <c r="BT143" s="150"/>
      <c r="BU143" s="150" t="e">
        <f>VLOOKUP(I143,Lists!$D$2:$D$19,1,FALSE)</f>
        <v>#N/A</v>
      </c>
      <c r="BV143" s="150" t="e">
        <f>VLOOKUP($I143,Blends!$B$2:$B$115,1,FALSE)</f>
        <v>#N/A</v>
      </c>
      <c r="BW143" s="150"/>
      <c r="BX143" s="151">
        <f>ROUND(IF($I143="Other HFC Blend",(AA143*$L143*SUMIF(Lists!$E$2:$E$133,'Quarterly Information'!$K143,Exchange_Value)+AA143*$N143*SUMIF(Lists!$E$2:$E$133,'Quarterly Information'!$M143,Exchange_Value)+AA143*$P143*SUMIF(Lists!$E$2:$E$133,'Quarterly Information'!$O143,Exchange_Value)+AA143*$R143*SUMIF(Lists!$E$2:$E$133,'Quarterly Information'!$Q143,Exchange_Value)+AA143*$T143*SUMIF(Lists!$E$2:$E$133,'Quarterly Information'!$S143,Exchange_Value))/1000,AA143*SUMIF(Lists!$E$2:$E$133,$I143,Exchange_Value)/1000),1)</f>
        <v>0</v>
      </c>
      <c r="BY143" s="151">
        <f>ROUND(IF($I143="Other HFC Blend",(AB143*$L143*SUMIF(Lists!$E$2:$E$133,'Quarterly Information'!$K143,Exchange_Value)+AB143*$N143*SUMIF(Lists!$E$2:$E$133,'Quarterly Information'!$M143,Exchange_Value)+AB143*$P143*SUMIF(Lists!$E$2:$E$133,'Quarterly Information'!$O143,Exchange_Value)+AB143*$R143*SUMIF(Lists!$E$2:$E$133,'Quarterly Information'!$Q143,Exchange_Value)+AB143*$T143*SUMIF(Lists!$E$2:$E$133,'Quarterly Information'!$S143,Exchange_Value))/1000,AB143*SUMIF(Lists!$E$2:$E$133,$I143,Exchange_Value)/1000),1)</f>
        <v>0</v>
      </c>
      <c r="BZ143" s="151">
        <f>ROUND(IF($I143="Other HFC Blend",(AC143*$L143*SUMIF(Lists!$E$2:$E$133,'Quarterly Information'!$K143,Exchange_Value)+AC143*$N143*SUMIF(Lists!$E$2:$E$133,'Quarterly Information'!$M143,Exchange_Value)+AC143*$P143*SUMIF(Lists!$E$2:$E$133,'Quarterly Information'!$O143,Exchange_Value)+AC143*$R143*SUMIF(Lists!$E$2:$E$133,'Quarterly Information'!$Q143,Exchange_Value)+AC143*$T143*SUMIF(Lists!$E$2:$E$133,'Quarterly Information'!$S143,Exchange_Value))/1000,AC143*SUMIF(Lists!$E$2:$E$133,$I143,Exchange_Value)/1000),1)</f>
        <v>0</v>
      </c>
      <c r="CA143" s="151">
        <f>ROUND(IF($I143="Other HFC Blend",(AD143*$L143*SUMIF(Lists!$E$2:$E$133,'Quarterly Information'!$K143,Exchange_Value)+AD143*$N143*SUMIF(Lists!$E$2:$E$133,'Quarterly Information'!$M143,Exchange_Value)+AD143*$P143*SUMIF(Lists!$E$2:$E$133,'Quarterly Information'!$O143,Exchange_Value)+AD143*$R143*SUMIF(Lists!$E$2:$E$133,'Quarterly Information'!$Q143,Exchange_Value)+AD143*$T143*SUMIF(Lists!$E$2:$E$133,'Quarterly Information'!$S143,Exchange_Value))/1000,AD143*SUMIF(Lists!$E$2:$E$133,$I143,Exchange_Value)/1000),1)</f>
        <v>0</v>
      </c>
      <c r="CB143" s="151">
        <f>ROUND(IF($I143="Other HFC Blend",(AE143*$L143*SUMIF(Lists!$E$2:$E$133,'Quarterly Information'!$K143,Exchange_Value)+AE143*$N143*SUMIF(Lists!$E$2:$E$133,'Quarterly Information'!$M143,Exchange_Value)+AE143*$P143*SUMIF(Lists!$E$2:$E$133,'Quarterly Information'!$O143,Exchange_Value)+AE143*$R143*SUMIF(Lists!$E$2:$E$133,'Quarterly Information'!$Q143,Exchange_Value)+AE143*$T143*SUMIF(Lists!$E$2:$E$133,'Quarterly Information'!$S143,Exchange_Value))/1000,AE143*SUMIF(Lists!$E$2:$E$133,$I143,Exchange_Value)/1000),1)</f>
        <v>0</v>
      </c>
      <c r="CC143" s="151">
        <f>ROUND(IF($I143="Other HFC Blend",(AF143*$L143*SUMIF(Lists!$E$2:$E$133,'Quarterly Information'!$K143,Exchange_Value)+AF143*$N143*SUMIF(Lists!$E$2:$E$133,'Quarterly Information'!$M143,Exchange_Value)+AF143*$P143*SUMIF(Lists!$E$2:$E$133,'Quarterly Information'!$O143,Exchange_Value)+AF143*$R143*SUMIF(Lists!$E$2:$E$133,'Quarterly Information'!$Q143,Exchange_Value)+AF143*$T143*SUMIF(Lists!$E$2:$E$133,'Quarterly Information'!$S143,Exchange_Value))/1000,AF143*SUMIF(Lists!$E$2:$E$133,$I143,Exchange_Value)/1000),1)</f>
        <v>0</v>
      </c>
    </row>
    <row r="144" spans="1:81" ht="14.1">
      <c r="A144" s="18">
        <v>102</v>
      </c>
      <c r="B144" s="46" t="str">
        <f t="shared" si="73"/>
        <v/>
      </c>
      <c r="C144" s="72"/>
      <c r="D144" s="47"/>
      <c r="E144" s="81"/>
      <c r="F144" s="48"/>
      <c r="G144" s="49"/>
      <c r="H144" s="50"/>
      <c r="I144" s="92"/>
      <c r="J144" s="104"/>
      <c r="K144" s="109"/>
      <c r="L144" s="51"/>
      <c r="M144" s="48"/>
      <c r="N144" s="51"/>
      <c r="O144" s="48"/>
      <c r="P144" s="51"/>
      <c r="Q144" s="69"/>
      <c r="R144" s="51"/>
      <c r="S144" s="69"/>
      <c r="T144" s="110"/>
      <c r="U144" s="107"/>
      <c r="V144" s="48"/>
      <c r="W144" s="52"/>
      <c r="X144" s="48"/>
      <c r="Y144" s="116"/>
      <c r="Z144" s="133"/>
      <c r="AA144" s="131"/>
      <c r="AB144" s="76"/>
      <c r="AC144" s="76"/>
      <c r="AD144" s="76"/>
      <c r="AE144" s="76"/>
      <c r="AF144" s="76"/>
      <c r="AG144" s="145"/>
      <c r="AH144"/>
      <c r="AI144" s="148">
        <f t="shared" si="37"/>
        <v>0</v>
      </c>
      <c r="AJ144" s="148">
        <f t="shared" si="38"/>
        <v>0</v>
      </c>
      <c r="AK144" s="148">
        <f t="shared" si="39"/>
        <v>0</v>
      </c>
      <c r="AL144" s="148">
        <f t="shared" si="40"/>
        <v>0</v>
      </c>
      <c r="AM144" s="148">
        <f t="shared" si="41"/>
        <v>0</v>
      </c>
      <c r="AN144" s="148">
        <f t="shared" si="42"/>
        <v>0</v>
      </c>
      <c r="AO144" s="150"/>
      <c r="AP144" s="149" t="e">
        <f t="shared" si="43"/>
        <v>#DIV/0!</v>
      </c>
      <c r="AQ144" s="149" t="e">
        <f t="shared" si="44"/>
        <v>#DIV/0!</v>
      </c>
      <c r="AR144" s="149" t="e">
        <f t="shared" si="45"/>
        <v>#DIV/0!</v>
      </c>
      <c r="AS144" s="149" t="e">
        <f t="shared" si="46"/>
        <v>#DIV/0!</v>
      </c>
      <c r="AT144" s="149" t="e">
        <f t="shared" si="47"/>
        <v>#DIV/0!</v>
      </c>
      <c r="AU144" s="148">
        <f t="shared" si="48"/>
        <v>0</v>
      </c>
      <c r="AV144" s="149" t="e">
        <f t="shared" si="49"/>
        <v>#DIV/0!</v>
      </c>
      <c r="AW144" s="149" t="e">
        <f t="shared" si="50"/>
        <v>#DIV/0!</v>
      </c>
      <c r="AX144" s="149" t="e">
        <f t="shared" si="51"/>
        <v>#DIV/0!</v>
      </c>
      <c r="AY144" s="149" t="e">
        <f t="shared" si="52"/>
        <v>#DIV/0!</v>
      </c>
      <c r="AZ144" s="149" t="e">
        <f t="shared" si="53"/>
        <v>#DIV/0!</v>
      </c>
      <c r="BA144" s="148">
        <f t="shared" si="54"/>
        <v>0</v>
      </c>
      <c r="BB144" s="149" t="e">
        <f t="shared" si="55"/>
        <v>#DIV/0!</v>
      </c>
      <c r="BC144" s="149" t="e">
        <f t="shared" si="56"/>
        <v>#DIV/0!</v>
      </c>
      <c r="BD144" s="149" t="e">
        <f t="shared" si="57"/>
        <v>#DIV/0!</v>
      </c>
      <c r="BE144" s="149" t="e">
        <f t="shared" si="58"/>
        <v>#DIV/0!</v>
      </c>
      <c r="BF144" s="149" t="e">
        <f t="shared" si="59"/>
        <v>#DIV/0!</v>
      </c>
      <c r="BG144" s="148">
        <f t="shared" si="60"/>
        <v>0</v>
      </c>
      <c r="BH144" s="149" t="e">
        <f t="shared" si="61"/>
        <v>#DIV/0!</v>
      </c>
      <c r="BI144" s="149" t="e">
        <f t="shared" si="62"/>
        <v>#DIV/0!</v>
      </c>
      <c r="BJ144" s="149" t="e">
        <f t="shared" si="63"/>
        <v>#DIV/0!</v>
      </c>
      <c r="BK144" s="149" t="e">
        <f t="shared" si="64"/>
        <v>#DIV/0!</v>
      </c>
      <c r="BL144" s="149" t="e">
        <f t="shared" si="65"/>
        <v>#DIV/0!</v>
      </c>
      <c r="BM144" s="148">
        <f t="shared" si="66"/>
        <v>0</v>
      </c>
      <c r="BN144" s="149" t="e">
        <f t="shared" si="67"/>
        <v>#DIV/0!</v>
      </c>
      <c r="BO144" s="149" t="e">
        <f t="shared" si="68"/>
        <v>#DIV/0!</v>
      </c>
      <c r="BP144" s="149" t="e">
        <f t="shared" si="69"/>
        <v>#DIV/0!</v>
      </c>
      <c r="BQ144" s="149" t="e">
        <f t="shared" si="70"/>
        <v>#DIV/0!</v>
      </c>
      <c r="BR144" s="149" t="e">
        <f t="shared" si="71"/>
        <v>#DIV/0!</v>
      </c>
      <c r="BS144" s="148">
        <f t="shared" si="72"/>
        <v>0</v>
      </c>
      <c r="BT144" s="150"/>
      <c r="BU144" s="150" t="e">
        <f>VLOOKUP(I144,Lists!$D$2:$D$19,1,FALSE)</f>
        <v>#N/A</v>
      </c>
      <c r="BV144" s="150" t="e">
        <f>VLOOKUP($I144,Blends!$B$2:$B$115,1,FALSE)</f>
        <v>#N/A</v>
      </c>
      <c r="BW144" s="150"/>
      <c r="BX144" s="151">
        <f>ROUND(IF($I144="Other HFC Blend",(AA144*$L144*SUMIF(Lists!$E$2:$E$133,'Quarterly Information'!$K144,Exchange_Value)+AA144*$N144*SUMIF(Lists!$E$2:$E$133,'Quarterly Information'!$M144,Exchange_Value)+AA144*$P144*SUMIF(Lists!$E$2:$E$133,'Quarterly Information'!$O144,Exchange_Value)+AA144*$R144*SUMIF(Lists!$E$2:$E$133,'Quarterly Information'!$Q144,Exchange_Value)+AA144*$T144*SUMIF(Lists!$E$2:$E$133,'Quarterly Information'!$S144,Exchange_Value))/1000,AA144*SUMIF(Lists!$E$2:$E$133,$I144,Exchange_Value)/1000),1)</f>
        <v>0</v>
      </c>
      <c r="BY144" s="151">
        <f>ROUND(IF($I144="Other HFC Blend",(AB144*$L144*SUMIF(Lists!$E$2:$E$133,'Quarterly Information'!$K144,Exchange_Value)+AB144*$N144*SUMIF(Lists!$E$2:$E$133,'Quarterly Information'!$M144,Exchange_Value)+AB144*$P144*SUMIF(Lists!$E$2:$E$133,'Quarterly Information'!$O144,Exchange_Value)+AB144*$R144*SUMIF(Lists!$E$2:$E$133,'Quarterly Information'!$Q144,Exchange_Value)+AB144*$T144*SUMIF(Lists!$E$2:$E$133,'Quarterly Information'!$S144,Exchange_Value))/1000,AB144*SUMIF(Lists!$E$2:$E$133,$I144,Exchange_Value)/1000),1)</f>
        <v>0</v>
      </c>
      <c r="BZ144" s="151">
        <f>ROUND(IF($I144="Other HFC Blend",(AC144*$L144*SUMIF(Lists!$E$2:$E$133,'Quarterly Information'!$K144,Exchange_Value)+AC144*$N144*SUMIF(Lists!$E$2:$E$133,'Quarterly Information'!$M144,Exchange_Value)+AC144*$P144*SUMIF(Lists!$E$2:$E$133,'Quarterly Information'!$O144,Exchange_Value)+AC144*$R144*SUMIF(Lists!$E$2:$E$133,'Quarterly Information'!$Q144,Exchange_Value)+AC144*$T144*SUMIF(Lists!$E$2:$E$133,'Quarterly Information'!$S144,Exchange_Value))/1000,AC144*SUMIF(Lists!$E$2:$E$133,$I144,Exchange_Value)/1000),1)</f>
        <v>0</v>
      </c>
      <c r="CA144" s="151">
        <f>ROUND(IF($I144="Other HFC Blend",(AD144*$L144*SUMIF(Lists!$E$2:$E$133,'Quarterly Information'!$K144,Exchange_Value)+AD144*$N144*SUMIF(Lists!$E$2:$E$133,'Quarterly Information'!$M144,Exchange_Value)+AD144*$P144*SUMIF(Lists!$E$2:$E$133,'Quarterly Information'!$O144,Exchange_Value)+AD144*$R144*SUMIF(Lists!$E$2:$E$133,'Quarterly Information'!$Q144,Exchange_Value)+AD144*$T144*SUMIF(Lists!$E$2:$E$133,'Quarterly Information'!$S144,Exchange_Value))/1000,AD144*SUMIF(Lists!$E$2:$E$133,$I144,Exchange_Value)/1000),1)</f>
        <v>0</v>
      </c>
      <c r="CB144" s="151">
        <f>ROUND(IF($I144="Other HFC Blend",(AE144*$L144*SUMIF(Lists!$E$2:$E$133,'Quarterly Information'!$K144,Exchange_Value)+AE144*$N144*SUMIF(Lists!$E$2:$E$133,'Quarterly Information'!$M144,Exchange_Value)+AE144*$P144*SUMIF(Lists!$E$2:$E$133,'Quarterly Information'!$O144,Exchange_Value)+AE144*$R144*SUMIF(Lists!$E$2:$E$133,'Quarterly Information'!$Q144,Exchange_Value)+AE144*$T144*SUMIF(Lists!$E$2:$E$133,'Quarterly Information'!$S144,Exchange_Value))/1000,AE144*SUMIF(Lists!$E$2:$E$133,$I144,Exchange_Value)/1000),1)</f>
        <v>0</v>
      </c>
      <c r="CC144" s="151">
        <f>ROUND(IF($I144="Other HFC Blend",(AF144*$L144*SUMIF(Lists!$E$2:$E$133,'Quarterly Information'!$K144,Exchange_Value)+AF144*$N144*SUMIF(Lists!$E$2:$E$133,'Quarterly Information'!$M144,Exchange_Value)+AF144*$P144*SUMIF(Lists!$E$2:$E$133,'Quarterly Information'!$O144,Exchange_Value)+AF144*$R144*SUMIF(Lists!$E$2:$E$133,'Quarterly Information'!$Q144,Exchange_Value)+AF144*$T144*SUMIF(Lists!$E$2:$E$133,'Quarterly Information'!$S144,Exchange_Value))/1000,AF144*SUMIF(Lists!$E$2:$E$133,$I144,Exchange_Value)/1000),1)</f>
        <v>0</v>
      </c>
    </row>
    <row r="145" spans="1:81" ht="14.1">
      <c r="A145" s="18">
        <v>103</v>
      </c>
      <c r="B145" s="46" t="str">
        <f t="shared" si="73"/>
        <v/>
      </c>
      <c r="C145" s="72"/>
      <c r="D145" s="47"/>
      <c r="E145" s="81"/>
      <c r="F145" s="48"/>
      <c r="G145" s="49"/>
      <c r="H145" s="50"/>
      <c r="I145" s="92"/>
      <c r="J145" s="104"/>
      <c r="K145" s="109"/>
      <c r="L145" s="51"/>
      <c r="M145" s="48"/>
      <c r="N145" s="51"/>
      <c r="O145" s="48"/>
      <c r="P145" s="51"/>
      <c r="Q145" s="69"/>
      <c r="R145" s="51"/>
      <c r="S145" s="69"/>
      <c r="T145" s="110"/>
      <c r="U145" s="107"/>
      <c r="V145" s="48"/>
      <c r="W145" s="52"/>
      <c r="X145" s="48"/>
      <c r="Y145" s="116"/>
      <c r="Z145" s="133"/>
      <c r="AA145" s="131"/>
      <c r="AB145" s="76"/>
      <c r="AC145" s="76"/>
      <c r="AD145" s="76"/>
      <c r="AE145" s="76"/>
      <c r="AF145" s="76"/>
      <c r="AG145" s="145"/>
      <c r="AH145"/>
      <c r="AI145" s="148">
        <f t="shared" si="37"/>
        <v>0</v>
      </c>
      <c r="AJ145" s="148">
        <f t="shared" si="38"/>
        <v>0</v>
      </c>
      <c r="AK145" s="148">
        <f t="shared" si="39"/>
        <v>0</v>
      </c>
      <c r="AL145" s="148">
        <f t="shared" si="40"/>
        <v>0</v>
      </c>
      <c r="AM145" s="148">
        <f t="shared" si="41"/>
        <v>0</v>
      </c>
      <c r="AN145" s="148">
        <f t="shared" si="42"/>
        <v>0</v>
      </c>
      <c r="AO145" s="150"/>
      <c r="AP145" s="149" t="e">
        <f t="shared" si="43"/>
        <v>#DIV/0!</v>
      </c>
      <c r="AQ145" s="149" t="e">
        <f t="shared" si="44"/>
        <v>#DIV/0!</v>
      </c>
      <c r="AR145" s="149" t="e">
        <f t="shared" si="45"/>
        <v>#DIV/0!</v>
      </c>
      <c r="AS145" s="149" t="e">
        <f t="shared" si="46"/>
        <v>#DIV/0!</v>
      </c>
      <c r="AT145" s="149" t="e">
        <f t="shared" si="47"/>
        <v>#DIV/0!</v>
      </c>
      <c r="AU145" s="148">
        <f t="shared" si="48"/>
        <v>0</v>
      </c>
      <c r="AV145" s="149" t="e">
        <f t="shared" si="49"/>
        <v>#DIV/0!</v>
      </c>
      <c r="AW145" s="149" t="e">
        <f t="shared" si="50"/>
        <v>#DIV/0!</v>
      </c>
      <c r="AX145" s="149" t="e">
        <f t="shared" si="51"/>
        <v>#DIV/0!</v>
      </c>
      <c r="AY145" s="149" t="e">
        <f t="shared" si="52"/>
        <v>#DIV/0!</v>
      </c>
      <c r="AZ145" s="149" t="e">
        <f t="shared" si="53"/>
        <v>#DIV/0!</v>
      </c>
      <c r="BA145" s="148">
        <f t="shared" si="54"/>
        <v>0</v>
      </c>
      <c r="BB145" s="149" t="e">
        <f t="shared" si="55"/>
        <v>#DIV/0!</v>
      </c>
      <c r="BC145" s="149" t="e">
        <f t="shared" si="56"/>
        <v>#DIV/0!</v>
      </c>
      <c r="BD145" s="149" t="e">
        <f t="shared" si="57"/>
        <v>#DIV/0!</v>
      </c>
      <c r="BE145" s="149" t="e">
        <f t="shared" si="58"/>
        <v>#DIV/0!</v>
      </c>
      <c r="BF145" s="149" t="e">
        <f t="shared" si="59"/>
        <v>#DIV/0!</v>
      </c>
      <c r="BG145" s="148">
        <f t="shared" si="60"/>
        <v>0</v>
      </c>
      <c r="BH145" s="149" t="e">
        <f t="shared" si="61"/>
        <v>#DIV/0!</v>
      </c>
      <c r="BI145" s="149" t="e">
        <f t="shared" si="62"/>
        <v>#DIV/0!</v>
      </c>
      <c r="BJ145" s="149" t="e">
        <f t="shared" si="63"/>
        <v>#DIV/0!</v>
      </c>
      <c r="BK145" s="149" t="e">
        <f t="shared" si="64"/>
        <v>#DIV/0!</v>
      </c>
      <c r="BL145" s="149" t="e">
        <f t="shared" si="65"/>
        <v>#DIV/0!</v>
      </c>
      <c r="BM145" s="148">
        <f t="shared" si="66"/>
        <v>0</v>
      </c>
      <c r="BN145" s="149" t="e">
        <f t="shared" si="67"/>
        <v>#DIV/0!</v>
      </c>
      <c r="BO145" s="149" t="e">
        <f t="shared" si="68"/>
        <v>#DIV/0!</v>
      </c>
      <c r="BP145" s="149" t="e">
        <f t="shared" si="69"/>
        <v>#DIV/0!</v>
      </c>
      <c r="BQ145" s="149" t="e">
        <f t="shared" si="70"/>
        <v>#DIV/0!</v>
      </c>
      <c r="BR145" s="149" t="e">
        <f t="shared" si="71"/>
        <v>#DIV/0!</v>
      </c>
      <c r="BS145" s="148">
        <f t="shared" si="72"/>
        <v>0</v>
      </c>
      <c r="BT145" s="150"/>
      <c r="BU145" s="150" t="e">
        <f>VLOOKUP(I145,Lists!$D$2:$D$19,1,FALSE)</f>
        <v>#N/A</v>
      </c>
      <c r="BV145" s="150" t="e">
        <f>VLOOKUP($I145,Blends!$B$2:$B$115,1,FALSE)</f>
        <v>#N/A</v>
      </c>
      <c r="BW145" s="150"/>
      <c r="BX145" s="151">
        <f>ROUND(IF($I145="Other HFC Blend",(AA145*$L145*SUMIF(Lists!$E$2:$E$133,'Quarterly Information'!$K145,Exchange_Value)+AA145*$N145*SUMIF(Lists!$E$2:$E$133,'Quarterly Information'!$M145,Exchange_Value)+AA145*$P145*SUMIF(Lists!$E$2:$E$133,'Quarterly Information'!$O145,Exchange_Value)+AA145*$R145*SUMIF(Lists!$E$2:$E$133,'Quarterly Information'!$Q145,Exchange_Value)+AA145*$T145*SUMIF(Lists!$E$2:$E$133,'Quarterly Information'!$S145,Exchange_Value))/1000,AA145*SUMIF(Lists!$E$2:$E$133,$I145,Exchange_Value)/1000),1)</f>
        <v>0</v>
      </c>
      <c r="BY145" s="151">
        <f>ROUND(IF($I145="Other HFC Blend",(AB145*$L145*SUMIF(Lists!$E$2:$E$133,'Quarterly Information'!$K145,Exchange_Value)+AB145*$N145*SUMIF(Lists!$E$2:$E$133,'Quarterly Information'!$M145,Exchange_Value)+AB145*$P145*SUMIF(Lists!$E$2:$E$133,'Quarterly Information'!$O145,Exchange_Value)+AB145*$R145*SUMIF(Lists!$E$2:$E$133,'Quarterly Information'!$Q145,Exchange_Value)+AB145*$T145*SUMIF(Lists!$E$2:$E$133,'Quarterly Information'!$S145,Exchange_Value))/1000,AB145*SUMIF(Lists!$E$2:$E$133,$I145,Exchange_Value)/1000),1)</f>
        <v>0</v>
      </c>
      <c r="BZ145" s="151">
        <f>ROUND(IF($I145="Other HFC Blend",(AC145*$L145*SUMIF(Lists!$E$2:$E$133,'Quarterly Information'!$K145,Exchange_Value)+AC145*$N145*SUMIF(Lists!$E$2:$E$133,'Quarterly Information'!$M145,Exchange_Value)+AC145*$P145*SUMIF(Lists!$E$2:$E$133,'Quarterly Information'!$O145,Exchange_Value)+AC145*$R145*SUMIF(Lists!$E$2:$E$133,'Quarterly Information'!$Q145,Exchange_Value)+AC145*$T145*SUMIF(Lists!$E$2:$E$133,'Quarterly Information'!$S145,Exchange_Value))/1000,AC145*SUMIF(Lists!$E$2:$E$133,$I145,Exchange_Value)/1000),1)</f>
        <v>0</v>
      </c>
      <c r="CA145" s="151">
        <f>ROUND(IF($I145="Other HFC Blend",(AD145*$L145*SUMIF(Lists!$E$2:$E$133,'Quarterly Information'!$K145,Exchange_Value)+AD145*$N145*SUMIF(Lists!$E$2:$E$133,'Quarterly Information'!$M145,Exchange_Value)+AD145*$P145*SUMIF(Lists!$E$2:$E$133,'Quarterly Information'!$O145,Exchange_Value)+AD145*$R145*SUMIF(Lists!$E$2:$E$133,'Quarterly Information'!$Q145,Exchange_Value)+AD145*$T145*SUMIF(Lists!$E$2:$E$133,'Quarterly Information'!$S145,Exchange_Value))/1000,AD145*SUMIF(Lists!$E$2:$E$133,$I145,Exchange_Value)/1000),1)</f>
        <v>0</v>
      </c>
      <c r="CB145" s="151">
        <f>ROUND(IF($I145="Other HFC Blend",(AE145*$L145*SUMIF(Lists!$E$2:$E$133,'Quarterly Information'!$K145,Exchange_Value)+AE145*$N145*SUMIF(Lists!$E$2:$E$133,'Quarterly Information'!$M145,Exchange_Value)+AE145*$P145*SUMIF(Lists!$E$2:$E$133,'Quarterly Information'!$O145,Exchange_Value)+AE145*$R145*SUMIF(Lists!$E$2:$E$133,'Quarterly Information'!$Q145,Exchange_Value)+AE145*$T145*SUMIF(Lists!$E$2:$E$133,'Quarterly Information'!$S145,Exchange_Value))/1000,AE145*SUMIF(Lists!$E$2:$E$133,$I145,Exchange_Value)/1000),1)</f>
        <v>0</v>
      </c>
      <c r="CC145" s="151">
        <f>ROUND(IF($I145="Other HFC Blend",(AF145*$L145*SUMIF(Lists!$E$2:$E$133,'Quarterly Information'!$K145,Exchange_Value)+AF145*$N145*SUMIF(Lists!$E$2:$E$133,'Quarterly Information'!$M145,Exchange_Value)+AF145*$P145*SUMIF(Lists!$E$2:$E$133,'Quarterly Information'!$O145,Exchange_Value)+AF145*$R145*SUMIF(Lists!$E$2:$E$133,'Quarterly Information'!$Q145,Exchange_Value)+AF145*$T145*SUMIF(Lists!$E$2:$E$133,'Quarterly Information'!$S145,Exchange_Value))/1000,AF145*SUMIF(Lists!$E$2:$E$133,$I145,Exchange_Value)/1000),1)</f>
        <v>0</v>
      </c>
    </row>
    <row r="146" spans="1:81" ht="14.1">
      <c r="A146" s="18">
        <v>104</v>
      </c>
      <c r="B146" s="46" t="str">
        <f t="shared" si="73"/>
        <v/>
      </c>
      <c r="C146" s="72"/>
      <c r="D146" s="47"/>
      <c r="E146" s="81"/>
      <c r="F146" s="48"/>
      <c r="G146" s="49"/>
      <c r="H146" s="50"/>
      <c r="I146" s="92"/>
      <c r="J146" s="104"/>
      <c r="K146" s="109"/>
      <c r="L146" s="51"/>
      <c r="M146" s="48"/>
      <c r="N146" s="51"/>
      <c r="O146" s="48"/>
      <c r="P146" s="51"/>
      <c r="Q146" s="69"/>
      <c r="R146" s="51"/>
      <c r="S146" s="69"/>
      <c r="T146" s="110"/>
      <c r="U146" s="107"/>
      <c r="V146" s="48"/>
      <c r="W146" s="52"/>
      <c r="X146" s="48"/>
      <c r="Y146" s="116"/>
      <c r="Z146" s="133"/>
      <c r="AA146" s="131"/>
      <c r="AB146" s="76"/>
      <c r="AC146" s="76"/>
      <c r="AD146" s="76"/>
      <c r="AE146" s="76"/>
      <c r="AF146" s="76"/>
      <c r="AG146" s="145"/>
      <c r="AH146"/>
      <c r="AI146" s="148">
        <f t="shared" si="37"/>
        <v>0</v>
      </c>
      <c r="AJ146" s="148">
        <f t="shared" si="38"/>
        <v>0</v>
      </c>
      <c r="AK146" s="148">
        <f t="shared" si="39"/>
        <v>0</v>
      </c>
      <c r="AL146" s="148">
        <f t="shared" si="40"/>
        <v>0</v>
      </c>
      <c r="AM146" s="148">
        <f t="shared" si="41"/>
        <v>0</v>
      </c>
      <c r="AN146" s="148">
        <f t="shared" si="42"/>
        <v>0</v>
      </c>
      <c r="AO146" s="150"/>
      <c r="AP146" s="149" t="e">
        <f t="shared" si="43"/>
        <v>#DIV/0!</v>
      </c>
      <c r="AQ146" s="149" t="e">
        <f t="shared" si="44"/>
        <v>#DIV/0!</v>
      </c>
      <c r="AR146" s="149" t="e">
        <f t="shared" si="45"/>
        <v>#DIV/0!</v>
      </c>
      <c r="AS146" s="149" t="e">
        <f t="shared" si="46"/>
        <v>#DIV/0!</v>
      </c>
      <c r="AT146" s="149" t="e">
        <f t="shared" si="47"/>
        <v>#DIV/0!</v>
      </c>
      <c r="AU146" s="148">
        <f t="shared" si="48"/>
        <v>0</v>
      </c>
      <c r="AV146" s="149" t="e">
        <f t="shared" si="49"/>
        <v>#DIV/0!</v>
      </c>
      <c r="AW146" s="149" t="e">
        <f t="shared" si="50"/>
        <v>#DIV/0!</v>
      </c>
      <c r="AX146" s="149" t="e">
        <f t="shared" si="51"/>
        <v>#DIV/0!</v>
      </c>
      <c r="AY146" s="149" t="e">
        <f t="shared" si="52"/>
        <v>#DIV/0!</v>
      </c>
      <c r="AZ146" s="149" t="e">
        <f t="shared" si="53"/>
        <v>#DIV/0!</v>
      </c>
      <c r="BA146" s="148">
        <f t="shared" si="54"/>
        <v>0</v>
      </c>
      <c r="BB146" s="149" t="e">
        <f t="shared" si="55"/>
        <v>#DIV/0!</v>
      </c>
      <c r="BC146" s="149" t="e">
        <f t="shared" si="56"/>
        <v>#DIV/0!</v>
      </c>
      <c r="BD146" s="149" t="e">
        <f t="shared" si="57"/>
        <v>#DIV/0!</v>
      </c>
      <c r="BE146" s="149" t="e">
        <f t="shared" si="58"/>
        <v>#DIV/0!</v>
      </c>
      <c r="BF146" s="149" t="e">
        <f t="shared" si="59"/>
        <v>#DIV/0!</v>
      </c>
      <c r="BG146" s="148">
        <f t="shared" si="60"/>
        <v>0</v>
      </c>
      <c r="BH146" s="149" t="e">
        <f t="shared" si="61"/>
        <v>#DIV/0!</v>
      </c>
      <c r="BI146" s="149" t="e">
        <f t="shared" si="62"/>
        <v>#DIV/0!</v>
      </c>
      <c r="BJ146" s="149" t="e">
        <f t="shared" si="63"/>
        <v>#DIV/0!</v>
      </c>
      <c r="BK146" s="149" t="e">
        <f t="shared" si="64"/>
        <v>#DIV/0!</v>
      </c>
      <c r="BL146" s="149" t="e">
        <f t="shared" si="65"/>
        <v>#DIV/0!</v>
      </c>
      <c r="BM146" s="148">
        <f t="shared" si="66"/>
        <v>0</v>
      </c>
      <c r="BN146" s="149" t="e">
        <f t="shared" si="67"/>
        <v>#DIV/0!</v>
      </c>
      <c r="BO146" s="149" t="e">
        <f t="shared" si="68"/>
        <v>#DIV/0!</v>
      </c>
      <c r="BP146" s="149" t="e">
        <f t="shared" si="69"/>
        <v>#DIV/0!</v>
      </c>
      <c r="BQ146" s="149" t="e">
        <f t="shared" si="70"/>
        <v>#DIV/0!</v>
      </c>
      <c r="BR146" s="149" t="e">
        <f t="shared" si="71"/>
        <v>#DIV/0!</v>
      </c>
      <c r="BS146" s="148">
        <f t="shared" si="72"/>
        <v>0</v>
      </c>
      <c r="BT146" s="150"/>
      <c r="BU146" s="150" t="e">
        <f>VLOOKUP(I146,Lists!$D$2:$D$19,1,FALSE)</f>
        <v>#N/A</v>
      </c>
      <c r="BV146" s="150" t="e">
        <f>VLOOKUP($I146,Blends!$B$2:$B$115,1,FALSE)</f>
        <v>#N/A</v>
      </c>
      <c r="BW146" s="150"/>
      <c r="BX146" s="151">
        <f>ROUND(IF($I146="Other HFC Blend",(AA146*$L146*SUMIF(Lists!$E$2:$E$133,'Quarterly Information'!$K146,Exchange_Value)+AA146*$N146*SUMIF(Lists!$E$2:$E$133,'Quarterly Information'!$M146,Exchange_Value)+AA146*$P146*SUMIF(Lists!$E$2:$E$133,'Quarterly Information'!$O146,Exchange_Value)+AA146*$R146*SUMIF(Lists!$E$2:$E$133,'Quarterly Information'!$Q146,Exchange_Value)+AA146*$T146*SUMIF(Lists!$E$2:$E$133,'Quarterly Information'!$S146,Exchange_Value))/1000,AA146*SUMIF(Lists!$E$2:$E$133,$I146,Exchange_Value)/1000),1)</f>
        <v>0</v>
      </c>
      <c r="BY146" s="151">
        <f>ROUND(IF($I146="Other HFC Blend",(AB146*$L146*SUMIF(Lists!$E$2:$E$133,'Quarterly Information'!$K146,Exchange_Value)+AB146*$N146*SUMIF(Lists!$E$2:$E$133,'Quarterly Information'!$M146,Exchange_Value)+AB146*$P146*SUMIF(Lists!$E$2:$E$133,'Quarterly Information'!$O146,Exchange_Value)+AB146*$R146*SUMIF(Lists!$E$2:$E$133,'Quarterly Information'!$Q146,Exchange_Value)+AB146*$T146*SUMIF(Lists!$E$2:$E$133,'Quarterly Information'!$S146,Exchange_Value))/1000,AB146*SUMIF(Lists!$E$2:$E$133,$I146,Exchange_Value)/1000),1)</f>
        <v>0</v>
      </c>
      <c r="BZ146" s="151">
        <f>ROUND(IF($I146="Other HFC Blend",(AC146*$L146*SUMIF(Lists!$E$2:$E$133,'Quarterly Information'!$K146,Exchange_Value)+AC146*$N146*SUMIF(Lists!$E$2:$E$133,'Quarterly Information'!$M146,Exchange_Value)+AC146*$P146*SUMIF(Lists!$E$2:$E$133,'Quarterly Information'!$O146,Exchange_Value)+AC146*$R146*SUMIF(Lists!$E$2:$E$133,'Quarterly Information'!$Q146,Exchange_Value)+AC146*$T146*SUMIF(Lists!$E$2:$E$133,'Quarterly Information'!$S146,Exchange_Value))/1000,AC146*SUMIF(Lists!$E$2:$E$133,$I146,Exchange_Value)/1000),1)</f>
        <v>0</v>
      </c>
      <c r="CA146" s="151">
        <f>ROUND(IF($I146="Other HFC Blend",(AD146*$L146*SUMIF(Lists!$E$2:$E$133,'Quarterly Information'!$K146,Exchange_Value)+AD146*$N146*SUMIF(Lists!$E$2:$E$133,'Quarterly Information'!$M146,Exchange_Value)+AD146*$P146*SUMIF(Lists!$E$2:$E$133,'Quarterly Information'!$O146,Exchange_Value)+AD146*$R146*SUMIF(Lists!$E$2:$E$133,'Quarterly Information'!$Q146,Exchange_Value)+AD146*$T146*SUMIF(Lists!$E$2:$E$133,'Quarterly Information'!$S146,Exchange_Value))/1000,AD146*SUMIF(Lists!$E$2:$E$133,$I146,Exchange_Value)/1000),1)</f>
        <v>0</v>
      </c>
      <c r="CB146" s="151">
        <f>ROUND(IF($I146="Other HFC Blend",(AE146*$L146*SUMIF(Lists!$E$2:$E$133,'Quarterly Information'!$K146,Exchange_Value)+AE146*$N146*SUMIF(Lists!$E$2:$E$133,'Quarterly Information'!$M146,Exchange_Value)+AE146*$P146*SUMIF(Lists!$E$2:$E$133,'Quarterly Information'!$O146,Exchange_Value)+AE146*$R146*SUMIF(Lists!$E$2:$E$133,'Quarterly Information'!$Q146,Exchange_Value)+AE146*$T146*SUMIF(Lists!$E$2:$E$133,'Quarterly Information'!$S146,Exchange_Value))/1000,AE146*SUMIF(Lists!$E$2:$E$133,$I146,Exchange_Value)/1000),1)</f>
        <v>0</v>
      </c>
      <c r="CC146" s="151">
        <f>ROUND(IF($I146="Other HFC Blend",(AF146*$L146*SUMIF(Lists!$E$2:$E$133,'Quarterly Information'!$K146,Exchange_Value)+AF146*$N146*SUMIF(Lists!$E$2:$E$133,'Quarterly Information'!$M146,Exchange_Value)+AF146*$P146*SUMIF(Lists!$E$2:$E$133,'Quarterly Information'!$O146,Exchange_Value)+AF146*$R146*SUMIF(Lists!$E$2:$E$133,'Quarterly Information'!$Q146,Exchange_Value)+AF146*$T146*SUMIF(Lists!$E$2:$E$133,'Quarterly Information'!$S146,Exchange_Value))/1000,AF146*SUMIF(Lists!$E$2:$E$133,$I146,Exchange_Value)/1000),1)</f>
        <v>0</v>
      </c>
    </row>
    <row r="147" spans="1:81" ht="14.1">
      <c r="A147" s="18">
        <v>105</v>
      </c>
      <c r="B147" s="46" t="str">
        <f t="shared" si="73"/>
        <v/>
      </c>
      <c r="C147" s="72"/>
      <c r="D147" s="47"/>
      <c r="E147" s="81"/>
      <c r="F147" s="48"/>
      <c r="G147" s="49"/>
      <c r="H147" s="50"/>
      <c r="I147" s="92"/>
      <c r="J147" s="104"/>
      <c r="K147" s="109"/>
      <c r="L147" s="51"/>
      <c r="M147" s="48"/>
      <c r="N147" s="51"/>
      <c r="O147" s="48"/>
      <c r="P147" s="51"/>
      <c r="Q147" s="69"/>
      <c r="R147" s="51"/>
      <c r="S147" s="69"/>
      <c r="T147" s="110"/>
      <c r="U147" s="107"/>
      <c r="V147" s="48"/>
      <c r="W147" s="52"/>
      <c r="X147" s="48"/>
      <c r="Y147" s="116"/>
      <c r="Z147" s="133"/>
      <c r="AA147" s="131"/>
      <c r="AB147" s="76"/>
      <c r="AC147" s="76"/>
      <c r="AD147" s="76"/>
      <c r="AE147" s="76"/>
      <c r="AF147" s="76"/>
      <c r="AG147" s="145"/>
      <c r="AH147"/>
      <c r="AI147" s="148">
        <f t="shared" si="37"/>
        <v>0</v>
      </c>
      <c r="AJ147" s="148">
        <f t="shared" si="38"/>
        <v>0</v>
      </c>
      <c r="AK147" s="148">
        <f t="shared" si="39"/>
        <v>0</v>
      </c>
      <c r="AL147" s="148">
        <f t="shared" si="40"/>
        <v>0</v>
      </c>
      <c r="AM147" s="148">
        <f t="shared" si="41"/>
        <v>0</v>
      </c>
      <c r="AN147" s="148">
        <f t="shared" si="42"/>
        <v>0</v>
      </c>
      <c r="AO147" s="150"/>
      <c r="AP147" s="149" t="e">
        <f t="shared" si="43"/>
        <v>#DIV/0!</v>
      </c>
      <c r="AQ147" s="149" t="e">
        <f t="shared" si="44"/>
        <v>#DIV/0!</v>
      </c>
      <c r="AR147" s="149" t="e">
        <f t="shared" si="45"/>
        <v>#DIV/0!</v>
      </c>
      <c r="AS147" s="149" t="e">
        <f t="shared" si="46"/>
        <v>#DIV/0!</v>
      </c>
      <c r="AT147" s="149" t="e">
        <f t="shared" si="47"/>
        <v>#DIV/0!</v>
      </c>
      <c r="AU147" s="148">
        <f t="shared" si="48"/>
        <v>0</v>
      </c>
      <c r="AV147" s="149" t="e">
        <f t="shared" si="49"/>
        <v>#DIV/0!</v>
      </c>
      <c r="AW147" s="149" t="e">
        <f t="shared" si="50"/>
        <v>#DIV/0!</v>
      </c>
      <c r="AX147" s="149" t="e">
        <f t="shared" si="51"/>
        <v>#DIV/0!</v>
      </c>
      <c r="AY147" s="149" t="e">
        <f t="shared" si="52"/>
        <v>#DIV/0!</v>
      </c>
      <c r="AZ147" s="149" t="e">
        <f t="shared" si="53"/>
        <v>#DIV/0!</v>
      </c>
      <c r="BA147" s="148">
        <f t="shared" si="54"/>
        <v>0</v>
      </c>
      <c r="BB147" s="149" t="e">
        <f t="shared" si="55"/>
        <v>#DIV/0!</v>
      </c>
      <c r="BC147" s="149" t="e">
        <f t="shared" si="56"/>
        <v>#DIV/0!</v>
      </c>
      <c r="BD147" s="149" t="e">
        <f t="shared" si="57"/>
        <v>#DIV/0!</v>
      </c>
      <c r="BE147" s="149" t="e">
        <f t="shared" si="58"/>
        <v>#DIV/0!</v>
      </c>
      <c r="BF147" s="149" t="e">
        <f t="shared" si="59"/>
        <v>#DIV/0!</v>
      </c>
      <c r="BG147" s="148">
        <f t="shared" si="60"/>
        <v>0</v>
      </c>
      <c r="BH147" s="149" t="e">
        <f t="shared" si="61"/>
        <v>#DIV/0!</v>
      </c>
      <c r="BI147" s="149" t="e">
        <f t="shared" si="62"/>
        <v>#DIV/0!</v>
      </c>
      <c r="BJ147" s="149" t="e">
        <f t="shared" si="63"/>
        <v>#DIV/0!</v>
      </c>
      <c r="BK147" s="149" t="e">
        <f t="shared" si="64"/>
        <v>#DIV/0!</v>
      </c>
      <c r="BL147" s="149" t="e">
        <f t="shared" si="65"/>
        <v>#DIV/0!</v>
      </c>
      <c r="BM147" s="148">
        <f t="shared" si="66"/>
        <v>0</v>
      </c>
      <c r="BN147" s="149" t="e">
        <f t="shared" si="67"/>
        <v>#DIV/0!</v>
      </c>
      <c r="BO147" s="149" t="e">
        <f t="shared" si="68"/>
        <v>#DIV/0!</v>
      </c>
      <c r="BP147" s="149" t="e">
        <f t="shared" si="69"/>
        <v>#DIV/0!</v>
      </c>
      <c r="BQ147" s="149" t="e">
        <f t="shared" si="70"/>
        <v>#DIV/0!</v>
      </c>
      <c r="BR147" s="149" t="e">
        <f t="shared" si="71"/>
        <v>#DIV/0!</v>
      </c>
      <c r="BS147" s="148">
        <f t="shared" si="72"/>
        <v>0</v>
      </c>
      <c r="BT147" s="150"/>
      <c r="BU147" s="150" t="e">
        <f>VLOOKUP(I147,Lists!$D$2:$D$19,1,FALSE)</f>
        <v>#N/A</v>
      </c>
      <c r="BV147" s="150" t="e">
        <f>VLOOKUP($I147,Blends!$B$2:$B$115,1,FALSE)</f>
        <v>#N/A</v>
      </c>
      <c r="BW147" s="150"/>
      <c r="BX147" s="151">
        <f>ROUND(IF($I147="Other HFC Blend",(AA147*$L147*SUMIF(Lists!$E$2:$E$133,'Quarterly Information'!$K147,Exchange_Value)+AA147*$N147*SUMIF(Lists!$E$2:$E$133,'Quarterly Information'!$M147,Exchange_Value)+AA147*$P147*SUMIF(Lists!$E$2:$E$133,'Quarterly Information'!$O147,Exchange_Value)+AA147*$R147*SUMIF(Lists!$E$2:$E$133,'Quarterly Information'!$Q147,Exchange_Value)+AA147*$T147*SUMIF(Lists!$E$2:$E$133,'Quarterly Information'!$S147,Exchange_Value))/1000,AA147*SUMIF(Lists!$E$2:$E$133,$I147,Exchange_Value)/1000),1)</f>
        <v>0</v>
      </c>
      <c r="BY147" s="151">
        <f>ROUND(IF($I147="Other HFC Blend",(AB147*$L147*SUMIF(Lists!$E$2:$E$133,'Quarterly Information'!$K147,Exchange_Value)+AB147*$N147*SUMIF(Lists!$E$2:$E$133,'Quarterly Information'!$M147,Exchange_Value)+AB147*$P147*SUMIF(Lists!$E$2:$E$133,'Quarterly Information'!$O147,Exchange_Value)+AB147*$R147*SUMIF(Lists!$E$2:$E$133,'Quarterly Information'!$Q147,Exchange_Value)+AB147*$T147*SUMIF(Lists!$E$2:$E$133,'Quarterly Information'!$S147,Exchange_Value))/1000,AB147*SUMIF(Lists!$E$2:$E$133,$I147,Exchange_Value)/1000),1)</f>
        <v>0</v>
      </c>
      <c r="BZ147" s="151">
        <f>ROUND(IF($I147="Other HFC Blend",(AC147*$L147*SUMIF(Lists!$E$2:$E$133,'Quarterly Information'!$K147,Exchange_Value)+AC147*$N147*SUMIF(Lists!$E$2:$E$133,'Quarterly Information'!$M147,Exchange_Value)+AC147*$P147*SUMIF(Lists!$E$2:$E$133,'Quarterly Information'!$O147,Exchange_Value)+AC147*$R147*SUMIF(Lists!$E$2:$E$133,'Quarterly Information'!$Q147,Exchange_Value)+AC147*$T147*SUMIF(Lists!$E$2:$E$133,'Quarterly Information'!$S147,Exchange_Value))/1000,AC147*SUMIF(Lists!$E$2:$E$133,$I147,Exchange_Value)/1000),1)</f>
        <v>0</v>
      </c>
      <c r="CA147" s="151">
        <f>ROUND(IF($I147="Other HFC Blend",(AD147*$L147*SUMIF(Lists!$E$2:$E$133,'Quarterly Information'!$K147,Exchange_Value)+AD147*$N147*SUMIF(Lists!$E$2:$E$133,'Quarterly Information'!$M147,Exchange_Value)+AD147*$P147*SUMIF(Lists!$E$2:$E$133,'Quarterly Information'!$O147,Exchange_Value)+AD147*$R147*SUMIF(Lists!$E$2:$E$133,'Quarterly Information'!$Q147,Exchange_Value)+AD147*$T147*SUMIF(Lists!$E$2:$E$133,'Quarterly Information'!$S147,Exchange_Value))/1000,AD147*SUMIF(Lists!$E$2:$E$133,$I147,Exchange_Value)/1000),1)</f>
        <v>0</v>
      </c>
      <c r="CB147" s="151">
        <f>ROUND(IF($I147="Other HFC Blend",(AE147*$L147*SUMIF(Lists!$E$2:$E$133,'Quarterly Information'!$K147,Exchange_Value)+AE147*$N147*SUMIF(Lists!$E$2:$E$133,'Quarterly Information'!$M147,Exchange_Value)+AE147*$P147*SUMIF(Lists!$E$2:$E$133,'Quarterly Information'!$O147,Exchange_Value)+AE147*$R147*SUMIF(Lists!$E$2:$E$133,'Quarterly Information'!$Q147,Exchange_Value)+AE147*$T147*SUMIF(Lists!$E$2:$E$133,'Quarterly Information'!$S147,Exchange_Value))/1000,AE147*SUMIF(Lists!$E$2:$E$133,$I147,Exchange_Value)/1000),1)</f>
        <v>0</v>
      </c>
      <c r="CC147" s="151">
        <f>ROUND(IF($I147="Other HFC Blend",(AF147*$L147*SUMIF(Lists!$E$2:$E$133,'Quarterly Information'!$K147,Exchange_Value)+AF147*$N147*SUMIF(Lists!$E$2:$E$133,'Quarterly Information'!$M147,Exchange_Value)+AF147*$P147*SUMIF(Lists!$E$2:$E$133,'Quarterly Information'!$O147,Exchange_Value)+AF147*$R147*SUMIF(Lists!$E$2:$E$133,'Quarterly Information'!$Q147,Exchange_Value)+AF147*$T147*SUMIF(Lists!$E$2:$E$133,'Quarterly Information'!$S147,Exchange_Value))/1000,AF147*SUMIF(Lists!$E$2:$E$133,$I147,Exchange_Value)/1000),1)</f>
        <v>0</v>
      </c>
    </row>
    <row r="148" spans="1:81" ht="14.1">
      <c r="A148" s="18">
        <v>106</v>
      </c>
      <c r="B148" s="46" t="str">
        <f t="shared" si="73"/>
        <v/>
      </c>
      <c r="C148" s="72"/>
      <c r="D148" s="47"/>
      <c r="E148" s="81"/>
      <c r="F148" s="48"/>
      <c r="G148" s="49"/>
      <c r="H148" s="50"/>
      <c r="I148" s="92"/>
      <c r="J148" s="104"/>
      <c r="K148" s="109"/>
      <c r="L148" s="51"/>
      <c r="M148" s="48"/>
      <c r="N148" s="51"/>
      <c r="O148" s="48"/>
      <c r="P148" s="51"/>
      <c r="Q148" s="69"/>
      <c r="R148" s="51"/>
      <c r="S148" s="69"/>
      <c r="T148" s="110"/>
      <c r="U148" s="107"/>
      <c r="V148" s="48"/>
      <c r="W148" s="52"/>
      <c r="X148" s="48"/>
      <c r="Y148" s="116"/>
      <c r="Z148" s="133"/>
      <c r="AA148" s="131"/>
      <c r="AB148" s="76"/>
      <c r="AC148" s="76"/>
      <c r="AD148" s="76"/>
      <c r="AE148" s="76"/>
      <c r="AF148" s="76"/>
      <c r="AG148" s="145"/>
      <c r="AH148"/>
      <c r="AI148" s="148">
        <f t="shared" si="37"/>
        <v>0</v>
      </c>
      <c r="AJ148" s="148">
        <f t="shared" si="38"/>
        <v>0</v>
      </c>
      <c r="AK148" s="148">
        <f t="shared" si="39"/>
        <v>0</v>
      </c>
      <c r="AL148" s="148">
        <f t="shared" si="40"/>
        <v>0</v>
      </c>
      <c r="AM148" s="148">
        <f t="shared" si="41"/>
        <v>0</v>
      </c>
      <c r="AN148" s="148">
        <f t="shared" si="42"/>
        <v>0</v>
      </c>
      <c r="AO148" s="150"/>
      <c r="AP148" s="149" t="e">
        <f t="shared" si="43"/>
        <v>#DIV/0!</v>
      </c>
      <c r="AQ148" s="149" t="e">
        <f t="shared" si="44"/>
        <v>#DIV/0!</v>
      </c>
      <c r="AR148" s="149" t="e">
        <f t="shared" si="45"/>
        <v>#DIV/0!</v>
      </c>
      <c r="AS148" s="149" t="e">
        <f t="shared" si="46"/>
        <v>#DIV/0!</v>
      </c>
      <c r="AT148" s="149" t="e">
        <f t="shared" si="47"/>
        <v>#DIV/0!</v>
      </c>
      <c r="AU148" s="148">
        <f t="shared" si="48"/>
        <v>0</v>
      </c>
      <c r="AV148" s="149" t="e">
        <f t="shared" si="49"/>
        <v>#DIV/0!</v>
      </c>
      <c r="AW148" s="149" t="e">
        <f t="shared" si="50"/>
        <v>#DIV/0!</v>
      </c>
      <c r="AX148" s="149" t="e">
        <f t="shared" si="51"/>
        <v>#DIV/0!</v>
      </c>
      <c r="AY148" s="149" t="e">
        <f t="shared" si="52"/>
        <v>#DIV/0!</v>
      </c>
      <c r="AZ148" s="149" t="e">
        <f t="shared" si="53"/>
        <v>#DIV/0!</v>
      </c>
      <c r="BA148" s="148">
        <f t="shared" si="54"/>
        <v>0</v>
      </c>
      <c r="BB148" s="149" t="e">
        <f t="shared" si="55"/>
        <v>#DIV/0!</v>
      </c>
      <c r="BC148" s="149" t="e">
        <f t="shared" si="56"/>
        <v>#DIV/0!</v>
      </c>
      <c r="BD148" s="149" t="e">
        <f t="shared" si="57"/>
        <v>#DIV/0!</v>
      </c>
      <c r="BE148" s="149" t="e">
        <f t="shared" si="58"/>
        <v>#DIV/0!</v>
      </c>
      <c r="BF148" s="149" t="e">
        <f t="shared" si="59"/>
        <v>#DIV/0!</v>
      </c>
      <c r="BG148" s="148">
        <f t="shared" si="60"/>
        <v>0</v>
      </c>
      <c r="BH148" s="149" t="e">
        <f t="shared" si="61"/>
        <v>#DIV/0!</v>
      </c>
      <c r="BI148" s="149" t="e">
        <f t="shared" si="62"/>
        <v>#DIV/0!</v>
      </c>
      <c r="BJ148" s="149" t="e">
        <f t="shared" si="63"/>
        <v>#DIV/0!</v>
      </c>
      <c r="BK148" s="149" t="e">
        <f t="shared" si="64"/>
        <v>#DIV/0!</v>
      </c>
      <c r="BL148" s="149" t="e">
        <f t="shared" si="65"/>
        <v>#DIV/0!</v>
      </c>
      <c r="BM148" s="148">
        <f t="shared" si="66"/>
        <v>0</v>
      </c>
      <c r="BN148" s="149" t="e">
        <f t="shared" si="67"/>
        <v>#DIV/0!</v>
      </c>
      <c r="BO148" s="149" t="e">
        <f t="shared" si="68"/>
        <v>#DIV/0!</v>
      </c>
      <c r="BP148" s="149" t="e">
        <f t="shared" si="69"/>
        <v>#DIV/0!</v>
      </c>
      <c r="BQ148" s="149" t="e">
        <f t="shared" si="70"/>
        <v>#DIV/0!</v>
      </c>
      <c r="BR148" s="149" t="e">
        <f t="shared" si="71"/>
        <v>#DIV/0!</v>
      </c>
      <c r="BS148" s="148">
        <f t="shared" si="72"/>
        <v>0</v>
      </c>
      <c r="BT148" s="150"/>
      <c r="BU148" s="150" t="e">
        <f>VLOOKUP(I148,Lists!$D$2:$D$19,1,FALSE)</f>
        <v>#N/A</v>
      </c>
      <c r="BV148" s="150" t="e">
        <f>VLOOKUP($I148,Blends!$B$2:$B$115,1,FALSE)</f>
        <v>#N/A</v>
      </c>
      <c r="BW148" s="150"/>
      <c r="BX148" s="151">
        <f>ROUND(IF($I148="Other HFC Blend",(AA148*$L148*SUMIF(Lists!$E$2:$E$133,'Quarterly Information'!$K148,Exchange_Value)+AA148*$N148*SUMIF(Lists!$E$2:$E$133,'Quarterly Information'!$M148,Exchange_Value)+AA148*$P148*SUMIF(Lists!$E$2:$E$133,'Quarterly Information'!$O148,Exchange_Value)+AA148*$R148*SUMIF(Lists!$E$2:$E$133,'Quarterly Information'!$Q148,Exchange_Value)+AA148*$T148*SUMIF(Lists!$E$2:$E$133,'Quarterly Information'!$S148,Exchange_Value))/1000,AA148*SUMIF(Lists!$E$2:$E$133,$I148,Exchange_Value)/1000),1)</f>
        <v>0</v>
      </c>
      <c r="BY148" s="151">
        <f>ROUND(IF($I148="Other HFC Blend",(AB148*$L148*SUMIF(Lists!$E$2:$E$133,'Quarterly Information'!$K148,Exchange_Value)+AB148*$N148*SUMIF(Lists!$E$2:$E$133,'Quarterly Information'!$M148,Exchange_Value)+AB148*$P148*SUMIF(Lists!$E$2:$E$133,'Quarterly Information'!$O148,Exchange_Value)+AB148*$R148*SUMIF(Lists!$E$2:$E$133,'Quarterly Information'!$Q148,Exchange_Value)+AB148*$T148*SUMIF(Lists!$E$2:$E$133,'Quarterly Information'!$S148,Exchange_Value))/1000,AB148*SUMIF(Lists!$E$2:$E$133,$I148,Exchange_Value)/1000),1)</f>
        <v>0</v>
      </c>
      <c r="BZ148" s="151">
        <f>ROUND(IF($I148="Other HFC Blend",(AC148*$L148*SUMIF(Lists!$E$2:$E$133,'Quarterly Information'!$K148,Exchange_Value)+AC148*$N148*SUMIF(Lists!$E$2:$E$133,'Quarterly Information'!$M148,Exchange_Value)+AC148*$P148*SUMIF(Lists!$E$2:$E$133,'Quarterly Information'!$O148,Exchange_Value)+AC148*$R148*SUMIF(Lists!$E$2:$E$133,'Quarterly Information'!$Q148,Exchange_Value)+AC148*$T148*SUMIF(Lists!$E$2:$E$133,'Quarterly Information'!$S148,Exchange_Value))/1000,AC148*SUMIF(Lists!$E$2:$E$133,$I148,Exchange_Value)/1000),1)</f>
        <v>0</v>
      </c>
      <c r="CA148" s="151">
        <f>ROUND(IF($I148="Other HFC Blend",(AD148*$L148*SUMIF(Lists!$E$2:$E$133,'Quarterly Information'!$K148,Exchange_Value)+AD148*$N148*SUMIF(Lists!$E$2:$E$133,'Quarterly Information'!$M148,Exchange_Value)+AD148*$P148*SUMIF(Lists!$E$2:$E$133,'Quarterly Information'!$O148,Exchange_Value)+AD148*$R148*SUMIF(Lists!$E$2:$E$133,'Quarterly Information'!$Q148,Exchange_Value)+AD148*$T148*SUMIF(Lists!$E$2:$E$133,'Quarterly Information'!$S148,Exchange_Value))/1000,AD148*SUMIF(Lists!$E$2:$E$133,$I148,Exchange_Value)/1000),1)</f>
        <v>0</v>
      </c>
      <c r="CB148" s="151">
        <f>ROUND(IF($I148="Other HFC Blend",(AE148*$L148*SUMIF(Lists!$E$2:$E$133,'Quarterly Information'!$K148,Exchange_Value)+AE148*$N148*SUMIF(Lists!$E$2:$E$133,'Quarterly Information'!$M148,Exchange_Value)+AE148*$P148*SUMIF(Lists!$E$2:$E$133,'Quarterly Information'!$O148,Exchange_Value)+AE148*$R148*SUMIF(Lists!$E$2:$E$133,'Quarterly Information'!$Q148,Exchange_Value)+AE148*$T148*SUMIF(Lists!$E$2:$E$133,'Quarterly Information'!$S148,Exchange_Value))/1000,AE148*SUMIF(Lists!$E$2:$E$133,$I148,Exchange_Value)/1000),1)</f>
        <v>0</v>
      </c>
      <c r="CC148" s="151">
        <f>ROUND(IF($I148="Other HFC Blend",(AF148*$L148*SUMIF(Lists!$E$2:$E$133,'Quarterly Information'!$K148,Exchange_Value)+AF148*$N148*SUMIF(Lists!$E$2:$E$133,'Quarterly Information'!$M148,Exchange_Value)+AF148*$P148*SUMIF(Lists!$E$2:$E$133,'Quarterly Information'!$O148,Exchange_Value)+AF148*$R148*SUMIF(Lists!$E$2:$E$133,'Quarterly Information'!$Q148,Exchange_Value)+AF148*$T148*SUMIF(Lists!$E$2:$E$133,'Quarterly Information'!$S148,Exchange_Value))/1000,AF148*SUMIF(Lists!$E$2:$E$133,$I148,Exchange_Value)/1000),1)</f>
        <v>0</v>
      </c>
    </row>
    <row r="149" spans="1:81" ht="14.1">
      <c r="A149" s="18">
        <v>107</v>
      </c>
      <c r="B149" s="46" t="str">
        <f t="shared" si="73"/>
        <v/>
      </c>
      <c r="C149" s="72"/>
      <c r="D149" s="47"/>
      <c r="E149" s="81"/>
      <c r="F149" s="48"/>
      <c r="G149" s="49"/>
      <c r="H149" s="50"/>
      <c r="I149" s="92"/>
      <c r="J149" s="104"/>
      <c r="K149" s="109"/>
      <c r="L149" s="51"/>
      <c r="M149" s="48"/>
      <c r="N149" s="51"/>
      <c r="O149" s="48"/>
      <c r="P149" s="51"/>
      <c r="Q149" s="69"/>
      <c r="R149" s="51"/>
      <c r="S149" s="69"/>
      <c r="T149" s="110"/>
      <c r="U149" s="107"/>
      <c r="V149" s="48"/>
      <c r="W149" s="52"/>
      <c r="X149" s="48"/>
      <c r="Y149" s="116"/>
      <c r="Z149" s="133"/>
      <c r="AA149" s="131"/>
      <c r="AB149" s="76"/>
      <c r="AC149" s="76"/>
      <c r="AD149" s="76"/>
      <c r="AE149" s="76"/>
      <c r="AF149" s="76"/>
      <c r="AG149" s="145"/>
      <c r="AH149"/>
      <c r="AI149" s="148">
        <f t="shared" si="37"/>
        <v>0</v>
      </c>
      <c r="AJ149" s="148">
        <f t="shared" si="38"/>
        <v>0</v>
      </c>
      <c r="AK149" s="148">
        <f t="shared" si="39"/>
        <v>0</v>
      </c>
      <c r="AL149" s="148">
        <f t="shared" si="40"/>
        <v>0</v>
      </c>
      <c r="AM149" s="148">
        <f t="shared" si="41"/>
        <v>0</v>
      </c>
      <c r="AN149" s="148">
        <f t="shared" si="42"/>
        <v>0</v>
      </c>
      <c r="AO149" s="150"/>
      <c r="AP149" s="149" t="e">
        <f t="shared" si="43"/>
        <v>#DIV/0!</v>
      </c>
      <c r="AQ149" s="149" t="e">
        <f t="shared" si="44"/>
        <v>#DIV/0!</v>
      </c>
      <c r="AR149" s="149" t="e">
        <f t="shared" si="45"/>
        <v>#DIV/0!</v>
      </c>
      <c r="AS149" s="149" t="e">
        <f t="shared" si="46"/>
        <v>#DIV/0!</v>
      </c>
      <c r="AT149" s="149" t="e">
        <f t="shared" si="47"/>
        <v>#DIV/0!</v>
      </c>
      <c r="AU149" s="148">
        <f t="shared" si="48"/>
        <v>0</v>
      </c>
      <c r="AV149" s="149" t="e">
        <f t="shared" si="49"/>
        <v>#DIV/0!</v>
      </c>
      <c r="AW149" s="149" t="e">
        <f t="shared" si="50"/>
        <v>#DIV/0!</v>
      </c>
      <c r="AX149" s="149" t="e">
        <f t="shared" si="51"/>
        <v>#DIV/0!</v>
      </c>
      <c r="AY149" s="149" t="e">
        <f t="shared" si="52"/>
        <v>#DIV/0!</v>
      </c>
      <c r="AZ149" s="149" t="e">
        <f t="shared" si="53"/>
        <v>#DIV/0!</v>
      </c>
      <c r="BA149" s="148">
        <f t="shared" si="54"/>
        <v>0</v>
      </c>
      <c r="BB149" s="149" t="e">
        <f t="shared" si="55"/>
        <v>#DIV/0!</v>
      </c>
      <c r="BC149" s="149" t="e">
        <f t="shared" si="56"/>
        <v>#DIV/0!</v>
      </c>
      <c r="BD149" s="149" t="e">
        <f t="shared" si="57"/>
        <v>#DIV/0!</v>
      </c>
      <c r="BE149" s="149" t="e">
        <f t="shared" si="58"/>
        <v>#DIV/0!</v>
      </c>
      <c r="BF149" s="149" t="e">
        <f t="shared" si="59"/>
        <v>#DIV/0!</v>
      </c>
      <c r="BG149" s="148">
        <f t="shared" si="60"/>
        <v>0</v>
      </c>
      <c r="BH149" s="149" t="e">
        <f t="shared" si="61"/>
        <v>#DIV/0!</v>
      </c>
      <c r="BI149" s="149" t="e">
        <f t="shared" si="62"/>
        <v>#DIV/0!</v>
      </c>
      <c r="BJ149" s="149" t="e">
        <f t="shared" si="63"/>
        <v>#DIV/0!</v>
      </c>
      <c r="BK149" s="149" t="e">
        <f t="shared" si="64"/>
        <v>#DIV/0!</v>
      </c>
      <c r="BL149" s="149" t="e">
        <f t="shared" si="65"/>
        <v>#DIV/0!</v>
      </c>
      <c r="BM149" s="148">
        <f t="shared" si="66"/>
        <v>0</v>
      </c>
      <c r="BN149" s="149" t="e">
        <f t="shared" si="67"/>
        <v>#DIV/0!</v>
      </c>
      <c r="BO149" s="149" t="e">
        <f t="shared" si="68"/>
        <v>#DIV/0!</v>
      </c>
      <c r="BP149" s="149" t="e">
        <f t="shared" si="69"/>
        <v>#DIV/0!</v>
      </c>
      <c r="BQ149" s="149" t="e">
        <f t="shared" si="70"/>
        <v>#DIV/0!</v>
      </c>
      <c r="BR149" s="149" t="e">
        <f t="shared" si="71"/>
        <v>#DIV/0!</v>
      </c>
      <c r="BS149" s="148">
        <f t="shared" si="72"/>
        <v>0</v>
      </c>
      <c r="BT149" s="150"/>
      <c r="BU149" s="150" t="e">
        <f>VLOOKUP(I149,Lists!$D$2:$D$19,1,FALSE)</f>
        <v>#N/A</v>
      </c>
      <c r="BV149" s="150" t="e">
        <f>VLOOKUP($I149,Blends!$B$2:$B$115,1,FALSE)</f>
        <v>#N/A</v>
      </c>
      <c r="BW149" s="150"/>
      <c r="BX149" s="151">
        <f>ROUND(IF($I149="Other HFC Blend",(AA149*$L149*SUMIF(Lists!$E$2:$E$133,'Quarterly Information'!$K149,Exchange_Value)+AA149*$N149*SUMIF(Lists!$E$2:$E$133,'Quarterly Information'!$M149,Exchange_Value)+AA149*$P149*SUMIF(Lists!$E$2:$E$133,'Quarterly Information'!$O149,Exchange_Value)+AA149*$R149*SUMIF(Lists!$E$2:$E$133,'Quarterly Information'!$Q149,Exchange_Value)+AA149*$T149*SUMIF(Lists!$E$2:$E$133,'Quarterly Information'!$S149,Exchange_Value))/1000,AA149*SUMIF(Lists!$E$2:$E$133,$I149,Exchange_Value)/1000),1)</f>
        <v>0</v>
      </c>
      <c r="BY149" s="151">
        <f>ROUND(IF($I149="Other HFC Blend",(AB149*$L149*SUMIF(Lists!$E$2:$E$133,'Quarterly Information'!$K149,Exchange_Value)+AB149*$N149*SUMIF(Lists!$E$2:$E$133,'Quarterly Information'!$M149,Exchange_Value)+AB149*$P149*SUMIF(Lists!$E$2:$E$133,'Quarterly Information'!$O149,Exchange_Value)+AB149*$R149*SUMIF(Lists!$E$2:$E$133,'Quarterly Information'!$Q149,Exchange_Value)+AB149*$T149*SUMIF(Lists!$E$2:$E$133,'Quarterly Information'!$S149,Exchange_Value))/1000,AB149*SUMIF(Lists!$E$2:$E$133,$I149,Exchange_Value)/1000),1)</f>
        <v>0</v>
      </c>
      <c r="BZ149" s="151">
        <f>ROUND(IF($I149="Other HFC Blend",(AC149*$L149*SUMIF(Lists!$E$2:$E$133,'Quarterly Information'!$K149,Exchange_Value)+AC149*$N149*SUMIF(Lists!$E$2:$E$133,'Quarterly Information'!$M149,Exchange_Value)+AC149*$P149*SUMIF(Lists!$E$2:$E$133,'Quarterly Information'!$O149,Exchange_Value)+AC149*$R149*SUMIF(Lists!$E$2:$E$133,'Quarterly Information'!$Q149,Exchange_Value)+AC149*$T149*SUMIF(Lists!$E$2:$E$133,'Quarterly Information'!$S149,Exchange_Value))/1000,AC149*SUMIF(Lists!$E$2:$E$133,$I149,Exchange_Value)/1000),1)</f>
        <v>0</v>
      </c>
      <c r="CA149" s="151">
        <f>ROUND(IF($I149="Other HFC Blend",(AD149*$L149*SUMIF(Lists!$E$2:$E$133,'Quarterly Information'!$K149,Exchange_Value)+AD149*$N149*SUMIF(Lists!$E$2:$E$133,'Quarterly Information'!$M149,Exchange_Value)+AD149*$P149*SUMIF(Lists!$E$2:$E$133,'Quarterly Information'!$O149,Exchange_Value)+AD149*$R149*SUMIF(Lists!$E$2:$E$133,'Quarterly Information'!$Q149,Exchange_Value)+AD149*$T149*SUMIF(Lists!$E$2:$E$133,'Quarterly Information'!$S149,Exchange_Value))/1000,AD149*SUMIF(Lists!$E$2:$E$133,$I149,Exchange_Value)/1000),1)</f>
        <v>0</v>
      </c>
      <c r="CB149" s="151">
        <f>ROUND(IF($I149="Other HFC Blend",(AE149*$L149*SUMIF(Lists!$E$2:$E$133,'Quarterly Information'!$K149,Exchange_Value)+AE149*$N149*SUMIF(Lists!$E$2:$E$133,'Quarterly Information'!$M149,Exchange_Value)+AE149*$P149*SUMIF(Lists!$E$2:$E$133,'Quarterly Information'!$O149,Exchange_Value)+AE149*$R149*SUMIF(Lists!$E$2:$E$133,'Quarterly Information'!$Q149,Exchange_Value)+AE149*$T149*SUMIF(Lists!$E$2:$E$133,'Quarterly Information'!$S149,Exchange_Value))/1000,AE149*SUMIF(Lists!$E$2:$E$133,$I149,Exchange_Value)/1000),1)</f>
        <v>0</v>
      </c>
      <c r="CC149" s="151">
        <f>ROUND(IF($I149="Other HFC Blend",(AF149*$L149*SUMIF(Lists!$E$2:$E$133,'Quarterly Information'!$K149,Exchange_Value)+AF149*$N149*SUMIF(Lists!$E$2:$E$133,'Quarterly Information'!$M149,Exchange_Value)+AF149*$P149*SUMIF(Lists!$E$2:$E$133,'Quarterly Information'!$O149,Exchange_Value)+AF149*$R149*SUMIF(Lists!$E$2:$E$133,'Quarterly Information'!$Q149,Exchange_Value)+AF149*$T149*SUMIF(Lists!$E$2:$E$133,'Quarterly Information'!$S149,Exchange_Value))/1000,AF149*SUMIF(Lists!$E$2:$E$133,$I149,Exchange_Value)/1000),1)</f>
        <v>0</v>
      </c>
    </row>
    <row r="150" spans="1:81" ht="14.1">
      <c r="A150" s="18">
        <v>108</v>
      </c>
      <c r="B150" s="46" t="str">
        <f t="shared" si="73"/>
        <v/>
      </c>
      <c r="C150" s="72"/>
      <c r="D150" s="47"/>
      <c r="E150" s="81"/>
      <c r="F150" s="48"/>
      <c r="G150" s="49"/>
      <c r="H150" s="50"/>
      <c r="I150" s="92"/>
      <c r="J150" s="104"/>
      <c r="K150" s="109"/>
      <c r="L150" s="51"/>
      <c r="M150" s="48"/>
      <c r="N150" s="51"/>
      <c r="O150" s="48"/>
      <c r="P150" s="51"/>
      <c r="Q150" s="69"/>
      <c r="R150" s="51"/>
      <c r="S150" s="69"/>
      <c r="T150" s="110"/>
      <c r="U150" s="107"/>
      <c r="V150" s="48"/>
      <c r="W150" s="52"/>
      <c r="X150" s="48"/>
      <c r="Y150" s="116"/>
      <c r="Z150" s="133"/>
      <c r="AA150" s="131"/>
      <c r="AB150" s="76"/>
      <c r="AC150" s="76"/>
      <c r="AD150" s="76"/>
      <c r="AE150" s="76"/>
      <c r="AF150" s="76"/>
      <c r="AG150" s="145"/>
      <c r="AH150"/>
      <c r="AI150" s="148">
        <f t="shared" si="37"/>
        <v>0</v>
      </c>
      <c r="AJ150" s="148">
        <f t="shared" si="38"/>
        <v>0</v>
      </c>
      <c r="AK150" s="148">
        <f t="shared" si="39"/>
        <v>0</v>
      </c>
      <c r="AL150" s="148">
        <f t="shared" si="40"/>
        <v>0</v>
      </c>
      <c r="AM150" s="148">
        <f t="shared" si="41"/>
        <v>0</v>
      </c>
      <c r="AN150" s="148">
        <f t="shared" si="42"/>
        <v>0</v>
      </c>
      <c r="AO150" s="150"/>
      <c r="AP150" s="149" t="e">
        <f t="shared" si="43"/>
        <v>#DIV/0!</v>
      </c>
      <c r="AQ150" s="149" t="e">
        <f t="shared" si="44"/>
        <v>#DIV/0!</v>
      </c>
      <c r="AR150" s="149" t="e">
        <f t="shared" si="45"/>
        <v>#DIV/0!</v>
      </c>
      <c r="AS150" s="149" t="e">
        <f t="shared" si="46"/>
        <v>#DIV/0!</v>
      </c>
      <c r="AT150" s="149" t="e">
        <f t="shared" si="47"/>
        <v>#DIV/0!</v>
      </c>
      <c r="AU150" s="148">
        <f t="shared" si="48"/>
        <v>0</v>
      </c>
      <c r="AV150" s="149" t="e">
        <f t="shared" si="49"/>
        <v>#DIV/0!</v>
      </c>
      <c r="AW150" s="149" t="e">
        <f t="shared" si="50"/>
        <v>#DIV/0!</v>
      </c>
      <c r="AX150" s="149" t="e">
        <f t="shared" si="51"/>
        <v>#DIV/0!</v>
      </c>
      <c r="AY150" s="149" t="e">
        <f t="shared" si="52"/>
        <v>#DIV/0!</v>
      </c>
      <c r="AZ150" s="149" t="e">
        <f t="shared" si="53"/>
        <v>#DIV/0!</v>
      </c>
      <c r="BA150" s="148">
        <f t="shared" si="54"/>
        <v>0</v>
      </c>
      <c r="BB150" s="149" t="e">
        <f t="shared" si="55"/>
        <v>#DIV/0!</v>
      </c>
      <c r="BC150" s="149" t="e">
        <f t="shared" si="56"/>
        <v>#DIV/0!</v>
      </c>
      <c r="BD150" s="149" t="e">
        <f t="shared" si="57"/>
        <v>#DIV/0!</v>
      </c>
      <c r="BE150" s="149" t="e">
        <f t="shared" si="58"/>
        <v>#DIV/0!</v>
      </c>
      <c r="BF150" s="149" t="e">
        <f t="shared" si="59"/>
        <v>#DIV/0!</v>
      </c>
      <c r="BG150" s="148">
        <f t="shared" si="60"/>
        <v>0</v>
      </c>
      <c r="BH150" s="149" t="e">
        <f t="shared" si="61"/>
        <v>#DIV/0!</v>
      </c>
      <c r="BI150" s="149" t="e">
        <f t="shared" si="62"/>
        <v>#DIV/0!</v>
      </c>
      <c r="BJ150" s="149" t="e">
        <f t="shared" si="63"/>
        <v>#DIV/0!</v>
      </c>
      <c r="BK150" s="149" t="e">
        <f t="shared" si="64"/>
        <v>#DIV/0!</v>
      </c>
      <c r="BL150" s="149" t="e">
        <f t="shared" si="65"/>
        <v>#DIV/0!</v>
      </c>
      <c r="BM150" s="148">
        <f t="shared" si="66"/>
        <v>0</v>
      </c>
      <c r="BN150" s="149" t="e">
        <f t="shared" si="67"/>
        <v>#DIV/0!</v>
      </c>
      <c r="BO150" s="149" t="e">
        <f t="shared" si="68"/>
        <v>#DIV/0!</v>
      </c>
      <c r="BP150" s="149" t="e">
        <f t="shared" si="69"/>
        <v>#DIV/0!</v>
      </c>
      <c r="BQ150" s="149" t="e">
        <f t="shared" si="70"/>
        <v>#DIV/0!</v>
      </c>
      <c r="BR150" s="149" t="e">
        <f t="shared" si="71"/>
        <v>#DIV/0!</v>
      </c>
      <c r="BS150" s="148">
        <f t="shared" si="72"/>
        <v>0</v>
      </c>
      <c r="BT150" s="150"/>
      <c r="BU150" s="150" t="e">
        <f>VLOOKUP(I150,Lists!$D$2:$D$19,1,FALSE)</f>
        <v>#N/A</v>
      </c>
      <c r="BV150" s="150" t="e">
        <f>VLOOKUP($I150,Blends!$B$2:$B$115,1,FALSE)</f>
        <v>#N/A</v>
      </c>
      <c r="BW150" s="150"/>
      <c r="BX150" s="151">
        <f>ROUND(IF($I150="Other HFC Blend",(AA150*$L150*SUMIF(Lists!$E$2:$E$133,'Quarterly Information'!$K150,Exchange_Value)+AA150*$N150*SUMIF(Lists!$E$2:$E$133,'Quarterly Information'!$M150,Exchange_Value)+AA150*$P150*SUMIF(Lists!$E$2:$E$133,'Quarterly Information'!$O150,Exchange_Value)+AA150*$R150*SUMIF(Lists!$E$2:$E$133,'Quarterly Information'!$Q150,Exchange_Value)+AA150*$T150*SUMIF(Lists!$E$2:$E$133,'Quarterly Information'!$S150,Exchange_Value))/1000,AA150*SUMIF(Lists!$E$2:$E$133,$I150,Exchange_Value)/1000),1)</f>
        <v>0</v>
      </c>
      <c r="BY150" s="151">
        <f>ROUND(IF($I150="Other HFC Blend",(AB150*$L150*SUMIF(Lists!$E$2:$E$133,'Quarterly Information'!$K150,Exchange_Value)+AB150*$N150*SUMIF(Lists!$E$2:$E$133,'Quarterly Information'!$M150,Exchange_Value)+AB150*$P150*SUMIF(Lists!$E$2:$E$133,'Quarterly Information'!$O150,Exchange_Value)+AB150*$R150*SUMIF(Lists!$E$2:$E$133,'Quarterly Information'!$Q150,Exchange_Value)+AB150*$T150*SUMIF(Lists!$E$2:$E$133,'Quarterly Information'!$S150,Exchange_Value))/1000,AB150*SUMIF(Lists!$E$2:$E$133,$I150,Exchange_Value)/1000),1)</f>
        <v>0</v>
      </c>
      <c r="BZ150" s="151">
        <f>ROUND(IF($I150="Other HFC Blend",(AC150*$L150*SUMIF(Lists!$E$2:$E$133,'Quarterly Information'!$K150,Exchange_Value)+AC150*$N150*SUMIF(Lists!$E$2:$E$133,'Quarterly Information'!$M150,Exchange_Value)+AC150*$P150*SUMIF(Lists!$E$2:$E$133,'Quarterly Information'!$O150,Exchange_Value)+AC150*$R150*SUMIF(Lists!$E$2:$E$133,'Quarterly Information'!$Q150,Exchange_Value)+AC150*$T150*SUMIF(Lists!$E$2:$E$133,'Quarterly Information'!$S150,Exchange_Value))/1000,AC150*SUMIF(Lists!$E$2:$E$133,$I150,Exchange_Value)/1000),1)</f>
        <v>0</v>
      </c>
      <c r="CA150" s="151">
        <f>ROUND(IF($I150="Other HFC Blend",(AD150*$L150*SUMIF(Lists!$E$2:$E$133,'Quarterly Information'!$K150,Exchange_Value)+AD150*$N150*SUMIF(Lists!$E$2:$E$133,'Quarterly Information'!$M150,Exchange_Value)+AD150*$P150*SUMIF(Lists!$E$2:$E$133,'Quarterly Information'!$O150,Exchange_Value)+AD150*$R150*SUMIF(Lists!$E$2:$E$133,'Quarterly Information'!$Q150,Exchange_Value)+AD150*$T150*SUMIF(Lists!$E$2:$E$133,'Quarterly Information'!$S150,Exchange_Value))/1000,AD150*SUMIF(Lists!$E$2:$E$133,$I150,Exchange_Value)/1000),1)</f>
        <v>0</v>
      </c>
      <c r="CB150" s="151">
        <f>ROUND(IF($I150="Other HFC Blend",(AE150*$L150*SUMIF(Lists!$E$2:$E$133,'Quarterly Information'!$K150,Exchange_Value)+AE150*$N150*SUMIF(Lists!$E$2:$E$133,'Quarterly Information'!$M150,Exchange_Value)+AE150*$P150*SUMIF(Lists!$E$2:$E$133,'Quarterly Information'!$O150,Exchange_Value)+AE150*$R150*SUMIF(Lists!$E$2:$E$133,'Quarterly Information'!$Q150,Exchange_Value)+AE150*$T150*SUMIF(Lists!$E$2:$E$133,'Quarterly Information'!$S150,Exchange_Value))/1000,AE150*SUMIF(Lists!$E$2:$E$133,$I150,Exchange_Value)/1000),1)</f>
        <v>0</v>
      </c>
      <c r="CC150" s="151">
        <f>ROUND(IF($I150="Other HFC Blend",(AF150*$L150*SUMIF(Lists!$E$2:$E$133,'Quarterly Information'!$K150,Exchange_Value)+AF150*$N150*SUMIF(Lists!$E$2:$E$133,'Quarterly Information'!$M150,Exchange_Value)+AF150*$P150*SUMIF(Lists!$E$2:$E$133,'Quarterly Information'!$O150,Exchange_Value)+AF150*$R150*SUMIF(Lists!$E$2:$E$133,'Quarterly Information'!$Q150,Exchange_Value)+AF150*$T150*SUMIF(Lists!$E$2:$E$133,'Quarterly Information'!$S150,Exchange_Value))/1000,AF150*SUMIF(Lists!$E$2:$E$133,$I150,Exchange_Value)/1000),1)</f>
        <v>0</v>
      </c>
    </row>
    <row r="151" spans="1:81" ht="14.1">
      <c r="A151" s="18">
        <v>109</v>
      </c>
      <c r="B151" s="46" t="str">
        <f t="shared" si="73"/>
        <v/>
      </c>
      <c r="C151" s="72"/>
      <c r="D151" s="47"/>
      <c r="E151" s="81"/>
      <c r="F151" s="48"/>
      <c r="G151" s="49"/>
      <c r="H151" s="50"/>
      <c r="I151" s="92"/>
      <c r="J151" s="104"/>
      <c r="K151" s="109"/>
      <c r="L151" s="51"/>
      <c r="M151" s="48"/>
      <c r="N151" s="51"/>
      <c r="O151" s="48"/>
      <c r="P151" s="51"/>
      <c r="Q151" s="69"/>
      <c r="R151" s="51"/>
      <c r="S151" s="69"/>
      <c r="T151" s="110"/>
      <c r="U151" s="107"/>
      <c r="V151" s="48"/>
      <c r="W151" s="52"/>
      <c r="X151" s="48"/>
      <c r="Y151" s="116"/>
      <c r="Z151" s="133"/>
      <c r="AA151" s="131"/>
      <c r="AB151" s="76"/>
      <c r="AC151" s="76"/>
      <c r="AD151" s="76"/>
      <c r="AE151" s="76"/>
      <c r="AF151" s="76"/>
      <c r="AG151" s="145"/>
      <c r="AH151"/>
      <c r="AI151" s="148">
        <f t="shared" si="37"/>
        <v>0</v>
      </c>
      <c r="AJ151" s="148">
        <f t="shared" si="38"/>
        <v>0</v>
      </c>
      <c r="AK151" s="148">
        <f t="shared" si="39"/>
        <v>0</v>
      </c>
      <c r="AL151" s="148">
        <f t="shared" si="40"/>
        <v>0</v>
      </c>
      <c r="AM151" s="148">
        <f t="shared" si="41"/>
        <v>0</v>
      </c>
      <c r="AN151" s="148">
        <f t="shared" si="42"/>
        <v>0</v>
      </c>
      <c r="AO151" s="150"/>
      <c r="AP151" s="149" t="e">
        <f t="shared" si="43"/>
        <v>#DIV/0!</v>
      </c>
      <c r="AQ151" s="149" t="e">
        <f t="shared" si="44"/>
        <v>#DIV/0!</v>
      </c>
      <c r="AR151" s="149" t="e">
        <f t="shared" si="45"/>
        <v>#DIV/0!</v>
      </c>
      <c r="AS151" s="149" t="e">
        <f t="shared" si="46"/>
        <v>#DIV/0!</v>
      </c>
      <c r="AT151" s="149" t="e">
        <f t="shared" si="47"/>
        <v>#DIV/0!</v>
      </c>
      <c r="AU151" s="148">
        <f t="shared" si="48"/>
        <v>0</v>
      </c>
      <c r="AV151" s="149" t="e">
        <f t="shared" si="49"/>
        <v>#DIV/0!</v>
      </c>
      <c r="AW151" s="149" t="e">
        <f t="shared" si="50"/>
        <v>#DIV/0!</v>
      </c>
      <c r="AX151" s="149" t="e">
        <f t="shared" si="51"/>
        <v>#DIV/0!</v>
      </c>
      <c r="AY151" s="149" t="e">
        <f t="shared" si="52"/>
        <v>#DIV/0!</v>
      </c>
      <c r="AZ151" s="149" t="e">
        <f t="shared" si="53"/>
        <v>#DIV/0!</v>
      </c>
      <c r="BA151" s="148">
        <f t="shared" si="54"/>
        <v>0</v>
      </c>
      <c r="BB151" s="149" t="e">
        <f t="shared" si="55"/>
        <v>#DIV/0!</v>
      </c>
      <c r="BC151" s="149" t="e">
        <f t="shared" si="56"/>
        <v>#DIV/0!</v>
      </c>
      <c r="BD151" s="149" t="e">
        <f t="shared" si="57"/>
        <v>#DIV/0!</v>
      </c>
      <c r="BE151" s="149" t="e">
        <f t="shared" si="58"/>
        <v>#DIV/0!</v>
      </c>
      <c r="BF151" s="149" t="e">
        <f t="shared" si="59"/>
        <v>#DIV/0!</v>
      </c>
      <c r="BG151" s="148">
        <f t="shared" si="60"/>
        <v>0</v>
      </c>
      <c r="BH151" s="149" t="e">
        <f t="shared" si="61"/>
        <v>#DIV/0!</v>
      </c>
      <c r="BI151" s="149" t="e">
        <f t="shared" si="62"/>
        <v>#DIV/0!</v>
      </c>
      <c r="BJ151" s="149" t="e">
        <f t="shared" si="63"/>
        <v>#DIV/0!</v>
      </c>
      <c r="BK151" s="149" t="e">
        <f t="shared" si="64"/>
        <v>#DIV/0!</v>
      </c>
      <c r="BL151" s="149" t="e">
        <f t="shared" si="65"/>
        <v>#DIV/0!</v>
      </c>
      <c r="BM151" s="148">
        <f t="shared" si="66"/>
        <v>0</v>
      </c>
      <c r="BN151" s="149" t="e">
        <f t="shared" si="67"/>
        <v>#DIV/0!</v>
      </c>
      <c r="BO151" s="149" t="e">
        <f t="shared" si="68"/>
        <v>#DIV/0!</v>
      </c>
      <c r="BP151" s="149" t="e">
        <f t="shared" si="69"/>
        <v>#DIV/0!</v>
      </c>
      <c r="BQ151" s="149" t="e">
        <f t="shared" si="70"/>
        <v>#DIV/0!</v>
      </c>
      <c r="BR151" s="149" t="e">
        <f t="shared" si="71"/>
        <v>#DIV/0!</v>
      </c>
      <c r="BS151" s="148">
        <f t="shared" si="72"/>
        <v>0</v>
      </c>
      <c r="BT151" s="150"/>
      <c r="BU151" s="150" t="e">
        <f>VLOOKUP(I151,Lists!$D$2:$D$19,1,FALSE)</f>
        <v>#N/A</v>
      </c>
      <c r="BV151" s="150" t="e">
        <f>VLOOKUP($I151,Blends!$B$2:$B$115,1,FALSE)</f>
        <v>#N/A</v>
      </c>
      <c r="BW151" s="150"/>
      <c r="BX151" s="151">
        <f>ROUND(IF($I151="Other HFC Blend",(AA151*$L151*SUMIF(Lists!$E$2:$E$133,'Quarterly Information'!$K151,Exchange_Value)+AA151*$N151*SUMIF(Lists!$E$2:$E$133,'Quarterly Information'!$M151,Exchange_Value)+AA151*$P151*SUMIF(Lists!$E$2:$E$133,'Quarterly Information'!$O151,Exchange_Value)+AA151*$R151*SUMIF(Lists!$E$2:$E$133,'Quarterly Information'!$Q151,Exchange_Value)+AA151*$T151*SUMIF(Lists!$E$2:$E$133,'Quarterly Information'!$S151,Exchange_Value))/1000,AA151*SUMIF(Lists!$E$2:$E$133,$I151,Exchange_Value)/1000),1)</f>
        <v>0</v>
      </c>
      <c r="BY151" s="151">
        <f>ROUND(IF($I151="Other HFC Blend",(AB151*$L151*SUMIF(Lists!$E$2:$E$133,'Quarterly Information'!$K151,Exchange_Value)+AB151*$N151*SUMIF(Lists!$E$2:$E$133,'Quarterly Information'!$M151,Exchange_Value)+AB151*$P151*SUMIF(Lists!$E$2:$E$133,'Quarterly Information'!$O151,Exchange_Value)+AB151*$R151*SUMIF(Lists!$E$2:$E$133,'Quarterly Information'!$Q151,Exchange_Value)+AB151*$T151*SUMIF(Lists!$E$2:$E$133,'Quarterly Information'!$S151,Exchange_Value))/1000,AB151*SUMIF(Lists!$E$2:$E$133,$I151,Exchange_Value)/1000),1)</f>
        <v>0</v>
      </c>
      <c r="BZ151" s="151">
        <f>ROUND(IF($I151="Other HFC Blend",(AC151*$L151*SUMIF(Lists!$E$2:$E$133,'Quarterly Information'!$K151,Exchange_Value)+AC151*$N151*SUMIF(Lists!$E$2:$E$133,'Quarterly Information'!$M151,Exchange_Value)+AC151*$P151*SUMIF(Lists!$E$2:$E$133,'Quarterly Information'!$O151,Exchange_Value)+AC151*$R151*SUMIF(Lists!$E$2:$E$133,'Quarterly Information'!$Q151,Exchange_Value)+AC151*$T151*SUMIF(Lists!$E$2:$E$133,'Quarterly Information'!$S151,Exchange_Value))/1000,AC151*SUMIF(Lists!$E$2:$E$133,$I151,Exchange_Value)/1000),1)</f>
        <v>0</v>
      </c>
      <c r="CA151" s="151">
        <f>ROUND(IF($I151="Other HFC Blend",(AD151*$L151*SUMIF(Lists!$E$2:$E$133,'Quarterly Information'!$K151,Exchange_Value)+AD151*$N151*SUMIF(Lists!$E$2:$E$133,'Quarterly Information'!$M151,Exchange_Value)+AD151*$P151*SUMIF(Lists!$E$2:$E$133,'Quarterly Information'!$O151,Exchange_Value)+AD151*$R151*SUMIF(Lists!$E$2:$E$133,'Quarterly Information'!$Q151,Exchange_Value)+AD151*$T151*SUMIF(Lists!$E$2:$E$133,'Quarterly Information'!$S151,Exchange_Value))/1000,AD151*SUMIF(Lists!$E$2:$E$133,$I151,Exchange_Value)/1000),1)</f>
        <v>0</v>
      </c>
      <c r="CB151" s="151">
        <f>ROUND(IF($I151="Other HFC Blend",(AE151*$L151*SUMIF(Lists!$E$2:$E$133,'Quarterly Information'!$K151,Exchange_Value)+AE151*$N151*SUMIF(Lists!$E$2:$E$133,'Quarterly Information'!$M151,Exchange_Value)+AE151*$P151*SUMIF(Lists!$E$2:$E$133,'Quarterly Information'!$O151,Exchange_Value)+AE151*$R151*SUMIF(Lists!$E$2:$E$133,'Quarterly Information'!$Q151,Exchange_Value)+AE151*$T151*SUMIF(Lists!$E$2:$E$133,'Quarterly Information'!$S151,Exchange_Value))/1000,AE151*SUMIF(Lists!$E$2:$E$133,$I151,Exchange_Value)/1000),1)</f>
        <v>0</v>
      </c>
      <c r="CC151" s="151">
        <f>ROUND(IF($I151="Other HFC Blend",(AF151*$L151*SUMIF(Lists!$E$2:$E$133,'Quarterly Information'!$K151,Exchange_Value)+AF151*$N151*SUMIF(Lists!$E$2:$E$133,'Quarterly Information'!$M151,Exchange_Value)+AF151*$P151*SUMIF(Lists!$E$2:$E$133,'Quarterly Information'!$O151,Exchange_Value)+AF151*$R151*SUMIF(Lists!$E$2:$E$133,'Quarterly Information'!$Q151,Exchange_Value)+AF151*$T151*SUMIF(Lists!$E$2:$E$133,'Quarterly Information'!$S151,Exchange_Value))/1000,AF151*SUMIF(Lists!$E$2:$E$133,$I151,Exchange_Value)/1000),1)</f>
        <v>0</v>
      </c>
    </row>
    <row r="152" spans="1:81" ht="14.1">
      <c r="A152" s="18">
        <v>110</v>
      </c>
      <c r="B152" s="46" t="str">
        <f t="shared" si="73"/>
        <v/>
      </c>
      <c r="C152" s="72"/>
      <c r="D152" s="47"/>
      <c r="E152" s="81"/>
      <c r="F152" s="48"/>
      <c r="G152" s="49"/>
      <c r="H152" s="50"/>
      <c r="I152" s="92"/>
      <c r="J152" s="104"/>
      <c r="K152" s="109"/>
      <c r="L152" s="51"/>
      <c r="M152" s="48"/>
      <c r="N152" s="51"/>
      <c r="O152" s="48"/>
      <c r="P152" s="51"/>
      <c r="Q152" s="69"/>
      <c r="R152" s="51"/>
      <c r="S152" s="69"/>
      <c r="T152" s="110"/>
      <c r="U152" s="107"/>
      <c r="V152" s="48"/>
      <c r="W152" s="52"/>
      <c r="X152" s="48"/>
      <c r="Y152" s="116"/>
      <c r="Z152" s="133"/>
      <c r="AA152" s="131"/>
      <c r="AB152" s="76"/>
      <c r="AC152" s="76"/>
      <c r="AD152" s="76"/>
      <c r="AE152" s="76"/>
      <c r="AF152" s="76"/>
      <c r="AG152" s="145"/>
      <c r="AH152"/>
      <c r="AI152" s="148">
        <f t="shared" si="37"/>
        <v>0</v>
      </c>
      <c r="AJ152" s="148">
        <f t="shared" si="38"/>
        <v>0</v>
      </c>
      <c r="AK152" s="148">
        <f t="shared" si="39"/>
        <v>0</v>
      </c>
      <c r="AL152" s="148">
        <f t="shared" si="40"/>
        <v>0</v>
      </c>
      <c r="AM152" s="148">
        <f t="shared" si="41"/>
        <v>0</v>
      </c>
      <c r="AN152" s="148">
        <f t="shared" si="42"/>
        <v>0</v>
      </c>
      <c r="AO152" s="150"/>
      <c r="AP152" s="149" t="e">
        <f t="shared" si="43"/>
        <v>#DIV/0!</v>
      </c>
      <c r="AQ152" s="149" t="e">
        <f t="shared" si="44"/>
        <v>#DIV/0!</v>
      </c>
      <c r="AR152" s="149" t="e">
        <f t="shared" si="45"/>
        <v>#DIV/0!</v>
      </c>
      <c r="AS152" s="149" t="e">
        <f t="shared" si="46"/>
        <v>#DIV/0!</v>
      </c>
      <c r="AT152" s="149" t="e">
        <f t="shared" si="47"/>
        <v>#DIV/0!</v>
      </c>
      <c r="AU152" s="148">
        <f t="shared" si="48"/>
        <v>0</v>
      </c>
      <c r="AV152" s="149" t="e">
        <f t="shared" si="49"/>
        <v>#DIV/0!</v>
      </c>
      <c r="AW152" s="149" t="e">
        <f t="shared" si="50"/>
        <v>#DIV/0!</v>
      </c>
      <c r="AX152" s="149" t="e">
        <f t="shared" si="51"/>
        <v>#DIV/0!</v>
      </c>
      <c r="AY152" s="149" t="e">
        <f t="shared" si="52"/>
        <v>#DIV/0!</v>
      </c>
      <c r="AZ152" s="149" t="e">
        <f t="shared" si="53"/>
        <v>#DIV/0!</v>
      </c>
      <c r="BA152" s="148">
        <f t="shared" si="54"/>
        <v>0</v>
      </c>
      <c r="BB152" s="149" t="e">
        <f t="shared" si="55"/>
        <v>#DIV/0!</v>
      </c>
      <c r="BC152" s="149" t="e">
        <f t="shared" si="56"/>
        <v>#DIV/0!</v>
      </c>
      <c r="BD152" s="149" t="e">
        <f t="shared" si="57"/>
        <v>#DIV/0!</v>
      </c>
      <c r="BE152" s="149" t="e">
        <f t="shared" si="58"/>
        <v>#DIV/0!</v>
      </c>
      <c r="BF152" s="149" t="e">
        <f t="shared" si="59"/>
        <v>#DIV/0!</v>
      </c>
      <c r="BG152" s="148">
        <f t="shared" si="60"/>
        <v>0</v>
      </c>
      <c r="BH152" s="149" t="e">
        <f t="shared" si="61"/>
        <v>#DIV/0!</v>
      </c>
      <c r="BI152" s="149" t="e">
        <f t="shared" si="62"/>
        <v>#DIV/0!</v>
      </c>
      <c r="BJ152" s="149" t="e">
        <f t="shared" si="63"/>
        <v>#DIV/0!</v>
      </c>
      <c r="BK152" s="149" t="e">
        <f t="shared" si="64"/>
        <v>#DIV/0!</v>
      </c>
      <c r="BL152" s="149" t="e">
        <f t="shared" si="65"/>
        <v>#DIV/0!</v>
      </c>
      <c r="BM152" s="148">
        <f t="shared" si="66"/>
        <v>0</v>
      </c>
      <c r="BN152" s="149" t="e">
        <f t="shared" si="67"/>
        <v>#DIV/0!</v>
      </c>
      <c r="BO152" s="149" t="e">
        <f t="shared" si="68"/>
        <v>#DIV/0!</v>
      </c>
      <c r="BP152" s="149" t="e">
        <f t="shared" si="69"/>
        <v>#DIV/0!</v>
      </c>
      <c r="BQ152" s="149" t="e">
        <f t="shared" si="70"/>
        <v>#DIV/0!</v>
      </c>
      <c r="BR152" s="149" t="e">
        <f t="shared" si="71"/>
        <v>#DIV/0!</v>
      </c>
      <c r="BS152" s="148">
        <f t="shared" si="72"/>
        <v>0</v>
      </c>
      <c r="BT152" s="150"/>
      <c r="BU152" s="150" t="e">
        <f>VLOOKUP(I152,Lists!$D$2:$D$19,1,FALSE)</f>
        <v>#N/A</v>
      </c>
      <c r="BV152" s="150" t="e">
        <f>VLOOKUP($I152,Blends!$B$2:$B$115,1,FALSE)</f>
        <v>#N/A</v>
      </c>
      <c r="BW152" s="150"/>
      <c r="BX152" s="151">
        <f>ROUND(IF($I152="Other HFC Blend",(AA152*$L152*SUMIF(Lists!$E$2:$E$133,'Quarterly Information'!$K152,Exchange_Value)+AA152*$N152*SUMIF(Lists!$E$2:$E$133,'Quarterly Information'!$M152,Exchange_Value)+AA152*$P152*SUMIF(Lists!$E$2:$E$133,'Quarterly Information'!$O152,Exchange_Value)+AA152*$R152*SUMIF(Lists!$E$2:$E$133,'Quarterly Information'!$Q152,Exchange_Value)+AA152*$T152*SUMIF(Lists!$E$2:$E$133,'Quarterly Information'!$S152,Exchange_Value))/1000,AA152*SUMIF(Lists!$E$2:$E$133,$I152,Exchange_Value)/1000),1)</f>
        <v>0</v>
      </c>
      <c r="BY152" s="151">
        <f>ROUND(IF($I152="Other HFC Blend",(AB152*$L152*SUMIF(Lists!$E$2:$E$133,'Quarterly Information'!$K152,Exchange_Value)+AB152*$N152*SUMIF(Lists!$E$2:$E$133,'Quarterly Information'!$M152,Exchange_Value)+AB152*$P152*SUMIF(Lists!$E$2:$E$133,'Quarterly Information'!$O152,Exchange_Value)+AB152*$R152*SUMIF(Lists!$E$2:$E$133,'Quarterly Information'!$Q152,Exchange_Value)+AB152*$T152*SUMIF(Lists!$E$2:$E$133,'Quarterly Information'!$S152,Exchange_Value))/1000,AB152*SUMIF(Lists!$E$2:$E$133,$I152,Exchange_Value)/1000),1)</f>
        <v>0</v>
      </c>
      <c r="BZ152" s="151">
        <f>ROUND(IF($I152="Other HFC Blend",(AC152*$L152*SUMIF(Lists!$E$2:$E$133,'Quarterly Information'!$K152,Exchange_Value)+AC152*$N152*SUMIF(Lists!$E$2:$E$133,'Quarterly Information'!$M152,Exchange_Value)+AC152*$P152*SUMIF(Lists!$E$2:$E$133,'Quarterly Information'!$O152,Exchange_Value)+AC152*$R152*SUMIF(Lists!$E$2:$E$133,'Quarterly Information'!$Q152,Exchange_Value)+AC152*$T152*SUMIF(Lists!$E$2:$E$133,'Quarterly Information'!$S152,Exchange_Value))/1000,AC152*SUMIF(Lists!$E$2:$E$133,$I152,Exchange_Value)/1000),1)</f>
        <v>0</v>
      </c>
      <c r="CA152" s="151">
        <f>ROUND(IF($I152="Other HFC Blend",(AD152*$L152*SUMIF(Lists!$E$2:$E$133,'Quarterly Information'!$K152,Exchange_Value)+AD152*$N152*SUMIF(Lists!$E$2:$E$133,'Quarterly Information'!$M152,Exchange_Value)+AD152*$P152*SUMIF(Lists!$E$2:$E$133,'Quarterly Information'!$O152,Exchange_Value)+AD152*$R152*SUMIF(Lists!$E$2:$E$133,'Quarterly Information'!$Q152,Exchange_Value)+AD152*$T152*SUMIF(Lists!$E$2:$E$133,'Quarterly Information'!$S152,Exchange_Value))/1000,AD152*SUMIF(Lists!$E$2:$E$133,$I152,Exchange_Value)/1000),1)</f>
        <v>0</v>
      </c>
      <c r="CB152" s="151">
        <f>ROUND(IF($I152="Other HFC Blend",(AE152*$L152*SUMIF(Lists!$E$2:$E$133,'Quarterly Information'!$K152,Exchange_Value)+AE152*$N152*SUMIF(Lists!$E$2:$E$133,'Quarterly Information'!$M152,Exchange_Value)+AE152*$P152*SUMIF(Lists!$E$2:$E$133,'Quarterly Information'!$O152,Exchange_Value)+AE152*$R152*SUMIF(Lists!$E$2:$E$133,'Quarterly Information'!$Q152,Exchange_Value)+AE152*$T152*SUMIF(Lists!$E$2:$E$133,'Quarterly Information'!$S152,Exchange_Value))/1000,AE152*SUMIF(Lists!$E$2:$E$133,$I152,Exchange_Value)/1000),1)</f>
        <v>0</v>
      </c>
      <c r="CC152" s="151">
        <f>ROUND(IF($I152="Other HFC Blend",(AF152*$L152*SUMIF(Lists!$E$2:$E$133,'Quarterly Information'!$K152,Exchange_Value)+AF152*$N152*SUMIF(Lists!$E$2:$E$133,'Quarterly Information'!$M152,Exchange_Value)+AF152*$P152*SUMIF(Lists!$E$2:$E$133,'Quarterly Information'!$O152,Exchange_Value)+AF152*$R152*SUMIF(Lists!$E$2:$E$133,'Quarterly Information'!$Q152,Exchange_Value)+AF152*$T152*SUMIF(Lists!$E$2:$E$133,'Quarterly Information'!$S152,Exchange_Value))/1000,AF152*SUMIF(Lists!$E$2:$E$133,$I152,Exchange_Value)/1000),1)</f>
        <v>0</v>
      </c>
    </row>
    <row r="153" spans="1:81" ht="14.1">
      <c r="A153" s="18">
        <v>111</v>
      </c>
      <c r="B153" s="46" t="str">
        <f t="shared" si="73"/>
        <v/>
      </c>
      <c r="C153" s="72"/>
      <c r="D153" s="47"/>
      <c r="E153" s="81"/>
      <c r="F153" s="48"/>
      <c r="G153" s="49"/>
      <c r="H153" s="50"/>
      <c r="I153" s="92"/>
      <c r="J153" s="104"/>
      <c r="K153" s="109"/>
      <c r="L153" s="51"/>
      <c r="M153" s="48"/>
      <c r="N153" s="51"/>
      <c r="O153" s="48"/>
      <c r="P153" s="51"/>
      <c r="Q153" s="69"/>
      <c r="R153" s="51"/>
      <c r="S153" s="69"/>
      <c r="T153" s="110"/>
      <c r="U153" s="107"/>
      <c r="V153" s="48"/>
      <c r="W153" s="52"/>
      <c r="X153" s="48"/>
      <c r="Y153" s="116"/>
      <c r="Z153" s="133"/>
      <c r="AA153" s="131"/>
      <c r="AB153" s="76"/>
      <c r="AC153" s="76"/>
      <c r="AD153" s="76"/>
      <c r="AE153" s="76"/>
      <c r="AF153" s="76"/>
      <c r="AG153" s="145"/>
      <c r="AH153"/>
      <c r="AI153" s="148">
        <f t="shared" si="37"/>
        <v>0</v>
      </c>
      <c r="AJ153" s="148">
        <f t="shared" si="38"/>
        <v>0</v>
      </c>
      <c r="AK153" s="148">
        <f t="shared" si="39"/>
        <v>0</v>
      </c>
      <c r="AL153" s="148">
        <f t="shared" si="40"/>
        <v>0</v>
      </c>
      <c r="AM153" s="148">
        <f t="shared" si="41"/>
        <v>0</v>
      </c>
      <c r="AN153" s="148">
        <f t="shared" si="42"/>
        <v>0</v>
      </c>
      <c r="AO153" s="150"/>
      <c r="AP153" s="149" t="e">
        <f t="shared" si="43"/>
        <v>#DIV/0!</v>
      </c>
      <c r="AQ153" s="149" t="e">
        <f t="shared" si="44"/>
        <v>#DIV/0!</v>
      </c>
      <c r="AR153" s="149" t="e">
        <f t="shared" si="45"/>
        <v>#DIV/0!</v>
      </c>
      <c r="AS153" s="149" t="e">
        <f t="shared" si="46"/>
        <v>#DIV/0!</v>
      </c>
      <c r="AT153" s="149" t="e">
        <f t="shared" si="47"/>
        <v>#DIV/0!</v>
      </c>
      <c r="AU153" s="148">
        <f t="shared" si="48"/>
        <v>0</v>
      </c>
      <c r="AV153" s="149" t="e">
        <f t="shared" si="49"/>
        <v>#DIV/0!</v>
      </c>
      <c r="AW153" s="149" t="e">
        <f t="shared" si="50"/>
        <v>#DIV/0!</v>
      </c>
      <c r="AX153" s="149" t="e">
        <f t="shared" si="51"/>
        <v>#DIV/0!</v>
      </c>
      <c r="AY153" s="149" t="e">
        <f t="shared" si="52"/>
        <v>#DIV/0!</v>
      </c>
      <c r="AZ153" s="149" t="e">
        <f t="shared" si="53"/>
        <v>#DIV/0!</v>
      </c>
      <c r="BA153" s="148">
        <f t="shared" si="54"/>
        <v>0</v>
      </c>
      <c r="BB153" s="149" t="e">
        <f t="shared" si="55"/>
        <v>#DIV/0!</v>
      </c>
      <c r="BC153" s="149" t="e">
        <f t="shared" si="56"/>
        <v>#DIV/0!</v>
      </c>
      <c r="BD153" s="149" t="e">
        <f t="shared" si="57"/>
        <v>#DIV/0!</v>
      </c>
      <c r="BE153" s="149" t="e">
        <f t="shared" si="58"/>
        <v>#DIV/0!</v>
      </c>
      <c r="BF153" s="149" t="e">
        <f t="shared" si="59"/>
        <v>#DIV/0!</v>
      </c>
      <c r="BG153" s="148">
        <f t="shared" si="60"/>
        <v>0</v>
      </c>
      <c r="BH153" s="149" t="e">
        <f t="shared" si="61"/>
        <v>#DIV/0!</v>
      </c>
      <c r="BI153" s="149" t="e">
        <f t="shared" si="62"/>
        <v>#DIV/0!</v>
      </c>
      <c r="BJ153" s="149" t="e">
        <f t="shared" si="63"/>
        <v>#DIV/0!</v>
      </c>
      <c r="BK153" s="149" t="e">
        <f t="shared" si="64"/>
        <v>#DIV/0!</v>
      </c>
      <c r="BL153" s="149" t="e">
        <f t="shared" si="65"/>
        <v>#DIV/0!</v>
      </c>
      <c r="BM153" s="148">
        <f t="shared" si="66"/>
        <v>0</v>
      </c>
      <c r="BN153" s="149" t="e">
        <f t="shared" si="67"/>
        <v>#DIV/0!</v>
      </c>
      <c r="BO153" s="149" t="e">
        <f t="shared" si="68"/>
        <v>#DIV/0!</v>
      </c>
      <c r="BP153" s="149" t="e">
        <f t="shared" si="69"/>
        <v>#DIV/0!</v>
      </c>
      <c r="BQ153" s="149" t="e">
        <f t="shared" si="70"/>
        <v>#DIV/0!</v>
      </c>
      <c r="BR153" s="149" t="e">
        <f t="shared" si="71"/>
        <v>#DIV/0!</v>
      </c>
      <c r="BS153" s="148">
        <f t="shared" si="72"/>
        <v>0</v>
      </c>
      <c r="BT153" s="150"/>
      <c r="BU153" s="150" t="e">
        <f>VLOOKUP(I153,Lists!$D$2:$D$19,1,FALSE)</f>
        <v>#N/A</v>
      </c>
      <c r="BV153" s="150" t="e">
        <f>VLOOKUP($I153,Blends!$B$2:$B$115,1,FALSE)</f>
        <v>#N/A</v>
      </c>
      <c r="BW153" s="150"/>
      <c r="BX153" s="151">
        <f>ROUND(IF($I153="Other HFC Blend",(AA153*$L153*SUMIF(Lists!$E$2:$E$133,'Quarterly Information'!$K153,Exchange_Value)+AA153*$N153*SUMIF(Lists!$E$2:$E$133,'Quarterly Information'!$M153,Exchange_Value)+AA153*$P153*SUMIF(Lists!$E$2:$E$133,'Quarterly Information'!$O153,Exchange_Value)+AA153*$R153*SUMIF(Lists!$E$2:$E$133,'Quarterly Information'!$Q153,Exchange_Value)+AA153*$T153*SUMIF(Lists!$E$2:$E$133,'Quarterly Information'!$S153,Exchange_Value))/1000,AA153*SUMIF(Lists!$E$2:$E$133,$I153,Exchange_Value)/1000),1)</f>
        <v>0</v>
      </c>
      <c r="BY153" s="151">
        <f>ROUND(IF($I153="Other HFC Blend",(AB153*$L153*SUMIF(Lists!$E$2:$E$133,'Quarterly Information'!$K153,Exchange_Value)+AB153*$N153*SUMIF(Lists!$E$2:$E$133,'Quarterly Information'!$M153,Exchange_Value)+AB153*$P153*SUMIF(Lists!$E$2:$E$133,'Quarterly Information'!$O153,Exchange_Value)+AB153*$R153*SUMIF(Lists!$E$2:$E$133,'Quarterly Information'!$Q153,Exchange_Value)+AB153*$T153*SUMIF(Lists!$E$2:$E$133,'Quarterly Information'!$S153,Exchange_Value))/1000,AB153*SUMIF(Lists!$E$2:$E$133,$I153,Exchange_Value)/1000),1)</f>
        <v>0</v>
      </c>
      <c r="BZ153" s="151">
        <f>ROUND(IF($I153="Other HFC Blend",(AC153*$L153*SUMIF(Lists!$E$2:$E$133,'Quarterly Information'!$K153,Exchange_Value)+AC153*$N153*SUMIF(Lists!$E$2:$E$133,'Quarterly Information'!$M153,Exchange_Value)+AC153*$P153*SUMIF(Lists!$E$2:$E$133,'Quarterly Information'!$O153,Exchange_Value)+AC153*$R153*SUMIF(Lists!$E$2:$E$133,'Quarterly Information'!$Q153,Exchange_Value)+AC153*$T153*SUMIF(Lists!$E$2:$E$133,'Quarterly Information'!$S153,Exchange_Value))/1000,AC153*SUMIF(Lists!$E$2:$E$133,$I153,Exchange_Value)/1000),1)</f>
        <v>0</v>
      </c>
      <c r="CA153" s="151">
        <f>ROUND(IF($I153="Other HFC Blend",(AD153*$L153*SUMIF(Lists!$E$2:$E$133,'Quarterly Information'!$K153,Exchange_Value)+AD153*$N153*SUMIF(Lists!$E$2:$E$133,'Quarterly Information'!$M153,Exchange_Value)+AD153*$P153*SUMIF(Lists!$E$2:$E$133,'Quarterly Information'!$O153,Exchange_Value)+AD153*$R153*SUMIF(Lists!$E$2:$E$133,'Quarterly Information'!$Q153,Exchange_Value)+AD153*$T153*SUMIF(Lists!$E$2:$E$133,'Quarterly Information'!$S153,Exchange_Value))/1000,AD153*SUMIF(Lists!$E$2:$E$133,$I153,Exchange_Value)/1000),1)</f>
        <v>0</v>
      </c>
      <c r="CB153" s="151">
        <f>ROUND(IF($I153="Other HFC Blend",(AE153*$L153*SUMIF(Lists!$E$2:$E$133,'Quarterly Information'!$K153,Exchange_Value)+AE153*$N153*SUMIF(Lists!$E$2:$E$133,'Quarterly Information'!$M153,Exchange_Value)+AE153*$P153*SUMIF(Lists!$E$2:$E$133,'Quarterly Information'!$O153,Exchange_Value)+AE153*$R153*SUMIF(Lists!$E$2:$E$133,'Quarterly Information'!$Q153,Exchange_Value)+AE153*$T153*SUMIF(Lists!$E$2:$E$133,'Quarterly Information'!$S153,Exchange_Value))/1000,AE153*SUMIF(Lists!$E$2:$E$133,$I153,Exchange_Value)/1000),1)</f>
        <v>0</v>
      </c>
      <c r="CC153" s="151">
        <f>ROUND(IF($I153="Other HFC Blend",(AF153*$L153*SUMIF(Lists!$E$2:$E$133,'Quarterly Information'!$K153,Exchange_Value)+AF153*$N153*SUMIF(Lists!$E$2:$E$133,'Quarterly Information'!$M153,Exchange_Value)+AF153*$P153*SUMIF(Lists!$E$2:$E$133,'Quarterly Information'!$O153,Exchange_Value)+AF153*$R153*SUMIF(Lists!$E$2:$E$133,'Quarterly Information'!$Q153,Exchange_Value)+AF153*$T153*SUMIF(Lists!$E$2:$E$133,'Quarterly Information'!$S153,Exchange_Value))/1000,AF153*SUMIF(Lists!$E$2:$E$133,$I153,Exchange_Value)/1000),1)</f>
        <v>0</v>
      </c>
    </row>
    <row r="154" spans="1:81" ht="14.1">
      <c r="A154" s="18">
        <v>112</v>
      </c>
      <c r="B154" s="46" t="str">
        <f t="shared" si="73"/>
        <v/>
      </c>
      <c r="C154" s="72"/>
      <c r="D154" s="47"/>
      <c r="E154" s="81"/>
      <c r="F154" s="48"/>
      <c r="G154" s="49"/>
      <c r="H154" s="50"/>
      <c r="I154" s="92"/>
      <c r="J154" s="104"/>
      <c r="K154" s="109"/>
      <c r="L154" s="51"/>
      <c r="M154" s="48"/>
      <c r="N154" s="51"/>
      <c r="O154" s="48"/>
      <c r="P154" s="51"/>
      <c r="Q154" s="69"/>
      <c r="R154" s="51"/>
      <c r="S154" s="69"/>
      <c r="T154" s="110"/>
      <c r="U154" s="107"/>
      <c r="V154" s="48"/>
      <c r="W154" s="52"/>
      <c r="X154" s="48"/>
      <c r="Y154" s="116"/>
      <c r="Z154" s="133"/>
      <c r="AA154" s="131"/>
      <c r="AB154" s="76"/>
      <c r="AC154" s="76"/>
      <c r="AD154" s="76"/>
      <c r="AE154" s="76"/>
      <c r="AF154" s="76"/>
      <c r="AG154" s="145"/>
      <c r="AH154"/>
      <c r="AI154" s="148">
        <f t="shared" si="37"/>
        <v>0</v>
      </c>
      <c r="AJ154" s="148">
        <f t="shared" si="38"/>
        <v>0</v>
      </c>
      <c r="AK154" s="148">
        <f t="shared" si="39"/>
        <v>0</v>
      </c>
      <c r="AL154" s="148">
        <f t="shared" si="40"/>
        <v>0</v>
      </c>
      <c r="AM154" s="148">
        <f t="shared" si="41"/>
        <v>0</v>
      </c>
      <c r="AN154" s="148">
        <f t="shared" si="42"/>
        <v>0</v>
      </c>
      <c r="AO154" s="150"/>
      <c r="AP154" s="149" t="e">
        <f t="shared" si="43"/>
        <v>#DIV/0!</v>
      </c>
      <c r="AQ154" s="149" t="e">
        <f t="shared" si="44"/>
        <v>#DIV/0!</v>
      </c>
      <c r="AR154" s="149" t="e">
        <f t="shared" si="45"/>
        <v>#DIV/0!</v>
      </c>
      <c r="AS154" s="149" t="e">
        <f t="shared" si="46"/>
        <v>#DIV/0!</v>
      </c>
      <c r="AT154" s="149" t="e">
        <f t="shared" si="47"/>
        <v>#DIV/0!</v>
      </c>
      <c r="AU154" s="148">
        <f t="shared" si="48"/>
        <v>0</v>
      </c>
      <c r="AV154" s="149" t="e">
        <f t="shared" si="49"/>
        <v>#DIV/0!</v>
      </c>
      <c r="AW154" s="149" t="e">
        <f t="shared" si="50"/>
        <v>#DIV/0!</v>
      </c>
      <c r="AX154" s="149" t="e">
        <f t="shared" si="51"/>
        <v>#DIV/0!</v>
      </c>
      <c r="AY154" s="149" t="e">
        <f t="shared" si="52"/>
        <v>#DIV/0!</v>
      </c>
      <c r="AZ154" s="149" t="e">
        <f t="shared" si="53"/>
        <v>#DIV/0!</v>
      </c>
      <c r="BA154" s="148">
        <f t="shared" si="54"/>
        <v>0</v>
      </c>
      <c r="BB154" s="149" t="e">
        <f t="shared" si="55"/>
        <v>#DIV/0!</v>
      </c>
      <c r="BC154" s="149" t="e">
        <f t="shared" si="56"/>
        <v>#DIV/0!</v>
      </c>
      <c r="BD154" s="149" t="e">
        <f t="shared" si="57"/>
        <v>#DIV/0!</v>
      </c>
      <c r="BE154" s="149" t="e">
        <f t="shared" si="58"/>
        <v>#DIV/0!</v>
      </c>
      <c r="BF154" s="149" t="e">
        <f t="shared" si="59"/>
        <v>#DIV/0!</v>
      </c>
      <c r="BG154" s="148">
        <f t="shared" si="60"/>
        <v>0</v>
      </c>
      <c r="BH154" s="149" t="e">
        <f t="shared" si="61"/>
        <v>#DIV/0!</v>
      </c>
      <c r="BI154" s="149" t="e">
        <f t="shared" si="62"/>
        <v>#DIV/0!</v>
      </c>
      <c r="BJ154" s="149" t="e">
        <f t="shared" si="63"/>
        <v>#DIV/0!</v>
      </c>
      <c r="BK154" s="149" t="e">
        <f t="shared" si="64"/>
        <v>#DIV/0!</v>
      </c>
      <c r="BL154" s="149" t="e">
        <f t="shared" si="65"/>
        <v>#DIV/0!</v>
      </c>
      <c r="BM154" s="148">
        <f t="shared" si="66"/>
        <v>0</v>
      </c>
      <c r="BN154" s="149" t="e">
        <f t="shared" si="67"/>
        <v>#DIV/0!</v>
      </c>
      <c r="BO154" s="149" t="e">
        <f t="shared" si="68"/>
        <v>#DIV/0!</v>
      </c>
      <c r="BP154" s="149" t="e">
        <f t="shared" si="69"/>
        <v>#DIV/0!</v>
      </c>
      <c r="BQ154" s="149" t="e">
        <f t="shared" si="70"/>
        <v>#DIV/0!</v>
      </c>
      <c r="BR154" s="149" t="e">
        <f t="shared" si="71"/>
        <v>#DIV/0!</v>
      </c>
      <c r="BS154" s="148">
        <f t="shared" si="72"/>
        <v>0</v>
      </c>
      <c r="BT154" s="150"/>
      <c r="BU154" s="150" t="e">
        <f>VLOOKUP(I154,Lists!$D$2:$D$19,1,FALSE)</f>
        <v>#N/A</v>
      </c>
      <c r="BV154" s="150" t="e">
        <f>VLOOKUP($I154,Blends!$B$2:$B$115,1,FALSE)</f>
        <v>#N/A</v>
      </c>
      <c r="BW154" s="150"/>
      <c r="BX154" s="151">
        <f>ROUND(IF($I154="Other HFC Blend",(AA154*$L154*SUMIF(Lists!$E$2:$E$133,'Quarterly Information'!$K154,Exchange_Value)+AA154*$N154*SUMIF(Lists!$E$2:$E$133,'Quarterly Information'!$M154,Exchange_Value)+AA154*$P154*SUMIF(Lists!$E$2:$E$133,'Quarterly Information'!$O154,Exchange_Value)+AA154*$R154*SUMIF(Lists!$E$2:$E$133,'Quarterly Information'!$Q154,Exchange_Value)+AA154*$T154*SUMIF(Lists!$E$2:$E$133,'Quarterly Information'!$S154,Exchange_Value))/1000,AA154*SUMIF(Lists!$E$2:$E$133,$I154,Exchange_Value)/1000),1)</f>
        <v>0</v>
      </c>
      <c r="BY154" s="151">
        <f>ROUND(IF($I154="Other HFC Blend",(AB154*$L154*SUMIF(Lists!$E$2:$E$133,'Quarterly Information'!$K154,Exchange_Value)+AB154*$N154*SUMIF(Lists!$E$2:$E$133,'Quarterly Information'!$M154,Exchange_Value)+AB154*$P154*SUMIF(Lists!$E$2:$E$133,'Quarterly Information'!$O154,Exchange_Value)+AB154*$R154*SUMIF(Lists!$E$2:$E$133,'Quarterly Information'!$Q154,Exchange_Value)+AB154*$T154*SUMIF(Lists!$E$2:$E$133,'Quarterly Information'!$S154,Exchange_Value))/1000,AB154*SUMIF(Lists!$E$2:$E$133,$I154,Exchange_Value)/1000),1)</f>
        <v>0</v>
      </c>
      <c r="BZ154" s="151">
        <f>ROUND(IF($I154="Other HFC Blend",(AC154*$L154*SUMIF(Lists!$E$2:$E$133,'Quarterly Information'!$K154,Exchange_Value)+AC154*$N154*SUMIF(Lists!$E$2:$E$133,'Quarterly Information'!$M154,Exchange_Value)+AC154*$P154*SUMIF(Lists!$E$2:$E$133,'Quarterly Information'!$O154,Exchange_Value)+AC154*$R154*SUMIF(Lists!$E$2:$E$133,'Quarterly Information'!$Q154,Exchange_Value)+AC154*$T154*SUMIF(Lists!$E$2:$E$133,'Quarterly Information'!$S154,Exchange_Value))/1000,AC154*SUMIF(Lists!$E$2:$E$133,$I154,Exchange_Value)/1000),1)</f>
        <v>0</v>
      </c>
      <c r="CA154" s="151">
        <f>ROUND(IF($I154="Other HFC Blend",(AD154*$L154*SUMIF(Lists!$E$2:$E$133,'Quarterly Information'!$K154,Exchange_Value)+AD154*$N154*SUMIF(Lists!$E$2:$E$133,'Quarterly Information'!$M154,Exchange_Value)+AD154*$P154*SUMIF(Lists!$E$2:$E$133,'Quarterly Information'!$O154,Exchange_Value)+AD154*$R154*SUMIF(Lists!$E$2:$E$133,'Quarterly Information'!$Q154,Exchange_Value)+AD154*$T154*SUMIF(Lists!$E$2:$E$133,'Quarterly Information'!$S154,Exchange_Value))/1000,AD154*SUMIF(Lists!$E$2:$E$133,$I154,Exchange_Value)/1000),1)</f>
        <v>0</v>
      </c>
      <c r="CB154" s="151">
        <f>ROUND(IF($I154="Other HFC Blend",(AE154*$L154*SUMIF(Lists!$E$2:$E$133,'Quarterly Information'!$K154,Exchange_Value)+AE154*$N154*SUMIF(Lists!$E$2:$E$133,'Quarterly Information'!$M154,Exchange_Value)+AE154*$P154*SUMIF(Lists!$E$2:$E$133,'Quarterly Information'!$O154,Exchange_Value)+AE154*$R154*SUMIF(Lists!$E$2:$E$133,'Quarterly Information'!$Q154,Exchange_Value)+AE154*$T154*SUMIF(Lists!$E$2:$E$133,'Quarterly Information'!$S154,Exchange_Value))/1000,AE154*SUMIF(Lists!$E$2:$E$133,$I154,Exchange_Value)/1000),1)</f>
        <v>0</v>
      </c>
      <c r="CC154" s="151">
        <f>ROUND(IF($I154="Other HFC Blend",(AF154*$L154*SUMIF(Lists!$E$2:$E$133,'Quarterly Information'!$K154,Exchange_Value)+AF154*$N154*SUMIF(Lists!$E$2:$E$133,'Quarterly Information'!$M154,Exchange_Value)+AF154*$P154*SUMIF(Lists!$E$2:$E$133,'Quarterly Information'!$O154,Exchange_Value)+AF154*$R154*SUMIF(Lists!$E$2:$E$133,'Quarterly Information'!$Q154,Exchange_Value)+AF154*$T154*SUMIF(Lists!$E$2:$E$133,'Quarterly Information'!$S154,Exchange_Value))/1000,AF154*SUMIF(Lists!$E$2:$E$133,$I154,Exchange_Value)/1000),1)</f>
        <v>0</v>
      </c>
    </row>
    <row r="155" spans="1:81" ht="14.1">
      <c r="A155" s="18">
        <v>113</v>
      </c>
      <c r="B155" s="46" t="str">
        <f t="shared" si="73"/>
        <v/>
      </c>
      <c r="C155" s="72"/>
      <c r="D155" s="47"/>
      <c r="E155" s="81"/>
      <c r="F155" s="48"/>
      <c r="G155" s="49"/>
      <c r="H155" s="50"/>
      <c r="I155" s="92"/>
      <c r="J155" s="104"/>
      <c r="K155" s="109"/>
      <c r="L155" s="51"/>
      <c r="M155" s="48"/>
      <c r="N155" s="51"/>
      <c r="O155" s="48"/>
      <c r="P155" s="51"/>
      <c r="Q155" s="69"/>
      <c r="R155" s="51"/>
      <c r="S155" s="69"/>
      <c r="T155" s="110"/>
      <c r="U155" s="107"/>
      <c r="V155" s="48"/>
      <c r="W155" s="52"/>
      <c r="X155" s="48"/>
      <c r="Y155" s="116"/>
      <c r="Z155" s="133"/>
      <c r="AA155" s="131"/>
      <c r="AB155" s="76"/>
      <c r="AC155" s="76"/>
      <c r="AD155" s="76"/>
      <c r="AE155" s="76"/>
      <c r="AF155" s="76"/>
      <c r="AG155" s="145"/>
      <c r="AH155"/>
      <c r="AI155" s="148">
        <f t="shared" si="37"/>
        <v>0</v>
      </c>
      <c r="AJ155" s="148">
        <f t="shared" si="38"/>
        <v>0</v>
      </c>
      <c r="AK155" s="148">
        <f t="shared" si="39"/>
        <v>0</v>
      </c>
      <c r="AL155" s="148">
        <f t="shared" si="40"/>
        <v>0</v>
      </c>
      <c r="AM155" s="148">
        <f t="shared" si="41"/>
        <v>0</v>
      </c>
      <c r="AN155" s="148">
        <f t="shared" si="42"/>
        <v>0</v>
      </c>
      <c r="AO155" s="150"/>
      <c r="AP155" s="149" t="e">
        <f t="shared" si="43"/>
        <v>#DIV/0!</v>
      </c>
      <c r="AQ155" s="149" t="e">
        <f t="shared" si="44"/>
        <v>#DIV/0!</v>
      </c>
      <c r="AR155" s="149" t="e">
        <f t="shared" si="45"/>
        <v>#DIV/0!</v>
      </c>
      <c r="AS155" s="149" t="e">
        <f t="shared" si="46"/>
        <v>#DIV/0!</v>
      </c>
      <c r="AT155" s="149" t="e">
        <f t="shared" si="47"/>
        <v>#DIV/0!</v>
      </c>
      <c r="AU155" s="148">
        <f t="shared" si="48"/>
        <v>0</v>
      </c>
      <c r="AV155" s="149" t="e">
        <f t="shared" si="49"/>
        <v>#DIV/0!</v>
      </c>
      <c r="AW155" s="149" t="e">
        <f t="shared" si="50"/>
        <v>#DIV/0!</v>
      </c>
      <c r="AX155" s="149" t="e">
        <f t="shared" si="51"/>
        <v>#DIV/0!</v>
      </c>
      <c r="AY155" s="149" t="e">
        <f t="shared" si="52"/>
        <v>#DIV/0!</v>
      </c>
      <c r="AZ155" s="149" t="e">
        <f t="shared" si="53"/>
        <v>#DIV/0!</v>
      </c>
      <c r="BA155" s="148">
        <f t="shared" si="54"/>
        <v>0</v>
      </c>
      <c r="BB155" s="149" t="e">
        <f t="shared" si="55"/>
        <v>#DIV/0!</v>
      </c>
      <c r="BC155" s="149" t="e">
        <f t="shared" si="56"/>
        <v>#DIV/0!</v>
      </c>
      <c r="BD155" s="149" t="e">
        <f t="shared" si="57"/>
        <v>#DIV/0!</v>
      </c>
      <c r="BE155" s="149" t="e">
        <f t="shared" si="58"/>
        <v>#DIV/0!</v>
      </c>
      <c r="BF155" s="149" t="e">
        <f t="shared" si="59"/>
        <v>#DIV/0!</v>
      </c>
      <c r="BG155" s="148">
        <f t="shared" si="60"/>
        <v>0</v>
      </c>
      <c r="BH155" s="149" t="e">
        <f t="shared" si="61"/>
        <v>#DIV/0!</v>
      </c>
      <c r="BI155" s="149" t="e">
        <f t="shared" si="62"/>
        <v>#DIV/0!</v>
      </c>
      <c r="BJ155" s="149" t="e">
        <f t="shared" si="63"/>
        <v>#DIV/0!</v>
      </c>
      <c r="BK155" s="149" t="e">
        <f t="shared" si="64"/>
        <v>#DIV/0!</v>
      </c>
      <c r="BL155" s="149" t="e">
        <f t="shared" si="65"/>
        <v>#DIV/0!</v>
      </c>
      <c r="BM155" s="148">
        <f t="shared" si="66"/>
        <v>0</v>
      </c>
      <c r="BN155" s="149" t="e">
        <f t="shared" si="67"/>
        <v>#DIV/0!</v>
      </c>
      <c r="BO155" s="149" t="e">
        <f t="shared" si="68"/>
        <v>#DIV/0!</v>
      </c>
      <c r="BP155" s="149" t="e">
        <f t="shared" si="69"/>
        <v>#DIV/0!</v>
      </c>
      <c r="BQ155" s="149" t="e">
        <f t="shared" si="70"/>
        <v>#DIV/0!</v>
      </c>
      <c r="BR155" s="149" t="e">
        <f t="shared" si="71"/>
        <v>#DIV/0!</v>
      </c>
      <c r="BS155" s="148">
        <f t="shared" si="72"/>
        <v>0</v>
      </c>
      <c r="BT155" s="150"/>
      <c r="BU155" s="150" t="e">
        <f>VLOOKUP(I155,Lists!$D$2:$D$19,1,FALSE)</f>
        <v>#N/A</v>
      </c>
      <c r="BV155" s="150" t="e">
        <f>VLOOKUP($I155,Blends!$B$2:$B$115,1,FALSE)</f>
        <v>#N/A</v>
      </c>
      <c r="BW155" s="150"/>
      <c r="BX155" s="151">
        <f>ROUND(IF($I155="Other HFC Blend",(AA155*$L155*SUMIF(Lists!$E$2:$E$133,'Quarterly Information'!$K155,Exchange_Value)+AA155*$N155*SUMIF(Lists!$E$2:$E$133,'Quarterly Information'!$M155,Exchange_Value)+AA155*$P155*SUMIF(Lists!$E$2:$E$133,'Quarterly Information'!$O155,Exchange_Value)+AA155*$R155*SUMIF(Lists!$E$2:$E$133,'Quarterly Information'!$Q155,Exchange_Value)+AA155*$T155*SUMIF(Lists!$E$2:$E$133,'Quarterly Information'!$S155,Exchange_Value))/1000,AA155*SUMIF(Lists!$E$2:$E$133,$I155,Exchange_Value)/1000),1)</f>
        <v>0</v>
      </c>
      <c r="BY155" s="151">
        <f>ROUND(IF($I155="Other HFC Blend",(AB155*$L155*SUMIF(Lists!$E$2:$E$133,'Quarterly Information'!$K155,Exchange_Value)+AB155*$N155*SUMIF(Lists!$E$2:$E$133,'Quarterly Information'!$M155,Exchange_Value)+AB155*$P155*SUMIF(Lists!$E$2:$E$133,'Quarterly Information'!$O155,Exchange_Value)+AB155*$R155*SUMIF(Lists!$E$2:$E$133,'Quarterly Information'!$Q155,Exchange_Value)+AB155*$T155*SUMIF(Lists!$E$2:$E$133,'Quarterly Information'!$S155,Exchange_Value))/1000,AB155*SUMIF(Lists!$E$2:$E$133,$I155,Exchange_Value)/1000),1)</f>
        <v>0</v>
      </c>
      <c r="BZ155" s="151">
        <f>ROUND(IF($I155="Other HFC Blend",(AC155*$L155*SUMIF(Lists!$E$2:$E$133,'Quarterly Information'!$K155,Exchange_Value)+AC155*$N155*SUMIF(Lists!$E$2:$E$133,'Quarterly Information'!$M155,Exchange_Value)+AC155*$P155*SUMIF(Lists!$E$2:$E$133,'Quarterly Information'!$O155,Exchange_Value)+AC155*$R155*SUMIF(Lists!$E$2:$E$133,'Quarterly Information'!$Q155,Exchange_Value)+AC155*$T155*SUMIF(Lists!$E$2:$E$133,'Quarterly Information'!$S155,Exchange_Value))/1000,AC155*SUMIF(Lists!$E$2:$E$133,$I155,Exchange_Value)/1000),1)</f>
        <v>0</v>
      </c>
      <c r="CA155" s="151">
        <f>ROUND(IF($I155="Other HFC Blend",(AD155*$L155*SUMIF(Lists!$E$2:$E$133,'Quarterly Information'!$K155,Exchange_Value)+AD155*$N155*SUMIF(Lists!$E$2:$E$133,'Quarterly Information'!$M155,Exchange_Value)+AD155*$P155*SUMIF(Lists!$E$2:$E$133,'Quarterly Information'!$O155,Exchange_Value)+AD155*$R155*SUMIF(Lists!$E$2:$E$133,'Quarterly Information'!$Q155,Exchange_Value)+AD155*$T155*SUMIF(Lists!$E$2:$E$133,'Quarterly Information'!$S155,Exchange_Value))/1000,AD155*SUMIF(Lists!$E$2:$E$133,$I155,Exchange_Value)/1000),1)</f>
        <v>0</v>
      </c>
      <c r="CB155" s="151">
        <f>ROUND(IF($I155="Other HFC Blend",(AE155*$L155*SUMIF(Lists!$E$2:$E$133,'Quarterly Information'!$K155,Exchange_Value)+AE155*$N155*SUMIF(Lists!$E$2:$E$133,'Quarterly Information'!$M155,Exchange_Value)+AE155*$P155*SUMIF(Lists!$E$2:$E$133,'Quarterly Information'!$O155,Exchange_Value)+AE155*$R155*SUMIF(Lists!$E$2:$E$133,'Quarterly Information'!$Q155,Exchange_Value)+AE155*$T155*SUMIF(Lists!$E$2:$E$133,'Quarterly Information'!$S155,Exchange_Value))/1000,AE155*SUMIF(Lists!$E$2:$E$133,$I155,Exchange_Value)/1000),1)</f>
        <v>0</v>
      </c>
      <c r="CC155" s="151">
        <f>ROUND(IF($I155="Other HFC Blend",(AF155*$L155*SUMIF(Lists!$E$2:$E$133,'Quarterly Information'!$K155,Exchange_Value)+AF155*$N155*SUMIF(Lists!$E$2:$E$133,'Quarterly Information'!$M155,Exchange_Value)+AF155*$P155*SUMIF(Lists!$E$2:$E$133,'Quarterly Information'!$O155,Exchange_Value)+AF155*$R155*SUMIF(Lists!$E$2:$E$133,'Quarterly Information'!$Q155,Exchange_Value)+AF155*$T155*SUMIF(Lists!$E$2:$E$133,'Quarterly Information'!$S155,Exchange_Value))/1000,AF155*SUMIF(Lists!$E$2:$E$133,$I155,Exchange_Value)/1000),1)</f>
        <v>0</v>
      </c>
    </row>
    <row r="156" spans="1:81" ht="14.1">
      <c r="A156" s="18">
        <v>114</v>
      </c>
      <c r="B156" s="46" t="str">
        <f t="shared" si="73"/>
        <v/>
      </c>
      <c r="C156" s="72"/>
      <c r="D156" s="47"/>
      <c r="E156" s="81"/>
      <c r="F156" s="48"/>
      <c r="G156" s="49"/>
      <c r="H156" s="50"/>
      <c r="I156" s="92"/>
      <c r="J156" s="104"/>
      <c r="K156" s="109"/>
      <c r="L156" s="51"/>
      <c r="M156" s="48"/>
      <c r="N156" s="51"/>
      <c r="O156" s="48"/>
      <c r="P156" s="51"/>
      <c r="Q156" s="69"/>
      <c r="R156" s="51"/>
      <c r="S156" s="69"/>
      <c r="T156" s="110"/>
      <c r="U156" s="107"/>
      <c r="V156" s="48"/>
      <c r="W156" s="52"/>
      <c r="X156" s="48"/>
      <c r="Y156" s="116"/>
      <c r="Z156" s="133"/>
      <c r="AA156" s="131"/>
      <c r="AB156" s="76"/>
      <c r="AC156" s="76"/>
      <c r="AD156" s="76"/>
      <c r="AE156" s="76"/>
      <c r="AF156" s="76"/>
      <c r="AG156" s="145"/>
      <c r="AH156"/>
      <c r="AI156" s="148">
        <f t="shared" si="37"/>
        <v>0</v>
      </c>
      <c r="AJ156" s="148">
        <f t="shared" si="38"/>
        <v>0</v>
      </c>
      <c r="AK156" s="148">
        <f t="shared" si="39"/>
        <v>0</v>
      </c>
      <c r="AL156" s="148">
        <f t="shared" si="40"/>
        <v>0</v>
      </c>
      <c r="AM156" s="148">
        <f t="shared" si="41"/>
        <v>0</v>
      </c>
      <c r="AN156" s="148">
        <f t="shared" si="42"/>
        <v>0</v>
      </c>
      <c r="AO156" s="150"/>
      <c r="AP156" s="149" t="e">
        <f t="shared" si="43"/>
        <v>#DIV/0!</v>
      </c>
      <c r="AQ156" s="149" t="e">
        <f t="shared" si="44"/>
        <v>#DIV/0!</v>
      </c>
      <c r="AR156" s="149" t="e">
        <f t="shared" si="45"/>
        <v>#DIV/0!</v>
      </c>
      <c r="AS156" s="149" t="e">
        <f t="shared" si="46"/>
        <v>#DIV/0!</v>
      </c>
      <c r="AT156" s="149" t="e">
        <f t="shared" si="47"/>
        <v>#DIV/0!</v>
      </c>
      <c r="AU156" s="148">
        <f t="shared" si="48"/>
        <v>0</v>
      </c>
      <c r="AV156" s="149" t="e">
        <f t="shared" si="49"/>
        <v>#DIV/0!</v>
      </c>
      <c r="AW156" s="149" t="e">
        <f t="shared" si="50"/>
        <v>#DIV/0!</v>
      </c>
      <c r="AX156" s="149" t="e">
        <f t="shared" si="51"/>
        <v>#DIV/0!</v>
      </c>
      <c r="AY156" s="149" t="e">
        <f t="shared" si="52"/>
        <v>#DIV/0!</v>
      </c>
      <c r="AZ156" s="149" t="e">
        <f t="shared" si="53"/>
        <v>#DIV/0!</v>
      </c>
      <c r="BA156" s="148">
        <f t="shared" si="54"/>
        <v>0</v>
      </c>
      <c r="BB156" s="149" t="e">
        <f t="shared" si="55"/>
        <v>#DIV/0!</v>
      </c>
      <c r="BC156" s="149" t="e">
        <f t="shared" si="56"/>
        <v>#DIV/0!</v>
      </c>
      <c r="BD156" s="149" t="e">
        <f t="shared" si="57"/>
        <v>#DIV/0!</v>
      </c>
      <c r="BE156" s="149" t="e">
        <f t="shared" si="58"/>
        <v>#DIV/0!</v>
      </c>
      <c r="BF156" s="149" t="e">
        <f t="shared" si="59"/>
        <v>#DIV/0!</v>
      </c>
      <c r="BG156" s="148">
        <f t="shared" si="60"/>
        <v>0</v>
      </c>
      <c r="BH156" s="149" t="e">
        <f t="shared" si="61"/>
        <v>#DIV/0!</v>
      </c>
      <c r="BI156" s="149" t="e">
        <f t="shared" si="62"/>
        <v>#DIV/0!</v>
      </c>
      <c r="BJ156" s="149" t="e">
        <f t="shared" si="63"/>
        <v>#DIV/0!</v>
      </c>
      <c r="BK156" s="149" t="e">
        <f t="shared" si="64"/>
        <v>#DIV/0!</v>
      </c>
      <c r="BL156" s="149" t="e">
        <f t="shared" si="65"/>
        <v>#DIV/0!</v>
      </c>
      <c r="BM156" s="148">
        <f t="shared" si="66"/>
        <v>0</v>
      </c>
      <c r="BN156" s="149" t="e">
        <f t="shared" si="67"/>
        <v>#DIV/0!</v>
      </c>
      <c r="BO156" s="149" t="e">
        <f t="shared" si="68"/>
        <v>#DIV/0!</v>
      </c>
      <c r="BP156" s="149" t="e">
        <f t="shared" si="69"/>
        <v>#DIV/0!</v>
      </c>
      <c r="BQ156" s="149" t="e">
        <f t="shared" si="70"/>
        <v>#DIV/0!</v>
      </c>
      <c r="BR156" s="149" t="e">
        <f t="shared" si="71"/>
        <v>#DIV/0!</v>
      </c>
      <c r="BS156" s="148">
        <f t="shared" si="72"/>
        <v>0</v>
      </c>
      <c r="BT156" s="150"/>
      <c r="BU156" s="150" t="e">
        <f>VLOOKUP(I156,Lists!$D$2:$D$19,1,FALSE)</f>
        <v>#N/A</v>
      </c>
      <c r="BV156" s="150" t="e">
        <f>VLOOKUP($I156,Blends!$B$2:$B$115,1,FALSE)</f>
        <v>#N/A</v>
      </c>
      <c r="BW156" s="150"/>
      <c r="BX156" s="151">
        <f>ROUND(IF($I156="Other HFC Blend",(AA156*$L156*SUMIF(Lists!$E$2:$E$133,'Quarterly Information'!$K156,Exchange_Value)+AA156*$N156*SUMIF(Lists!$E$2:$E$133,'Quarterly Information'!$M156,Exchange_Value)+AA156*$P156*SUMIF(Lists!$E$2:$E$133,'Quarterly Information'!$O156,Exchange_Value)+AA156*$R156*SUMIF(Lists!$E$2:$E$133,'Quarterly Information'!$Q156,Exchange_Value)+AA156*$T156*SUMIF(Lists!$E$2:$E$133,'Quarterly Information'!$S156,Exchange_Value))/1000,AA156*SUMIF(Lists!$E$2:$E$133,$I156,Exchange_Value)/1000),1)</f>
        <v>0</v>
      </c>
      <c r="BY156" s="151">
        <f>ROUND(IF($I156="Other HFC Blend",(AB156*$L156*SUMIF(Lists!$E$2:$E$133,'Quarterly Information'!$K156,Exchange_Value)+AB156*$N156*SUMIF(Lists!$E$2:$E$133,'Quarterly Information'!$M156,Exchange_Value)+AB156*$P156*SUMIF(Lists!$E$2:$E$133,'Quarterly Information'!$O156,Exchange_Value)+AB156*$R156*SUMIF(Lists!$E$2:$E$133,'Quarterly Information'!$Q156,Exchange_Value)+AB156*$T156*SUMIF(Lists!$E$2:$E$133,'Quarterly Information'!$S156,Exchange_Value))/1000,AB156*SUMIF(Lists!$E$2:$E$133,$I156,Exchange_Value)/1000),1)</f>
        <v>0</v>
      </c>
      <c r="BZ156" s="151">
        <f>ROUND(IF($I156="Other HFC Blend",(AC156*$L156*SUMIF(Lists!$E$2:$E$133,'Quarterly Information'!$K156,Exchange_Value)+AC156*$N156*SUMIF(Lists!$E$2:$E$133,'Quarterly Information'!$M156,Exchange_Value)+AC156*$P156*SUMIF(Lists!$E$2:$E$133,'Quarterly Information'!$O156,Exchange_Value)+AC156*$R156*SUMIF(Lists!$E$2:$E$133,'Quarterly Information'!$Q156,Exchange_Value)+AC156*$T156*SUMIF(Lists!$E$2:$E$133,'Quarterly Information'!$S156,Exchange_Value))/1000,AC156*SUMIF(Lists!$E$2:$E$133,$I156,Exchange_Value)/1000),1)</f>
        <v>0</v>
      </c>
      <c r="CA156" s="151">
        <f>ROUND(IF($I156="Other HFC Blend",(AD156*$L156*SUMIF(Lists!$E$2:$E$133,'Quarterly Information'!$K156,Exchange_Value)+AD156*$N156*SUMIF(Lists!$E$2:$E$133,'Quarterly Information'!$M156,Exchange_Value)+AD156*$P156*SUMIF(Lists!$E$2:$E$133,'Quarterly Information'!$O156,Exchange_Value)+AD156*$R156*SUMIF(Lists!$E$2:$E$133,'Quarterly Information'!$Q156,Exchange_Value)+AD156*$T156*SUMIF(Lists!$E$2:$E$133,'Quarterly Information'!$S156,Exchange_Value))/1000,AD156*SUMIF(Lists!$E$2:$E$133,$I156,Exchange_Value)/1000),1)</f>
        <v>0</v>
      </c>
      <c r="CB156" s="151">
        <f>ROUND(IF($I156="Other HFC Blend",(AE156*$L156*SUMIF(Lists!$E$2:$E$133,'Quarterly Information'!$K156,Exchange_Value)+AE156*$N156*SUMIF(Lists!$E$2:$E$133,'Quarterly Information'!$M156,Exchange_Value)+AE156*$P156*SUMIF(Lists!$E$2:$E$133,'Quarterly Information'!$O156,Exchange_Value)+AE156*$R156*SUMIF(Lists!$E$2:$E$133,'Quarterly Information'!$Q156,Exchange_Value)+AE156*$T156*SUMIF(Lists!$E$2:$E$133,'Quarterly Information'!$S156,Exchange_Value))/1000,AE156*SUMIF(Lists!$E$2:$E$133,$I156,Exchange_Value)/1000),1)</f>
        <v>0</v>
      </c>
      <c r="CC156" s="151">
        <f>ROUND(IF($I156="Other HFC Blend",(AF156*$L156*SUMIF(Lists!$E$2:$E$133,'Quarterly Information'!$K156,Exchange_Value)+AF156*$N156*SUMIF(Lists!$E$2:$E$133,'Quarterly Information'!$M156,Exchange_Value)+AF156*$P156*SUMIF(Lists!$E$2:$E$133,'Quarterly Information'!$O156,Exchange_Value)+AF156*$R156*SUMIF(Lists!$E$2:$E$133,'Quarterly Information'!$Q156,Exchange_Value)+AF156*$T156*SUMIF(Lists!$E$2:$E$133,'Quarterly Information'!$S156,Exchange_Value))/1000,AF156*SUMIF(Lists!$E$2:$E$133,$I156,Exchange_Value)/1000),1)</f>
        <v>0</v>
      </c>
    </row>
    <row r="157" spans="1:81" ht="14.1">
      <c r="A157" s="18">
        <v>115</v>
      </c>
      <c r="B157" s="46" t="str">
        <f t="shared" si="73"/>
        <v/>
      </c>
      <c r="C157" s="72"/>
      <c r="D157" s="47"/>
      <c r="E157" s="81"/>
      <c r="F157" s="48"/>
      <c r="G157" s="49"/>
      <c r="H157" s="50"/>
      <c r="I157" s="92"/>
      <c r="J157" s="104"/>
      <c r="K157" s="109"/>
      <c r="L157" s="51"/>
      <c r="M157" s="48"/>
      <c r="N157" s="51"/>
      <c r="O157" s="48"/>
      <c r="P157" s="51"/>
      <c r="Q157" s="69"/>
      <c r="R157" s="51"/>
      <c r="S157" s="69"/>
      <c r="T157" s="110"/>
      <c r="U157" s="107"/>
      <c r="V157" s="48"/>
      <c r="W157" s="52"/>
      <c r="X157" s="48"/>
      <c r="Y157" s="116"/>
      <c r="Z157" s="133"/>
      <c r="AA157" s="131"/>
      <c r="AB157" s="76"/>
      <c r="AC157" s="76"/>
      <c r="AD157" s="76"/>
      <c r="AE157" s="76"/>
      <c r="AF157" s="76"/>
      <c r="AG157" s="145"/>
      <c r="AH157"/>
      <c r="AI157" s="148">
        <f t="shared" si="37"/>
        <v>0</v>
      </c>
      <c r="AJ157" s="148">
        <f t="shared" si="38"/>
        <v>0</v>
      </c>
      <c r="AK157" s="148">
        <f t="shared" si="39"/>
        <v>0</v>
      </c>
      <c r="AL157" s="148">
        <f t="shared" si="40"/>
        <v>0</v>
      </c>
      <c r="AM157" s="148">
        <f t="shared" si="41"/>
        <v>0</v>
      </c>
      <c r="AN157" s="148">
        <f t="shared" si="42"/>
        <v>0</v>
      </c>
      <c r="AO157" s="150"/>
      <c r="AP157" s="149" t="e">
        <f t="shared" si="43"/>
        <v>#DIV/0!</v>
      </c>
      <c r="AQ157" s="149" t="e">
        <f t="shared" si="44"/>
        <v>#DIV/0!</v>
      </c>
      <c r="AR157" s="149" t="e">
        <f t="shared" si="45"/>
        <v>#DIV/0!</v>
      </c>
      <c r="AS157" s="149" t="e">
        <f t="shared" si="46"/>
        <v>#DIV/0!</v>
      </c>
      <c r="AT157" s="149" t="e">
        <f t="shared" si="47"/>
        <v>#DIV/0!</v>
      </c>
      <c r="AU157" s="148">
        <f t="shared" si="48"/>
        <v>0</v>
      </c>
      <c r="AV157" s="149" t="e">
        <f t="shared" si="49"/>
        <v>#DIV/0!</v>
      </c>
      <c r="AW157" s="149" t="e">
        <f t="shared" si="50"/>
        <v>#DIV/0!</v>
      </c>
      <c r="AX157" s="149" t="e">
        <f t="shared" si="51"/>
        <v>#DIV/0!</v>
      </c>
      <c r="AY157" s="149" t="e">
        <f t="shared" si="52"/>
        <v>#DIV/0!</v>
      </c>
      <c r="AZ157" s="149" t="e">
        <f t="shared" si="53"/>
        <v>#DIV/0!</v>
      </c>
      <c r="BA157" s="148">
        <f t="shared" si="54"/>
        <v>0</v>
      </c>
      <c r="BB157" s="149" t="e">
        <f t="shared" si="55"/>
        <v>#DIV/0!</v>
      </c>
      <c r="BC157" s="149" t="e">
        <f t="shared" si="56"/>
        <v>#DIV/0!</v>
      </c>
      <c r="BD157" s="149" t="e">
        <f t="shared" si="57"/>
        <v>#DIV/0!</v>
      </c>
      <c r="BE157" s="149" t="e">
        <f t="shared" si="58"/>
        <v>#DIV/0!</v>
      </c>
      <c r="BF157" s="149" t="e">
        <f t="shared" si="59"/>
        <v>#DIV/0!</v>
      </c>
      <c r="BG157" s="148">
        <f t="shared" si="60"/>
        <v>0</v>
      </c>
      <c r="BH157" s="149" t="e">
        <f t="shared" si="61"/>
        <v>#DIV/0!</v>
      </c>
      <c r="BI157" s="149" t="e">
        <f t="shared" si="62"/>
        <v>#DIV/0!</v>
      </c>
      <c r="BJ157" s="149" t="e">
        <f t="shared" si="63"/>
        <v>#DIV/0!</v>
      </c>
      <c r="BK157" s="149" t="e">
        <f t="shared" si="64"/>
        <v>#DIV/0!</v>
      </c>
      <c r="BL157" s="149" t="e">
        <f t="shared" si="65"/>
        <v>#DIV/0!</v>
      </c>
      <c r="BM157" s="148">
        <f t="shared" si="66"/>
        <v>0</v>
      </c>
      <c r="BN157" s="149" t="e">
        <f t="shared" si="67"/>
        <v>#DIV/0!</v>
      </c>
      <c r="BO157" s="149" t="e">
        <f t="shared" si="68"/>
        <v>#DIV/0!</v>
      </c>
      <c r="BP157" s="149" t="e">
        <f t="shared" si="69"/>
        <v>#DIV/0!</v>
      </c>
      <c r="BQ157" s="149" t="e">
        <f t="shared" si="70"/>
        <v>#DIV/0!</v>
      </c>
      <c r="BR157" s="149" t="e">
        <f t="shared" si="71"/>
        <v>#DIV/0!</v>
      </c>
      <c r="BS157" s="148">
        <f t="shared" si="72"/>
        <v>0</v>
      </c>
      <c r="BT157" s="150"/>
      <c r="BU157" s="150" t="e">
        <f>VLOOKUP(I157,Lists!$D$2:$D$19,1,FALSE)</f>
        <v>#N/A</v>
      </c>
      <c r="BV157" s="150" t="e">
        <f>VLOOKUP($I157,Blends!$B$2:$B$115,1,FALSE)</f>
        <v>#N/A</v>
      </c>
      <c r="BW157" s="150"/>
      <c r="BX157" s="151">
        <f>ROUND(IF($I157="Other HFC Blend",(AA157*$L157*SUMIF(Lists!$E$2:$E$133,'Quarterly Information'!$K157,Exchange_Value)+AA157*$N157*SUMIF(Lists!$E$2:$E$133,'Quarterly Information'!$M157,Exchange_Value)+AA157*$P157*SUMIF(Lists!$E$2:$E$133,'Quarterly Information'!$O157,Exchange_Value)+AA157*$R157*SUMIF(Lists!$E$2:$E$133,'Quarterly Information'!$Q157,Exchange_Value)+AA157*$T157*SUMIF(Lists!$E$2:$E$133,'Quarterly Information'!$S157,Exchange_Value))/1000,AA157*SUMIF(Lists!$E$2:$E$133,$I157,Exchange_Value)/1000),1)</f>
        <v>0</v>
      </c>
      <c r="BY157" s="151">
        <f>ROUND(IF($I157="Other HFC Blend",(AB157*$L157*SUMIF(Lists!$E$2:$E$133,'Quarterly Information'!$K157,Exchange_Value)+AB157*$N157*SUMIF(Lists!$E$2:$E$133,'Quarterly Information'!$M157,Exchange_Value)+AB157*$P157*SUMIF(Lists!$E$2:$E$133,'Quarterly Information'!$O157,Exchange_Value)+AB157*$R157*SUMIF(Lists!$E$2:$E$133,'Quarterly Information'!$Q157,Exchange_Value)+AB157*$T157*SUMIF(Lists!$E$2:$E$133,'Quarterly Information'!$S157,Exchange_Value))/1000,AB157*SUMIF(Lists!$E$2:$E$133,$I157,Exchange_Value)/1000),1)</f>
        <v>0</v>
      </c>
      <c r="BZ157" s="151">
        <f>ROUND(IF($I157="Other HFC Blend",(AC157*$L157*SUMIF(Lists!$E$2:$E$133,'Quarterly Information'!$K157,Exchange_Value)+AC157*$N157*SUMIF(Lists!$E$2:$E$133,'Quarterly Information'!$M157,Exchange_Value)+AC157*$P157*SUMIF(Lists!$E$2:$E$133,'Quarterly Information'!$O157,Exchange_Value)+AC157*$R157*SUMIF(Lists!$E$2:$E$133,'Quarterly Information'!$Q157,Exchange_Value)+AC157*$T157*SUMIF(Lists!$E$2:$E$133,'Quarterly Information'!$S157,Exchange_Value))/1000,AC157*SUMIF(Lists!$E$2:$E$133,$I157,Exchange_Value)/1000),1)</f>
        <v>0</v>
      </c>
      <c r="CA157" s="151">
        <f>ROUND(IF($I157="Other HFC Blend",(AD157*$L157*SUMIF(Lists!$E$2:$E$133,'Quarterly Information'!$K157,Exchange_Value)+AD157*$N157*SUMIF(Lists!$E$2:$E$133,'Quarterly Information'!$M157,Exchange_Value)+AD157*$P157*SUMIF(Lists!$E$2:$E$133,'Quarterly Information'!$O157,Exchange_Value)+AD157*$R157*SUMIF(Lists!$E$2:$E$133,'Quarterly Information'!$Q157,Exchange_Value)+AD157*$T157*SUMIF(Lists!$E$2:$E$133,'Quarterly Information'!$S157,Exchange_Value))/1000,AD157*SUMIF(Lists!$E$2:$E$133,$I157,Exchange_Value)/1000),1)</f>
        <v>0</v>
      </c>
      <c r="CB157" s="151">
        <f>ROUND(IF($I157="Other HFC Blend",(AE157*$L157*SUMIF(Lists!$E$2:$E$133,'Quarterly Information'!$K157,Exchange_Value)+AE157*$N157*SUMIF(Lists!$E$2:$E$133,'Quarterly Information'!$M157,Exchange_Value)+AE157*$P157*SUMIF(Lists!$E$2:$E$133,'Quarterly Information'!$O157,Exchange_Value)+AE157*$R157*SUMIF(Lists!$E$2:$E$133,'Quarterly Information'!$Q157,Exchange_Value)+AE157*$T157*SUMIF(Lists!$E$2:$E$133,'Quarterly Information'!$S157,Exchange_Value))/1000,AE157*SUMIF(Lists!$E$2:$E$133,$I157,Exchange_Value)/1000),1)</f>
        <v>0</v>
      </c>
      <c r="CC157" s="151">
        <f>ROUND(IF($I157="Other HFC Blend",(AF157*$L157*SUMIF(Lists!$E$2:$E$133,'Quarterly Information'!$K157,Exchange_Value)+AF157*$N157*SUMIF(Lists!$E$2:$E$133,'Quarterly Information'!$M157,Exchange_Value)+AF157*$P157*SUMIF(Lists!$E$2:$E$133,'Quarterly Information'!$O157,Exchange_Value)+AF157*$R157*SUMIF(Lists!$E$2:$E$133,'Quarterly Information'!$Q157,Exchange_Value)+AF157*$T157*SUMIF(Lists!$E$2:$E$133,'Quarterly Information'!$S157,Exchange_Value))/1000,AF157*SUMIF(Lists!$E$2:$E$133,$I157,Exchange_Value)/1000),1)</f>
        <v>0</v>
      </c>
    </row>
    <row r="158" spans="1:81" ht="14.1">
      <c r="A158" s="18">
        <v>116</v>
      </c>
      <c r="B158" s="46" t="str">
        <f t="shared" si="73"/>
        <v/>
      </c>
      <c r="C158" s="72"/>
      <c r="D158" s="47"/>
      <c r="E158" s="81"/>
      <c r="F158" s="48"/>
      <c r="G158" s="49"/>
      <c r="H158" s="50"/>
      <c r="I158" s="92"/>
      <c r="J158" s="104"/>
      <c r="K158" s="109"/>
      <c r="L158" s="51"/>
      <c r="M158" s="48"/>
      <c r="N158" s="51"/>
      <c r="O158" s="48"/>
      <c r="P158" s="51"/>
      <c r="Q158" s="69"/>
      <c r="R158" s="51"/>
      <c r="S158" s="69"/>
      <c r="T158" s="110"/>
      <c r="U158" s="107"/>
      <c r="V158" s="48"/>
      <c r="W158" s="52"/>
      <c r="X158" s="48"/>
      <c r="Y158" s="116"/>
      <c r="Z158" s="133"/>
      <c r="AA158" s="131"/>
      <c r="AB158" s="76"/>
      <c r="AC158" s="76"/>
      <c r="AD158" s="76"/>
      <c r="AE158" s="76"/>
      <c r="AF158" s="76"/>
      <c r="AG158" s="145"/>
      <c r="AH158"/>
      <c r="AI158" s="148">
        <f t="shared" si="37"/>
        <v>0</v>
      </c>
      <c r="AJ158" s="148">
        <f t="shared" si="38"/>
        <v>0</v>
      </c>
      <c r="AK158" s="148">
        <f t="shared" si="39"/>
        <v>0</v>
      </c>
      <c r="AL158" s="148">
        <f t="shared" si="40"/>
        <v>0</v>
      </c>
      <c r="AM158" s="148">
        <f t="shared" si="41"/>
        <v>0</v>
      </c>
      <c r="AN158" s="148">
        <f t="shared" si="42"/>
        <v>0</v>
      </c>
      <c r="AO158" s="150"/>
      <c r="AP158" s="149" t="e">
        <f t="shared" si="43"/>
        <v>#DIV/0!</v>
      </c>
      <c r="AQ158" s="149" t="e">
        <f t="shared" si="44"/>
        <v>#DIV/0!</v>
      </c>
      <c r="AR158" s="149" t="e">
        <f t="shared" si="45"/>
        <v>#DIV/0!</v>
      </c>
      <c r="AS158" s="149" t="e">
        <f t="shared" si="46"/>
        <v>#DIV/0!</v>
      </c>
      <c r="AT158" s="149" t="e">
        <f t="shared" si="47"/>
        <v>#DIV/0!</v>
      </c>
      <c r="AU158" s="148">
        <f t="shared" si="48"/>
        <v>0</v>
      </c>
      <c r="AV158" s="149" t="e">
        <f t="shared" si="49"/>
        <v>#DIV/0!</v>
      </c>
      <c r="AW158" s="149" t="e">
        <f t="shared" si="50"/>
        <v>#DIV/0!</v>
      </c>
      <c r="AX158" s="149" t="e">
        <f t="shared" si="51"/>
        <v>#DIV/0!</v>
      </c>
      <c r="AY158" s="149" t="e">
        <f t="shared" si="52"/>
        <v>#DIV/0!</v>
      </c>
      <c r="AZ158" s="149" t="e">
        <f t="shared" si="53"/>
        <v>#DIV/0!</v>
      </c>
      <c r="BA158" s="148">
        <f t="shared" si="54"/>
        <v>0</v>
      </c>
      <c r="BB158" s="149" t="e">
        <f t="shared" si="55"/>
        <v>#DIV/0!</v>
      </c>
      <c r="BC158" s="149" t="e">
        <f t="shared" si="56"/>
        <v>#DIV/0!</v>
      </c>
      <c r="BD158" s="149" t="e">
        <f t="shared" si="57"/>
        <v>#DIV/0!</v>
      </c>
      <c r="BE158" s="149" t="e">
        <f t="shared" si="58"/>
        <v>#DIV/0!</v>
      </c>
      <c r="BF158" s="149" t="e">
        <f t="shared" si="59"/>
        <v>#DIV/0!</v>
      </c>
      <c r="BG158" s="148">
        <f t="shared" si="60"/>
        <v>0</v>
      </c>
      <c r="BH158" s="149" t="e">
        <f t="shared" si="61"/>
        <v>#DIV/0!</v>
      </c>
      <c r="BI158" s="149" t="e">
        <f t="shared" si="62"/>
        <v>#DIV/0!</v>
      </c>
      <c r="BJ158" s="149" t="e">
        <f t="shared" si="63"/>
        <v>#DIV/0!</v>
      </c>
      <c r="BK158" s="149" t="e">
        <f t="shared" si="64"/>
        <v>#DIV/0!</v>
      </c>
      <c r="BL158" s="149" t="e">
        <f t="shared" si="65"/>
        <v>#DIV/0!</v>
      </c>
      <c r="BM158" s="148">
        <f t="shared" si="66"/>
        <v>0</v>
      </c>
      <c r="BN158" s="149" t="e">
        <f t="shared" si="67"/>
        <v>#DIV/0!</v>
      </c>
      <c r="BO158" s="149" t="e">
        <f t="shared" si="68"/>
        <v>#DIV/0!</v>
      </c>
      <c r="BP158" s="149" t="e">
        <f t="shared" si="69"/>
        <v>#DIV/0!</v>
      </c>
      <c r="BQ158" s="149" t="e">
        <f t="shared" si="70"/>
        <v>#DIV/0!</v>
      </c>
      <c r="BR158" s="149" t="e">
        <f t="shared" si="71"/>
        <v>#DIV/0!</v>
      </c>
      <c r="BS158" s="148">
        <f t="shared" si="72"/>
        <v>0</v>
      </c>
      <c r="BT158" s="150"/>
      <c r="BU158" s="150" t="e">
        <f>VLOOKUP(I158,Lists!$D$2:$D$19,1,FALSE)</f>
        <v>#N/A</v>
      </c>
      <c r="BV158" s="150" t="e">
        <f>VLOOKUP($I158,Blends!$B$2:$B$115,1,FALSE)</f>
        <v>#N/A</v>
      </c>
      <c r="BW158" s="150"/>
      <c r="BX158" s="151">
        <f>ROUND(IF($I158="Other HFC Blend",(AA158*$L158*SUMIF(Lists!$E$2:$E$133,'Quarterly Information'!$K158,Exchange_Value)+AA158*$N158*SUMIF(Lists!$E$2:$E$133,'Quarterly Information'!$M158,Exchange_Value)+AA158*$P158*SUMIF(Lists!$E$2:$E$133,'Quarterly Information'!$O158,Exchange_Value)+AA158*$R158*SUMIF(Lists!$E$2:$E$133,'Quarterly Information'!$Q158,Exchange_Value)+AA158*$T158*SUMIF(Lists!$E$2:$E$133,'Quarterly Information'!$S158,Exchange_Value))/1000,AA158*SUMIF(Lists!$E$2:$E$133,$I158,Exchange_Value)/1000),1)</f>
        <v>0</v>
      </c>
      <c r="BY158" s="151">
        <f>ROUND(IF($I158="Other HFC Blend",(AB158*$L158*SUMIF(Lists!$E$2:$E$133,'Quarterly Information'!$K158,Exchange_Value)+AB158*$N158*SUMIF(Lists!$E$2:$E$133,'Quarterly Information'!$M158,Exchange_Value)+AB158*$P158*SUMIF(Lists!$E$2:$E$133,'Quarterly Information'!$O158,Exchange_Value)+AB158*$R158*SUMIF(Lists!$E$2:$E$133,'Quarterly Information'!$Q158,Exchange_Value)+AB158*$T158*SUMIF(Lists!$E$2:$E$133,'Quarterly Information'!$S158,Exchange_Value))/1000,AB158*SUMIF(Lists!$E$2:$E$133,$I158,Exchange_Value)/1000),1)</f>
        <v>0</v>
      </c>
      <c r="BZ158" s="151">
        <f>ROUND(IF($I158="Other HFC Blend",(AC158*$L158*SUMIF(Lists!$E$2:$E$133,'Quarterly Information'!$K158,Exchange_Value)+AC158*$N158*SUMIF(Lists!$E$2:$E$133,'Quarterly Information'!$M158,Exchange_Value)+AC158*$P158*SUMIF(Lists!$E$2:$E$133,'Quarterly Information'!$O158,Exchange_Value)+AC158*$R158*SUMIF(Lists!$E$2:$E$133,'Quarterly Information'!$Q158,Exchange_Value)+AC158*$T158*SUMIF(Lists!$E$2:$E$133,'Quarterly Information'!$S158,Exchange_Value))/1000,AC158*SUMIF(Lists!$E$2:$E$133,$I158,Exchange_Value)/1000),1)</f>
        <v>0</v>
      </c>
      <c r="CA158" s="151">
        <f>ROUND(IF($I158="Other HFC Blend",(AD158*$L158*SUMIF(Lists!$E$2:$E$133,'Quarterly Information'!$K158,Exchange_Value)+AD158*$N158*SUMIF(Lists!$E$2:$E$133,'Quarterly Information'!$M158,Exchange_Value)+AD158*$P158*SUMIF(Lists!$E$2:$E$133,'Quarterly Information'!$O158,Exchange_Value)+AD158*$R158*SUMIF(Lists!$E$2:$E$133,'Quarterly Information'!$Q158,Exchange_Value)+AD158*$T158*SUMIF(Lists!$E$2:$E$133,'Quarterly Information'!$S158,Exchange_Value))/1000,AD158*SUMIF(Lists!$E$2:$E$133,$I158,Exchange_Value)/1000),1)</f>
        <v>0</v>
      </c>
      <c r="CB158" s="151">
        <f>ROUND(IF($I158="Other HFC Blend",(AE158*$L158*SUMIF(Lists!$E$2:$E$133,'Quarterly Information'!$K158,Exchange_Value)+AE158*$N158*SUMIF(Lists!$E$2:$E$133,'Quarterly Information'!$M158,Exchange_Value)+AE158*$P158*SUMIF(Lists!$E$2:$E$133,'Quarterly Information'!$O158,Exchange_Value)+AE158*$R158*SUMIF(Lists!$E$2:$E$133,'Quarterly Information'!$Q158,Exchange_Value)+AE158*$T158*SUMIF(Lists!$E$2:$E$133,'Quarterly Information'!$S158,Exchange_Value))/1000,AE158*SUMIF(Lists!$E$2:$E$133,$I158,Exchange_Value)/1000),1)</f>
        <v>0</v>
      </c>
      <c r="CC158" s="151">
        <f>ROUND(IF($I158="Other HFC Blend",(AF158*$L158*SUMIF(Lists!$E$2:$E$133,'Quarterly Information'!$K158,Exchange_Value)+AF158*$N158*SUMIF(Lists!$E$2:$E$133,'Quarterly Information'!$M158,Exchange_Value)+AF158*$P158*SUMIF(Lists!$E$2:$E$133,'Quarterly Information'!$O158,Exchange_Value)+AF158*$R158*SUMIF(Lists!$E$2:$E$133,'Quarterly Information'!$Q158,Exchange_Value)+AF158*$T158*SUMIF(Lists!$E$2:$E$133,'Quarterly Information'!$S158,Exchange_Value))/1000,AF158*SUMIF(Lists!$E$2:$E$133,$I158,Exchange_Value)/1000),1)</f>
        <v>0</v>
      </c>
    </row>
    <row r="159" spans="1:81" ht="14.1">
      <c r="A159" s="18">
        <v>117</v>
      </c>
      <c r="B159" s="46" t="str">
        <f t="shared" si="73"/>
        <v/>
      </c>
      <c r="C159" s="72"/>
      <c r="D159" s="47"/>
      <c r="E159" s="81"/>
      <c r="F159" s="48"/>
      <c r="G159" s="49"/>
      <c r="H159" s="50"/>
      <c r="I159" s="92"/>
      <c r="J159" s="104"/>
      <c r="K159" s="109"/>
      <c r="L159" s="51"/>
      <c r="M159" s="48"/>
      <c r="N159" s="51"/>
      <c r="O159" s="48"/>
      <c r="P159" s="51"/>
      <c r="Q159" s="69"/>
      <c r="R159" s="51"/>
      <c r="S159" s="69"/>
      <c r="T159" s="110"/>
      <c r="U159" s="107"/>
      <c r="V159" s="48"/>
      <c r="W159" s="52"/>
      <c r="X159" s="48"/>
      <c r="Y159" s="116"/>
      <c r="Z159" s="133"/>
      <c r="AA159" s="131"/>
      <c r="AB159" s="76"/>
      <c r="AC159" s="76"/>
      <c r="AD159" s="76"/>
      <c r="AE159" s="76"/>
      <c r="AF159" s="76"/>
      <c r="AG159" s="145"/>
      <c r="AH159"/>
      <c r="AI159" s="148">
        <f t="shared" si="37"/>
        <v>0</v>
      </c>
      <c r="AJ159" s="148">
        <f t="shared" si="38"/>
        <v>0</v>
      </c>
      <c r="AK159" s="148">
        <f t="shared" si="39"/>
        <v>0</v>
      </c>
      <c r="AL159" s="148">
        <f t="shared" si="40"/>
        <v>0</v>
      </c>
      <c r="AM159" s="148">
        <f t="shared" si="41"/>
        <v>0</v>
      </c>
      <c r="AN159" s="148">
        <f t="shared" si="42"/>
        <v>0</v>
      </c>
      <c r="AO159" s="150"/>
      <c r="AP159" s="149" t="e">
        <f t="shared" si="43"/>
        <v>#DIV/0!</v>
      </c>
      <c r="AQ159" s="149" t="e">
        <f t="shared" si="44"/>
        <v>#DIV/0!</v>
      </c>
      <c r="AR159" s="149" t="e">
        <f t="shared" si="45"/>
        <v>#DIV/0!</v>
      </c>
      <c r="AS159" s="149" t="e">
        <f t="shared" si="46"/>
        <v>#DIV/0!</v>
      </c>
      <c r="AT159" s="149" t="e">
        <f t="shared" si="47"/>
        <v>#DIV/0!</v>
      </c>
      <c r="AU159" s="148">
        <f t="shared" si="48"/>
        <v>0</v>
      </c>
      <c r="AV159" s="149" t="e">
        <f t="shared" si="49"/>
        <v>#DIV/0!</v>
      </c>
      <c r="AW159" s="149" t="e">
        <f t="shared" si="50"/>
        <v>#DIV/0!</v>
      </c>
      <c r="AX159" s="149" t="e">
        <f t="shared" si="51"/>
        <v>#DIV/0!</v>
      </c>
      <c r="AY159" s="149" t="e">
        <f t="shared" si="52"/>
        <v>#DIV/0!</v>
      </c>
      <c r="AZ159" s="149" t="e">
        <f t="shared" si="53"/>
        <v>#DIV/0!</v>
      </c>
      <c r="BA159" s="148">
        <f t="shared" si="54"/>
        <v>0</v>
      </c>
      <c r="BB159" s="149" t="e">
        <f t="shared" si="55"/>
        <v>#DIV/0!</v>
      </c>
      <c r="BC159" s="149" t="e">
        <f t="shared" si="56"/>
        <v>#DIV/0!</v>
      </c>
      <c r="BD159" s="149" t="e">
        <f t="shared" si="57"/>
        <v>#DIV/0!</v>
      </c>
      <c r="BE159" s="149" t="e">
        <f t="shared" si="58"/>
        <v>#DIV/0!</v>
      </c>
      <c r="BF159" s="149" t="e">
        <f t="shared" si="59"/>
        <v>#DIV/0!</v>
      </c>
      <c r="BG159" s="148">
        <f t="shared" si="60"/>
        <v>0</v>
      </c>
      <c r="BH159" s="149" t="e">
        <f t="shared" si="61"/>
        <v>#DIV/0!</v>
      </c>
      <c r="BI159" s="149" t="e">
        <f t="shared" si="62"/>
        <v>#DIV/0!</v>
      </c>
      <c r="BJ159" s="149" t="e">
        <f t="shared" si="63"/>
        <v>#DIV/0!</v>
      </c>
      <c r="BK159" s="149" t="e">
        <f t="shared" si="64"/>
        <v>#DIV/0!</v>
      </c>
      <c r="BL159" s="149" t="e">
        <f t="shared" si="65"/>
        <v>#DIV/0!</v>
      </c>
      <c r="BM159" s="148">
        <f t="shared" si="66"/>
        <v>0</v>
      </c>
      <c r="BN159" s="149" t="e">
        <f t="shared" si="67"/>
        <v>#DIV/0!</v>
      </c>
      <c r="BO159" s="149" t="e">
        <f t="shared" si="68"/>
        <v>#DIV/0!</v>
      </c>
      <c r="BP159" s="149" t="e">
        <f t="shared" si="69"/>
        <v>#DIV/0!</v>
      </c>
      <c r="BQ159" s="149" t="e">
        <f t="shared" si="70"/>
        <v>#DIV/0!</v>
      </c>
      <c r="BR159" s="149" t="e">
        <f t="shared" si="71"/>
        <v>#DIV/0!</v>
      </c>
      <c r="BS159" s="148">
        <f t="shared" si="72"/>
        <v>0</v>
      </c>
      <c r="BT159" s="150"/>
      <c r="BU159" s="150" t="e">
        <f>VLOOKUP(I159,Lists!$D$2:$D$19,1,FALSE)</f>
        <v>#N/A</v>
      </c>
      <c r="BV159" s="150" t="e">
        <f>VLOOKUP($I159,Blends!$B$2:$B$115,1,FALSE)</f>
        <v>#N/A</v>
      </c>
      <c r="BW159" s="150"/>
      <c r="BX159" s="151">
        <f>ROUND(IF($I159="Other HFC Blend",(AA159*$L159*SUMIF(Lists!$E$2:$E$133,'Quarterly Information'!$K159,Exchange_Value)+AA159*$N159*SUMIF(Lists!$E$2:$E$133,'Quarterly Information'!$M159,Exchange_Value)+AA159*$P159*SUMIF(Lists!$E$2:$E$133,'Quarterly Information'!$O159,Exchange_Value)+AA159*$R159*SUMIF(Lists!$E$2:$E$133,'Quarterly Information'!$Q159,Exchange_Value)+AA159*$T159*SUMIF(Lists!$E$2:$E$133,'Quarterly Information'!$S159,Exchange_Value))/1000,AA159*SUMIF(Lists!$E$2:$E$133,$I159,Exchange_Value)/1000),1)</f>
        <v>0</v>
      </c>
      <c r="BY159" s="151">
        <f>ROUND(IF($I159="Other HFC Blend",(AB159*$L159*SUMIF(Lists!$E$2:$E$133,'Quarterly Information'!$K159,Exchange_Value)+AB159*$N159*SUMIF(Lists!$E$2:$E$133,'Quarterly Information'!$M159,Exchange_Value)+AB159*$P159*SUMIF(Lists!$E$2:$E$133,'Quarterly Information'!$O159,Exchange_Value)+AB159*$R159*SUMIF(Lists!$E$2:$E$133,'Quarterly Information'!$Q159,Exchange_Value)+AB159*$T159*SUMIF(Lists!$E$2:$E$133,'Quarterly Information'!$S159,Exchange_Value))/1000,AB159*SUMIF(Lists!$E$2:$E$133,$I159,Exchange_Value)/1000),1)</f>
        <v>0</v>
      </c>
      <c r="BZ159" s="151">
        <f>ROUND(IF($I159="Other HFC Blend",(AC159*$L159*SUMIF(Lists!$E$2:$E$133,'Quarterly Information'!$K159,Exchange_Value)+AC159*$N159*SUMIF(Lists!$E$2:$E$133,'Quarterly Information'!$M159,Exchange_Value)+AC159*$P159*SUMIF(Lists!$E$2:$E$133,'Quarterly Information'!$O159,Exchange_Value)+AC159*$R159*SUMIF(Lists!$E$2:$E$133,'Quarterly Information'!$Q159,Exchange_Value)+AC159*$T159*SUMIF(Lists!$E$2:$E$133,'Quarterly Information'!$S159,Exchange_Value))/1000,AC159*SUMIF(Lists!$E$2:$E$133,$I159,Exchange_Value)/1000),1)</f>
        <v>0</v>
      </c>
      <c r="CA159" s="151">
        <f>ROUND(IF($I159="Other HFC Blend",(AD159*$L159*SUMIF(Lists!$E$2:$E$133,'Quarterly Information'!$K159,Exchange_Value)+AD159*$N159*SUMIF(Lists!$E$2:$E$133,'Quarterly Information'!$M159,Exchange_Value)+AD159*$P159*SUMIF(Lists!$E$2:$E$133,'Quarterly Information'!$O159,Exchange_Value)+AD159*$R159*SUMIF(Lists!$E$2:$E$133,'Quarterly Information'!$Q159,Exchange_Value)+AD159*$T159*SUMIF(Lists!$E$2:$E$133,'Quarterly Information'!$S159,Exchange_Value))/1000,AD159*SUMIF(Lists!$E$2:$E$133,$I159,Exchange_Value)/1000),1)</f>
        <v>0</v>
      </c>
      <c r="CB159" s="151">
        <f>ROUND(IF($I159="Other HFC Blend",(AE159*$L159*SUMIF(Lists!$E$2:$E$133,'Quarterly Information'!$K159,Exchange_Value)+AE159*$N159*SUMIF(Lists!$E$2:$E$133,'Quarterly Information'!$M159,Exchange_Value)+AE159*$P159*SUMIF(Lists!$E$2:$E$133,'Quarterly Information'!$O159,Exchange_Value)+AE159*$R159*SUMIF(Lists!$E$2:$E$133,'Quarterly Information'!$Q159,Exchange_Value)+AE159*$T159*SUMIF(Lists!$E$2:$E$133,'Quarterly Information'!$S159,Exchange_Value))/1000,AE159*SUMIF(Lists!$E$2:$E$133,$I159,Exchange_Value)/1000),1)</f>
        <v>0</v>
      </c>
      <c r="CC159" s="151">
        <f>ROUND(IF($I159="Other HFC Blend",(AF159*$L159*SUMIF(Lists!$E$2:$E$133,'Quarterly Information'!$K159,Exchange_Value)+AF159*$N159*SUMIF(Lists!$E$2:$E$133,'Quarterly Information'!$M159,Exchange_Value)+AF159*$P159*SUMIF(Lists!$E$2:$E$133,'Quarterly Information'!$O159,Exchange_Value)+AF159*$R159*SUMIF(Lists!$E$2:$E$133,'Quarterly Information'!$Q159,Exchange_Value)+AF159*$T159*SUMIF(Lists!$E$2:$E$133,'Quarterly Information'!$S159,Exchange_Value))/1000,AF159*SUMIF(Lists!$E$2:$E$133,$I159,Exchange_Value)/1000),1)</f>
        <v>0</v>
      </c>
    </row>
    <row r="160" spans="1:81" ht="14.1">
      <c r="A160" s="18">
        <v>118</v>
      </c>
      <c r="B160" s="46" t="str">
        <f t="shared" si="73"/>
        <v/>
      </c>
      <c r="C160" s="72"/>
      <c r="D160" s="47"/>
      <c r="E160" s="81"/>
      <c r="F160" s="48"/>
      <c r="G160" s="49"/>
      <c r="H160" s="50"/>
      <c r="I160" s="92"/>
      <c r="J160" s="104"/>
      <c r="K160" s="109"/>
      <c r="L160" s="51"/>
      <c r="M160" s="48"/>
      <c r="N160" s="51"/>
      <c r="O160" s="48"/>
      <c r="P160" s="51"/>
      <c r="Q160" s="69"/>
      <c r="R160" s="51"/>
      <c r="S160" s="69"/>
      <c r="T160" s="110"/>
      <c r="U160" s="107"/>
      <c r="V160" s="48"/>
      <c r="W160" s="52"/>
      <c r="X160" s="48"/>
      <c r="Y160" s="116"/>
      <c r="Z160" s="133"/>
      <c r="AA160" s="131"/>
      <c r="AB160" s="76"/>
      <c r="AC160" s="76"/>
      <c r="AD160" s="76"/>
      <c r="AE160" s="76"/>
      <c r="AF160" s="76"/>
      <c r="AG160" s="145"/>
      <c r="AH160"/>
      <c r="AI160" s="148">
        <f t="shared" si="37"/>
        <v>0</v>
      </c>
      <c r="AJ160" s="148">
        <f t="shared" si="38"/>
        <v>0</v>
      </c>
      <c r="AK160" s="148">
        <f t="shared" si="39"/>
        <v>0</v>
      </c>
      <c r="AL160" s="148">
        <f t="shared" si="40"/>
        <v>0</v>
      </c>
      <c r="AM160" s="148">
        <f t="shared" si="41"/>
        <v>0</v>
      </c>
      <c r="AN160" s="148">
        <f t="shared" si="42"/>
        <v>0</v>
      </c>
      <c r="AO160" s="150"/>
      <c r="AP160" s="149" t="e">
        <f t="shared" si="43"/>
        <v>#DIV/0!</v>
      </c>
      <c r="AQ160" s="149" t="e">
        <f t="shared" si="44"/>
        <v>#DIV/0!</v>
      </c>
      <c r="AR160" s="149" t="e">
        <f t="shared" si="45"/>
        <v>#DIV/0!</v>
      </c>
      <c r="AS160" s="149" t="e">
        <f t="shared" si="46"/>
        <v>#DIV/0!</v>
      </c>
      <c r="AT160" s="149" t="e">
        <f t="shared" si="47"/>
        <v>#DIV/0!</v>
      </c>
      <c r="AU160" s="148">
        <f t="shared" si="48"/>
        <v>0</v>
      </c>
      <c r="AV160" s="149" t="e">
        <f t="shared" si="49"/>
        <v>#DIV/0!</v>
      </c>
      <c r="AW160" s="149" t="e">
        <f t="shared" si="50"/>
        <v>#DIV/0!</v>
      </c>
      <c r="AX160" s="149" t="e">
        <f t="shared" si="51"/>
        <v>#DIV/0!</v>
      </c>
      <c r="AY160" s="149" t="e">
        <f t="shared" si="52"/>
        <v>#DIV/0!</v>
      </c>
      <c r="AZ160" s="149" t="e">
        <f t="shared" si="53"/>
        <v>#DIV/0!</v>
      </c>
      <c r="BA160" s="148">
        <f t="shared" si="54"/>
        <v>0</v>
      </c>
      <c r="BB160" s="149" t="e">
        <f t="shared" si="55"/>
        <v>#DIV/0!</v>
      </c>
      <c r="BC160" s="149" t="e">
        <f t="shared" si="56"/>
        <v>#DIV/0!</v>
      </c>
      <c r="BD160" s="149" t="e">
        <f t="shared" si="57"/>
        <v>#DIV/0!</v>
      </c>
      <c r="BE160" s="149" t="e">
        <f t="shared" si="58"/>
        <v>#DIV/0!</v>
      </c>
      <c r="BF160" s="149" t="e">
        <f t="shared" si="59"/>
        <v>#DIV/0!</v>
      </c>
      <c r="BG160" s="148">
        <f t="shared" si="60"/>
        <v>0</v>
      </c>
      <c r="BH160" s="149" t="e">
        <f t="shared" si="61"/>
        <v>#DIV/0!</v>
      </c>
      <c r="BI160" s="149" t="e">
        <f t="shared" si="62"/>
        <v>#DIV/0!</v>
      </c>
      <c r="BJ160" s="149" t="e">
        <f t="shared" si="63"/>
        <v>#DIV/0!</v>
      </c>
      <c r="BK160" s="149" t="e">
        <f t="shared" si="64"/>
        <v>#DIV/0!</v>
      </c>
      <c r="BL160" s="149" t="e">
        <f t="shared" si="65"/>
        <v>#DIV/0!</v>
      </c>
      <c r="BM160" s="148">
        <f t="shared" si="66"/>
        <v>0</v>
      </c>
      <c r="BN160" s="149" t="e">
        <f t="shared" si="67"/>
        <v>#DIV/0!</v>
      </c>
      <c r="BO160" s="149" t="e">
        <f t="shared" si="68"/>
        <v>#DIV/0!</v>
      </c>
      <c r="BP160" s="149" t="e">
        <f t="shared" si="69"/>
        <v>#DIV/0!</v>
      </c>
      <c r="BQ160" s="149" t="e">
        <f t="shared" si="70"/>
        <v>#DIV/0!</v>
      </c>
      <c r="BR160" s="149" t="e">
        <f t="shared" si="71"/>
        <v>#DIV/0!</v>
      </c>
      <c r="BS160" s="148">
        <f t="shared" si="72"/>
        <v>0</v>
      </c>
      <c r="BT160" s="150"/>
      <c r="BU160" s="150" t="e">
        <f>VLOOKUP(I160,Lists!$D$2:$D$19,1,FALSE)</f>
        <v>#N/A</v>
      </c>
      <c r="BV160" s="150" t="e">
        <f>VLOOKUP($I160,Blends!$B$2:$B$115,1,FALSE)</f>
        <v>#N/A</v>
      </c>
      <c r="BW160" s="150"/>
      <c r="BX160" s="151">
        <f>ROUND(IF($I160="Other HFC Blend",(AA160*$L160*SUMIF(Lists!$E$2:$E$133,'Quarterly Information'!$K160,Exchange_Value)+AA160*$N160*SUMIF(Lists!$E$2:$E$133,'Quarterly Information'!$M160,Exchange_Value)+AA160*$P160*SUMIF(Lists!$E$2:$E$133,'Quarterly Information'!$O160,Exchange_Value)+AA160*$R160*SUMIF(Lists!$E$2:$E$133,'Quarterly Information'!$Q160,Exchange_Value)+AA160*$T160*SUMIF(Lists!$E$2:$E$133,'Quarterly Information'!$S160,Exchange_Value))/1000,AA160*SUMIF(Lists!$E$2:$E$133,$I160,Exchange_Value)/1000),1)</f>
        <v>0</v>
      </c>
      <c r="BY160" s="151">
        <f>ROUND(IF($I160="Other HFC Blend",(AB160*$L160*SUMIF(Lists!$E$2:$E$133,'Quarterly Information'!$K160,Exchange_Value)+AB160*$N160*SUMIF(Lists!$E$2:$E$133,'Quarterly Information'!$M160,Exchange_Value)+AB160*$P160*SUMIF(Lists!$E$2:$E$133,'Quarterly Information'!$O160,Exchange_Value)+AB160*$R160*SUMIF(Lists!$E$2:$E$133,'Quarterly Information'!$Q160,Exchange_Value)+AB160*$T160*SUMIF(Lists!$E$2:$E$133,'Quarterly Information'!$S160,Exchange_Value))/1000,AB160*SUMIF(Lists!$E$2:$E$133,$I160,Exchange_Value)/1000),1)</f>
        <v>0</v>
      </c>
      <c r="BZ160" s="151">
        <f>ROUND(IF($I160="Other HFC Blend",(AC160*$L160*SUMIF(Lists!$E$2:$E$133,'Quarterly Information'!$K160,Exchange_Value)+AC160*$N160*SUMIF(Lists!$E$2:$E$133,'Quarterly Information'!$M160,Exchange_Value)+AC160*$P160*SUMIF(Lists!$E$2:$E$133,'Quarterly Information'!$O160,Exchange_Value)+AC160*$R160*SUMIF(Lists!$E$2:$E$133,'Quarterly Information'!$Q160,Exchange_Value)+AC160*$T160*SUMIF(Lists!$E$2:$E$133,'Quarterly Information'!$S160,Exchange_Value))/1000,AC160*SUMIF(Lists!$E$2:$E$133,$I160,Exchange_Value)/1000),1)</f>
        <v>0</v>
      </c>
      <c r="CA160" s="151">
        <f>ROUND(IF($I160="Other HFC Blend",(AD160*$L160*SUMIF(Lists!$E$2:$E$133,'Quarterly Information'!$K160,Exchange_Value)+AD160*$N160*SUMIF(Lists!$E$2:$E$133,'Quarterly Information'!$M160,Exchange_Value)+AD160*$P160*SUMIF(Lists!$E$2:$E$133,'Quarterly Information'!$O160,Exchange_Value)+AD160*$R160*SUMIF(Lists!$E$2:$E$133,'Quarterly Information'!$Q160,Exchange_Value)+AD160*$T160*SUMIF(Lists!$E$2:$E$133,'Quarterly Information'!$S160,Exchange_Value))/1000,AD160*SUMIF(Lists!$E$2:$E$133,$I160,Exchange_Value)/1000),1)</f>
        <v>0</v>
      </c>
      <c r="CB160" s="151">
        <f>ROUND(IF($I160="Other HFC Blend",(AE160*$L160*SUMIF(Lists!$E$2:$E$133,'Quarterly Information'!$K160,Exchange_Value)+AE160*$N160*SUMIF(Lists!$E$2:$E$133,'Quarterly Information'!$M160,Exchange_Value)+AE160*$P160*SUMIF(Lists!$E$2:$E$133,'Quarterly Information'!$O160,Exchange_Value)+AE160*$R160*SUMIF(Lists!$E$2:$E$133,'Quarterly Information'!$Q160,Exchange_Value)+AE160*$T160*SUMIF(Lists!$E$2:$E$133,'Quarterly Information'!$S160,Exchange_Value))/1000,AE160*SUMIF(Lists!$E$2:$E$133,$I160,Exchange_Value)/1000),1)</f>
        <v>0</v>
      </c>
      <c r="CC160" s="151">
        <f>ROUND(IF($I160="Other HFC Blend",(AF160*$L160*SUMIF(Lists!$E$2:$E$133,'Quarterly Information'!$K160,Exchange_Value)+AF160*$N160*SUMIF(Lists!$E$2:$E$133,'Quarterly Information'!$M160,Exchange_Value)+AF160*$P160*SUMIF(Lists!$E$2:$E$133,'Quarterly Information'!$O160,Exchange_Value)+AF160*$R160*SUMIF(Lists!$E$2:$E$133,'Quarterly Information'!$Q160,Exchange_Value)+AF160*$T160*SUMIF(Lists!$E$2:$E$133,'Quarterly Information'!$S160,Exchange_Value))/1000,AF160*SUMIF(Lists!$E$2:$E$133,$I160,Exchange_Value)/1000),1)</f>
        <v>0</v>
      </c>
    </row>
    <row r="161" spans="1:81" ht="14.1">
      <c r="A161" s="18">
        <v>119</v>
      </c>
      <c r="B161" s="46" t="str">
        <f t="shared" si="73"/>
        <v/>
      </c>
      <c r="C161" s="72"/>
      <c r="D161" s="47"/>
      <c r="E161" s="81"/>
      <c r="F161" s="48"/>
      <c r="G161" s="49"/>
      <c r="H161" s="50"/>
      <c r="I161" s="92"/>
      <c r="J161" s="104"/>
      <c r="K161" s="109"/>
      <c r="L161" s="51"/>
      <c r="M161" s="48"/>
      <c r="N161" s="51"/>
      <c r="O161" s="48"/>
      <c r="P161" s="51"/>
      <c r="Q161" s="69"/>
      <c r="R161" s="51"/>
      <c r="S161" s="69"/>
      <c r="T161" s="110"/>
      <c r="U161" s="107"/>
      <c r="V161" s="48"/>
      <c r="W161" s="52"/>
      <c r="X161" s="48"/>
      <c r="Y161" s="116"/>
      <c r="Z161" s="133"/>
      <c r="AA161" s="131"/>
      <c r="AB161" s="76"/>
      <c r="AC161" s="76"/>
      <c r="AD161" s="76"/>
      <c r="AE161" s="76"/>
      <c r="AF161" s="76"/>
      <c r="AG161" s="145"/>
      <c r="AH161"/>
      <c r="AI161" s="148">
        <f t="shared" si="37"/>
        <v>0</v>
      </c>
      <c r="AJ161" s="148">
        <f t="shared" si="38"/>
        <v>0</v>
      </c>
      <c r="AK161" s="148">
        <f t="shared" si="39"/>
        <v>0</v>
      </c>
      <c r="AL161" s="148">
        <f t="shared" si="40"/>
        <v>0</v>
      </c>
      <c r="AM161" s="148">
        <f t="shared" si="41"/>
        <v>0</v>
      </c>
      <c r="AN161" s="148">
        <f t="shared" si="42"/>
        <v>0</v>
      </c>
      <c r="AO161" s="150"/>
      <c r="AP161" s="149" t="e">
        <f t="shared" si="43"/>
        <v>#DIV/0!</v>
      </c>
      <c r="AQ161" s="149" t="e">
        <f t="shared" si="44"/>
        <v>#DIV/0!</v>
      </c>
      <c r="AR161" s="149" t="e">
        <f t="shared" si="45"/>
        <v>#DIV/0!</v>
      </c>
      <c r="AS161" s="149" t="e">
        <f t="shared" si="46"/>
        <v>#DIV/0!</v>
      </c>
      <c r="AT161" s="149" t="e">
        <f t="shared" si="47"/>
        <v>#DIV/0!</v>
      </c>
      <c r="AU161" s="148">
        <f t="shared" si="48"/>
        <v>0</v>
      </c>
      <c r="AV161" s="149" t="e">
        <f t="shared" si="49"/>
        <v>#DIV/0!</v>
      </c>
      <c r="AW161" s="149" t="e">
        <f t="shared" si="50"/>
        <v>#DIV/0!</v>
      </c>
      <c r="AX161" s="149" t="e">
        <f t="shared" si="51"/>
        <v>#DIV/0!</v>
      </c>
      <c r="AY161" s="149" t="e">
        <f t="shared" si="52"/>
        <v>#DIV/0!</v>
      </c>
      <c r="AZ161" s="149" t="e">
        <f t="shared" si="53"/>
        <v>#DIV/0!</v>
      </c>
      <c r="BA161" s="148">
        <f t="shared" si="54"/>
        <v>0</v>
      </c>
      <c r="BB161" s="149" t="e">
        <f t="shared" si="55"/>
        <v>#DIV/0!</v>
      </c>
      <c r="BC161" s="149" t="e">
        <f t="shared" si="56"/>
        <v>#DIV/0!</v>
      </c>
      <c r="BD161" s="149" t="e">
        <f t="shared" si="57"/>
        <v>#DIV/0!</v>
      </c>
      <c r="BE161" s="149" t="e">
        <f t="shared" si="58"/>
        <v>#DIV/0!</v>
      </c>
      <c r="BF161" s="149" t="e">
        <f t="shared" si="59"/>
        <v>#DIV/0!</v>
      </c>
      <c r="BG161" s="148">
        <f t="shared" si="60"/>
        <v>0</v>
      </c>
      <c r="BH161" s="149" t="e">
        <f t="shared" si="61"/>
        <v>#DIV/0!</v>
      </c>
      <c r="BI161" s="149" t="e">
        <f t="shared" si="62"/>
        <v>#DIV/0!</v>
      </c>
      <c r="BJ161" s="149" t="e">
        <f t="shared" si="63"/>
        <v>#DIV/0!</v>
      </c>
      <c r="BK161" s="149" t="e">
        <f t="shared" si="64"/>
        <v>#DIV/0!</v>
      </c>
      <c r="BL161" s="149" t="e">
        <f t="shared" si="65"/>
        <v>#DIV/0!</v>
      </c>
      <c r="BM161" s="148">
        <f t="shared" si="66"/>
        <v>0</v>
      </c>
      <c r="BN161" s="149" t="e">
        <f t="shared" si="67"/>
        <v>#DIV/0!</v>
      </c>
      <c r="BO161" s="149" t="e">
        <f t="shared" si="68"/>
        <v>#DIV/0!</v>
      </c>
      <c r="BP161" s="149" t="e">
        <f t="shared" si="69"/>
        <v>#DIV/0!</v>
      </c>
      <c r="BQ161" s="149" t="e">
        <f t="shared" si="70"/>
        <v>#DIV/0!</v>
      </c>
      <c r="BR161" s="149" t="e">
        <f t="shared" si="71"/>
        <v>#DIV/0!</v>
      </c>
      <c r="BS161" s="148">
        <f t="shared" si="72"/>
        <v>0</v>
      </c>
      <c r="BT161" s="150"/>
      <c r="BU161" s="150" t="e">
        <f>VLOOKUP(I161,Lists!$D$2:$D$19,1,FALSE)</f>
        <v>#N/A</v>
      </c>
      <c r="BV161" s="150" t="e">
        <f>VLOOKUP($I161,Blends!$B$2:$B$115,1,FALSE)</f>
        <v>#N/A</v>
      </c>
      <c r="BW161" s="150"/>
      <c r="BX161" s="151">
        <f>ROUND(IF($I161="Other HFC Blend",(AA161*$L161*SUMIF(Lists!$E$2:$E$133,'Quarterly Information'!$K161,Exchange_Value)+AA161*$N161*SUMIF(Lists!$E$2:$E$133,'Quarterly Information'!$M161,Exchange_Value)+AA161*$P161*SUMIF(Lists!$E$2:$E$133,'Quarterly Information'!$O161,Exchange_Value)+AA161*$R161*SUMIF(Lists!$E$2:$E$133,'Quarterly Information'!$Q161,Exchange_Value)+AA161*$T161*SUMIF(Lists!$E$2:$E$133,'Quarterly Information'!$S161,Exchange_Value))/1000,AA161*SUMIF(Lists!$E$2:$E$133,$I161,Exchange_Value)/1000),1)</f>
        <v>0</v>
      </c>
      <c r="BY161" s="151">
        <f>ROUND(IF($I161="Other HFC Blend",(AB161*$L161*SUMIF(Lists!$E$2:$E$133,'Quarterly Information'!$K161,Exchange_Value)+AB161*$N161*SUMIF(Lists!$E$2:$E$133,'Quarterly Information'!$M161,Exchange_Value)+AB161*$P161*SUMIF(Lists!$E$2:$E$133,'Quarterly Information'!$O161,Exchange_Value)+AB161*$R161*SUMIF(Lists!$E$2:$E$133,'Quarterly Information'!$Q161,Exchange_Value)+AB161*$T161*SUMIF(Lists!$E$2:$E$133,'Quarterly Information'!$S161,Exchange_Value))/1000,AB161*SUMIF(Lists!$E$2:$E$133,$I161,Exchange_Value)/1000),1)</f>
        <v>0</v>
      </c>
      <c r="BZ161" s="151">
        <f>ROUND(IF($I161="Other HFC Blend",(AC161*$L161*SUMIF(Lists!$E$2:$E$133,'Quarterly Information'!$K161,Exchange_Value)+AC161*$N161*SUMIF(Lists!$E$2:$E$133,'Quarterly Information'!$M161,Exchange_Value)+AC161*$P161*SUMIF(Lists!$E$2:$E$133,'Quarterly Information'!$O161,Exchange_Value)+AC161*$R161*SUMIF(Lists!$E$2:$E$133,'Quarterly Information'!$Q161,Exchange_Value)+AC161*$T161*SUMIF(Lists!$E$2:$E$133,'Quarterly Information'!$S161,Exchange_Value))/1000,AC161*SUMIF(Lists!$E$2:$E$133,$I161,Exchange_Value)/1000),1)</f>
        <v>0</v>
      </c>
      <c r="CA161" s="151">
        <f>ROUND(IF($I161="Other HFC Blend",(AD161*$L161*SUMIF(Lists!$E$2:$E$133,'Quarterly Information'!$K161,Exchange_Value)+AD161*$N161*SUMIF(Lists!$E$2:$E$133,'Quarterly Information'!$M161,Exchange_Value)+AD161*$P161*SUMIF(Lists!$E$2:$E$133,'Quarterly Information'!$O161,Exchange_Value)+AD161*$R161*SUMIF(Lists!$E$2:$E$133,'Quarterly Information'!$Q161,Exchange_Value)+AD161*$T161*SUMIF(Lists!$E$2:$E$133,'Quarterly Information'!$S161,Exchange_Value))/1000,AD161*SUMIF(Lists!$E$2:$E$133,$I161,Exchange_Value)/1000),1)</f>
        <v>0</v>
      </c>
      <c r="CB161" s="151">
        <f>ROUND(IF($I161="Other HFC Blend",(AE161*$L161*SUMIF(Lists!$E$2:$E$133,'Quarterly Information'!$K161,Exchange_Value)+AE161*$N161*SUMIF(Lists!$E$2:$E$133,'Quarterly Information'!$M161,Exchange_Value)+AE161*$P161*SUMIF(Lists!$E$2:$E$133,'Quarterly Information'!$O161,Exchange_Value)+AE161*$R161*SUMIF(Lists!$E$2:$E$133,'Quarterly Information'!$Q161,Exchange_Value)+AE161*$T161*SUMIF(Lists!$E$2:$E$133,'Quarterly Information'!$S161,Exchange_Value))/1000,AE161*SUMIF(Lists!$E$2:$E$133,$I161,Exchange_Value)/1000),1)</f>
        <v>0</v>
      </c>
      <c r="CC161" s="151">
        <f>ROUND(IF($I161="Other HFC Blend",(AF161*$L161*SUMIF(Lists!$E$2:$E$133,'Quarterly Information'!$K161,Exchange_Value)+AF161*$N161*SUMIF(Lists!$E$2:$E$133,'Quarterly Information'!$M161,Exchange_Value)+AF161*$P161*SUMIF(Lists!$E$2:$E$133,'Quarterly Information'!$O161,Exchange_Value)+AF161*$R161*SUMIF(Lists!$E$2:$E$133,'Quarterly Information'!$Q161,Exchange_Value)+AF161*$T161*SUMIF(Lists!$E$2:$E$133,'Quarterly Information'!$S161,Exchange_Value))/1000,AF161*SUMIF(Lists!$E$2:$E$133,$I161,Exchange_Value)/1000),1)</f>
        <v>0</v>
      </c>
    </row>
    <row r="162" spans="1:81" ht="14.1">
      <c r="A162" s="18">
        <v>120</v>
      </c>
      <c r="B162" s="46" t="str">
        <f t="shared" si="73"/>
        <v/>
      </c>
      <c r="C162" s="72"/>
      <c r="D162" s="47"/>
      <c r="E162" s="81"/>
      <c r="F162" s="48"/>
      <c r="G162" s="49"/>
      <c r="H162" s="50"/>
      <c r="I162" s="92"/>
      <c r="J162" s="104"/>
      <c r="K162" s="109"/>
      <c r="L162" s="51"/>
      <c r="M162" s="48"/>
      <c r="N162" s="51"/>
      <c r="O162" s="48"/>
      <c r="P162" s="51"/>
      <c r="Q162" s="69"/>
      <c r="R162" s="51"/>
      <c r="S162" s="69"/>
      <c r="T162" s="110"/>
      <c r="U162" s="107"/>
      <c r="V162" s="48"/>
      <c r="W162" s="52"/>
      <c r="X162" s="48"/>
      <c r="Y162" s="116"/>
      <c r="Z162" s="133"/>
      <c r="AA162" s="131"/>
      <c r="AB162" s="76"/>
      <c r="AC162" s="76"/>
      <c r="AD162" s="76"/>
      <c r="AE162" s="76"/>
      <c r="AF162" s="76"/>
      <c r="AG162" s="145"/>
      <c r="AH162"/>
      <c r="AI162" s="148">
        <f t="shared" si="37"/>
        <v>0</v>
      </c>
      <c r="AJ162" s="148">
        <f t="shared" si="38"/>
        <v>0</v>
      </c>
      <c r="AK162" s="148">
        <f t="shared" si="39"/>
        <v>0</v>
      </c>
      <c r="AL162" s="148">
        <f t="shared" si="40"/>
        <v>0</v>
      </c>
      <c r="AM162" s="148">
        <f t="shared" si="41"/>
        <v>0</v>
      </c>
      <c r="AN162" s="148">
        <f t="shared" si="42"/>
        <v>0</v>
      </c>
      <c r="AO162" s="150"/>
      <c r="AP162" s="149" t="e">
        <f t="shared" si="43"/>
        <v>#DIV/0!</v>
      </c>
      <c r="AQ162" s="149" t="e">
        <f t="shared" si="44"/>
        <v>#DIV/0!</v>
      </c>
      <c r="AR162" s="149" t="e">
        <f t="shared" si="45"/>
        <v>#DIV/0!</v>
      </c>
      <c r="AS162" s="149" t="e">
        <f t="shared" si="46"/>
        <v>#DIV/0!</v>
      </c>
      <c r="AT162" s="149" t="e">
        <f t="shared" si="47"/>
        <v>#DIV/0!</v>
      </c>
      <c r="AU162" s="148">
        <f t="shared" si="48"/>
        <v>0</v>
      </c>
      <c r="AV162" s="149" t="e">
        <f t="shared" si="49"/>
        <v>#DIV/0!</v>
      </c>
      <c r="AW162" s="149" t="e">
        <f t="shared" si="50"/>
        <v>#DIV/0!</v>
      </c>
      <c r="AX162" s="149" t="e">
        <f t="shared" si="51"/>
        <v>#DIV/0!</v>
      </c>
      <c r="AY162" s="149" t="e">
        <f t="shared" si="52"/>
        <v>#DIV/0!</v>
      </c>
      <c r="AZ162" s="149" t="e">
        <f t="shared" si="53"/>
        <v>#DIV/0!</v>
      </c>
      <c r="BA162" s="148">
        <f t="shared" si="54"/>
        <v>0</v>
      </c>
      <c r="BB162" s="149" t="e">
        <f t="shared" si="55"/>
        <v>#DIV/0!</v>
      </c>
      <c r="BC162" s="149" t="e">
        <f t="shared" si="56"/>
        <v>#DIV/0!</v>
      </c>
      <c r="BD162" s="149" t="e">
        <f t="shared" si="57"/>
        <v>#DIV/0!</v>
      </c>
      <c r="BE162" s="149" t="e">
        <f t="shared" si="58"/>
        <v>#DIV/0!</v>
      </c>
      <c r="BF162" s="149" t="e">
        <f t="shared" si="59"/>
        <v>#DIV/0!</v>
      </c>
      <c r="BG162" s="148">
        <f t="shared" si="60"/>
        <v>0</v>
      </c>
      <c r="BH162" s="149" t="e">
        <f t="shared" si="61"/>
        <v>#DIV/0!</v>
      </c>
      <c r="BI162" s="149" t="e">
        <f t="shared" si="62"/>
        <v>#DIV/0!</v>
      </c>
      <c r="BJ162" s="149" t="e">
        <f t="shared" si="63"/>
        <v>#DIV/0!</v>
      </c>
      <c r="BK162" s="149" t="e">
        <f t="shared" si="64"/>
        <v>#DIV/0!</v>
      </c>
      <c r="BL162" s="149" t="e">
        <f t="shared" si="65"/>
        <v>#DIV/0!</v>
      </c>
      <c r="BM162" s="148">
        <f t="shared" si="66"/>
        <v>0</v>
      </c>
      <c r="BN162" s="149" t="e">
        <f t="shared" si="67"/>
        <v>#DIV/0!</v>
      </c>
      <c r="BO162" s="149" t="e">
        <f t="shared" si="68"/>
        <v>#DIV/0!</v>
      </c>
      <c r="BP162" s="149" t="e">
        <f t="shared" si="69"/>
        <v>#DIV/0!</v>
      </c>
      <c r="BQ162" s="149" t="e">
        <f t="shared" si="70"/>
        <v>#DIV/0!</v>
      </c>
      <c r="BR162" s="149" t="e">
        <f t="shared" si="71"/>
        <v>#DIV/0!</v>
      </c>
      <c r="BS162" s="148">
        <f t="shared" si="72"/>
        <v>0</v>
      </c>
      <c r="BT162" s="150"/>
      <c r="BU162" s="150" t="e">
        <f>VLOOKUP(I162,Lists!$D$2:$D$19,1,FALSE)</f>
        <v>#N/A</v>
      </c>
      <c r="BV162" s="150" t="e">
        <f>VLOOKUP($I162,Blends!$B$2:$B$115,1,FALSE)</f>
        <v>#N/A</v>
      </c>
      <c r="BW162" s="150"/>
      <c r="BX162" s="151">
        <f>ROUND(IF($I162="Other HFC Blend",(AA162*$L162*SUMIF(Lists!$E$2:$E$133,'Quarterly Information'!$K162,Exchange_Value)+AA162*$N162*SUMIF(Lists!$E$2:$E$133,'Quarterly Information'!$M162,Exchange_Value)+AA162*$P162*SUMIF(Lists!$E$2:$E$133,'Quarterly Information'!$O162,Exchange_Value)+AA162*$R162*SUMIF(Lists!$E$2:$E$133,'Quarterly Information'!$Q162,Exchange_Value)+AA162*$T162*SUMIF(Lists!$E$2:$E$133,'Quarterly Information'!$S162,Exchange_Value))/1000,AA162*SUMIF(Lists!$E$2:$E$133,$I162,Exchange_Value)/1000),1)</f>
        <v>0</v>
      </c>
      <c r="BY162" s="151">
        <f>ROUND(IF($I162="Other HFC Blend",(AB162*$L162*SUMIF(Lists!$E$2:$E$133,'Quarterly Information'!$K162,Exchange_Value)+AB162*$N162*SUMIF(Lists!$E$2:$E$133,'Quarterly Information'!$M162,Exchange_Value)+AB162*$P162*SUMIF(Lists!$E$2:$E$133,'Quarterly Information'!$O162,Exchange_Value)+AB162*$R162*SUMIF(Lists!$E$2:$E$133,'Quarterly Information'!$Q162,Exchange_Value)+AB162*$T162*SUMIF(Lists!$E$2:$E$133,'Quarterly Information'!$S162,Exchange_Value))/1000,AB162*SUMIF(Lists!$E$2:$E$133,$I162,Exchange_Value)/1000),1)</f>
        <v>0</v>
      </c>
      <c r="BZ162" s="151">
        <f>ROUND(IF($I162="Other HFC Blend",(AC162*$L162*SUMIF(Lists!$E$2:$E$133,'Quarterly Information'!$K162,Exchange_Value)+AC162*$N162*SUMIF(Lists!$E$2:$E$133,'Quarterly Information'!$M162,Exchange_Value)+AC162*$P162*SUMIF(Lists!$E$2:$E$133,'Quarterly Information'!$O162,Exchange_Value)+AC162*$R162*SUMIF(Lists!$E$2:$E$133,'Quarterly Information'!$Q162,Exchange_Value)+AC162*$T162*SUMIF(Lists!$E$2:$E$133,'Quarterly Information'!$S162,Exchange_Value))/1000,AC162*SUMIF(Lists!$E$2:$E$133,$I162,Exchange_Value)/1000),1)</f>
        <v>0</v>
      </c>
      <c r="CA162" s="151">
        <f>ROUND(IF($I162="Other HFC Blend",(AD162*$L162*SUMIF(Lists!$E$2:$E$133,'Quarterly Information'!$K162,Exchange_Value)+AD162*$N162*SUMIF(Lists!$E$2:$E$133,'Quarterly Information'!$M162,Exchange_Value)+AD162*$P162*SUMIF(Lists!$E$2:$E$133,'Quarterly Information'!$O162,Exchange_Value)+AD162*$R162*SUMIF(Lists!$E$2:$E$133,'Quarterly Information'!$Q162,Exchange_Value)+AD162*$T162*SUMIF(Lists!$E$2:$E$133,'Quarterly Information'!$S162,Exchange_Value))/1000,AD162*SUMIF(Lists!$E$2:$E$133,$I162,Exchange_Value)/1000),1)</f>
        <v>0</v>
      </c>
      <c r="CB162" s="151">
        <f>ROUND(IF($I162="Other HFC Blend",(AE162*$L162*SUMIF(Lists!$E$2:$E$133,'Quarterly Information'!$K162,Exchange_Value)+AE162*$N162*SUMIF(Lists!$E$2:$E$133,'Quarterly Information'!$M162,Exchange_Value)+AE162*$P162*SUMIF(Lists!$E$2:$E$133,'Quarterly Information'!$O162,Exchange_Value)+AE162*$R162*SUMIF(Lists!$E$2:$E$133,'Quarterly Information'!$Q162,Exchange_Value)+AE162*$T162*SUMIF(Lists!$E$2:$E$133,'Quarterly Information'!$S162,Exchange_Value))/1000,AE162*SUMIF(Lists!$E$2:$E$133,$I162,Exchange_Value)/1000),1)</f>
        <v>0</v>
      </c>
      <c r="CC162" s="151">
        <f>ROUND(IF($I162="Other HFC Blend",(AF162*$L162*SUMIF(Lists!$E$2:$E$133,'Quarterly Information'!$K162,Exchange_Value)+AF162*$N162*SUMIF(Lists!$E$2:$E$133,'Quarterly Information'!$M162,Exchange_Value)+AF162*$P162*SUMIF(Lists!$E$2:$E$133,'Quarterly Information'!$O162,Exchange_Value)+AF162*$R162*SUMIF(Lists!$E$2:$E$133,'Quarterly Information'!$Q162,Exchange_Value)+AF162*$T162*SUMIF(Lists!$E$2:$E$133,'Quarterly Information'!$S162,Exchange_Value))/1000,AF162*SUMIF(Lists!$E$2:$E$133,$I162,Exchange_Value)/1000),1)</f>
        <v>0</v>
      </c>
    </row>
    <row r="163" spans="1:81" ht="14.1">
      <c r="A163" s="18">
        <v>121</v>
      </c>
      <c r="B163" s="46" t="str">
        <f t="shared" si="73"/>
        <v/>
      </c>
      <c r="C163" s="72"/>
      <c r="D163" s="47"/>
      <c r="E163" s="81"/>
      <c r="F163" s="48"/>
      <c r="G163" s="49"/>
      <c r="H163" s="50"/>
      <c r="I163" s="92"/>
      <c r="J163" s="104"/>
      <c r="K163" s="109"/>
      <c r="L163" s="51"/>
      <c r="M163" s="48"/>
      <c r="N163" s="51"/>
      <c r="O163" s="48"/>
      <c r="P163" s="51"/>
      <c r="Q163" s="69"/>
      <c r="R163" s="51"/>
      <c r="S163" s="69"/>
      <c r="T163" s="110"/>
      <c r="U163" s="107"/>
      <c r="V163" s="48"/>
      <c r="W163" s="52"/>
      <c r="X163" s="48"/>
      <c r="Y163" s="116"/>
      <c r="Z163" s="133"/>
      <c r="AA163" s="131"/>
      <c r="AB163" s="76"/>
      <c r="AC163" s="76"/>
      <c r="AD163" s="76"/>
      <c r="AE163" s="76"/>
      <c r="AF163" s="76"/>
      <c r="AG163" s="145"/>
      <c r="AH163"/>
      <c r="AI163" s="148">
        <f t="shared" si="37"/>
        <v>0</v>
      </c>
      <c r="AJ163" s="148">
        <f t="shared" si="38"/>
        <v>0</v>
      </c>
      <c r="AK163" s="148">
        <f t="shared" si="39"/>
        <v>0</v>
      </c>
      <c r="AL163" s="148">
        <f t="shared" si="40"/>
        <v>0</v>
      </c>
      <c r="AM163" s="148">
        <f t="shared" si="41"/>
        <v>0</v>
      </c>
      <c r="AN163" s="148">
        <f t="shared" si="42"/>
        <v>0</v>
      </c>
      <c r="AO163" s="150"/>
      <c r="AP163" s="149" t="e">
        <f t="shared" si="43"/>
        <v>#DIV/0!</v>
      </c>
      <c r="AQ163" s="149" t="e">
        <f t="shared" si="44"/>
        <v>#DIV/0!</v>
      </c>
      <c r="AR163" s="149" t="e">
        <f t="shared" si="45"/>
        <v>#DIV/0!</v>
      </c>
      <c r="AS163" s="149" t="e">
        <f t="shared" si="46"/>
        <v>#DIV/0!</v>
      </c>
      <c r="AT163" s="149" t="e">
        <f t="shared" si="47"/>
        <v>#DIV/0!</v>
      </c>
      <c r="AU163" s="148">
        <f t="shared" si="48"/>
        <v>0</v>
      </c>
      <c r="AV163" s="149" t="e">
        <f t="shared" si="49"/>
        <v>#DIV/0!</v>
      </c>
      <c r="AW163" s="149" t="e">
        <f t="shared" si="50"/>
        <v>#DIV/0!</v>
      </c>
      <c r="AX163" s="149" t="e">
        <f t="shared" si="51"/>
        <v>#DIV/0!</v>
      </c>
      <c r="AY163" s="149" t="e">
        <f t="shared" si="52"/>
        <v>#DIV/0!</v>
      </c>
      <c r="AZ163" s="149" t="e">
        <f t="shared" si="53"/>
        <v>#DIV/0!</v>
      </c>
      <c r="BA163" s="148">
        <f t="shared" si="54"/>
        <v>0</v>
      </c>
      <c r="BB163" s="149" t="e">
        <f t="shared" si="55"/>
        <v>#DIV/0!</v>
      </c>
      <c r="BC163" s="149" t="e">
        <f t="shared" si="56"/>
        <v>#DIV/0!</v>
      </c>
      <c r="BD163" s="149" t="e">
        <f t="shared" si="57"/>
        <v>#DIV/0!</v>
      </c>
      <c r="BE163" s="149" t="e">
        <f t="shared" si="58"/>
        <v>#DIV/0!</v>
      </c>
      <c r="BF163" s="149" t="e">
        <f t="shared" si="59"/>
        <v>#DIV/0!</v>
      </c>
      <c r="BG163" s="148">
        <f t="shared" si="60"/>
        <v>0</v>
      </c>
      <c r="BH163" s="149" t="e">
        <f t="shared" si="61"/>
        <v>#DIV/0!</v>
      </c>
      <c r="BI163" s="149" t="e">
        <f t="shared" si="62"/>
        <v>#DIV/0!</v>
      </c>
      <c r="BJ163" s="149" t="e">
        <f t="shared" si="63"/>
        <v>#DIV/0!</v>
      </c>
      <c r="BK163" s="149" t="e">
        <f t="shared" si="64"/>
        <v>#DIV/0!</v>
      </c>
      <c r="BL163" s="149" t="e">
        <f t="shared" si="65"/>
        <v>#DIV/0!</v>
      </c>
      <c r="BM163" s="148">
        <f t="shared" si="66"/>
        <v>0</v>
      </c>
      <c r="BN163" s="149" t="e">
        <f t="shared" si="67"/>
        <v>#DIV/0!</v>
      </c>
      <c r="BO163" s="149" t="e">
        <f t="shared" si="68"/>
        <v>#DIV/0!</v>
      </c>
      <c r="BP163" s="149" t="e">
        <f t="shared" si="69"/>
        <v>#DIV/0!</v>
      </c>
      <c r="BQ163" s="149" t="e">
        <f t="shared" si="70"/>
        <v>#DIV/0!</v>
      </c>
      <c r="BR163" s="149" t="e">
        <f t="shared" si="71"/>
        <v>#DIV/0!</v>
      </c>
      <c r="BS163" s="148">
        <f t="shared" si="72"/>
        <v>0</v>
      </c>
      <c r="BT163" s="150"/>
      <c r="BU163" s="150" t="e">
        <f>VLOOKUP(I163,Lists!$D$2:$D$19,1,FALSE)</f>
        <v>#N/A</v>
      </c>
      <c r="BV163" s="150" t="e">
        <f>VLOOKUP($I163,Blends!$B$2:$B$115,1,FALSE)</f>
        <v>#N/A</v>
      </c>
      <c r="BW163" s="150"/>
      <c r="BX163" s="151">
        <f>ROUND(IF($I163="Other HFC Blend",(AA163*$L163*SUMIF(Lists!$E$2:$E$133,'Quarterly Information'!$K163,Exchange_Value)+AA163*$N163*SUMIF(Lists!$E$2:$E$133,'Quarterly Information'!$M163,Exchange_Value)+AA163*$P163*SUMIF(Lists!$E$2:$E$133,'Quarterly Information'!$O163,Exchange_Value)+AA163*$R163*SUMIF(Lists!$E$2:$E$133,'Quarterly Information'!$Q163,Exchange_Value)+AA163*$T163*SUMIF(Lists!$E$2:$E$133,'Quarterly Information'!$S163,Exchange_Value))/1000,AA163*SUMIF(Lists!$E$2:$E$133,$I163,Exchange_Value)/1000),1)</f>
        <v>0</v>
      </c>
      <c r="BY163" s="151">
        <f>ROUND(IF($I163="Other HFC Blend",(AB163*$L163*SUMIF(Lists!$E$2:$E$133,'Quarterly Information'!$K163,Exchange_Value)+AB163*$N163*SUMIF(Lists!$E$2:$E$133,'Quarterly Information'!$M163,Exchange_Value)+AB163*$P163*SUMIF(Lists!$E$2:$E$133,'Quarterly Information'!$O163,Exchange_Value)+AB163*$R163*SUMIF(Lists!$E$2:$E$133,'Quarterly Information'!$Q163,Exchange_Value)+AB163*$T163*SUMIF(Lists!$E$2:$E$133,'Quarterly Information'!$S163,Exchange_Value))/1000,AB163*SUMIF(Lists!$E$2:$E$133,$I163,Exchange_Value)/1000),1)</f>
        <v>0</v>
      </c>
      <c r="BZ163" s="151">
        <f>ROUND(IF($I163="Other HFC Blend",(AC163*$L163*SUMIF(Lists!$E$2:$E$133,'Quarterly Information'!$K163,Exchange_Value)+AC163*$N163*SUMIF(Lists!$E$2:$E$133,'Quarterly Information'!$M163,Exchange_Value)+AC163*$P163*SUMIF(Lists!$E$2:$E$133,'Quarterly Information'!$O163,Exchange_Value)+AC163*$R163*SUMIF(Lists!$E$2:$E$133,'Quarterly Information'!$Q163,Exchange_Value)+AC163*$T163*SUMIF(Lists!$E$2:$E$133,'Quarterly Information'!$S163,Exchange_Value))/1000,AC163*SUMIF(Lists!$E$2:$E$133,$I163,Exchange_Value)/1000),1)</f>
        <v>0</v>
      </c>
      <c r="CA163" s="151">
        <f>ROUND(IF($I163="Other HFC Blend",(AD163*$L163*SUMIF(Lists!$E$2:$E$133,'Quarterly Information'!$K163,Exchange_Value)+AD163*$N163*SUMIF(Lists!$E$2:$E$133,'Quarterly Information'!$M163,Exchange_Value)+AD163*$P163*SUMIF(Lists!$E$2:$E$133,'Quarterly Information'!$O163,Exchange_Value)+AD163*$R163*SUMIF(Lists!$E$2:$E$133,'Quarterly Information'!$Q163,Exchange_Value)+AD163*$T163*SUMIF(Lists!$E$2:$E$133,'Quarterly Information'!$S163,Exchange_Value))/1000,AD163*SUMIF(Lists!$E$2:$E$133,$I163,Exchange_Value)/1000),1)</f>
        <v>0</v>
      </c>
      <c r="CB163" s="151">
        <f>ROUND(IF($I163="Other HFC Blend",(AE163*$L163*SUMIF(Lists!$E$2:$E$133,'Quarterly Information'!$K163,Exchange_Value)+AE163*$N163*SUMIF(Lists!$E$2:$E$133,'Quarterly Information'!$M163,Exchange_Value)+AE163*$P163*SUMIF(Lists!$E$2:$E$133,'Quarterly Information'!$O163,Exchange_Value)+AE163*$R163*SUMIF(Lists!$E$2:$E$133,'Quarterly Information'!$Q163,Exchange_Value)+AE163*$T163*SUMIF(Lists!$E$2:$E$133,'Quarterly Information'!$S163,Exchange_Value))/1000,AE163*SUMIF(Lists!$E$2:$E$133,$I163,Exchange_Value)/1000),1)</f>
        <v>0</v>
      </c>
      <c r="CC163" s="151">
        <f>ROUND(IF($I163="Other HFC Blend",(AF163*$L163*SUMIF(Lists!$E$2:$E$133,'Quarterly Information'!$K163,Exchange_Value)+AF163*$N163*SUMIF(Lists!$E$2:$E$133,'Quarterly Information'!$M163,Exchange_Value)+AF163*$P163*SUMIF(Lists!$E$2:$E$133,'Quarterly Information'!$O163,Exchange_Value)+AF163*$R163*SUMIF(Lists!$E$2:$E$133,'Quarterly Information'!$Q163,Exchange_Value)+AF163*$T163*SUMIF(Lists!$E$2:$E$133,'Quarterly Information'!$S163,Exchange_Value))/1000,AF163*SUMIF(Lists!$E$2:$E$133,$I163,Exchange_Value)/1000),1)</f>
        <v>0</v>
      </c>
    </row>
    <row r="164" spans="1:81" ht="14.1">
      <c r="A164" s="18">
        <v>122</v>
      </c>
      <c r="B164" s="46" t="str">
        <f t="shared" si="73"/>
        <v/>
      </c>
      <c r="C164" s="72"/>
      <c r="D164" s="47"/>
      <c r="E164" s="81"/>
      <c r="F164" s="48"/>
      <c r="G164" s="49"/>
      <c r="H164" s="50"/>
      <c r="I164" s="92"/>
      <c r="J164" s="104"/>
      <c r="K164" s="109"/>
      <c r="L164" s="51"/>
      <c r="M164" s="48"/>
      <c r="N164" s="51"/>
      <c r="O164" s="48"/>
      <c r="P164" s="51"/>
      <c r="Q164" s="69"/>
      <c r="R164" s="51"/>
      <c r="S164" s="69"/>
      <c r="T164" s="110"/>
      <c r="U164" s="107"/>
      <c r="V164" s="48"/>
      <c r="W164" s="52"/>
      <c r="X164" s="48"/>
      <c r="Y164" s="116"/>
      <c r="Z164" s="133"/>
      <c r="AA164" s="131"/>
      <c r="AB164" s="76"/>
      <c r="AC164" s="76"/>
      <c r="AD164" s="76"/>
      <c r="AE164" s="76"/>
      <c r="AF164" s="76"/>
      <c r="AG164" s="145"/>
      <c r="AH164"/>
      <c r="AI164" s="148">
        <f t="shared" si="37"/>
        <v>0</v>
      </c>
      <c r="AJ164" s="148">
        <f t="shared" si="38"/>
        <v>0</v>
      </c>
      <c r="AK164" s="148">
        <f t="shared" si="39"/>
        <v>0</v>
      </c>
      <c r="AL164" s="148">
        <f t="shared" si="40"/>
        <v>0</v>
      </c>
      <c r="AM164" s="148">
        <f t="shared" si="41"/>
        <v>0</v>
      </c>
      <c r="AN164" s="148">
        <f t="shared" si="42"/>
        <v>0</v>
      </c>
      <c r="AO164" s="150"/>
      <c r="AP164" s="149" t="e">
        <f t="shared" si="43"/>
        <v>#DIV/0!</v>
      </c>
      <c r="AQ164" s="149" t="e">
        <f t="shared" si="44"/>
        <v>#DIV/0!</v>
      </c>
      <c r="AR164" s="149" t="e">
        <f t="shared" si="45"/>
        <v>#DIV/0!</v>
      </c>
      <c r="AS164" s="149" t="e">
        <f t="shared" si="46"/>
        <v>#DIV/0!</v>
      </c>
      <c r="AT164" s="149" t="e">
        <f t="shared" si="47"/>
        <v>#DIV/0!</v>
      </c>
      <c r="AU164" s="148">
        <f t="shared" si="48"/>
        <v>0</v>
      </c>
      <c r="AV164" s="149" t="e">
        <f t="shared" si="49"/>
        <v>#DIV/0!</v>
      </c>
      <c r="AW164" s="149" t="e">
        <f t="shared" si="50"/>
        <v>#DIV/0!</v>
      </c>
      <c r="AX164" s="149" t="e">
        <f t="shared" si="51"/>
        <v>#DIV/0!</v>
      </c>
      <c r="AY164" s="149" t="e">
        <f t="shared" si="52"/>
        <v>#DIV/0!</v>
      </c>
      <c r="AZ164" s="149" t="e">
        <f t="shared" si="53"/>
        <v>#DIV/0!</v>
      </c>
      <c r="BA164" s="148">
        <f t="shared" si="54"/>
        <v>0</v>
      </c>
      <c r="BB164" s="149" t="e">
        <f t="shared" si="55"/>
        <v>#DIV/0!</v>
      </c>
      <c r="BC164" s="149" t="e">
        <f t="shared" si="56"/>
        <v>#DIV/0!</v>
      </c>
      <c r="BD164" s="149" t="e">
        <f t="shared" si="57"/>
        <v>#DIV/0!</v>
      </c>
      <c r="BE164" s="149" t="e">
        <f t="shared" si="58"/>
        <v>#DIV/0!</v>
      </c>
      <c r="BF164" s="149" t="e">
        <f t="shared" si="59"/>
        <v>#DIV/0!</v>
      </c>
      <c r="BG164" s="148">
        <f t="shared" si="60"/>
        <v>0</v>
      </c>
      <c r="BH164" s="149" t="e">
        <f t="shared" si="61"/>
        <v>#DIV/0!</v>
      </c>
      <c r="BI164" s="149" t="e">
        <f t="shared" si="62"/>
        <v>#DIV/0!</v>
      </c>
      <c r="BJ164" s="149" t="e">
        <f t="shared" si="63"/>
        <v>#DIV/0!</v>
      </c>
      <c r="BK164" s="149" t="e">
        <f t="shared" si="64"/>
        <v>#DIV/0!</v>
      </c>
      <c r="BL164" s="149" t="e">
        <f t="shared" si="65"/>
        <v>#DIV/0!</v>
      </c>
      <c r="BM164" s="148">
        <f t="shared" si="66"/>
        <v>0</v>
      </c>
      <c r="BN164" s="149" t="e">
        <f t="shared" si="67"/>
        <v>#DIV/0!</v>
      </c>
      <c r="BO164" s="149" t="e">
        <f t="shared" si="68"/>
        <v>#DIV/0!</v>
      </c>
      <c r="BP164" s="149" t="e">
        <f t="shared" si="69"/>
        <v>#DIV/0!</v>
      </c>
      <c r="BQ164" s="149" t="e">
        <f t="shared" si="70"/>
        <v>#DIV/0!</v>
      </c>
      <c r="BR164" s="149" t="e">
        <f t="shared" si="71"/>
        <v>#DIV/0!</v>
      </c>
      <c r="BS164" s="148">
        <f t="shared" si="72"/>
        <v>0</v>
      </c>
      <c r="BT164" s="150"/>
      <c r="BU164" s="150" t="e">
        <f>VLOOKUP(I164,Lists!$D$2:$D$19,1,FALSE)</f>
        <v>#N/A</v>
      </c>
      <c r="BV164" s="150" t="e">
        <f>VLOOKUP($I164,Blends!$B$2:$B$115,1,FALSE)</f>
        <v>#N/A</v>
      </c>
      <c r="BW164" s="150"/>
      <c r="BX164" s="151">
        <f>ROUND(IF($I164="Other HFC Blend",(AA164*$L164*SUMIF(Lists!$E$2:$E$133,'Quarterly Information'!$K164,Exchange_Value)+AA164*$N164*SUMIF(Lists!$E$2:$E$133,'Quarterly Information'!$M164,Exchange_Value)+AA164*$P164*SUMIF(Lists!$E$2:$E$133,'Quarterly Information'!$O164,Exchange_Value)+AA164*$R164*SUMIF(Lists!$E$2:$E$133,'Quarterly Information'!$Q164,Exchange_Value)+AA164*$T164*SUMIF(Lists!$E$2:$E$133,'Quarterly Information'!$S164,Exchange_Value))/1000,AA164*SUMIF(Lists!$E$2:$E$133,$I164,Exchange_Value)/1000),1)</f>
        <v>0</v>
      </c>
      <c r="BY164" s="151">
        <f>ROUND(IF($I164="Other HFC Blend",(AB164*$L164*SUMIF(Lists!$E$2:$E$133,'Quarterly Information'!$K164,Exchange_Value)+AB164*$N164*SUMIF(Lists!$E$2:$E$133,'Quarterly Information'!$M164,Exchange_Value)+AB164*$P164*SUMIF(Lists!$E$2:$E$133,'Quarterly Information'!$O164,Exchange_Value)+AB164*$R164*SUMIF(Lists!$E$2:$E$133,'Quarterly Information'!$Q164,Exchange_Value)+AB164*$T164*SUMIF(Lists!$E$2:$E$133,'Quarterly Information'!$S164,Exchange_Value))/1000,AB164*SUMIF(Lists!$E$2:$E$133,$I164,Exchange_Value)/1000),1)</f>
        <v>0</v>
      </c>
      <c r="BZ164" s="151">
        <f>ROUND(IF($I164="Other HFC Blend",(AC164*$L164*SUMIF(Lists!$E$2:$E$133,'Quarterly Information'!$K164,Exchange_Value)+AC164*$N164*SUMIF(Lists!$E$2:$E$133,'Quarterly Information'!$M164,Exchange_Value)+AC164*$P164*SUMIF(Lists!$E$2:$E$133,'Quarterly Information'!$O164,Exchange_Value)+AC164*$R164*SUMIF(Lists!$E$2:$E$133,'Quarterly Information'!$Q164,Exchange_Value)+AC164*$T164*SUMIF(Lists!$E$2:$E$133,'Quarterly Information'!$S164,Exchange_Value))/1000,AC164*SUMIF(Lists!$E$2:$E$133,$I164,Exchange_Value)/1000),1)</f>
        <v>0</v>
      </c>
      <c r="CA164" s="151">
        <f>ROUND(IF($I164="Other HFC Blend",(AD164*$L164*SUMIF(Lists!$E$2:$E$133,'Quarterly Information'!$K164,Exchange_Value)+AD164*$N164*SUMIF(Lists!$E$2:$E$133,'Quarterly Information'!$M164,Exchange_Value)+AD164*$P164*SUMIF(Lists!$E$2:$E$133,'Quarterly Information'!$O164,Exchange_Value)+AD164*$R164*SUMIF(Lists!$E$2:$E$133,'Quarterly Information'!$Q164,Exchange_Value)+AD164*$T164*SUMIF(Lists!$E$2:$E$133,'Quarterly Information'!$S164,Exchange_Value))/1000,AD164*SUMIF(Lists!$E$2:$E$133,$I164,Exchange_Value)/1000),1)</f>
        <v>0</v>
      </c>
      <c r="CB164" s="151">
        <f>ROUND(IF($I164="Other HFC Blend",(AE164*$L164*SUMIF(Lists!$E$2:$E$133,'Quarterly Information'!$K164,Exchange_Value)+AE164*$N164*SUMIF(Lists!$E$2:$E$133,'Quarterly Information'!$M164,Exchange_Value)+AE164*$P164*SUMIF(Lists!$E$2:$E$133,'Quarterly Information'!$O164,Exchange_Value)+AE164*$R164*SUMIF(Lists!$E$2:$E$133,'Quarterly Information'!$Q164,Exchange_Value)+AE164*$T164*SUMIF(Lists!$E$2:$E$133,'Quarterly Information'!$S164,Exchange_Value))/1000,AE164*SUMIF(Lists!$E$2:$E$133,$I164,Exchange_Value)/1000),1)</f>
        <v>0</v>
      </c>
      <c r="CC164" s="151">
        <f>ROUND(IF($I164="Other HFC Blend",(AF164*$L164*SUMIF(Lists!$E$2:$E$133,'Quarterly Information'!$K164,Exchange_Value)+AF164*$N164*SUMIF(Lists!$E$2:$E$133,'Quarterly Information'!$M164,Exchange_Value)+AF164*$P164*SUMIF(Lists!$E$2:$E$133,'Quarterly Information'!$O164,Exchange_Value)+AF164*$R164*SUMIF(Lists!$E$2:$E$133,'Quarterly Information'!$Q164,Exchange_Value)+AF164*$T164*SUMIF(Lists!$E$2:$E$133,'Quarterly Information'!$S164,Exchange_Value))/1000,AF164*SUMIF(Lists!$E$2:$E$133,$I164,Exchange_Value)/1000),1)</f>
        <v>0</v>
      </c>
    </row>
    <row r="165" spans="1:81" ht="14.1">
      <c r="A165" s="18">
        <v>123</v>
      </c>
      <c r="B165" s="46" t="str">
        <f t="shared" si="73"/>
        <v/>
      </c>
      <c r="C165" s="72"/>
      <c r="D165" s="47"/>
      <c r="E165" s="81"/>
      <c r="F165" s="48"/>
      <c r="G165" s="49"/>
      <c r="H165" s="50"/>
      <c r="I165" s="92"/>
      <c r="J165" s="104"/>
      <c r="K165" s="109"/>
      <c r="L165" s="51"/>
      <c r="M165" s="48"/>
      <c r="N165" s="51"/>
      <c r="O165" s="48"/>
      <c r="P165" s="51"/>
      <c r="Q165" s="69"/>
      <c r="R165" s="51"/>
      <c r="S165" s="69"/>
      <c r="T165" s="110"/>
      <c r="U165" s="107"/>
      <c r="V165" s="48"/>
      <c r="W165" s="52"/>
      <c r="X165" s="48"/>
      <c r="Y165" s="116"/>
      <c r="Z165" s="133"/>
      <c r="AA165" s="131"/>
      <c r="AB165" s="76"/>
      <c r="AC165" s="76"/>
      <c r="AD165" s="76"/>
      <c r="AE165" s="76"/>
      <c r="AF165" s="76"/>
      <c r="AG165" s="145"/>
      <c r="AH165"/>
      <c r="AI165" s="148">
        <f t="shared" si="37"/>
        <v>0</v>
      </c>
      <c r="AJ165" s="148">
        <f t="shared" si="38"/>
        <v>0</v>
      </c>
      <c r="AK165" s="148">
        <f t="shared" si="39"/>
        <v>0</v>
      </c>
      <c r="AL165" s="148">
        <f t="shared" si="40"/>
        <v>0</v>
      </c>
      <c r="AM165" s="148">
        <f t="shared" si="41"/>
        <v>0</v>
      </c>
      <c r="AN165" s="148">
        <f t="shared" si="42"/>
        <v>0</v>
      </c>
      <c r="AO165" s="150"/>
      <c r="AP165" s="149" t="e">
        <f t="shared" si="43"/>
        <v>#DIV/0!</v>
      </c>
      <c r="AQ165" s="149" t="e">
        <f t="shared" si="44"/>
        <v>#DIV/0!</v>
      </c>
      <c r="AR165" s="149" t="e">
        <f t="shared" si="45"/>
        <v>#DIV/0!</v>
      </c>
      <c r="AS165" s="149" t="e">
        <f t="shared" si="46"/>
        <v>#DIV/0!</v>
      </c>
      <c r="AT165" s="149" t="e">
        <f t="shared" si="47"/>
        <v>#DIV/0!</v>
      </c>
      <c r="AU165" s="148">
        <f t="shared" si="48"/>
        <v>0</v>
      </c>
      <c r="AV165" s="149" t="e">
        <f t="shared" si="49"/>
        <v>#DIV/0!</v>
      </c>
      <c r="AW165" s="149" t="e">
        <f t="shared" si="50"/>
        <v>#DIV/0!</v>
      </c>
      <c r="AX165" s="149" t="e">
        <f t="shared" si="51"/>
        <v>#DIV/0!</v>
      </c>
      <c r="AY165" s="149" t="e">
        <f t="shared" si="52"/>
        <v>#DIV/0!</v>
      </c>
      <c r="AZ165" s="149" t="e">
        <f t="shared" si="53"/>
        <v>#DIV/0!</v>
      </c>
      <c r="BA165" s="148">
        <f t="shared" si="54"/>
        <v>0</v>
      </c>
      <c r="BB165" s="149" t="e">
        <f t="shared" si="55"/>
        <v>#DIV/0!</v>
      </c>
      <c r="BC165" s="149" t="e">
        <f t="shared" si="56"/>
        <v>#DIV/0!</v>
      </c>
      <c r="BD165" s="149" t="e">
        <f t="shared" si="57"/>
        <v>#DIV/0!</v>
      </c>
      <c r="BE165" s="149" t="e">
        <f t="shared" si="58"/>
        <v>#DIV/0!</v>
      </c>
      <c r="BF165" s="149" t="e">
        <f t="shared" si="59"/>
        <v>#DIV/0!</v>
      </c>
      <c r="BG165" s="148">
        <f t="shared" si="60"/>
        <v>0</v>
      </c>
      <c r="BH165" s="149" t="e">
        <f t="shared" si="61"/>
        <v>#DIV/0!</v>
      </c>
      <c r="BI165" s="149" t="e">
        <f t="shared" si="62"/>
        <v>#DIV/0!</v>
      </c>
      <c r="BJ165" s="149" t="e">
        <f t="shared" si="63"/>
        <v>#DIV/0!</v>
      </c>
      <c r="BK165" s="149" t="e">
        <f t="shared" si="64"/>
        <v>#DIV/0!</v>
      </c>
      <c r="BL165" s="149" t="e">
        <f t="shared" si="65"/>
        <v>#DIV/0!</v>
      </c>
      <c r="BM165" s="148">
        <f t="shared" si="66"/>
        <v>0</v>
      </c>
      <c r="BN165" s="149" t="e">
        <f t="shared" si="67"/>
        <v>#DIV/0!</v>
      </c>
      <c r="BO165" s="149" t="e">
        <f t="shared" si="68"/>
        <v>#DIV/0!</v>
      </c>
      <c r="BP165" s="149" t="e">
        <f t="shared" si="69"/>
        <v>#DIV/0!</v>
      </c>
      <c r="BQ165" s="149" t="e">
        <f t="shared" si="70"/>
        <v>#DIV/0!</v>
      </c>
      <c r="BR165" s="149" t="e">
        <f t="shared" si="71"/>
        <v>#DIV/0!</v>
      </c>
      <c r="BS165" s="148">
        <f t="shared" si="72"/>
        <v>0</v>
      </c>
      <c r="BT165" s="150"/>
      <c r="BU165" s="150" t="e">
        <f>VLOOKUP(I165,Lists!$D$2:$D$19,1,FALSE)</f>
        <v>#N/A</v>
      </c>
      <c r="BV165" s="150" t="e">
        <f>VLOOKUP($I165,Blends!$B$2:$B$115,1,FALSE)</f>
        <v>#N/A</v>
      </c>
      <c r="BW165" s="150"/>
      <c r="BX165" s="151">
        <f>ROUND(IF($I165="Other HFC Blend",(AA165*$L165*SUMIF(Lists!$E$2:$E$133,'Quarterly Information'!$K165,Exchange_Value)+AA165*$N165*SUMIF(Lists!$E$2:$E$133,'Quarterly Information'!$M165,Exchange_Value)+AA165*$P165*SUMIF(Lists!$E$2:$E$133,'Quarterly Information'!$O165,Exchange_Value)+AA165*$R165*SUMIF(Lists!$E$2:$E$133,'Quarterly Information'!$Q165,Exchange_Value)+AA165*$T165*SUMIF(Lists!$E$2:$E$133,'Quarterly Information'!$S165,Exchange_Value))/1000,AA165*SUMIF(Lists!$E$2:$E$133,$I165,Exchange_Value)/1000),1)</f>
        <v>0</v>
      </c>
      <c r="BY165" s="151">
        <f>ROUND(IF($I165="Other HFC Blend",(AB165*$L165*SUMIF(Lists!$E$2:$E$133,'Quarterly Information'!$K165,Exchange_Value)+AB165*$N165*SUMIF(Lists!$E$2:$E$133,'Quarterly Information'!$M165,Exchange_Value)+AB165*$P165*SUMIF(Lists!$E$2:$E$133,'Quarterly Information'!$O165,Exchange_Value)+AB165*$R165*SUMIF(Lists!$E$2:$E$133,'Quarterly Information'!$Q165,Exchange_Value)+AB165*$T165*SUMIF(Lists!$E$2:$E$133,'Quarterly Information'!$S165,Exchange_Value))/1000,AB165*SUMIF(Lists!$E$2:$E$133,$I165,Exchange_Value)/1000),1)</f>
        <v>0</v>
      </c>
      <c r="BZ165" s="151">
        <f>ROUND(IF($I165="Other HFC Blend",(AC165*$L165*SUMIF(Lists!$E$2:$E$133,'Quarterly Information'!$K165,Exchange_Value)+AC165*$N165*SUMIF(Lists!$E$2:$E$133,'Quarterly Information'!$M165,Exchange_Value)+AC165*$P165*SUMIF(Lists!$E$2:$E$133,'Quarterly Information'!$O165,Exchange_Value)+AC165*$R165*SUMIF(Lists!$E$2:$E$133,'Quarterly Information'!$Q165,Exchange_Value)+AC165*$T165*SUMIF(Lists!$E$2:$E$133,'Quarterly Information'!$S165,Exchange_Value))/1000,AC165*SUMIF(Lists!$E$2:$E$133,$I165,Exchange_Value)/1000),1)</f>
        <v>0</v>
      </c>
      <c r="CA165" s="151">
        <f>ROUND(IF($I165="Other HFC Blend",(AD165*$L165*SUMIF(Lists!$E$2:$E$133,'Quarterly Information'!$K165,Exchange_Value)+AD165*$N165*SUMIF(Lists!$E$2:$E$133,'Quarterly Information'!$M165,Exchange_Value)+AD165*$P165*SUMIF(Lists!$E$2:$E$133,'Quarterly Information'!$O165,Exchange_Value)+AD165*$R165*SUMIF(Lists!$E$2:$E$133,'Quarterly Information'!$Q165,Exchange_Value)+AD165*$T165*SUMIF(Lists!$E$2:$E$133,'Quarterly Information'!$S165,Exchange_Value))/1000,AD165*SUMIF(Lists!$E$2:$E$133,$I165,Exchange_Value)/1000),1)</f>
        <v>0</v>
      </c>
      <c r="CB165" s="151">
        <f>ROUND(IF($I165="Other HFC Blend",(AE165*$L165*SUMIF(Lists!$E$2:$E$133,'Quarterly Information'!$K165,Exchange_Value)+AE165*$N165*SUMIF(Lists!$E$2:$E$133,'Quarterly Information'!$M165,Exchange_Value)+AE165*$P165*SUMIF(Lists!$E$2:$E$133,'Quarterly Information'!$O165,Exchange_Value)+AE165*$R165*SUMIF(Lists!$E$2:$E$133,'Quarterly Information'!$Q165,Exchange_Value)+AE165*$T165*SUMIF(Lists!$E$2:$E$133,'Quarterly Information'!$S165,Exchange_Value))/1000,AE165*SUMIF(Lists!$E$2:$E$133,$I165,Exchange_Value)/1000),1)</f>
        <v>0</v>
      </c>
      <c r="CC165" s="151">
        <f>ROUND(IF($I165="Other HFC Blend",(AF165*$L165*SUMIF(Lists!$E$2:$E$133,'Quarterly Information'!$K165,Exchange_Value)+AF165*$N165*SUMIF(Lists!$E$2:$E$133,'Quarterly Information'!$M165,Exchange_Value)+AF165*$P165*SUMIF(Lists!$E$2:$E$133,'Quarterly Information'!$O165,Exchange_Value)+AF165*$R165*SUMIF(Lists!$E$2:$E$133,'Quarterly Information'!$Q165,Exchange_Value)+AF165*$T165*SUMIF(Lists!$E$2:$E$133,'Quarterly Information'!$S165,Exchange_Value))/1000,AF165*SUMIF(Lists!$E$2:$E$133,$I165,Exchange_Value)/1000),1)</f>
        <v>0</v>
      </c>
    </row>
    <row r="166" spans="1:81" ht="14.1">
      <c r="A166" s="18">
        <v>124</v>
      </c>
      <c r="B166" s="46" t="str">
        <f t="shared" si="73"/>
        <v/>
      </c>
      <c r="C166" s="72"/>
      <c r="D166" s="47"/>
      <c r="E166" s="81"/>
      <c r="F166" s="48"/>
      <c r="G166" s="49"/>
      <c r="H166" s="50"/>
      <c r="I166" s="92"/>
      <c r="J166" s="104"/>
      <c r="K166" s="109"/>
      <c r="L166" s="51"/>
      <c r="M166" s="48"/>
      <c r="N166" s="51"/>
      <c r="O166" s="48"/>
      <c r="P166" s="51"/>
      <c r="Q166" s="69"/>
      <c r="R166" s="51"/>
      <c r="S166" s="69"/>
      <c r="T166" s="110"/>
      <c r="U166" s="107"/>
      <c r="V166" s="48"/>
      <c r="W166" s="52"/>
      <c r="X166" s="48"/>
      <c r="Y166" s="116"/>
      <c r="Z166" s="133"/>
      <c r="AA166" s="131"/>
      <c r="AB166" s="76"/>
      <c r="AC166" s="76"/>
      <c r="AD166" s="76"/>
      <c r="AE166" s="76"/>
      <c r="AF166" s="76"/>
      <c r="AG166" s="145"/>
      <c r="AH166"/>
      <c r="AI166" s="148">
        <f t="shared" si="37"/>
        <v>0</v>
      </c>
      <c r="AJ166" s="148">
        <f t="shared" si="38"/>
        <v>0</v>
      </c>
      <c r="AK166" s="148">
        <f t="shared" si="39"/>
        <v>0</v>
      </c>
      <c r="AL166" s="148">
        <f t="shared" si="40"/>
        <v>0</v>
      </c>
      <c r="AM166" s="148">
        <f t="shared" si="41"/>
        <v>0</v>
      </c>
      <c r="AN166" s="148">
        <f t="shared" si="42"/>
        <v>0</v>
      </c>
      <c r="AO166" s="150"/>
      <c r="AP166" s="149" t="e">
        <f t="shared" si="43"/>
        <v>#DIV/0!</v>
      </c>
      <c r="AQ166" s="149" t="e">
        <f t="shared" si="44"/>
        <v>#DIV/0!</v>
      </c>
      <c r="AR166" s="149" t="e">
        <f t="shared" si="45"/>
        <v>#DIV/0!</v>
      </c>
      <c r="AS166" s="149" t="e">
        <f t="shared" si="46"/>
        <v>#DIV/0!</v>
      </c>
      <c r="AT166" s="149" t="e">
        <f t="shared" si="47"/>
        <v>#DIV/0!</v>
      </c>
      <c r="AU166" s="148">
        <f t="shared" si="48"/>
        <v>0</v>
      </c>
      <c r="AV166" s="149" t="e">
        <f t="shared" si="49"/>
        <v>#DIV/0!</v>
      </c>
      <c r="AW166" s="149" t="e">
        <f t="shared" si="50"/>
        <v>#DIV/0!</v>
      </c>
      <c r="AX166" s="149" t="e">
        <f t="shared" si="51"/>
        <v>#DIV/0!</v>
      </c>
      <c r="AY166" s="149" t="e">
        <f t="shared" si="52"/>
        <v>#DIV/0!</v>
      </c>
      <c r="AZ166" s="149" t="e">
        <f t="shared" si="53"/>
        <v>#DIV/0!</v>
      </c>
      <c r="BA166" s="148">
        <f t="shared" si="54"/>
        <v>0</v>
      </c>
      <c r="BB166" s="149" t="e">
        <f t="shared" si="55"/>
        <v>#DIV/0!</v>
      </c>
      <c r="BC166" s="149" t="e">
        <f t="shared" si="56"/>
        <v>#DIV/0!</v>
      </c>
      <c r="BD166" s="149" t="e">
        <f t="shared" si="57"/>
        <v>#DIV/0!</v>
      </c>
      <c r="BE166" s="149" t="e">
        <f t="shared" si="58"/>
        <v>#DIV/0!</v>
      </c>
      <c r="BF166" s="149" t="e">
        <f t="shared" si="59"/>
        <v>#DIV/0!</v>
      </c>
      <c r="BG166" s="148">
        <f t="shared" si="60"/>
        <v>0</v>
      </c>
      <c r="BH166" s="149" t="e">
        <f t="shared" si="61"/>
        <v>#DIV/0!</v>
      </c>
      <c r="BI166" s="149" t="e">
        <f t="shared" si="62"/>
        <v>#DIV/0!</v>
      </c>
      <c r="BJ166" s="149" t="e">
        <f t="shared" si="63"/>
        <v>#DIV/0!</v>
      </c>
      <c r="BK166" s="149" t="e">
        <f t="shared" si="64"/>
        <v>#DIV/0!</v>
      </c>
      <c r="BL166" s="149" t="e">
        <f t="shared" si="65"/>
        <v>#DIV/0!</v>
      </c>
      <c r="BM166" s="148">
        <f t="shared" si="66"/>
        <v>0</v>
      </c>
      <c r="BN166" s="149" t="e">
        <f t="shared" si="67"/>
        <v>#DIV/0!</v>
      </c>
      <c r="BO166" s="149" t="e">
        <f t="shared" si="68"/>
        <v>#DIV/0!</v>
      </c>
      <c r="BP166" s="149" t="e">
        <f t="shared" si="69"/>
        <v>#DIV/0!</v>
      </c>
      <c r="BQ166" s="149" t="e">
        <f t="shared" si="70"/>
        <v>#DIV/0!</v>
      </c>
      <c r="BR166" s="149" t="e">
        <f t="shared" si="71"/>
        <v>#DIV/0!</v>
      </c>
      <c r="BS166" s="148">
        <f t="shared" si="72"/>
        <v>0</v>
      </c>
      <c r="BT166" s="150"/>
      <c r="BU166" s="150" t="e">
        <f>VLOOKUP(I166,Lists!$D$2:$D$19,1,FALSE)</f>
        <v>#N/A</v>
      </c>
      <c r="BV166" s="150" t="e">
        <f>VLOOKUP($I166,Blends!$B$2:$B$115,1,FALSE)</f>
        <v>#N/A</v>
      </c>
      <c r="BW166" s="150"/>
      <c r="BX166" s="151">
        <f>ROUND(IF($I166="Other HFC Blend",(AA166*$L166*SUMIF(Lists!$E$2:$E$133,'Quarterly Information'!$K166,Exchange_Value)+AA166*$N166*SUMIF(Lists!$E$2:$E$133,'Quarterly Information'!$M166,Exchange_Value)+AA166*$P166*SUMIF(Lists!$E$2:$E$133,'Quarterly Information'!$O166,Exchange_Value)+AA166*$R166*SUMIF(Lists!$E$2:$E$133,'Quarterly Information'!$Q166,Exchange_Value)+AA166*$T166*SUMIF(Lists!$E$2:$E$133,'Quarterly Information'!$S166,Exchange_Value))/1000,AA166*SUMIF(Lists!$E$2:$E$133,$I166,Exchange_Value)/1000),1)</f>
        <v>0</v>
      </c>
      <c r="BY166" s="151">
        <f>ROUND(IF($I166="Other HFC Blend",(AB166*$L166*SUMIF(Lists!$E$2:$E$133,'Quarterly Information'!$K166,Exchange_Value)+AB166*$N166*SUMIF(Lists!$E$2:$E$133,'Quarterly Information'!$M166,Exchange_Value)+AB166*$P166*SUMIF(Lists!$E$2:$E$133,'Quarterly Information'!$O166,Exchange_Value)+AB166*$R166*SUMIF(Lists!$E$2:$E$133,'Quarterly Information'!$Q166,Exchange_Value)+AB166*$T166*SUMIF(Lists!$E$2:$E$133,'Quarterly Information'!$S166,Exchange_Value))/1000,AB166*SUMIF(Lists!$E$2:$E$133,$I166,Exchange_Value)/1000),1)</f>
        <v>0</v>
      </c>
      <c r="BZ166" s="151">
        <f>ROUND(IF($I166="Other HFC Blend",(AC166*$L166*SUMIF(Lists!$E$2:$E$133,'Quarterly Information'!$K166,Exchange_Value)+AC166*$N166*SUMIF(Lists!$E$2:$E$133,'Quarterly Information'!$M166,Exchange_Value)+AC166*$P166*SUMIF(Lists!$E$2:$E$133,'Quarterly Information'!$O166,Exchange_Value)+AC166*$R166*SUMIF(Lists!$E$2:$E$133,'Quarterly Information'!$Q166,Exchange_Value)+AC166*$T166*SUMIF(Lists!$E$2:$E$133,'Quarterly Information'!$S166,Exchange_Value))/1000,AC166*SUMIF(Lists!$E$2:$E$133,$I166,Exchange_Value)/1000),1)</f>
        <v>0</v>
      </c>
      <c r="CA166" s="151">
        <f>ROUND(IF($I166="Other HFC Blend",(AD166*$L166*SUMIF(Lists!$E$2:$E$133,'Quarterly Information'!$K166,Exchange_Value)+AD166*$N166*SUMIF(Lists!$E$2:$E$133,'Quarterly Information'!$M166,Exchange_Value)+AD166*$P166*SUMIF(Lists!$E$2:$E$133,'Quarterly Information'!$O166,Exchange_Value)+AD166*$R166*SUMIF(Lists!$E$2:$E$133,'Quarterly Information'!$Q166,Exchange_Value)+AD166*$T166*SUMIF(Lists!$E$2:$E$133,'Quarterly Information'!$S166,Exchange_Value))/1000,AD166*SUMIF(Lists!$E$2:$E$133,$I166,Exchange_Value)/1000),1)</f>
        <v>0</v>
      </c>
      <c r="CB166" s="151">
        <f>ROUND(IF($I166="Other HFC Blend",(AE166*$L166*SUMIF(Lists!$E$2:$E$133,'Quarterly Information'!$K166,Exchange_Value)+AE166*$N166*SUMIF(Lists!$E$2:$E$133,'Quarterly Information'!$M166,Exchange_Value)+AE166*$P166*SUMIF(Lists!$E$2:$E$133,'Quarterly Information'!$O166,Exchange_Value)+AE166*$R166*SUMIF(Lists!$E$2:$E$133,'Quarterly Information'!$Q166,Exchange_Value)+AE166*$T166*SUMIF(Lists!$E$2:$E$133,'Quarterly Information'!$S166,Exchange_Value))/1000,AE166*SUMIF(Lists!$E$2:$E$133,$I166,Exchange_Value)/1000),1)</f>
        <v>0</v>
      </c>
      <c r="CC166" s="151">
        <f>ROUND(IF($I166="Other HFC Blend",(AF166*$L166*SUMIF(Lists!$E$2:$E$133,'Quarterly Information'!$K166,Exchange_Value)+AF166*$N166*SUMIF(Lists!$E$2:$E$133,'Quarterly Information'!$M166,Exchange_Value)+AF166*$P166*SUMIF(Lists!$E$2:$E$133,'Quarterly Information'!$O166,Exchange_Value)+AF166*$R166*SUMIF(Lists!$E$2:$E$133,'Quarterly Information'!$Q166,Exchange_Value)+AF166*$T166*SUMIF(Lists!$E$2:$E$133,'Quarterly Information'!$S166,Exchange_Value))/1000,AF166*SUMIF(Lists!$E$2:$E$133,$I166,Exchange_Value)/1000),1)</f>
        <v>0</v>
      </c>
    </row>
    <row r="167" spans="1:81" ht="14.1">
      <c r="A167" s="18">
        <v>125</v>
      </c>
      <c r="B167" s="46" t="str">
        <f t="shared" si="73"/>
        <v/>
      </c>
      <c r="C167" s="72"/>
      <c r="D167" s="47"/>
      <c r="E167" s="81"/>
      <c r="F167" s="48"/>
      <c r="G167" s="49"/>
      <c r="H167" s="50"/>
      <c r="I167" s="92"/>
      <c r="J167" s="104"/>
      <c r="K167" s="109"/>
      <c r="L167" s="51"/>
      <c r="M167" s="48"/>
      <c r="N167" s="51"/>
      <c r="O167" s="48"/>
      <c r="P167" s="51"/>
      <c r="Q167" s="69"/>
      <c r="R167" s="51"/>
      <c r="S167" s="69"/>
      <c r="T167" s="110"/>
      <c r="U167" s="107"/>
      <c r="V167" s="48"/>
      <c r="W167" s="52"/>
      <c r="X167" s="48"/>
      <c r="Y167" s="116"/>
      <c r="Z167" s="133"/>
      <c r="AA167" s="131"/>
      <c r="AB167" s="76"/>
      <c r="AC167" s="76"/>
      <c r="AD167" s="76"/>
      <c r="AE167" s="76"/>
      <c r="AF167" s="76"/>
      <c r="AG167" s="145"/>
      <c r="AH167"/>
      <c r="AI167" s="148">
        <f t="shared" si="37"/>
        <v>0</v>
      </c>
      <c r="AJ167" s="148">
        <f t="shared" si="38"/>
        <v>0</v>
      </c>
      <c r="AK167" s="148">
        <f t="shared" si="39"/>
        <v>0</v>
      </c>
      <c r="AL167" s="148">
        <f t="shared" si="40"/>
        <v>0</v>
      </c>
      <c r="AM167" s="148">
        <f t="shared" si="41"/>
        <v>0</v>
      </c>
      <c r="AN167" s="148">
        <f t="shared" si="42"/>
        <v>0</v>
      </c>
      <c r="AO167" s="150"/>
      <c r="AP167" s="149" t="e">
        <f t="shared" si="43"/>
        <v>#DIV/0!</v>
      </c>
      <c r="AQ167" s="149" t="e">
        <f t="shared" si="44"/>
        <v>#DIV/0!</v>
      </c>
      <c r="AR167" s="149" t="e">
        <f t="shared" si="45"/>
        <v>#DIV/0!</v>
      </c>
      <c r="AS167" s="149" t="e">
        <f t="shared" si="46"/>
        <v>#DIV/0!</v>
      </c>
      <c r="AT167" s="149" t="e">
        <f t="shared" si="47"/>
        <v>#DIV/0!</v>
      </c>
      <c r="AU167" s="148">
        <f t="shared" si="48"/>
        <v>0</v>
      </c>
      <c r="AV167" s="149" t="e">
        <f t="shared" si="49"/>
        <v>#DIV/0!</v>
      </c>
      <c r="AW167" s="149" t="e">
        <f t="shared" si="50"/>
        <v>#DIV/0!</v>
      </c>
      <c r="AX167" s="149" t="e">
        <f t="shared" si="51"/>
        <v>#DIV/0!</v>
      </c>
      <c r="AY167" s="149" t="e">
        <f t="shared" si="52"/>
        <v>#DIV/0!</v>
      </c>
      <c r="AZ167" s="149" t="e">
        <f t="shared" si="53"/>
        <v>#DIV/0!</v>
      </c>
      <c r="BA167" s="148">
        <f t="shared" si="54"/>
        <v>0</v>
      </c>
      <c r="BB167" s="149" t="e">
        <f t="shared" si="55"/>
        <v>#DIV/0!</v>
      </c>
      <c r="BC167" s="149" t="e">
        <f t="shared" si="56"/>
        <v>#DIV/0!</v>
      </c>
      <c r="BD167" s="149" t="e">
        <f t="shared" si="57"/>
        <v>#DIV/0!</v>
      </c>
      <c r="BE167" s="149" t="e">
        <f t="shared" si="58"/>
        <v>#DIV/0!</v>
      </c>
      <c r="BF167" s="149" t="e">
        <f t="shared" si="59"/>
        <v>#DIV/0!</v>
      </c>
      <c r="BG167" s="148">
        <f t="shared" si="60"/>
        <v>0</v>
      </c>
      <c r="BH167" s="149" t="e">
        <f t="shared" si="61"/>
        <v>#DIV/0!</v>
      </c>
      <c r="BI167" s="149" t="e">
        <f t="shared" si="62"/>
        <v>#DIV/0!</v>
      </c>
      <c r="BJ167" s="149" t="e">
        <f t="shared" si="63"/>
        <v>#DIV/0!</v>
      </c>
      <c r="BK167" s="149" t="e">
        <f t="shared" si="64"/>
        <v>#DIV/0!</v>
      </c>
      <c r="BL167" s="149" t="e">
        <f t="shared" si="65"/>
        <v>#DIV/0!</v>
      </c>
      <c r="BM167" s="148">
        <f t="shared" si="66"/>
        <v>0</v>
      </c>
      <c r="BN167" s="149" t="e">
        <f t="shared" si="67"/>
        <v>#DIV/0!</v>
      </c>
      <c r="BO167" s="149" t="e">
        <f t="shared" si="68"/>
        <v>#DIV/0!</v>
      </c>
      <c r="BP167" s="149" t="e">
        <f t="shared" si="69"/>
        <v>#DIV/0!</v>
      </c>
      <c r="BQ167" s="149" t="e">
        <f t="shared" si="70"/>
        <v>#DIV/0!</v>
      </c>
      <c r="BR167" s="149" t="e">
        <f t="shared" si="71"/>
        <v>#DIV/0!</v>
      </c>
      <c r="BS167" s="148">
        <f t="shared" si="72"/>
        <v>0</v>
      </c>
      <c r="BT167" s="150"/>
      <c r="BU167" s="150" t="e">
        <f>VLOOKUP(I167,Lists!$D$2:$D$19,1,FALSE)</f>
        <v>#N/A</v>
      </c>
      <c r="BV167" s="150" t="e">
        <f>VLOOKUP($I167,Blends!$B$2:$B$115,1,FALSE)</f>
        <v>#N/A</v>
      </c>
      <c r="BW167" s="150"/>
      <c r="BX167" s="151">
        <f>ROUND(IF($I167="Other HFC Blend",(AA167*$L167*SUMIF(Lists!$E$2:$E$133,'Quarterly Information'!$K167,Exchange_Value)+AA167*$N167*SUMIF(Lists!$E$2:$E$133,'Quarterly Information'!$M167,Exchange_Value)+AA167*$P167*SUMIF(Lists!$E$2:$E$133,'Quarterly Information'!$O167,Exchange_Value)+AA167*$R167*SUMIF(Lists!$E$2:$E$133,'Quarterly Information'!$Q167,Exchange_Value)+AA167*$T167*SUMIF(Lists!$E$2:$E$133,'Quarterly Information'!$S167,Exchange_Value))/1000,AA167*SUMIF(Lists!$E$2:$E$133,$I167,Exchange_Value)/1000),1)</f>
        <v>0</v>
      </c>
      <c r="BY167" s="151">
        <f>ROUND(IF($I167="Other HFC Blend",(AB167*$L167*SUMIF(Lists!$E$2:$E$133,'Quarterly Information'!$K167,Exchange_Value)+AB167*$N167*SUMIF(Lists!$E$2:$E$133,'Quarterly Information'!$M167,Exchange_Value)+AB167*$P167*SUMIF(Lists!$E$2:$E$133,'Quarterly Information'!$O167,Exchange_Value)+AB167*$R167*SUMIF(Lists!$E$2:$E$133,'Quarterly Information'!$Q167,Exchange_Value)+AB167*$T167*SUMIF(Lists!$E$2:$E$133,'Quarterly Information'!$S167,Exchange_Value))/1000,AB167*SUMIF(Lists!$E$2:$E$133,$I167,Exchange_Value)/1000),1)</f>
        <v>0</v>
      </c>
      <c r="BZ167" s="151">
        <f>ROUND(IF($I167="Other HFC Blend",(AC167*$L167*SUMIF(Lists!$E$2:$E$133,'Quarterly Information'!$K167,Exchange_Value)+AC167*$N167*SUMIF(Lists!$E$2:$E$133,'Quarterly Information'!$M167,Exchange_Value)+AC167*$P167*SUMIF(Lists!$E$2:$E$133,'Quarterly Information'!$O167,Exchange_Value)+AC167*$R167*SUMIF(Lists!$E$2:$E$133,'Quarterly Information'!$Q167,Exchange_Value)+AC167*$T167*SUMIF(Lists!$E$2:$E$133,'Quarterly Information'!$S167,Exchange_Value))/1000,AC167*SUMIF(Lists!$E$2:$E$133,$I167,Exchange_Value)/1000),1)</f>
        <v>0</v>
      </c>
      <c r="CA167" s="151">
        <f>ROUND(IF($I167="Other HFC Blend",(AD167*$L167*SUMIF(Lists!$E$2:$E$133,'Quarterly Information'!$K167,Exchange_Value)+AD167*$N167*SUMIF(Lists!$E$2:$E$133,'Quarterly Information'!$M167,Exchange_Value)+AD167*$P167*SUMIF(Lists!$E$2:$E$133,'Quarterly Information'!$O167,Exchange_Value)+AD167*$R167*SUMIF(Lists!$E$2:$E$133,'Quarterly Information'!$Q167,Exchange_Value)+AD167*$T167*SUMIF(Lists!$E$2:$E$133,'Quarterly Information'!$S167,Exchange_Value))/1000,AD167*SUMIF(Lists!$E$2:$E$133,$I167,Exchange_Value)/1000),1)</f>
        <v>0</v>
      </c>
      <c r="CB167" s="151">
        <f>ROUND(IF($I167="Other HFC Blend",(AE167*$L167*SUMIF(Lists!$E$2:$E$133,'Quarterly Information'!$K167,Exchange_Value)+AE167*$N167*SUMIF(Lists!$E$2:$E$133,'Quarterly Information'!$M167,Exchange_Value)+AE167*$P167*SUMIF(Lists!$E$2:$E$133,'Quarterly Information'!$O167,Exchange_Value)+AE167*$R167*SUMIF(Lists!$E$2:$E$133,'Quarterly Information'!$Q167,Exchange_Value)+AE167*$T167*SUMIF(Lists!$E$2:$E$133,'Quarterly Information'!$S167,Exchange_Value))/1000,AE167*SUMIF(Lists!$E$2:$E$133,$I167,Exchange_Value)/1000),1)</f>
        <v>0</v>
      </c>
      <c r="CC167" s="151">
        <f>ROUND(IF($I167="Other HFC Blend",(AF167*$L167*SUMIF(Lists!$E$2:$E$133,'Quarterly Information'!$K167,Exchange_Value)+AF167*$N167*SUMIF(Lists!$E$2:$E$133,'Quarterly Information'!$M167,Exchange_Value)+AF167*$P167*SUMIF(Lists!$E$2:$E$133,'Quarterly Information'!$O167,Exchange_Value)+AF167*$R167*SUMIF(Lists!$E$2:$E$133,'Quarterly Information'!$Q167,Exchange_Value)+AF167*$T167*SUMIF(Lists!$E$2:$E$133,'Quarterly Information'!$S167,Exchange_Value))/1000,AF167*SUMIF(Lists!$E$2:$E$133,$I167,Exchange_Value)/1000),1)</f>
        <v>0</v>
      </c>
    </row>
    <row r="168" spans="1:81" ht="14.1">
      <c r="A168" s="18">
        <v>126</v>
      </c>
      <c r="B168" s="46" t="str">
        <f t="shared" si="73"/>
        <v/>
      </c>
      <c r="C168" s="72"/>
      <c r="D168" s="47"/>
      <c r="E168" s="81"/>
      <c r="F168" s="48"/>
      <c r="G168" s="49"/>
      <c r="H168" s="50"/>
      <c r="I168" s="92"/>
      <c r="J168" s="104"/>
      <c r="K168" s="109"/>
      <c r="L168" s="51"/>
      <c r="M168" s="48"/>
      <c r="N168" s="51"/>
      <c r="O168" s="48"/>
      <c r="P168" s="51"/>
      <c r="Q168" s="69"/>
      <c r="R168" s="51"/>
      <c r="S168" s="69"/>
      <c r="T168" s="110"/>
      <c r="U168" s="107"/>
      <c r="V168" s="48"/>
      <c r="W168" s="52"/>
      <c r="X168" s="48"/>
      <c r="Y168" s="116"/>
      <c r="Z168" s="133"/>
      <c r="AA168" s="131"/>
      <c r="AB168" s="76"/>
      <c r="AC168" s="76"/>
      <c r="AD168" s="76"/>
      <c r="AE168" s="76"/>
      <c r="AF168" s="76"/>
      <c r="AG168" s="145"/>
      <c r="AH168"/>
      <c r="AI168" s="148">
        <f t="shared" si="37"/>
        <v>0</v>
      </c>
      <c r="AJ168" s="148">
        <f t="shared" si="38"/>
        <v>0</v>
      </c>
      <c r="AK168" s="148">
        <f t="shared" si="39"/>
        <v>0</v>
      </c>
      <c r="AL168" s="148">
        <f t="shared" si="40"/>
        <v>0</v>
      </c>
      <c r="AM168" s="148">
        <f t="shared" si="41"/>
        <v>0</v>
      </c>
      <c r="AN168" s="148">
        <f t="shared" si="42"/>
        <v>0</v>
      </c>
      <c r="AO168" s="150"/>
      <c r="AP168" s="149" t="e">
        <f t="shared" si="43"/>
        <v>#DIV/0!</v>
      </c>
      <c r="AQ168" s="149" t="e">
        <f t="shared" si="44"/>
        <v>#DIV/0!</v>
      </c>
      <c r="AR168" s="149" t="e">
        <f t="shared" si="45"/>
        <v>#DIV/0!</v>
      </c>
      <c r="AS168" s="149" t="e">
        <f t="shared" si="46"/>
        <v>#DIV/0!</v>
      </c>
      <c r="AT168" s="149" t="e">
        <f t="shared" si="47"/>
        <v>#DIV/0!</v>
      </c>
      <c r="AU168" s="148">
        <f t="shared" si="48"/>
        <v>0</v>
      </c>
      <c r="AV168" s="149" t="e">
        <f t="shared" si="49"/>
        <v>#DIV/0!</v>
      </c>
      <c r="AW168" s="149" t="e">
        <f t="shared" si="50"/>
        <v>#DIV/0!</v>
      </c>
      <c r="AX168" s="149" t="e">
        <f t="shared" si="51"/>
        <v>#DIV/0!</v>
      </c>
      <c r="AY168" s="149" t="e">
        <f t="shared" si="52"/>
        <v>#DIV/0!</v>
      </c>
      <c r="AZ168" s="149" t="e">
        <f t="shared" si="53"/>
        <v>#DIV/0!</v>
      </c>
      <c r="BA168" s="148">
        <f t="shared" si="54"/>
        <v>0</v>
      </c>
      <c r="BB168" s="149" t="e">
        <f t="shared" si="55"/>
        <v>#DIV/0!</v>
      </c>
      <c r="BC168" s="149" t="e">
        <f t="shared" si="56"/>
        <v>#DIV/0!</v>
      </c>
      <c r="BD168" s="149" t="e">
        <f t="shared" si="57"/>
        <v>#DIV/0!</v>
      </c>
      <c r="BE168" s="149" t="e">
        <f t="shared" si="58"/>
        <v>#DIV/0!</v>
      </c>
      <c r="BF168" s="149" t="e">
        <f t="shared" si="59"/>
        <v>#DIV/0!</v>
      </c>
      <c r="BG168" s="148">
        <f t="shared" si="60"/>
        <v>0</v>
      </c>
      <c r="BH168" s="149" t="e">
        <f t="shared" si="61"/>
        <v>#DIV/0!</v>
      </c>
      <c r="BI168" s="149" t="e">
        <f t="shared" si="62"/>
        <v>#DIV/0!</v>
      </c>
      <c r="BJ168" s="149" t="e">
        <f t="shared" si="63"/>
        <v>#DIV/0!</v>
      </c>
      <c r="BK168" s="149" t="e">
        <f t="shared" si="64"/>
        <v>#DIV/0!</v>
      </c>
      <c r="BL168" s="149" t="e">
        <f t="shared" si="65"/>
        <v>#DIV/0!</v>
      </c>
      <c r="BM168" s="148">
        <f t="shared" si="66"/>
        <v>0</v>
      </c>
      <c r="BN168" s="149" t="e">
        <f t="shared" si="67"/>
        <v>#DIV/0!</v>
      </c>
      <c r="BO168" s="149" t="e">
        <f t="shared" si="68"/>
        <v>#DIV/0!</v>
      </c>
      <c r="BP168" s="149" t="e">
        <f t="shared" si="69"/>
        <v>#DIV/0!</v>
      </c>
      <c r="BQ168" s="149" t="e">
        <f t="shared" si="70"/>
        <v>#DIV/0!</v>
      </c>
      <c r="BR168" s="149" t="e">
        <f t="shared" si="71"/>
        <v>#DIV/0!</v>
      </c>
      <c r="BS168" s="148">
        <f t="shared" si="72"/>
        <v>0</v>
      </c>
      <c r="BT168" s="150"/>
      <c r="BU168" s="150" t="e">
        <f>VLOOKUP(I168,Lists!$D$2:$D$19,1,FALSE)</f>
        <v>#N/A</v>
      </c>
      <c r="BV168" s="150" t="e">
        <f>VLOOKUP($I168,Blends!$B$2:$B$115,1,FALSE)</f>
        <v>#N/A</v>
      </c>
      <c r="BW168" s="150"/>
      <c r="BX168" s="151">
        <f>ROUND(IF($I168="Other HFC Blend",(AA168*$L168*SUMIF(Lists!$E$2:$E$133,'Quarterly Information'!$K168,Exchange_Value)+AA168*$N168*SUMIF(Lists!$E$2:$E$133,'Quarterly Information'!$M168,Exchange_Value)+AA168*$P168*SUMIF(Lists!$E$2:$E$133,'Quarterly Information'!$O168,Exchange_Value)+AA168*$R168*SUMIF(Lists!$E$2:$E$133,'Quarterly Information'!$Q168,Exchange_Value)+AA168*$T168*SUMIF(Lists!$E$2:$E$133,'Quarterly Information'!$S168,Exchange_Value))/1000,AA168*SUMIF(Lists!$E$2:$E$133,$I168,Exchange_Value)/1000),1)</f>
        <v>0</v>
      </c>
      <c r="BY168" s="151">
        <f>ROUND(IF($I168="Other HFC Blend",(AB168*$L168*SUMIF(Lists!$E$2:$E$133,'Quarterly Information'!$K168,Exchange_Value)+AB168*$N168*SUMIF(Lists!$E$2:$E$133,'Quarterly Information'!$M168,Exchange_Value)+AB168*$P168*SUMIF(Lists!$E$2:$E$133,'Quarterly Information'!$O168,Exchange_Value)+AB168*$R168*SUMIF(Lists!$E$2:$E$133,'Quarterly Information'!$Q168,Exchange_Value)+AB168*$T168*SUMIF(Lists!$E$2:$E$133,'Quarterly Information'!$S168,Exchange_Value))/1000,AB168*SUMIF(Lists!$E$2:$E$133,$I168,Exchange_Value)/1000),1)</f>
        <v>0</v>
      </c>
      <c r="BZ168" s="151">
        <f>ROUND(IF($I168="Other HFC Blend",(AC168*$L168*SUMIF(Lists!$E$2:$E$133,'Quarterly Information'!$K168,Exchange_Value)+AC168*$N168*SUMIF(Lists!$E$2:$E$133,'Quarterly Information'!$M168,Exchange_Value)+AC168*$P168*SUMIF(Lists!$E$2:$E$133,'Quarterly Information'!$O168,Exchange_Value)+AC168*$R168*SUMIF(Lists!$E$2:$E$133,'Quarterly Information'!$Q168,Exchange_Value)+AC168*$T168*SUMIF(Lists!$E$2:$E$133,'Quarterly Information'!$S168,Exchange_Value))/1000,AC168*SUMIF(Lists!$E$2:$E$133,$I168,Exchange_Value)/1000),1)</f>
        <v>0</v>
      </c>
      <c r="CA168" s="151">
        <f>ROUND(IF($I168="Other HFC Blend",(AD168*$L168*SUMIF(Lists!$E$2:$E$133,'Quarterly Information'!$K168,Exchange_Value)+AD168*$N168*SUMIF(Lists!$E$2:$E$133,'Quarterly Information'!$M168,Exchange_Value)+AD168*$P168*SUMIF(Lists!$E$2:$E$133,'Quarterly Information'!$O168,Exchange_Value)+AD168*$R168*SUMIF(Lists!$E$2:$E$133,'Quarterly Information'!$Q168,Exchange_Value)+AD168*$T168*SUMIF(Lists!$E$2:$E$133,'Quarterly Information'!$S168,Exchange_Value))/1000,AD168*SUMIF(Lists!$E$2:$E$133,$I168,Exchange_Value)/1000),1)</f>
        <v>0</v>
      </c>
      <c r="CB168" s="151">
        <f>ROUND(IF($I168="Other HFC Blend",(AE168*$L168*SUMIF(Lists!$E$2:$E$133,'Quarterly Information'!$K168,Exchange_Value)+AE168*$N168*SUMIF(Lists!$E$2:$E$133,'Quarterly Information'!$M168,Exchange_Value)+AE168*$P168*SUMIF(Lists!$E$2:$E$133,'Quarterly Information'!$O168,Exchange_Value)+AE168*$R168*SUMIF(Lists!$E$2:$E$133,'Quarterly Information'!$Q168,Exchange_Value)+AE168*$T168*SUMIF(Lists!$E$2:$E$133,'Quarterly Information'!$S168,Exchange_Value))/1000,AE168*SUMIF(Lists!$E$2:$E$133,$I168,Exchange_Value)/1000),1)</f>
        <v>0</v>
      </c>
      <c r="CC168" s="151">
        <f>ROUND(IF($I168="Other HFC Blend",(AF168*$L168*SUMIF(Lists!$E$2:$E$133,'Quarterly Information'!$K168,Exchange_Value)+AF168*$N168*SUMIF(Lists!$E$2:$E$133,'Quarterly Information'!$M168,Exchange_Value)+AF168*$P168*SUMIF(Lists!$E$2:$E$133,'Quarterly Information'!$O168,Exchange_Value)+AF168*$R168*SUMIF(Lists!$E$2:$E$133,'Quarterly Information'!$Q168,Exchange_Value)+AF168*$T168*SUMIF(Lists!$E$2:$E$133,'Quarterly Information'!$S168,Exchange_Value))/1000,AF168*SUMIF(Lists!$E$2:$E$133,$I168,Exchange_Value)/1000),1)</f>
        <v>0</v>
      </c>
    </row>
    <row r="169" spans="1:81" ht="14.1">
      <c r="A169" s="18">
        <v>127</v>
      </c>
      <c r="B169" s="46" t="str">
        <f t="shared" si="73"/>
        <v/>
      </c>
      <c r="C169" s="72"/>
      <c r="D169" s="47"/>
      <c r="E169" s="81"/>
      <c r="F169" s="48"/>
      <c r="G169" s="49"/>
      <c r="H169" s="50"/>
      <c r="I169" s="92"/>
      <c r="J169" s="104"/>
      <c r="K169" s="109"/>
      <c r="L169" s="51"/>
      <c r="M169" s="48"/>
      <c r="N169" s="51"/>
      <c r="O169" s="48"/>
      <c r="P169" s="51"/>
      <c r="Q169" s="69"/>
      <c r="R169" s="51"/>
      <c r="S169" s="69"/>
      <c r="T169" s="110"/>
      <c r="U169" s="107"/>
      <c r="V169" s="48"/>
      <c r="W169" s="52"/>
      <c r="X169" s="48"/>
      <c r="Y169" s="116"/>
      <c r="Z169" s="133"/>
      <c r="AA169" s="131"/>
      <c r="AB169" s="76"/>
      <c r="AC169" s="76"/>
      <c r="AD169" s="76"/>
      <c r="AE169" s="76"/>
      <c r="AF169" s="76"/>
      <c r="AG169" s="145"/>
      <c r="AH169"/>
      <c r="AI169" s="148">
        <f t="shared" si="37"/>
        <v>0</v>
      </c>
      <c r="AJ169" s="148">
        <f t="shared" si="38"/>
        <v>0</v>
      </c>
      <c r="AK169" s="148">
        <f t="shared" si="39"/>
        <v>0</v>
      </c>
      <c r="AL169" s="148">
        <f t="shared" si="40"/>
        <v>0</v>
      </c>
      <c r="AM169" s="148">
        <f t="shared" si="41"/>
        <v>0</v>
      </c>
      <c r="AN169" s="148">
        <f t="shared" si="42"/>
        <v>0</v>
      </c>
      <c r="AO169" s="150"/>
      <c r="AP169" s="149" t="e">
        <f t="shared" si="43"/>
        <v>#DIV/0!</v>
      </c>
      <c r="AQ169" s="149" t="e">
        <f t="shared" si="44"/>
        <v>#DIV/0!</v>
      </c>
      <c r="AR169" s="149" t="e">
        <f t="shared" si="45"/>
        <v>#DIV/0!</v>
      </c>
      <c r="AS169" s="149" t="e">
        <f t="shared" si="46"/>
        <v>#DIV/0!</v>
      </c>
      <c r="AT169" s="149" t="e">
        <f t="shared" si="47"/>
        <v>#DIV/0!</v>
      </c>
      <c r="AU169" s="148">
        <f t="shared" si="48"/>
        <v>0</v>
      </c>
      <c r="AV169" s="149" t="e">
        <f t="shared" si="49"/>
        <v>#DIV/0!</v>
      </c>
      <c r="AW169" s="149" t="e">
        <f t="shared" si="50"/>
        <v>#DIV/0!</v>
      </c>
      <c r="AX169" s="149" t="e">
        <f t="shared" si="51"/>
        <v>#DIV/0!</v>
      </c>
      <c r="AY169" s="149" t="e">
        <f t="shared" si="52"/>
        <v>#DIV/0!</v>
      </c>
      <c r="AZ169" s="149" t="e">
        <f t="shared" si="53"/>
        <v>#DIV/0!</v>
      </c>
      <c r="BA169" s="148">
        <f t="shared" si="54"/>
        <v>0</v>
      </c>
      <c r="BB169" s="149" t="e">
        <f t="shared" si="55"/>
        <v>#DIV/0!</v>
      </c>
      <c r="BC169" s="149" t="e">
        <f t="shared" si="56"/>
        <v>#DIV/0!</v>
      </c>
      <c r="BD169" s="149" t="e">
        <f t="shared" si="57"/>
        <v>#DIV/0!</v>
      </c>
      <c r="BE169" s="149" t="e">
        <f t="shared" si="58"/>
        <v>#DIV/0!</v>
      </c>
      <c r="BF169" s="149" t="e">
        <f t="shared" si="59"/>
        <v>#DIV/0!</v>
      </c>
      <c r="BG169" s="148">
        <f t="shared" si="60"/>
        <v>0</v>
      </c>
      <c r="BH169" s="149" t="e">
        <f t="shared" si="61"/>
        <v>#DIV/0!</v>
      </c>
      <c r="BI169" s="149" t="e">
        <f t="shared" si="62"/>
        <v>#DIV/0!</v>
      </c>
      <c r="BJ169" s="149" t="e">
        <f t="shared" si="63"/>
        <v>#DIV/0!</v>
      </c>
      <c r="BK169" s="149" t="e">
        <f t="shared" si="64"/>
        <v>#DIV/0!</v>
      </c>
      <c r="BL169" s="149" t="e">
        <f t="shared" si="65"/>
        <v>#DIV/0!</v>
      </c>
      <c r="BM169" s="148">
        <f t="shared" si="66"/>
        <v>0</v>
      </c>
      <c r="BN169" s="149" t="e">
        <f t="shared" si="67"/>
        <v>#DIV/0!</v>
      </c>
      <c r="BO169" s="149" t="e">
        <f t="shared" si="68"/>
        <v>#DIV/0!</v>
      </c>
      <c r="BP169" s="149" t="e">
        <f t="shared" si="69"/>
        <v>#DIV/0!</v>
      </c>
      <c r="BQ169" s="149" t="e">
        <f t="shared" si="70"/>
        <v>#DIV/0!</v>
      </c>
      <c r="BR169" s="149" t="e">
        <f t="shared" si="71"/>
        <v>#DIV/0!</v>
      </c>
      <c r="BS169" s="148">
        <f t="shared" si="72"/>
        <v>0</v>
      </c>
      <c r="BT169" s="150"/>
      <c r="BU169" s="150" t="e">
        <f>VLOOKUP(I169,Lists!$D$2:$D$19,1,FALSE)</f>
        <v>#N/A</v>
      </c>
      <c r="BV169" s="150" t="e">
        <f>VLOOKUP($I169,Blends!$B$2:$B$115,1,FALSE)</f>
        <v>#N/A</v>
      </c>
      <c r="BW169" s="150"/>
      <c r="BX169" s="151">
        <f>ROUND(IF($I169="Other HFC Blend",(AA169*$L169*SUMIF(Lists!$E$2:$E$133,'Quarterly Information'!$K169,Exchange_Value)+AA169*$N169*SUMIF(Lists!$E$2:$E$133,'Quarterly Information'!$M169,Exchange_Value)+AA169*$P169*SUMIF(Lists!$E$2:$E$133,'Quarterly Information'!$O169,Exchange_Value)+AA169*$R169*SUMIF(Lists!$E$2:$E$133,'Quarterly Information'!$Q169,Exchange_Value)+AA169*$T169*SUMIF(Lists!$E$2:$E$133,'Quarterly Information'!$S169,Exchange_Value))/1000,AA169*SUMIF(Lists!$E$2:$E$133,$I169,Exchange_Value)/1000),1)</f>
        <v>0</v>
      </c>
      <c r="BY169" s="151">
        <f>ROUND(IF($I169="Other HFC Blend",(AB169*$L169*SUMIF(Lists!$E$2:$E$133,'Quarterly Information'!$K169,Exchange_Value)+AB169*$N169*SUMIF(Lists!$E$2:$E$133,'Quarterly Information'!$M169,Exchange_Value)+AB169*$P169*SUMIF(Lists!$E$2:$E$133,'Quarterly Information'!$O169,Exchange_Value)+AB169*$R169*SUMIF(Lists!$E$2:$E$133,'Quarterly Information'!$Q169,Exchange_Value)+AB169*$T169*SUMIF(Lists!$E$2:$E$133,'Quarterly Information'!$S169,Exchange_Value))/1000,AB169*SUMIF(Lists!$E$2:$E$133,$I169,Exchange_Value)/1000),1)</f>
        <v>0</v>
      </c>
      <c r="BZ169" s="151">
        <f>ROUND(IF($I169="Other HFC Blend",(AC169*$L169*SUMIF(Lists!$E$2:$E$133,'Quarterly Information'!$K169,Exchange_Value)+AC169*$N169*SUMIF(Lists!$E$2:$E$133,'Quarterly Information'!$M169,Exchange_Value)+AC169*$P169*SUMIF(Lists!$E$2:$E$133,'Quarterly Information'!$O169,Exchange_Value)+AC169*$R169*SUMIF(Lists!$E$2:$E$133,'Quarterly Information'!$Q169,Exchange_Value)+AC169*$T169*SUMIF(Lists!$E$2:$E$133,'Quarterly Information'!$S169,Exchange_Value))/1000,AC169*SUMIF(Lists!$E$2:$E$133,$I169,Exchange_Value)/1000),1)</f>
        <v>0</v>
      </c>
      <c r="CA169" s="151">
        <f>ROUND(IF($I169="Other HFC Blend",(AD169*$L169*SUMIF(Lists!$E$2:$E$133,'Quarterly Information'!$K169,Exchange_Value)+AD169*$N169*SUMIF(Lists!$E$2:$E$133,'Quarterly Information'!$M169,Exchange_Value)+AD169*$P169*SUMIF(Lists!$E$2:$E$133,'Quarterly Information'!$O169,Exchange_Value)+AD169*$R169*SUMIF(Lists!$E$2:$E$133,'Quarterly Information'!$Q169,Exchange_Value)+AD169*$T169*SUMIF(Lists!$E$2:$E$133,'Quarterly Information'!$S169,Exchange_Value))/1000,AD169*SUMIF(Lists!$E$2:$E$133,$I169,Exchange_Value)/1000),1)</f>
        <v>0</v>
      </c>
      <c r="CB169" s="151">
        <f>ROUND(IF($I169="Other HFC Blend",(AE169*$L169*SUMIF(Lists!$E$2:$E$133,'Quarterly Information'!$K169,Exchange_Value)+AE169*$N169*SUMIF(Lists!$E$2:$E$133,'Quarterly Information'!$M169,Exchange_Value)+AE169*$P169*SUMIF(Lists!$E$2:$E$133,'Quarterly Information'!$O169,Exchange_Value)+AE169*$R169*SUMIF(Lists!$E$2:$E$133,'Quarterly Information'!$Q169,Exchange_Value)+AE169*$T169*SUMIF(Lists!$E$2:$E$133,'Quarterly Information'!$S169,Exchange_Value))/1000,AE169*SUMIF(Lists!$E$2:$E$133,$I169,Exchange_Value)/1000),1)</f>
        <v>0</v>
      </c>
      <c r="CC169" s="151">
        <f>ROUND(IF($I169="Other HFC Blend",(AF169*$L169*SUMIF(Lists!$E$2:$E$133,'Quarterly Information'!$K169,Exchange_Value)+AF169*$N169*SUMIF(Lists!$E$2:$E$133,'Quarterly Information'!$M169,Exchange_Value)+AF169*$P169*SUMIF(Lists!$E$2:$E$133,'Quarterly Information'!$O169,Exchange_Value)+AF169*$R169*SUMIF(Lists!$E$2:$E$133,'Quarterly Information'!$Q169,Exchange_Value)+AF169*$T169*SUMIF(Lists!$E$2:$E$133,'Quarterly Information'!$S169,Exchange_Value))/1000,AF169*SUMIF(Lists!$E$2:$E$133,$I169,Exchange_Value)/1000),1)</f>
        <v>0</v>
      </c>
    </row>
    <row r="170" spans="1:81" ht="14.1">
      <c r="A170" s="18">
        <v>128</v>
      </c>
      <c r="B170" s="46" t="str">
        <f t="shared" si="73"/>
        <v/>
      </c>
      <c r="C170" s="72"/>
      <c r="D170" s="47"/>
      <c r="E170" s="81"/>
      <c r="F170" s="48"/>
      <c r="G170" s="49"/>
      <c r="H170" s="50"/>
      <c r="I170" s="92"/>
      <c r="J170" s="104"/>
      <c r="K170" s="109"/>
      <c r="L170" s="51"/>
      <c r="M170" s="48"/>
      <c r="N170" s="51"/>
      <c r="O170" s="48"/>
      <c r="P170" s="51"/>
      <c r="Q170" s="69"/>
      <c r="R170" s="51"/>
      <c r="S170" s="69"/>
      <c r="T170" s="110"/>
      <c r="U170" s="107"/>
      <c r="V170" s="48"/>
      <c r="W170" s="52"/>
      <c r="X170" s="48"/>
      <c r="Y170" s="116"/>
      <c r="Z170" s="133"/>
      <c r="AA170" s="131"/>
      <c r="AB170" s="76"/>
      <c r="AC170" s="76"/>
      <c r="AD170" s="76"/>
      <c r="AE170" s="76"/>
      <c r="AF170" s="76"/>
      <c r="AG170" s="145"/>
      <c r="AH170"/>
      <c r="AI170" s="148">
        <f t="shared" si="37"/>
        <v>0</v>
      </c>
      <c r="AJ170" s="148">
        <f t="shared" si="38"/>
        <v>0</v>
      </c>
      <c r="AK170" s="148">
        <f t="shared" si="39"/>
        <v>0</v>
      </c>
      <c r="AL170" s="148">
        <f t="shared" si="40"/>
        <v>0</v>
      </c>
      <c r="AM170" s="148">
        <f t="shared" si="41"/>
        <v>0</v>
      </c>
      <c r="AN170" s="148">
        <f t="shared" si="42"/>
        <v>0</v>
      </c>
      <c r="AO170" s="150"/>
      <c r="AP170" s="149" t="e">
        <f t="shared" si="43"/>
        <v>#DIV/0!</v>
      </c>
      <c r="AQ170" s="149" t="e">
        <f t="shared" si="44"/>
        <v>#DIV/0!</v>
      </c>
      <c r="AR170" s="149" t="e">
        <f t="shared" si="45"/>
        <v>#DIV/0!</v>
      </c>
      <c r="AS170" s="149" t="e">
        <f t="shared" si="46"/>
        <v>#DIV/0!</v>
      </c>
      <c r="AT170" s="149" t="e">
        <f t="shared" si="47"/>
        <v>#DIV/0!</v>
      </c>
      <c r="AU170" s="148">
        <f t="shared" si="48"/>
        <v>0</v>
      </c>
      <c r="AV170" s="149" t="e">
        <f t="shared" si="49"/>
        <v>#DIV/0!</v>
      </c>
      <c r="AW170" s="149" t="e">
        <f t="shared" si="50"/>
        <v>#DIV/0!</v>
      </c>
      <c r="AX170" s="149" t="e">
        <f t="shared" si="51"/>
        <v>#DIV/0!</v>
      </c>
      <c r="AY170" s="149" t="e">
        <f t="shared" si="52"/>
        <v>#DIV/0!</v>
      </c>
      <c r="AZ170" s="149" t="e">
        <f t="shared" si="53"/>
        <v>#DIV/0!</v>
      </c>
      <c r="BA170" s="148">
        <f t="shared" si="54"/>
        <v>0</v>
      </c>
      <c r="BB170" s="149" t="e">
        <f t="shared" si="55"/>
        <v>#DIV/0!</v>
      </c>
      <c r="BC170" s="149" t="e">
        <f t="shared" si="56"/>
        <v>#DIV/0!</v>
      </c>
      <c r="BD170" s="149" t="e">
        <f t="shared" si="57"/>
        <v>#DIV/0!</v>
      </c>
      <c r="BE170" s="149" t="e">
        <f t="shared" si="58"/>
        <v>#DIV/0!</v>
      </c>
      <c r="BF170" s="149" t="e">
        <f t="shared" si="59"/>
        <v>#DIV/0!</v>
      </c>
      <c r="BG170" s="148">
        <f t="shared" si="60"/>
        <v>0</v>
      </c>
      <c r="BH170" s="149" t="e">
        <f t="shared" si="61"/>
        <v>#DIV/0!</v>
      </c>
      <c r="BI170" s="149" t="e">
        <f t="shared" si="62"/>
        <v>#DIV/0!</v>
      </c>
      <c r="BJ170" s="149" t="e">
        <f t="shared" si="63"/>
        <v>#DIV/0!</v>
      </c>
      <c r="BK170" s="149" t="e">
        <f t="shared" si="64"/>
        <v>#DIV/0!</v>
      </c>
      <c r="BL170" s="149" t="e">
        <f t="shared" si="65"/>
        <v>#DIV/0!</v>
      </c>
      <c r="BM170" s="148">
        <f t="shared" si="66"/>
        <v>0</v>
      </c>
      <c r="BN170" s="149" t="e">
        <f t="shared" si="67"/>
        <v>#DIV/0!</v>
      </c>
      <c r="BO170" s="149" t="e">
        <f t="shared" si="68"/>
        <v>#DIV/0!</v>
      </c>
      <c r="BP170" s="149" t="e">
        <f t="shared" si="69"/>
        <v>#DIV/0!</v>
      </c>
      <c r="BQ170" s="149" t="e">
        <f t="shared" si="70"/>
        <v>#DIV/0!</v>
      </c>
      <c r="BR170" s="149" t="e">
        <f t="shared" si="71"/>
        <v>#DIV/0!</v>
      </c>
      <c r="BS170" s="148">
        <f t="shared" si="72"/>
        <v>0</v>
      </c>
      <c r="BT170" s="150"/>
      <c r="BU170" s="150" t="e">
        <f>VLOOKUP(I170,Lists!$D$2:$D$19,1,FALSE)</f>
        <v>#N/A</v>
      </c>
      <c r="BV170" s="150" t="e">
        <f>VLOOKUP($I170,Blends!$B$2:$B$115,1,FALSE)</f>
        <v>#N/A</v>
      </c>
      <c r="BW170" s="150"/>
      <c r="BX170" s="151">
        <f>ROUND(IF($I170="Other HFC Blend",(AA170*$L170*SUMIF(Lists!$E$2:$E$133,'Quarterly Information'!$K170,Exchange_Value)+AA170*$N170*SUMIF(Lists!$E$2:$E$133,'Quarterly Information'!$M170,Exchange_Value)+AA170*$P170*SUMIF(Lists!$E$2:$E$133,'Quarterly Information'!$O170,Exchange_Value)+AA170*$R170*SUMIF(Lists!$E$2:$E$133,'Quarterly Information'!$Q170,Exchange_Value)+AA170*$T170*SUMIF(Lists!$E$2:$E$133,'Quarterly Information'!$S170,Exchange_Value))/1000,AA170*SUMIF(Lists!$E$2:$E$133,$I170,Exchange_Value)/1000),1)</f>
        <v>0</v>
      </c>
      <c r="BY170" s="151">
        <f>ROUND(IF($I170="Other HFC Blend",(AB170*$L170*SUMIF(Lists!$E$2:$E$133,'Quarterly Information'!$K170,Exchange_Value)+AB170*$N170*SUMIF(Lists!$E$2:$E$133,'Quarterly Information'!$M170,Exchange_Value)+AB170*$P170*SUMIF(Lists!$E$2:$E$133,'Quarterly Information'!$O170,Exchange_Value)+AB170*$R170*SUMIF(Lists!$E$2:$E$133,'Quarterly Information'!$Q170,Exchange_Value)+AB170*$T170*SUMIF(Lists!$E$2:$E$133,'Quarterly Information'!$S170,Exchange_Value))/1000,AB170*SUMIF(Lists!$E$2:$E$133,$I170,Exchange_Value)/1000),1)</f>
        <v>0</v>
      </c>
      <c r="BZ170" s="151">
        <f>ROUND(IF($I170="Other HFC Blend",(AC170*$L170*SUMIF(Lists!$E$2:$E$133,'Quarterly Information'!$K170,Exchange_Value)+AC170*$N170*SUMIF(Lists!$E$2:$E$133,'Quarterly Information'!$M170,Exchange_Value)+AC170*$P170*SUMIF(Lists!$E$2:$E$133,'Quarterly Information'!$O170,Exchange_Value)+AC170*$R170*SUMIF(Lists!$E$2:$E$133,'Quarterly Information'!$Q170,Exchange_Value)+AC170*$T170*SUMIF(Lists!$E$2:$E$133,'Quarterly Information'!$S170,Exchange_Value))/1000,AC170*SUMIF(Lists!$E$2:$E$133,$I170,Exchange_Value)/1000),1)</f>
        <v>0</v>
      </c>
      <c r="CA170" s="151">
        <f>ROUND(IF($I170="Other HFC Blend",(AD170*$L170*SUMIF(Lists!$E$2:$E$133,'Quarterly Information'!$K170,Exchange_Value)+AD170*$N170*SUMIF(Lists!$E$2:$E$133,'Quarterly Information'!$M170,Exchange_Value)+AD170*$P170*SUMIF(Lists!$E$2:$E$133,'Quarterly Information'!$O170,Exchange_Value)+AD170*$R170*SUMIF(Lists!$E$2:$E$133,'Quarterly Information'!$Q170,Exchange_Value)+AD170*$T170*SUMIF(Lists!$E$2:$E$133,'Quarterly Information'!$S170,Exchange_Value))/1000,AD170*SUMIF(Lists!$E$2:$E$133,$I170,Exchange_Value)/1000),1)</f>
        <v>0</v>
      </c>
      <c r="CB170" s="151">
        <f>ROUND(IF($I170="Other HFC Blend",(AE170*$L170*SUMIF(Lists!$E$2:$E$133,'Quarterly Information'!$K170,Exchange_Value)+AE170*$N170*SUMIF(Lists!$E$2:$E$133,'Quarterly Information'!$M170,Exchange_Value)+AE170*$P170*SUMIF(Lists!$E$2:$E$133,'Quarterly Information'!$O170,Exchange_Value)+AE170*$R170*SUMIF(Lists!$E$2:$E$133,'Quarterly Information'!$Q170,Exchange_Value)+AE170*$T170*SUMIF(Lists!$E$2:$E$133,'Quarterly Information'!$S170,Exchange_Value))/1000,AE170*SUMIF(Lists!$E$2:$E$133,$I170,Exchange_Value)/1000),1)</f>
        <v>0</v>
      </c>
      <c r="CC170" s="151">
        <f>ROUND(IF($I170="Other HFC Blend",(AF170*$L170*SUMIF(Lists!$E$2:$E$133,'Quarterly Information'!$K170,Exchange_Value)+AF170*$N170*SUMIF(Lists!$E$2:$E$133,'Quarterly Information'!$M170,Exchange_Value)+AF170*$P170*SUMIF(Lists!$E$2:$E$133,'Quarterly Information'!$O170,Exchange_Value)+AF170*$R170*SUMIF(Lists!$E$2:$E$133,'Quarterly Information'!$Q170,Exchange_Value)+AF170*$T170*SUMIF(Lists!$E$2:$E$133,'Quarterly Information'!$S170,Exchange_Value))/1000,AF170*SUMIF(Lists!$E$2:$E$133,$I170,Exchange_Value)/1000),1)</f>
        <v>0</v>
      </c>
    </row>
    <row r="171" spans="1:81" ht="14.1">
      <c r="A171" s="18">
        <v>129</v>
      </c>
      <c r="B171" s="46" t="str">
        <f t="shared" si="73"/>
        <v/>
      </c>
      <c r="C171" s="72"/>
      <c r="D171" s="47"/>
      <c r="E171" s="81"/>
      <c r="F171" s="48"/>
      <c r="G171" s="49"/>
      <c r="H171" s="50"/>
      <c r="I171" s="92"/>
      <c r="J171" s="104"/>
      <c r="K171" s="109"/>
      <c r="L171" s="51"/>
      <c r="M171" s="48"/>
      <c r="N171" s="51"/>
      <c r="O171" s="48"/>
      <c r="P171" s="51"/>
      <c r="Q171" s="69"/>
      <c r="R171" s="51"/>
      <c r="S171" s="69"/>
      <c r="T171" s="110"/>
      <c r="U171" s="107"/>
      <c r="V171" s="48"/>
      <c r="W171" s="52"/>
      <c r="X171" s="48"/>
      <c r="Y171" s="116"/>
      <c r="Z171" s="133"/>
      <c r="AA171" s="131"/>
      <c r="AB171" s="76"/>
      <c r="AC171" s="76"/>
      <c r="AD171" s="76"/>
      <c r="AE171" s="76"/>
      <c r="AF171" s="76"/>
      <c r="AG171" s="145"/>
      <c r="AH171"/>
      <c r="AI171" s="148">
        <f t="shared" ref="AI171:AI234" si="74">L171*J171</f>
        <v>0</v>
      </c>
      <c r="AJ171" s="148">
        <f t="shared" ref="AJ171:AJ234" si="75">N171*J171</f>
        <v>0</v>
      </c>
      <c r="AK171" s="148">
        <f t="shared" ref="AK171:AK234" si="76">P171*J171</f>
        <v>0</v>
      </c>
      <c r="AL171" s="148">
        <f t="shared" ref="AL171:AL234" si="77">R171*J171</f>
        <v>0</v>
      </c>
      <c r="AM171" s="148">
        <f t="shared" ref="AM171:AM234" si="78">T171*J171</f>
        <v>0</v>
      </c>
      <c r="AN171" s="148">
        <f t="shared" ref="AN171:AN234" si="79">IF(F171="No",J171,0)</f>
        <v>0</v>
      </c>
      <c r="AO171" s="150"/>
      <c r="AP171" s="149" t="e">
        <f t="shared" ref="AP171:AP234" si="80">(J171*L171)*(AA171/J171)</f>
        <v>#DIV/0!</v>
      </c>
      <c r="AQ171" s="149" t="e">
        <f t="shared" ref="AQ171:AQ234" si="81">(J171*N171)*(AA171/J171)</f>
        <v>#DIV/0!</v>
      </c>
      <c r="AR171" s="149" t="e">
        <f t="shared" ref="AR171:AR234" si="82">(J171*P171)*(AA171/J171)</f>
        <v>#DIV/0!</v>
      </c>
      <c r="AS171" s="149" t="e">
        <f t="shared" ref="AS171:AS234" si="83">(J171*R171)*(AA171/J171)</f>
        <v>#DIV/0!</v>
      </c>
      <c r="AT171" s="149" t="e">
        <f t="shared" ref="AT171:AT234" si="84">(J171*T171)*(AA171/J171)</f>
        <v>#DIV/0!</v>
      </c>
      <c r="AU171" s="148">
        <f t="shared" ref="AU171:AU234" si="85">IF(F171="No",AA171,0)</f>
        <v>0</v>
      </c>
      <c r="AV171" s="149" t="e">
        <f t="shared" ref="AV171:AV234" si="86">(J171*L171)*(AB171/J171)</f>
        <v>#DIV/0!</v>
      </c>
      <c r="AW171" s="149" t="e">
        <f t="shared" ref="AW171:AW234" si="87">(J171*N171)*(AB171/J171)</f>
        <v>#DIV/0!</v>
      </c>
      <c r="AX171" s="149" t="e">
        <f t="shared" ref="AX171:AX234" si="88">(J171*P171)*(AB171/J171)</f>
        <v>#DIV/0!</v>
      </c>
      <c r="AY171" s="149" t="e">
        <f t="shared" ref="AY171:AY234" si="89">(J171*R171)*(AB171/J171)</f>
        <v>#DIV/0!</v>
      </c>
      <c r="AZ171" s="149" t="e">
        <f t="shared" ref="AZ171:AZ234" si="90">(J171*T171)*(AB171/J171)</f>
        <v>#DIV/0!</v>
      </c>
      <c r="BA171" s="148">
        <f t="shared" ref="BA171:BA234" si="91">IF(F171="No",AB171,0)</f>
        <v>0</v>
      </c>
      <c r="BB171" s="149" t="e">
        <f t="shared" ref="BB171:BB234" si="92">(J171*L171)*(AC171/J171)</f>
        <v>#DIV/0!</v>
      </c>
      <c r="BC171" s="149" t="e">
        <f t="shared" ref="BC171:BC234" si="93">(J171*N171)*(AC171/J171)</f>
        <v>#DIV/0!</v>
      </c>
      <c r="BD171" s="149" t="e">
        <f t="shared" ref="BD171:BD234" si="94">(J171*P171)*(AC171/J171)</f>
        <v>#DIV/0!</v>
      </c>
      <c r="BE171" s="149" t="e">
        <f t="shared" ref="BE171:BE234" si="95">(J171*R171)*(AC171/J171)</f>
        <v>#DIV/0!</v>
      </c>
      <c r="BF171" s="149" t="e">
        <f t="shared" ref="BF171:BF234" si="96">(J171*T171)*(AC171/J171)</f>
        <v>#DIV/0!</v>
      </c>
      <c r="BG171" s="148">
        <f t="shared" ref="BG171:BG234" si="97">IF(F171="No",AC171,0)</f>
        <v>0</v>
      </c>
      <c r="BH171" s="149" t="e">
        <f t="shared" ref="BH171:BH234" si="98">(J171*L171)*(AD171/J171)</f>
        <v>#DIV/0!</v>
      </c>
      <c r="BI171" s="149" t="e">
        <f t="shared" ref="BI171:BI234" si="99">(J171*N171)*(AD171/J171)</f>
        <v>#DIV/0!</v>
      </c>
      <c r="BJ171" s="149" t="e">
        <f t="shared" ref="BJ171:BJ234" si="100">(J171*P171)*(AD171/J171)</f>
        <v>#DIV/0!</v>
      </c>
      <c r="BK171" s="149" t="e">
        <f t="shared" ref="BK171:BK234" si="101">(J171*R171)*(AD171/J171)</f>
        <v>#DIV/0!</v>
      </c>
      <c r="BL171" s="149" t="e">
        <f t="shared" ref="BL171:BL234" si="102">(J171*T171)*(AD171/J171)</f>
        <v>#DIV/0!</v>
      </c>
      <c r="BM171" s="148">
        <f t="shared" ref="BM171:BM234" si="103">IF(F171="No",AD171,0)</f>
        <v>0</v>
      </c>
      <c r="BN171" s="149" t="e">
        <f t="shared" ref="BN171:BN234" si="104">(J171*L171)*(AE171/J171)</f>
        <v>#DIV/0!</v>
      </c>
      <c r="BO171" s="149" t="e">
        <f t="shared" ref="BO171:BO234" si="105">(J171*N171)*(AE171/J171)</f>
        <v>#DIV/0!</v>
      </c>
      <c r="BP171" s="149" t="e">
        <f t="shared" ref="BP171:BP234" si="106">(J171*P171)*(AE171/J171)</f>
        <v>#DIV/0!</v>
      </c>
      <c r="BQ171" s="149" t="e">
        <f t="shared" ref="BQ171:BQ234" si="107">(J171*R171)*(AE171/J171)</f>
        <v>#DIV/0!</v>
      </c>
      <c r="BR171" s="149" t="e">
        <f t="shared" ref="BR171:BR234" si="108">(J171*T171)*(AE171/J171)</f>
        <v>#DIV/0!</v>
      </c>
      <c r="BS171" s="148">
        <f t="shared" ref="BS171:BS234" si="109">IF(F171="No",AE171,0)</f>
        <v>0</v>
      </c>
      <c r="BT171" s="150"/>
      <c r="BU171" s="150" t="e">
        <f>VLOOKUP(I171,Lists!$D$2:$D$19,1,FALSE)</f>
        <v>#N/A</v>
      </c>
      <c r="BV171" s="150" t="e">
        <f>VLOOKUP($I171,Blends!$B$2:$B$115,1,FALSE)</f>
        <v>#N/A</v>
      </c>
      <c r="BW171" s="150"/>
      <c r="BX171" s="151">
        <f>ROUND(IF($I171="Other HFC Blend",(AA171*$L171*SUMIF(Lists!$E$2:$E$133,'Quarterly Information'!$K171,Exchange_Value)+AA171*$N171*SUMIF(Lists!$E$2:$E$133,'Quarterly Information'!$M171,Exchange_Value)+AA171*$P171*SUMIF(Lists!$E$2:$E$133,'Quarterly Information'!$O171,Exchange_Value)+AA171*$R171*SUMIF(Lists!$E$2:$E$133,'Quarterly Information'!$Q171,Exchange_Value)+AA171*$T171*SUMIF(Lists!$E$2:$E$133,'Quarterly Information'!$S171,Exchange_Value))/1000,AA171*SUMIF(Lists!$E$2:$E$133,$I171,Exchange_Value)/1000),1)</f>
        <v>0</v>
      </c>
      <c r="BY171" s="151">
        <f>ROUND(IF($I171="Other HFC Blend",(AB171*$L171*SUMIF(Lists!$E$2:$E$133,'Quarterly Information'!$K171,Exchange_Value)+AB171*$N171*SUMIF(Lists!$E$2:$E$133,'Quarterly Information'!$M171,Exchange_Value)+AB171*$P171*SUMIF(Lists!$E$2:$E$133,'Quarterly Information'!$O171,Exchange_Value)+AB171*$R171*SUMIF(Lists!$E$2:$E$133,'Quarterly Information'!$Q171,Exchange_Value)+AB171*$T171*SUMIF(Lists!$E$2:$E$133,'Quarterly Information'!$S171,Exchange_Value))/1000,AB171*SUMIF(Lists!$E$2:$E$133,$I171,Exchange_Value)/1000),1)</f>
        <v>0</v>
      </c>
      <c r="BZ171" s="151">
        <f>ROUND(IF($I171="Other HFC Blend",(AC171*$L171*SUMIF(Lists!$E$2:$E$133,'Quarterly Information'!$K171,Exchange_Value)+AC171*$N171*SUMIF(Lists!$E$2:$E$133,'Quarterly Information'!$M171,Exchange_Value)+AC171*$P171*SUMIF(Lists!$E$2:$E$133,'Quarterly Information'!$O171,Exchange_Value)+AC171*$R171*SUMIF(Lists!$E$2:$E$133,'Quarterly Information'!$Q171,Exchange_Value)+AC171*$T171*SUMIF(Lists!$E$2:$E$133,'Quarterly Information'!$S171,Exchange_Value))/1000,AC171*SUMIF(Lists!$E$2:$E$133,$I171,Exchange_Value)/1000),1)</f>
        <v>0</v>
      </c>
      <c r="CA171" s="151">
        <f>ROUND(IF($I171="Other HFC Blend",(AD171*$L171*SUMIF(Lists!$E$2:$E$133,'Quarterly Information'!$K171,Exchange_Value)+AD171*$N171*SUMIF(Lists!$E$2:$E$133,'Quarterly Information'!$M171,Exchange_Value)+AD171*$P171*SUMIF(Lists!$E$2:$E$133,'Quarterly Information'!$O171,Exchange_Value)+AD171*$R171*SUMIF(Lists!$E$2:$E$133,'Quarterly Information'!$Q171,Exchange_Value)+AD171*$T171*SUMIF(Lists!$E$2:$E$133,'Quarterly Information'!$S171,Exchange_Value))/1000,AD171*SUMIF(Lists!$E$2:$E$133,$I171,Exchange_Value)/1000),1)</f>
        <v>0</v>
      </c>
      <c r="CB171" s="151">
        <f>ROUND(IF($I171="Other HFC Blend",(AE171*$L171*SUMIF(Lists!$E$2:$E$133,'Quarterly Information'!$K171,Exchange_Value)+AE171*$N171*SUMIF(Lists!$E$2:$E$133,'Quarterly Information'!$M171,Exchange_Value)+AE171*$P171*SUMIF(Lists!$E$2:$E$133,'Quarterly Information'!$O171,Exchange_Value)+AE171*$R171*SUMIF(Lists!$E$2:$E$133,'Quarterly Information'!$Q171,Exchange_Value)+AE171*$T171*SUMIF(Lists!$E$2:$E$133,'Quarterly Information'!$S171,Exchange_Value))/1000,AE171*SUMIF(Lists!$E$2:$E$133,$I171,Exchange_Value)/1000),1)</f>
        <v>0</v>
      </c>
      <c r="CC171" s="151">
        <f>ROUND(IF($I171="Other HFC Blend",(AF171*$L171*SUMIF(Lists!$E$2:$E$133,'Quarterly Information'!$K171,Exchange_Value)+AF171*$N171*SUMIF(Lists!$E$2:$E$133,'Quarterly Information'!$M171,Exchange_Value)+AF171*$P171*SUMIF(Lists!$E$2:$E$133,'Quarterly Information'!$O171,Exchange_Value)+AF171*$R171*SUMIF(Lists!$E$2:$E$133,'Quarterly Information'!$Q171,Exchange_Value)+AF171*$T171*SUMIF(Lists!$E$2:$E$133,'Quarterly Information'!$S171,Exchange_Value))/1000,AF171*SUMIF(Lists!$E$2:$E$133,$I171,Exchange_Value)/1000),1)</f>
        <v>0</v>
      </c>
    </row>
    <row r="172" spans="1:81" ht="14.1">
      <c r="A172" s="18">
        <v>130</v>
      </c>
      <c r="B172" s="46" t="str">
        <f t="shared" ref="B172:B235" si="110">IF(C172&gt;0,A172,"")</f>
        <v/>
      </c>
      <c r="C172" s="72"/>
      <c r="D172" s="47"/>
      <c r="E172" s="81"/>
      <c r="F172" s="48"/>
      <c r="G172" s="49"/>
      <c r="H172" s="50"/>
      <c r="I172" s="92"/>
      <c r="J172" s="104"/>
      <c r="K172" s="109"/>
      <c r="L172" s="51"/>
      <c r="M172" s="48"/>
      <c r="N172" s="51"/>
      <c r="O172" s="48"/>
      <c r="P172" s="51"/>
      <c r="Q172" s="69"/>
      <c r="R172" s="51"/>
      <c r="S172" s="69"/>
      <c r="T172" s="110"/>
      <c r="U172" s="107"/>
      <c r="V172" s="48"/>
      <c r="W172" s="52"/>
      <c r="X172" s="48"/>
      <c r="Y172" s="116"/>
      <c r="Z172" s="133"/>
      <c r="AA172" s="131"/>
      <c r="AB172" s="76"/>
      <c r="AC172" s="76"/>
      <c r="AD172" s="76"/>
      <c r="AE172" s="76"/>
      <c r="AF172" s="76"/>
      <c r="AG172" s="145"/>
      <c r="AH172"/>
      <c r="AI172" s="148">
        <f t="shared" si="74"/>
        <v>0</v>
      </c>
      <c r="AJ172" s="148">
        <f t="shared" si="75"/>
        <v>0</v>
      </c>
      <c r="AK172" s="148">
        <f t="shared" si="76"/>
        <v>0</v>
      </c>
      <c r="AL172" s="148">
        <f t="shared" si="77"/>
        <v>0</v>
      </c>
      <c r="AM172" s="148">
        <f t="shared" si="78"/>
        <v>0</v>
      </c>
      <c r="AN172" s="148">
        <f t="shared" si="79"/>
        <v>0</v>
      </c>
      <c r="AO172" s="150"/>
      <c r="AP172" s="149" t="e">
        <f t="shared" si="80"/>
        <v>#DIV/0!</v>
      </c>
      <c r="AQ172" s="149" t="e">
        <f t="shared" si="81"/>
        <v>#DIV/0!</v>
      </c>
      <c r="AR172" s="149" t="e">
        <f t="shared" si="82"/>
        <v>#DIV/0!</v>
      </c>
      <c r="AS172" s="149" t="e">
        <f t="shared" si="83"/>
        <v>#DIV/0!</v>
      </c>
      <c r="AT172" s="149" t="e">
        <f t="shared" si="84"/>
        <v>#DIV/0!</v>
      </c>
      <c r="AU172" s="148">
        <f t="shared" si="85"/>
        <v>0</v>
      </c>
      <c r="AV172" s="149" t="e">
        <f t="shared" si="86"/>
        <v>#DIV/0!</v>
      </c>
      <c r="AW172" s="149" t="e">
        <f t="shared" si="87"/>
        <v>#DIV/0!</v>
      </c>
      <c r="AX172" s="149" t="e">
        <f t="shared" si="88"/>
        <v>#DIV/0!</v>
      </c>
      <c r="AY172" s="149" t="e">
        <f t="shared" si="89"/>
        <v>#DIV/0!</v>
      </c>
      <c r="AZ172" s="149" t="e">
        <f t="shared" si="90"/>
        <v>#DIV/0!</v>
      </c>
      <c r="BA172" s="148">
        <f t="shared" si="91"/>
        <v>0</v>
      </c>
      <c r="BB172" s="149" t="e">
        <f t="shared" si="92"/>
        <v>#DIV/0!</v>
      </c>
      <c r="BC172" s="149" t="e">
        <f t="shared" si="93"/>
        <v>#DIV/0!</v>
      </c>
      <c r="BD172" s="149" t="e">
        <f t="shared" si="94"/>
        <v>#DIV/0!</v>
      </c>
      <c r="BE172" s="149" t="e">
        <f t="shared" si="95"/>
        <v>#DIV/0!</v>
      </c>
      <c r="BF172" s="149" t="e">
        <f t="shared" si="96"/>
        <v>#DIV/0!</v>
      </c>
      <c r="BG172" s="148">
        <f t="shared" si="97"/>
        <v>0</v>
      </c>
      <c r="BH172" s="149" t="e">
        <f t="shared" si="98"/>
        <v>#DIV/0!</v>
      </c>
      <c r="BI172" s="149" t="e">
        <f t="shared" si="99"/>
        <v>#DIV/0!</v>
      </c>
      <c r="BJ172" s="149" t="e">
        <f t="shared" si="100"/>
        <v>#DIV/0!</v>
      </c>
      <c r="BK172" s="149" t="e">
        <f t="shared" si="101"/>
        <v>#DIV/0!</v>
      </c>
      <c r="BL172" s="149" t="e">
        <f t="shared" si="102"/>
        <v>#DIV/0!</v>
      </c>
      <c r="BM172" s="148">
        <f t="shared" si="103"/>
        <v>0</v>
      </c>
      <c r="BN172" s="149" t="e">
        <f t="shared" si="104"/>
        <v>#DIV/0!</v>
      </c>
      <c r="BO172" s="149" t="e">
        <f t="shared" si="105"/>
        <v>#DIV/0!</v>
      </c>
      <c r="BP172" s="149" t="e">
        <f t="shared" si="106"/>
        <v>#DIV/0!</v>
      </c>
      <c r="BQ172" s="149" t="e">
        <f t="shared" si="107"/>
        <v>#DIV/0!</v>
      </c>
      <c r="BR172" s="149" t="e">
        <f t="shared" si="108"/>
        <v>#DIV/0!</v>
      </c>
      <c r="BS172" s="148">
        <f t="shared" si="109"/>
        <v>0</v>
      </c>
      <c r="BT172" s="150"/>
      <c r="BU172" s="150" t="e">
        <f>VLOOKUP(I172,Lists!$D$2:$D$19,1,FALSE)</f>
        <v>#N/A</v>
      </c>
      <c r="BV172" s="150" t="e">
        <f>VLOOKUP($I172,Blends!$B$2:$B$115,1,FALSE)</f>
        <v>#N/A</v>
      </c>
      <c r="BW172" s="150"/>
      <c r="BX172" s="151">
        <f>ROUND(IF($I172="Other HFC Blend",(AA172*$L172*SUMIF(Lists!$E$2:$E$133,'Quarterly Information'!$K172,Exchange_Value)+AA172*$N172*SUMIF(Lists!$E$2:$E$133,'Quarterly Information'!$M172,Exchange_Value)+AA172*$P172*SUMIF(Lists!$E$2:$E$133,'Quarterly Information'!$O172,Exchange_Value)+AA172*$R172*SUMIF(Lists!$E$2:$E$133,'Quarterly Information'!$Q172,Exchange_Value)+AA172*$T172*SUMIF(Lists!$E$2:$E$133,'Quarterly Information'!$S172,Exchange_Value))/1000,AA172*SUMIF(Lists!$E$2:$E$133,$I172,Exchange_Value)/1000),1)</f>
        <v>0</v>
      </c>
      <c r="BY172" s="151">
        <f>ROUND(IF($I172="Other HFC Blend",(AB172*$L172*SUMIF(Lists!$E$2:$E$133,'Quarterly Information'!$K172,Exchange_Value)+AB172*$N172*SUMIF(Lists!$E$2:$E$133,'Quarterly Information'!$M172,Exchange_Value)+AB172*$P172*SUMIF(Lists!$E$2:$E$133,'Quarterly Information'!$O172,Exchange_Value)+AB172*$R172*SUMIF(Lists!$E$2:$E$133,'Quarterly Information'!$Q172,Exchange_Value)+AB172*$T172*SUMIF(Lists!$E$2:$E$133,'Quarterly Information'!$S172,Exchange_Value))/1000,AB172*SUMIF(Lists!$E$2:$E$133,$I172,Exchange_Value)/1000),1)</f>
        <v>0</v>
      </c>
      <c r="BZ172" s="151">
        <f>ROUND(IF($I172="Other HFC Blend",(AC172*$L172*SUMIF(Lists!$E$2:$E$133,'Quarterly Information'!$K172,Exchange_Value)+AC172*$N172*SUMIF(Lists!$E$2:$E$133,'Quarterly Information'!$M172,Exchange_Value)+AC172*$P172*SUMIF(Lists!$E$2:$E$133,'Quarterly Information'!$O172,Exchange_Value)+AC172*$R172*SUMIF(Lists!$E$2:$E$133,'Quarterly Information'!$Q172,Exchange_Value)+AC172*$T172*SUMIF(Lists!$E$2:$E$133,'Quarterly Information'!$S172,Exchange_Value))/1000,AC172*SUMIF(Lists!$E$2:$E$133,$I172,Exchange_Value)/1000),1)</f>
        <v>0</v>
      </c>
      <c r="CA172" s="151">
        <f>ROUND(IF($I172="Other HFC Blend",(AD172*$L172*SUMIF(Lists!$E$2:$E$133,'Quarterly Information'!$K172,Exchange_Value)+AD172*$N172*SUMIF(Lists!$E$2:$E$133,'Quarterly Information'!$M172,Exchange_Value)+AD172*$P172*SUMIF(Lists!$E$2:$E$133,'Quarterly Information'!$O172,Exchange_Value)+AD172*$R172*SUMIF(Lists!$E$2:$E$133,'Quarterly Information'!$Q172,Exchange_Value)+AD172*$T172*SUMIF(Lists!$E$2:$E$133,'Quarterly Information'!$S172,Exchange_Value))/1000,AD172*SUMIF(Lists!$E$2:$E$133,$I172,Exchange_Value)/1000),1)</f>
        <v>0</v>
      </c>
      <c r="CB172" s="151">
        <f>ROUND(IF($I172="Other HFC Blend",(AE172*$L172*SUMIF(Lists!$E$2:$E$133,'Quarterly Information'!$K172,Exchange_Value)+AE172*$N172*SUMIF(Lists!$E$2:$E$133,'Quarterly Information'!$M172,Exchange_Value)+AE172*$P172*SUMIF(Lists!$E$2:$E$133,'Quarterly Information'!$O172,Exchange_Value)+AE172*$R172*SUMIF(Lists!$E$2:$E$133,'Quarterly Information'!$Q172,Exchange_Value)+AE172*$T172*SUMIF(Lists!$E$2:$E$133,'Quarterly Information'!$S172,Exchange_Value))/1000,AE172*SUMIF(Lists!$E$2:$E$133,$I172,Exchange_Value)/1000),1)</f>
        <v>0</v>
      </c>
      <c r="CC172" s="151">
        <f>ROUND(IF($I172="Other HFC Blend",(AF172*$L172*SUMIF(Lists!$E$2:$E$133,'Quarterly Information'!$K172,Exchange_Value)+AF172*$N172*SUMIF(Lists!$E$2:$E$133,'Quarterly Information'!$M172,Exchange_Value)+AF172*$P172*SUMIF(Lists!$E$2:$E$133,'Quarterly Information'!$O172,Exchange_Value)+AF172*$R172*SUMIF(Lists!$E$2:$E$133,'Quarterly Information'!$Q172,Exchange_Value)+AF172*$T172*SUMIF(Lists!$E$2:$E$133,'Quarterly Information'!$S172,Exchange_Value))/1000,AF172*SUMIF(Lists!$E$2:$E$133,$I172,Exchange_Value)/1000),1)</f>
        <v>0</v>
      </c>
    </row>
    <row r="173" spans="1:81" ht="14.1">
      <c r="A173" s="18">
        <v>131</v>
      </c>
      <c r="B173" s="46" t="str">
        <f t="shared" si="110"/>
        <v/>
      </c>
      <c r="C173" s="72"/>
      <c r="D173" s="47"/>
      <c r="E173" s="81"/>
      <c r="F173" s="48"/>
      <c r="G173" s="49"/>
      <c r="H173" s="50"/>
      <c r="I173" s="92"/>
      <c r="J173" s="104"/>
      <c r="K173" s="109"/>
      <c r="L173" s="51"/>
      <c r="M173" s="48"/>
      <c r="N173" s="51"/>
      <c r="O173" s="48"/>
      <c r="P173" s="51"/>
      <c r="Q173" s="69"/>
      <c r="R173" s="51"/>
      <c r="S173" s="69"/>
      <c r="T173" s="110"/>
      <c r="U173" s="107"/>
      <c r="V173" s="48"/>
      <c r="W173" s="52"/>
      <c r="X173" s="48"/>
      <c r="Y173" s="116"/>
      <c r="Z173" s="133"/>
      <c r="AA173" s="131"/>
      <c r="AB173" s="76"/>
      <c r="AC173" s="76"/>
      <c r="AD173" s="76"/>
      <c r="AE173" s="76"/>
      <c r="AF173" s="76"/>
      <c r="AG173" s="145"/>
      <c r="AH173"/>
      <c r="AI173" s="148">
        <f t="shared" si="74"/>
        <v>0</v>
      </c>
      <c r="AJ173" s="148">
        <f t="shared" si="75"/>
        <v>0</v>
      </c>
      <c r="AK173" s="148">
        <f t="shared" si="76"/>
        <v>0</v>
      </c>
      <c r="AL173" s="148">
        <f t="shared" si="77"/>
        <v>0</v>
      </c>
      <c r="AM173" s="148">
        <f t="shared" si="78"/>
        <v>0</v>
      </c>
      <c r="AN173" s="148">
        <f t="shared" si="79"/>
        <v>0</v>
      </c>
      <c r="AO173" s="150"/>
      <c r="AP173" s="149" t="e">
        <f t="shared" si="80"/>
        <v>#DIV/0!</v>
      </c>
      <c r="AQ173" s="149" t="e">
        <f t="shared" si="81"/>
        <v>#DIV/0!</v>
      </c>
      <c r="AR173" s="149" t="e">
        <f t="shared" si="82"/>
        <v>#DIV/0!</v>
      </c>
      <c r="AS173" s="149" t="e">
        <f t="shared" si="83"/>
        <v>#DIV/0!</v>
      </c>
      <c r="AT173" s="149" t="e">
        <f t="shared" si="84"/>
        <v>#DIV/0!</v>
      </c>
      <c r="AU173" s="148">
        <f t="shared" si="85"/>
        <v>0</v>
      </c>
      <c r="AV173" s="149" t="e">
        <f t="shared" si="86"/>
        <v>#DIV/0!</v>
      </c>
      <c r="AW173" s="149" t="e">
        <f t="shared" si="87"/>
        <v>#DIV/0!</v>
      </c>
      <c r="AX173" s="149" t="e">
        <f t="shared" si="88"/>
        <v>#DIV/0!</v>
      </c>
      <c r="AY173" s="149" t="e">
        <f t="shared" si="89"/>
        <v>#DIV/0!</v>
      </c>
      <c r="AZ173" s="149" t="e">
        <f t="shared" si="90"/>
        <v>#DIV/0!</v>
      </c>
      <c r="BA173" s="148">
        <f t="shared" si="91"/>
        <v>0</v>
      </c>
      <c r="BB173" s="149" t="e">
        <f t="shared" si="92"/>
        <v>#DIV/0!</v>
      </c>
      <c r="BC173" s="149" t="e">
        <f t="shared" si="93"/>
        <v>#DIV/0!</v>
      </c>
      <c r="BD173" s="149" t="e">
        <f t="shared" si="94"/>
        <v>#DIV/0!</v>
      </c>
      <c r="BE173" s="149" t="e">
        <f t="shared" si="95"/>
        <v>#DIV/0!</v>
      </c>
      <c r="BF173" s="149" t="e">
        <f t="shared" si="96"/>
        <v>#DIV/0!</v>
      </c>
      <c r="BG173" s="148">
        <f t="shared" si="97"/>
        <v>0</v>
      </c>
      <c r="BH173" s="149" t="e">
        <f t="shared" si="98"/>
        <v>#DIV/0!</v>
      </c>
      <c r="BI173" s="149" t="e">
        <f t="shared" si="99"/>
        <v>#DIV/0!</v>
      </c>
      <c r="BJ173" s="149" t="e">
        <f t="shared" si="100"/>
        <v>#DIV/0!</v>
      </c>
      <c r="BK173" s="149" t="e">
        <f t="shared" si="101"/>
        <v>#DIV/0!</v>
      </c>
      <c r="BL173" s="149" t="e">
        <f t="shared" si="102"/>
        <v>#DIV/0!</v>
      </c>
      <c r="BM173" s="148">
        <f t="shared" si="103"/>
        <v>0</v>
      </c>
      <c r="BN173" s="149" t="e">
        <f t="shared" si="104"/>
        <v>#DIV/0!</v>
      </c>
      <c r="BO173" s="149" t="e">
        <f t="shared" si="105"/>
        <v>#DIV/0!</v>
      </c>
      <c r="BP173" s="149" t="e">
        <f t="shared" si="106"/>
        <v>#DIV/0!</v>
      </c>
      <c r="BQ173" s="149" t="e">
        <f t="shared" si="107"/>
        <v>#DIV/0!</v>
      </c>
      <c r="BR173" s="149" t="e">
        <f t="shared" si="108"/>
        <v>#DIV/0!</v>
      </c>
      <c r="BS173" s="148">
        <f t="shared" si="109"/>
        <v>0</v>
      </c>
      <c r="BT173" s="150"/>
      <c r="BU173" s="150" t="e">
        <f>VLOOKUP(I173,Lists!$D$2:$D$19,1,FALSE)</f>
        <v>#N/A</v>
      </c>
      <c r="BV173" s="150" t="e">
        <f>VLOOKUP($I173,Blends!$B$2:$B$115,1,FALSE)</f>
        <v>#N/A</v>
      </c>
      <c r="BW173" s="150"/>
      <c r="BX173" s="151">
        <f>ROUND(IF($I173="Other HFC Blend",(AA173*$L173*SUMIF(Lists!$E$2:$E$133,'Quarterly Information'!$K173,Exchange_Value)+AA173*$N173*SUMIF(Lists!$E$2:$E$133,'Quarterly Information'!$M173,Exchange_Value)+AA173*$P173*SUMIF(Lists!$E$2:$E$133,'Quarterly Information'!$O173,Exchange_Value)+AA173*$R173*SUMIF(Lists!$E$2:$E$133,'Quarterly Information'!$Q173,Exchange_Value)+AA173*$T173*SUMIF(Lists!$E$2:$E$133,'Quarterly Information'!$S173,Exchange_Value))/1000,AA173*SUMIF(Lists!$E$2:$E$133,$I173,Exchange_Value)/1000),1)</f>
        <v>0</v>
      </c>
      <c r="BY173" s="151">
        <f>ROUND(IF($I173="Other HFC Blend",(AB173*$L173*SUMIF(Lists!$E$2:$E$133,'Quarterly Information'!$K173,Exchange_Value)+AB173*$N173*SUMIF(Lists!$E$2:$E$133,'Quarterly Information'!$M173,Exchange_Value)+AB173*$P173*SUMIF(Lists!$E$2:$E$133,'Quarterly Information'!$O173,Exchange_Value)+AB173*$R173*SUMIF(Lists!$E$2:$E$133,'Quarterly Information'!$Q173,Exchange_Value)+AB173*$T173*SUMIF(Lists!$E$2:$E$133,'Quarterly Information'!$S173,Exchange_Value))/1000,AB173*SUMIF(Lists!$E$2:$E$133,$I173,Exchange_Value)/1000),1)</f>
        <v>0</v>
      </c>
      <c r="BZ173" s="151">
        <f>ROUND(IF($I173="Other HFC Blend",(AC173*$L173*SUMIF(Lists!$E$2:$E$133,'Quarterly Information'!$K173,Exchange_Value)+AC173*$N173*SUMIF(Lists!$E$2:$E$133,'Quarterly Information'!$M173,Exchange_Value)+AC173*$P173*SUMIF(Lists!$E$2:$E$133,'Quarterly Information'!$O173,Exchange_Value)+AC173*$R173*SUMIF(Lists!$E$2:$E$133,'Quarterly Information'!$Q173,Exchange_Value)+AC173*$T173*SUMIF(Lists!$E$2:$E$133,'Quarterly Information'!$S173,Exchange_Value))/1000,AC173*SUMIF(Lists!$E$2:$E$133,$I173,Exchange_Value)/1000),1)</f>
        <v>0</v>
      </c>
      <c r="CA173" s="151">
        <f>ROUND(IF($I173="Other HFC Blend",(AD173*$L173*SUMIF(Lists!$E$2:$E$133,'Quarterly Information'!$K173,Exchange_Value)+AD173*$N173*SUMIF(Lists!$E$2:$E$133,'Quarterly Information'!$M173,Exchange_Value)+AD173*$P173*SUMIF(Lists!$E$2:$E$133,'Quarterly Information'!$O173,Exchange_Value)+AD173*$R173*SUMIF(Lists!$E$2:$E$133,'Quarterly Information'!$Q173,Exchange_Value)+AD173*$T173*SUMIF(Lists!$E$2:$E$133,'Quarterly Information'!$S173,Exchange_Value))/1000,AD173*SUMIF(Lists!$E$2:$E$133,$I173,Exchange_Value)/1000),1)</f>
        <v>0</v>
      </c>
      <c r="CB173" s="151">
        <f>ROUND(IF($I173="Other HFC Blend",(AE173*$L173*SUMIF(Lists!$E$2:$E$133,'Quarterly Information'!$K173,Exchange_Value)+AE173*$N173*SUMIF(Lists!$E$2:$E$133,'Quarterly Information'!$M173,Exchange_Value)+AE173*$P173*SUMIF(Lists!$E$2:$E$133,'Quarterly Information'!$O173,Exchange_Value)+AE173*$R173*SUMIF(Lists!$E$2:$E$133,'Quarterly Information'!$Q173,Exchange_Value)+AE173*$T173*SUMIF(Lists!$E$2:$E$133,'Quarterly Information'!$S173,Exchange_Value))/1000,AE173*SUMIF(Lists!$E$2:$E$133,$I173,Exchange_Value)/1000),1)</f>
        <v>0</v>
      </c>
      <c r="CC173" s="151">
        <f>ROUND(IF($I173="Other HFC Blend",(AF173*$L173*SUMIF(Lists!$E$2:$E$133,'Quarterly Information'!$K173,Exchange_Value)+AF173*$N173*SUMIF(Lists!$E$2:$E$133,'Quarterly Information'!$M173,Exchange_Value)+AF173*$P173*SUMIF(Lists!$E$2:$E$133,'Quarterly Information'!$O173,Exchange_Value)+AF173*$R173*SUMIF(Lists!$E$2:$E$133,'Quarterly Information'!$Q173,Exchange_Value)+AF173*$T173*SUMIF(Lists!$E$2:$E$133,'Quarterly Information'!$S173,Exchange_Value))/1000,AF173*SUMIF(Lists!$E$2:$E$133,$I173,Exchange_Value)/1000),1)</f>
        <v>0</v>
      </c>
    </row>
    <row r="174" spans="1:81" ht="14.1">
      <c r="A174" s="18">
        <v>132</v>
      </c>
      <c r="B174" s="46" t="str">
        <f t="shared" si="110"/>
        <v/>
      </c>
      <c r="C174" s="72"/>
      <c r="D174" s="47"/>
      <c r="E174" s="81"/>
      <c r="F174" s="48"/>
      <c r="G174" s="49"/>
      <c r="H174" s="50"/>
      <c r="I174" s="92"/>
      <c r="J174" s="104"/>
      <c r="K174" s="109"/>
      <c r="L174" s="51"/>
      <c r="M174" s="48"/>
      <c r="N174" s="51"/>
      <c r="O174" s="48"/>
      <c r="P174" s="51"/>
      <c r="Q174" s="69"/>
      <c r="R174" s="51"/>
      <c r="S174" s="69"/>
      <c r="T174" s="110"/>
      <c r="U174" s="107"/>
      <c r="V174" s="48"/>
      <c r="W174" s="52"/>
      <c r="X174" s="48"/>
      <c r="Y174" s="116"/>
      <c r="Z174" s="133"/>
      <c r="AA174" s="131"/>
      <c r="AB174" s="76"/>
      <c r="AC174" s="76"/>
      <c r="AD174" s="76"/>
      <c r="AE174" s="76"/>
      <c r="AF174" s="76"/>
      <c r="AG174" s="145"/>
      <c r="AH174"/>
      <c r="AI174" s="148">
        <f t="shared" si="74"/>
        <v>0</v>
      </c>
      <c r="AJ174" s="148">
        <f t="shared" si="75"/>
        <v>0</v>
      </c>
      <c r="AK174" s="148">
        <f t="shared" si="76"/>
        <v>0</v>
      </c>
      <c r="AL174" s="148">
        <f t="shared" si="77"/>
        <v>0</v>
      </c>
      <c r="AM174" s="148">
        <f t="shared" si="78"/>
        <v>0</v>
      </c>
      <c r="AN174" s="148">
        <f t="shared" si="79"/>
        <v>0</v>
      </c>
      <c r="AO174" s="150"/>
      <c r="AP174" s="149" t="e">
        <f t="shared" si="80"/>
        <v>#DIV/0!</v>
      </c>
      <c r="AQ174" s="149" t="e">
        <f t="shared" si="81"/>
        <v>#DIV/0!</v>
      </c>
      <c r="AR174" s="149" t="e">
        <f t="shared" si="82"/>
        <v>#DIV/0!</v>
      </c>
      <c r="AS174" s="149" t="e">
        <f t="shared" si="83"/>
        <v>#DIV/0!</v>
      </c>
      <c r="AT174" s="149" t="e">
        <f t="shared" si="84"/>
        <v>#DIV/0!</v>
      </c>
      <c r="AU174" s="148">
        <f t="shared" si="85"/>
        <v>0</v>
      </c>
      <c r="AV174" s="149" t="e">
        <f t="shared" si="86"/>
        <v>#DIV/0!</v>
      </c>
      <c r="AW174" s="149" t="e">
        <f t="shared" si="87"/>
        <v>#DIV/0!</v>
      </c>
      <c r="AX174" s="149" t="e">
        <f t="shared" si="88"/>
        <v>#DIV/0!</v>
      </c>
      <c r="AY174" s="149" t="e">
        <f t="shared" si="89"/>
        <v>#DIV/0!</v>
      </c>
      <c r="AZ174" s="149" t="e">
        <f t="shared" si="90"/>
        <v>#DIV/0!</v>
      </c>
      <c r="BA174" s="148">
        <f t="shared" si="91"/>
        <v>0</v>
      </c>
      <c r="BB174" s="149" t="e">
        <f t="shared" si="92"/>
        <v>#DIV/0!</v>
      </c>
      <c r="BC174" s="149" t="e">
        <f t="shared" si="93"/>
        <v>#DIV/0!</v>
      </c>
      <c r="BD174" s="149" t="e">
        <f t="shared" si="94"/>
        <v>#DIV/0!</v>
      </c>
      <c r="BE174" s="149" t="e">
        <f t="shared" si="95"/>
        <v>#DIV/0!</v>
      </c>
      <c r="BF174" s="149" t="e">
        <f t="shared" si="96"/>
        <v>#DIV/0!</v>
      </c>
      <c r="BG174" s="148">
        <f t="shared" si="97"/>
        <v>0</v>
      </c>
      <c r="BH174" s="149" t="e">
        <f t="shared" si="98"/>
        <v>#DIV/0!</v>
      </c>
      <c r="BI174" s="149" t="e">
        <f t="shared" si="99"/>
        <v>#DIV/0!</v>
      </c>
      <c r="BJ174" s="149" t="e">
        <f t="shared" si="100"/>
        <v>#DIV/0!</v>
      </c>
      <c r="BK174" s="149" t="e">
        <f t="shared" si="101"/>
        <v>#DIV/0!</v>
      </c>
      <c r="BL174" s="149" t="e">
        <f t="shared" si="102"/>
        <v>#DIV/0!</v>
      </c>
      <c r="BM174" s="148">
        <f t="shared" si="103"/>
        <v>0</v>
      </c>
      <c r="BN174" s="149" t="e">
        <f t="shared" si="104"/>
        <v>#DIV/0!</v>
      </c>
      <c r="BO174" s="149" t="e">
        <f t="shared" si="105"/>
        <v>#DIV/0!</v>
      </c>
      <c r="BP174" s="149" t="e">
        <f t="shared" si="106"/>
        <v>#DIV/0!</v>
      </c>
      <c r="BQ174" s="149" t="e">
        <f t="shared" si="107"/>
        <v>#DIV/0!</v>
      </c>
      <c r="BR174" s="149" t="e">
        <f t="shared" si="108"/>
        <v>#DIV/0!</v>
      </c>
      <c r="BS174" s="148">
        <f t="shared" si="109"/>
        <v>0</v>
      </c>
      <c r="BT174" s="150"/>
      <c r="BU174" s="150" t="e">
        <f>VLOOKUP(I174,Lists!$D$2:$D$19,1,FALSE)</f>
        <v>#N/A</v>
      </c>
      <c r="BV174" s="150" t="e">
        <f>VLOOKUP($I174,Blends!$B$2:$B$115,1,FALSE)</f>
        <v>#N/A</v>
      </c>
      <c r="BW174" s="150"/>
      <c r="BX174" s="151">
        <f>ROUND(IF($I174="Other HFC Blend",(AA174*$L174*SUMIF(Lists!$E$2:$E$133,'Quarterly Information'!$K174,Exchange_Value)+AA174*$N174*SUMIF(Lists!$E$2:$E$133,'Quarterly Information'!$M174,Exchange_Value)+AA174*$P174*SUMIF(Lists!$E$2:$E$133,'Quarterly Information'!$O174,Exchange_Value)+AA174*$R174*SUMIF(Lists!$E$2:$E$133,'Quarterly Information'!$Q174,Exchange_Value)+AA174*$T174*SUMIF(Lists!$E$2:$E$133,'Quarterly Information'!$S174,Exchange_Value))/1000,AA174*SUMIF(Lists!$E$2:$E$133,$I174,Exchange_Value)/1000),1)</f>
        <v>0</v>
      </c>
      <c r="BY174" s="151">
        <f>ROUND(IF($I174="Other HFC Blend",(AB174*$L174*SUMIF(Lists!$E$2:$E$133,'Quarterly Information'!$K174,Exchange_Value)+AB174*$N174*SUMIF(Lists!$E$2:$E$133,'Quarterly Information'!$M174,Exchange_Value)+AB174*$P174*SUMIF(Lists!$E$2:$E$133,'Quarterly Information'!$O174,Exchange_Value)+AB174*$R174*SUMIF(Lists!$E$2:$E$133,'Quarterly Information'!$Q174,Exchange_Value)+AB174*$T174*SUMIF(Lists!$E$2:$E$133,'Quarterly Information'!$S174,Exchange_Value))/1000,AB174*SUMIF(Lists!$E$2:$E$133,$I174,Exchange_Value)/1000),1)</f>
        <v>0</v>
      </c>
      <c r="BZ174" s="151">
        <f>ROUND(IF($I174="Other HFC Blend",(AC174*$L174*SUMIF(Lists!$E$2:$E$133,'Quarterly Information'!$K174,Exchange_Value)+AC174*$N174*SUMIF(Lists!$E$2:$E$133,'Quarterly Information'!$M174,Exchange_Value)+AC174*$P174*SUMIF(Lists!$E$2:$E$133,'Quarterly Information'!$O174,Exchange_Value)+AC174*$R174*SUMIF(Lists!$E$2:$E$133,'Quarterly Information'!$Q174,Exchange_Value)+AC174*$T174*SUMIF(Lists!$E$2:$E$133,'Quarterly Information'!$S174,Exchange_Value))/1000,AC174*SUMIF(Lists!$E$2:$E$133,$I174,Exchange_Value)/1000),1)</f>
        <v>0</v>
      </c>
      <c r="CA174" s="151">
        <f>ROUND(IF($I174="Other HFC Blend",(AD174*$L174*SUMIF(Lists!$E$2:$E$133,'Quarterly Information'!$K174,Exchange_Value)+AD174*$N174*SUMIF(Lists!$E$2:$E$133,'Quarterly Information'!$M174,Exchange_Value)+AD174*$P174*SUMIF(Lists!$E$2:$E$133,'Quarterly Information'!$O174,Exchange_Value)+AD174*$R174*SUMIF(Lists!$E$2:$E$133,'Quarterly Information'!$Q174,Exchange_Value)+AD174*$T174*SUMIF(Lists!$E$2:$E$133,'Quarterly Information'!$S174,Exchange_Value))/1000,AD174*SUMIF(Lists!$E$2:$E$133,$I174,Exchange_Value)/1000),1)</f>
        <v>0</v>
      </c>
      <c r="CB174" s="151">
        <f>ROUND(IF($I174="Other HFC Blend",(AE174*$L174*SUMIF(Lists!$E$2:$E$133,'Quarterly Information'!$K174,Exchange_Value)+AE174*$N174*SUMIF(Lists!$E$2:$E$133,'Quarterly Information'!$M174,Exchange_Value)+AE174*$P174*SUMIF(Lists!$E$2:$E$133,'Quarterly Information'!$O174,Exchange_Value)+AE174*$R174*SUMIF(Lists!$E$2:$E$133,'Quarterly Information'!$Q174,Exchange_Value)+AE174*$T174*SUMIF(Lists!$E$2:$E$133,'Quarterly Information'!$S174,Exchange_Value))/1000,AE174*SUMIF(Lists!$E$2:$E$133,$I174,Exchange_Value)/1000),1)</f>
        <v>0</v>
      </c>
      <c r="CC174" s="151">
        <f>ROUND(IF($I174="Other HFC Blend",(AF174*$L174*SUMIF(Lists!$E$2:$E$133,'Quarterly Information'!$K174,Exchange_Value)+AF174*$N174*SUMIF(Lists!$E$2:$E$133,'Quarterly Information'!$M174,Exchange_Value)+AF174*$P174*SUMIF(Lists!$E$2:$E$133,'Quarterly Information'!$O174,Exchange_Value)+AF174*$R174*SUMIF(Lists!$E$2:$E$133,'Quarterly Information'!$Q174,Exchange_Value)+AF174*$T174*SUMIF(Lists!$E$2:$E$133,'Quarterly Information'!$S174,Exchange_Value))/1000,AF174*SUMIF(Lists!$E$2:$E$133,$I174,Exchange_Value)/1000),1)</f>
        <v>0</v>
      </c>
    </row>
    <row r="175" spans="1:81" ht="14.1">
      <c r="A175" s="18">
        <v>133</v>
      </c>
      <c r="B175" s="46" t="str">
        <f t="shared" si="110"/>
        <v/>
      </c>
      <c r="C175" s="72"/>
      <c r="D175" s="47"/>
      <c r="E175" s="81"/>
      <c r="F175" s="48"/>
      <c r="G175" s="49"/>
      <c r="H175" s="50"/>
      <c r="I175" s="92"/>
      <c r="J175" s="104"/>
      <c r="K175" s="109"/>
      <c r="L175" s="51"/>
      <c r="M175" s="48"/>
      <c r="N175" s="51"/>
      <c r="O175" s="48"/>
      <c r="P175" s="51"/>
      <c r="Q175" s="69"/>
      <c r="R175" s="51"/>
      <c r="S175" s="69"/>
      <c r="T175" s="110"/>
      <c r="U175" s="107"/>
      <c r="V175" s="48"/>
      <c r="W175" s="52"/>
      <c r="X175" s="48"/>
      <c r="Y175" s="116"/>
      <c r="Z175" s="133"/>
      <c r="AA175" s="131"/>
      <c r="AB175" s="76"/>
      <c r="AC175" s="76"/>
      <c r="AD175" s="76"/>
      <c r="AE175" s="76"/>
      <c r="AF175" s="76"/>
      <c r="AG175" s="145"/>
      <c r="AH175"/>
      <c r="AI175" s="148">
        <f t="shared" si="74"/>
        <v>0</v>
      </c>
      <c r="AJ175" s="148">
        <f t="shared" si="75"/>
        <v>0</v>
      </c>
      <c r="AK175" s="148">
        <f t="shared" si="76"/>
        <v>0</v>
      </c>
      <c r="AL175" s="148">
        <f t="shared" si="77"/>
        <v>0</v>
      </c>
      <c r="AM175" s="148">
        <f t="shared" si="78"/>
        <v>0</v>
      </c>
      <c r="AN175" s="148">
        <f t="shared" si="79"/>
        <v>0</v>
      </c>
      <c r="AO175" s="150"/>
      <c r="AP175" s="149" t="e">
        <f t="shared" si="80"/>
        <v>#DIV/0!</v>
      </c>
      <c r="AQ175" s="149" t="e">
        <f t="shared" si="81"/>
        <v>#DIV/0!</v>
      </c>
      <c r="AR175" s="149" t="e">
        <f t="shared" si="82"/>
        <v>#DIV/0!</v>
      </c>
      <c r="AS175" s="149" t="e">
        <f t="shared" si="83"/>
        <v>#DIV/0!</v>
      </c>
      <c r="AT175" s="149" t="e">
        <f t="shared" si="84"/>
        <v>#DIV/0!</v>
      </c>
      <c r="AU175" s="148">
        <f t="shared" si="85"/>
        <v>0</v>
      </c>
      <c r="AV175" s="149" t="e">
        <f t="shared" si="86"/>
        <v>#DIV/0!</v>
      </c>
      <c r="AW175" s="149" t="e">
        <f t="shared" si="87"/>
        <v>#DIV/0!</v>
      </c>
      <c r="AX175" s="149" t="e">
        <f t="shared" si="88"/>
        <v>#DIV/0!</v>
      </c>
      <c r="AY175" s="149" t="e">
        <f t="shared" si="89"/>
        <v>#DIV/0!</v>
      </c>
      <c r="AZ175" s="149" t="e">
        <f t="shared" si="90"/>
        <v>#DIV/0!</v>
      </c>
      <c r="BA175" s="148">
        <f t="shared" si="91"/>
        <v>0</v>
      </c>
      <c r="BB175" s="149" t="e">
        <f t="shared" si="92"/>
        <v>#DIV/0!</v>
      </c>
      <c r="BC175" s="149" t="e">
        <f t="shared" si="93"/>
        <v>#DIV/0!</v>
      </c>
      <c r="BD175" s="149" t="e">
        <f t="shared" si="94"/>
        <v>#DIV/0!</v>
      </c>
      <c r="BE175" s="149" t="e">
        <f t="shared" si="95"/>
        <v>#DIV/0!</v>
      </c>
      <c r="BF175" s="149" t="e">
        <f t="shared" si="96"/>
        <v>#DIV/0!</v>
      </c>
      <c r="BG175" s="148">
        <f t="shared" si="97"/>
        <v>0</v>
      </c>
      <c r="BH175" s="149" t="e">
        <f t="shared" si="98"/>
        <v>#DIV/0!</v>
      </c>
      <c r="BI175" s="149" t="e">
        <f t="shared" si="99"/>
        <v>#DIV/0!</v>
      </c>
      <c r="BJ175" s="149" t="e">
        <f t="shared" si="100"/>
        <v>#DIV/0!</v>
      </c>
      <c r="BK175" s="149" t="e">
        <f t="shared" si="101"/>
        <v>#DIV/0!</v>
      </c>
      <c r="BL175" s="149" t="e">
        <f t="shared" si="102"/>
        <v>#DIV/0!</v>
      </c>
      <c r="BM175" s="148">
        <f t="shared" si="103"/>
        <v>0</v>
      </c>
      <c r="BN175" s="149" t="e">
        <f t="shared" si="104"/>
        <v>#DIV/0!</v>
      </c>
      <c r="BO175" s="149" t="e">
        <f t="shared" si="105"/>
        <v>#DIV/0!</v>
      </c>
      <c r="BP175" s="149" t="e">
        <f t="shared" si="106"/>
        <v>#DIV/0!</v>
      </c>
      <c r="BQ175" s="149" t="e">
        <f t="shared" si="107"/>
        <v>#DIV/0!</v>
      </c>
      <c r="BR175" s="149" t="e">
        <f t="shared" si="108"/>
        <v>#DIV/0!</v>
      </c>
      <c r="BS175" s="148">
        <f t="shared" si="109"/>
        <v>0</v>
      </c>
      <c r="BT175" s="150"/>
      <c r="BU175" s="150" t="e">
        <f>VLOOKUP(I175,Lists!$D$2:$D$19,1,FALSE)</f>
        <v>#N/A</v>
      </c>
      <c r="BV175" s="150" t="e">
        <f>VLOOKUP($I175,Blends!$B$2:$B$115,1,FALSE)</f>
        <v>#N/A</v>
      </c>
      <c r="BW175" s="150"/>
      <c r="BX175" s="151">
        <f>ROUND(IF($I175="Other HFC Blend",(AA175*$L175*SUMIF(Lists!$E$2:$E$133,'Quarterly Information'!$K175,Exchange_Value)+AA175*$N175*SUMIF(Lists!$E$2:$E$133,'Quarterly Information'!$M175,Exchange_Value)+AA175*$P175*SUMIF(Lists!$E$2:$E$133,'Quarterly Information'!$O175,Exchange_Value)+AA175*$R175*SUMIF(Lists!$E$2:$E$133,'Quarterly Information'!$Q175,Exchange_Value)+AA175*$T175*SUMIF(Lists!$E$2:$E$133,'Quarterly Information'!$S175,Exchange_Value))/1000,AA175*SUMIF(Lists!$E$2:$E$133,$I175,Exchange_Value)/1000),1)</f>
        <v>0</v>
      </c>
      <c r="BY175" s="151">
        <f>ROUND(IF($I175="Other HFC Blend",(AB175*$L175*SUMIF(Lists!$E$2:$E$133,'Quarterly Information'!$K175,Exchange_Value)+AB175*$N175*SUMIF(Lists!$E$2:$E$133,'Quarterly Information'!$M175,Exchange_Value)+AB175*$P175*SUMIF(Lists!$E$2:$E$133,'Quarterly Information'!$O175,Exchange_Value)+AB175*$R175*SUMIF(Lists!$E$2:$E$133,'Quarterly Information'!$Q175,Exchange_Value)+AB175*$T175*SUMIF(Lists!$E$2:$E$133,'Quarterly Information'!$S175,Exchange_Value))/1000,AB175*SUMIF(Lists!$E$2:$E$133,$I175,Exchange_Value)/1000),1)</f>
        <v>0</v>
      </c>
      <c r="BZ175" s="151">
        <f>ROUND(IF($I175="Other HFC Blend",(AC175*$L175*SUMIF(Lists!$E$2:$E$133,'Quarterly Information'!$K175,Exchange_Value)+AC175*$N175*SUMIF(Lists!$E$2:$E$133,'Quarterly Information'!$M175,Exchange_Value)+AC175*$P175*SUMIF(Lists!$E$2:$E$133,'Quarterly Information'!$O175,Exchange_Value)+AC175*$R175*SUMIF(Lists!$E$2:$E$133,'Quarterly Information'!$Q175,Exchange_Value)+AC175*$T175*SUMIF(Lists!$E$2:$E$133,'Quarterly Information'!$S175,Exchange_Value))/1000,AC175*SUMIF(Lists!$E$2:$E$133,$I175,Exchange_Value)/1000),1)</f>
        <v>0</v>
      </c>
      <c r="CA175" s="151">
        <f>ROUND(IF($I175="Other HFC Blend",(AD175*$L175*SUMIF(Lists!$E$2:$E$133,'Quarterly Information'!$K175,Exchange_Value)+AD175*$N175*SUMIF(Lists!$E$2:$E$133,'Quarterly Information'!$M175,Exchange_Value)+AD175*$P175*SUMIF(Lists!$E$2:$E$133,'Quarterly Information'!$O175,Exchange_Value)+AD175*$R175*SUMIF(Lists!$E$2:$E$133,'Quarterly Information'!$Q175,Exchange_Value)+AD175*$T175*SUMIF(Lists!$E$2:$E$133,'Quarterly Information'!$S175,Exchange_Value))/1000,AD175*SUMIF(Lists!$E$2:$E$133,$I175,Exchange_Value)/1000),1)</f>
        <v>0</v>
      </c>
      <c r="CB175" s="151">
        <f>ROUND(IF($I175="Other HFC Blend",(AE175*$L175*SUMIF(Lists!$E$2:$E$133,'Quarterly Information'!$K175,Exchange_Value)+AE175*$N175*SUMIF(Lists!$E$2:$E$133,'Quarterly Information'!$M175,Exchange_Value)+AE175*$P175*SUMIF(Lists!$E$2:$E$133,'Quarterly Information'!$O175,Exchange_Value)+AE175*$R175*SUMIF(Lists!$E$2:$E$133,'Quarterly Information'!$Q175,Exchange_Value)+AE175*$T175*SUMIF(Lists!$E$2:$E$133,'Quarterly Information'!$S175,Exchange_Value))/1000,AE175*SUMIF(Lists!$E$2:$E$133,$I175,Exchange_Value)/1000),1)</f>
        <v>0</v>
      </c>
      <c r="CC175" s="151">
        <f>ROUND(IF($I175="Other HFC Blend",(AF175*$L175*SUMIF(Lists!$E$2:$E$133,'Quarterly Information'!$K175,Exchange_Value)+AF175*$N175*SUMIF(Lists!$E$2:$E$133,'Quarterly Information'!$M175,Exchange_Value)+AF175*$P175*SUMIF(Lists!$E$2:$E$133,'Quarterly Information'!$O175,Exchange_Value)+AF175*$R175*SUMIF(Lists!$E$2:$E$133,'Quarterly Information'!$Q175,Exchange_Value)+AF175*$T175*SUMIF(Lists!$E$2:$E$133,'Quarterly Information'!$S175,Exchange_Value))/1000,AF175*SUMIF(Lists!$E$2:$E$133,$I175,Exchange_Value)/1000),1)</f>
        <v>0</v>
      </c>
    </row>
    <row r="176" spans="1:81" ht="14.1">
      <c r="A176" s="18">
        <v>134</v>
      </c>
      <c r="B176" s="46" t="str">
        <f t="shared" si="110"/>
        <v/>
      </c>
      <c r="C176" s="72"/>
      <c r="D176" s="47"/>
      <c r="E176" s="81"/>
      <c r="F176" s="48"/>
      <c r="G176" s="49"/>
      <c r="H176" s="50"/>
      <c r="I176" s="92"/>
      <c r="J176" s="104"/>
      <c r="K176" s="109"/>
      <c r="L176" s="51"/>
      <c r="M176" s="48"/>
      <c r="N176" s="51"/>
      <c r="O176" s="48"/>
      <c r="P176" s="51"/>
      <c r="Q176" s="69"/>
      <c r="R176" s="51"/>
      <c r="S176" s="69"/>
      <c r="T176" s="110"/>
      <c r="U176" s="107"/>
      <c r="V176" s="48"/>
      <c r="W176" s="52"/>
      <c r="X176" s="48"/>
      <c r="Y176" s="116"/>
      <c r="Z176" s="133"/>
      <c r="AA176" s="131"/>
      <c r="AB176" s="76"/>
      <c r="AC176" s="76"/>
      <c r="AD176" s="76"/>
      <c r="AE176" s="76"/>
      <c r="AF176" s="76"/>
      <c r="AG176" s="145"/>
      <c r="AH176"/>
      <c r="AI176" s="148">
        <f t="shared" si="74"/>
        <v>0</v>
      </c>
      <c r="AJ176" s="148">
        <f t="shared" si="75"/>
        <v>0</v>
      </c>
      <c r="AK176" s="148">
        <f t="shared" si="76"/>
        <v>0</v>
      </c>
      <c r="AL176" s="148">
        <f t="shared" si="77"/>
        <v>0</v>
      </c>
      <c r="AM176" s="148">
        <f t="shared" si="78"/>
        <v>0</v>
      </c>
      <c r="AN176" s="148">
        <f t="shared" si="79"/>
        <v>0</v>
      </c>
      <c r="AO176" s="150"/>
      <c r="AP176" s="149" t="e">
        <f t="shared" si="80"/>
        <v>#DIV/0!</v>
      </c>
      <c r="AQ176" s="149" t="e">
        <f t="shared" si="81"/>
        <v>#DIV/0!</v>
      </c>
      <c r="AR176" s="149" t="e">
        <f t="shared" si="82"/>
        <v>#DIV/0!</v>
      </c>
      <c r="AS176" s="149" t="e">
        <f t="shared" si="83"/>
        <v>#DIV/0!</v>
      </c>
      <c r="AT176" s="149" t="e">
        <f t="shared" si="84"/>
        <v>#DIV/0!</v>
      </c>
      <c r="AU176" s="148">
        <f t="shared" si="85"/>
        <v>0</v>
      </c>
      <c r="AV176" s="149" t="e">
        <f t="shared" si="86"/>
        <v>#DIV/0!</v>
      </c>
      <c r="AW176" s="149" t="e">
        <f t="shared" si="87"/>
        <v>#DIV/0!</v>
      </c>
      <c r="AX176" s="149" t="e">
        <f t="shared" si="88"/>
        <v>#DIV/0!</v>
      </c>
      <c r="AY176" s="149" t="e">
        <f t="shared" si="89"/>
        <v>#DIV/0!</v>
      </c>
      <c r="AZ176" s="149" t="e">
        <f t="shared" si="90"/>
        <v>#DIV/0!</v>
      </c>
      <c r="BA176" s="148">
        <f t="shared" si="91"/>
        <v>0</v>
      </c>
      <c r="BB176" s="149" t="e">
        <f t="shared" si="92"/>
        <v>#DIV/0!</v>
      </c>
      <c r="BC176" s="149" t="e">
        <f t="shared" si="93"/>
        <v>#DIV/0!</v>
      </c>
      <c r="BD176" s="149" t="e">
        <f t="shared" si="94"/>
        <v>#DIV/0!</v>
      </c>
      <c r="BE176" s="149" t="e">
        <f t="shared" si="95"/>
        <v>#DIV/0!</v>
      </c>
      <c r="BF176" s="149" t="e">
        <f t="shared" si="96"/>
        <v>#DIV/0!</v>
      </c>
      <c r="BG176" s="148">
        <f t="shared" si="97"/>
        <v>0</v>
      </c>
      <c r="BH176" s="149" t="e">
        <f t="shared" si="98"/>
        <v>#DIV/0!</v>
      </c>
      <c r="BI176" s="149" t="e">
        <f t="shared" si="99"/>
        <v>#DIV/0!</v>
      </c>
      <c r="BJ176" s="149" t="e">
        <f t="shared" si="100"/>
        <v>#DIV/0!</v>
      </c>
      <c r="BK176" s="149" t="e">
        <f t="shared" si="101"/>
        <v>#DIV/0!</v>
      </c>
      <c r="BL176" s="149" t="e">
        <f t="shared" si="102"/>
        <v>#DIV/0!</v>
      </c>
      <c r="BM176" s="148">
        <f t="shared" si="103"/>
        <v>0</v>
      </c>
      <c r="BN176" s="149" t="e">
        <f t="shared" si="104"/>
        <v>#DIV/0!</v>
      </c>
      <c r="BO176" s="149" t="e">
        <f t="shared" si="105"/>
        <v>#DIV/0!</v>
      </c>
      <c r="BP176" s="149" t="e">
        <f t="shared" si="106"/>
        <v>#DIV/0!</v>
      </c>
      <c r="BQ176" s="149" t="e">
        <f t="shared" si="107"/>
        <v>#DIV/0!</v>
      </c>
      <c r="BR176" s="149" t="e">
        <f t="shared" si="108"/>
        <v>#DIV/0!</v>
      </c>
      <c r="BS176" s="148">
        <f t="shared" si="109"/>
        <v>0</v>
      </c>
      <c r="BT176" s="150"/>
      <c r="BU176" s="150" t="e">
        <f>VLOOKUP(I176,Lists!$D$2:$D$19,1,FALSE)</f>
        <v>#N/A</v>
      </c>
      <c r="BV176" s="150" t="e">
        <f>VLOOKUP($I176,Blends!$B$2:$B$115,1,FALSE)</f>
        <v>#N/A</v>
      </c>
      <c r="BW176" s="150"/>
      <c r="BX176" s="151">
        <f>ROUND(IF($I176="Other HFC Blend",(AA176*$L176*SUMIF(Lists!$E$2:$E$133,'Quarterly Information'!$K176,Exchange_Value)+AA176*$N176*SUMIF(Lists!$E$2:$E$133,'Quarterly Information'!$M176,Exchange_Value)+AA176*$P176*SUMIF(Lists!$E$2:$E$133,'Quarterly Information'!$O176,Exchange_Value)+AA176*$R176*SUMIF(Lists!$E$2:$E$133,'Quarterly Information'!$Q176,Exchange_Value)+AA176*$T176*SUMIF(Lists!$E$2:$E$133,'Quarterly Information'!$S176,Exchange_Value))/1000,AA176*SUMIF(Lists!$E$2:$E$133,$I176,Exchange_Value)/1000),1)</f>
        <v>0</v>
      </c>
      <c r="BY176" s="151">
        <f>ROUND(IF($I176="Other HFC Blend",(AB176*$L176*SUMIF(Lists!$E$2:$E$133,'Quarterly Information'!$K176,Exchange_Value)+AB176*$N176*SUMIF(Lists!$E$2:$E$133,'Quarterly Information'!$M176,Exchange_Value)+AB176*$P176*SUMIF(Lists!$E$2:$E$133,'Quarterly Information'!$O176,Exchange_Value)+AB176*$R176*SUMIF(Lists!$E$2:$E$133,'Quarterly Information'!$Q176,Exchange_Value)+AB176*$T176*SUMIF(Lists!$E$2:$E$133,'Quarterly Information'!$S176,Exchange_Value))/1000,AB176*SUMIF(Lists!$E$2:$E$133,$I176,Exchange_Value)/1000),1)</f>
        <v>0</v>
      </c>
      <c r="BZ176" s="151">
        <f>ROUND(IF($I176="Other HFC Blend",(AC176*$L176*SUMIF(Lists!$E$2:$E$133,'Quarterly Information'!$K176,Exchange_Value)+AC176*$N176*SUMIF(Lists!$E$2:$E$133,'Quarterly Information'!$M176,Exchange_Value)+AC176*$P176*SUMIF(Lists!$E$2:$E$133,'Quarterly Information'!$O176,Exchange_Value)+AC176*$R176*SUMIF(Lists!$E$2:$E$133,'Quarterly Information'!$Q176,Exchange_Value)+AC176*$T176*SUMIF(Lists!$E$2:$E$133,'Quarterly Information'!$S176,Exchange_Value))/1000,AC176*SUMIF(Lists!$E$2:$E$133,$I176,Exchange_Value)/1000),1)</f>
        <v>0</v>
      </c>
      <c r="CA176" s="151">
        <f>ROUND(IF($I176="Other HFC Blend",(AD176*$L176*SUMIF(Lists!$E$2:$E$133,'Quarterly Information'!$K176,Exchange_Value)+AD176*$N176*SUMIF(Lists!$E$2:$E$133,'Quarterly Information'!$M176,Exchange_Value)+AD176*$P176*SUMIF(Lists!$E$2:$E$133,'Quarterly Information'!$O176,Exchange_Value)+AD176*$R176*SUMIF(Lists!$E$2:$E$133,'Quarterly Information'!$Q176,Exchange_Value)+AD176*$T176*SUMIF(Lists!$E$2:$E$133,'Quarterly Information'!$S176,Exchange_Value))/1000,AD176*SUMIF(Lists!$E$2:$E$133,$I176,Exchange_Value)/1000),1)</f>
        <v>0</v>
      </c>
      <c r="CB176" s="151">
        <f>ROUND(IF($I176="Other HFC Blend",(AE176*$L176*SUMIF(Lists!$E$2:$E$133,'Quarterly Information'!$K176,Exchange_Value)+AE176*$N176*SUMIF(Lists!$E$2:$E$133,'Quarterly Information'!$M176,Exchange_Value)+AE176*$P176*SUMIF(Lists!$E$2:$E$133,'Quarterly Information'!$O176,Exchange_Value)+AE176*$R176*SUMIF(Lists!$E$2:$E$133,'Quarterly Information'!$Q176,Exchange_Value)+AE176*$T176*SUMIF(Lists!$E$2:$E$133,'Quarterly Information'!$S176,Exchange_Value))/1000,AE176*SUMIF(Lists!$E$2:$E$133,$I176,Exchange_Value)/1000),1)</f>
        <v>0</v>
      </c>
      <c r="CC176" s="151">
        <f>ROUND(IF($I176="Other HFC Blend",(AF176*$L176*SUMIF(Lists!$E$2:$E$133,'Quarterly Information'!$K176,Exchange_Value)+AF176*$N176*SUMIF(Lists!$E$2:$E$133,'Quarterly Information'!$M176,Exchange_Value)+AF176*$P176*SUMIF(Lists!$E$2:$E$133,'Quarterly Information'!$O176,Exchange_Value)+AF176*$R176*SUMIF(Lists!$E$2:$E$133,'Quarterly Information'!$Q176,Exchange_Value)+AF176*$T176*SUMIF(Lists!$E$2:$E$133,'Quarterly Information'!$S176,Exchange_Value))/1000,AF176*SUMIF(Lists!$E$2:$E$133,$I176,Exchange_Value)/1000),1)</f>
        <v>0</v>
      </c>
    </row>
    <row r="177" spans="1:81" ht="14.1">
      <c r="A177" s="18">
        <v>135</v>
      </c>
      <c r="B177" s="46" t="str">
        <f t="shared" si="110"/>
        <v/>
      </c>
      <c r="C177" s="72"/>
      <c r="D177" s="47"/>
      <c r="E177" s="81"/>
      <c r="F177" s="48"/>
      <c r="G177" s="49"/>
      <c r="H177" s="50"/>
      <c r="I177" s="92"/>
      <c r="J177" s="104"/>
      <c r="K177" s="109"/>
      <c r="L177" s="51"/>
      <c r="M177" s="48"/>
      <c r="N177" s="51"/>
      <c r="O177" s="48"/>
      <c r="P177" s="51"/>
      <c r="Q177" s="69"/>
      <c r="R177" s="51"/>
      <c r="S177" s="69"/>
      <c r="T177" s="110"/>
      <c r="U177" s="107"/>
      <c r="V177" s="48"/>
      <c r="W177" s="52"/>
      <c r="X177" s="48"/>
      <c r="Y177" s="116"/>
      <c r="Z177" s="133"/>
      <c r="AA177" s="131"/>
      <c r="AB177" s="76"/>
      <c r="AC177" s="76"/>
      <c r="AD177" s="76"/>
      <c r="AE177" s="76"/>
      <c r="AF177" s="76"/>
      <c r="AG177" s="145"/>
      <c r="AH177"/>
      <c r="AI177" s="148">
        <f t="shared" si="74"/>
        <v>0</v>
      </c>
      <c r="AJ177" s="148">
        <f t="shared" si="75"/>
        <v>0</v>
      </c>
      <c r="AK177" s="148">
        <f t="shared" si="76"/>
        <v>0</v>
      </c>
      <c r="AL177" s="148">
        <f t="shared" si="77"/>
        <v>0</v>
      </c>
      <c r="AM177" s="148">
        <f t="shared" si="78"/>
        <v>0</v>
      </c>
      <c r="AN177" s="148">
        <f t="shared" si="79"/>
        <v>0</v>
      </c>
      <c r="AO177" s="150"/>
      <c r="AP177" s="149" t="e">
        <f t="shared" si="80"/>
        <v>#DIV/0!</v>
      </c>
      <c r="AQ177" s="149" t="e">
        <f t="shared" si="81"/>
        <v>#DIV/0!</v>
      </c>
      <c r="AR177" s="149" t="e">
        <f t="shared" si="82"/>
        <v>#DIV/0!</v>
      </c>
      <c r="AS177" s="149" t="e">
        <f t="shared" si="83"/>
        <v>#DIV/0!</v>
      </c>
      <c r="AT177" s="149" t="e">
        <f t="shared" si="84"/>
        <v>#DIV/0!</v>
      </c>
      <c r="AU177" s="148">
        <f t="shared" si="85"/>
        <v>0</v>
      </c>
      <c r="AV177" s="149" t="e">
        <f t="shared" si="86"/>
        <v>#DIV/0!</v>
      </c>
      <c r="AW177" s="149" t="e">
        <f t="shared" si="87"/>
        <v>#DIV/0!</v>
      </c>
      <c r="AX177" s="149" t="e">
        <f t="shared" si="88"/>
        <v>#DIV/0!</v>
      </c>
      <c r="AY177" s="149" t="e">
        <f t="shared" si="89"/>
        <v>#DIV/0!</v>
      </c>
      <c r="AZ177" s="149" t="e">
        <f t="shared" si="90"/>
        <v>#DIV/0!</v>
      </c>
      <c r="BA177" s="148">
        <f t="shared" si="91"/>
        <v>0</v>
      </c>
      <c r="BB177" s="149" t="e">
        <f t="shared" si="92"/>
        <v>#DIV/0!</v>
      </c>
      <c r="BC177" s="149" t="e">
        <f t="shared" si="93"/>
        <v>#DIV/0!</v>
      </c>
      <c r="BD177" s="149" t="e">
        <f t="shared" si="94"/>
        <v>#DIV/0!</v>
      </c>
      <c r="BE177" s="149" t="e">
        <f t="shared" si="95"/>
        <v>#DIV/0!</v>
      </c>
      <c r="BF177" s="149" t="e">
        <f t="shared" si="96"/>
        <v>#DIV/0!</v>
      </c>
      <c r="BG177" s="148">
        <f t="shared" si="97"/>
        <v>0</v>
      </c>
      <c r="BH177" s="149" t="e">
        <f t="shared" si="98"/>
        <v>#DIV/0!</v>
      </c>
      <c r="BI177" s="149" t="e">
        <f t="shared" si="99"/>
        <v>#DIV/0!</v>
      </c>
      <c r="BJ177" s="149" t="e">
        <f t="shared" si="100"/>
        <v>#DIV/0!</v>
      </c>
      <c r="BK177" s="149" t="e">
        <f t="shared" si="101"/>
        <v>#DIV/0!</v>
      </c>
      <c r="BL177" s="149" t="e">
        <f t="shared" si="102"/>
        <v>#DIV/0!</v>
      </c>
      <c r="BM177" s="148">
        <f t="shared" si="103"/>
        <v>0</v>
      </c>
      <c r="BN177" s="149" t="e">
        <f t="shared" si="104"/>
        <v>#DIV/0!</v>
      </c>
      <c r="BO177" s="149" t="e">
        <f t="shared" si="105"/>
        <v>#DIV/0!</v>
      </c>
      <c r="BP177" s="149" t="e">
        <f t="shared" si="106"/>
        <v>#DIV/0!</v>
      </c>
      <c r="BQ177" s="149" t="e">
        <f t="shared" si="107"/>
        <v>#DIV/0!</v>
      </c>
      <c r="BR177" s="149" t="e">
        <f t="shared" si="108"/>
        <v>#DIV/0!</v>
      </c>
      <c r="BS177" s="148">
        <f t="shared" si="109"/>
        <v>0</v>
      </c>
      <c r="BT177" s="150"/>
      <c r="BU177" s="150" t="e">
        <f>VLOOKUP(I177,Lists!$D$2:$D$19,1,FALSE)</f>
        <v>#N/A</v>
      </c>
      <c r="BV177" s="150" t="e">
        <f>VLOOKUP($I177,Blends!$B$2:$B$115,1,FALSE)</f>
        <v>#N/A</v>
      </c>
      <c r="BW177" s="150"/>
      <c r="BX177" s="151">
        <f>ROUND(IF($I177="Other HFC Blend",(AA177*$L177*SUMIF(Lists!$E$2:$E$133,'Quarterly Information'!$K177,Exchange_Value)+AA177*$N177*SUMIF(Lists!$E$2:$E$133,'Quarterly Information'!$M177,Exchange_Value)+AA177*$P177*SUMIF(Lists!$E$2:$E$133,'Quarterly Information'!$O177,Exchange_Value)+AA177*$R177*SUMIF(Lists!$E$2:$E$133,'Quarterly Information'!$Q177,Exchange_Value)+AA177*$T177*SUMIF(Lists!$E$2:$E$133,'Quarterly Information'!$S177,Exchange_Value))/1000,AA177*SUMIF(Lists!$E$2:$E$133,$I177,Exchange_Value)/1000),1)</f>
        <v>0</v>
      </c>
      <c r="BY177" s="151">
        <f>ROUND(IF($I177="Other HFC Blend",(AB177*$L177*SUMIF(Lists!$E$2:$E$133,'Quarterly Information'!$K177,Exchange_Value)+AB177*$N177*SUMIF(Lists!$E$2:$E$133,'Quarterly Information'!$M177,Exchange_Value)+AB177*$P177*SUMIF(Lists!$E$2:$E$133,'Quarterly Information'!$O177,Exchange_Value)+AB177*$R177*SUMIF(Lists!$E$2:$E$133,'Quarterly Information'!$Q177,Exchange_Value)+AB177*$T177*SUMIF(Lists!$E$2:$E$133,'Quarterly Information'!$S177,Exchange_Value))/1000,AB177*SUMIF(Lists!$E$2:$E$133,$I177,Exchange_Value)/1000),1)</f>
        <v>0</v>
      </c>
      <c r="BZ177" s="151">
        <f>ROUND(IF($I177="Other HFC Blend",(AC177*$L177*SUMIF(Lists!$E$2:$E$133,'Quarterly Information'!$K177,Exchange_Value)+AC177*$N177*SUMIF(Lists!$E$2:$E$133,'Quarterly Information'!$M177,Exchange_Value)+AC177*$P177*SUMIF(Lists!$E$2:$E$133,'Quarterly Information'!$O177,Exchange_Value)+AC177*$R177*SUMIF(Lists!$E$2:$E$133,'Quarterly Information'!$Q177,Exchange_Value)+AC177*$T177*SUMIF(Lists!$E$2:$E$133,'Quarterly Information'!$S177,Exchange_Value))/1000,AC177*SUMIF(Lists!$E$2:$E$133,$I177,Exchange_Value)/1000),1)</f>
        <v>0</v>
      </c>
      <c r="CA177" s="151">
        <f>ROUND(IF($I177="Other HFC Blend",(AD177*$L177*SUMIF(Lists!$E$2:$E$133,'Quarterly Information'!$K177,Exchange_Value)+AD177*$N177*SUMIF(Lists!$E$2:$E$133,'Quarterly Information'!$M177,Exchange_Value)+AD177*$P177*SUMIF(Lists!$E$2:$E$133,'Quarterly Information'!$O177,Exchange_Value)+AD177*$R177*SUMIF(Lists!$E$2:$E$133,'Quarterly Information'!$Q177,Exchange_Value)+AD177*$T177*SUMIF(Lists!$E$2:$E$133,'Quarterly Information'!$S177,Exchange_Value))/1000,AD177*SUMIF(Lists!$E$2:$E$133,$I177,Exchange_Value)/1000),1)</f>
        <v>0</v>
      </c>
      <c r="CB177" s="151">
        <f>ROUND(IF($I177="Other HFC Blend",(AE177*$L177*SUMIF(Lists!$E$2:$E$133,'Quarterly Information'!$K177,Exchange_Value)+AE177*$N177*SUMIF(Lists!$E$2:$E$133,'Quarterly Information'!$M177,Exchange_Value)+AE177*$P177*SUMIF(Lists!$E$2:$E$133,'Quarterly Information'!$O177,Exchange_Value)+AE177*$R177*SUMIF(Lists!$E$2:$E$133,'Quarterly Information'!$Q177,Exchange_Value)+AE177*$T177*SUMIF(Lists!$E$2:$E$133,'Quarterly Information'!$S177,Exchange_Value))/1000,AE177*SUMIF(Lists!$E$2:$E$133,$I177,Exchange_Value)/1000),1)</f>
        <v>0</v>
      </c>
      <c r="CC177" s="151">
        <f>ROUND(IF($I177="Other HFC Blend",(AF177*$L177*SUMIF(Lists!$E$2:$E$133,'Quarterly Information'!$K177,Exchange_Value)+AF177*$N177*SUMIF(Lists!$E$2:$E$133,'Quarterly Information'!$M177,Exchange_Value)+AF177*$P177*SUMIF(Lists!$E$2:$E$133,'Quarterly Information'!$O177,Exchange_Value)+AF177*$R177*SUMIF(Lists!$E$2:$E$133,'Quarterly Information'!$Q177,Exchange_Value)+AF177*$T177*SUMIF(Lists!$E$2:$E$133,'Quarterly Information'!$S177,Exchange_Value))/1000,AF177*SUMIF(Lists!$E$2:$E$133,$I177,Exchange_Value)/1000),1)</f>
        <v>0</v>
      </c>
    </row>
    <row r="178" spans="1:81" ht="14.1">
      <c r="A178" s="18">
        <v>136</v>
      </c>
      <c r="B178" s="46" t="str">
        <f t="shared" si="110"/>
        <v/>
      </c>
      <c r="C178" s="72"/>
      <c r="D178" s="47"/>
      <c r="E178" s="81"/>
      <c r="F178" s="48"/>
      <c r="G178" s="49"/>
      <c r="H178" s="50"/>
      <c r="I178" s="92"/>
      <c r="J178" s="104"/>
      <c r="K178" s="109"/>
      <c r="L178" s="51"/>
      <c r="M178" s="48"/>
      <c r="N178" s="51"/>
      <c r="O178" s="48"/>
      <c r="P178" s="51"/>
      <c r="Q178" s="69"/>
      <c r="R178" s="51"/>
      <c r="S178" s="69"/>
      <c r="T178" s="110"/>
      <c r="U178" s="107"/>
      <c r="V178" s="48"/>
      <c r="W178" s="52"/>
      <c r="X178" s="48"/>
      <c r="Y178" s="116"/>
      <c r="Z178" s="133"/>
      <c r="AA178" s="131"/>
      <c r="AB178" s="76"/>
      <c r="AC178" s="76"/>
      <c r="AD178" s="76"/>
      <c r="AE178" s="76"/>
      <c r="AF178" s="76"/>
      <c r="AG178" s="145"/>
      <c r="AH178"/>
      <c r="AI178" s="148">
        <f t="shared" si="74"/>
        <v>0</v>
      </c>
      <c r="AJ178" s="148">
        <f t="shared" si="75"/>
        <v>0</v>
      </c>
      <c r="AK178" s="148">
        <f t="shared" si="76"/>
        <v>0</v>
      </c>
      <c r="AL178" s="148">
        <f t="shared" si="77"/>
        <v>0</v>
      </c>
      <c r="AM178" s="148">
        <f t="shared" si="78"/>
        <v>0</v>
      </c>
      <c r="AN178" s="148">
        <f t="shared" si="79"/>
        <v>0</v>
      </c>
      <c r="AO178" s="150"/>
      <c r="AP178" s="149" t="e">
        <f t="shared" si="80"/>
        <v>#DIV/0!</v>
      </c>
      <c r="AQ178" s="149" t="e">
        <f t="shared" si="81"/>
        <v>#DIV/0!</v>
      </c>
      <c r="AR178" s="149" t="e">
        <f t="shared" si="82"/>
        <v>#DIV/0!</v>
      </c>
      <c r="AS178" s="149" t="e">
        <f t="shared" si="83"/>
        <v>#DIV/0!</v>
      </c>
      <c r="AT178" s="149" t="e">
        <f t="shared" si="84"/>
        <v>#DIV/0!</v>
      </c>
      <c r="AU178" s="148">
        <f t="shared" si="85"/>
        <v>0</v>
      </c>
      <c r="AV178" s="149" t="e">
        <f t="shared" si="86"/>
        <v>#DIV/0!</v>
      </c>
      <c r="AW178" s="149" t="e">
        <f t="shared" si="87"/>
        <v>#DIV/0!</v>
      </c>
      <c r="AX178" s="149" t="e">
        <f t="shared" si="88"/>
        <v>#DIV/0!</v>
      </c>
      <c r="AY178" s="149" t="e">
        <f t="shared" si="89"/>
        <v>#DIV/0!</v>
      </c>
      <c r="AZ178" s="149" t="e">
        <f t="shared" si="90"/>
        <v>#DIV/0!</v>
      </c>
      <c r="BA178" s="148">
        <f t="shared" si="91"/>
        <v>0</v>
      </c>
      <c r="BB178" s="149" t="e">
        <f t="shared" si="92"/>
        <v>#DIV/0!</v>
      </c>
      <c r="BC178" s="149" t="e">
        <f t="shared" si="93"/>
        <v>#DIV/0!</v>
      </c>
      <c r="BD178" s="149" t="e">
        <f t="shared" si="94"/>
        <v>#DIV/0!</v>
      </c>
      <c r="BE178" s="149" t="e">
        <f t="shared" si="95"/>
        <v>#DIV/0!</v>
      </c>
      <c r="BF178" s="149" t="e">
        <f t="shared" si="96"/>
        <v>#DIV/0!</v>
      </c>
      <c r="BG178" s="148">
        <f t="shared" si="97"/>
        <v>0</v>
      </c>
      <c r="BH178" s="149" t="e">
        <f t="shared" si="98"/>
        <v>#DIV/0!</v>
      </c>
      <c r="BI178" s="149" t="e">
        <f t="shared" si="99"/>
        <v>#DIV/0!</v>
      </c>
      <c r="BJ178" s="149" t="e">
        <f t="shared" si="100"/>
        <v>#DIV/0!</v>
      </c>
      <c r="BK178" s="149" t="e">
        <f t="shared" si="101"/>
        <v>#DIV/0!</v>
      </c>
      <c r="BL178" s="149" t="e">
        <f t="shared" si="102"/>
        <v>#DIV/0!</v>
      </c>
      <c r="BM178" s="148">
        <f t="shared" si="103"/>
        <v>0</v>
      </c>
      <c r="BN178" s="149" t="e">
        <f t="shared" si="104"/>
        <v>#DIV/0!</v>
      </c>
      <c r="BO178" s="149" t="e">
        <f t="shared" si="105"/>
        <v>#DIV/0!</v>
      </c>
      <c r="BP178" s="149" t="e">
        <f t="shared" si="106"/>
        <v>#DIV/0!</v>
      </c>
      <c r="BQ178" s="149" t="e">
        <f t="shared" si="107"/>
        <v>#DIV/0!</v>
      </c>
      <c r="BR178" s="149" t="e">
        <f t="shared" si="108"/>
        <v>#DIV/0!</v>
      </c>
      <c r="BS178" s="148">
        <f t="shared" si="109"/>
        <v>0</v>
      </c>
      <c r="BT178" s="150"/>
      <c r="BU178" s="150" t="e">
        <f>VLOOKUP(I178,Lists!$D$2:$D$19,1,FALSE)</f>
        <v>#N/A</v>
      </c>
      <c r="BV178" s="150" t="e">
        <f>VLOOKUP($I178,Blends!$B$2:$B$115,1,FALSE)</f>
        <v>#N/A</v>
      </c>
      <c r="BW178" s="150"/>
      <c r="BX178" s="151">
        <f>ROUND(IF($I178="Other HFC Blend",(AA178*$L178*SUMIF(Lists!$E$2:$E$133,'Quarterly Information'!$K178,Exchange_Value)+AA178*$N178*SUMIF(Lists!$E$2:$E$133,'Quarterly Information'!$M178,Exchange_Value)+AA178*$P178*SUMIF(Lists!$E$2:$E$133,'Quarterly Information'!$O178,Exchange_Value)+AA178*$R178*SUMIF(Lists!$E$2:$E$133,'Quarterly Information'!$Q178,Exchange_Value)+AA178*$T178*SUMIF(Lists!$E$2:$E$133,'Quarterly Information'!$S178,Exchange_Value))/1000,AA178*SUMIF(Lists!$E$2:$E$133,$I178,Exchange_Value)/1000),1)</f>
        <v>0</v>
      </c>
      <c r="BY178" s="151">
        <f>ROUND(IF($I178="Other HFC Blend",(AB178*$L178*SUMIF(Lists!$E$2:$E$133,'Quarterly Information'!$K178,Exchange_Value)+AB178*$N178*SUMIF(Lists!$E$2:$E$133,'Quarterly Information'!$M178,Exchange_Value)+AB178*$P178*SUMIF(Lists!$E$2:$E$133,'Quarterly Information'!$O178,Exchange_Value)+AB178*$R178*SUMIF(Lists!$E$2:$E$133,'Quarterly Information'!$Q178,Exchange_Value)+AB178*$T178*SUMIF(Lists!$E$2:$E$133,'Quarterly Information'!$S178,Exchange_Value))/1000,AB178*SUMIF(Lists!$E$2:$E$133,$I178,Exchange_Value)/1000),1)</f>
        <v>0</v>
      </c>
      <c r="BZ178" s="151">
        <f>ROUND(IF($I178="Other HFC Blend",(AC178*$L178*SUMIF(Lists!$E$2:$E$133,'Quarterly Information'!$K178,Exchange_Value)+AC178*$N178*SUMIF(Lists!$E$2:$E$133,'Quarterly Information'!$M178,Exchange_Value)+AC178*$P178*SUMIF(Lists!$E$2:$E$133,'Quarterly Information'!$O178,Exchange_Value)+AC178*$R178*SUMIF(Lists!$E$2:$E$133,'Quarterly Information'!$Q178,Exchange_Value)+AC178*$T178*SUMIF(Lists!$E$2:$E$133,'Quarterly Information'!$S178,Exchange_Value))/1000,AC178*SUMIF(Lists!$E$2:$E$133,$I178,Exchange_Value)/1000),1)</f>
        <v>0</v>
      </c>
      <c r="CA178" s="151">
        <f>ROUND(IF($I178="Other HFC Blend",(AD178*$L178*SUMIF(Lists!$E$2:$E$133,'Quarterly Information'!$K178,Exchange_Value)+AD178*$N178*SUMIF(Lists!$E$2:$E$133,'Quarterly Information'!$M178,Exchange_Value)+AD178*$P178*SUMIF(Lists!$E$2:$E$133,'Quarterly Information'!$O178,Exchange_Value)+AD178*$R178*SUMIF(Lists!$E$2:$E$133,'Quarterly Information'!$Q178,Exchange_Value)+AD178*$T178*SUMIF(Lists!$E$2:$E$133,'Quarterly Information'!$S178,Exchange_Value))/1000,AD178*SUMIF(Lists!$E$2:$E$133,$I178,Exchange_Value)/1000),1)</f>
        <v>0</v>
      </c>
      <c r="CB178" s="151">
        <f>ROUND(IF($I178="Other HFC Blend",(AE178*$L178*SUMIF(Lists!$E$2:$E$133,'Quarterly Information'!$K178,Exchange_Value)+AE178*$N178*SUMIF(Lists!$E$2:$E$133,'Quarterly Information'!$M178,Exchange_Value)+AE178*$P178*SUMIF(Lists!$E$2:$E$133,'Quarterly Information'!$O178,Exchange_Value)+AE178*$R178*SUMIF(Lists!$E$2:$E$133,'Quarterly Information'!$Q178,Exchange_Value)+AE178*$T178*SUMIF(Lists!$E$2:$E$133,'Quarterly Information'!$S178,Exchange_Value))/1000,AE178*SUMIF(Lists!$E$2:$E$133,$I178,Exchange_Value)/1000),1)</f>
        <v>0</v>
      </c>
      <c r="CC178" s="151">
        <f>ROUND(IF($I178="Other HFC Blend",(AF178*$L178*SUMIF(Lists!$E$2:$E$133,'Quarterly Information'!$K178,Exchange_Value)+AF178*$N178*SUMIF(Lists!$E$2:$E$133,'Quarterly Information'!$M178,Exchange_Value)+AF178*$P178*SUMIF(Lists!$E$2:$E$133,'Quarterly Information'!$O178,Exchange_Value)+AF178*$R178*SUMIF(Lists!$E$2:$E$133,'Quarterly Information'!$Q178,Exchange_Value)+AF178*$T178*SUMIF(Lists!$E$2:$E$133,'Quarterly Information'!$S178,Exchange_Value))/1000,AF178*SUMIF(Lists!$E$2:$E$133,$I178,Exchange_Value)/1000),1)</f>
        <v>0</v>
      </c>
    </row>
    <row r="179" spans="1:81" ht="14.1">
      <c r="A179" s="18">
        <v>137</v>
      </c>
      <c r="B179" s="46" t="str">
        <f t="shared" si="110"/>
        <v/>
      </c>
      <c r="C179" s="72"/>
      <c r="D179" s="47"/>
      <c r="E179" s="81"/>
      <c r="F179" s="48"/>
      <c r="G179" s="49"/>
      <c r="H179" s="50"/>
      <c r="I179" s="92"/>
      <c r="J179" s="104"/>
      <c r="K179" s="109"/>
      <c r="L179" s="51"/>
      <c r="M179" s="48"/>
      <c r="N179" s="51"/>
      <c r="O179" s="48"/>
      <c r="P179" s="51"/>
      <c r="Q179" s="69"/>
      <c r="R179" s="51"/>
      <c r="S179" s="69"/>
      <c r="T179" s="110"/>
      <c r="U179" s="107"/>
      <c r="V179" s="48"/>
      <c r="W179" s="52"/>
      <c r="X179" s="48"/>
      <c r="Y179" s="116"/>
      <c r="Z179" s="133"/>
      <c r="AA179" s="131"/>
      <c r="AB179" s="76"/>
      <c r="AC179" s="76"/>
      <c r="AD179" s="76"/>
      <c r="AE179" s="76"/>
      <c r="AF179" s="76"/>
      <c r="AG179" s="145"/>
      <c r="AH179"/>
      <c r="AI179" s="148">
        <f t="shared" si="74"/>
        <v>0</v>
      </c>
      <c r="AJ179" s="148">
        <f t="shared" si="75"/>
        <v>0</v>
      </c>
      <c r="AK179" s="148">
        <f t="shared" si="76"/>
        <v>0</v>
      </c>
      <c r="AL179" s="148">
        <f t="shared" si="77"/>
        <v>0</v>
      </c>
      <c r="AM179" s="148">
        <f t="shared" si="78"/>
        <v>0</v>
      </c>
      <c r="AN179" s="148">
        <f t="shared" si="79"/>
        <v>0</v>
      </c>
      <c r="AO179" s="150"/>
      <c r="AP179" s="149" t="e">
        <f t="shared" si="80"/>
        <v>#DIV/0!</v>
      </c>
      <c r="AQ179" s="149" t="e">
        <f t="shared" si="81"/>
        <v>#DIV/0!</v>
      </c>
      <c r="AR179" s="149" t="e">
        <f t="shared" si="82"/>
        <v>#DIV/0!</v>
      </c>
      <c r="AS179" s="149" t="e">
        <f t="shared" si="83"/>
        <v>#DIV/0!</v>
      </c>
      <c r="AT179" s="149" t="e">
        <f t="shared" si="84"/>
        <v>#DIV/0!</v>
      </c>
      <c r="AU179" s="148">
        <f t="shared" si="85"/>
        <v>0</v>
      </c>
      <c r="AV179" s="149" t="e">
        <f t="shared" si="86"/>
        <v>#DIV/0!</v>
      </c>
      <c r="AW179" s="149" t="e">
        <f t="shared" si="87"/>
        <v>#DIV/0!</v>
      </c>
      <c r="AX179" s="149" t="e">
        <f t="shared" si="88"/>
        <v>#DIV/0!</v>
      </c>
      <c r="AY179" s="149" t="e">
        <f t="shared" si="89"/>
        <v>#DIV/0!</v>
      </c>
      <c r="AZ179" s="149" t="e">
        <f t="shared" si="90"/>
        <v>#DIV/0!</v>
      </c>
      <c r="BA179" s="148">
        <f t="shared" si="91"/>
        <v>0</v>
      </c>
      <c r="BB179" s="149" t="e">
        <f t="shared" si="92"/>
        <v>#DIV/0!</v>
      </c>
      <c r="BC179" s="149" t="e">
        <f t="shared" si="93"/>
        <v>#DIV/0!</v>
      </c>
      <c r="BD179" s="149" t="e">
        <f t="shared" si="94"/>
        <v>#DIV/0!</v>
      </c>
      <c r="BE179" s="149" t="e">
        <f t="shared" si="95"/>
        <v>#DIV/0!</v>
      </c>
      <c r="BF179" s="149" t="e">
        <f t="shared" si="96"/>
        <v>#DIV/0!</v>
      </c>
      <c r="BG179" s="148">
        <f t="shared" si="97"/>
        <v>0</v>
      </c>
      <c r="BH179" s="149" t="e">
        <f t="shared" si="98"/>
        <v>#DIV/0!</v>
      </c>
      <c r="BI179" s="149" t="e">
        <f t="shared" si="99"/>
        <v>#DIV/0!</v>
      </c>
      <c r="BJ179" s="149" t="e">
        <f t="shared" si="100"/>
        <v>#DIV/0!</v>
      </c>
      <c r="BK179" s="149" t="e">
        <f t="shared" si="101"/>
        <v>#DIV/0!</v>
      </c>
      <c r="BL179" s="149" t="e">
        <f t="shared" si="102"/>
        <v>#DIV/0!</v>
      </c>
      <c r="BM179" s="148">
        <f t="shared" si="103"/>
        <v>0</v>
      </c>
      <c r="BN179" s="149" t="e">
        <f t="shared" si="104"/>
        <v>#DIV/0!</v>
      </c>
      <c r="BO179" s="149" t="e">
        <f t="shared" si="105"/>
        <v>#DIV/0!</v>
      </c>
      <c r="BP179" s="149" t="e">
        <f t="shared" si="106"/>
        <v>#DIV/0!</v>
      </c>
      <c r="BQ179" s="149" t="e">
        <f t="shared" si="107"/>
        <v>#DIV/0!</v>
      </c>
      <c r="BR179" s="149" t="e">
        <f t="shared" si="108"/>
        <v>#DIV/0!</v>
      </c>
      <c r="BS179" s="148">
        <f t="shared" si="109"/>
        <v>0</v>
      </c>
      <c r="BT179" s="150"/>
      <c r="BU179" s="150" t="e">
        <f>VLOOKUP(I179,Lists!$D$2:$D$19,1,FALSE)</f>
        <v>#N/A</v>
      </c>
      <c r="BV179" s="150" t="e">
        <f>VLOOKUP($I179,Blends!$B$2:$B$115,1,FALSE)</f>
        <v>#N/A</v>
      </c>
      <c r="BW179" s="150"/>
      <c r="BX179" s="151">
        <f>ROUND(IF($I179="Other HFC Blend",(AA179*$L179*SUMIF(Lists!$E$2:$E$133,'Quarterly Information'!$K179,Exchange_Value)+AA179*$N179*SUMIF(Lists!$E$2:$E$133,'Quarterly Information'!$M179,Exchange_Value)+AA179*$P179*SUMIF(Lists!$E$2:$E$133,'Quarterly Information'!$O179,Exchange_Value)+AA179*$R179*SUMIF(Lists!$E$2:$E$133,'Quarterly Information'!$Q179,Exchange_Value)+AA179*$T179*SUMIF(Lists!$E$2:$E$133,'Quarterly Information'!$S179,Exchange_Value))/1000,AA179*SUMIF(Lists!$E$2:$E$133,$I179,Exchange_Value)/1000),1)</f>
        <v>0</v>
      </c>
      <c r="BY179" s="151">
        <f>ROUND(IF($I179="Other HFC Blend",(AB179*$L179*SUMIF(Lists!$E$2:$E$133,'Quarterly Information'!$K179,Exchange_Value)+AB179*$N179*SUMIF(Lists!$E$2:$E$133,'Quarterly Information'!$M179,Exchange_Value)+AB179*$P179*SUMIF(Lists!$E$2:$E$133,'Quarterly Information'!$O179,Exchange_Value)+AB179*$R179*SUMIF(Lists!$E$2:$E$133,'Quarterly Information'!$Q179,Exchange_Value)+AB179*$T179*SUMIF(Lists!$E$2:$E$133,'Quarterly Information'!$S179,Exchange_Value))/1000,AB179*SUMIF(Lists!$E$2:$E$133,$I179,Exchange_Value)/1000),1)</f>
        <v>0</v>
      </c>
      <c r="BZ179" s="151">
        <f>ROUND(IF($I179="Other HFC Blend",(AC179*$L179*SUMIF(Lists!$E$2:$E$133,'Quarterly Information'!$K179,Exchange_Value)+AC179*$N179*SUMIF(Lists!$E$2:$E$133,'Quarterly Information'!$M179,Exchange_Value)+AC179*$P179*SUMIF(Lists!$E$2:$E$133,'Quarterly Information'!$O179,Exchange_Value)+AC179*$R179*SUMIF(Lists!$E$2:$E$133,'Quarterly Information'!$Q179,Exchange_Value)+AC179*$T179*SUMIF(Lists!$E$2:$E$133,'Quarterly Information'!$S179,Exchange_Value))/1000,AC179*SUMIF(Lists!$E$2:$E$133,$I179,Exchange_Value)/1000),1)</f>
        <v>0</v>
      </c>
      <c r="CA179" s="151">
        <f>ROUND(IF($I179="Other HFC Blend",(AD179*$L179*SUMIF(Lists!$E$2:$E$133,'Quarterly Information'!$K179,Exchange_Value)+AD179*$N179*SUMIF(Lists!$E$2:$E$133,'Quarterly Information'!$M179,Exchange_Value)+AD179*$P179*SUMIF(Lists!$E$2:$E$133,'Quarterly Information'!$O179,Exchange_Value)+AD179*$R179*SUMIF(Lists!$E$2:$E$133,'Quarterly Information'!$Q179,Exchange_Value)+AD179*$T179*SUMIF(Lists!$E$2:$E$133,'Quarterly Information'!$S179,Exchange_Value))/1000,AD179*SUMIF(Lists!$E$2:$E$133,$I179,Exchange_Value)/1000),1)</f>
        <v>0</v>
      </c>
      <c r="CB179" s="151">
        <f>ROUND(IF($I179="Other HFC Blend",(AE179*$L179*SUMIF(Lists!$E$2:$E$133,'Quarterly Information'!$K179,Exchange_Value)+AE179*$N179*SUMIF(Lists!$E$2:$E$133,'Quarterly Information'!$M179,Exchange_Value)+AE179*$P179*SUMIF(Lists!$E$2:$E$133,'Quarterly Information'!$O179,Exchange_Value)+AE179*$R179*SUMIF(Lists!$E$2:$E$133,'Quarterly Information'!$Q179,Exchange_Value)+AE179*$T179*SUMIF(Lists!$E$2:$E$133,'Quarterly Information'!$S179,Exchange_Value))/1000,AE179*SUMIF(Lists!$E$2:$E$133,$I179,Exchange_Value)/1000),1)</f>
        <v>0</v>
      </c>
      <c r="CC179" s="151">
        <f>ROUND(IF($I179="Other HFC Blend",(AF179*$L179*SUMIF(Lists!$E$2:$E$133,'Quarterly Information'!$K179,Exchange_Value)+AF179*$N179*SUMIF(Lists!$E$2:$E$133,'Quarterly Information'!$M179,Exchange_Value)+AF179*$P179*SUMIF(Lists!$E$2:$E$133,'Quarterly Information'!$O179,Exchange_Value)+AF179*$R179*SUMIF(Lists!$E$2:$E$133,'Quarterly Information'!$Q179,Exchange_Value)+AF179*$T179*SUMIF(Lists!$E$2:$E$133,'Quarterly Information'!$S179,Exchange_Value))/1000,AF179*SUMIF(Lists!$E$2:$E$133,$I179,Exchange_Value)/1000),1)</f>
        <v>0</v>
      </c>
    </row>
    <row r="180" spans="1:81" ht="14.1">
      <c r="A180" s="18">
        <v>138</v>
      </c>
      <c r="B180" s="46" t="str">
        <f t="shared" si="110"/>
        <v/>
      </c>
      <c r="C180" s="72"/>
      <c r="D180" s="47"/>
      <c r="E180" s="81"/>
      <c r="F180" s="48"/>
      <c r="G180" s="49"/>
      <c r="H180" s="50"/>
      <c r="I180" s="92"/>
      <c r="J180" s="104"/>
      <c r="K180" s="109"/>
      <c r="L180" s="51"/>
      <c r="M180" s="48"/>
      <c r="N180" s="51"/>
      <c r="O180" s="48"/>
      <c r="P180" s="51"/>
      <c r="Q180" s="69"/>
      <c r="R180" s="51"/>
      <c r="S180" s="69"/>
      <c r="T180" s="110"/>
      <c r="U180" s="107"/>
      <c r="V180" s="48"/>
      <c r="W180" s="52"/>
      <c r="X180" s="48"/>
      <c r="Y180" s="116"/>
      <c r="Z180" s="133"/>
      <c r="AA180" s="131"/>
      <c r="AB180" s="76"/>
      <c r="AC180" s="76"/>
      <c r="AD180" s="76"/>
      <c r="AE180" s="76"/>
      <c r="AF180" s="76"/>
      <c r="AG180" s="145"/>
      <c r="AH180"/>
      <c r="AI180" s="148">
        <f t="shared" si="74"/>
        <v>0</v>
      </c>
      <c r="AJ180" s="148">
        <f t="shared" si="75"/>
        <v>0</v>
      </c>
      <c r="AK180" s="148">
        <f t="shared" si="76"/>
        <v>0</v>
      </c>
      <c r="AL180" s="148">
        <f t="shared" si="77"/>
        <v>0</v>
      </c>
      <c r="AM180" s="148">
        <f t="shared" si="78"/>
        <v>0</v>
      </c>
      <c r="AN180" s="148">
        <f t="shared" si="79"/>
        <v>0</v>
      </c>
      <c r="AO180" s="150"/>
      <c r="AP180" s="149" t="e">
        <f t="shared" si="80"/>
        <v>#DIV/0!</v>
      </c>
      <c r="AQ180" s="149" t="e">
        <f t="shared" si="81"/>
        <v>#DIV/0!</v>
      </c>
      <c r="AR180" s="149" t="e">
        <f t="shared" si="82"/>
        <v>#DIV/0!</v>
      </c>
      <c r="AS180" s="149" t="e">
        <f t="shared" si="83"/>
        <v>#DIV/0!</v>
      </c>
      <c r="AT180" s="149" t="e">
        <f t="shared" si="84"/>
        <v>#DIV/0!</v>
      </c>
      <c r="AU180" s="148">
        <f t="shared" si="85"/>
        <v>0</v>
      </c>
      <c r="AV180" s="149" t="e">
        <f t="shared" si="86"/>
        <v>#DIV/0!</v>
      </c>
      <c r="AW180" s="149" t="e">
        <f t="shared" si="87"/>
        <v>#DIV/0!</v>
      </c>
      <c r="AX180" s="149" t="e">
        <f t="shared" si="88"/>
        <v>#DIV/0!</v>
      </c>
      <c r="AY180" s="149" t="e">
        <f t="shared" si="89"/>
        <v>#DIV/0!</v>
      </c>
      <c r="AZ180" s="149" t="e">
        <f t="shared" si="90"/>
        <v>#DIV/0!</v>
      </c>
      <c r="BA180" s="148">
        <f t="shared" si="91"/>
        <v>0</v>
      </c>
      <c r="BB180" s="149" t="e">
        <f t="shared" si="92"/>
        <v>#DIV/0!</v>
      </c>
      <c r="BC180" s="149" t="e">
        <f t="shared" si="93"/>
        <v>#DIV/0!</v>
      </c>
      <c r="BD180" s="149" t="e">
        <f t="shared" si="94"/>
        <v>#DIV/0!</v>
      </c>
      <c r="BE180" s="149" t="e">
        <f t="shared" si="95"/>
        <v>#DIV/0!</v>
      </c>
      <c r="BF180" s="149" t="e">
        <f t="shared" si="96"/>
        <v>#DIV/0!</v>
      </c>
      <c r="BG180" s="148">
        <f t="shared" si="97"/>
        <v>0</v>
      </c>
      <c r="BH180" s="149" t="e">
        <f t="shared" si="98"/>
        <v>#DIV/0!</v>
      </c>
      <c r="BI180" s="149" t="e">
        <f t="shared" si="99"/>
        <v>#DIV/0!</v>
      </c>
      <c r="BJ180" s="149" t="e">
        <f t="shared" si="100"/>
        <v>#DIV/0!</v>
      </c>
      <c r="BK180" s="149" t="e">
        <f t="shared" si="101"/>
        <v>#DIV/0!</v>
      </c>
      <c r="BL180" s="149" t="e">
        <f t="shared" si="102"/>
        <v>#DIV/0!</v>
      </c>
      <c r="BM180" s="148">
        <f t="shared" si="103"/>
        <v>0</v>
      </c>
      <c r="BN180" s="149" t="e">
        <f t="shared" si="104"/>
        <v>#DIV/0!</v>
      </c>
      <c r="BO180" s="149" t="e">
        <f t="shared" si="105"/>
        <v>#DIV/0!</v>
      </c>
      <c r="BP180" s="149" t="e">
        <f t="shared" si="106"/>
        <v>#DIV/0!</v>
      </c>
      <c r="BQ180" s="149" t="e">
        <f t="shared" si="107"/>
        <v>#DIV/0!</v>
      </c>
      <c r="BR180" s="149" t="e">
        <f t="shared" si="108"/>
        <v>#DIV/0!</v>
      </c>
      <c r="BS180" s="148">
        <f t="shared" si="109"/>
        <v>0</v>
      </c>
      <c r="BT180" s="150"/>
      <c r="BU180" s="150" t="e">
        <f>VLOOKUP(I180,Lists!$D$2:$D$19,1,FALSE)</f>
        <v>#N/A</v>
      </c>
      <c r="BV180" s="150" t="e">
        <f>VLOOKUP($I180,Blends!$B$2:$B$115,1,FALSE)</f>
        <v>#N/A</v>
      </c>
      <c r="BW180" s="150"/>
      <c r="BX180" s="151">
        <f>ROUND(IF($I180="Other HFC Blend",(AA180*$L180*SUMIF(Lists!$E$2:$E$133,'Quarterly Information'!$K180,Exchange_Value)+AA180*$N180*SUMIF(Lists!$E$2:$E$133,'Quarterly Information'!$M180,Exchange_Value)+AA180*$P180*SUMIF(Lists!$E$2:$E$133,'Quarterly Information'!$O180,Exchange_Value)+AA180*$R180*SUMIF(Lists!$E$2:$E$133,'Quarterly Information'!$Q180,Exchange_Value)+AA180*$T180*SUMIF(Lists!$E$2:$E$133,'Quarterly Information'!$S180,Exchange_Value))/1000,AA180*SUMIF(Lists!$E$2:$E$133,$I180,Exchange_Value)/1000),1)</f>
        <v>0</v>
      </c>
      <c r="BY180" s="151">
        <f>ROUND(IF($I180="Other HFC Blend",(AB180*$L180*SUMIF(Lists!$E$2:$E$133,'Quarterly Information'!$K180,Exchange_Value)+AB180*$N180*SUMIF(Lists!$E$2:$E$133,'Quarterly Information'!$M180,Exchange_Value)+AB180*$P180*SUMIF(Lists!$E$2:$E$133,'Quarterly Information'!$O180,Exchange_Value)+AB180*$R180*SUMIF(Lists!$E$2:$E$133,'Quarterly Information'!$Q180,Exchange_Value)+AB180*$T180*SUMIF(Lists!$E$2:$E$133,'Quarterly Information'!$S180,Exchange_Value))/1000,AB180*SUMIF(Lists!$E$2:$E$133,$I180,Exchange_Value)/1000),1)</f>
        <v>0</v>
      </c>
      <c r="BZ180" s="151">
        <f>ROUND(IF($I180="Other HFC Blend",(AC180*$L180*SUMIF(Lists!$E$2:$E$133,'Quarterly Information'!$K180,Exchange_Value)+AC180*$N180*SUMIF(Lists!$E$2:$E$133,'Quarterly Information'!$M180,Exchange_Value)+AC180*$P180*SUMIF(Lists!$E$2:$E$133,'Quarterly Information'!$O180,Exchange_Value)+AC180*$R180*SUMIF(Lists!$E$2:$E$133,'Quarterly Information'!$Q180,Exchange_Value)+AC180*$T180*SUMIF(Lists!$E$2:$E$133,'Quarterly Information'!$S180,Exchange_Value))/1000,AC180*SUMIF(Lists!$E$2:$E$133,$I180,Exchange_Value)/1000),1)</f>
        <v>0</v>
      </c>
      <c r="CA180" s="151">
        <f>ROUND(IF($I180="Other HFC Blend",(AD180*$L180*SUMIF(Lists!$E$2:$E$133,'Quarterly Information'!$K180,Exchange_Value)+AD180*$N180*SUMIF(Lists!$E$2:$E$133,'Quarterly Information'!$M180,Exchange_Value)+AD180*$P180*SUMIF(Lists!$E$2:$E$133,'Quarterly Information'!$O180,Exchange_Value)+AD180*$R180*SUMIF(Lists!$E$2:$E$133,'Quarterly Information'!$Q180,Exchange_Value)+AD180*$T180*SUMIF(Lists!$E$2:$E$133,'Quarterly Information'!$S180,Exchange_Value))/1000,AD180*SUMIF(Lists!$E$2:$E$133,$I180,Exchange_Value)/1000),1)</f>
        <v>0</v>
      </c>
      <c r="CB180" s="151">
        <f>ROUND(IF($I180="Other HFC Blend",(AE180*$L180*SUMIF(Lists!$E$2:$E$133,'Quarterly Information'!$K180,Exchange_Value)+AE180*$N180*SUMIF(Lists!$E$2:$E$133,'Quarterly Information'!$M180,Exchange_Value)+AE180*$P180*SUMIF(Lists!$E$2:$E$133,'Quarterly Information'!$O180,Exchange_Value)+AE180*$R180*SUMIF(Lists!$E$2:$E$133,'Quarterly Information'!$Q180,Exchange_Value)+AE180*$T180*SUMIF(Lists!$E$2:$E$133,'Quarterly Information'!$S180,Exchange_Value))/1000,AE180*SUMIF(Lists!$E$2:$E$133,$I180,Exchange_Value)/1000),1)</f>
        <v>0</v>
      </c>
      <c r="CC180" s="151">
        <f>ROUND(IF($I180="Other HFC Blend",(AF180*$L180*SUMIF(Lists!$E$2:$E$133,'Quarterly Information'!$K180,Exchange_Value)+AF180*$N180*SUMIF(Lists!$E$2:$E$133,'Quarterly Information'!$M180,Exchange_Value)+AF180*$P180*SUMIF(Lists!$E$2:$E$133,'Quarterly Information'!$O180,Exchange_Value)+AF180*$R180*SUMIF(Lists!$E$2:$E$133,'Quarterly Information'!$Q180,Exchange_Value)+AF180*$T180*SUMIF(Lists!$E$2:$E$133,'Quarterly Information'!$S180,Exchange_Value))/1000,AF180*SUMIF(Lists!$E$2:$E$133,$I180,Exchange_Value)/1000),1)</f>
        <v>0</v>
      </c>
    </row>
    <row r="181" spans="1:81" ht="14.1">
      <c r="A181" s="18">
        <v>139</v>
      </c>
      <c r="B181" s="46" t="str">
        <f t="shared" si="110"/>
        <v/>
      </c>
      <c r="C181" s="72"/>
      <c r="D181" s="47"/>
      <c r="E181" s="81"/>
      <c r="F181" s="48"/>
      <c r="G181" s="49"/>
      <c r="H181" s="50"/>
      <c r="I181" s="92"/>
      <c r="J181" s="104"/>
      <c r="K181" s="109"/>
      <c r="L181" s="51"/>
      <c r="M181" s="48"/>
      <c r="N181" s="51"/>
      <c r="O181" s="48"/>
      <c r="P181" s="51"/>
      <c r="Q181" s="69"/>
      <c r="R181" s="51"/>
      <c r="S181" s="69"/>
      <c r="T181" s="110"/>
      <c r="U181" s="107"/>
      <c r="V181" s="48"/>
      <c r="W181" s="52"/>
      <c r="X181" s="48"/>
      <c r="Y181" s="116"/>
      <c r="Z181" s="133"/>
      <c r="AA181" s="131"/>
      <c r="AB181" s="76"/>
      <c r="AC181" s="76"/>
      <c r="AD181" s="76"/>
      <c r="AE181" s="76"/>
      <c r="AF181" s="76"/>
      <c r="AG181" s="145"/>
      <c r="AH181"/>
      <c r="AI181" s="148">
        <f t="shared" si="74"/>
        <v>0</v>
      </c>
      <c r="AJ181" s="148">
        <f t="shared" si="75"/>
        <v>0</v>
      </c>
      <c r="AK181" s="148">
        <f t="shared" si="76"/>
        <v>0</v>
      </c>
      <c r="AL181" s="148">
        <f t="shared" si="77"/>
        <v>0</v>
      </c>
      <c r="AM181" s="148">
        <f t="shared" si="78"/>
        <v>0</v>
      </c>
      <c r="AN181" s="148">
        <f t="shared" si="79"/>
        <v>0</v>
      </c>
      <c r="AO181" s="150"/>
      <c r="AP181" s="149" t="e">
        <f t="shared" si="80"/>
        <v>#DIV/0!</v>
      </c>
      <c r="AQ181" s="149" t="e">
        <f t="shared" si="81"/>
        <v>#DIV/0!</v>
      </c>
      <c r="AR181" s="149" t="e">
        <f t="shared" si="82"/>
        <v>#DIV/0!</v>
      </c>
      <c r="AS181" s="149" t="e">
        <f t="shared" si="83"/>
        <v>#DIV/0!</v>
      </c>
      <c r="AT181" s="149" t="e">
        <f t="shared" si="84"/>
        <v>#DIV/0!</v>
      </c>
      <c r="AU181" s="148">
        <f t="shared" si="85"/>
        <v>0</v>
      </c>
      <c r="AV181" s="149" t="e">
        <f t="shared" si="86"/>
        <v>#DIV/0!</v>
      </c>
      <c r="AW181" s="149" t="e">
        <f t="shared" si="87"/>
        <v>#DIV/0!</v>
      </c>
      <c r="AX181" s="149" t="e">
        <f t="shared" si="88"/>
        <v>#DIV/0!</v>
      </c>
      <c r="AY181" s="149" t="e">
        <f t="shared" si="89"/>
        <v>#DIV/0!</v>
      </c>
      <c r="AZ181" s="149" t="e">
        <f t="shared" si="90"/>
        <v>#DIV/0!</v>
      </c>
      <c r="BA181" s="148">
        <f t="shared" si="91"/>
        <v>0</v>
      </c>
      <c r="BB181" s="149" t="e">
        <f t="shared" si="92"/>
        <v>#DIV/0!</v>
      </c>
      <c r="BC181" s="149" t="e">
        <f t="shared" si="93"/>
        <v>#DIV/0!</v>
      </c>
      <c r="BD181" s="149" t="e">
        <f t="shared" si="94"/>
        <v>#DIV/0!</v>
      </c>
      <c r="BE181" s="149" t="e">
        <f t="shared" si="95"/>
        <v>#DIV/0!</v>
      </c>
      <c r="BF181" s="149" t="e">
        <f t="shared" si="96"/>
        <v>#DIV/0!</v>
      </c>
      <c r="BG181" s="148">
        <f t="shared" si="97"/>
        <v>0</v>
      </c>
      <c r="BH181" s="149" t="e">
        <f t="shared" si="98"/>
        <v>#DIV/0!</v>
      </c>
      <c r="BI181" s="149" t="e">
        <f t="shared" si="99"/>
        <v>#DIV/0!</v>
      </c>
      <c r="BJ181" s="149" t="e">
        <f t="shared" si="100"/>
        <v>#DIV/0!</v>
      </c>
      <c r="BK181" s="149" t="e">
        <f t="shared" si="101"/>
        <v>#DIV/0!</v>
      </c>
      <c r="BL181" s="149" t="e">
        <f t="shared" si="102"/>
        <v>#DIV/0!</v>
      </c>
      <c r="BM181" s="148">
        <f t="shared" si="103"/>
        <v>0</v>
      </c>
      <c r="BN181" s="149" t="e">
        <f t="shared" si="104"/>
        <v>#DIV/0!</v>
      </c>
      <c r="BO181" s="149" t="e">
        <f t="shared" si="105"/>
        <v>#DIV/0!</v>
      </c>
      <c r="BP181" s="149" t="e">
        <f t="shared" si="106"/>
        <v>#DIV/0!</v>
      </c>
      <c r="BQ181" s="149" t="e">
        <f t="shared" si="107"/>
        <v>#DIV/0!</v>
      </c>
      <c r="BR181" s="149" t="e">
        <f t="shared" si="108"/>
        <v>#DIV/0!</v>
      </c>
      <c r="BS181" s="148">
        <f t="shared" si="109"/>
        <v>0</v>
      </c>
      <c r="BT181" s="150"/>
      <c r="BU181" s="150" t="e">
        <f>VLOOKUP(I181,Lists!$D$2:$D$19,1,FALSE)</f>
        <v>#N/A</v>
      </c>
      <c r="BV181" s="150" t="e">
        <f>VLOOKUP($I181,Blends!$B$2:$B$115,1,FALSE)</f>
        <v>#N/A</v>
      </c>
      <c r="BW181" s="150"/>
      <c r="BX181" s="151">
        <f>ROUND(IF($I181="Other HFC Blend",(AA181*$L181*SUMIF(Lists!$E$2:$E$133,'Quarterly Information'!$K181,Exchange_Value)+AA181*$N181*SUMIF(Lists!$E$2:$E$133,'Quarterly Information'!$M181,Exchange_Value)+AA181*$P181*SUMIF(Lists!$E$2:$E$133,'Quarterly Information'!$O181,Exchange_Value)+AA181*$R181*SUMIF(Lists!$E$2:$E$133,'Quarterly Information'!$Q181,Exchange_Value)+AA181*$T181*SUMIF(Lists!$E$2:$E$133,'Quarterly Information'!$S181,Exchange_Value))/1000,AA181*SUMIF(Lists!$E$2:$E$133,$I181,Exchange_Value)/1000),1)</f>
        <v>0</v>
      </c>
      <c r="BY181" s="151">
        <f>ROUND(IF($I181="Other HFC Blend",(AB181*$L181*SUMIF(Lists!$E$2:$E$133,'Quarterly Information'!$K181,Exchange_Value)+AB181*$N181*SUMIF(Lists!$E$2:$E$133,'Quarterly Information'!$M181,Exchange_Value)+AB181*$P181*SUMIF(Lists!$E$2:$E$133,'Quarterly Information'!$O181,Exchange_Value)+AB181*$R181*SUMIF(Lists!$E$2:$E$133,'Quarterly Information'!$Q181,Exchange_Value)+AB181*$T181*SUMIF(Lists!$E$2:$E$133,'Quarterly Information'!$S181,Exchange_Value))/1000,AB181*SUMIF(Lists!$E$2:$E$133,$I181,Exchange_Value)/1000),1)</f>
        <v>0</v>
      </c>
      <c r="BZ181" s="151">
        <f>ROUND(IF($I181="Other HFC Blend",(AC181*$L181*SUMIF(Lists!$E$2:$E$133,'Quarterly Information'!$K181,Exchange_Value)+AC181*$N181*SUMIF(Lists!$E$2:$E$133,'Quarterly Information'!$M181,Exchange_Value)+AC181*$P181*SUMIF(Lists!$E$2:$E$133,'Quarterly Information'!$O181,Exchange_Value)+AC181*$R181*SUMIF(Lists!$E$2:$E$133,'Quarterly Information'!$Q181,Exchange_Value)+AC181*$T181*SUMIF(Lists!$E$2:$E$133,'Quarterly Information'!$S181,Exchange_Value))/1000,AC181*SUMIF(Lists!$E$2:$E$133,$I181,Exchange_Value)/1000),1)</f>
        <v>0</v>
      </c>
      <c r="CA181" s="151">
        <f>ROUND(IF($I181="Other HFC Blend",(AD181*$L181*SUMIF(Lists!$E$2:$E$133,'Quarterly Information'!$K181,Exchange_Value)+AD181*$N181*SUMIF(Lists!$E$2:$E$133,'Quarterly Information'!$M181,Exchange_Value)+AD181*$P181*SUMIF(Lists!$E$2:$E$133,'Quarterly Information'!$O181,Exchange_Value)+AD181*$R181*SUMIF(Lists!$E$2:$E$133,'Quarterly Information'!$Q181,Exchange_Value)+AD181*$T181*SUMIF(Lists!$E$2:$E$133,'Quarterly Information'!$S181,Exchange_Value))/1000,AD181*SUMIF(Lists!$E$2:$E$133,$I181,Exchange_Value)/1000),1)</f>
        <v>0</v>
      </c>
      <c r="CB181" s="151">
        <f>ROUND(IF($I181="Other HFC Blend",(AE181*$L181*SUMIF(Lists!$E$2:$E$133,'Quarterly Information'!$K181,Exchange_Value)+AE181*$N181*SUMIF(Lists!$E$2:$E$133,'Quarterly Information'!$M181,Exchange_Value)+AE181*$P181*SUMIF(Lists!$E$2:$E$133,'Quarterly Information'!$O181,Exchange_Value)+AE181*$R181*SUMIF(Lists!$E$2:$E$133,'Quarterly Information'!$Q181,Exchange_Value)+AE181*$T181*SUMIF(Lists!$E$2:$E$133,'Quarterly Information'!$S181,Exchange_Value))/1000,AE181*SUMIF(Lists!$E$2:$E$133,$I181,Exchange_Value)/1000),1)</f>
        <v>0</v>
      </c>
      <c r="CC181" s="151">
        <f>ROUND(IF($I181="Other HFC Blend",(AF181*$L181*SUMIF(Lists!$E$2:$E$133,'Quarterly Information'!$K181,Exchange_Value)+AF181*$N181*SUMIF(Lists!$E$2:$E$133,'Quarterly Information'!$M181,Exchange_Value)+AF181*$P181*SUMIF(Lists!$E$2:$E$133,'Quarterly Information'!$O181,Exchange_Value)+AF181*$R181*SUMIF(Lists!$E$2:$E$133,'Quarterly Information'!$Q181,Exchange_Value)+AF181*$T181*SUMIF(Lists!$E$2:$E$133,'Quarterly Information'!$S181,Exchange_Value))/1000,AF181*SUMIF(Lists!$E$2:$E$133,$I181,Exchange_Value)/1000),1)</f>
        <v>0</v>
      </c>
    </row>
    <row r="182" spans="1:81" ht="14.1">
      <c r="A182" s="18">
        <v>140</v>
      </c>
      <c r="B182" s="46" t="str">
        <f t="shared" si="110"/>
        <v/>
      </c>
      <c r="C182" s="72"/>
      <c r="D182" s="47"/>
      <c r="E182" s="81"/>
      <c r="F182" s="48"/>
      <c r="G182" s="49"/>
      <c r="H182" s="50"/>
      <c r="I182" s="92"/>
      <c r="J182" s="104"/>
      <c r="K182" s="109"/>
      <c r="L182" s="51"/>
      <c r="M182" s="48"/>
      <c r="N182" s="51"/>
      <c r="O182" s="48"/>
      <c r="P182" s="51"/>
      <c r="Q182" s="69"/>
      <c r="R182" s="51"/>
      <c r="S182" s="69"/>
      <c r="T182" s="110"/>
      <c r="U182" s="107"/>
      <c r="V182" s="48"/>
      <c r="W182" s="52"/>
      <c r="X182" s="48"/>
      <c r="Y182" s="116"/>
      <c r="Z182" s="133"/>
      <c r="AA182" s="131"/>
      <c r="AB182" s="76"/>
      <c r="AC182" s="76"/>
      <c r="AD182" s="76"/>
      <c r="AE182" s="76"/>
      <c r="AF182" s="76"/>
      <c r="AG182" s="145"/>
      <c r="AH182"/>
      <c r="AI182" s="148">
        <f t="shared" si="74"/>
        <v>0</v>
      </c>
      <c r="AJ182" s="148">
        <f t="shared" si="75"/>
        <v>0</v>
      </c>
      <c r="AK182" s="148">
        <f t="shared" si="76"/>
        <v>0</v>
      </c>
      <c r="AL182" s="148">
        <f t="shared" si="77"/>
        <v>0</v>
      </c>
      <c r="AM182" s="148">
        <f t="shared" si="78"/>
        <v>0</v>
      </c>
      <c r="AN182" s="148">
        <f t="shared" si="79"/>
        <v>0</v>
      </c>
      <c r="AO182" s="150"/>
      <c r="AP182" s="149" t="e">
        <f t="shared" si="80"/>
        <v>#DIV/0!</v>
      </c>
      <c r="AQ182" s="149" t="e">
        <f t="shared" si="81"/>
        <v>#DIV/0!</v>
      </c>
      <c r="AR182" s="149" t="e">
        <f t="shared" si="82"/>
        <v>#DIV/0!</v>
      </c>
      <c r="AS182" s="149" t="e">
        <f t="shared" si="83"/>
        <v>#DIV/0!</v>
      </c>
      <c r="AT182" s="149" t="e">
        <f t="shared" si="84"/>
        <v>#DIV/0!</v>
      </c>
      <c r="AU182" s="148">
        <f t="shared" si="85"/>
        <v>0</v>
      </c>
      <c r="AV182" s="149" t="e">
        <f t="shared" si="86"/>
        <v>#DIV/0!</v>
      </c>
      <c r="AW182" s="149" t="e">
        <f t="shared" si="87"/>
        <v>#DIV/0!</v>
      </c>
      <c r="AX182" s="149" t="e">
        <f t="shared" si="88"/>
        <v>#DIV/0!</v>
      </c>
      <c r="AY182" s="149" t="e">
        <f t="shared" si="89"/>
        <v>#DIV/0!</v>
      </c>
      <c r="AZ182" s="149" t="e">
        <f t="shared" si="90"/>
        <v>#DIV/0!</v>
      </c>
      <c r="BA182" s="148">
        <f t="shared" si="91"/>
        <v>0</v>
      </c>
      <c r="BB182" s="149" t="e">
        <f t="shared" si="92"/>
        <v>#DIV/0!</v>
      </c>
      <c r="BC182" s="149" t="e">
        <f t="shared" si="93"/>
        <v>#DIV/0!</v>
      </c>
      <c r="BD182" s="149" t="e">
        <f t="shared" si="94"/>
        <v>#DIV/0!</v>
      </c>
      <c r="BE182" s="149" t="e">
        <f t="shared" si="95"/>
        <v>#DIV/0!</v>
      </c>
      <c r="BF182" s="149" t="e">
        <f t="shared" si="96"/>
        <v>#DIV/0!</v>
      </c>
      <c r="BG182" s="148">
        <f t="shared" si="97"/>
        <v>0</v>
      </c>
      <c r="BH182" s="149" t="e">
        <f t="shared" si="98"/>
        <v>#DIV/0!</v>
      </c>
      <c r="BI182" s="149" t="e">
        <f t="shared" si="99"/>
        <v>#DIV/0!</v>
      </c>
      <c r="BJ182" s="149" t="e">
        <f t="shared" si="100"/>
        <v>#DIV/0!</v>
      </c>
      <c r="BK182" s="149" t="e">
        <f t="shared" si="101"/>
        <v>#DIV/0!</v>
      </c>
      <c r="BL182" s="149" t="e">
        <f t="shared" si="102"/>
        <v>#DIV/0!</v>
      </c>
      <c r="BM182" s="148">
        <f t="shared" si="103"/>
        <v>0</v>
      </c>
      <c r="BN182" s="149" t="e">
        <f t="shared" si="104"/>
        <v>#DIV/0!</v>
      </c>
      <c r="BO182" s="149" t="e">
        <f t="shared" si="105"/>
        <v>#DIV/0!</v>
      </c>
      <c r="BP182" s="149" t="e">
        <f t="shared" si="106"/>
        <v>#DIV/0!</v>
      </c>
      <c r="BQ182" s="149" t="e">
        <f t="shared" si="107"/>
        <v>#DIV/0!</v>
      </c>
      <c r="BR182" s="149" t="e">
        <f t="shared" si="108"/>
        <v>#DIV/0!</v>
      </c>
      <c r="BS182" s="148">
        <f t="shared" si="109"/>
        <v>0</v>
      </c>
      <c r="BT182" s="150"/>
      <c r="BU182" s="150" t="e">
        <f>VLOOKUP(I182,Lists!$D$2:$D$19,1,FALSE)</f>
        <v>#N/A</v>
      </c>
      <c r="BV182" s="150" t="e">
        <f>VLOOKUP($I182,Blends!$B$2:$B$115,1,FALSE)</f>
        <v>#N/A</v>
      </c>
      <c r="BW182" s="150"/>
      <c r="BX182" s="151">
        <f>ROUND(IF($I182="Other HFC Blend",(AA182*$L182*SUMIF(Lists!$E$2:$E$133,'Quarterly Information'!$K182,Exchange_Value)+AA182*$N182*SUMIF(Lists!$E$2:$E$133,'Quarterly Information'!$M182,Exchange_Value)+AA182*$P182*SUMIF(Lists!$E$2:$E$133,'Quarterly Information'!$O182,Exchange_Value)+AA182*$R182*SUMIF(Lists!$E$2:$E$133,'Quarterly Information'!$Q182,Exchange_Value)+AA182*$T182*SUMIF(Lists!$E$2:$E$133,'Quarterly Information'!$S182,Exchange_Value))/1000,AA182*SUMIF(Lists!$E$2:$E$133,$I182,Exchange_Value)/1000),1)</f>
        <v>0</v>
      </c>
      <c r="BY182" s="151">
        <f>ROUND(IF($I182="Other HFC Blend",(AB182*$L182*SUMIF(Lists!$E$2:$E$133,'Quarterly Information'!$K182,Exchange_Value)+AB182*$N182*SUMIF(Lists!$E$2:$E$133,'Quarterly Information'!$M182,Exchange_Value)+AB182*$P182*SUMIF(Lists!$E$2:$E$133,'Quarterly Information'!$O182,Exchange_Value)+AB182*$R182*SUMIF(Lists!$E$2:$E$133,'Quarterly Information'!$Q182,Exchange_Value)+AB182*$T182*SUMIF(Lists!$E$2:$E$133,'Quarterly Information'!$S182,Exchange_Value))/1000,AB182*SUMIF(Lists!$E$2:$E$133,$I182,Exchange_Value)/1000),1)</f>
        <v>0</v>
      </c>
      <c r="BZ182" s="151">
        <f>ROUND(IF($I182="Other HFC Blend",(AC182*$L182*SUMIF(Lists!$E$2:$E$133,'Quarterly Information'!$K182,Exchange_Value)+AC182*$N182*SUMIF(Lists!$E$2:$E$133,'Quarterly Information'!$M182,Exchange_Value)+AC182*$P182*SUMIF(Lists!$E$2:$E$133,'Quarterly Information'!$O182,Exchange_Value)+AC182*$R182*SUMIF(Lists!$E$2:$E$133,'Quarterly Information'!$Q182,Exchange_Value)+AC182*$T182*SUMIF(Lists!$E$2:$E$133,'Quarterly Information'!$S182,Exchange_Value))/1000,AC182*SUMIF(Lists!$E$2:$E$133,$I182,Exchange_Value)/1000),1)</f>
        <v>0</v>
      </c>
      <c r="CA182" s="151">
        <f>ROUND(IF($I182="Other HFC Blend",(AD182*$L182*SUMIF(Lists!$E$2:$E$133,'Quarterly Information'!$K182,Exchange_Value)+AD182*$N182*SUMIF(Lists!$E$2:$E$133,'Quarterly Information'!$M182,Exchange_Value)+AD182*$P182*SUMIF(Lists!$E$2:$E$133,'Quarterly Information'!$O182,Exchange_Value)+AD182*$R182*SUMIF(Lists!$E$2:$E$133,'Quarterly Information'!$Q182,Exchange_Value)+AD182*$T182*SUMIF(Lists!$E$2:$E$133,'Quarterly Information'!$S182,Exchange_Value))/1000,AD182*SUMIF(Lists!$E$2:$E$133,$I182,Exchange_Value)/1000),1)</f>
        <v>0</v>
      </c>
      <c r="CB182" s="151">
        <f>ROUND(IF($I182="Other HFC Blend",(AE182*$L182*SUMIF(Lists!$E$2:$E$133,'Quarterly Information'!$K182,Exchange_Value)+AE182*$N182*SUMIF(Lists!$E$2:$E$133,'Quarterly Information'!$M182,Exchange_Value)+AE182*$P182*SUMIF(Lists!$E$2:$E$133,'Quarterly Information'!$O182,Exchange_Value)+AE182*$R182*SUMIF(Lists!$E$2:$E$133,'Quarterly Information'!$Q182,Exchange_Value)+AE182*$T182*SUMIF(Lists!$E$2:$E$133,'Quarterly Information'!$S182,Exchange_Value))/1000,AE182*SUMIF(Lists!$E$2:$E$133,$I182,Exchange_Value)/1000),1)</f>
        <v>0</v>
      </c>
      <c r="CC182" s="151">
        <f>ROUND(IF($I182="Other HFC Blend",(AF182*$L182*SUMIF(Lists!$E$2:$E$133,'Quarterly Information'!$K182,Exchange_Value)+AF182*$N182*SUMIF(Lists!$E$2:$E$133,'Quarterly Information'!$M182,Exchange_Value)+AF182*$P182*SUMIF(Lists!$E$2:$E$133,'Quarterly Information'!$O182,Exchange_Value)+AF182*$R182*SUMIF(Lists!$E$2:$E$133,'Quarterly Information'!$Q182,Exchange_Value)+AF182*$T182*SUMIF(Lists!$E$2:$E$133,'Quarterly Information'!$S182,Exchange_Value))/1000,AF182*SUMIF(Lists!$E$2:$E$133,$I182,Exchange_Value)/1000),1)</f>
        <v>0</v>
      </c>
    </row>
    <row r="183" spans="1:81" ht="14.1">
      <c r="A183" s="18">
        <v>141</v>
      </c>
      <c r="B183" s="46" t="str">
        <f t="shared" si="110"/>
        <v/>
      </c>
      <c r="C183" s="72"/>
      <c r="D183" s="47"/>
      <c r="E183" s="81"/>
      <c r="F183" s="48"/>
      <c r="G183" s="49"/>
      <c r="H183" s="50"/>
      <c r="I183" s="92"/>
      <c r="J183" s="104"/>
      <c r="K183" s="109"/>
      <c r="L183" s="51"/>
      <c r="M183" s="48"/>
      <c r="N183" s="51"/>
      <c r="O183" s="48"/>
      <c r="P183" s="51"/>
      <c r="Q183" s="69"/>
      <c r="R183" s="51"/>
      <c r="S183" s="69"/>
      <c r="T183" s="110"/>
      <c r="U183" s="107"/>
      <c r="V183" s="48"/>
      <c r="W183" s="52"/>
      <c r="X183" s="48"/>
      <c r="Y183" s="116"/>
      <c r="Z183" s="133"/>
      <c r="AA183" s="131"/>
      <c r="AB183" s="76"/>
      <c r="AC183" s="76"/>
      <c r="AD183" s="76"/>
      <c r="AE183" s="76"/>
      <c r="AF183" s="76"/>
      <c r="AG183" s="145"/>
      <c r="AH183"/>
      <c r="AI183" s="148">
        <f t="shared" si="74"/>
        <v>0</v>
      </c>
      <c r="AJ183" s="148">
        <f t="shared" si="75"/>
        <v>0</v>
      </c>
      <c r="AK183" s="148">
        <f t="shared" si="76"/>
        <v>0</v>
      </c>
      <c r="AL183" s="148">
        <f t="shared" si="77"/>
        <v>0</v>
      </c>
      <c r="AM183" s="148">
        <f t="shared" si="78"/>
        <v>0</v>
      </c>
      <c r="AN183" s="148">
        <f t="shared" si="79"/>
        <v>0</v>
      </c>
      <c r="AO183" s="150"/>
      <c r="AP183" s="149" t="e">
        <f t="shared" si="80"/>
        <v>#DIV/0!</v>
      </c>
      <c r="AQ183" s="149" t="e">
        <f t="shared" si="81"/>
        <v>#DIV/0!</v>
      </c>
      <c r="AR183" s="149" t="e">
        <f t="shared" si="82"/>
        <v>#DIV/0!</v>
      </c>
      <c r="AS183" s="149" t="e">
        <f t="shared" si="83"/>
        <v>#DIV/0!</v>
      </c>
      <c r="AT183" s="149" t="e">
        <f t="shared" si="84"/>
        <v>#DIV/0!</v>
      </c>
      <c r="AU183" s="148">
        <f t="shared" si="85"/>
        <v>0</v>
      </c>
      <c r="AV183" s="149" t="e">
        <f t="shared" si="86"/>
        <v>#DIV/0!</v>
      </c>
      <c r="AW183" s="149" t="e">
        <f t="shared" si="87"/>
        <v>#DIV/0!</v>
      </c>
      <c r="AX183" s="149" t="e">
        <f t="shared" si="88"/>
        <v>#DIV/0!</v>
      </c>
      <c r="AY183" s="149" t="e">
        <f t="shared" si="89"/>
        <v>#DIV/0!</v>
      </c>
      <c r="AZ183" s="149" t="e">
        <f t="shared" si="90"/>
        <v>#DIV/0!</v>
      </c>
      <c r="BA183" s="148">
        <f t="shared" si="91"/>
        <v>0</v>
      </c>
      <c r="BB183" s="149" t="e">
        <f t="shared" si="92"/>
        <v>#DIV/0!</v>
      </c>
      <c r="BC183" s="149" t="e">
        <f t="shared" si="93"/>
        <v>#DIV/0!</v>
      </c>
      <c r="BD183" s="149" t="e">
        <f t="shared" si="94"/>
        <v>#DIV/0!</v>
      </c>
      <c r="BE183" s="149" t="e">
        <f t="shared" si="95"/>
        <v>#DIV/0!</v>
      </c>
      <c r="BF183" s="149" t="e">
        <f t="shared" si="96"/>
        <v>#DIV/0!</v>
      </c>
      <c r="BG183" s="148">
        <f t="shared" si="97"/>
        <v>0</v>
      </c>
      <c r="BH183" s="149" t="e">
        <f t="shared" si="98"/>
        <v>#DIV/0!</v>
      </c>
      <c r="BI183" s="149" t="e">
        <f t="shared" si="99"/>
        <v>#DIV/0!</v>
      </c>
      <c r="BJ183" s="149" t="e">
        <f t="shared" si="100"/>
        <v>#DIV/0!</v>
      </c>
      <c r="BK183" s="149" t="e">
        <f t="shared" si="101"/>
        <v>#DIV/0!</v>
      </c>
      <c r="BL183" s="149" t="e">
        <f t="shared" si="102"/>
        <v>#DIV/0!</v>
      </c>
      <c r="BM183" s="148">
        <f t="shared" si="103"/>
        <v>0</v>
      </c>
      <c r="BN183" s="149" t="e">
        <f t="shared" si="104"/>
        <v>#DIV/0!</v>
      </c>
      <c r="BO183" s="149" t="e">
        <f t="shared" si="105"/>
        <v>#DIV/0!</v>
      </c>
      <c r="BP183" s="149" t="e">
        <f t="shared" si="106"/>
        <v>#DIV/0!</v>
      </c>
      <c r="BQ183" s="149" t="e">
        <f t="shared" si="107"/>
        <v>#DIV/0!</v>
      </c>
      <c r="BR183" s="149" t="e">
        <f t="shared" si="108"/>
        <v>#DIV/0!</v>
      </c>
      <c r="BS183" s="148">
        <f t="shared" si="109"/>
        <v>0</v>
      </c>
      <c r="BT183" s="150"/>
      <c r="BU183" s="150" t="e">
        <f>VLOOKUP(I183,Lists!$D$2:$D$19,1,FALSE)</f>
        <v>#N/A</v>
      </c>
      <c r="BV183" s="150" t="e">
        <f>VLOOKUP($I183,Blends!$B$2:$B$115,1,FALSE)</f>
        <v>#N/A</v>
      </c>
      <c r="BW183" s="150"/>
      <c r="BX183" s="151">
        <f>ROUND(IF($I183="Other HFC Blend",(AA183*$L183*SUMIF(Lists!$E$2:$E$133,'Quarterly Information'!$K183,Exchange_Value)+AA183*$N183*SUMIF(Lists!$E$2:$E$133,'Quarterly Information'!$M183,Exchange_Value)+AA183*$P183*SUMIF(Lists!$E$2:$E$133,'Quarterly Information'!$O183,Exchange_Value)+AA183*$R183*SUMIF(Lists!$E$2:$E$133,'Quarterly Information'!$Q183,Exchange_Value)+AA183*$T183*SUMIF(Lists!$E$2:$E$133,'Quarterly Information'!$S183,Exchange_Value))/1000,AA183*SUMIF(Lists!$E$2:$E$133,$I183,Exchange_Value)/1000),1)</f>
        <v>0</v>
      </c>
      <c r="BY183" s="151">
        <f>ROUND(IF($I183="Other HFC Blend",(AB183*$L183*SUMIF(Lists!$E$2:$E$133,'Quarterly Information'!$K183,Exchange_Value)+AB183*$N183*SUMIF(Lists!$E$2:$E$133,'Quarterly Information'!$M183,Exchange_Value)+AB183*$P183*SUMIF(Lists!$E$2:$E$133,'Quarterly Information'!$O183,Exchange_Value)+AB183*$R183*SUMIF(Lists!$E$2:$E$133,'Quarterly Information'!$Q183,Exchange_Value)+AB183*$T183*SUMIF(Lists!$E$2:$E$133,'Quarterly Information'!$S183,Exchange_Value))/1000,AB183*SUMIF(Lists!$E$2:$E$133,$I183,Exchange_Value)/1000),1)</f>
        <v>0</v>
      </c>
      <c r="BZ183" s="151">
        <f>ROUND(IF($I183="Other HFC Blend",(AC183*$L183*SUMIF(Lists!$E$2:$E$133,'Quarterly Information'!$K183,Exchange_Value)+AC183*$N183*SUMIF(Lists!$E$2:$E$133,'Quarterly Information'!$M183,Exchange_Value)+AC183*$P183*SUMIF(Lists!$E$2:$E$133,'Quarterly Information'!$O183,Exchange_Value)+AC183*$R183*SUMIF(Lists!$E$2:$E$133,'Quarterly Information'!$Q183,Exchange_Value)+AC183*$T183*SUMIF(Lists!$E$2:$E$133,'Quarterly Information'!$S183,Exchange_Value))/1000,AC183*SUMIF(Lists!$E$2:$E$133,$I183,Exchange_Value)/1000),1)</f>
        <v>0</v>
      </c>
      <c r="CA183" s="151">
        <f>ROUND(IF($I183="Other HFC Blend",(AD183*$L183*SUMIF(Lists!$E$2:$E$133,'Quarterly Information'!$K183,Exchange_Value)+AD183*$N183*SUMIF(Lists!$E$2:$E$133,'Quarterly Information'!$M183,Exchange_Value)+AD183*$P183*SUMIF(Lists!$E$2:$E$133,'Quarterly Information'!$O183,Exchange_Value)+AD183*$R183*SUMIF(Lists!$E$2:$E$133,'Quarterly Information'!$Q183,Exchange_Value)+AD183*$T183*SUMIF(Lists!$E$2:$E$133,'Quarterly Information'!$S183,Exchange_Value))/1000,AD183*SUMIF(Lists!$E$2:$E$133,$I183,Exchange_Value)/1000),1)</f>
        <v>0</v>
      </c>
      <c r="CB183" s="151">
        <f>ROUND(IF($I183="Other HFC Blend",(AE183*$L183*SUMIF(Lists!$E$2:$E$133,'Quarterly Information'!$K183,Exchange_Value)+AE183*$N183*SUMIF(Lists!$E$2:$E$133,'Quarterly Information'!$M183,Exchange_Value)+AE183*$P183*SUMIF(Lists!$E$2:$E$133,'Quarterly Information'!$O183,Exchange_Value)+AE183*$R183*SUMIF(Lists!$E$2:$E$133,'Quarterly Information'!$Q183,Exchange_Value)+AE183*$T183*SUMIF(Lists!$E$2:$E$133,'Quarterly Information'!$S183,Exchange_Value))/1000,AE183*SUMIF(Lists!$E$2:$E$133,$I183,Exchange_Value)/1000),1)</f>
        <v>0</v>
      </c>
      <c r="CC183" s="151">
        <f>ROUND(IF($I183="Other HFC Blend",(AF183*$L183*SUMIF(Lists!$E$2:$E$133,'Quarterly Information'!$K183,Exchange_Value)+AF183*$N183*SUMIF(Lists!$E$2:$E$133,'Quarterly Information'!$M183,Exchange_Value)+AF183*$P183*SUMIF(Lists!$E$2:$E$133,'Quarterly Information'!$O183,Exchange_Value)+AF183*$R183*SUMIF(Lists!$E$2:$E$133,'Quarterly Information'!$Q183,Exchange_Value)+AF183*$T183*SUMIF(Lists!$E$2:$E$133,'Quarterly Information'!$S183,Exchange_Value))/1000,AF183*SUMIF(Lists!$E$2:$E$133,$I183,Exchange_Value)/1000),1)</f>
        <v>0</v>
      </c>
    </row>
    <row r="184" spans="1:81" ht="14.1">
      <c r="A184" s="18">
        <v>142</v>
      </c>
      <c r="B184" s="46" t="str">
        <f t="shared" si="110"/>
        <v/>
      </c>
      <c r="C184" s="72"/>
      <c r="D184" s="47"/>
      <c r="E184" s="81"/>
      <c r="F184" s="48"/>
      <c r="G184" s="49"/>
      <c r="H184" s="50"/>
      <c r="I184" s="92"/>
      <c r="J184" s="104"/>
      <c r="K184" s="109"/>
      <c r="L184" s="51"/>
      <c r="M184" s="48"/>
      <c r="N184" s="51"/>
      <c r="O184" s="48"/>
      <c r="P184" s="51"/>
      <c r="Q184" s="69"/>
      <c r="R184" s="51"/>
      <c r="S184" s="69"/>
      <c r="T184" s="110"/>
      <c r="U184" s="107"/>
      <c r="V184" s="48"/>
      <c r="W184" s="52"/>
      <c r="X184" s="48"/>
      <c r="Y184" s="116"/>
      <c r="Z184" s="133"/>
      <c r="AA184" s="131"/>
      <c r="AB184" s="76"/>
      <c r="AC184" s="76"/>
      <c r="AD184" s="76"/>
      <c r="AE184" s="76"/>
      <c r="AF184" s="76"/>
      <c r="AG184" s="145"/>
      <c r="AH184"/>
      <c r="AI184" s="148">
        <f t="shared" si="74"/>
        <v>0</v>
      </c>
      <c r="AJ184" s="148">
        <f t="shared" si="75"/>
        <v>0</v>
      </c>
      <c r="AK184" s="148">
        <f t="shared" si="76"/>
        <v>0</v>
      </c>
      <c r="AL184" s="148">
        <f t="shared" si="77"/>
        <v>0</v>
      </c>
      <c r="AM184" s="148">
        <f t="shared" si="78"/>
        <v>0</v>
      </c>
      <c r="AN184" s="148">
        <f t="shared" si="79"/>
        <v>0</v>
      </c>
      <c r="AO184" s="150"/>
      <c r="AP184" s="149" t="e">
        <f t="shared" si="80"/>
        <v>#DIV/0!</v>
      </c>
      <c r="AQ184" s="149" t="e">
        <f t="shared" si="81"/>
        <v>#DIV/0!</v>
      </c>
      <c r="AR184" s="149" t="e">
        <f t="shared" si="82"/>
        <v>#DIV/0!</v>
      </c>
      <c r="AS184" s="149" t="e">
        <f t="shared" si="83"/>
        <v>#DIV/0!</v>
      </c>
      <c r="AT184" s="149" t="e">
        <f t="shared" si="84"/>
        <v>#DIV/0!</v>
      </c>
      <c r="AU184" s="148">
        <f t="shared" si="85"/>
        <v>0</v>
      </c>
      <c r="AV184" s="149" t="e">
        <f t="shared" si="86"/>
        <v>#DIV/0!</v>
      </c>
      <c r="AW184" s="149" t="e">
        <f t="shared" si="87"/>
        <v>#DIV/0!</v>
      </c>
      <c r="AX184" s="149" t="e">
        <f t="shared" si="88"/>
        <v>#DIV/0!</v>
      </c>
      <c r="AY184" s="149" t="e">
        <f t="shared" si="89"/>
        <v>#DIV/0!</v>
      </c>
      <c r="AZ184" s="149" t="e">
        <f t="shared" si="90"/>
        <v>#DIV/0!</v>
      </c>
      <c r="BA184" s="148">
        <f t="shared" si="91"/>
        <v>0</v>
      </c>
      <c r="BB184" s="149" t="e">
        <f t="shared" si="92"/>
        <v>#DIV/0!</v>
      </c>
      <c r="BC184" s="149" t="e">
        <f t="shared" si="93"/>
        <v>#DIV/0!</v>
      </c>
      <c r="BD184" s="149" t="e">
        <f t="shared" si="94"/>
        <v>#DIV/0!</v>
      </c>
      <c r="BE184" s="149" t="e">
        <f t="shared" si="95"/>
        <v>#DIV/0!</v>
      </c>
      <c r="BF184" s="149" t="e">
        <f t="shared" si="96"/>
        <v>#DIV/0!</v>
      </c>
      <c r="BG184" s="148">
        <f t="shared" si="97"/>
        <v>0</v>
      </c>
      <c r="BH184" s="149" t="e">
        <f t="shared" si="98"/>
        <v>#DIV/0!</v>
      </c>
      <c r="BI184" s="149" t="e">
        <f t="shared" si="99"/>
        <v>#DIV/0!</v>
      </c>
      <c r="BJ184" s="149" t="e">
        <f t="shared" si="100"/>
        <v>#DIV/0!</v>
      </c>
      <c r="BK184" s="149" t="e">
        <f t="shared" si="101"/>
        <v>#DIV/0!</v>
      </c>
      <c r="BL184" s="149" t="e">
        <f t="shared" si="102"/>
        <v>#DIV/0!</v>
      </c>
      <c r="BM184" s="148">
        <f t="shared" si="103"/>
        <v>0</v>
      </c>
      <c r="BN184" s="149" t="e">
        <f t="shared" si="104"/>
        <v>#DIV/0!</v>
      </c>
      <c r="BO184" s="149" t="e">
        <f t="shared" si="105"/>
        <v>#DIV/0!</v>
      </c>
      <c r="BP184" s="149" t="e">
        <f t="shared" si="106"/>
        <v>#DIV/0!</v>
      </c>
      <c r="BQ184" s="149" t="e">
        <f t="shared" si="107"/>
        <v>#DIV/0!</v>
      </c>
      <c r="BR184" s="149" t="e">
        <f t="shared" si="108"/>
        <v>#DIV/0!</v>
      </c>
      <c r="BS184" s="148">
        <f t="shared" si="109"/>
        <v>0</v>
      </c>
      <c r="BT184" s="150"/>
      <c r="BU184" s="150" t="e">
        <f>VLOOKUP(I184,Lists!$D$2:$D$19,1,FALSE)</f>
        <v>#N/A</v>
      </c>
      <c r="BV184" s="150" t="e">
        <f>VLOOKUP($I184,Blends!$B$2:$B$115,1,FALSE)</f>
        <v>#N/A</v>
      </c>
      <c r="BW184" s="150"/>
      <c r="BX184" s="151">
        <f>ROUND(IF($I184="Other HFC Blend",(AA184*$L184*SUMIF(Lists!$E$2:$E$133,'Quarterly Information'!$K184,Exchange_Value)+AA184*$N184*SUMIF(Lists!$E$2:$E$133,'Quarterly Information'!$M184,Exchange_Value)+AA184*$P184*SUMIF(Lists!$E$2:$E$133,'Quarterly Information'!$O184,Exchange_Value)+AA184*$R184*SUMIF(Lists!$E$2:$E$133,'Quarterly Information'!$Q184,Exchange_Value)+AA184*$T184*SUMIF(Lists!$E$2:$E$133,'Quarterly Information'!$S184,Exchange_Value))/1000,AA184*SUMIF(Lists!$E$2:$E$133,$I184,Exchange_Value)/1000),1)</f>
        <v>0</v>
      </c>
      <c r="BY184" s="151">
        <f>ROUND(IF($I184="Other HFC Blend",(AB184*$L184*SUMIF(Lists!$E$2:$E$133,'Quarterly Information'!$K184,Exchange_Value)+AB184*$N184*SUMIF(Lists!$E$2:$E$133,'Quarterly Information'!$M184,Exchange_Value)+AB184*$P184*SUMIF(Lists!$E$2:$E$133,'Quarterly Information'!$O184,Exchange_Value)+AB184*$R184*SUMIF(Lists!$E$2:$E$133,'Quarterly Information'!$Q184,Exchange_Value)+AB184*$T184*SUMIF(Lists!$E$2:$E$133,'Quarterly Information'!$S184,Exchange_Value))/1000,AB184*SUMIF(Lists!$E$2:$E$133,$I184,Exchange_Value)/1000),1)</f>
        <v>0</v>
      </c>
      <c r="BZ184" s="151">
        <f>ROUND(IF($I184="Other HFC Blend",(AC184*$L184*SUMIF(Lists!$E$2:$E$133,'Quarterly Information'!$K184,Exchange_Value)+AC184*$N184*SUMIF(Lists!$E$2:$E$133,'Quarterly Information'!$M184,Exchange_Value)+AC184*$P184*SUMIF(Lists!$E$2:$E$133,'Quarterly Information'!$O184,Exchange_Value)+AC184*$R184*SUMIF(Lists!$E$2:$E$133,'Quarterly Information'!$Q184,Exchange_Value)+AC184*$T184*SUMIF(Lists!$E$2:$E$133,'Quarterly Information'!$S184,Exchange_Value))/1000,AC184*SUMIF(Lists!$E$2:$E$133,$I184,Exchange_Value)/1000),1)</f>
        <v>0</v>
      </c>
      <c r="CA184" s="151">
        <f>ROUND(IF($I184="Other HFC Blend",(AD184*$L184*SUMIF(Lists!$E$2:$E$133,'Quarterly Information'!$K184,Exchange_Value)+AD184*$N184*SUMIF(Lists!$E$2:$E$133,'Quarterly Information'!$M184,Exchange_Value)+AD184*$P184*SUMIF(Lists!$E$2:$E$133,'Quarterly Information'!$O184,Exchange_Value)+AD184*$R184*SUMIF(Lists!$E$2:$E$133,'Quarterly Information'!$Q184,Exchange_Value)+AD184*$T184*SUMIF(Lists!$E$2:$E$133,'Quarterly Information'!$S184,Exchange_Value))/1000,AD184*SUMIF(Lists!$E$2:$E$133,$I184,Exchange_Value)/1000),1)</f>
        <v>0</v>
      </c>
      <c r="CB184" s="151">
        <f>ROUND(IF($I184="Other HFC Blend",(AE184*$L184*SUMIF(Lists!$E$2:$E$133,'Quarterly Information'!$K184,Exchange_Value)+AE184*$N184*SUMIF(Lists!$E$2:$E$133,'Quarterly Information'!$M184,Exchange_Value)+AE184*$P184*SUMIF(Lists!$E$2:$E$133,'Quarterly Information'!$O184,Exchange_Value)+AE184*$R184*SUMIF(Lists!$E$2:$E$133,'Quarterly Information'!$Q184,Exchange_Value)+AE184*$T184*SUMIF(Lists!$E$2:$E$133,'Quarterly Information'!$S184,Exchange_Value))/1000,AE184*SUMIF(Lists!$E$2:$E$133,$I184,Exchange_Value)/1000),1)</f>
        <v>0</v>
      </c>
      <c r="CC184" s="151">
        <f>ROUND(IF($I184="Other HFC Blend",(AF184*$L184*SUMIF(Lists!$E$2:$E$133,'Quarterly Information'!$K184,Exchange_Value)+AF184*$N184*SUMIF(Lists!$E$2:$E$133,'Quarterly Information'!$M184,Exchange_Value)+AF184*$P184*SUMIF(Lists!$E$2:$E$133,'Quarterly Information'!$O184,Exchange_Value)+AF184*$R184*SUMIF(Lists!$E$2:$E$133,'Quarterly Information'!$Q184,Exchange_Value)+AF184*$T184*SUMIF(Lists!$E$2:$E$133,'Quarterly Information'!$S184,Exchange_Value))/1000,AF184*SUMIF(Lists!$E$2:$E$133,$I184,Exchange_Value)/1000),1)</f>
        <v>0</v>
      </c>
    </row>
    <row r="185" spans="1:81" ht="14.1">
      <c r="A185" s="18">
        <v>143</v>
      </c>
      <c r="B185" s="46" t="str">
        <f t="shared" si="110"/>
        <v/>
      </c>
      <c r="C185" s="72"/>
      <c r="D185" s="47"/>
      <c r="E185" s="81"/>
      <c r="F185" s="48"/>
      <c r="G185" s="49"/>
      <c r="H185" s="50"/>
      <c r="I185" s="92"/>
      <c r="J185" s="104"/>
      <c r="K185" s="109"/>
      <c r="L185" s="51"/>
      <c r="M185" s="48"/>
      <c r="N185" s="51"/>
      <c r="O185" s="48"/>
      <c r="P185" s="51"/>
      <c r="Q185" s="69"/>
      <c r="R185" s="51"/>
      <c r="S185" s="69"/>
      <c r="T185" s="110"/>
      <c r="U185" s="107"/>
      <c r="V185" s="48"/>
      <c r="W185" s="52"/>
      <c r="X185" s="48"/>
      <c r="Y185" s="116"/>
      <c r="Z185" s="133"/>
      <c r="AA185" s="131"/>
      <c r="AB185" s="76"/>
      <c r="AC185" s="76"/>
      <c r="AD185" s="76"/>
      <c r="AE185" s="76"/>
      <c r="AF185" s="76"/>
      <c r="AG185" s="145"/>
      <c r="AH185"/>
      <c r="AI185" s="148">
        <f t="shared" si="74"/>
        <v>0</v>
      </c>
      <c r="AJ185" s="148">
        <f t="shared" si="75"/>
        <v>0</v>
      </c>
      <c r="AK185" s="148">
        <f t="shared" si="76"/>
        <v>0</v>
      </c>
      <c r="AL185" s="148">
        <f t="shared" si="77"/>
        <v>0</v>
      </c>
      <c r="AM185" s="148">
        <f t="shared" si="78"/>
        <v>0</v>
      </c>
      <c r="AN185" s="148">
        <f t="shared" si="79"/>
        <v>0</v>
      </c>
      <c r="AO185" s="150"/>
      <c r="AP185" s="149" t="e">
        <f t="shared" si="80"/>
        <v>#DIV/0!</v>
      </c>
      <c r="AQ185" s="149" t="e">
        <f t="shared" si="81"/>
        <v>#DIV/0!</v>
      </c>
      <c r="AR185" s="149" t="e">
        <f t="shared" si="82"/>
        <v>#DIV/0!</v>
      </c>
      <c r="AS185" s="149" t="e">
        <f t="shared" si="83"/>
        <v>#DIV/0!</v>
      </c>
      <c r="AT185" s="149" t="e">
        <f t="shared" si="84"/>
        <v>#DIV/0!</v>
      </c>
      <c r="AU185" s="148">
        <f t="shared" si="85"/>
        <v>0</v>
      </c>
      <c r="AV185" s="149" t="e">
        <f t="shared" si="86"/>
        <v>#DIV/0!</v>
      </c>
      <c r="AW185" s="149" t="e">
        <f t="shared" si="87"/>
        <v>#DIV/0!</v>
      </c>
      <c r="AX185" s="149" t="e">
        <f t="shared" si="88"/>
        <v>#DIV/0!</v>
      </c>
      <c r="AY185" s="149" t="e">
        <f t="shared" si="89"/>
        <v>#DIV/0!</v>
      </c>
      <c r="AZ185" s="149" t="e">
        <f t="shared" si="90"/>
        <v>#DIV/0!</v>
      </c>
      <c r="BA185" s="148">
        <f t="shared" si="91"/>
        <v>0</v>
      </c>
      <c r="BB185" s="149" t="e">
        <f t="shared" si="92"/>
        <v>#DIV/0!</v>
      </c>
      <c r="BC185" s="149" t="e">
        <f t="shared" si="93"/>
        <v>#DIV/0!</v>
      </c>
      <c r="BD185" s="149" t="e">
        <f t="shared" si="94"/>
        <v>#DIV/0!</v>
      </c>
      <c r="BE185" s="149" t="e">
        <f t="shared" si="95"/>
        <v>#DIV/0!</v>
      </c>
      <c r="BF185" s="149" t="e">
        <f t="shared" si="96"/>
        <v>#DIV/0!</v>
      </c>
      <c r="BG185" s="148">
        <f t="shared" si="97"/>
        <v>0</v>
      </c>
      <c r="BH185" s="149" t="e">
        <f t="shared" si="98"/>
        <v>#DIV/0!</v>
      </c>
      <c r="BI185" s="149" t="e">
        <f t="shared" si="99"/>
        <v>#DIV/0!</v>
      </c>
      <c r="BJ185" s="149" t="e">
        <f t="shared" si="100"/>
        <v>#DIV/0!</v>
      </c>
      <c r="BK185" s="149" t="e">
        <f t="shared" si="101"/>
        <v>#DIV/0!</v>
      </c>
      <c r="BL185" s="149" t="e">
        <f t="shared" si="102"/>
        <v>#DIV/0!</v>
      </c>
      <c r="BM185" s="148">
        <f t="shared" si="103"/>
        <v>0</v>
      </c>
      <c r="BN185" s="149" t="e">
        <f t="shared" si="104"/>
        <v>#DIV/0!</v>
      </c>
      <c r="BO185" s="149" t="e">
        <f t="shared" si="105"/>
        <v>#DIV/0!</v>
      </c>
      <c r="BP185" s="149" t="e">
        <f t="shared" si="106"/>
        <v>#DIV/0!</v>
      </c>
      <c r="BQ185" s="149" t="e">
        <f t="shared" si="107"/>
        <v>#DIV/0!</v>
      </c>
      <c r="BR185" s="149" t="e">
        <f t="shared" si="108"/>
        <v>#DIV/0!</v>
      </c>
      <c r="BS185" s="148">
        <f t="shared" si="109"/>
        <v>0</v>
      </c>
      <c r="BT185" s="150"/>
      <c r="BU185" s="150" t="e">
        <f>VLOOKUP(I185,Lists!$D$2:$D$19,1,FALSE)</f>
        <v>#N/A</v>
      </c>
      <c r="BV185" s="150" t="e">
        <f>VLOOKUP($I185,Blends!$B$2:$B$115,1,FALSE)</f>
        <v>#N/A</v>
      </c>
      <c r="BW185" s="150"/>
      <c r="BX185" s="151">
        <f>ROUND(IF($I185="Other HFC Blend",(AA185*$L185*SUMIF(Lists!$E$2:$E$133,'Quarterly Information'!$K185,Exchange_Value)+AA185*$N185*SUMIF(Lists!$E$2:$E$133,'Quarterly Information'!$M185,Exchange_Value)+AA185*$P185*SUMIF(Lists!$E$2:$E$133,'Quarterly Information'!$O185,Exchange_Value)+AA185*$R185*SUMIF(Lists!$E$2:$E$133,'Quarterly Information'!$Q185,Exchange_Value)+AA185*$T185*SUMIF(Lists!$E$2:$E$133,'Quarterly Information'!$S185,Exchange_Value))/1000,AA185*SUMIF(Lists!$E$2:$E$133,$I185,Exchange_Value)/1000),1)</f>
        <v>0</v>
      </c>
      <c r="BY185" s="151">
        <f>ROUND(IF($I185="Other HFC Blend",(AB185*$L185*SUMIF(Lists!$E$2:$E$133,'Quarterly Information'!$K185,Exchange_Value)+AB185*$N185*SUMIF(Lists!$E$2:$E$133,'Quarterly Information'!$M185,Exchange_Value)+AB185*$P185*SUMIF(Lists!$E$2:$E$133,'Quarterly Information'!$O185,Exchange_Value)+AB185*$R185*SUMIF(Lists!$E$2:$E$133,'Quarterly Information'!$Q185,Exchange_Value)+AB185*$T185*SUMIF(Lists!$E$2:$E$133,'Quarterly Information'!$S185,Exchange_Value))/1000,AB185*SUMIF(Lists!$E$2:$E$133,$I185,Exchange_Value)/1000),1)</f>
        <v>0</v>
      </c>
      <c r="BZ185" s="151">
        <f>ROUND(IF($I185="Other HFC Blend",(AC185*$L185*SUMIF(Lists!$E$2:$E$133,'Quarterly Information'!$K185,Exchange_Value)+AC185*$N185*SUMIF(Lists!$E$2:$E$133,'Quarterly Information'!$M185,Exchange_Value)+AC185*$P185*SUMIF(Lists!$E$2:$E$133,'Quarterly Information'!$O185,Exchange_Value)+AC185*$R185*SUMIF(Lists!$E$2:$E$133,'Quarterly Information'!$Q185,Exchange_Value)+AC185*$T185*SUMIF(Lists!$E$2:$E$133,'Quarterly Information'!$S185,Exchange_Value))/1000,AC185*SUMIF(Lists!$E$2:$E$133,$I185,Exchange_Value)/1000),1)</f>
        <v>0</v>
      </c>
      <c r="CA185" s="151">
        <f>ROUND(IF($I185="Other HFC Blend",(AD185*$L185*SUMIF(Lists!$E$2:$E$133,'Quarterly Information'!$K185,Exchange_Value)+AD185*$N185*SUMIF(Lists!$E$2:$E$133,'Quarterly Information'!$M185,Exchange_Value)+AD185*$P185*SUMIF(Lists!$E$2:$E$133,'Quarterly Information'!$O185,Exchange_Value)+AD185*$R185*SUMIF(Lists!$E$2:$E$133,'Quarterly Information'!$Q185,Exchange_Value)+AD185*$T185*SUMIF(Lists!$E$2:$E$133,'Quarterly Information'!$S185,Exchange_Value))/1000,AD185*SUMIF(Lists!$E$2:$E$133,$I185,Exchange_Value)/1000),1)</f>
        <v>0</v>
      </c>
      <c r="CB185" s="151">
        <f>ROUND(IF($I185="Other HFC Blend",(AE185*$L185*SUMIF(Lists!$E$2:$E$133,'Quarterly Information'!$K185,Exchange_Value)+AE185*$N185*SUMIF(Lists!$E$2:$E$133,'Quarterly Information'!$M185,Exchange_Value)+AE185*$P185*SUMIF(Lists!$E$2:$E$133,'Quarterly Information'!$O185,Exchange_Value)+AE185*$R185*SUMIF(Lists!$E$2:$E$133,'Quarterly Information'!$Q185,Exchange_Value)+AE185*$T185*SUMIF(Lists!$E$2:$E$133,'Quarterly Information'!$S185,Exchange_Value))/1000,AE185*SUMIF(Lists!$E$2:$E$133,$I185,Exchange_Value)/1000),1)</f>
        <v>0</v>
      </c>
      <c r="CC185" s="151">
        <f>ROUND(IF($I185="Other HFC Blend",(AF185*$L185*SUMIF(Lists!$E$2:$E$133,'Quarterly Information'!$K185,Exchange_Value)+AF185*$N185*SUMIF(Lists!$E$2:$E$133,'Quarterly Information'!$M185,Exchange_Value)+AF185*$P185*SUMIF(Lists!$E$2:$E$133,'Quarterly Information'!$O185,Exchange_Value)+AF185*$R185*SUMIF(Lists!$E$2:$E$133,'Quarterly Information'!$Q185,Exchange_Value)+AF185*$T185*SUMIF(Lists!$E$2:$E$133,'Quarterly Information'!$S185,Exchange_Value))/1000,AF185*SUMIF(Lists!$E$2:$E$133,$I185,Exchange_Value)/1000),1)</f>
        <v>0</v>
      </c>
    </row>
    <row r="186" spans="1:81" ht="14.1">
      <c r="A186" s="18">
        <v>144</v>
      </c>
      <c r="B186" s="46" t="str">
        <f t="shared" si="110"/>
        <v/>
      </c>
      <c r="C186" s="72"/>
      <c r="D186" s="47"/>
      <c r="E186" s="81"/>
      <c r="F186" s="48"/>
      <c r="G186" s="49"/>
      <c r="H186" s="50"/>
      <c r="I186" s="92"/>
      <c r="J186" s="104"/>
      <c r="K186" s="109"/>
      <c r="L186" s="51"/>
      <c r="M186" s="48"/>
      <c r="N186" s="51"/>
      <c r="O186" s="48"/>
      <c r="P186" s="51"/>
      <c r="Q186" s="69"/>
      <c r="R186" s="51"/>
      <c r="S186" s="69"/>
      <c r="T186" s="110"/>
      <c r="U186" s="107"/>
      <c r="V186" s="48"/>
      <c r="W186" s="52"/>
      <c r="X186" s="48"/>
      <c r="Y186" s="116"/>
      <c r="Z186" s="133"/>
      <c r="AA186" s="131"/>
      <c r="AB186" s="76"/>
      <c r="AC186" s="76"/>
      <c r="AD186" s="76"/>
      <c r="AE186" s="76"/>
      <c r="AF186" s="76"/>
      <c r="AG186" s="145"/>
      <c r="AH186"/>
      <c r="AI186" s="148">
        <f t="shared" si="74"/>
        <v>0</v>
      </c>
      <c r="AJ186" s="148">
        <f t="shared" si="75"/>
        <v>0</v>
      </c>
      <c r="AK186" s="148">
        <f t="shared" si="76"/>
        <v>0</v>
      </c>
      <c r="AL186" s="148">
        <f t="shared" si="77"/>
        <v>0</v>
      </c>
      <c r="AM186" s="148">
        <f t="shared" si="78"/>
        <v>0</v>
      </c>
      <c r="AN186" s="148">
        <f t="shared" si="79"/>
        <v>0</v>
      </c>
      <c r="AO186" s="150"/>
      <c r="AP186" s="149" t="e">
        <f t="shared" si="80"/>
        <v>#DIV/0!</v>
      </c>
      <c r="AQ186" s="149" t="e">
        <f t="shared" si="81"/>
        <v>#DIV/0!</v>
      </c>
      <c r="AR186" s="149" t="e">
        <f t="shared" si="82"/>
        <v>#DIV/0!</v>
      </c>
      <c r="AS186" s="149" t="e">
        <f t="shared" si="83"/>
        <v>#DIV/0!</v>
      </c>
      <c r="AT186" s="149" t="e">
        <f t="shared" si="84"/>
        <v>#DIV/0!</v>
      </c>
      <c r="AU186" s="148">
        <f t="shared" si="85"/>
        <v>0</v>
      </c>
      <c r="AV186" s="149" t="e">
        <f t="shared" si="86"/>
        <v>#DIV/0!</v>
      </c>
      <c r="AW186" s="149" t="e">
        <f t="shared" si="87"/>
        <v>#DIV/0!</v>
      </c>
      <c r="AX186" s="149" t="e">
        <f t="shared" si="88"/>
        <v>#DIV/0!</v>
      </c>
      <c r="AY186" s="149" t="e">
        <f t="shared" si="89"/>
        <v>#DIV/0!</v>
      </c>
      <c r="AZ186" s="149" t="e">
        <f t="shared" si="90"/>
        <v>#DIV/0!</v>
      </c>
      <c r="BA186" s="148">
        <f t="shared" si="91"/>
        <v>0</v>
      </c>
      <c r="BB186" s="149" t="e">
        <f t="shared" si="92"/>
        <v>#DIV/0!</v>
      </c>
      <c r="BC186" s="149" t="e">
        <f t="shared" si="93"/>
        <v>#DIV/0!</v>
      </c>
      <c r="BD186" s="149" t="e">
        <f t="shared" si="94"/>
        <v>#DIV/0!</v>
      </c>
      <c r="BE186" s="149" t="e">
        <f t="shared" si="95"/>
        <v>#DIV/0!</v>
      </c>
      <c r="BF186" s="149" t="e">
        <f t="shared" si="96"/>
        <v>#DIV/0!</v>
      </c>
      <c r="BG186" s="148">
        <f t="shared" si="97"/>
        <v>0</v>
      </c>
      <c r="BH186" s="149" t="e">
        <f t="shared" si="98"/>
        <v>#DIV/0!</v>
      </c>
      <c r="BI186" s="149" t="e">
        <f t="shared" si="99"/>
        <v>#DIV/0!</v>
      </c>
      <c r="BJ186" s="149" t="e">
        <f t="shared" si="100"/>
        <v>#DIV/0!</v>
      </c>
      <c r="BK186" s="149" t="e">
        <f t="shared" si="101"/>
        <v>#DIV/0!</v>
      </c>
      <c r="BL186" s="149" t="e">
        <f t="shared" si="102"/>
        <v>#DIV/0!</v>
      </c>
      <c r="BM186" s="148">
        <f t="shared" si="103"/>
        <v>0</v>
      </c>
      <c r="BN186" s="149" t="e">
        <f t="shared" si="104"/>
        <v>#DIV/0!</v>
      </c>
      <c r="BO186" s="149" t="e">
        <f t="shared" si="105"/>
        <v>#DIV/0!</v>
      </c>
      <c r="BP186" s="149" t="e">
        <f t="shared" si="106"/>
        <v>#DIV/0!</v>
      </c>
      <c r="BQ186" s="149" t="e">
        <f t="shared" si="107"/>
        <v>#DIV/0!</v>
      </c>
      <c r="BR186" s="149" t="e">
        <f t="shared" si="108"/>
        <v>#DIV/0!</v>
      </c>
      <c r="BS186" s="148">
        <f t="shared" si="109"/>
        <v>0</v>
      </c>
      <c r="BT186" s="150"/>
      <c r="BU186" s="150" t="e">
        <f>VLOOKUP(I186,Lists!$D$2:$D$19,1,FALSE)</f>
        <v>#N/A</v>
      </c>
      <c r="BV186" s="150" t="e">
        <f>VLOOKUP($I186,Blends!$B$2:$B$115,1,FALSE)</f>
        <v>#N/A</v>
      </c>
      <c r="BW186" s="150"/>
      <c r="BX186" s="151">
        <f>ROUND(IF($I186="Other HFC Blend",(AA186*$L186*SUMIF(Lists!$E$2:$E$133,'Quarterly Information'!$K186,Exchange_Value)+AA186*$N186*SUMIF(Lists!$E$2:$E$133,'Quarterly Information'!$M186,Exchange_Value)+AA186*$P186*SUMIF(Lists!$E$2:$E$133,'Quarterly Information'!$O186,Exchange_Value)+AA186*$R186*SUMIF(Lists!$E$2:$E$133,'Quarterly Information'!$Q186,Exchange_Value)+AA186*$T186*SUMIF(Lists!$E$2:$E$133,'Quarterly Information'!$S186,Exchange_Value))/1000,AA186*SUMIF(Lists!$E$2:$E$133,$I186,Exchange_Value)/1000),1)</f>
        <v>0</v>
      </c>
      <c r="BY186" s="151">
        <f>ROUND(IF($I186="Other HFC Blend",(AB186*$L186*SUMIF(Lists!$E$2:$E$133,'Quarterly Information'!$K186,Exchange_Value)+AB186*$N186*SUMIF(Lists!$E$2:$E$133,'Quarterly Information'!$M186,Exchange_Value)+AB186*$P186*SUMIF(Lists!$E$2:$E$133,'Quarterly Information'!$O186,Exchange_Value)+AB186*$R186*SUMIF(Lists!$E$2:$E$133,'Quarterly Information'!$Q186,Exchange_Value)+AB186*$T186*SUMIF(Lists!$E$2:$E$133,'Quarterly Information'!$S186,Exchange_Value))/1000,AB186*SUMIF(Lists!$E$2:$E$133,$I186,Exchange_Value)/1000),1)</f>
        <v>0</v>
      </c>
      <c r="BZ186" s="151">
        <f>ROUND(IF($I186="Other HFC Blend",(AC186*$L186*SUMIF(Lists!$E$2:$E$133,'Quarterly Information'!$K186,Exchange_Value)+AC186*$N186*SUMIF(Lists!$E$2:$E$133,'Quarterly Information'!$M186,Exchange_Value)+AC186*$P186*SUMIF(Lists!$E$2:$E$133,'Quarterly Information'!$O186,Exchange_Value)+AC186*$R186*SUMIF(Lists!$E$2:$E$133,'Quarterly Information'!$Q186,Exchange_Value)+AC186*$T186*SUMIF(Lists!$E$2:$E$133,'Quarterly Information'!$S186,Exchange_Value))/1000,AC186*SUMIF(Lists!$E$2:$E$133,$I186,Exchange_Value)/1000),1)</f>
        <v>0</v>
      </c>
      <c r="CA186" s="151">
        <f>ROUND(IF($I186="Other HFC Blend",(AD186*$L186*SUMIF(Lists!$E$2:$E$133,'Quarterly Information'!$K186,Exchange_Value)+AD186*$N186*SUMIF(Lists!$E$2:$E$133,'Quarterly Information'!$M186,Exchange_Value)+AD186*$P186*SUMIF(Lists!$E$2:$E$133,'Quarterly Information'!$O186,Exchange_Value)+AD186*$R186*SUMIF(Lists!$E$2:$E$133,'Quarterly Information'!$Q186,Exchange_Value)+AD186*$T186*SUMIF(Lists!$E$2:$E$133,'Quarterly Information'!$S186,Exchange_Value))/1000,AD186*SUMIF(Lists!$E$2:$E$133,$I186,Exchange_Value)/1000),1)</f>
        <v>0</v>
      </c>
      <c r="CB186" s="151">
        <f>ROUND(IF($I186="Other HFC Blend",(AE186*$L186*SUMIF(Lists!$E$2:$E$133,'Quarterly Information'!$K186,Exchange_Value)+AE186*$N186*SUMIF(Lists!$E$2:$E$133,'Quarterly Information'!$M186,Exchange_Value)+AE186*$P186*SUMIF(Lists!$E$2:$E$133,'Quarterly Information'!$O186,Exchange_Value)+AE186*$R186*SUMIF(Lists!$E$2:$E$133,'Quarterly Information'!$Q186,Exchange_Value)+AE186*$T186*SUMIF(Lists!$E$2:$E$133,'Quarterly Information'!$S186,Exchange_Value))/1000,AE186*SUMIF(Lists!$E$2:$E$133,$I186,Exchange_Value)/1000),1)</f>
        <v>0</v>
      </c>
      <c r="CC186" s="151">
        <f>ROUND(IF($I186="Other HFC Blend",(AF186*$L186*SUMIF(Lists!$E$2:$E$133,'Quarterly Information'!$K186,Exchange_Value)+AF186*$N186*SUMIF(Lists!$E$2:$E$133,'Quarterly Information'!$M186,Exchange_Value)+AF186*$P186*SUMIF(Lists!$E$2:$E$133,'Quarterly Information'!$O186,Exchange_Value)+AF186*$R186*SUMIF(Lists!$E$2:$E$133,'Quarterly Information'!$Q186,Exchange_Value)+AF186*$T186*SUMIF(Lists!$E$2:$E$133,'Quarterly Information'!$S186,Exchange_Value))/1000,AF186*SUMIF(Lists!$E$2:$E$133,$I186,Exchange_Value)/1000),1)</f>
        <v>0</v>
      </c>
    </row>
    <row r="187" spans="1:81" ht="14.1">
      <c r="A187" s="18">
        <v>145</v>
      </c>
      <c r="B187" s="46" t="str">
        <f t="shared" si="110"/>
        <v/>
      </c>
      <c r="C187" s="72"/>
      <c r="D187" s="47"/>
      <c r="E187" s="81"/>
      <c r="F187" s="48"/>
      <c r="G187" s="49"/>
      <c r="H187" s="50"/>
      <c r="I187" s="92"/>
      <c r="J187" s="104"/>
      <c r="K187" s="109"/>
      <c r="L187" s="51"/>
      <c r="M187" s="48"/>
      <c r="N187" s="51"/>
      <c r="O187" s="48"/>
      <c r="P187" s="51"/>
      <c r="Q187" s="69"/>
      <c r="R187" s="51"/>
      <c r="S187" s="69"/>
      <c r="T187" s="110"/>
      <c r="U187" s="107"/>
      <c r="V187" s="48"/>
      <c r="W187" s="52"/>
      <c r="X187" s="48"/>
      <c r="Y187" s="116"/>
      <c r="Z187" s="133"/>
      <c r="AA187" s="131"/>
      <c r="AB187" s="76"/>
      <c r="AC187" s="76"/>
      <c r="AD187" s="76"/>
      <c r="AE187" s="76"/>
      <c r="AF187" s="76"/>
      <c r="AG187" s="145"/>
      <c r="AH187"/>
      <c r="AI187" s="148">
        <f t="shared" si="74"/>
        <v>0</v>
      </c>
      <c r="AJ187" s="148">
        <f t="shared" si="75"/>
        <v>0</v>
      </c>
      <c r="AK187" s="148">
        <f t="shared" si="76"/>
        <v>0</v>
      </c>
      <c r="AL187" s="148">
        <f t="shared" si="77"/>
        <v>0</v>
      </c>
      <c r="AM187" s="148">
        <f t="shared" si="78"/>
        <v>0</v>
      </c>
      <c r="AN187" s="148">
        <f t="shared" si="79"/>
        <v>0</v>
      </c>
      <c r="AO187" s="150"/>
      <c r="AP187" s="149" t="e">
        <f t="shared" si="80"/>
        <v>#DIV/0!</v>
      </c>
      <c r="AQ187" s="149" t="e">
        <f t="shared" si="81"/>
        <v>#DIV/0!</v>
      </c>
      <c r="AR187" s="149" t="e">
        <f t="shared" si="82"/>
        <v>#DIV/0!</v>
      </c>
      <c r="AS187" s="149" t="e">
        <f t="shared" si="83"/>
        <v>#DIV/0!</v>
      </c>
      <c r="AT187" s="149" t="e">
        <f t="shared" si="84"/>
        <v>#DIV/0!</v>
      </c>
      <c r="AU187" s="148">
        <f t="shared" si="85"/>
        <v>0</v>
      </c>
      <c r="AV187" s="149" t="e">
        <f t="shared" si="86"/>
        <v>#DIV/0!</v>
      </c>
      <c r="AW187" s="149" t="e">
        <f t="shared" si="87"/>
        <v>#DIV/0!</v>
      </c>
      <c r="AX187" s="149" t="e">
        <f t="shared" si="88"/>
        <v>#DIV/0!</v>
      </c>
      <c r="AY187" s="149" t="e">
        <f t="shared" si="89"/>
        <v>#DIV/0!</v>
      </c>
      <c r="AZ187" s="149" t="e">
        <f t="shared" si="90"/>
        <v>#DIV/0!</v>
      </c>
      <c r="BA187" s="148">
        <f t="shared" si="91"/>
        <v>0</v>
      </c>
      <c r="BB187" s="149" t="e">
        <f t="shared" si="92"/>
        <v>#DIV/0!</v>
      </c>
      <c r="BC187" s="149" t="e">
        <f t="shared" si="93"/>
        <v>#DIV/0!</v>
      </c>
      <c r="BD187" s="149" t="e">
        <f t="shared" si="94"/>
        <v>#DIV/0!</v>
      </c>
      <c r="BE187" s="149" t="e">
        <f t="shared" si="95"/>
        <v>#DIV/0!</v>
      </c>
      <c r="BF187" s="149" t="e">
        <f t="shared" si="96"/>
        <v>#DIV/0!</v>
      </c>
      <c r="BG187" s="148">
        <f t="shared" si="97"/>
        <v>0</v>
      </c>
      <c r="BH187" s="149" t="e">
        <f t="shared" si="98"/>
        <v>#DIV/0!</v>
      </c>
      <c r="BI187" s="149" t="e">
        <f t="shared" si="99"/>
        <v>#DIV/0!</v>
      </c>
      <c r="BJ187" s="149" t="e">
        <f t="shared" si="100"/>
        <v>#DIV/0!</v>
      </c>
      <c r="BK187" s="149" t="e">
        <f t="shared" si="101"/>
        <v>#DIV/0!</v>
      </c>
      <c r="BL187" s="149" t="e">
        <f t="shared" si="102"/>
        <v>#DIV/0!</v>
      </c>
      <c r="BM187" s="148">
        <f t="shared" si="103"/>
        <v>0</v>
      </c>
      <c r="BN187" s="149" t="e">
        <f t="shared" si="104"/>
        <v>#DIV/0!</v>
      </c>
      <c r="BO187" s="149" t="e">
        <f t="shared" si="105"/>
        <v>#DIV/0!</v>
      </c>
      <c r="BP187" s="149" t="e">
        <f t="shared" si="106"/>
        <v>#DIV/0!</v>
      </c>
      <c r="BQ187" s="149" t="e">
        <f t="shared" si="107"/>
        <v>#DIV/0!</v>
      </c>
      <c r="BR187" s="149" t="e">
        <f t="shared" si="108"/>
        <v>#DIV/0!</v>
      </c>
      <c r="BS187" s="148">
        <f t="shared" si="109"/>
        <v>0</v>
      </c>
      <c r="BT187" s="150"/>
      <c r="BU187" s="150" t="e">
        <f>VLOOKUP(I187,Lists!$D$2:$D$19,1,FALSE)</f>
        <v>#N/A</v>
      </c>
      <c r="BV187" s="150" t="e">
        <f>VLOOKUP($I187,Blends!$B$2:$B$115,1,FALSE)</f>
        <v>#N/A</v>
      </c>
      <c r="BW187" s="150"/>
      <c r="BX187" s="151">
        <f>ROUND(IF($I187="Other HFC Blend",(AA187*$L187*SUMIF(Lists!$E$2:$E$133,'Quarterly Information'!$K187,Exchange_Value)+AA187*$N187*SUMIF(Lists!$E$2:$E$133,'Quarterly Information'!$M187,Exchange_Value)+AA187*$P187*SUMIF(Lists!$E$2:$E$133,'Quarterly Information'!$O187,Exchange_Value)+AA187*$R187*SUMIF(Lists!$E$2:$E$133,'Quarterly Information'!$Q187,Exchange_Value)+AA187*$T187*SUMIF(Lists!$E$2:$E$133,'Quarterly Information'!$S187,Exchange_Value))/1000,AA187*SUMIF(Lists!$E$2:$E$133,$I187,Exchange_Value)/1000),1)</f>
        <v>0</v>
      </c>
      <c r="BY187" s="151">
        <f>ROUND(IF($I187="Other HFC Blend",(AB187*$L187*SUMIF(Lists!$E$2:$E$133,'Quarterly Information'!$K187,Exchange_Value)+AB187*$N187*SUMIF(Lists!$E$2:$E$133,'Quarterly Information'!$M187,Exchange_Value)+AB187*$P187*SUMIF(Lists!$E$2:$E$133,'Quarterly Information'!$O187,Exchange_Value)+AB187*$R187*SUMIF(Lists!$E$2:$E$133,'Quarterly Information'!$Q187,Exchange_Value)+AB187*$T187*SUMIF(Lists!$E$2:$E$133,'Quarterly Information'!$S187,Exchange_Value))/1000,AB187*SUMIF(Lists!$E$2:$E$133,$I187,Exchange_Value)/1000),1)</f>
        <v>0</v>
      </c>
      <c r="BZ187" s="151">
        <f>ROUND(IF($I187="Other HFC Blend",(AC187*$L187*SUMIF(Lists!$E$2:$E$133,'Quarterly Information'!$K187,Exchange_Value)+AC187*$N187*SUMIF(Lists!$E$2:$E$133,'Quarterly Information'!$M187,Exchange_Value)+AC187*$P187*SUMIF(Lists!$E$2:$E$133,'Quarterly Information'!$O187,Exchange_Value)+AC187*$R187*SUMIF(Lists!$E$2:$E$133,'Quarterly Information'!$Q187,Exchange_Value)+AC187*$T187*SUMIF(Lists!$E$2:$E$133,'Quarterly Information'!$S187,Exchange_Value))/1000,AC187*SUMIF(Lists!$E$2:$E$133,$I187,Exchange_Value)/1000),1)</f>
        <v>0</v>
      </c>
      <c r="CA187" s="151">
        <f>ROUND(IF($I187="Other HFC Blend",(AD187*$L187*SUMIF(Lists!$E$2:$E$133,'Quarterly Information'!$K187,Exchange_Value)+AD187*$N187*SUMIF(Lists!$E$2:$E$133,'Quarterly Information'!$M187,Exchange_Value)+AD187*$P187*SUMIF(Lists!$E$2:$E$133,'Quarterly Information'!$O187,Exchange_Value)+AD187*$R187*SUMIF(Lists!$E$2:$E$133,'Quarterly Information'!$Q187,Exchange_Value)+AD187*$T187*SUMIF(Lists!$E$2:$E$133,'Quarterly Information'!$S187,Exchange_Value))/1000,AD187*SUMIF(Lists!$E$2:$E$133,$I187,Exchange_Value)/1000),1)</f>
        <v>0</v>
      </c>
      <c r="CB187" s="151">
        <f>ROUND(IF($I187="Other HFC Blend",(AE187*$L187*SUMIF(Lists!$E$2:$E$133,'Quarterly Information'!$K187,Exchange_Value)+AE187*$N187*SUMIF(Lists!$E$2:$E$133,'Quarterly Information'!$M187,Exchange_Value)+AE187*$P187*SUMIF(Lists!$E$2:$E$133,'Quarterly Information'!$O187,Exchange_Value)+AE187*$R187*SUMIF(Lists!$E$2:$E$133,'Quarterly Information'!$Q187,Exchange_Value)+AE187*$T187*SUMIF(Lists!$E$2:$E$133,'Quarterly Information'!$S187,Exchange_Value))/1000,AE187*SUMIF(Lists!$E$2:$E$133,$I187,Exchange_Value)/1000),1)</f>
        <v>0</v>
      </c>
      <c r="CC187" s="151">
        <f>ROUND(IF($I187="Other HFC Blend",(AF187*$L187*SUMIF(Lists!$E$2:$E$133,'Quarterly Information'!$K187,Exchange_Value)+AF187*$N187*SUMIF(Lists!$E$2:$E$133,'Quarterly Information'!$M187,Exchange_Value)+AF187*$P187*SUMIF(Lists!$E$2:$E$133,'Quarterly Information'!$O187,Exchange_Value)+AF187*$R187*SUMIF(Lists!$E$2:$E$133,'Quarterly Information'!$Q187,Exchange_Value)+AF187*$T187*SUMIF(Lists!$E$2:$E$133,'Quarterly Information'!$S187,Exchange_Value))/1000,AF187*SUMIF(Lists!$E$2:$E$133,$I187,Exchange_Value)/1000),1)</f>
        <v>0</v>
      </c>
    </row>
    <row r="188" spans="1:81" ht="14.1">
      <c r="A188" s="18">
        <v>146</v>
      </c>
      <c r="B188" s="46" t="str">
        <f t="shared" si="110"/>
        <v/>
      </c>
      <c r="C188" s="72"/>
      <c r="D188" s="47"/>
      <c r="E188" s="81"/>
      <c r="F188" s="48"/>
      <c r="G188" s="49"/>
      <c r="H188" s="50"/>
      <c r="I188" s="92"/>
      <c r="J188" s="104"/>
      <c r="K188" s="109"/>
      <c r="L188" s="51"/>
      <c r="M188" s="48"/>
      <c r="N188" s="51"/>
      <c r="O188" s="48"/>
      <c r="P188" s="51"/>
      <c r="Q188" s="69"/>
      <c r="R188" s="51"/>
      <c r="S188" s="69"/>
      <c r="T188" s="110"/>
      <c r="U188" s="107"/>
      <c r="V188" s="48"/>
      <c r="W188" s="52"/>
      <c r="X188" s="48"/>
      <c r="Y188" s="116"/>
      <c r="Z188" s="133"/>
      <c r="AA188" s="131"/>
      <c r="AB188" s="76"/>
      <c r="AC188" s="76"/>
      <c r="AD188" s="76"/>
      <c r="AE188" s="76"/>
      <c r="AF188" s="76"/>
      <c r="AG188" s="145"/>
      <c r="AH188"/>
      <c r="AI188" s="148">
        <f t="shared" si="74"/>
        <v>0</v>
      </c>
      <c r="AJ188" s="148">
        <f t="shared" si="75"/>
        <v>0</v>
      </c>
      <c r="AK188" s="148">
        <f t="shared" si="76"/>
        <v>0</v>
      </c>
      <c r="AL188" s="148">
        <f t="shared" si="77"/>
        <v>0</v>
      </c>
      <c r="AM188" s="148">
        <f t="shared" si="78"/>
        <v>0</v>
      </c>
      <c r="AN188" s="148">
        <f t="shared" si="79"/>
        <v>0</v>
      </c>
      <c r="AO188" s="150"/>
      <c r="AP188" s="149" t="e">
        <f t="shared" si="80"/>
        <v>#DIV/0!</v>
      </c>
      <c r="AQ188" s="149" t="e">
        <f t="shared" si="81"/>
        <v>#DIV/0!</v>
      </c>
      <c r="AR188" s="149" t="e">
        <f t="shared" si="82"/>
        <v>#DIV/0!</v>
      </c>
      <c r="AS188" s="149" t="e">
        <f t="shared" si="83"/>
        <v>#DIV/0!</v>
      </c>
      <c r="AT188" s="149" t="e">
        <f t="shared" si="84"/>
        <v>#DIV/0!</v>
      </c>
      <c r="AU188" s="148">
        <f t="shared" si="85"/>
        <v>0</v>
      </c>
      <c r="AV188" s="149" t="e">
        <f t="shared" si="86"/>
        <v>#DIV/0!</v>
      </c>
      <c r="AW188" s="149" t="e">
        <f t="shared" si="87"/>
        <v>#DIV/0!</v>
      </c>
      <c r="AX188" s="149" t="e">
        <f t="shared" si="88"/>
        <v>#DIV/0!</v>
      </c>
      <c r="AY188" s="149" t="e">
        <f t="shared" si="89"/>
        <v>#DIV/0!</v>
      </c>
      <c r="AZ188" s="149" t="e">
        <f t="shared" si="90"/>
        <v>#DIV/0!</v>
      </c>
      <c r="BA188" s="148">
        <f t="shared" si="91"/>
        <v>0</v>
      </c>
      <c r="BB188" s="149" t="e">
        <f t="shared" si="92"/>
        <v>#DIV/0!</v>
      </c>
      <c r="BC188" s="149" t="e">
        <f t="shared" si="93"/>
        <v>#DIV/0!</v>
      </c>
      <c r="BD188" s="149" t="e">
        <f t="shared" si="94"/>
        <v>#DIV/0!</v>
      </c>
      <c r="BE188" s="149" t="e">
        <f t="shared" si="95"/>
        <v>#DIV/0!</v>
      </c>
      <c r="BF188" s="149" t="e">
        <f t="shared" si="96"/>
        <v>#DIV/0!</v>
      </c>
      <c r="BG188" s="148">
        <f t="shared" si="97"/>
        <v>0</v>
      </c>
      <c r="BH188" s="149" t="e">
        <f t="shared" si="98"/>
        <v>#DIV/0!</v>
      </c>
      <c r="BI188" s="149" t="e">
        <f t="shared" si="99"/>
        <v>#DIV/0!</v>
      </c>
      <c r="BJ188" s="149" t="e">
        <f t="shared" si="100"/>
        <v>#DIV/0!</v>
      </c>
      <c r="BK188" s="149" t="e">
        <f t="shared" si="101"/>
        <v>#DIV/0!</v>
      </c>
      <c r="BL188" s="149" t="e">
        <f t="shared" si="102"/>
        <v>#DIV/0!</v>
      </c>
      <c r="BM188" s="148">
        <f t="shared" si="103"/>
        <v>0</v>
      </c>
      <c r="BN188" s="149" t="e">
        <f t="shared" si="104"/>
        <v>#DIV/0!</v>
      </c>
      <c r="BO188" s="149" t="e">
        <f t="shared" si="105"/>
        <v>#DIV/0!</v>
      </c>
      <c r="BP188" s="149" t="e">
        <f t="shared" si="106"/>
        <v>#DIV/0!</v>
      </c>
      <c r="BQ188" s="149" t="e">
        <f t="shared" si="107"/>
        <v>#DIV/0!</v>
      </c>
      <c r="BR188" s="149" t="e">
        <f t="shared" si="108"/>
        <v>#DIV/0!</v>
      </c>
      <c r="BS188" s="148">
        <f t="shared" si="109"/>
        <v>0</v>
      </c>
      <c r="BT188" s="150"/>
      <c r="BU188" s="150" t="e">
        <f>VLOOKUP(I188,Lists!$D$2:$D$19,1,FALSE)</f>
        <v>#N/A</v>
      </c>
      <c r="BV188" s="150" t="e">
        <f>VLOOKUP($I188,Blends!$B$2:$B$115,1,FALSE)</f>
        <v>#N/A</v>
      </c>
      <c r="BW188" s="150"/>
      <c r="BX188" s="151">
        <f>ROUND(IF($I188="Other HFC Blend",(AA188*$L188*SUMIF(Lists!$E$2:$E$133,'Quarterly Information'!$K188,Exchange_Value)+AA188*$N188*SUMIF(Lists!$E$2:$E$133,'Quarterly Information'!$M188,Exchange_Value)+AA188*$P188*SUMIF(Lists!$E$2:$E$133,'Quarterly Information'!$O188,Exchange_Value)+AA188*$R188*SUMIF(Lists!$E$2:$E$133,'Quarterly Information'!$Q188,Exchange_Value)+AA188*$T188*SUMIF(Lists!$E$2:$E$133,'Quarterly Information'!$S188,Exchange_Value))/1000,AA188*SUMIF(Lists!$E$2:$E$133,$I188,Exchange_Value)/1000),1)</f>
        <v>0</v>
      </c>
      <c r="BY188" s="151">
        <f>ROUND(IF($I188="Other HFC Blend",(AB188*$L188*SUMIF(Lists!$E$2:$E$133,'Quarterly Information'!$K188,Exchange_Value)+AB188*$N188*SUMIF(Lists!$E$2:$E$133,'Quarterly Information'!$M188,Exchange_Value)+AB188*$P188*SUMIF(Lists!$E$2:$E$133,'Quarterly Information'!$O188,Exchange_Value)+AB188*$R188*SUMIF(Lists!$E$2:$E$133,'Quarterly Information'!$Q188,Exchange_Value)+AB188*$T188*SUMIF(Lists!$E$2:$E$133,'Quarterly Information'!$S188,Exchange_Value))/1000,AB188*SUMIF(Lists!$E$2:$E$133,$I188,Exchange_Value)/1000),1)</f>
        <v>0</v>
      </c>
      <c r="BZ188" s="151">
        <f>ROUND(IF($I188="Other HFC Blend",(AC188*$L188*SUMIF(Lists!$E$2:$E$133,'Quarterly Information'!$K188,Exchange_Value)+AC188*$N188*SUMIF(Lists!$E$2:$E$133,'Quarterly Information'!$M188,Exchange_Value)+AC188*$P188*SUMIF(Lists!$E$2:$E$133,'Quarterly Information'!$O188,Exchange_Value)+AC188*$R188*SUMIF(Lists!$E$2:$E$133,'Quarterly Information'!$Q188,Exchange_Value)+AC188*$T188*SUMIF(Lists!$E$2:$E$133,'Quarterly Information'!$S188,Exchange_Value))/1000,AC188*SUMIF(Lists!$E$2:$E$133,$I188,Exchange_Value)/1000),1)</f>
        <v>0</v>
      </c>
      <c r="CA188" s="151">
        <f>ROUND(IF($I188="Other HFC Blend",(AD188*$L188*SUMIF(Lists!$E$2:$E$133,'Quarterly Information'!$K188,Exchange_Value)+AD188*$N188*SUMIF(Lists!$E$2:$E$133,'Quarterly Information'!$M188,Exchange_Value)+AD188*$P188*SUMIF(Lists!$E$2:$E$133,'Quarterly Information'!$O188,Exchange_Value)+AD188*$R188*SUMIF(Lists!$E$2:$E$133,'Quarterly Information'!$Q188,Exchange_Value)+AD188*$T188*SUMIF(Lists!$E$2:$E$133,'Quarterly Information'!$S188,Exchange_Value))/1000,AD188*SUMIF(Lists!$E$2:$E$133,$I188,Exchange_Value)/1000),1)</f>
        <v>0</v>
      </c>
      <c r="CB188" s="151">
        <f>ROUND(IF($I188="Other HFC Blend",(AE188*$L188*SUMIF(Lists!$E$2:$E$133,'Quarterly Information'!$K188,Exchange_Value)+AE188*$N188*SUMIF(Lists!$E$2:$E$133,'Quarterly Information'!$M188,Exchange_Value)+AE188*$P188*SUMIF(Lists!$E$2:$E$133,'Quarterly Information'!$O188,Exchange_Value)+AE188*$R188*SUMIF(Lists!$E$2:$E$133,'Quarterly Information'!$Q188,Exchange_Value)+AE188*$T188*SUMIF(Lists!$E$2:$E$133,'Quarterly Information'!$S188,Exchange_Value))/1000,AE188*SUMIF(Lists!$E$2:$E$133,$I188,Exchange_Value)/1000),1)</f>
        <v>0</v>
      </c>
      <c r="CC188" s="151">
        <f>ROUND(IF($I188="Other HFC Blend",(AF188*$L188*SUMIF(Lists!$E$2:$E$133,'Quarterly Information'!$K188,Exchange_Value)+AF188*$N188*SUMIF(Lists!$E$2:$E$133,'Quarterly Information'!$M188,Exchange_Value)+AF188*$P188*SUMIF(Lists!$E$2:$E$133,'Quarterly Information'!$O188,Exchange_Value)+AF188*$R188*SUMIF(Lists!$E$2:$E$133,'Quarterly Information'!$Q188,Exchange_Value)+AF188*$T188*SUMIF(Lists!$E$2:$E$133,'Quarterly Information'!$S188,Exchange_Value))/1000,AF188*SUMIF(Lists!$E$2:$E$133,$I188,Exchange_Value)/1000),1)</f>
        <v>0</v>
      </c>
    </row>
    <row r="189" spans="1:81" ht="14.1">
      <c r="A189" s="18">
        <v>147</v>
      </c>
      <c r="B189" s="46" t="str">
        <f t="shared" si="110"/>
        <v/>
      </c>
      <c r="C189" s="72"/>
      <c r="D189" s="47"/>
      <c r="E189" s="81"/>
      <c r="F189" s="48"/>
      <c r="G189" s="49"/>
      <c r="H189" s="50"/>
      <c r="I189" s="92"/>
      <c r="J189" s="104"/>
      <c r="K189" s="109"/>
      <c r="L189" s="51"/>
      <c r="M189" s="48"/>
      <c r="N189" s="51"/>
      <c r="O189" s="48"/>
      <c r="P189" s="51"/>
      <c r="Q189" s="69"/>
      <c r="R189" s="51"/>
      <c r="S189" s="69"/>
      <c r="T189" s="110"/>
      <c r="U189" s="107"/>
      <c r="V189" s="48"/>
      <c r="W189" s="52"/>
      <c r="X189" s="48"/>
      <c r="Y189" s="116"/>
      <c r="Z189" s="133"/>
      <c r="AA189" s="131"/>
      <c r="AB189" s="76"/>
      <c r="AC189" s="76"/>
      <c r="AD189" s="76"/>
      <c r="AE189" s="76"/>
      <c r="AF189" s="76"/>
      <c r="AG189" s="145"/>
      <c r="AH189"/>
      <c r="AI189" s="148">
        <f t="shared" si="74"/>
        <v>0</v>
      </c>
      <c r="AJ189" s="148">
        <f t="shared" si="75"/>
        <v>0</v>
      </c>
      <c r="AK189" s="148">
        <f t="shared" si="76"/>
        <v>0</v>
      </c>
      <c r="AL189" s="148">
        <f t="shared" si="77"/>
        <v>0</v>
      </c>
      <c r="AM189" s="148">
        <f t="shared" si="78"/>
        <v>0</v>
      </c>
      <c r="AN189" s="148">
        <f t="shared" si="79"/>
        <v>0</v>
      </c>
      <c r="AO189" s="150"/>
      <c r="AP189" s="149" t="e">
        <f t="shared" si="80"/>
        <v>#DIV/0!</v>
      </c>
      <c r="AQ189" s="149" t="e">
        <f t="shared" si="81"/>
        <v>#DIV/0!</v>
      </c>
      <c r="AR189" s="149" t="e">
        <f t="shared" si="82"/>
        <v>#DIV/0!</v>
      </c>
      <c r="AS189" s="149" t="e">
        <f t="shared" si="83"/>
        <v>#DIV/0!</v>
      </c>
      <c r="AT189" s="149" t="e">
        <f t="shared" si="84"/>
        <v>#DIV/0!</v>
      </c>
      <c r="AU189" s="148">
        <f t="shared" si="85"/>
        <v>0</v>
      </c>
      <c r="AV189" s="149" t="e">
        <f t="shared" si="86"/>
        <v>#DIV/0!</v>
      </c>
      <c r="AW189" s="149" t="e">
        <f t="shared" si="87"/>
        <v>#DIV/0!</v>
      </c>
      <c r="AX189" s="149" t="e">
        <f t="shared" si="88"/>
        <v>#DIV/0!</v>
      </c>
      <c r="AY189" s="149" t="e">
        <f t="shared" si="89"/>
        <v>#DIV/0!</v>
      </c>
      <c r="AZ189" s="149" t="e">
        <f t="shared" si="90"/>
        <v>#DIV/0!</v>
      </c>
      <c r="BA189" s="148">
        <f t="shared" si="91"/>
        <v>0</v>
      </c>
      <c r="BB189" s="149" t="e">
        <f t="shared" si="92"/>
        <v>#DIV/0!</v>
      </c>
      <c r="BC189" s="149" t="e">
        <f t="shared" si="93"/>
        <v>#DIV/0!</v>
      </c>
      <c r="BD189" s="149" t="e">
        <f t="shared" si="94"/>
        <v>#DIV/0!</v>
      </c>
      <c r="BE189" s="149" t="e">
        <f t="shared" si="95"/>
        <v>#DIV/0!</v>
      </c>
      <c r="BF189" s="149" t="e">
        <f t="shared" si="96"/>
        <v>#DIV/0!</v>
      </c>
      <c r="BG189" s="148">
        <f t="shared" si="97"/>
        <v>0</v>
      </c>
      <c r="BH189" s="149" t="e">
        <f t="shared" si="98"/>
        <v>#DIV/0!</v>
      </c>
      <c r="BI189" s="149" t="e">
        <f t="shared" si="99"/>
        <v>#DIV/0!</v>
      </c>
      <c r="BJ189" s="149" t="e">
        <f t="shared" si="100"/>
        <v>#DIV/0!</v>
      </c>
      <c r="BK189" s="149" t="e">
        <f t="shared" si="101"/>
        <v>#DIV/0!</v>
      </c>
      <c r="BL189" s="149" t="e">
        <f t="shared" si="102"/>
        <v>#DIV/0!</v>
      </c>
      <c r="BM189" s="148">
        <f t="shared" si="103"/>
        <v>0</v>
      </c>
      <c r="BN189" s="149" t="e">
        <f t="shared" si="104"/>
        <v>#DIV/0!</v>
      </c>
      <c r="BO189" s="149" t="e">
        <f t="shared" si="105"/>
        <v>#DIV/0!</v>
      </c>
      <c r="BP189" s="149" t="e">
        <f t="shared" si="106"/>
        <v>#DIV/0!</v>
      </c>
      <c r="BQ189" s="149" t="e">
        <f t="shared" si="107"/>
        <v>#DIV/0!</v>
      </c>
      <c r="BR189" s="149" t="e">
        <f t="shared" si="108"/>
        <v>#DIV/0!</v>
      </c>
      <c r="BS189" s="148">
        <f t="shared" si="109"/>
        <v>0</v>
      </c>
      <c r="BT189" s="150"/>
      <c r="BU189" s="150" t="e">
        <f>VLOOKUP(I189,Lists!$D$2:$D$19,1,FALSE)</f>
        <v>#N/A</v>
      </c>
      <c r="BV189" s="150" t="e">
        <f>VLOOKUP($I189,Blends!$B$2:$B$115,1,FALSE)</f>
        <v>#N/A</v>
      </c>
      <c r="BW189" s="150"/>
      <c r="BX189" s="151">
        <f>ROUND(IF($I189="Other HFC Blend",(AA189*$L189*SUMIF(Lists!$E$2:$E$133,'Quarterly Information'!$K189,Exchange_Value)+AA189*$N189*SUMIF(Lists!$E$2:$E$133,'Quarterly Information'!$M189,Exchange_Value)+AA189*$P189*SUMIF(Lists!$E$2:$E$133,'Quarterly Information'!$O189,Exchange_Value)+AA189*$R189*SUMIF(Lists!$E$2:$E$133,'Quarterly Information'!$Q189,Exchange_Value)+AA189*$T189*SUMIF(Lists!$E$2:$E$133,'Quarterly Information'!$S189,Exchange_Value))/1000,AA189*SUMIF(Lists!$E$2:$E$133,$I189,Exchange_Value)/1000),1)</f>
        <v>0</v>
      </c>
      <c r="BY189" s="151">
        <f>ROUND(IF($I189="Other HFC Blend",(AB189*$L189*SUMIF(Lists!$E$2:$E$133,'Quarterly Information'!$K189,Exchange_Value)+AB189*$N189*SUMIF(Lists!$E$2:$E$133,'Quarterly Information'!$M189,Exchange_Value)+AB189*$P189*SUMIF(Lists!$E$2:$E$133,'Quarterly Information'!$O189,Exchange_Value)+AB189*$R189*SUMIF(Lists!$E$2:$E$133,'Quarterly Information'!$Q189,Exchange_Value)+AB189*$T189*SUMIF(Lists!$E$2:$E$133,'Quarterly Information'!$S189,Exchange_Value))/1000,AB189*SUMIF(Lists!$E$2:$E$133,$I189,Exchange_Value)/1000),1)</f>
        <v>0</v>
      </c>
      <c r="BZ189" s="151">
        <f>ROUND(IF($I189="Other HFC Blend",(AC189*$L189*SUMIF(Lists!$E$2:$E$133,'Quarterly Information'!$K189,Exchange_Value)+AC189*$N189*SUMIF(Lists!$E$2:$E$133,'Quarterly Information'!$M189,Exchange_Value)+AC189*$P189*SUMIF(Lists!$E$2:$E$133,'Quarterly Information'!$O189,Exchange_Value)+AC189*$R189*SUMIF(Lists!$E$2:$E$133,'Quarterly Information'!$Q189,Exchange_Value)+AC189*$T189*SUMIF(Lists!$E$2:$E$133,'Quarterly Information'!$S189,Exchange_Value))/1000,AC189*SUMIF(Lists!$E$2:$E$133,$I189,Exchange_Value)/1000),1)</f>
        <v>0</v>
      </c>
      <c r="CA189" s="151">
        <f>ROUND(IF($I189="Other HFC Blend",(AD189*$L189*SUMIF(Lists!$E$2:$E$133,'Quarterly Information'!$K189,Exchange_Value)+AD189*$N189*SUMIF(Lists!$E$2:$E$133,'Quarterly Information'!$M189,Exchange_Value)+AD189*$P189*SUMIF(Lists!$E$2:$E$133,'Quarterly Information'!$O189,Exchange_Value)+AD189*$R189*SUMIF(Lists!$E$2:$E$133,'Quarterly Information'!$Q189,Exchange_Value)+AD189*$T189*SUMIF(Lists!$E$2:$E$133,'Quarterly Information'!$S189,Exchange_Value))/1000,AD189*SUMIF(Lists!$E$2:$E$133,$I189,Exchange_Value)/1000),1)</f>
        <v>0</v>
      </c>
      <c r="CB189" s="151">
        <f>ROUND(IF($I189="Other HFC Blend",(AE189*$L189*SUMIF(Lists!$E$2:$E$133,'Quarterly Information'!$K189,Exchange_Value)+AE189*$N189*SUMIF(Lists!$E$2:$E$133,'Quarterly Information'!$M189,Exchange_Value)+AE189*$P189*SUMIF(Lists!$E$2:$E$133,'Quarterly Information'!$O189,Exchange_Value)+AE189*$R189*SUMIF(Lists!$E$2:$E$133,'Quarterly Information'!$Q189,Exchange_Value)+AE189*$T189*SUMIF(Lists!$E$2:$E$133,'Quarterly Information'!$S189,Exchange_Value))/1000,AE189*SUMIF(Lists!$E$2:$E$133,$I189,Exchange_Value)/1000),1)</f>
        <v>0</v>
      </c>
      <c r="CC189" s="151">
        <f>ROUND(IF($I189="Other HFC Blend",(AF189*$L189*SUMIF(Lists!$E$2:$E$133,'Quarterly Information'!$K189,Exchange_Value)+AF189*$N189*SUMIF(Lists!$E$2:$E$133,'Quarterly Information'!$M189,Exchange_Value)+AF189*$P189*SUMIF(Lists!$E$2:$E$133,'Quarterly Information'!$O189,Exchange_Value)+AF189*$R189*SUMIF(Lists!$E$2:$E$133,'Quarterly Information'!$Q189,Exchange_Value)+AF189*$T189*SUMIF(Lists!$E$2:$E$133,'Quarterly Information'!$S189,Exchange_Value))/1000,AF189*SUMIF(Lists!$E$2:$E$133,$I189,Exchange_Value)/1000),1)</f>
        <v>0</v>
      </c>
    </row>
    <row r="190" spans="1:81" ht="14.1">
      <c r="A190" s="18">
        <v>148</v>
      </c>
      <c r="B190" s="46" t="str">
        <f t="shared" si="110"/>
        <v/>
      </c>
      <c r="C190" s="72"/>
      <c r="D190" s="47"/>
      <c r="E190" s="81"/>
      <c r="F190" s="48"/>
      <c r="G190" s="49"/>
      <c r="H190" s="50"/>
      <c r="I190" s="92"/>
      <c r="J190" s="104"/>
      <c r="K190" s="109"/>
      <c r="L190" s="51"/>
      <c r="M190" s="48"/>
      <c r="N190" s="51"/>
      <c r="O190" s="48"/>
      <c r="P190" s="51"/>
      <c r="Q190" s="69"/>
      <c r="R190" s="51"/>
      <c r="S190" s="69"/>
      <c r="T190" s="110"/>
      <c r="U190" s="107"/>
      <c r="V190" s="48"/>
      <c r="W190" s="52"/>
      <c r="X190" s="48"/>
      <c r="Y190" s="116"/>
      <c r="Z190" s="133"/>
      <c r="AA190" s="131"/>
      <c r="AB190" s="76"/>
      <c r="AC190" s="76"/>
      <c r="AD190" s="76"/>
      <c r="AE190" s="76"/>
      <c r="AF190" s="76"/>
      <c r="AG190" s="145"/>
      <c r="AH190"/>
      <c r="AI190" s="148">
        <f t="shared" si="74"/>
        <v>0</v>
      </c>
      <c r="AJ190" s="148">
        <f t="shared" si="75"/>
        <v>0</v>
      </c>
      <c r="AK190" s="148">
        <f t="shared" si="76"/>
        <v>0</v>
      </c>
      <c r="AL190" s="148">
        <f t="shared" si="77"/>
        <v>0</v>
      </c>
      <c r="AM190" s="148">
        <f t="shared" si="78"/>
        <v>0</v>
      </c>
      <c r="AN190" s="148">
        <f t="shared" si="79"/>
        <v>0</v>
      </c>
      <c r="AO190" s="150"/>
      <c r="AP190" s="149" t="e">
        <f t="shared" si="80"/>
        <v>#DIV/0!</v>
      </c>
      <c r="AQ190" s="149" t="e">
        <f t="shared" si="81"/>
        <v>#DIV/0!</v>
      </c>
      <c r="AR190" s="149" t="e">
        <f t="shared" si="82"/>
        <v>#DIV/0!</v>
      </c>
      <c r="AS190" s="149" t="e">
        <f t="shared" si="83"/>
        <v>#DIV/0!</v>
      </c>
      <c r="AT190" s="149" t="e">
        <f t="shared" si="84"/>
        <v>#DIV/0!</v>
      </c>
      <c r="AU190" s="148">
        <f t="shared" si="85"/>
        <v>0</v>
      </c>
      <c r="AV190" s="149" t="e">
        <f t="shared" si="86"/>
        <v>#DIV/0!</v>
      </c>
      <c r="AW190" s="149" t="e">
        <f t="shared" si="87"/>
        <v>#DIV/0!</v>
      </c>
      <c r="AX190" s="149" t="e">
        <f t="shared" si="88"/>
        <v>#DIV/0!</v>
      </c>
      <c r="AY190" s="149" t="e">
        <f t="shared" si="89"/>
        <v>#DIV/0!</v>
      </c>
      <c r="AZ190" s="149" t="e">
        <f t="shared" si="90"/>
        <v>#DIV/0!</v>
      </c>
      <c r="BA190" s="148">
        <f t="shared" si="91"/>
        <v>0</v>
      </c>
      <c r="BB190" s="149" t="e">
        <f t="shared" si="92"/>
        <v>#DIV/0!</v>
      </c>
      <c r="BC190" s="149" t="e">
        <f t="shared" si="93"/>
        <v>#DIV/0!</v>
      </c>
      <c r="BD190" s="149" t="e">
        <f t="shared" si="94"/>
        <v>#DIV/0!</v>
      </c>
      <c r="BE190" s="149" t="e">
        <f t="shared" si="95"/>
        <v>#DIV/0!</v>
      </c>
      <c r="BF190" s="149" t="e">
        <f t="shared" si="96"/>
        <v>#DIV/0!</v>
      </c>
      <c r="BG190" s="148">
        <f t="shared" si="97"/>
        <v>0</v>
      </c>
      <c r="BH190" s="149" t="e">
        <f t="shared" si="98"/>
        <v>#DIV/0!</v>
      </c>
      <c r="BI190" s="149" t="e">
        <f t="shared" si="99"/>
        <v>#DIV/0!</v>
      </c>
      <c r="BJ190" s="149" t="e">
        <f t="shared" si="100"/>
        <v>#DIV/0!</v>
      </c>
      <c r="BK190" s="149" t="e">
        <f t="shared" si="101"/>
        <v>#DIV/0!</v>
      </c>
      <c r="BL190" s="149" t="e">
        <f t="shared" si="102"/>
        <v>#DIV/0!</v>
      </c>
      <c r="BM190" s="148">
        <f t="shared" si="103"/>
        <v>0</v>
      </c>
      <c r="BN190" s="149" t="e">
        <f t="shared" si="104"/>
        <v>#DIV/0!</v>
      </c>
      <c r="BO190" s="149" t="e">
        <f t="shared" si="105"/>
        <v>#DIV/0!</v>
      </c>
      <c r="BP190" s="149" t="e">
        <f t="shared" si="106"/>
        <v>#DIV/0!</v>
      </c>
      <c r="BQ190" s="149" t="e">
        <f t="shared" si="107"/>
        <v>#DIV/0!</v>
      </c>
      <c r="BR190" s="149" t="e">
        <f t="shared" si="108"/>
        <v>#DIV/0!</v>
      </c>
      <c r="BS190" s="148">
        <f t="shared" si="109"/>
        <v>0</v>
      </c>
      <c r="BT190" s="150"/>
      <c r="BU190" s="150" t="e">
        <f>VLOOKUP(I190,Lists!$D$2:$D$19,1,FALSE)</f>
        <v>#N/A</v>
      </c>
      <c r="BV190" s="150" t="e">
        <f>VLOOKUP($I190,Blends!$B$2:$B$115,1,FALSE)</f>
        <v>#N/A</v>
      </c>
      <c r="BW190" s="150"/>
      <c r="BX190" s="151">
        <f>ROUND(IF($I190="Other HFC Blend",(AA190*$L190*SUMIF(Lists!$E$2:$E$133,'Quarterly Information'!$K190,Exchange_Value)+AA190*$N190*SUMIF(Lists!$E$2:$E$133,'Quarterly Information'!$M190,Exchange_Value)+AA190*$P190*SUMIF(Lists!$E$2:$E$133,'Quarterly Information'!$O190,Exchange_Value)+AA190*$R190*SUMIF(Lists!$E$2:$E$133,'Quarterly Information'!$Q190,Exchange_Value)+AA190*$T190*SUMIF(Lists!$E$2:$E$133,'Quarterly Information'!$S190,Exchange_Value))/1000,AA190*SUMIF(Lists!$E$2:$E$133,$I190,Exchange_Value)/1000),1)</f>
        <v>0</v>
      </c>
      <c r="BY190" s="151">
        <f>ROUND(IF($I190="Other HFC Blend",(AB190*$L190*SUMIF(Lists!$E$2:$E$133,'Quarterly Information'!$K190,Exchange_Value)+AB190*$N190*SUMIF(Lists!$E$2:$E$133,'Quarterly Information'!$M190,Exchange_Value)+AB190*$P190*SUMIF(Lists!$E$2:$E$133,'Quarterly Information'!$O190,Exchange_Value)+AB190*$R190*SUMIF(Lists!$E$2:$E$133,'Quarterly Information'!$Q190,Exchange_Value)+AB190*$T190*SUMIF(Lists!$E$2:$E$133,'Quarterly Information'!$S190,Exchange_Value))/1000,AB190*SUMIF(Lists!$E$2:$E$133,$I190,Exchange_Value)/1000),1)</f>
        <v>0</v>
      </c>
      <c r="BZ190" s="151">
        <f>ROUND(IF($I190="Other HFC Blend",(AC190*$L190*SUMIF(Lists!$E$2:$E$133,'Quarterly Information'!$K190,Exchange_Value)+AC190*$N190*SUMIF(Lists!$E$2:$E$133,'Quarterly Information'!$M190,Exchange_Value)+AC190*$P190*SUMIF(Lists!$E$2:$E$133,'Quarterly Information'!$O190,Exchange_Value)+AC190*$R190*SUMIF(Lists!$E$2:$E$133,'Quarterly Information'!$Q190,Exchange_Value)+AC190*$T190*SUMIF(Lists!$E$2:$E$133,'Quarterly Information'!$S190,Exchange_Value))/1000,AC190*SUMIF(Lists!$E$2:$E$133,$I190,Exchange_Value)/1000),1)</f>
        <v>0</v>
      </c>
      <c r="CA190" s="151">
        <f>ROUND(IF($I190="Other HFC Blend",(AD190*$L190*SUMIF(Lists!$E$2:$E$133,'Quarterly Information'!$K190,Exchange_Value)+AD190*$N190*SUMIF(Lists!$E$2:$E$133,'Quarterly Information'!$M190,Exchange_Value)+AD190*$P190*SUMIF(Lists!$E$2:$E$133,'Quarterly Information'!$O190,Exchange_Value)+AD190*$R190*SUMIF(Lists!$E$2:$E$133,'Quarterly Information'!$Q190,Exchange_Value)+AD190*$T190*SUMIF(Lists!$E$2:$E$133,'Quarterly Information'!$S190,Exchange_Value))/1000,AD190*SUMIF(Lists!$E$2:$E$133,$I190,Exchange_Value)/1000),1)</f>
        <v>0</v>
      </c>
      <c r="CB190" s="151">
        <f>ROUND(IF($I190="Other HFC Blend",(AE190*$L190*SUMIF(Lists!$E$2:$E$133,'Quarterly Information'!$K190,Exchange_Value)+AE190*$N190*SUMIF(Lists!$E$2:$E$133,'Quarterly Information'!$M190,Exchange_Value)+AE190*$P190*SUMIF(Lists!$E$2:$E$133,'Quarterly Information'!$O190,Exchange_Value)+AE190*$R190*SUMIF(Lists!$E$2:$E$133,'Quarterly Information'!$Q190,Exchange_Value)+AE190*$T190*SUMIF(Lists!$E$2:$E$133,'Quarterly Information'!$S190,Exchange_Value))/1000,AE190*SUMIF(Lists!$E$2:$E$133,$I190,Exchange_Value)/1000),1)</f>
        <v>0</v>
      </c>
      <c r="CC190" s="151">
        <f>ROUND(IF($I190="Other HFC Blend",(AF190*$L190*SUMIF(Lists!$E$2:$E$133,'Quarterly Information'!$K190,Exchange_Value)+AF190*$N190*SUMIF(Lists!$E$2:$E$133,'Quarterly Information'!$M190,Exchange_Value)+AF190*$P190*SUMIF(Lists!$E$2:$E$133,'Quarterly Information'!$O190,Exchange_Value)+AF190*$R190*SUMIF(Lists!$E$2:$E$133,'Quarterly Information'!$Q190,Exchange_Value)+AF190*$T190*SUMIF(Lists!$E$2:$E$133,'Quarterly Information'!$S190,Exchange_Value))/1000,AF190*SUMIF(Lists!$E$2:$E$133,$I190,Exchange_Value)/1000),1)</f>
        <v>0</v>
      </c>
    </row>
    <row r="191" spans="1:81" ht="14.1">
      <c r="A191" s="18">
        <v>149</v>
      </c>
      <c r="B191" s="46" t="str">
        <f t="shared" si="110"/>
        <v/>
      </c>
      <c r="C191" s="72"/>
      <c r="D191" s="47"/>
      <c r="E191" s="81"/>
      <c r="F191" s="48"/>
      <c r="G191" s="49"/>
      <c r="H191" s="50"/>
      <c r="I191" s="92"/>
      <c r="J191" s="104"/>
      <c r="K191" s="109"/>
      <c r="L191" s="51"/>
      <c r="M191" s="48"/>
      <c r="N191" s="51"/>
      <c r="O191" s="48"/>
      <c r="P191" s="51"/>
      <c r="Q191" s="69"/>
      <c r="R191" s="51"/>
      <c r="S191" s="69"/>
      <c r="T191" s="110"/>
      <c r="U191" s="107"/>
      <c r="V191" s="48"/>
      <c r="W191" s="52"/>
      <c r="X191" s="48"/>
      <c r="Y191" s="116"/>
      <c r="Z191" s="133"/>
      <c r="AA191" s="131"/>
      <c r="AB191" s="76"/>
      <c r="AC191" s="76"/>
      <c r="AD191" s="76"/>
      <c r="AE191" s="76"/>
      <c r="AF191" s="76"/>
      <c r="AG191" s="145"/>
      <c r="AH191"/>
      <c r="AI191" s="148">
        <f t="shared" si="74"/>
        <v>0</v>
      </c>
      <c r="AJ191" s="148">
        <f t="shared" si="75"/>
        <v>0</v>
      </c>
      <c r="AK191" s="148">
        <f t="shared" si="76"/>
        <v>0</v>
      </c>
      <c r="AL191" s="148">
        <f t="shared" si="77"/>
        <v>0</v>
      </c>
      <c r="AM191" s="148">
        <f t="shared" si="78"/>
        <v>0</v>
      </c>
      <c r="AN191" s="148">
        <f t="shared" si="79"/>
        <v>0</v>
      </c>
      <c r="AO191" s="150"/>
      <c r="AP191" s="149" t="e">
        <f t="shared" si="80"/>
        <v>#DIV/0!</v>
      </c>
      <c r="AQ191" s="149" t="e">
        <f t="shared" si="81"/>
        <v>#DIV/0!</v>
      </c>
      <c r="AR191" s="149" t="e">
        <f t="shared" si="82"/>
        <v>#DIV/0!</v>
      </c>
      <c r="AS191" s="149" t="e">
        <f t="shared" si="83"/>
        <v>#DIV/0!</v>
      </c>
      <c r="AT191" s="149" t="e">
        <f t="shared" si="84"/>
        <v>#DIV/0!</v>
      </c>
      <c r="AU191" s="148">
        <f t="shared" si="85"/>
        <v>0</v>
      </c>
      <c r="AV191" s="149" t="e">
        <f t="shared" si="86"/>
        <v>#DIV/0!</v>
      </c>
      <c r="AW191" s="149" t="e">
        <f t="shared" si="87"/>
        <v>#DIV/0!</v>
      </c>
      <c r="AX191" s="149" t="e">
        <f t="shared" si="88"/>
        <v>#DIV/0!</v>
      </c>
      <c r="AY191" s="149" t="e">
        <f t="shared" si="89"/>
        <v>#DIV/0!</v>
      </c>
      <c r="AZ191" s="149" t="e">
        <f t="shared" si="90"/>
        <v>#DIV/0!</v>
      </c>
      <c r="BA191" s="148">
        <f t="shared" si="91"/>
        <v>0</v>
      </c>
      <c r="BB191" s="149" t="e">
        <f t="shared" si="92"/>
        <v>#DIV/0!</v>
      </c>
      <c r="BC191" s="149" t="e">
        <f t="shared" si="93"/>
        <v>#DIV/0!</v>
      </c>
      <c r="BD191" s="149" t="e">
        <f t="shared" si="94"/>
        <v>#DIV/0!</v>
      </c>
      <c r="BE191" s="149" t="e">
        <f t="shared" si="95"/>
        <v>#DIV/0!</v>
      </c>
      <c r="BF191" s="149" t="e">
        <f t="shared" si="96"/>
        <v>#DIV/0!</v>
      </c>
      <c r="BG191" s="148">
        <f t="shared" si="97"/>
        <v>0</v>
      </c>
      <c r="BH191" s="149" t="e">
        <f t="shared" si="98"/>
        <v>#DIV/0!</v>
      </c>
      <c r="BI191" s="149" t="e">
        <f t="shared" si="99"/>
        <v>#DIV/0!</v>
      </c>
      <c r="BJ191" s="149" t="e">
        <f t="shared" si="100"/>
        <v>#DIV/0!</v>
      </c>
      <c r="BK191" s="149" t="e">
        <f t="shared" si="101"/>
        <v>#DIV/0!</v>
      </c>
      <c r="BL191" s="149" t="e">
        <f t="shared" si="102"/>
        <v>#DIV/0!</v>
      </c>
      <c r="BM191" s="148">
        <f t="shared" si="103"/>
        <v>0</v>
      </c>
      <c r="BN191" s="149" t="e">
        <f t="shared" si="104"/>
        <v>#DIV/0!</v>
      </c>
      <c r="BO191" s="149" t="e">
        <f t="shared" si="105"/>
        <v>#DIV/0!</v>
      </c>
      <c r="BP191" s="149" t="e">
        <f t="shared" si="106"/>
        <v>#DIV/0!</v>
      </c>
      <c r="BQ191" s="149" t="e">
        <f t="shared" si="107"/>
        <v>#DIV/0!</v>
      </c>
      <c r="BR191" s="149" t="e">
        <f t="shared" si="108"/>
        <v>#DIV/0!</v>
      </c>
      <c r="BS191" s="148">
        <f t="shared" si="109"/>
        <v>0</v>
      </c>
      <c r="BT191" s="150"/>
      <c r="BU191" s="150" t="e">
        <f>VLOOKUP(I191,Lists!$D$2:$D$19,1,FALSE)</f>
        <v>#N/A</v>
      </c>
      <c r="BV191" s="150" t="e">
        <f>VLOOKUP($I191,Blends!$B$2:$B$115,1,FALSE)</f>
        <v>#N/A</v>
      </c>
      <c r="BW191" s="150"/>
      <c r="BX191" s="151">
        <f>ROUND(IF($I191="Other HFC Blend",(AA191*$L191*SUMIF(Lists!$E$2:$E$133,'Quarterly Information'!$K191,Exchange_Value)+AA191*$N191*SUMIF(Lists!$E$2:$E$133,'Quarterly Information'!$M191,Exchange_Value)+AA191*$P191*SUMIF(Lists!$E$2:$E$133,'Quarterly Information'!$O191,Exchange_Value)+AA191*$R191*SUMIF(Lists!$E$2:$E$133,'Quarterly Information'!$Q191,Exchange_Value)+AA191*$T191*SUMIF(Lists!$E$2:$E$133,'Quarterly Information'!$S191,Exchange_Value))/1000,AA191*SUMIF(Lists!$E$2:$E$133,$I191,Exchange_Value)/1000),1)</f>
        <v>0</v>
      </c>
      <c r="BY191" s="151">
        <f>ROUND(IF($I191="Other HFC Blend",(AB191*$L191*SUMIF(Lists!$E$2:$E$133,'Quarterly Information'!$K191,Exchange_Value)+AB191*$N191*SUMIF(Lists!$E$2:$E$133,'Quarterly Information'!$M191,Exchange_Value)+AB191*$P191*SUMIF(Lists!$E$2:$E$133,'Quarterly Information'!$O191,Exchange_Value)+AB191*$R191*SUMIF(Lists!$E$2:$E$133,'Quarterly Information'!$Q191,Exchange_Value)+AB191*$T191*SUMIF(Lists!$E$2:$E$133,'Quarterly Information'!$S191,Exchange_Value))/1000,AB191*SUMIF(Lists!$E$2:$E$133,$I191,Exchange_Value)/1000),1)</f>
        <v>0</v>
      </c>
      <c r="BZ191" s="151">
        <f>ROUND(IF($I191="Other HFC Blend",(AC191*$L191*SUMIF(Lists!$E$2:$E$133,'Quarterly Information'!$K191,Exchange_Value)+AC191*$N191*SUMIF(Lists!$E$2:$E$133,'Quarterly Information'!$M191,Exchange_Value)+AC191*$P191*SUMIF(Lists!$E$2:$E$133,'Quarterly Information'!$O191,Exchange_Value)+AC191*$R191*SUMIF(Lists!$E$2:$E$133,'Quarterly Information'!$Q191,Exchange_Value)+AC191*$T191*SUMIF(Lists!$E$2:$E$133,'Quarterly Information'!$S191,Exchange_Value))/1000,AC191*SUMIF(Lists!$E$2:$E$133,$I191,Exchange_Value)/1000),1)</f>
        <v>0</v>
      </c>
      <c r="CA191" s="151">
        <f>ROUND(IF($I191="Other HFC Blend",(AD191*$L191*SUMIF(Lists!$E$2:$E$133,'Quarterly Information'!$K191,Exchange_Value)+AD191*$N191*SUMIF(Lists!$E$2:$E$133,'Quarterly Information'!$M191,Exchange_Value)+AD191*$P191*SUMIF(Lists!$E$2:$E$133,'Quarterly Information'!$O191,Exchange_Value)+AD191*$R191*SUMIF(Lists!$E$2:$E$133,'Quarterly Information'!$Q191,Exchange_Value)+AD191*$T191*SUMIF(Lists!$E$2:$E$133,'Quarterly Information'!$S191,Exchange_Value))/1000,AD191*SUMIF(Lists!$E$2:$E$133,$I191,Exchange_Value)/1000),1)</f>
        <v>0</v>
      </c>
      <c r="CB191" s="151">
        <f>ROUND(IF($I191="Other HFC Blend",(AE191*$L191*SUMIF(Lists!$E$2:$E$133,'Quarterly Information'!$K191,Exchange_Value)+AE191*$N191*SUMIF(Lists!$E$2:$E$133,'Quarterly Information'!$M191,Exchange_Value)+AE191*$P191*SUMIF(Lists!$E$2:$E$133,'Quarterly Information'!$O191,Exchange_Value)+AE191*$R191*SUMIF(Lists!$E$2:$E$133,'Quarterly Information'!$Q191,Exchange_Value)+AE191*$T191*SUMIF(Lists!$E$2:$E$133,'Quarterly Information'!$S191,Exchange_Value))/1000,AE191*SUMIF(Lists!$E$2:$E$133,$I191,Exchange_Value)/1000),1)</f>
        <v>0</v>
      </c>
      <c r="CC191" s="151">
        <f>ROUND(IF($I191="Other HFC Blend",(AF191*$L191*SUMIF(Lists!$E$2:$E$133,'Quarterly Information'!$K191,Exchange_Value)+AF191*$N191*SUMIF(Lists!$E$2:$E$133,'Quarterly Information'!$M191,Exchange_Value)+AF191*$P191*SUMIF(Lists!$E$2:$E$133,'Quarterly Information'!$O191,Exchange_Value)+AF191*$R191*SUMIF(Lists!$E$2:$E$133,'Quarterly Information'!$Q191,Exchange_Value)+AF191*$T191*SUMIF(Lists!$E$2:$E$133,'Quarterly Information'!$S191,Exchange_Value))/1000,AF191*SUMIF(Lists!$E$2:$E$133,$I191,Exchange_Value)/1000),1)</f>
        <v>0</v>
      </c>
    </row>
    <row r="192" spans="1:81" ht="14.1">
      <c r="A192" s="18">
        <v>150</v>
      </c>
      <c r="B192" s="46" t="str">
        <f t="shared" si="110"/>
        <v/>
      </c>
      <c r="C192" s="72"/>
      <c r="D192" s="47"/>
      <c r="E192" s="81"/>
      <c r="F192" s="48"/>
      <c r="G192" s="49"/>
      <c r="H192" s="50"/>
      <c r="I192" s="92"/>
      <c r="J192" s="104"/>
      <c r="K192" s="109"/>
      <c r="L192" s="51"/>
      <c r="M192" s="48"/>
      <c r="N192" s="51"/>
      <c r="O192" s="48"/>
      <c r="P192" s="51"/>
      <c r="Q192" s="69"/>
      <c r="R192" s="51"/>
      <c r="S192" s="69"/>
      <c r="T192" s="110"/>
      <c r="U192" s="107"/>
      <c r="V192" s="48"/>
      <c r="W192" s="52"/>
      <c r="X192" s="48"/>
      <c r="Y192" s="116"/>
      <c r="Z192" s="133"/>
      <c r="AA192" s="131"/>
      <c r="AB192" s="76"/>
      <c r="AC192" s="76"/>
      <c r="AD192" s="76"/>
      <c r="AE192" s="76"/>
      <c r="AF192" s="76"/>
      <c r="AG192" s="145"/>
      <c r="AH192"/>
      <c r="AI192" s="148">
        <f t="shared" si="74"/>
        <v>0</v>
      </c>
      <c r="AJ192" s="148">
        <f t="shared" si="75"/>
        <v>0</v>
      </c>
      <c r="AK192" s="148">
        <f t="shared" si="76"/>
        <v>0</v>
      </c>
      <c r="AL192" s="148">
        <f t="shared" si="77"/>
        <v>0</v>
      </c>
      <c r="AM192" s="148">
        <f t="shared" si="78"/>
        <v>0</v>
      </c>
      <c r="AN192" s="148">
        <f t="shared" si="79"/>
        <v>0</v>
      </c>
      <c r="AO192" s="150"/>
      <c r="AP192" s="149" t="e">
        <f t="shared" si="80"/>
        <v>#DIV/0!</v>
      </c>
      <c r="AQ192" s="149" t="e">
        <f t="shared" si="81"/>
        <v>#DIV/0!</v>
      </c>
      <c r="AR192" s="149" t="e">
        <f t="shared" si="82"/>
        <v>#DIV/0!</v>
      </c>
      <c r="AS192" s="149" t="e">
        <f t="shared" si="83"/>
        <v>#DIV/0!</v>
      </c>
      <c r="AT192" s="149" t="e">
        <f t="shared" si="84"/>
        <v>#DIV/0!</v>
      </c>
      <c r="AU192" s="148">
        <f t="shared" si="85"/>
        <v>0</v>
      </c>
      <c r="AV192" s="149" t="e">
        <f t="shared" si="86"/>
        <v>#DIV/0!</v>
      </c>
      <c r="AW192" s="149" t="e">
        <f t="shared" si="87"/>
        <v>#DIV/0!</v>
      </c>
      <c r="AX192" s="149" t="e">
        <f t="shared" si="88"/>
        <v>#DIV/0!</v>
      </c>
      <c r="AY192" s="149" t="e">
        <f t="shared" si="89"/>
        <v>#DIV/0!</v>
      </c>
      <c r="AZ192" s="149" t="e">
        <f t="shared" si="90"/>
        <v>#DIV/0!</v>
      </c>
      <c r="BA192" s="148">
        <f t="shared" si="91"/>
        <v>0</v>
      </c>
      <c r="BB192" s="149" t="e">
        <f t="shared" si="92"/>
        <v>#DIV/0!</v>
      </c>
      <c r="BC192" s="149" t="e">
        <f t="shared" si="93"/>
        <v>#DIV/0!</v>
      </c>
      <c r="BD192" s="149" t="e">
        <f t="shared" si="94"/>
        <v>#DIV/0!</v>
      </c>
      <c r="BE192" s="149" t="e">
        <f t="shared" si="95"/>
        <v>#DIV/0!</v>
      </c>
      <c r="BF192" s="149" t="e">
        <f t="shared" si="96"/>
        <v>#DIV/0!</v>
      </c>
      <c r="BG192" s="148">
        <f t="shared" si="97"/>
        <v>0</v>
      </c>
      <c r="BH192" s="149" t="e">
        <f t="shared" si="98"/>
        <v>#DIV/0!</v>
      </c>
      <c r="BI192" s="149" t="e">
        <f t="shared" si="99"/>
        <v>#DIV/0!</v>
      </c>
      <c r="BJ192" s="149" t="e">
        <f t="shared" si="100"/>
        <v>#DIV/0!</v>
      </c>
      <c r="BK192" s="149" t="e">
        <f t="shared" si="101"/>
        <v>#DIV/0!</v>
      </c>
      <c r="BL192" s="149" t="e">
        <f t="shared" si="102"/>
        <v>#DIV/0!</v>
      </c>
      <c r="BM192" s="148">
        <f t="shared" si="103"/>
        <v>0</v>
      </c>
      <c r="BN192" s="149" t="e">
        <f t="shared" si="104"/>
        <v>#DIV/0!</v>
      </c>
      <c r="BO192" s="149" t="e">
        <f t="shared" si="105"/>
        <v>#DIV/0!</v>
      </c>
      <c r="BP192" s="149" t="e">
        <f t="shared" si="106"/>
        <v>#DIV/0!</v>
      </c>
      <c r="BQ192" s="149" t="e">
        <f t="shared" si="107"/>
        <v>#DIV/0!</v>
      </c>
      <c r="BR192" s="149" t="e">
        <f t="shared" si="108"/>
        <v>#DIV/0!</v>
      </c>
      <c r="BS192" s="148">
        <f t="shared" si="109"/>
        <v>0</v>
      </c>
      <c r="BT192" s="150"/>
      <c r="BU192" s="150" t="e">
        <f>VLOOKUP(I192,Lists!$D$2:$D$19,1,FALSE)</f>
        <v>#N/A</v>
      </c>
      <c r="BV192" s="150" t="e">
        <f>VLOOKUP($I192,Blends!$B$2:$B$115,1,FALSE)</f>
        <v>#N/A</v>
      </c>
      <c r="BW192" s="150"/>
      <c r="BX192" s="151">
        <f>ROUND(IF($I192="Other HFC Blend",(AA192*$L192*SUMIF(Lists!$E$2:$E$133,'Quarterly Information'!$K192,Exchange_Value)+AA192*$N192*SUMIF(Lists!$E$2:$E$133,'Quarterly Information'!$M192,Exchange_Value)+AA192*$P192*SUMIF(Lists!$E$2:$E$133,'Quarterly Information'!$O192,Exchange_Value)+AA192*$R192*SUMIF(Lists!$E$2:$E$133,'Quarterly Information'!$Q192,Exchange_Value)+AA192*$T192*SUMIF(Lists!$E$2:$E$133,'Quarterly Information'!$S192,Exchange_Value))/1000,AA192*SUMIF(Lists!$E$2:$E$133,$I192,Exchange_Value)/1000),1)</f>
        <v>0</v>
      </c>
      <c r="BY192" s="151">
        <f>ROUND(IF($I192="Other HFC Blend",(AB192*$L192*SUMIF(Lists!$E$2:$E$133,'Quarterly Information'!$K192,Exchange_Value)+AB192*$N192*SUMIF(Lists!$E$2:$E$133,'Quarterly Information'!$M192,Exchange_Value)+AB192*$P192*SUMIF(Lists!$E$2:$E$133,'Quarterly Information'!$O192,Exchange_Value)+AB192*$R192*SUMIF(Lists!$E$2:$E$133,'Quarterly Information'!$Q192,Exchange_Value)+AB192*$T192*SUMIF(Lists!$E$2:$E$133,'Quarterly Information'!$S192,Exchange_Value))/1000,AB192*SUMIF(Lists!$E$2:$E$133,$I192,Exchange_Value)/1000),1)</f>
        <v>0</v>
      </c>
      <c r="BZ192" s="151">
        <f>ROUND(IF($I192="Other HFC Blend",(AC192*$L192*SUMIF(Lists!$E$2:$E$133,'Quarterly Information'!$K192,Exchange_Value)+AC192*$N192*SUMIF(Lists!$E$2:$E$133,'Quarterly Information'!$M192,Exchange_Value)+AC192*$P192*SUMIF(Lists!$E$2:$E$133,'Quarterly Information'!$O192,Exchange_Value)+AC192*$R192*SUMIF(Lists!$E$2:$E$133,'Quarterly Information'!$Q192,Exchange_Value)+AC192*$T192*SUMIF(Lists!$E$2:$E$133,'Quarterly Information'!$S192,Exchange_Value))/1000,AC192*SUMIF(Lists!$E$2:$E$133,$I192,Exchange_Value)/1000),1)</f>
        <v>0</v>
      </c>
      <c r="CA192" s="151">
        <f>ROUND(IF($I192="Other HFC Blend",(AD192*$L192*SUMIF(Lists!$E$2:$E$133,'Quarterly Information'!$K192,Exchange_Value)+AD192*$N192*SUMIF(Lists!$E$2:$E$133,'Quarterly Information'!$M192,Exchange_Value)+AD192*$P192*SUMIF(Lists!$E$2:$E$133,'Quarterly Information'!$O192,Exchange_Value)+AD192*$R192*SUMIF(Lists!$E$2:$E$133,'Quarterly Information'!$Q192,Exchange_Value)+AD192*$T192*SUMIF(Lists!$E$2:$E$133,'Quarterly Information'!$S192,Exchange_Value))/1000,AD192*SUMIF(Lists!$E$2:$E$133,$I192,Exchange_Value)/1000),1)</f>
        <v>0</v>
      </c>
      <c r="CB192" s="151">
        <f>ROUND(IF($I192="Other HFC Blend",(AE192*$L192*SUMIF(Lists!$E$2:$E$133,'Quarterly Information'!$K192,Exchange_Value)+AE192*$N192*SUMIF(Lists!$E$2:$E$133,'Quarterly Information'!$M192,Exchange_Value)+AE192*$P192*SUMIF(Lists!$E$2:$E$133,'Quarterly Information'!$O192,Exchange_Value)+AE192*$R192*SUMIF(Lists!$E$2:$E$133,'Quarterly Information'!$Q192,Exchange_Value)+AE192*$T192*SUMIF(Lists!$E$2:$E$133,'Quarterly Information'!$S192,Exchange_Value))/1000,AE192*SUMIF(Lists!$E$2:$E$133,$I192,Exchange_Value)/1000),1)</f>
        <v>0</v>
      </c>
      <c r="CC192" s="151">
        <f>ROUND(IF($I192="Other HFC Blend",(AF192*$L192*SUMIF(Lists!$E$2:$E$133,'Quarterly Information'!$K192,Exchange_Value)+AF192*$N192*SUMIF(Lists!$E$2:$E$133,'Quarterly Information'!$M192,Exchange_Value)+AF192*$P192*SUMIF(Lists!$E$2:$E$133,'Quarterly Information'!$O192,Exchange_Value)+AF192*$R192*SUMIF(Lists!$E$2:$E$133,'Quarterly Information'!$Q192,Exchange_Value)+AF192*$T192*SUMIF(Lists!$E$2:$E$133,'Quarterly Information'!$S192,Exchange_Value))/1000,AF192*SUMIF(Lists!$E$2:$E$133,$I192,Exchange_Value)/1000),1)</f>
        <v>0</v>
      </c>
    </row>
    <row r="193" spans="1:81" ht="14.1">
      <c r="A193" s="18">
        <v>151</v>
      </c>
      <c r="B193" s="46" t="str">
        <f t="shared" si="110"/>
        <v/>
      </c>
      <c r="C193" s="72"/>
      <c r="D193" s="47"/>
      <c r="E193" s="81"/>
      <c r="F193" s="48"/>
      <c r="G193" s="49"/>
      <c r="H193" s="50"/>
      <c r="I193" s="92"/>
      <c r="J193" s="104"/>
      <c r="K193" s="109"/>
      <c r="L193" s="51"/>
      <c r="M193" s="48"/>
      <c r="N193" s="51"/>
      <c r="O193" s="48"/>
      <c r="P193" s="51"/>
      <c r="Q193" s="69"/>
      <c r="R193" s="51"/>
      <c r="S193" s="69"/>
      <c r="T193" s="110"/>
      <c r="U193" s="107"/>
      <c r="V193" s="48"/>
      <c r="W193" s="52"/>
      <c r="X193" s="48"/>
      <c r="Y193" s="116"/>
      <c r="Z193" s="133"/>
      <c r="AA193" s="131"/>
      <c r="AB193" s="76"/>
      <c r="AC193" s="76"/>
      <c r="AD193" s="76"/>
      <c r="AE193" s="76"/>
      <c r="AF193" s="76"/>
      <c r="AG193" s="145"/>
      <c r="AH193"/>
      <c r="AI193" s="148">
        <f t="shared" si="74"/>
        <v>0</v>
      </c>
      <c r="AJ193" s="148">
        <f t="shared" si="75"/>
        <v>0</v>
      </c>
      <c r="AK193" s="148">
        <f t="shared" si="76"/>
        <v>0</v>
      </c>
      <c r="AL193" s="148">
        <f t="shared" si="77"/>
        <v>0</v>
      </c>
      <c r="AM193" s="148">
        <f t="shared" si="78"/>
        <v>0</v>
      </c>
      <c r="AN193" s="148">
        <f t="shared" si="79"/>
        <v>0</v>
      </c>
      <c r="AO193" s="150"/>
      <c r="AP193" s="149" t="e">
        <f t="shared" si="80"/>
        <v>#DIV/0!</v>
      </c>
      <c r="AQ193" s="149" t="e">
        <f t="shared" si="81"/>
        <v>#DIV/0!</v>
      </c>
      <c r="AR193" s="149" t="e">
        <f t="shared" si="82"/>
        <v>#DIV/0!</v>
      </c>
      <c r="AS193" s="149" t="e">
        <f t="shared" si="83"/>
        <v>#DIV/0!</v>
      </c>
      <c r="AT193" s="149" t="e">
        <f t="shared" si="84"/>
        <v>#DIV/0!</v>
      </c>
      <c r="AU193" s="148">
        <f t="shared" si="85"/>
        <v>0</v>
      </c>
      <c r="AV193" s="149" t="e">
        <f t="shared" si="86"/>
        <v>#DIV/0!</v>
      </c>
      <c r="AW193" s="149" t="e">
        <f t="shared" si="87"/>
        <v>#DIV/0!</v>
      </c>
      <c r="AX193" s="149" t="e">
        <f t="shared" si="88"/>
        <v>#DIV/0!</v>
      </c>
      <c r="AY193" s="149" t="e">
        <f t="shared" si="89"/>
        <v>#DIV/0!</v>
      </c>
      <c r="AZ193" s="149" t="e">
        <f t="shared" si="90"/>
        <v>#DIV/0!</v>
      </c>
      <c r="BA193" s="148">
        <f t="shared" si="91"/>
        <v>0</v>
      </c>
      <c r="BB193" s="149" t="e">
        <f t="shared" si="92"/>
        <v>#DIV/0!</v>
      </c>
      <c r="BC193" s="149" t="e">
        <f t="shared" si="93"/>
        <v>#DIV/0!</v>
      </c>
      <c r="BD193" s="149" t="e">
        <f t="shared" si="94"/>
        <v>#DIV/0!</v>
      </c>
      <c r="BE193" s="149" t="e">
        <f t="shared" si="95"/>
        <v>#DIV/0!</v>
      </c>
      <c r="BF193" s="149" t="e">
        <f t="shared" si="96"/>
        <v>#DIV/0!</v>
      </c>
      <c r="BG193" s="148">
        <f t="shared" si="97"/>
        <v>0</v>
      </c>
      <c r="BH193" s="149" t="e">
        <f t="shared" si="98"/>
        <v>#DIV/0!</v>
      </c>
      <c r="BI193" s="149" t="e">
        <f t="shared" si="99"/>
        <v>#DIV/0!</v>
      </c>
      <c r="BJ193" s="149" t="e">
        <f t="shared" si="100"/>
        <v>#DIV/0!</v>
      </c>
      <c r="BK193" s="149" t="e">
        <f t="shared" si="101"/>
        <v>#DIV/0!</v>
      </c>
      <c r="BL193" s="149" t="e">
        <f t="shared" si="102"/>
        <v>#DIV/0!</v>
      </c>
      <c r="BM193" s="148">
        <f t="shared" si="103"/>
        <v>0</v>
      </c>
      <c r="BN193" s="149" t="e">
        <f t="shared" si="104"/>
        <v>#DIV/0!</v>
      </c>
      <c r="BO193" s="149" t="e">
        <f t="shared" si="105"/>
        <v>#DIV/0!</v>
      </c>
      <c r="BP193" s="149" t="e">
        <f t="shared" si="106"/>
        <v>#DIV/0!</v>
      </c>
      <c r="BQ193" s="149" t="e">
        <f t="shared" si="107"/>
        <v>#DIV/0!</v>
      </c>
      <c r="BR193" s="149" t="e">
        <f t="shared" si="108"/>
        <v>#DIV/0!</v>
      </c>
      <c r="BS193" s="148">
        <f t="shared" si="109"/>
        <v>0</v>
      </c>
      <c r="BT193" s="150"/>
      <c r="BU193" s="150" t="e">
        <f>VLOOKUP(I193,Lists!$D$2:$D$19,1,FALSE)</f>
        <v>#N/A</v>
      </c>
      <c r="BV193" s="150" t="e">
        <f>VLOOKUP($I193,Blends!$B$2:$B$115,1,FALSE)</f>
        <v>#N/A</v>
      </c>
      <c r="BW193" s="150"/>
      <c r="BX193" s="151">
        <f>ROUND(IF($I193="Other HFC Blend",(AA193*$L193*SUMIF(Lists!$E$2:$E$133,'Quarterly Information'!$K193,Exchange_Value)+AA193*$N193*SUMIF(Lists!$E$2:$E$133,'Quarterly Information'!$M193,Exchange_Value)+AA193*$P193*SUMIF(Lists!$E$2:$E$133,'Quarterly Information'!$O193,Exchange_Value)+AA193*$R193*SUMIF(Lists!$E$2:$E$133,'Quarterly Information'!$Q193,Exchange_Value)+AA193*$T193*SUMIF(Lists!$E$2:$E$133,'Quarterly Information'!$S193,Exchange_Value))/1000,AA193*SUMIF(Lists!$E$2:$E$133,$I193,Exchange_Value)/1000),1)</f>
        <v>0</v>
      </c>
      <c r="BY193" s="151">
        <f>ROUND(IF($I193="Other HFC Blend",(AB193*$L193*SUMIF(Lists!$E$2:$E$133,'Quarterly Information'!$K193,Exchange_Value)+AB193*$N193*SUMIF(Lists!$E$2:$E$133,'Quarterly Information'!$M193,Exchange_Value)+AB193*$P193*SUMIF(Lists!$E$2:$E$133,'Quarterly Information'!$O193,Exchange_Value)+AB193*$R193*SUMIF(Lists!$E$2:$E$133,'Quarterly Information'!$Q193,Exchange_Value)+AB193*$T193*SUMIF(Lists!$E$2:$E$133,'Quarterly Information'!$S193,Exchange_Value))/1000,AB193*SUMIF(Lists!$E$2:$E$133,$I193,Exchange_Value)/1000),1)</f>
        <v>0</v>
      </c>
      <c r="BZ193" s="151">
        <f>ROUND(IF($I193="Other HFC Blend",(AC193*$L193*SUMIF(Lists!$E$2:$E$133,'Quarterly Information'!$K193,Exchange_Value)+AC193*$N193*SUMIF(Lists!$E$2:$E$133,'Quarterly Information'!$M193,Exchange_Value)+AC193*$P193*SUMIF(Lists!$E$2:$E$133,'Quarterly Information'!$O193,Exchange_Value)+AC193*$R193*SUMIF(Lists!$E$2:$E$133,'Quarterly Information'!$Q193,Exchange_Value)+AC193*$T193*SUMIF(Lists!$E$2:$E$133,'Quarterly Information'!$S193,Exchange_Value))/1000,AC193*SUMIF(Lists!$E$2:$E$133,$I193,Exchange_Value)/1000),1)</f>
        <v>0</v>
      </c>
      <c r="CA193" s="151">
        <f>ROUND(IF($I193="Other HFC Blend",(AD193*$L193*SUMIF(Lists!$E$2:$E$133,'Quarterly Information'!$K193,Exchange_Value)+AD193*$N193*SUMIF(Lists!$E$2:$E$133,'Quarterly Information'!$M193,Exchange_Value)+AD193*$P193*SUMIF(Lists!$E$2:$E$133,'Quarterly Information'!$O193,Exchange_Value)+AD193*$R193*SUMIF(Lists!$E$2:$E$133,'Quarterly Information'!$Q193,Exchange_Value)+AD193*$T193*SUMIF(Lists!$E$2:$E$133,'Quarterly Information'!$S193,Exchange_Value))/1000,AD193*SUMIF(Lists!$E$2:$E$133,$I193,Exchange_Value)/1000),1)</f>
        <v>0</v>
      </c>
      <c r="CB193" s="151">
        <f>ROUND(IF($I193="Other HFC Blend",(AE193*$L193*SUMIF(Lists!$E$2:$E$133,'Quarterly Information'!$K193,Exchange_Value)+AE193*$N193*SUMIF(Lists!$E$2:$E$133,'Quarterly Information'!$M193,Exchange_Value)+AE193*$P193*SUMIF(Lists!$E$2:$E$133,'Quarterly Information'!$O193,Exchange_Value)+AE193*$R193*SUMIF(Lists!$E$2:$E$133,'Quarterly Information'!$Q193,Exchange_Value)+AE193*$T193*SUMIF(Lists!$E$2:$E$133,'Quarterly Information'!$S193,Exchange_Value))/1000,AE193*SUMIF(Lists!$E$2:$E$133,$I193,Exchange_Value)/1000),1)</f>
        <v>0</v>
      </c>
      <c r="CC193" s="151">
        <f>ROUND(IF($I193="Other HFC Blend",(AF193*$L193*SUMIF(Lists!$E$2:$E$133,'Quarterly Information'!$K193,Exchange_Value)+AF193*$N193*SUMIF(Lists!$E$2:$E$133,'Quarterly Information'!$M193,Exchange_Value)+AF193*$P193*SUMIF(Lists!$E$2:$E$133,'Quarterly Information'!$O193,Exchange_Value)+AF193*$R193*SUMIF(Lists!$E$2:$E$133,'Quarterly Information'!$Q193,Exchange_Value)+AF193*$T193*SUMIF(Lists!$E$2:$E$133,'Quarterly Information'!$S193,Exchange_Value))/1000,AF193*SUMIF(Lists!$E$2:$E$133,$I193,Exchange_Value)/1000),1)</f>
        <v>0</v>
      </c>
    </row>
    <row r="194" spans="1:81" ht="14.1">
      <c r="A194" s="18">
        <v>152</v>
      </c>
      <c r="B194" s="46" t="str">
        <f t="shared" si="110"/>
        <v/>
      </c>
      <c r="C194" s="72"/>
      <c r="D194" s="47"/>
      <c r="E194" s="81"/>
      <c r="F194" s="48"/>
      <c r="G194" s="49"/>
      <c r="H194" s="50"/>
      <c r="I194" s="92"/>
      <c r="J194" s="104"/>
      <c r="K194" s="109"/>
      <c r="L194" s="51"/>
      <c r="M194" s="48"/>
      <c r="N194" s="51"/>
      <c r="O194" s="48"/>
      <c r="P194" s="51"/>
      <c r="Q194" s="69"/>
      <c r="R194" s="51"/>
      <c r="S194" s="69"/>
      <c r="T194" s="110"/>
      <c r="U194" s="107"/>
      <c r="V194" s="48"/>
      <c r="W194" s="52"/>
      <c r="X194" s="48"/>
      <c r="Y194" s="116"/>
      <c r="Z194" s="133"/>
      <c r="AA194" s="131"/>
      <c r="AB194" s="76"/>
      <c r="AC194" s="76"/>
      <c r="AD194" s="76"/>
      <c r="AE194" s="76"/>
      <c r="AF194" s="76"/>
      <c r="AG194" s="145"/>
      <c r="AH194"/>
      <c r="AI194" s="148">
        <f t="shared" si="74"/>
        <v>0</v>
      </c>
      <c r="AJ194" s="148">
        <f t="shared" si="75"/>
        <v>0</v>
      </c>
      <c r="AK194" s="148">
        <f t="shared" si="76"/>
        <v>0</v>
      </c>
      <c r="AL194" s="148">
        <f t="shared" si="77"/>
        <v>0</v>
      </c>
      <c r="AM194" s="148">
        <f t="shared" si="78"/>
        <v>0</v>
      </c>
      <c r="AN194" s="148">
        <f t="shared" si="79"/>
        <v>0</v>
      </c>
      <c r="AO194" s="150"/>
      <c r="AP194" s="149" t="e">
        <f t="shared" si="80"/>
        <v>#DIV/0!</v>
      </c>
      <c r="AQ194" s="149" t="e">
        <f t="shared" si="81"/>
        <v>#DIV/0!</v>
      </c>
      <c r="AR194" s="149" t="e">
        <f t="shared" si="82"/>
        <v>#DIV/0!</v>
      </c>
      <c r="AS194" s="149" t="e">
        <f t="shared" si="83"/>
        <v>#DIV/0!</v>
      </c>
      <c r="AT194" s="149" t="e">
        <f t="shared" si="84"/>
        <v>#DIV/0!</v>
      </c>
      <c r="AU194" s="148">
        <f t="shared" si="85"/>
        <v>0</v>
      </c>
      <c r="AV194" s="149" t="e">
        <f t="shared" si="86"/>
        <v>#DIV/0!</v>
      </c>
      <c r="AW194" s="149" t="e">
        <f t="shared" si="87"/>
        <v>#DIV/0!</v>
      </c>
      <c r="AX194" s="149" t="e">
        <f t="shared" si="88"/>
        <v>#DIV/0!</v>
      </c>
      <c r="AY194" s="149" t="e">
        <f t="shared" si="89"/>
        <v>#DIV/0!</v>
      </c>
      <c r="AZ194" s="149" t="e">
        <f t="shared" si="90"/>
        <v>#DIV/0!</v>
      </c>
      <c r="BA194" s="148">
        <f t="shared" si="91"/>
        <v>0</v>
      </c>
      <c r="BB194" s="149" t="e">
        <f t="shared" si="92"/>
        <v>#DIV/0!</v>
      </c>
      <c r="BC194" s="149" t="e">
        <f t="shared" si="93"/>
        <v>#DIV/0!</v>
      </c>
      <c r="BD194" s="149" t="e">
        <f t="shared" si="94"/>
        <v>#DIV/0!</v>
      </c>
      <c r="BE194" s="149" t="e">
        <f t="shared" si="95"/>
        <v>#DIV/0!</v>
      </c>
      <c r="BF194" s="149" t="e">
        <f t="shared" si="96"/>
        <v>#DIV/0!</v>
      </c>
      <c r="BG194" s="148">
        <f t="shared" si="97"/>
        <v>0</v>
      </c>
      <c r="BH194" s="149" t="e">
        <f t="shared" si="98"/>
        <v>#DIV/0!</v>
      </c>
      <c r="BI194" s="149" t="e">
        <f t="shared" si="99"/>
        <v>#DIV/0!</v>
      </c>
      <c r="BJ194" s="149" t="e">
        <f t="shared" si="100"/>
        <v>#DIV/0!</v>
      </c>
      <c r="BK194" s="149" t="e">
        <f t="shared" si="101"/>
        <v>#DIV/0!</v>
      </c>
      <c r="BL194" s="149" t="e">
        <f t="shared" si="102"/>
        <v>#DIV/0!</v>
      </c>
      <c r="BM194" s="148">
        <f t="shared" si="103"/>
        <v>0</v>
      </c>
      <c r="BN194" s="149" t="e">
        <f t="shared" si="104"/>
        <v>#DIV/0!</v>
      </c>
      <c r="BO194" s="149" t="e">
        <f t="shared" si="105"/>
        <v>#DIV/0!</v>
      </c>
      <c r="BP194" s="149" t="e">
        <f t="shared" si="106"/>
        <v>#DIV/0!</v>
      </c>
      <c r="BQ194" s="149" t="e">
        <f t="shared" si="107"/>
        <v>#DIV/0!</v>
      </c>
      <c r="BR194" s="149" t="e">
        <f t="shared" si="108"/>
        <v>#DIV/0!</v>
      </c>
      <c r="BS194" s="148">
        <f t="shared" si="109"/>
        <v>0</v>
      </c>
      <c r="BT194" s="150"/>
      <c r="BU194" s="150" t="e">
        <f>VLOOKUP(I194,Lists!$D$2:$D$19,1,FALSE)</f>
        <v>#N/A</v>
      </c>
      <c r="BV194" s="150" t="e">
        <f>VLOOKUP($I194,Blends!$B$2:$B$115,1,FALSE)</f>
        <v>#N/A</v>
      </c>
      <c r="BW194" s="150"/>
      <c r="BX194" s="151">
        <f>ROUND(IF($I194="Other HFC Blend",(AA194*$L194*SUMIF(Lists!$E$2:$E$133,'Quarterly Information'!$K194,Exchange_Value)+AA194*$N194*SUMIF(Lists!$E$2:$E$133,'Quarterly Information'!$M194,Exchange_Value)+AA194*$P194*SUMIF(Lists!$E$2:$E$133,'Quarterly Information'!$O194,Exchange_Value)+AA194*$R194*SUMIF(Lists!$E$2:$E$133,'Quarterly Information'!$Q194,Exchange_Value)+AA194*$T194*SUMIF(Lists!$E$2:$E$133,'Quarterly Information'!$S194,Exchange_Value))/1000,AA194*SUMIF(Lists!$E$2:$E$133,$I194,Exchange_Value)/1000),1)</f>
        <v>0</v>
      </c>
      <c r="BY194" s="151">
        <f>ROUND(IF($I194="Other HFC Blend",(AB194*$L194*SUMIF(Lists!$E$2:$E$133,'Quarterly Information'!$K194,Exchange_Value)+AB194*$N194*SUMIF(Lists!$E$2:$E$133,'Quarterly Information'!$M194,Exchange_Value)+AB194*$P194*SUMIF(Lists!$E$2:$E$133,'Quarterly Information'!$O194,Exchange_Value)+AB194*$R194*SUMIF(Lists!$E$2:$E$133,'Quarterly Information'!$Q194,Exchange_Value)+AB194*$T194*SUMIF(Lists!$E$2:$E$133,'Quarterly Information'!$S194,Exchange_Value))/1000,AB194*SUMIF(Lists!$E$2:$E$133,$I194,Exchange_Value)/1000),1)</f>
        <v>0</v>
      </c>
      <c r="BZ194" s="151">
        <f>ROUND(IF($I194="Other HFC Blend",(AC194*$L194*SUMIF(Lists!$E$2:$E$133,'Quarterly Information'!$K194,Exchange_Value)+AC194*$N194*SUMIF(Lists!$E$2:$E$133,'Quarterly Information'!$M194,Exchange_Value)+AC194*$P194*SUMIF(Lists!$E$2:$E$133,'Quarterly Information'!$O194,Exchange_Value)+AC194*$R194*SUMIF(Lists!$E$2:$E$133,'Quarterly Information'!$Q194,Exchange_Value)+AC194*$T194*SUMIF(Lists!$E$2:$E$133,'Quarterly Information'!$S194,Exchange_Value))/1000,AC194*SUMIF(Lists!$E$2:$E$133,$I194,Exchange_Value)/1000),1)</f>
        <v>0</v>
      </c>
      <c r="CA194" s="151">
        <f>ROUND(IF($I194="Other HFC Blend",(AD194*$L194*SUMIF(Lists!$E$2:$E$133,'Quarterly Information'!$K194,Exchange_Value)+AD194*$N194*SUMIF(Lists!$E$2:$E$133,'Quarterly Information'!$M194,Exchange_Value)+AD194*$P194*SUMIF(Lists!$E$2:$E$133,'Quarterly Information'!$O194,Exchange_Value)+AD194*$R194*SUMIF(Lists!$E$2:$E$133,'Quarterly Information'!$Q194,Exchange_Value)+AD194*$T194*SUMIF(Lists!$E$2:$E$133,'Quarterly Information'!$S194,Exchange_Value))/1000,AD194*SUMIF(Lists!$E$2:$E$133,$I194,Exchange_Value)/1000),1)</f>
        <v>0</v>
      </c>
      <c r="CB194" s="151">
        <f>ROUND(IF($I194="Other HFC Blend",(AE194*$L194*SUMIF(Lists!$E$2:$E$133,'Quarterly Information'!$K194,Exchange_Value)+AE194*$N194*SUMIF(Lists!$E$2:$E$133,'Quarterly Information'!$M194,Exchange_Value)+AE194*$P194*SUMIF(Lists!$E$2:$E$133,'Quarterly Information'!$O194,Exchange_Value)+AE194*$R194*SUMIF(Lists!$E$2:$E$133,'Quarterly Information'!$Q194,Exchange_Value)+AE194*$T194*SUMIF(Lists!$E$2:$E$133,'Quarterly Information'!$S194,Exchange_Value))/1000,AE194*SUMIF(Lists!$E$2:$E$133,$I194,Exchange_Value)/1000),1)</f>
        <v>0</v>
      </c>
      <c r="CC194" s="151">
        <f>ROUND(IF($I194="Other HFC Blend",(AF194*$L194*SUMIF(Lists!$E$2:$E$133,'Quarterly Information'!$K194,Exchange_Value)+AF194*$N194*SUMIF(Lists!$E$2:$E$133,'Quarterly Information'!$M194,Exchange_Value)+AF194*$P194*SUMIF(Lists!$E$2:$E$133,'Quarterly Information'!$O194,Exchange_Value)+AF194*$R194*SUMIF(Lists!$E$2:$E$133,'Quarterly Information'!$Q194,Exchange_Value)+AF194*$T194*SUMIF(Lists!$E$2:$E$133,'Quarterly Information'!$S194,Exchange_Value))/1000,AF194*SUMIF(Lists!$E$2:$E$133,$I194,Exchange_Value)/1000),1)</f>
        <v>0</v>
      </c>
    </row>
    <row r="195" spans="1:81" ht="14.1">
      <c r="A195" s="18">
        <v>153</v>
      </c>
      <c r="B195" s="46" t="str">
        <f t="shared" si="110"/>
        <v/>
      </c>
      <c r="C195" s="72"/>
      <c r="D195" s="47"/>
      <c r="E195" s="81"/>
      <c r="F195" s="48"/>
      <c r="G195" s="49"/>
      <c r="H195" s="50"/>
      <c r="I195" s="92"/>
      <c r="J195" s="104"/>
      <c r="K195" s="109"/>
      <c r="L195" s="51"/>
      <c r="M195" s="48"/>
      <c r="N195" s="51"/>
      <c r="O195" s="48"/>
      <c r="P195" s="51"/>
      <c r="Q195" s="69"/>
      <c r="R195" s="51"/>
      <c r="S195" s="69"/>
      <c r="T195" s="110"/>
      <c r="U195" s="107"/>
      <c r="V195" s="48"/>
      <c r="W195" s="52"/>
      <c r="X195" s="48"/>
      <c r="Y195" s="116"/>
      <c r="Z195" s="133"/>
      <c r="AA195" s="131"/>
      <c r="AB195" s="76"/>
      <c r="AC195" s="76"/>
      <c r="AD195" s="76"/>
      <c r="AE195" s="76"/>
      <c r="AF195" s="76"/>
      <c r="AG195" s="145"/>
      <c r="AH195"/>
      <c r="AI195" s="148">
        <f t="shared" si="74"/>
        <v>0</v>
      </c>
      <c r="AJ195" s="148">
        <f t="shared" si="75"/>
        <v>0</v>
      </c>
      <c r="AK195" s="148">
        <f t="shared" si="76"/>
        <v>0</v>
      </c>
      <c r="AL195" s="148">
        <f t="shared" si="77"/>
        <v>0</v>
      </c>
      <c r="AM195" s="148">
        <f t="shared" si="78"/>
        <v>0</v>
      </c>
      <c r="AN195" s="148">
        <f t="shared" si="79"/>
        <v>0</v>
      </c>
      <c r="AO195" s="150"/>
      <c r="AP195" s="149" t="e">
        <f t="shared" si="80"/>
        <v>#DIV/0!</v>
      </c>
      <c r="AQ195" s="149" t="e">
        <f t="shared" si="81"/>
        <v>#DIV/0!</v>
      </c>
      <c r="AR195" s="149" t="e">
        <f t="shared" si="82"/>
        <v>#DIV/0!</v>
      </c>
      <c r="AS195" s="149" t="e">
        <f t="shared" si="83"/>
        <v>#DIV/0!</v>
      </c>
      <c r="AT195" s="149" t="e">
        <f t="shared" si="84"/>
        <v>#DIV/0!</v>
      </c>
      <c r="AU195" s="148">
        <f t="shared" si="85"/>
        <v>0</v>
      </c>
      <c r="AV195" s="149" t="e">
        <f t="shared" si="86"/>
        <v>#DIV/0!</v>
      </c>
      <c r="AW195" s="149" t="e">
        <f t="shared" si="87"/>
        <v>#DIV/0!</v>
      </c>
      <c r="AX195" s="149" t="e">
        <f t="shared" si="88"/>
        <v>#DIV/0!</v>
      </c>
      <c r="AY195" s="149" t="e">
        <f t="shared" si="89"/>
        <v>#DIV/0!</v>
      </c>
      <c r="AZ195" s="149" t="e">
        <f t="shared" si="90"/>
        <v>#DIV/0!</v>
      </c>
      <c r="BA195" s="148">
        <f t="shared" si="91"/>
        <v>0</v>
      </c>
      <c r="BB195" s="149" t="e">
        <f t="shared" si="92"/>
        <v>#DIV/0!</v>
      </c>
      <c r="BC195" s="149" t="e">
        <f t="shared" si="93"/>
        <v>#DIV/0!</v>
      </c>
      <c r="BD195" s="149" t="e">
        <f t="shared" si="94"/>
        <v>#DIV/0!</v>
      </c>
      <c r="BE195" s="149" t="e">
        <f t="shared" si="95"/>
        <v>#DIV/0!</v>
      </c>
      <c r="BF195" s="149" t="e">
        <f t="shared" si="96"/>
        <v>#DIV/0!</v>
      </c>
      <c r="BG195" s="148">
        <f t="shared" si="97"/>
        <v>0</v>
      </c>
      <c r="BH195" s="149" t="e">
        <f t="shared" si="98"/>
        <v>#DIV/0!</v>
      </c>
      <c r="BI195" s="149" t="e">
        <f t="shared" si="99"/>
        <v>#DIV/0!</v>
      </c>
      <c r="BJ195" s="149" t="e">
        <f t="shared" si="100"/>
        <v>#DIV/0!</v>
      </c>
      <c r="BK195" s="149" t="e">
        <f t="shared" si="101"/>
        <v>#DIV/0!</v>
      </c>
      <c r="BL195" s="149" t="e">
        <f t="shared" si="102"/>
        <v>#DIV/0!</v>
      </c>
      <c r="BM195" s="148">
        <f t="shared" si="103"/>
        <v>0</v>
      </c>
      <c r="BN195" s="149" t="e">
        <f t="shared" si="104"/>
        <v>#DIV/0!</v>
      </c>
      <c r="BO195" s="149" t="e">
        <f t="shared" si="105"/>
        <v>#DIV/0!</v>
      </c>
      <c r="BP195" s="149" t="e">
        <f t="shared" si="106"/>
        <v>#DIV/0!</v>
      </c>
      <c r="BQ195" s="149" t="e">
        <f t="shared" si="107"/>
        <v>#DIV/0!</v>
      </c>
      <c r="BR195" s="149" t="e">
        <f t="shared" si="108"/>
        <v>#DIV/0!</v>
      </c>
      <c r="BS195" s="148">
        <f t="shared" si="109"/>
        <v>0</v>
      </c>
      <c r="BT195" s="150"/>
      <c r="BU195" s="150" t="e">
        <f>VLOOKUP(I195,Lists!$D$2:$D$19,1,FALSE)</f>
        <v>#N/A</v>
      </c>
      <c r="BV195" s="150" t="e">
        <f>VLOOKUP($I195,Blends!$B$2:$B$115,1,FALSE)</f>
        <v>#N/A</v>
      </c>
      <c r="BW195" s="150"/>
      <c r="BX195" s="151">
        <f>ROUND(IF($I195="Other HFC Blend",(AA195*$L195*SUMIF(Lists!$E$2:$E$133,'Quarterly Information'!$K195,Exchange_Value)+AA195*$N195*SUMIF(Lists!$E$2:$E$133,'Quarterly Information'!$M195,Exchange_Value)+AA195*$P195*SUMIF(Lists!$E$2:$E$133,'Quarterly Information'!$O195,Exchange_Value)+AA195*$R195*SUMIF(Lists!$E$2:$E$133,'Quarterly Information'!$Q195,Exchange_Value)+AA195*$T195*SUMIF(Lists!$E$2:$E$133,'Quarterly Information'!$S195,Exchange_Value))/1000,AA195*SUMIF(Lists!$E$2:$E$133,$I195,Exchange_Value)/1000),1)</f>
        <v>0</v>
      </c>
      <c r="BY195" s="151">
        <f>ROUND(IF($I195="Other HFC Blend",(AB195*$L195*SUMIF(Lists!$E$2:$E$133,'Quarterly Information'!$K195,Exchange_Value)+AB195*$N195*SUMIF(Lists!$E$2:$E$133,'Quarterly Information'!$M195,Exchange_Value)+AB195*$P195*SUMIF(Lists!$E$2:$E$133,'Quarterly Information'!$O195,Exchange_Value)+AB195*$R195*SUMIF(Lists!$E$2:$E$133,'Quarterly Information'!$Q195,Exchange_Value)+AB195*$T195*SUMIF(Lists!$E$2:$E$133,'Quarterly Information'!$S195,Exchange_Value))/1000,AB195*SUMIF(Lists!$E$2:$E$133,$I195,Exchange_Value)/1000),1)</f>
        <v>0</v>
      </c>
      <c r="BZ195" s="151">
        <f>ROUND(IF($I195="Other HFC Blend",(AC195*$L195*SUMIF(Lists!$E$2:$E$133,'Quarterly Information'!$K195,Exchange_Value)+AC195*$N195*SUMIF(Lists!$E$2:$E$133,'Quarterly Information'!$M195,Exchange_Value)+AC195*$P195*SUMIF(Lists!$E$2:$E$133,'Quarterly Information'!$O195,Exchange_Value)+AC195*$R195*SUMIF(Lists!$E$2:$E$133,'Quarterly Information'!$Q195,Exchange_Value)+AC195*$T195*SUMIF(Lists!$E$2:$E$133,'Quarterly Information'!$S195,Exchange_Value))/1000,AC195*SUMIF(Lists!$E$2:$E$133,$I195,Exchange_Value)/1000),1)</f>
        <v>0</v>
      </c>
      <c r="CA195" s="151">
        <f>ROUND(IF($I195="Other HFC Blend",(AD195*$L195*SUMIF(Lists!$E$2:$E$133,'Quarterly Information'!$K195,Exchange_Value)+AD195*$N195*SUMIF(Lists!$E$2:$E$133,'Quarterly Information'!$M195,Exchange_Value)+AD195*$P195*SUMIF(Lists!$E$2:$E$133,'Quarterly Information'!$O195,Exchange_Value)+AD195*$R195*SUMIF(Lists!$E$2:$E$133,'Quarterly Information'!$Q195,Exchange_Value)+AD195*$T195*SUMIF(Lists!$E$2:$E$133,'Quarterly Information'!$S195,Exchange_Value))/1000,AD195*SUMIF(Lists!$E$2:$E$133,$I195,Exchange_Value)/1000),1)</f>
        <v>0</v>
      </c>
      <c r="CB195" s="151">
        <f>ROUND(IF($I195="Other HFC Blend",(AE195*$L195*SUMIF(Lists!$E$2:$E$133,'Quarterly Information'!$K195,Exchange_Value)+AE195*$N195*SUMIF(Lists!$E$2:$E$133,'Quarterly Information'!$M195,Exchange_Value)+AE195*$P195*SUMIF(Lists!$E$2:$E$133,'Quarterly Information'!$O195,Exchange_Value)+AE195*$R195*SUMIF(Lists!$E$2:$E$133,'Quarterly Information'!$Q195,Exchange_Value)+AE195*$T195*SUMIF(Lists!$E$2:$E$133,'Quarterly Information'!$S195,Exchange_Value))/1000,AE195*SUMIF(Lists!$E$2:$E$133,$I195,Exchange_Value)/1000),1)</f>
        <v>0</v>
      </c>
      <c r="CC195" s="151">
        <f>ROUND(IF($I195="Other HFC Blend",(AF195*$L195*SUMIF(Lists!$E$2:$E$133,'Quarterly Information'!$K195,Exchange_Value)+AF195*$N195*SUMIF(Lists!$E$2:$E$133,'Quarterly Information'!$M195,Exchange_Value)+AF195*$P195*SUMIF(Lists!$E$2:$E$133,'Quarterly Information'!$O195,Exchange_Value)+AF195*$R195*SUMIF(Lists!$E$2:$E$133,'Quarterly Information'!$Q195,Exchange_Value)+AF195*$T195*SUMIF(Lists!$E$2:$E$133,'Quarterly Information'!$S195,Exchange_Value))/1000,AF195*SUMIF(Lists!$E$2:$E$133,$I195,Exchange_Value)/1000),1)</f>
        <v>0</v>
      </c>
    </row>
    <row r="196" spans="1:81" ht="14.1">
      <c r="A196" s="18">
        <v>154</v>
      </c>
      <c r="B196" s="46" t="str">
        <f t="shared" si="110"/>
        <v/>
      </c>
      <c r="C196" s="72"/>
      <c r="D196" s="47"/>
      <c r="E196" s="81"/>
      <c r="F196" s="48"/>
      <c r="G196" s="49"/>
      <c r="H196" s="50"/>
      <c r="I196" s="92"/>
      <c r="J196" s="104"/>
      <c r="K196" s="109"/>
      <c r="L196" s="51"/>
      <c r="M196" s="48"/>
      <c r="N196" s="51"/>
      <c r="O196" s="48"/>
      <c r="P196" s="51"/>
      <c r="Q196" s="69"/>
      <c r="R196" s="51"/>
      <c r="S196" s="69"/>
      <c r="T196" s="110"/>
      <c r="U196" s="107"/>
      <c r="V196" s="48"/>
      <c r="W196" s="52"/>
      <c r="X196" s="48"/>
      <c r="Y196" s="116"/>
      <c r="Z196" s="133"/>
      <c r="AA196" s="131"/>
      <c r="AB196" s="76"/>
      <c r="AC196" s="76"/>
      <c r="AD196" s="76"/>
      <c r="AE196" s="76"/>
      <c r="AF196" s="76"/>
      <c r="AG196" s="145"/>
      <c r="AH196"/>
      <c r="AI196" s="148">
        <f t="shared" si="74"/>
        <v>0</v>
      </c>
      <c r="AJ196" s="148">
        <f t="shared" si="75"/>
        <v>0</v>
      </c>
      <c r="AK196" s="148">
        <f t="shared" si="76"/>
        <v>0</v>
      </c>
      <c r="AL196" s="148">
        <f t="shared" si="77"/>
        <v>0</v>
      </c>
      <c r="AM196" s="148">
        <f t="shared" si="78"/>
        <v>0</v>
      </c>
      <c r="AN196" s="148">
        <f t="shared" si="79"/>
        <v>0</v>
      </c>
      <c r="AO196" s="150"/>
      <c r="AP196" s="149" t="e">
        <f t="shared" si="80"/>
        <v>#DIV/0!</v>
      </c>
      <c r="AQ196" s="149" t="e">
        <f t="shared" si="81"/>
        <v>#DIV/0!</v>
      </c>
      <c r="AR196" s="149" t="e">
        <f t="shared" si="82"/>
        <v>#DIV/0!</v>
      </c>
      <c r="AS196" s="149" t="e">
        <f t="shared" si="83"/>
        <v>#DIV/0!</v>
      </c>
      <c r="AT196" s="149" t="e">
        <f t="shared" si="84"/>
        <v>#DIV/0!</v>
      </c>
      <c r="AU196" s="148">
        <f t="shared" si="85"/>
        <v>0</v>
      </c>
      <c r="AV196" s="149" t="e">
        <f t="shared" si="86"/>
        <v>#DIV/0!</v>
      </c>
      <c r="AW196" s="149" t="e">
        <f t="shared" si="87"/>
        <v>#DIV/0!</v>
      </c>
      <c r="AX196" s="149" t="e">
        <f t="shared" si="88"/>
        <v>#DIV/0!</v>
      </c>
      <c r="AY196" s="149" t="e">
        <f t="shared" si="89"/>
        <v>#DIV/0!</v>
      </c>
      <c r="AZ196" s="149" t="e">
        <f t="shared" si="90"/>
        <v>#DIV/0!</v>
      </c>
      <c r="BA196" s="148">
        <f t="shared" si="91"/>
        <v>0</v>
      </c>
      <c r="BB196" s="149" t="e">
        <f t="shared" si="92"/>
        <v>#DIV/0!</v>
      </c>
      <c r="BC196" s="149" t="e">
        <f t="shared" si="93"/>
        <v>#DIV/0!</v>
      </c>
      <c r="BD196" s="149" t="e">
        <f t="shared" si="94"/>
        <v>#DIV/0!</v>
      </c>
      <c r="BE196" s="149" t="e">
        <f t="shared" si="95"/>
        <v>#DIV/0!</v>
      </c>
      <c r="BF196" s="149" t="e">
        <f t="shared" si="96"/>
        <v>#DIV/0!</v>
      </c>
      <c r="BG196" s="148">
        <f t="shared" si="97"/>
        <v>0</v>
      </c>
      <c r="BH196" s="149" t="e">
        <f t="shared" si="98"/>
        <v>#DIV/0!</v>
      </c>
      <c r="BI196" s="149" t="e">
        <f t="shared" si="99"/>
        <v>#DIV/0!</v>
      </c>
      <c r="BJ196" s="149" t="e">
        <f t="shared" si="100"/>
        <v>#DIV/0!</v>
      </c>
      <c r="BK196" s="149" t="e">
        <f t="shared" si="101"/>
        <v>#DIV/0!</v>
      </c>
      <c r="BL196" s="149" t="e">
        <f t="shared" si="102"/>
        <v>#DIV/0!</v>
      </c>
      <c r="BM196" s="148">
        <f t="shared" si="103"/>
        <v>0</v>
      </c>
      <c r="BN196" s="149" t="e">
        <f t="shared" si="104"/>
        <v>#DIV/0!</v>
      </c>
      <c r="BO196" s="149" t="e">
        <f t="shared" si="105"/>
        <v>#DIV/0!</v>
      </c>
      <c r="BP196" s="149" t="e">
        <f t="shared" si="106"/>
        <v>#DIV/0!</v>
      </c>
      <c r="BQ196" s="149" t="e">
        <f t="shared" si="107"/>
        <v>#DIV/0!</v>
      </c>
      <c r="BR196" s="149" t="e">
        <f t="shared" si="108"/>
        <v>#DIV/0!</v>
      </c>
      <c r="BS196" s="148">
        <f t="shared" si="109"/>
        <v>0</v>
      </c>
      <c r="BT196" s="150"/>
      <c r="BU196" s="150" t="e">
        <f>VLOOKUP(I196,Lists!$D$2:$D$19,1,FALSE)</f>
        <v>#N/A</v>
      </c>
      <c r="BV196" s="150" t="e">
        <f>VLOOKUP($I196,Blends!$B$2:$B$115,1,FALSE)</f>
        <v>#N/A</v>
      </c>
      <c r="BW196" s="150"/>
      <c r="BX196" s="151">
        <f>ROUND(IF($I196="Other HFC Blend",(AA196*$L196*SUMIF(Lists!$E$2:$E$133,'Quarterly Information'!$K196,Exchange_Value)+AA196*$N196*SUMIF(Lists!$E$2:$E$133,'Quarterly Information'!$M196,Exchange_Value)+AA196*$P196*SUMIF(Lists!$E$2:$E$133,'Quarterly Information'!$O196,Exchange_Value)+AA196*$R196*SUMIF(Lists!$E$2:$E$133,'Quarterly Information'!$Q196,Exchange_Value)+AA196*$T196*SUMIF(Lists!$E$2:$E$133,'Quarterly Information'!$S196,Exchange_Value))/1000,AA196*SUMIF(Lists!$E$2:$E$133,$I196,Exchange_Value)/1000),1)</f>
        <v>0</v>
      </c>
      <c r="BY196" s="151">
        <f>ROUND(IF($I196="Other HFC Blend",(AB196*$L196*SUMIF(Lists!$E$2:$E$133,'Quarterly Information'!$K196,Exchange_Value)+AB196*$N196*SUMIF(Lists!$E$2:$E$133,'Quarterly Information'!$M196,Exchange_Value)+AB196*$P196*SUMIF(Lists!$E$2:$E$133,'Quarterly Information'!$O196,Exchange_Value)+AB196*$R196*SUMIF(Lists!$E$2:$E$133,'Quarterly Information'!$Q196,Exchange_Value)+AB196*$T196*SUMIF(Lists!$E$2:$E$133,'Quarterly Information'!$S196,Exchange_Value))/1000,AB196*SUMIF(Lists!$E$2:$E$133,$I196,Exchange_Value)/1000),1)</f>
        <v>0</v>
      </c>
      <c r="BZ196" s="151">
        <f>ROUND(IF($I196="Other HFC Blend",(AC196*$L196*SUMIF(Lists!$E$2:$E$133,'Quarterly Information'!$K196,Exchange_Value)+AC196*$N196*SUMIF(Lists!$E$2:$E$133,'Quarterly Information'!$M196,Exchange_Value)+AC196*$P196*SUMIF(Lists!$E$2:$E$133,'Quarterly Information'!$O196,Exchange_Value)+AC196*$R196*SUMIF(Lists!$E$2:$E$133,'Quarterly Information'!$Q196,Exchange_Value)+AC196*$T196*SUMIF(Lists!$E$2:$E$133,'Quarterly Information'!$S196,Exchange_Value))/1000,AC196*SUMIF(Lists!$E$2:$E$133,$I196,Exchange_Value)/1000),1)</f>
        <v>0</v>
      </c>
      <c r="CA196" s="151">
        <f>ROUND(IF($I196="Other HFC Blend",(AD196*$L196*SUMIF(Lists!$E$2:$E$133,'Quarterly Information'!$K196,Exchange_Value)+AD196*$N196*SUMIF(Lists!$E$2:$E$133,'Quarterly Information'!$M196,Exchange_Value)+AD196*$P196*SUMIF(Lists!$E$2:$E$133,'Quarterly Information'!$O196,Exchange_Value)+AD196*$R196*SUMIF(Lists!$E$2:$E$133,'Quarterly Information'!$Q196,Exchange_Value)+AD196*$T196*SUMIF(Lists!$E$2:$E$133,'Quarterly Information'!$S196,Exchange_Value))/1000,AD196*SUMIF(Lists!$E$2:$E$133,$I196,Exchange_Value)/1000),1)</f>
        <v>0</v>
      </c>
      <c r="CB196" s="151">
        <f>ROUND(IF($I196="Other HFC Blend",(AE196*$L196*SUMIF(Lists!$E$2:$E$133,'Quarterly Information'!$K196,Exchange_Value)+AE196*$N196*SUMIF(Lists!$E$2:$E$133,'Quarterly Information'!$M196,Exchange_Value)+AE196*$P196*SUMIF(Lists!$E$2:$E$133,'Quarterly Information'!$O196,Exchange_Value)+AE196*$R196*SUMIF(Lists!$E$2:$E$133,'Quarterly Information'!$Q196,Exchange_Value)+AE196*$T196*SUMIF(Lists!$E$2:$E$133,'Quarterly Information'!$S196,Exchange_Value))/1000,AE196*SUMIF(Lists!$E$2:$E$133,$I196,Exchange_Value)/1000),1)</f>
        <v>0</v>
      </c>
      <c r="CC196" s="151">
        <f>ROUND(IF($I196="Other HFC Blend",(AF196*$L196*SUMIF(Lists!$E$2:$E$133,'Quarterly Information'!$K196,Exchange_Value)+AF196*$N196*SUMIF(Lists!$E$2:$E$133,'Quarterly Information'!$M196,Exchange_Value)+AF196*$P196*SUMIF(Lists!$E$2:$E$133,'Quarterly Information'!$O196,Exchange_Value)+AF196*$R196*SUMIF(Lists!$E$2:$E$133,'Quarterly Information'!$Q196,Exchange_Value)+AF196*$T196*SUMIF(Lists!$E$2:$E$133,'Quarterly Information'!$S196,Exchange_Value))/1000,AF196*SUMIF(Lists!$E$2:$E$133,$I196,Exchange_Value)/1000),1)</f>
        <v>0</v>
      </c>
    </row>
    <row r="197" spans="1:81" ht="14.1">
      <c r="A197" s="18">
        <v>155</v>
      </c>
      <c r="B197" s="46" t="str">
        <f t="shared" si="110"/>
        <v/>
      </c>
      <c r="C197" s="72"/>
      <c r="D197" s="47"/>
      <c r="E197" s="81"/>
      <c r="F197" s="48"/>
      <c r="G197" s="49"/>
      <c r="H197" s="50"/>
      <c r="I197" s="92"/>
      <c r="J197" s="104"/>
      <c r="K197" s="109"/>
      <c r="L197" s="51"/>
      <c r="M197" s="48"/>
      <c r="N197" s="51"/>
      <c r="O197" s="48"/>
      <c r="P197" s="51"/>
      <c r="Q197" s="69"/>
      <c r="R197" s="51"/>
      <c r="S197" s="69"/>
      <c r="T197" s="110"/>
      <c r="U197" s="107"/>
      <c r="V197" s="48"/>
      <c r="W197" s="52"/>
      <c r="X197" s="48"/>
      <c r="Y197" s="116"/>
      <c r="Z197" s="133"/>
      <c r="AA197" s="131"/>
      <c r="AB197" s="76"/>
      <c r="AC197" s="76"/>
      <c r="AD197" s="76"/>
      <c r="AE197" s="76"/>
      <c r="AF197" s="76"/>
      <c r="AG197" s="145"/>
      <c r="AH197"/>
      <c r="AI197" s="148">
        <f t="shared" si="74"/>
        <v>0</v>
      </c>
      <c r="AJ197" s="148">
        <f t="shared" si="75"/>
        <v>0</v>
      </c>
      <c r="AK197" s="148">
        <f t="shared" si="76"/>
        <v>0</v>
      </c>
      <c r="AL197" s="148">
        <f t="shared" si="77"/>
        <v>0</v>
      </c>
      <c r="AM197" s="148">
        <f t="shared" si="78"/>
        <v>0</v>
      </c>
      <c r="AN197" s="148">
        <f t="shared" si="79"/>
        <v>0</v>
      </c>
      <c r="AO197" s="150"/>
      <c r="AP197" s="149" t="e">
        <f t="shared" si="80"/>
        <v>#DIV/0!</v>
      </c>
      <c r="AQ197" s="149" t="e">
        <f t="shared" si="81"/>
        <v>#DIV/0!</v>
      </c>
      <c r="AR197" s="149" t="e">
        <f t="shared" si="82"/>
        <v>#DIV/0!</v>
      </c>
      <c r="AS197" s="149" t="e">
        <f t="shared" si="83"/>
        <v>#DIV/0!</v>
      </c>
      <c r="AT197" s="149" t="e">
        <f t="shared" si="84"/>
        <v>#DIV/0!</v>
      </c>
      <c r="AU197" s="148">
        <f t="shared" si="85"/>
        <v>0</v>
      </c>
      <c r="AV197" s="149" t="e">
        <f t="shared" si="86"/>
        <v>#DIV/0!</v>
      </c>
      <c r="AW197" s="149" t="e">
        <f t="shared" si="87"/>
        <v>#DIV/0!</v>
      </c>
      <c r="AX197" s="149" t="e">
        <f t="shared" si="88"/>
        <v>#DIV/0!</v>
      </c>
      <c r="AY197" s="149" t="e">
        <f t="shared" si="89"/>
        <v>#DIV/0!</v>
      </c>
      <c r="AZ197" s="149" t="e">
        <f t="shared" si="90"/>
        <v>#DIV/0!</v>
      </c>
      <c r="BA197" s="148">
        <f t="shared" si="91"/>
        <v>0</v>
      </c>
      <c r="BB197" s="149" t="e">
        <f t="shared" si="92"/>
        <v>#DIV/0!</v>
      </c>
      <c r="BC197" s="149" t="e">
        <f t="shared" si="93"/>
        <v>#DIV/0!</v>
      </c>
      <c r="BD197" s="149" t="e">
        <f t="shared" si="94"/>
        <v>#DIV/0!</v>
      </c>
      <c r="BE197" s="149" t="e">
        <f t="shared" si="95"/>
        <v>#DIV/0!</v>
      </c>
      <c r="BF197" s="149" t="e">
        <f t="shared" si="96"/>
        <v>#DIV/0!</v>
      </c>
      <c r="BG197" s="148">
        <f t="shared" si="97"/>
        <v>0</v>
      </c>
      <c r="BH197" s="149" t="e">
        <f t="shared" si="98"/>
        <v>#DIV/0!</v>
      </c>
      <c r="BI197" s="149" t="e">
        <f t="shared" si="99"/>
        <v>#DIV/0!</v>
      </c>
      <c r="BJ197" s="149" t="e">
        <f t="shared" si="100"/>
        <v>#DIV/0!</v>
      </c>
      <c r="BK197" s="149" t="e">
        <f t="shared" si="101"/>
        <v>#DIV/0!</v>
      </c>
      <c r="BL197" s="149" t="e">
        <f t="shared" si="102"/>
        <v>#DIV/0!</v>
      </c>
      <c r="BM197" s="148">
        <f t="shared" si="103"/>
        <v>0</v>
      </c>
      <c r="BN197" s="149" t="e">
        <f t="shared" si="104"/>
        <v>#DIV/0!</v>
      </c>
      <c r="BO197" s="149" t="e">
        <f t="shared" si="105"/>
        <v>#DIV/0!</v>
      </c>
      <c r="BP197" s="149" t="e">
        <f t="shared" si="106"/>
        <v>#DIV/0!</v>
      </c>
      <c r="BQ197" s="149" t="e">
        <f t="shared" si="107"/>
        <v>#DIV/0!</v>
      </c>
      <c r="BR197" s="149" t="e">
        <f t="shared" si="108"/>
        <v>#DIV/0!</v>
      </c>
      <c r="BS197" s="148">
        <f t="shared" si="109"/>
        <v>0</v>
      </c>
      <c r="BT197" s="150"/>
      <c r="BU197" s="150" t="e">
        <f>VLOOKUP(I197,Lists!$D$2:$D$19,1,FALSE)</f>
        <v>#N/A</v>
      </c>
      <c r="BV197" s="150" t="e">
        <f>VLOOKUP($I197,Blends!$B$2:$B$115,1,FALSE)</f>
        <v>#N/A</v>
      </c>
      <c r="BW197" s="150"/>
      <c r="BX197" s="151">
        <f>ROUND(IF($I197="Other HFC Blend",(AA197*$L197*SUMIF(Lists!$E$2:$E$133,'Quarterly Information'!$K197,Exchange_Value)+AA197*$N197*SUMIF(Lists!$E$2:$E$133,'Quarterly Information'!$M197,Exchange_Value)+AA197*$P197*SUMIF(Lists!$E$2:$E$133,'Quarterly Information'!$O197,Exchange_Value)+AA197*$R197*SUMIF(Lists!$E$2:$E$133,'Quarterly Information'!$Q197,Exchange_Value)+AA197*$T197*SUMIF(Lists!$E$2:$E$133,'Quarterly Information'!$S197,Exchange_Value))/1000,AA197*SUMIF(Lists!$E$2:$E$133,$I197,Exchange_Value)/1000),1)</f>
        <v>0</v>
      </c>
      <c r="BY197" s="151">
        <f>ROUND(IF($I197="Other HFC Blend",(AB197*$L197*SUMIF(Lists!$E$2:$E$133,'Quarterly Information'!$K197,Exchange_Value)+AB197*$N197*SUMIF(Lists!$E$2:$E$133,'Quarterly Information'!$M197,Exchange_Value)+AB197*$P197*SUMIF(Lists!$E$2:$E$133,'Quarterly Information'!$O197,Exchange_Value)+AB197*$R197*SUMIF(Lists!$E$2:$E$133,'Quarterly Information'!$Q197,Exchange_Value)+AB197*$T197*SUMIF(Lists!$E$2:$E$133,'Quarterly Information'!$S197,Exchange_Value))/1000,AB197*SUMIF(Lists!$E$2:$E$133,$I197,Exchange_Value)/1000),1)</f>
        <v>0</v>
      </c>
      <c r="BZ197" s="151">
        <f>ROUND(IF($I197="Other HFC Blend",(AC197*$L197*SUMIF(Lists!$E$2:$E$133,'Quarterly Information'!$K197,Exchange_Value)+AC197*$N197*SUMIF(Lists!$E$2:$E$133,'Quarterly Information'!$M197,Exchange_Value)+AC197*$P197*SUMIF(Lists!$E$2:$E$133,'Quarterly Information'!$O197,Exchange_Value)+AC197*$R197*SUMIF(Lists!$E$2:$E$133,'Quarterly Information'!$Q197,Exchange_Value)+AC197*$T197*SUMIF(Lists!$E$2:$E$133,'Quarterly Information'!$S197,Exchange_Value))/1000,AC197*SUMIF(Lists!$E$2:$E$133,$I197,Exchange_Value)/1000),1)</f>
        <v>0</v>
      </c>
      <c r="CA197" s="151">
        <f>ROUND(IF($I197="Other HFC Blend",(AD197*$L197*SUMIF(Lists!$E$2:$E$133,'Quarterly Information'!$K197,Exchange_Value)+AD197*$N197*SUMIF(Lists!$E$2:$E$133,'Quarterly Information'!$M197,Exchange_Value)+AD197*$P197*SUMIF(Lists!$E$2:$E$133,'Quarterly Information'!$O197,Exchange_Value)+AD197*$R197*SUMIF(Lists!$E$2:$E$133,'Quarterly Information'!$Q197,Exchange_Value)+AD197*$T197*SUMIF(Lists!$E$2:$E$133,'Quarterly Information'!$S197,Exchange_Value))/1000,AD197*SUMIF(Lists!$E$2:$E$133,$I197,Exchange_Value)/1000),1)</f>
        <v>0</v>
      </c>
      <c r="CB197" s="151">
        <f>ROUND(IF($I197="Other HFC Blend",(AE197*$L197*SUMIF(Lists!$E$2:$E$133,'Quarterly Information'!$K197,Exchange_Value)+AE197*$N197*SUMIF(Lists!$E$2:$E$133,'Quarterly Information'!$M197,Exchange_Value)+AE197*$P197*SUMIF(Lists!$E$2:$E$133,'Quarterly Information'!$O197,Exchange_Value)+AE197*$R197*SUMIF(Lists!$E$2:$E$133,'Quarterly Information'!$Q197,Exchange_Value)+AE197*$T197*SUMIF(Lists!$E$2:$E$133,'Quarterly Information'!$S197,Exchange_Value))/1000,AE197*SUMIF(Lists!$E$2:$E$133,$I197,Exchange_Value)/1000),1)</f>
        <v>0</v>
      </c>
      <c r="CC197" s="151">
        <f>ROUND(IF($I197="Other HFC Blend",(AF197*$L197*SUMIF(Lists!$E$2:$E$133,'Quarterly Information'!$K197,Exchange_Value)+AF197*$N197*SUMIF(Lists!$E$2:$E$133,'Quarterly Information'!$M197,Exchange_Value)+AF197*$P197*SUMIF(Lists!$E$2:$E$133,'Quarterly Information'!$O197,Exchange_Value)+AF197*$R197*SUMIF(Lists!$E$2:$E$133,'Quarterly Information'!$Q197,Exchange_Value)+AF197*$T197*SUMIF(Lists!$E$2:$E$133,'Quarterly Information'!$S197,Exchange_Value))/1000,AF197*SUMIF(Lists!$E$2:$E$133,$I197,Exchange_Value)/1000),1)</f>
        <v>0</v>
      </c>
    </row>
    <row r="198" spans="1:81" ht="14.1">
      <c r="A198" s="18">
        <v>156</v>
      </c>
      <c r="B198" s="46" t="str">
        <f t="shared" si="110"/>
        <v/>
      </c>
      <c r="C198" s="72"/>
      <c r="D198" s="47"/>
      <c r="E198" s="81"/>
      <c r="F198" s="48"/>
      <c r="G198" s="49"/>
      <c r="H198" s="50"/>
      <c r="I198" s="92"/>
      <c r="J198" s="104"/>
      <c r="K198" s="109"/>
      <c r="L198" s="51"/>
      <c r="M198" s="48"/>
      <c r="N198" s="51"/>
      <c r="O198" s="48"/>
      <c r="P198" s="51"/>
      <c r="Q198" s="69"/>
      <c r="R198" s="51"/>
      <c r="S198" s="69"/>
      <c r="T198" s="110"/>
      <c r="U198" s="107"/>
      <c r="V198" s="48"/>
      <c r="W198" s="52"/>
      <c r="X198" s="48"/>
      <c r="Y198" s="116"/>
      <c r="Z198" s="133"/>
      <c r="AA198" s="131"/>
      <c r="AB198" s="76"/>
      <c r="AC198" s="76"/>
      <c r="AD198" s="76"/>
      <c r="AE198" s="76"/>
      <c r="AF198" s="76"/>
      <c r="AG198" s="145"/>
      <c r="AH198"/>
      <c r="AI198" s="148">
        <f t="shared" si="74"/>
        <v>0</v>
      </c>
      <c r="AJ198" s="148">
        <f t="shared" si="75"/>
        <v>0</v>
      </c>
      <c r="AK198" s="148">
        <f t="shared" si="76"/>
        <v>0</v>
      </c>
      <c r="AL198" s="148">
        <f t="shared" si="77"/>
        <v>0</v>
      </c>
      <c r="AM198" s="148">
        <f t="shared" si="78"/>
        <v>0</v>
      </c>
      <c r="AN198" s="148">
        <f t="shared" si="79"/>
        <v>0</v>
      </c>
      <c r="AO198" s="150"/>
      <c r="AP198" s="149" t="e">
        <f t="shared" si="80"/>
        <v>#DIV/0!</v>
      </c>
      <c r="AQ198" s="149" t="e">
        <f t="shared" si="81"/>
        <v>#DIV/0!</v>
      </c>
      <c r="AR198" s="149" t="e">
        <f t="shared" si="82"/>
        <v>#DIV/0!</v>
      </c>
      <c r="AS198" s="149" t="e">
        <f t="shared" si="83"/>
        <v>#DIV/0!</v>
      </c>
      <c r="AT198" s="149" t="e">
        <f t="shared" si="84"/>
        <v>#DIV/0!</v>
      </c>
      <c r="AU198" s="148">
        <f t="shared" si="85"/>
        <v>0</v>
      </c>
      <c r="AV198" s="149" t="e">
        <f t="shared" si="86"/>
        <v>#DIV/0!</v>
      </c>
      <c r="AW198" s="149" t="e">
        <f t="shared" si="87"/>
        <v>#DIV/0!</v>
      </c>
      <c r="AX198" s="149" t="e">
        <f t="shared" si="88"/>
        <v>#DIV/0!</v>
      </c>
      <c r="AY198" s="149" t="e">
        <f t="shared" si="89"/>
        <v>#DIV/0!</v>
      </c>
      <c r="AZ198" s="149" t="e">
        <f t="shared" si="90"/>
        <v>#DIV/0!</v>
      </c>
      <c r="BA198" s="148">
        <f t="shared" si="91"/>
        <v>0</v>
      </c>
      <c r="BB198" s="149" t="e">
        <f t="shared" si="92"/>
        <v>#DIV/0!</v>
      </c>
      <c r="BC198" s="149" t="e">
        <f t="shared" si="93"/>
        <v>#DIV/0!</v>
      </c>
      <c r="BD198" s="149" t="e">
        <f t="shared" si="94"/>
        <v>#DIV/0!</v>
      </c>
      <c r="BE198" s="149" t="e">
        <f t="shared" si="95"/>
        <v>#DIV/0!</v>
      </c>
      <c r="BF198" s="149" t="e">
        <f t="shared" si="96"/>
        <v>#DIV/0!</v>
      </c>
      <c r="BG198" s="148">
        <f t="shared" si="97"/>
        <v>0</v>
      </c>
      <c r="BH198" s="149" t="e">
        <f t="shared" si="98"/>
        <v>#DIV/0!</v>
      </c>
      <c r="BI198" s="149" t="e">
        <f t="shared" si="99"/>
        <v>#DIV/0!</v>
      </c>
      <c r="BJ198" s="149" t="e">
        <f t="shared" si="100"/>
        <v>#DIV/0!</v>
      </c>
      <c r="BK198" s="149" t="e">
        <f t="shared" si="101"/>
        <v>#DIV/0!</v>
      </c>
      <c r="BL198" s="149" t="e">
        <f t="shared" si="102"/>
        <v>#DIV/0!</v>
      </c>
      <c r="BM198" s="148">
        <f t="shared" si="103"/>
        <v>0</v>
      </c>
      <c r="BN198" s="149" t="e">
        <f t="shared" si="104"/>
        <v>#DIV/0!</v>
      </c>
      <c r="BO198" s="149" t="e">
        <f t="shared" si="105"/>
        <v>#DIV/0!</v>
      </c>
      <c r="BP198" s="149" t="e">
        <f t="shared" si="106"/>
        <v>#DIV/0!</v>
      </c>
      <c r="BQ198" s="149" t="e">
        <f t="shared" si="107"/>
        <v>#DIV/0!</v>
      </c>
      <c r="BR198" s="149" t="e">
        <f t="shared" si="108"/>
        <v>#DIV/0!</v>
      </c>
      <c r="BS198" s="148">
        <f t="shared" si="109"/>
        <v>0</v>
      </c>
      <c r="BT198" s="150"/>
      <c r="BU198" s="150" t="e">
        <f>VLOOKUP(I198,Lists!$D$2:$D$19,1,FALSE)</f>
        <v>#N/A</v>
      </c>
      <c r="BV198" s="150" t="e">
        <f>VLOOKUP($I198,Blends!$B$2:$B$115,1,FALSE)</f>
        <v>#N/A</v>
      </c>
      <c r="BW198" s="150"/>
      <c r="BX198" s="151">
        <f>ROUND(IF($I198="Other HFC Blend",(AA198*$L198*SUMIF(Lists!$E$2:$E$133,'Quarterly Information'!$K198,Exchange_Value)+AA198*$N198*SUMIF(Lists!$E$2:$E$133,'Quarterly Information'!$M198,Exchange_Value)+AA198*$P198*SUMIF(Lists!$E$2:$E$133,'Quarterly Information'!$O198,Exchange_Value)+AA198*$R198*SUMIF(Lists!$E$2:$E$133,'Quarterly Information'!$Q198,Exchange_Value)+AA198*$T198*SUMIF(Lists!$E$2:$E$133,'Quarterly Information'!$S198,Exchange_Value))/1000,AA198*SUMIF(Lists!$E$2:$E$133,$I198,Exchange_Value)/1000),1)</f>
        <v>0</v>
      </c>
      <c r="BY198" s="151">
        <f>ROUND(IF($I198="Other HFC Blend",(AB198*$L198*SUMIF(Lists!$E$2:$E$133,'Quarterly Information'!$K198,Exchange_Value)+AB198*$N198*SUMIF(Lists!$E$2:$E$133,'Quarterly Information'!$M198,Exchange_Value)+AB198*$P198*SUMIF(Lists!$E$2:$E$133,'Quarterly Information'!$O198,Exchange_Value)+AB198*$R198*SUMIF(Lists!$E$2:$E$133,'Quarterly Information'!$Q198,Exchange_Value)+AB198*$T198*SUMIF(Lists!$E$2:$E$133,'Quarterly Information'!$S198,Exchange_Value))/1000,AB198*SUMIF(Lists!$E$2:$E$133,$I198,Exchange_Value)/1000),1)</f>
        <v>0</v>
      </c>
      <c r="BZ198" s="151">
        <f>ROUND(IF($I198="Other HFC Blend",(AC198*$L198*SUMIF(Lists!$E$2:$E$133,'Quarterly Information'!$K198,Exchange_Value)+AC198*$N198*SUMIF(Lists!$E$2:$E$133,'Quarterly Information'!$M198,Exchange_Value)+AC198*$P198*SUMIF(Lists!$E$2:$E$133,'Quarterly Information'!$O198,Exchange_Value)+AC198*$R198*SUMIF(Lists!$E$2:$E$133,'Quarterly Information'!$Q198,Exchange_Value)+AC198*$T198*SUMIF(Lists!$E$2:$E$133,'Quarterly Information'!$S198,Exchange_Value))/1000,AC198*SUMIF(Lists!$E$2:$E$133,$I198,Exchange_Value)/1000),1)</f>
        <v>0</v>
      </c>
      <c r="CA198" s="151">
        <f>ROUND(IF($I198="Other HFC Blend",(AD198*$L198*SUMIF(Lists!$E$2:$E$133,'Quarterly Information'!$K198,Exchange_Value)+AD198*$N198*SUMIF(Lists!$E$2:$E$133,'Quarterly Information'!$M198,Exchange_Value)+AD198*$P198*SUMIF(Lists!$E$2:$E$133,'Quarterly Information'!$O198,Exchange_Value)+AD198*$R198*SUMIF(Lists!$E$2:$E$133,'Quarterly Information'!$Q198,Exchange_Value)+AD198*$T198*SUMIF(Lists!$E$2:$E$133,'Quarterly Information'!$S198,Exchange_Value))/1000,AD198*SUMIF(Lists!$E$2:$E$133,$I198,Exchange_Value)/1000),1)</f>
        <v>0</v>
      </c>
      <c r="CB198" s="151">
        <f>ROUND(IF($I198="Other HFC Blend",(AE198*$L198*SUMIF(Lists!$E$2:$E$133,'Quarterly Information'!$K198,Exchange_Value)+AE198*$N198*SUMIF(Lists!$E$2:$E$133,'Quarterly Information'!$M198,Exchange_Value)+AE198*$P198*SUMIF(Lists!$E$2:$E$133,'Quarterly Information'!$O198,Exchange_Value)+AE198*$R198*SUMIF(Lists!$E$2:$E$133,'Quarterly Information'!$Q198,Exchange_Value)+AE198*$T198*SUMIF(Lists!$E$2:$E$133,'Quarterly Information'!$S198,Exchange_Value))/1000,AE198*SUMIF(Lists!$E$2:$E$133,$I198,Exchange_Value)/1000),1)</f>
        <v>0</v>
      </c>
      <c r="CC198" s="151">
        <f>ROUND(IF($I198="Other HFC Blend",(AF198*$L198*SUMIF(Lists!$E$2:$E$133,'Quarterly Information'!$K198,Exchange_Value)+AF198*$N198*SUMIF(Lists!$E$2:$E$133,'Quarterly Information'!$M198,Exchange_Value)+AF198*$P198*SUMIF(Lists!$E$2:$E$133,'Quarterly Information'!$O198,Exchange_Value)+AF198*$R198*SUMIF(Lists!$E$2:$E$133,'Quarterly Information'!$Q198,Exchange_Value)+AF198*$T198*SUMIF(Lists!$E$2:$E$133,'Quarterly Information'!$S198,Exchange_Value))/1000,AF198*SUMIF(Lists!$E$2:$E$133,$I198,Exchange_Value)/1000),1)</f>
        <v>0</v>
      </c>
    </row>
    <row r="199" spans="1:81" ht="14.1">
      <c r="A199" s="18">
        <v>157</v>
      </c>
      <c r="B199" s="46" t="str">
        <f t="shared" si="110"/>
        <v/>
      </c>
      <c r="C199" s="72"/>
      <c r="D199" s="47"/>
      <c r="E199" s="81"/>
      <c r="F199" s="48"/>
      <c r="G199" s="49"/>
      <c r="H199" s="50"/>
      <c r="I199" s="92"/>
      <c r="J199" s="104"/>
      <c r="K199" s="109"/>
      <c r="L199" s="51"/>
      <c r="M199" s="48"/>
      <c r="N199" s="51"/>
      <c r="O199" s="48"/>
      <c r="P199" s="51"/>
      <c r="Q199" s="69"/>
      <c r="R199" s="51"/>
      <c r="S199" s="69"/>
      <c r="T199" s="110"/>
      <c r="U199" s="107"/>
      <c r="V199" s="48"/>
      <c r="W199" s="52"/>
      <c r="X199" s="48"/>
      <c r="Y199" s="116"/>
      <c r="Z199" s="133"/>
      <c r="AA199" s="131"/>
      <c r="AB199" s="76"/>
      <c r="AC199" s="76"/>
      <c r="AD199" s="76"/>
      <c r="AE199" s="76"/>
      <c r="AF199" s="76"/>
      <c r="AG199" s="145"/>
      <c r="AH199"/>
      <c r="AI199" s="148">
        <f t="shared" si="74"/>
        <v>0</v>
      </c>
      <c r="AJ199" s="148">
        <f t="shared" si="75"/>
        <v>0</v>
      </c>
      <c r="AK199" s="148">
        <f t="shared" si="76"/>
        <v>0</v>
      </c>
      <c r="AL199" s="148">
        <f t="shared" si="77"/>
        <v>0</v>
      </c>
      <c r="AM199" s="148">
        <f t="shared" si="78"/>
        <v>0</v>
      </c>
      <c r="AN199" s="148">
        <f t="shared" si="79"/>
        <v>0</v>
      </c>
      <c r="AO199" s="150"/>
      <c r="AP199" s="149" t="e">
        <f t="shared" si="80"/>
        <v>#DIV/0!</v>
      </c>
      <c r="AQ199" s="149" t="e">
        <f t="shared" si="81"/>
        <v>#DIV/0!</v>
      </c>
      <c r="AR199" s="149" t="e">
        <f t="shared" si="82"/>
        <v>#DIV/0!</v>
      </c>
      <c r="AS199" s="149" t="e">
        <f t="shared" si="83"/>
        <v>#DIV/0!</v>
      </c>
      <c r="AT199" s="149" t="e">
        <f t="shared" si="84"/>
        <v>#DIV/0!</v>
      </c>
      <c r="AU199" s="148">
        <f t="shared" si="85"/>
        <v>0</v>
      </c>
      <c r="AV199" s="149" t="e">
        <f t="shared" si="86"/>
        <v>#DIV/0!</v>
      </c>
      <c r="AW199" s="149" t="e">
        <f t="shared" si="87"/>
        <v>#DIV/0!</v>
      </c>
      <c r="AX199" s="149" t="e">
        <f t="shared" si="88"/>
        <v>#DIV/0!</v>
      </c>
      <c r="AY199" s="149" t="e">
        <f t="shared" si="89"/>
        <v>#DIV/0!</v>
      </c>
      <c r="AZ199" s="149" t="e">
        <f t="shared" si="90"/>
        <v>#DIV/0!</v>
      </c>
      <c r="BA199" s="148">
        <f t="shared" si="91"/>
        <v>0</v>
      </c>
      <c r="BB199" s="149" t="e">
        <f t="shared" si="92"/>
        <v>#DIV/0!</v>
      </c>
      <c r="BC199" s="149" t="e">
        <f t="shared" si="93"/>
        <v>#DIV/0!</v>
      </c>
      <c r="BD199" s="149" t="e">
        <f t="shared" si="94"/>
        <v>#DIV/0!</v>
      </c>
      <c r="BE199" s="149" t="e">
        <f t="shared" si="95"/>
        <v>#DIV/0!</v>
      </c>
      <c r="BF199" s="149" t="e">
        <f t="shared" si="96"/>
        <v>#DIV/0!</v>
      </c>
      <c r="BG199" s="148">
        <f t="shared" si="97"/>
        <v>0</v>
      </c>
      <c r="BH199" s="149" t="e">
        <f t="shared" si="98"/>
        <v>#DIV/0!</v>
      </c>
      <c r="BI199" s="149" t="e">
        <f t="shared" si="99"/>
        <v>#DIV/0!</v>
      </c>
      <c r="BJ199" s="149" t="e">
        <f t="shared" si="100"/>
        <v>#DIV/0!</v>
      </c>
      <c r="BK199" s="149" t="e">
        <f t="shared" si="101"/>
        <v>#DIV/0!</v>
      </c>
      <c r="BL199" s="149" t="e">
        <f t="shared" si="102"/>
        <v>#DIV/0!</v>
      </c>
      <c r="BM199" s="148">
        <f t="shared" si="103"/>
        <v>0</v>
      </c>
      <c r="BN199" s="149" t="e">
        <f t="shared" si="104"/>
        <v>#DIV/0!</v>
      </c>
      <c r="BO199" s="149" t="e">
        <f t="shared" si="105"/>
        <v>#DIV/0!</v>
      </c>
      <c r="BP199" s="149" t="e">
        <f t="shared" si="106"/>
        <v>#DIV/0!</v>
      </c>
      <c r="BQ199" s="149" t="e">
        <f t="shared" si="107"/>
        <v>#DIV/0!</v>
      </c>
      <c r="BR199" s="149" t="e">
        <f t="shared" si="108"/>
        <v>#DIV/0!</v>
      </c>
      <c r="BS199" s="148">
        <f t="shared" si="109"/>
        <v>0</v>
      </c>
      <c r="BT199" s="150"/>
      <c r="BU199" s="150" t="e">
        <f>VLOOKUP(I199,Lists!$D$2:$D$19,1,FALSE)</f>
        <v>#N/A</v>
      </c>
      <c r="BV199" s="150" t="e">
        <f>VLOOKUP($I199,Blends!$B$2:$B$115,1,FALSE)</f>
        <v>#N/A</v>
      </c>
      <c r="BW199" s="150"/>
      <c r="BX199" s="151">
        <f>ROUND(IF($I199="Other HFC Blend",(AA199*$L199*SUMIF(Lists!$E$2:$E$133,'Quarterly Information'!$K199,Exchange_Value)+AA199*$N199*SUMIF(Lists!$E$2:$E$133,'Quarterly Information'!$M199,Exchange_Value)+AA199*$P199*SUMIF(Lists!$E$2:$E$133,'Quarterly Information'!$O199,Exchange_Value)+AA199*$R199*SUMIF(Lists!$E$2:$E$133,'Quarterly Information'!$Q199,Exchange_Value)+AA199*$T199*SUMIF(Lists!$E$2:$E$133,'Quarterly Information'!$S199,Exchange_Value))/1000,AA199*SUMIF(Lists!$E$2:$E$133,$I199,Exchange_Value)/1000),1)</f>
        <v>0</v>
      </c>
      <c r="BY199" s="151">
        <f>ROUND(IF($I199="Other HFC Blend",(AB199*$L199*SUMIF(Lists!$E$2:$E$133,'Quarterly Information'!$K199,Exchange_Value)+AB199*$N199*SUMIF(Lists!$E$2:$E$133,'Quarterly Information'!$M199,Exchange_Value)+AB199*$P199*SUMIF(Lists!$E$2:$E$133,'Quarterly Information'!$O199,Exchange_Value)+AB199*$R199*SUMIF(Lists!$E$2:$E$133,'Quarterly Information'!$Q199,Exchange_Value)+AB199*$T199*SUMIF(Lists!$E$2:$E$133,'Quarterly Information'!$S199,Exchange_Value))/1000,AB199*SUMIF(Lists!$E$2:$E$133,$I199,Exchange_Value)/1000),1)</f>
        <v>0</v>
      </c>
      <c r="BZ199" s="151">
        <f>ROUND(IF($I199="Other HFC Blend",(AC199*$L199*SUMIF(Lists!$E$2:$E$133,'Quarterly Information'!$K199,Exchange_Value)+AC199*$N199*SUMIF(Lists!$E$2:$E$133,'Quarterly Information'!$M199,Exchange_Value)+AC199*$P199*SUMIF(Lists!$E$2:$E$133,'Quarterly Information'!$O199,Exchange_Value)+AC199*$R199*SUMIF(Lists!$E$2:$E$133,'Quarterly Information'!$Q199,Exchange_Value)+AC199*$T199*SUMIF(Lists!$E$2:$E$133,'Quarterly Information'!$S199,Exchange_Value))/1000,AC199*SUMIF(Lists!$E$2:$E$133,$I199,Exchange_Value)/1000),1)</f>
        <v>0</v>
      </c>
      <c r="CA199" s="151">
        <f>ROUND(IF($I199="Other HFC Blend",(AD199*$L199*SUMIF(Lists!$E$2:$E$133,'Quarterly Information'!$K199,Exchange_Value)+AD199*$N199*SUMIF(Lists!$E$2:$E$133,'Quarterly Information'!$M199,Exchange_Value)+AD199*$P199*SUMIF(Lists!$E$2:$E$133,'Quarterly Information'!$O199,Exchange_Value)+AD199*$R199*SUMIF(Lists!$E$2:$E$133,'Quarterly Information'!$Q199,Exchange_Value)+AD199*$T199*SUMIF(Lists!$E$2:$E$133,'Quarterly Information'!$S199,Exchange_Value))/1000,AD199*SUMIF(Lists!$E$2:$E$133,$I199,Exchange_Value)/1000),1)</f>
        <v>0</v>
      </c>
      <c r="CB199" s="151">
        <f>ROUND(IF($I199="Other HFC Blend",(AE199*$L199*SUMIF(Lists!$E$2:$E$133,'Quarterly Information'!$K199,Exchange_Value)+AE199*$N199*SUMIF(Lists!$E$2:$E$133,'Quarterly Information'!$M199,Exchange_Value)+AE199*$P199*SUMIF(Lists!$E$2:$E$133,'Quarterly Information'!$O199,Exchange_Value)+AE199*$R199*SUMIF(Lists!$E$2:$E$133,'Quarterly Information'!$Q199,Exchange_Value)+AE199*$T199*SUMIF(Lists!$E$2:$E$133,'Quarterly Information'!$S199,Exchange_Value))/1000,AE199*SUMIF(Lists!$E$2:$E$133,$I199,Exchange_Value)/1000),1)</f>
        <v>0</v>
      </c>
      <c r="CC199" s="151">
        <f>ROUND(IF($I199="Other HFC Blend",(AF199*$L199*SUMIF(Lists!$E$2:$E$133,'Quarterly Information'!$K199,Exchange_Value)+AF199*$N199*SUMIF(Lists!$E$2:$E$133,'Quarterly Information'!$M199,Exchange_Value)+AF199*$P199*SUMIF(Lists!$E$2:$E$133,'Quarterly Information'!$O199,Exchange_Value)+AF199*$R199*SUMIF(Lists!$E$2:$E$133,'Quarterly Information'!$Q199,Exchange_Value)+AF199*$T199*SUMIF(Lists!$E$2:$E$133,'Quarterly Information'!$S199,Exchange_Value))/1000,AF199*SUMIF(Lists!$E$2:$E$133,$I199,Exchange_Value)/1000),1)</f>
        <v>0</v>
      </c>
    </row>
    <row r="200" spans="1:81" ht="14.1">
      <c r="A200" s="18">
        <v>158</v>
      </c>
      <c r="B200" s="46" t="str">
        <f t="shared" si="110"/>
        <v/>
      </c>
      <c r="C200" s="72"/>
      <c r="D200" s="47"/>
      <c r="E200" s="81"/>
      <c r="F200" s="48"/>
      <c r="G200" s="49"/>
      <c r="H200" s="50"/>
      <c r="I200" s="92"/>
      <c r="J200" s="104"/>
      <c r="K200" s="109"/>
      <c r="L200" s="51"/>
      <c r="M200" s="48"/>
      <c r="N200" s="51"/>
      <c r="O200" s="48"/>
      <c r="P200" s="51"/>
      <c r="Q200" s="69"/>
      <c r="R200" s="51"/>
      <c r="S200" s="69"/>
      <c r="T200" s="110"/>
      <c r="U200" s="107"/>
      <c r="V200" s="48"/>
      <c r="W200" s="52"/>
      <c r="X200" s="48"/>
      <c r="Y200" s="116"/>
      <c r="Z200" s="133"/>
      <c r="AA200" s="131"/>
      <c r="AB200" s="76"/>
      <c r="AC200" s="76"/>
      <c r="AD200" s="76"/>
      <c r="AE200" s="76"/>
      <c r="AF200" s="76"/>
      <c r="AG200" s="145"/>
      <c r="AH200"/>
      <c r="AI200" s="148">
        <f t="shared" si="74"/>
        <v>0</v>
      </c>
      <c r="AJ200" s="148">
        <f t="shared" si="75"/>
        <v>0</v>
      </c>
      <c r="AK200" s="148">
        <f t="shared" si="76"/>
        <v>0</v>
      </c>
      <c r="AL200" s="148">
        <f t="shared" si="77"/>
        <v>0</v>
      </c>
      <c r="AM200" s="148">
        <f t="shared" si="78"/>
        <v>0</v>
      </c>
      <c r="AN200" s="148">
        <f t="shared" si="79"/>
        <v>0</v>
      </c>
      <c r="AO200" s="150"/>
      <c r="AP200" s="149" t="e">
        <f t="shared" si="80"/>
        <v>#DIV/0!</v>
      </c>
      <c r="AQ200" s="149" t="e">
        <f t="shared" si="81"/>
        <v>#DIV/0!</v>
      </c>
      <c r="AR200" s="149" t="e">
        <f t="shared" si="82"/>
        <v>#DIV/0!</v>
      </c>
      <c r="AS200" s="149" t="e">
        <f t="shared" si="83"/>
        <v>#DIV/0!</v>
      </c>
      <c r="AT200" s="149" t="e">
        <f t="shared" si="84"/>
        <v>#DIV/0!</v>
      </c>
      <c r="AU200" s="148">
        <f t="shared" si="85"/>
        <v>0</v>
      </c>
      <c r="AV200" s="149" t="e">
        <f t="shared" si="86"/>
        <v>#DIV/0!</v>
      </c>
      <c r="AW200" s="149" t="e">
        <f t="shared" si="87"/>
        <v>#DIV/0!</v>
      </c>
      <c r="AX200" s="149" t="e">
        <f t="shared" si="88"/>
        <v>#DIV/0!</v>
      </c>
      <c r="AY200" s="149" t="e">
        <f t="shared" si="89"/>
        <v>#DIV/0!</v>
      </c>
      <c r="AZ200" s="149" t="e">
        <f t="shared" si="90"/>
        <v>#DIV/0!</v>
      </c>
      <c r="BA200" s="148">
        <f t="shared" si="91"/>
        <v>0</v>
      </c>
      <c r="BB200" s="149" t="e">
        <f t="shared" si="92"/>
        <v>#DIV/0!</v>
      </c>
      <c r="BC200" s="149" t="e">
        <f t="shared" si="93"/>
        <v>#DIV/0!</v>
      </c>
      <c r="BD200" s="149" t="e">
        <f t="shared" si="94"/>
        <v>#DIV/0!</v>
      </c>
      <c r="BE200" s="149" t="e">
        <f t="shared" si="95"/>
        <v>#DIV/0!</v>
      </c>
      <c r="BF200" s="149" t="e">
        <f t="shared" si="96"/>
        <v>#DIV/0!</v>
      </c>
      <c r="BG200" s="148">
        <f t="shared" si="97"/>
        <v>0</v>
      </c>
      <c r="BH200" s="149" t="e">
        <f t="shared" si="98"/>
        <v>#DIV/0!</v>
      </c>
      <c r="BI200" s="149" t="e">
        <f t="shared" si="99"/>
        <v>#DIV/0!</v>
      </c>
      <c r="BJ200" s="149" t="e">
        <f t="shared" si="100"/>
        <v>#DIV/0!</v>
      </c>
      <c r="BK200" s="149" t="e">
        <f t="shared" si="101"/>
        <v>#DIV/0!</v>
      </c>
      <c r="BL200" s="149" t="e">
        <f t="shared" si="102"/>
        <v>#DIV/0!</v>
      </c>
      <c r="BM200" s="148">
        <f t="shared" si="103"/>
        <v>0</v>
      </c>
      <c r="BN200" s="149" t="e">
        <f t="shared" si="104"/>
        <v>#DIV/0!</v>
      </c>
      <c r="BO200" s="149" t="e">
        <f t="shared" si="105"/>
        <v>#DIV/0!</v>
      </c>
      <c r="BP200" s="149" t="e">
        <f t="shared" si="106"/>
        <v>#DIV/0!</v>
      </c>
      <c r="BQ200" s="149" t="e">
        <f t="shared" si="107"/>
        <v>#DIV/0!</v>
      </c>
      <c r="BR200" s="149" t="e">
        <f t="shared" si="108"/>
        <v>#DIV/0!</v>
      </c>
      <c r="BS200" s="148">
        <f t="shared" si="109"/>
        <v>0</v>
      </c>
      <c r="BT200" s="150"/>
      <c r="BU200" s="150" t="e">
        <f>VLOOKUP(I200,Lists!$D$2:$D$19,1,FALSE)</f>
        <v>#N/A</v>
      </c>
      <c r="BV200" s="150" t="e">
        <f>VLOOKUP($I200,Blends!$B$2:$B$115,1,FALSE)</f>
        <v>#N/A</v>
      </c>
      <c r="BW200" s="150"/>
      <c r="BX200" s="151">
        <f>ROUND(IF($I200="Other HFC Blend",(AA200*$L200*SUMIF(Lists!$E$2:$E$133,'Quarterly Information'!$K200,Exchange_Value)+AA200*$N200*SUMIF(Lists!$E$2:$E$133,'Quarterly Information'!$M200,Exchange_Value)+AA200*$P200*SUMIF(Lists!$E$2:$E$133,'Quarterly Information'!$O200,Exchange_Value)+AA200*$R200*SUMIF(Lists!$E$2:$E$133,'Quarterly Information'!$Q200,Exchange_Value)+AA200*$T200*SUMIF(Lists!$E$2:$E$133,'Quarterly Information'!$S200,Exchange_Value))/1000,AA200*SUMIF(Lists!$E$2:$E$133,$I200,Exchange_Value)/1000),1)</f>
        <v>0</v>
      </c>
      <c r="BY200" s="151">
        <f>ROUND(IF($I200="Other HFC Blend",(AB200*$L200*SUMIF(Lists!$E$2:$E$133,'Quarterly Information'!$K200,Exchange_Value)+AB200*$N200*SUMIF(Lists!$E$2:$E$133,'Quarterly Information'!$M200,Exchange_Value)+AB200*$P200*SUMIF(Lists!$E$2:$E$133,'Quarterly Information'!$O200,Exchange_Value)+AB200*$R200*SUMIF(Lists!$E$2:$E$133,'Quarterly Information'!$Q200,Exchange_Value)+AB200*$T200*SUMIF(Lists!$E$2:$E$133,'Quarterly Information'!$S200,Exchange_Value))/1000,AB200*SUMIF(Lists!$E$2:$E$133,$I200,Exchange_Value)/1000),1)</f>
        <v>0</v>
      </c>
      <c r="BZ200" s="151">
        <f>ROUND(IF($I200="Other HFC Blend",(AC200*$L200*SUMIF(Lists!$E$2:$E$133,'Quarterly Information'!$K200,Exchange_Value)+AC200*$N200*SUMIF(Lists!$E$2:$E$133,'Quarterly Information'!$M200,Exchange_Value)+AC200*$P200*SUMIF(Lists!$E$2:$E$133,'Quarterly Information'!$O200,Exchange_Value)+AC200*$R200*SUMIF(Lists!$E$2:$E$133,'Quarterly Information'!$Q200,Exchange_Value)+AC200*$T200*SUMIF(Lists!$E$2:$E$133,'Quarterly Information'!$S200,Exchange_Value))/1000,AC200*SUMIF(Lists!$E$2:$E$133,$I200,Exchange_Value)/1000),1)</f>
        <v>0</v>
      </c>
      <c r="CA200" s="151">
        <f>ROUND(IF($I200="Other HFC Blend",(AD200*$L200*SUMIF(Lists!$E$2:$E$133,'Quarterly Information'!$K200,Exchange_Value)+AD200*$N200*SUMIF(Lists!$E$2:$E$133,'Quarterly Information'!$M200,Exchange_Value)+AD200*$P200*SUMIF(Lists!$E$2:$E$133,'Quarterly Information'!$O200,Exchange_Value)+AD200*$R200*SUMIF(Lists!$E$2:$E$133,'Quarterly Information'!$Q200,Exchange_Value)+AD200*$T200*SUMIF(Lists!$E$2:$E$133,'Quarterly Information'!$S200,Exchange_Value))/1000,AD200*SUMIF(Lists!$E$2:$E$133,$I200,Exchange_Value)/1000),1)</f>
        <v>0</v>
      </c>
      <c r="CB200" s="151">
        <f>ROUND(IF($I200="Other HFC Blend",(AE200*$L200*SUMIF(Lists!$E$2:$E$133,'Quarterly Information'!$K200,Exchange_Value)+AE200*$N200*SUMIF(Lists!$E$2:$E$133,'Quarterly Information'!$M200,Exchange_Value)+AE200*$P200*SUMIF(Lists!$E$2:$E$133,'Quarterly Information'!$O200,Exchange_Value)+AE200*$R200*SUMIF(Lists!$E$2:$E$133,'Quarterly Information'!$Q200,Exchange_Value)+AE200*$T200*SUMIF(Lists!$E$2:$E$133,'Quarterly Information'!$S200,Exchange_Value))/1000,AE200*SUMIF(Lists!$E$2:$E$133,$I200,Exchange_Value)/1000),1)</f>
        <v>0</v>
      </c>
      <c r="CC200" s="151">
        <f>ROUND(IF($I200="Other HFC Blend",(AF200*$L200*SUMIF(Lists!$E$2:$E$133,'Quarterly Information'!$K200,Exchange_Value)+AF200*$N200*SUMIF(Lists!$E$2:$E$133,'Quarterly Information'!$M200,Exchange_Value)+AF200*$P200*SUMIF(Lists!$E$2:$E$133,'Quarterly Information'!$O200,Exchange_Value)+AF200*$R200*SUMIF(Lists!$E$2:$E$133,'Quarterly Information'!$Q200,Exchange_Value)+AF200*$T200*SUMIF(Lists!$E$2:$E$133,'Quarterly Information'!$S200,Exchange_Value))/1000,AF200*SUMIF(Lists!$E$2:$E$133,$I200,Exchange_Value)/1000),1)</f>
        <v>0</v>
      </c>
    </row>
    <row r="201" spans="1:81" ht="14.1">
      <c r="A201" s="18">
        <v>159</v>
      </c>
      <c r="B201" s="46" t="str">
        <f t="shared" si="110"/>
        <v/>
      </c>
      <c r="C201" s="72"/>
      <c r="D201" s="47"/>
      <c r="E201" s="81"/>
      <c r="F201" s="48"/>
      <c r="G201" s="49"/>
      <c r="H201" s="50"/>
      <c r="I201" s="92"/>
      <c r="J201" s="104"/>
      <c r="K201" s="109"/>
      <c r="L201" s="51"/>
      <c r="M201" s="48"/>
      <c r="N201" s="51"/>
      <c r="O201" s="48"/>
      <c r="P201" s="51"/>
      <c r="Q201" s="69"/>
      <c r="R201" s="51"/>
      <c r="S201" s="69"/>
      <c r="T201" s="110"/>
      <c r="U201" s="107"/>
      <c r="V201" s="48"/>
      <c r="W201" s="52"/>
      <c r="X201" s="48"/>
      <c r="Y201" s="116"/>
      <c r="Z201" s="133"/>
      <c r="AA201" s="131"/>
      <c r="AB201" s="76"/>
      <c r="AC201" s="76"/>
      <c r="AD201" s="76"/>
      <c r="AE201" s="76"/>
      <c r="AF201" s="76"/>
      <c r="AG201" s="145"/>
      <c r="AH201"/>
      <c r="AI201" s="148">
        <f t="shared" si="74"/>
        <v>0</v>
      </c>
      <c r="AJ201" s="148">
        <f t="shared" si="75"/>
        <v>0</v>
      </c>
      <c r="AK201" s="148">
        <f t="shared" si="76"/>
        <v>0</v>
      </c>
      <c r="AL201" s="148">
        <f t="shared" si="77"/>
        <v>0</v>
      </c>
      <c r="AM201" s="148">
        <f t="shared" si="78"/>
        <v>0</v>
      </c>
      <c r="AN201" s="148">
        <f t="shared" si="79"/>
        <v>0</v>
      </c>
      <c r="AO201" s="150"/>
      <c r="AP201" s="149" t="e">
        <f t="shared" si="80"/>
        <v>#DIV/0!</v>
      </c>
      <c r="AQ201" s="149" t="e">
        <f t="shared" si="81"/>
        <v>#DIV/0!</v>
      </c>
      <c r="AR201" s="149" t="e">
        <f t="shared" si="82"/>
        <v>#DIV/0!</v>
      </c>
      <c r="AS201" s="149" t="e">
        <f t="shared" si="83"/>
        <v>#DIV/0!</v>
      </c>
      <c r="AT201" s="149" t="e">
        <f t="shared" si="84"/>
        <v>#DIV/0!</v>
      </c>
      <c r="AU201" s="148">
        <f t="shared" si="85"/>
        <v>0</v>
      </c>
      <c r="AV201" s="149" t="e">
        <f t="shared" si="86"/>
        <v>#DIV/0!</v>
      </c>
      <c r="AW201" s="149" t="e">
        <f t="shared" si="87"/>
        <v>#DIV/0!</v>
      </c>
      <c r="AX201" s="149" t="e">
        <f t="shared" si="88"/>
        <v>#DIV/0!</v>
      </c>
      <c r="AY201" s="149" t="e">
        <f t="shared" si="89"/>
        <v>#DIV/0!</v>
      </c>
      <c r="AZ201" s="149" t="e">
        <f t="shared" si="90"/>
        <v>#DIV/0!</v>
      </c>
      <c r="BA201" s="148">
        <f t="shared" si="91"/>
        <v>0</v>
      </c>
      <c r="BB201" s="149" t="e">
        <f t="shared" si="92"/>
        <v>#DIV/0!</v>
      </c>
      <c r="BC201" s="149" t="e">
        <f t="shared" si="93"/>
        <v>#DIV/0!</v>
      </c>
      <c r="BD201" s="149" t="e">
        <f t="shared" si="94"/>
        <v>#DIV/0!</v>
      </c>
      <c r="BE201" s="149" t="e">
        <f t="shared" si="95"/>
        <v>#DIV/0!</v>
      </c>
      <c r="BF201" s="149" t="e">
        <f t="shared" si="96"/>
        <v>#DIV/0!</v>
      </c>
      <c r="BG201" s="148">
        <f t="shared" si="97"/>
        <v>0</v>
      </c>
      <c r="BH201" s="149" t="e">
        <f t="shared" si="98"/>
        <v>#DIV/0!</v>
      </c>
      <c r="BI201" s="149" t="e">
        <f t="shared" si="99"/>
        <v>#DIV/0!</v>
      </c>
      <c r="BJ201" s="149" t="e">
        <f t="shared" si="100"/>
        <v>#DIV/0!</v>
      </c>
      <c r="BK201" s="149" t="e">
        <f t="shared" si="101"/>
        <v>#DIV/0!</v>
      </c>
      <c r="BL201" s="149" t="e">
        <f t="shared" si="102"/>
        <v>#DIV/0!</v>
      </c>
      <c r="BM201" s="148">
        <f t="shared" si="103"/>
        <v>0</v>
      </c>
      <c r="BN201" s="149" t="e">
        <f t="shared" si="104"/>
        <v>#DIV/0!</v>
      </c>
      <c r="BO201" s="149" t="e">
        <f t="shared" si="105"/>
        <v>#DIV/0!</v>
      </c>
      <c r="BP201" s="149" t="e">
        <f t="shared" si="106"/>
        <v>#DIV/0!</v>
      </c>
      <c r="BQ201" s="149" t="e">
        <f t="shared" si="107"/>
        <v>#DIV/0!</v>
      </c>
      <c r="BR201" s="149" t="e">
        <f t="shared" si="108"/>
        <v>#DIV/0!</v>
      </c>
      <c r="BS201" s="148">
        <f t="shared" si="109"/>
        <v>0</v>
      </c>
      <c r="BT201" s="150"/>
      <c r="BU201" s="150" t="e">
        <f>VLOOKUP(I201,Lists!$D$2:$D$19,1,FALSE)</f>
        <v>#N/A</v>
      </c>
      <c r="BV201" s="150" t="e">
        <f>VLOOKUP($I201,Blends!$B$2:$B$115,1,FALSE)</f>
        <v>#N/A</v>
      </c>
      <c r="BW201" s="150"/>
      <c r="BX201" s="151">
        <f>ROUND(IF($I201="Other HFC Blend",(AA201*$L201*SUMIF(Lists!$E$2:$E$133,'Quarterly Information'!$K201,Exchange_Value)+AA201*$N201*SUMIF(Lists!$E$2:$E$133,'Quarterly Information'!$M201,Exchange_Value)+AA201*$P201*SUMIF(Lists!$E$2:$E$133,'Quarterly Information'!$O201,Exchange_Value)+AA201*$R201*SUMIF(Lists!$E$2:$E$133,'Quarterly Information'!$Q201,Exchange_Value)+AA201*$T201*SUMIF(Lists!$E$2:$E$133,'Quarterly Information'!$S201,Exchange_Value))/1000,AA201*SUMIF(Lists!$E$2:$E$133,$I201,Exchange_Value)/1000),1)</f>
        <v>0</v>
      </c>
      <c r="BY201" s="151">
        <f>ROUND(IF($I201="Other HFC Blend",(AB201*$L201*SUMIF(Lists!$E$2:$E$133,'Quarterly Information'!$K201,Exchange_Value)+AB201*$N201*SUMIF(Lists!$E$2:$E$133,'Quarterly Information'!$M201,Exchange_Value)+AB201*$P201*SUMIF(Lists!$E$2:$E$133,'Quarterly Information'!$O201,Exchange_Value)+AB201*$R201*SUMIF(Lists!$E$2:$E$133,'Quarterly Information'!$Q201,Exchange_Value)+AB201*$T201*SUMIF(Lists!$E$2:$E$133,'Quarterly Information'!$S201,Exchange_Value))/1000,AB201*SUMIF(Lists!$E$2:$E$133,$I201,Exchange_Value)/1000),1)</f>
        <v>0</v>
      </c>
      <c r="BZ201" s="151">
        <f>ROUND(IF($I201="Other HFC Blend",(AC201*$L201*SUMIF(Lists!$E$2:$E$133,'Quarterly Information'!$K201,Exchange_Value)+AC201*$N201*SUMIF(Lists!$E$2:$E$133,'Quarterly Information'!$M201,Exchange_Value)+AC201*$P201*SUMIF(Lists!$E$2:$E$133,'Quarterly Information'!$O201,Exchange_Value)+AC201*$R201*SUMIF(Lists!$E$2:$E$133,'Quarterly Information'!$Q201,Exchange_Value)+AC201*$T201*SUMIF(Lists!$E$2:$E$133,'Quarterly Information'!$S201,Exchange_Value))/1000,AC201*SUMIF(Lists!$E$2:$E$133,$I201,Exchange_Value)/1000),1)</f>
        <v>0</v>
      </c>
      <c r="CA201" s="151">
        <f>ROUND(IF($I201="Other HFC Blend",(AD201*$L201*SUMIF(Lists!$E$2:$E$133,'Quarterly Information'!$K201,Exchange_Value)+AD201*$N201*SUMIF(Lists!$E$2:$E$133,'Quarterly Information'!$M201,Exchange_Value)+AD201*$P201*SUMIF(Lists!$E$2:$E$133,'Quarterly Information'!$O201,Exchange_Value)+AD201*$R201*SUMIF(Lists!$E$2:$E$133,'Quarterly Information'!$Q201,Exchange_Value)+AD201*$T201*SUMIF(Lists!$E$2:$E$133,'Quarterly Information'!$S201,Exchange_Value))/1000,AD201*SUMIF(Lists!$E$2:$E$133,$I201,Exchange_Value)/1000),1)</f>
        <v>0</v>
      </c>
      <c r="CB201" s="151">
        <f>ROUND(IF($I201="Other HFC Blend",(AE201*$L201*SUMIF(Lists!$E$2:$E$133,'Quarterly Information'!$K201,Exchange_Value)+AE201*$N201*SUMIF(Lists!$E$2:$E$133,'Quarterly Information'!$M201,Exchange_Value)+AE201*$P201*SUMIF(Lists!$E$2:$E$133,'Quarterly Information'!$O201,Exchange_Value)+AE201*$R201*SUMIF(Lists!$E$2:$E$133,'Quarterly Information'!$Q201,Exchange_Value)+AE201*$T201*SUMIF(Lists!$E$2:$E$133,'Quarterly Information'!$S201,Exchange_Value))/1000,AE201*SUMIF(Lists!$E$2:$E$133,$I201,Exchange_Value)/1000),1)</f>
        <v>0</v>
      </c>
      <c r="CC201" s="151">
        <f>ROUND(IF($I201="Other HFC Blend",(AF201*$L201*SUMIF(Lists!$E$2:$E$133,'Quarterly Information'!$K201,Exchange_Value)+AF201*$N201*SUMIF(Lists!$E$2:$E$133,'Quarterly Information'!$M201,Exchange_Value)+AF201*$P201*SUMIF(Lists!$E$2:$E$133,'Quarterly Information'!$O201,Exchange_Value)+AF201*$R201*SUMIF(Lists!$E$2:$E$133,'Quarterly Information'!$Q201,Exchange_Value)+AF201*$T201*SUMIF(Lists!$E$2:$E$133,'Quarterly Information'!$S201,Exchange_Value))/1000,AF201*SUMIF(Lists!$E$2:$E$133,$I201,Exchange_Value)/1000),1)</f>
        <v>0</v>
      </c>
    </row>
    <row r="202" spans="1:81" ht="14.1">
      <c r="A202" s="18">
        <v>160</v>
      </c>
      <c r="B202" s="46" t="str">
        <f t="shared" si="110"/>
        <v/>
      </c>
      <c r="C202" s="72"/>
      <c r="D202" s="47"/>
      <c r="E202" s="81"/>
      <c r="F202" s="48"/>
      <c r="G202" s="49"/>
      <c r="H202" s="50"/>
      <c r="I202" s="92"/>
      <c r="J202" s="104"/>
      <c r="K202" s="109"/>
      <c r="L202" s="51"/>
      <c r="M202" s="48"/>
      <c r="N202" s="51"/>
      <c r="O202" s="48"/>
      <c r="P202" s="51"/>
      <c r="Q202" s="69"/>
      <c r="R202" s="51"/>
      <c r="S202" s="69"/>
      <c r="T202" s="110"/>
      <c r="U202" s="107"/>
      <c r="V202" s="48"/>
      <c r="W202" s="52"/>
      <c r="X202" s="48"/>
      <c r="Y202" s="116"/>
      <c r="Z202" s="133"/>
      <c r="AA202" s="131"/>
      <c r="AB202" s="76"/>
      <c r="AC202" s="76"/>
      <c r="AD202" s="76"/>
      <c r="AE202" s="76"/>
      <c r="AF202" s="76"/>
      <c r="AG202" s="145"/>
      <c r="AH202"/>
      <c r="AI202" s="148">
        <f t="shared" si="74"/>
        <v>0</v>
      </c>
      <c r="AJ202" s="148">
        <f t="shared" si="75"/>
        <v>0</v>
      </c>
      <c r="AK202" s="148">
        <f t="shared" si="76"/>
        <v>0</v>
      </c>
      <c r="AL202" s="148">
        <f t="shared" si="77"/>
        <v>0</v>
      </c>
      <c r="AM202" s="148">
        <f t="shared" si="78"/>
        <v>0</v>
      </c>
      <c r="AN202" s="148">
        <f t="shared" si="79"/>
        <v>0</v>
      </c>
      <c r="AO202" s="150"/>
      <c r="AP202" s="149" t="e">
        <f t="shared" si="80"/>
        <v>#DIV/0!</v>
      </c>
      <c r="AQ202" s="149" t="e">
        <f t="shared" si="81"/>
        <v>#DIV/0!</v>
      </c>
      <c r="AR202" s="149" t="e">
        <f t="shared" si="82"/>
        <v>#DIV/0!</v>
      </c>
      <c r="AS202" s="149" t="e">
        <f t="shared" si="83"/>
        <v>#DIV/0!</v>
      </c>
      <c r="AT202" s="149" t="e">
        <f t="shared" si="84"/>
        <v>#DIV/0!</v>
      </c>
      <c r="AU202" s="148">
        <f t="shared" si="85"/>
        <v>0</v>
      </c>
      <c r="AV202" s="149" t="e">
        <f t="shared" si="86"/>
        <v>#DIV/0!</v>
      </c>
      <c r="AW202" s="149" t="e">
        <f t="shared" si="87"/>
        <v>#DIV/0!</v>
      </c>
      <c r="AX202" s="149" t="e">
        <f t="shared" si="88"/>
        <v>#DIV/0!</v>
      </c>
      <c r="AY202" s="149" t="e">
        <f t="shared" si="89"/>
        <v>#DIV/0!</v>
      </c>
      <c r="AZ202" s="149" t="e">
        <f t="shared" si="90"/>
        <v>#DIV/0!</v>
      </c>
      <c r="BA202" s="148">
        <f t="shared" si="91"/>
        <v>0</v>
      </c>
      <c r="BB202" s="149" t="e">
        <f t="shared" si="92"/>
        <v>#DIV/0!</v>
      </c>
      <c r="BC202" s="149" t="e">
        <f t="shared" si="93"/>
        <v>#DIV/0!</v>
      </c>
      <c r="BD202" s="149" t="e">
        <f t="shared" si="94"/>
        <v>#DIV/0!</v>
      </c>
      <c r="BE202" s="149" t="e">
        <f t="shared" si="95"/>
        <v>#DIV/0!</v>
      </c>
      <c r="BF202" s="149" t="e">
        <f t="shared" si="96"/>
        <v>#DIV/0!</v>
      </c>
      <c r="BG202" s="148">
        <f t="shared" si="97"/>
        <v>0</v>
      </c>
      <c r="BH202" s="149" t="e">
        <f t="shared" si="98"/>
        <v>#DIV/0!</v>
      </c>
      <c r="BI202" s="149" t="e">
        <f t="shared" si="99"/>
        <v>#DIV/0!</v>
      </c>
      <c r="BJ202" s="149" t="e">
        <f t="shared" si="100"/>
        <v>#DIV/0!</v>
      </c>
      <c r="BK202" s="149" t="e">
        <f t="shared" si="101"/>
        <v>#DIV/0!</v>
      </c>
      <c r="BL202" s="149" t="e">
        <f t="shared" si="102"/>
        <v>#DIV/0!</v>
      </c>
      <c r="BM202" s="148">
        <f t="shared" si="103"/>
        <v>0</v>
      </c>
      <c r="BN202" s="149" t="e">
        <f t="shared" si="104"/>
        <v>#DIV/0!</v>
      </c>
      <c r="BO202" s="149" t="e">
        <f t="shared" si="105"/>
        <v>#DIV/0!</v>
      </c>
      <c r="BP202" s="149" t="e">
        <f t="shared" si="106"/>
        <v>#DIV/0!</v>
      </c>
      <c r="BQ202" s="149" t="e">
        <f t="shared" si="107"/>
        <v>#DIV/0!</v>
      </c>
      <c r="BR202" s="149" t="e">
        <f t="shared" si="108"/>
        <v>#DIV/0!</v>
      </c>
      <c r="BS202" s="148">
        <f t="shared" si="109"/>
        <v>0</v>
      </c>
      <c r="BT202" s="150"/>
      <c r="BU202" s="150" t="e">
        <f>VLOOKUP(I202,Lists!$D$2:$D$19,1,FALSE)</f>
        <v>#N/A</v>
      </c>
      <c r="BV202" s="150" t="e">
        <f>VLOOKUP($I202,Blends!$B$2:$B$115,1,FALSE)</f>
        <v>#N/A</v>
      </c>
      <c r="BW202" s="150"/>
      <c r="BX202" s="151">
        <f>ROUND(IF($I202="Other HFC Blend",(AA202*$L202*SUMIF(Lists!$E$2:$E$133,'Quarterly Information'!$K202,Exchange_Value)+AA202*$N202*SUMIF(Lists!$E$2:$E$133,'Quarterly Information'!$M202,Exchange_Value)+AA202*$P202*SUMIF(Lists!$E$2:$E$133,'Quarterly Information'!$O202,Exchange_Value)+AA202*$R202*SUMIF(Lists!$E$2:$E$133,'Quarterly Information'!$Q202,Exchange_Value)+AA202*$T202*SUMIF(Lists!$E$2:$E$133,'Quarterly Information'!$S202,Exchange_Value))/1000,AA202*SUMIF(Lists!$E$2:$E$133,$I202,Exchange_Value)/1000),1)</f>
        <v>0</v>
      </c>
      <c r="BY202" s="151">
        <f>ROUND(IF($I202="Other HFC Blend",(AB202*$L202*SUMIF(Lists!$E$2:$E$133,'Quarterly Information'!$K202,Exchange_Value)+AB202*$N202*SUMIF(Lists!$E$2:$E$133,'Quarterly Information'!$M202,Exchange_Value)+AB202*$P202*SUMIF(Lists!$E$2:$E$133,'Quarterly Information'!$O202,Exchange_Value)+AB202*$R202*SUMIF(Lists!$E$2:$E$133,'Quarterly Information'!$Q202,Exchange_Value)+AB202*$T202*SUMIF(Lists!$E$2:$E$133,'Quarterly Information'!$S202,Exchange_Value))/1000,AB202*SUMIF(Lists!$E$2:$E$133,$I202,Exchange_Value)/1000),1)</f>
        <v>0</v>
      </c>
      <c r="BZ202" s="151">
        <f>ROUND(IF($I202="Other HFC Blend",(AC202*$L202*SUMIF(Lists!$E$2:$E$133,'Quarterly Information'!$K202,Exchange_Value)+AC202*$N202*SUMIF(Lists!$E$2:$E$133,'Quarterly Information'!$M202,Exchange_Value)+AC202*$P202*SUMIF(Lists!$E$2:$E$133,'Quarterly Information'!$O202,Exchange_Value)+AC202*$R202*SUMIF(Lists!$E$2:$E$133,'Quarterly Information'!$Q202,Exchange_Value)+AC202*$T202*SUMIF(Lists!$E$2:$E$133,'Quarterly Information'!$S202,Exchange_Value))/1000,AC202*SUMIF(Lists!$E$2:$E$133,$I202,Exchange_Value)/1000),1)</f>
        <v>0</v>
      </c>
      <c r="CA202" s="151">
        <f>ROUND(IF($I202="Other HFC Blend",(AD202*$L202*SUMIF(Lists!$E$2:$E$133,'Quarterly Information'!$K202,Exchange_Value)+AD202*$N202*SUMIF(Lists!$E$2:$E$133,'Quarterly Information'!$M202,Exchange_Value)+AD202*$P202*SUMIF(Lists!$E$2:$E$133,'Quarterly Information'!$O202,Exchange_Value)+AD202*$R202*SUMIF(Lists!$E$2:$E$133,'Quarterly Information'!$Q202,Exchange_Value)+AD202*$T202*SUMIF(Lists!$E$2:$E$133,'Quarterly Information'!$S202,Exchange_Value))/1000,AD202*SUMIF(Lists!$E$2:$E$133,$I202,Exchange_Value)/1000),1)</f>
        <v>0</v>
      </c>
      <c r="CB202" s="151">
        <f>ROUND(IF($I202="Other HFC Blend",(AE202*$L202*SUMIF(Lists!$E$2:$E$133,'Quarterly Information'!$K202,Exchange_Value)+AE202*$N202*SUMIF(Lists!$E$2:$E$133,'Quarterly Information'!$M202,Exchange_Value)+AE202*$P202*SUMIF(Lists!$E$2:$E$133,'Quarterly Information'!$O202,Exchange_Value)+AE202*$R202*SUMIF(Lists!$E$2:$E$133,'Quarterly Information'!$Q202,Exchange_Value)+AE202*$T202*SUMIF(Lists!$E$2:$E$133,'Quarterly Information'!$S202,Exchange_Value))/1000,AE202*SUMIF(Lists!$E$2:$E$133,$I202,Exchange_Value)/1000),1)</f>
        <v>0</v>
      </c>
      <c r="CC202" s="151">
        <f>ROUND(IF($I202="Other HFC Blend",(AF202*$L202*SUMIF(Lists!$E$2:$E$133,'Quarterly Information'!$K202,Exchange_Value)+AF202*$N202*SUMIF(Lists!$E$2:$E$133,'Quarterly Information'!$M202,Exchange_Value)+AF202*$P202*SUMIF(Lists!$E$2:$E$133,'Quarterly Information'!$O202,Exchange_Value)+AF202*$R202*SUMIF(Lists!$E$2:$E$133,'Quarterly Information'!$Q202,Exchange_Value)+AF202*$T202*SUMIF(Lists!$E$2:$E$133,'Quarterly Information'!$S202,Exchange_Value))/1000,AF202*SUMIF(Lists!$E$2:$E$133,$I202,Exchange_Value)/1000),1)</f>
        <v>0</v>
      </c>
    </row>
    <row r="203" spans="1:81" ht="14.1">
      <c r="A203" s="18">
        <v>161</v>
      </c>
      <c r="B203" s="46" t="str">
        <f t="shared" si="110"/>
        <v/>
      </c>
      <c r="C203" s="72"/>
      <c r="D203" s="47"/>
      <c r="E203" s="81"/>
      <c r="F203" s="48"/>
      <c r="G203" s="49"/>
      <c r="H203" s="50"/>
      <c r="I203" s="92"/>
      <c r="J203" s="104"/>
      <c r="K203" s="109"/>
      <c r="L203" s="51"/>
      <c r="M203" s="48"/>
      <c r="N203" s="51"/>
      <c r="O203" s="48"/>
      <c r="P203" s="51"/>
      <c r="Q203" s="69"/>
      <c r="R203" s="51"/>
      <c r="S203" s="69"/>
      <c r="T203" s="110"/>
      <c r="U203" s="107"/>
      <c r="V203" s="48"/>
      <c r="W203" s="52"/>
      <c r="X203" s="48"/>
      <c r="Y203" s="116"/>
      <c r="Z203" s="133"/>
      <c r="AA203" s="131"/>
      <c r="AB203" s="76"/>
      <c r="AC203" s="76"/>
      <c r="AD203" s="76"/>
      <c r="AE203" s="76"/>
      <c r="AF203" s="76"/>
      <c r="AG203" s="145"/>
      <c r="AH203"/>
      <c r="AI203" s="148">
        <f t="shared" si="74"/>
        <v>0</v>
      </c>
      <c r="AJ203" s="148">
        <f t="shared" si="75"/>
        <v>0</v>
      </c>
      <c r="AK203" s="148">
        <f t="shared" si="76"/>
        <v>0</v>
      </c>
      <c r="AL203" s="148">
        <f t="shared" si="77"/>
        <v>0</v>
      </c>
      <c r="AM203" s="148">
        <f t="shared" si="78"/>
        <v>0</v>
      </c>
      <c r="AN203" s="148">
        <f t="shared" si="79"/>
        <v>0</v>
      </c>
      <c r="AO203" s="150"/>
      <c r="AP203" s="149" t="e">
        <f t="shared" si="80"/>
        <v>#DIV/0!</v>
      </c>
      <c r="AQ203" s="149" t="e">
        <f t="shared" si="81"/>
        <v>#DIV/0!</v>
      </c>
      <c r="AR203" s="149" t="e">
        <f t="shared" si="82"/>
        <v>#DIV/0!</v>
      </c>
      <c r="AS203" s="149" t="e">
        <f t="shared" si="83"/>
        <v>#DIV/0!</v>
      </c>
      <c r="AT203" s="149" t="e">
        <f t="shared" si="84"/>
        <v>#DIV/0!</v>
      </c>
      <c r="AU203" s="148">
        <f t="shared" si="85"/>
        <v>0</v>
      </c>
      <c r="AV203" s="149" t="e">
        <f t="shared" si="86"/>
        <v>#DIV/0!</v>
      </c>
      <c r="AW203" s="149" t="e">
        <f t="shared" si="87"/>
        <v>#DIV/0!</v>
      </c>
      <c r="AX203" s="149" t="e">
        <f t="shared" si="88"/>
        <v>#DIV/0!</v>
      </c>
      <c r="AY203" s="149" t="e">
        <f t="shared" si="89"/>
        <v>#DIV/0!</v>
      </c>
      <c r="AZ203" s="149" t="e">
        <f t="shared" si="90"/>
        <v>#DIV/0!</v>
      </c>
      <c r="BA203" s="148">
        <f t="shared" si="91"/>
        <v>0</v>
      </c>
      <c r="BB203" s="149" t="e">
        <f t="shared" si="92"/>
        <v>#DIV/0!</v>
      </c>
      <c r="BC203" s="149" t="e">
        <f t="shared" si="93"/>
        <v>#DIV/0!</v>
      </c>
      <c r="BD203" s="149" t="e">
        <f t="shared" si="94"/>
        <v>#DIV/0!</v>
      </c>
      <c r="BE203" s="149" t="e">
        <f t="shared" si="95"/>
        <v>#DIV/0!</v>
      </c>
      <c r="BF203" s="149" t="e">
        <f t="shared" si="96"/>
        <v>#DIV/0!</v>
      </c>
      <c r="BG203" s="148">
        <f t="shared" si="97"/>
        <v>0</v>
      </c>
      <c r="BH203" s="149" t="e">
        <f t="shared" si="98"/>
        <v>#DIV/0!</v>
      </c>
      <c r="BI203" s="149" t="e">
        <f t="shared" si="99"/>
        <v>#DIV/0!</v>
      </c>
      <c r="BJ203" s="149" t="e">
        <f t="shared" si="100"/>
        <v>#DIV/0!</v>
      </c>
      <c r="BK203" s="149" t="e">
        <f t="shared" si="101"/>
        <v>#DIV/0!</v>
      </c>
      <c r="BL203" s="149" t="e">
        <f t="shared" si="102"/>
        <v>#DIV/0!</v>
      </c>
      <c r="BM203" s="148">
        <f t="shared" si="103"/>
        <v>0</v>
      </c>
      <c r="BN203" s="149" t="e">
        <f t="shared" si="104"/>
        <v>#DIV/0!</v>
      </c>
      <c r="BO203" s="149" t="e">
        <f t="shared" si="105"/>
        <v>#DIV/0!</v>
      </c>
      <c r="BP203" s="149" t="e">
        <f t="shared" si="106"/>
        <v>#DIV/0!</v>
      </c>
      <c r="BQ203" s="149" t="e">
        <f t="shared" si="107"/>
        <v>#DIV/0!</v>
      </c>
      <c r="BR203" s="149" t="e">
        <f t="shared" si="108"/>
        <v>#DIV/0!</v>
      </c>
      <c r="BS203" s="148">
        <f t="shared" si="109"/>
        <v>0</v>
      </c>
      <c r="BT203" s="150"/>
      <c r="BU203" s="150" t="e">
        <f>VLOOKUP(I203,Lists!$D$2:$D$19,1,FALSE)</f>
        <v>#N/A</v>
      </c>
      <c r="BV203" s="150" t="e">
        <f>VLOOKUP($I203,Blends!$B$2:$B$115,1,FALSE)</f>
        <v>#N/A</v>
      </c>
      <c r="BW203" s="150"/>
      <c r="BX203" s="151">
        <f>ROUND(IF($I203="Other HFC Blend",(AA203*$L203*SUMIF(Lists!$E$2:$E$133,'Quarterly Information'!$K203,Exchange_Value)+AA203*$N203*SUMIF(Lists!$E$2:$E$133,'Quarterly Information'!$M203,Exchange_Value)+AA203*$P203*SUMIF(Lists!$E$2:$E$133,'Quarterly Information'!$O203,Exchange_Value)+AA203*$R203*SUMIF(Lists!$E$2:$E$133,'Quarterly Information'!$Q203,Exchange_Value)+AA203*$T203*SUMIF(Lists!$E$2:$E$133,'Quarterly Information'!$S203,Exchange_Value))/1000,AA203*SUMIF(Lists!$E$2:$E$133,$I203,Exchange_Value)/1000),1)</f>
        <v>0</v>
      </c>
      <c r="BY203" s="151">
        <f>ROUND(IF($I203="Other HFC Blend",(AB203*$L203*SUMIF(Lists!$E$2:$E$133,'Quarterly Information'!$K203,Exchange_Value)+AB203*$N203*SUMIF(Lists!$E$2:$E$133,'Quarterly Information'!$M203,Exchange_Value)+AB203*$P203*SUMIF(Lists!$E$2:$E$133,'Quarterly Information'!$O203,Exchange_Value)+AB203*$R203*SUMIF(Lists!$E$2:$E$133,'Quarterly Information'!$Q203,Exchange_Value)+AB203*$T203*SUMIF(Lists!$E$2:$E$133,'Quarterly Information'!$S203,Exchange_Value))/1000,AB203*SUMIF(Lists!$E$2:$E$133,$I203,Exchange_Value)/1000),1)</f>
        <v>0</v>
      </c>
      <c r="BZ203" s="151">
        <f>ROUND(IF($I203="Other HFC Blend",(AC203*$L203*SUMIF(Lists!$E$2:$E$133,'Quarterly Information'!$K203,Exchange_Value)+AC203*$N203*SUMIF(Lists!$E$2:$E$133,'Quarterly Information'!$M203,Exchange_Value)+AC203*$P203*SUMIF(Lists!$E$2:$E$133,'Quarterly Information'!$O203,Exchange_Value)+AC203*$R203*SUMIF(Lists!$E$2:$E$133,'Quarterly Information'!$Q203,Exchange_Value)+AC203*$T203*SUMIF(Lists!$E$2:$E$133,'Quarterly Information'!$S203,Exchange_Value))/1000,AC203*SUMIF(Lists!$E$2:$E$133,$I203,Exchange_Value)/1000),1)</f>
        <v>0</v>
      </c>
      <c r="CA203" s="151">
        <f>ROUND(IF($I203="Other HFC Blend",(AD203*$L203*SUMIF(Lists!$E$2:$E$133,'Quarterly Information'!$K203,Exchange_Value)+AD203*$N203*SUMIF(Lists!$E$2:$E$133,'Quarterly Information'!$M203,Exchange_Value)+AD203*$P203*SUMIF(Lists!$E$2:$E$133,'Quarterly Information'!$O203,Exchange_Value)+AD203*$R203*SUMIF(Lists!$E$2:$E$133,'Quarterly Information'!$Q203,Exchange_Value)+AD203*$T203*SUMIF(Lists!$E$2:$E$133,'Quarterly Information'!$S203,Exchange_Value))/1000,AD203*SUMIF(Lists!$E$2:$E$133,$I203,Exchange_Value)/1000),1)</f>
        <v>0</v>
      </c>
      <c r="CB203" s="151">
        <f>ROUND(IF($I203="Other HFC Blend",(AE203*$L203*SUMIF(Lists!$E$2:$E$133,'Quarterly Information'!$K203,Exchange_Value)+AE203*$N203*SUMIF(Lists!$E$2:$E$133,'Quarterly Information'!$M203,Exchange_Value)+AE203*$P203*SUMIF(Lists!$E$2:$E$133,'Quarterly Information'!$O203,Exchange_Value)+AE203*$R203*SUMIF(Lists!$E$2:$E$133,'Quarterly Information'!$Q203,Exchange_Value)+AE203*$T203*SUMIF(Lists!$E$2:$E$133,'Quarterly Information'!$S203,Exchange_Value))/1000,AE203*SUMIF(Lists!$E$2:$E$133,$I203,Exchange_Value)/1000),1)</f>
        <v>0</v>
      </c>
      <c r="CC203" s="151">
        <f>ROUND(IF($I203="Other HFC Blend",(AF203*$L203*SUMIF(Lists!$E$2:$E$133,'Quarterly Information'!$K203,Exchange_Value)+AF203*$N203*SUMIF(Lists!$E$2:$E$133,'Quarterly Information'!$M203,Exchange_Value)+AF203*$P203*SUMIF(Lists!$E$2:$E$133,'Quarterly Information'!$O203,Exchange_Value)+AF203*$R203*SUMIF(Lists!$E$2:$E$133,'Quarterly Information'!$Q203,Exchange_Value)+AF203*$T203*SUMIF(Lists!$E$2:$E$133,'Quarterly Information'!$S203,Exchange_Value))/1000,AF203*SUMIF(Lists!$E$2:$E$133,$I203,Exchange_Value)/1000),1)</f>
        <v>0</v>
      </c>
    </row>
    <row r="204" spans="1:81" ht="14.1">
      <c r="A204" s="18">
        <v>162</v>
      </c>
      <c r="B204" s="46" t="str">
        <f t="shared" si="110"/>
        <v/>
      </c>
      <c r="C204" s="72"/>
      <c r="D204" s="47"/>
      <c r="E204" s="81"/>
      <c r="F204" s="48"/>
      <c r="G204" s="49"/>
      <c r="H204" s="50"/>
      <c r="I204" s="92"/>
      <c r="J204" s="104"/>
      <c r="K204" s="109"/>
      <c r="L204" s="51"/>
      <c r="M204" s="48"/>
      <c r="N204" s="51"/>
      <c r="O204" s="48"/>
      <c r="P204" s="51"/>
      <c r="Q204" s="69"/>
      <c r="R204" s="51"/>
      <c r="S204" s="69"/>
      <c r="T204" s="110"/>
      <c r="U204" s="107"/>
      <c r="V204" s="48"/>
      <c r="W204" s="52"/>
      <c r="X204" s="48"/>
      <c r="Y204" s="116"/>
      <c r="Z204" s="133"/>
      <c r="AA204" s="131"/>
      <c r="AB204" s="76"/>
      <c r="AC204" s="76"/>
      <c r="AD204" s="76"/>
      <c r="AE204" s="76"/>
      <c r="AF204" s="76"/>
      <c r="AG204" s="145"/>
      <c r="AH204"/>
      <c r="AI204" s="148">
        <f t="shared" si="74"/>
        <v>0</v>
      </c>
      <c r="AJ204" s="148">
        <f t="shared" si="75"/>
        <v>0</v>
      </c>
      <c r="AK204" s="148">
        <f t="shared" si="76"/>
        <v>0</v>
      </c>
      <c r="AL204" s="148">
        <f t="shared" si="77"/>
        <v>0</v>
      </c>
      <c r="AM204" s="148">
        <f t="shared" si="78"/>
        <v>0</v>
      </c>
      <c r="AN204" s="148">
        <f t="shared" si="79"/>
        <v>0</v>
      </c>
      <c r="AO204" s="150"/>
      <c r="AP204" s="149" t="e">
        <f t="shared" si="80"/>
        <v>#DIV/0!</v>
      </c>
      <c r="AQ204" s="149" t="e">
        <f t="shared" si="81"/>
        <v>#DIV/0!</v>
      </c>
      <c r="AR204" s="149" t="e">
        <f t="shared" si="82"/>
        <v>#DIV/0!</v>
      </c>
      <c r="AS204" s="149" t="e">
        <f t="shared" si="83"/>
        <v>#DIV/0!</v>
      </c>
      <c r="AT204" s="149" t="e">
        <f t="shared" si="84"/>
        <v>#DIV/0!</v>
      </c>
      <c r="AU204" s="148">
        <f t="shared" si="85"/>
        <v>0</v>
      </c>
      <c r="AV204" s="149" t="e">
        <f t="shared" si="86"/>
        <v>#DIV/0!</v>
      </c>
      <c r="AW204" s="149" t="e">
        <f t="shared" si="87"/>
        <v>#DIV/0!</v>
      </c>
      <c r="AX204" s="149" t="e">
        <f t="shared" si="88"/>
        <v>#DIV/0!</v>
      </c>
      <c r="AY204" s="149" t="e">
        <f t="shared" si="89"/>
        <v>#DIV/0!</v>
      </c>
      <c r="AZ204" s="149" t="e">
        <f t="shared" si="90"/>
        <v>#DIV/0!</v>
      </c>
      <c r="BA204" s="148">
        <f t="shared" si="91"/>
        <v>0</v>
      </c>
      <c r="BB204" s="149" t="e">
        <f t="shared" si="92"/>
        <v>#DIV/0!</v>
      </c>
      <c r="BC204" s="149" t="e">
        <f t="shared" si="93"/>
        <v>#DIV/0!</v>
      </c>
      <c r="BD204" s="149" t="e">
        <f t="shared" si="94"/>
        <v>#DIV/0!</v>
      </c>
      <c r="BE204" s="149" t="e">
        <f t="shared" si="95"/>
        <v>#DIV/0!</v>
      </c>
      <c r="BF204" s="149" t="e">
        <f t="shared" si="96"/>
        <v>#DIV/0!</v>
      </c>
      <c r="BG204" s="148">
        <f t="shared" si="97"/>
        <v>0</v>
      </c>
      <c r="BH204" s="149" t="e">
        <f t="shared" si="98"/>
        <v>#DIV/0!</v>
      </c>
      <c r="BI204" s="149" t="e">
        <f t="shared" si="99"/>
        <v>#DIV/0!</v>
      </c>
      <c r="BJ204" s="149" t="e">
        <f t="shared" si="100"/>
        <v>#DIV/0!</v>
      </c>
      <c r="BK204" s="149" t="e">
        <f t="shared" si="101"/>
        <v>#DIV/0!</v>
      </c>
      <c r="BL204" s="149" t="e">
        <f t="shared" si="102"/>
        <v>#DIV/0!</v>
      </c>
      <c r="BM204" s="148">
        <f t="shared" si="103"/>
        <v>0</v>
      </c>
      <c r="BN204" s="149" t="e">
        <f t="shared" si="104"/>
        <v>#DIV/0!</v>
      </c>
      <c r="BO204" s="149" t="e">
        <f t="shared" si="105"/>
        <v>#DIV/0!</v>
      </c>
      <c r="BP204" s="149" t="e">
        <f t="shared" si="106"/>
        <v>#DIV/0!</v>
      </c>
      <c r="BQ204" s="149" t="e">
        <f t="shared" si="107"/>
        <v>#DIV/0!</v>
      </c>
      <c r="BR204" s="149" t="e">
        <f t="shared" si="108"/>
        <v>#DIV/0!</v>
      </c>
      <c r="BS204" s="148">
        <f t="shared" si="109"/>
        <v>0</v>
      </c>
      <c r="BT204" s="150"/>
      <c r="BU204" s="150" t="e">
        <f>VLOOKUP(I204,Lists!$D$2:$D$19,1,FALSE)</f>
        <v>#N/A</v>
      </c>
      <c r="BV204" s="150" t="e">
        <f>VLOOKUP($I204,Blends!$B$2:$B$115,1,FALSE)</f>
        <v>#N/A</v>
      </c>
      <c r="BW204" s="150"/>
      <c r="BX204" s="151">
        <f>ROUND(IF($I204="Other HFC Blend",(AA204*$L204*SUMIF(Lists!$E$2:$E$133,'Quarterly Information'!$K204,Exchange_Value)+AA204*$N204*SUMIF(Lists!$E$2:$E$133,'Quarterly Information'!$M204,Exchange_Value)+AA204*$P204*SUMIF(Lists!$E$2:$E$133,'Quarterly Information'!$O204,Exchange_Value)+AA204*$R204*SUMIF(Lists!$E$2:$E$133,'Quarterly Information'!$Q204,Exchange_Value)+AA204*$T204*SUMIF(Lists!$E$2:$E$133,'Quarterly Information'!$S204,Exchange_Value))/1000,AA204*SUMIF(Lists!$E$2:$E$133,$I204,Exchange_Value)/1000),1)</f>
        <v>0</v>
      </c>
      <c r="BY204" s="151">
        <f>ROUND(IF($I204="Other HFC Blend",(AB204*$L204*SUMIF(Lists!$E$2:$E$133,'Quarterly Information'!$K204,Exchange_Value)+AB204*$N204*SUMIF(Lists!$E$2:$E$133,'Quarterly Information'!$M204,Exchange_Value)+AB204*$P204*SUMIF(Lists!$E$2:$E$133,'Quarterly Information'!$O204,Exchange_Value)+AB204*$R204*SUMIF(Lists!$E$2:$E$133,'Quarterly Information'!$Q204,Exchange_Value)+AB204*$T204*SUMIF(Lists!$E$2:$E$133,'Quarterly Information'!$S204,Exchange_Value))/1000,AB204*SUMIF(Lists!$E$2:$E$133,$I204,Exchange_Value)/1000),1)</f>
        <v>0</v>
      </c>
      <c r="BZ204" s="151">
        <f>ROUND(IF($I204="Other HFC Blend",(AC204*$L204*SUMIF(Lists!$E$2:$E$133,'Quarterly Information'!$K204,Exchange_Value)+AC204*$N204*SUMIF(Lists!$E$2:$E$133,'Quarterly Information'!$M204,Exchange_Value)+AC204*$P204*SUMIF(Lists!$E$2:$E$133,'Quarterly Information'!$O204,Exchange_Value)+AC204*$R204*SUMIF(Lists!$E$2:$E$133,'Quarterly Information'!$Q204,Exchange_Value)+AC204*$T204*SUMIF(Lists!$E$2:$E$133,'Quarterly Information'!$S204,Exchange_Value))/1000,AC204*SUMIF(Lists!$E$2:$E$133,$I204,Exchange_Value)/1000),1)</f>
        <v>0</v>
      </c>
      <c r="CA204" s="151">
        <f>ROUND(IF($I204="Other HFC Blend",(AD204*$L204*SUMIF(Lists!$E$2:$E$133,'Quarterly Information'!$K204,Exchange_Value)+AD204*$N204*SUMIF(Lists!$E$2:$E$133,'Quarterly Information'!$M204,Exchange_Value)+AD204*$P204*SUMIF(Lists!$E$2:$E$133,'Quarterly Information'!$O204,Exchange_Value)+AD204*$R204*SUMIF(Lists!$E$2:$E$133,'Quarterly Information'!$Q204,Exchange_Value)+AD204*$T204*SUMIF(Lists!$E$2:$E$133,'Quarterly Information'!$S204,Exchange_Value))/1000,AD204*SUMIF(Lists!$E$2:$E$133,$I204,Exchange_Value)/1000),1)</f>
        <v>0</v>
      </c>
      <c r="CB204" s="151">
        <f>ROUND(IF($I204="Other HFC Blend",(AE204*$L204*SUMIF(Lists!$E$2:$E$133,'Quarterly Information'!$K204,Exchange_Value)+AE204*$N204*SUMIF(Lists!$E$2:$E$133,'Quarterly Information'!$M204,Exchange_Value)+AE204*$P204*SUMIF(Lists!$E$2:$E$133,'Quarterly Information'!$O204,Exchange_Value)+AE204*$R204*SUMIF(Lists!$E$2:$E$133,'Quarterly Information'!$Q204,Exchange_Value)+AE204*$T204*SUMIF(Lists!$E$2:$E$133,'Quarterly Information'!$S204,Exchange_Value))/1000,AE204*SUMIF(Lists!$E$2:$E$133,$I204,Exchange_Value)/1000),1)</f>
        <v>0</v>
      </c>
      <c r="CC204" s="151">
        <f>ROUND(IF($I204="Other HFC Blend",(AF204*$L204*SUMIF(Lists!$E$2:$E$133,'Quarterly Information'!$K204,Exchange_Value)+AF204*$N204*SUMIF(Lists!$E$2:$E$133,'Quarterly Information'!$M204,Exchange_Value)+AF204*$P204*SUMIF(Lists!$E$2:$E$133,'Quarterly Information'!$O204,Exchange_Value)+AF204*$R204*SUMIF(Lists!$E$2:$E$133,'Quarterly Information'!$Q204,Exchange_Value)+AF204*$T204*SUMIF(Lists!$E$2:$E$133,'Quarterly Information'!$S204,Exchange_Value))/1000,AF204*SUMIF(Lists!$E$2:$E$133,$I204,Exchange_Value)/1000),1)</f>
        <v>0</v>
      </c>
    </row>
    <row r="205" spans="1:81" ht="14.1">
      <c r="A205" s="18">
        <v>163</v>
      </c>
      <c r="B205" s="46" t="str">
        <f t="shared" si="110"/>
        <v/>
      </c>
      <c r="C205" s="72"/>
      <c r="D205" s="47"/>
      <c r="E205" s="81"/>
      <c r="F205" s="48"/>
      <c r="G205" s="49"/>
      <c r="H205" s="50"/>
      <c r="I205" s="92"/>
      <c r="J205" s="104"/>
      <c r="K205" s="109"/>
      <c r="L205" s="51"/>
      <c r="M205" s="48"/>
      <c r="N205" s="51"/>
      <c r="O205" s="48"/>
      <c r="P205" s="51"/>
      <c r="Q205" s="69"/>
      <c r="R205" s="51"/>
      <c r="S205" s="69"/>
      <c r="T205" s="110"/>
      <c r="U205" s="107"/>
      <c r="V205" s="48"/>
      <c r="W205" s="52"/>
      <c r="X205" s="48"/>
      <c r="Y205" s="116"/>
      <c r="Z205" s="133"/>
      <c r="AA205" s="131"/>
      <c r="AB205" s="76"/>
      <c r="AC205" s="76"/>
      <c r="AD205" s="76"/>
      <c r="AE205" s="76"/>
      <c r="AF205" s="76"/>
      <c r="AG205" s="145"/>
      <c r="AH205"/>
      <c r="AI205" s="148">
        <f t="shared" si="74"/>
        <v>0</v>
      </c>
      <c r="AJ205" s="148">
        <f t="shared" si="75"/>
        <v>0</v>
      </c>
      <c r="AK205" s="148">
        <f t="shared" si="76"/>
        <v>0</v>
      </c>
      <c r="AL205" s="148">
        <f t="shared" si="77"/>
        <v>0</v>
      </c>
      <c r="AM205" s="148">
        <f t="shared" si="78"/>
        <v>0</v>
      </c>
      <c r="AN205" s="148">
        <f t="shared" si="79"/>
        <v>0</v>
      </c>
      <c r="AO205" s="150"/>
      <c r="AP205" s="149" t="e">
        <f t="shared" si="80"/>
        <v>#DIV/0!</v>
      </c>
      <c r="AQ205" s="149" t="e">
        <f t="shared" si="81"/>
        <v>#DIV/0!</v>
      </c>
      <c r="AR205" s="149" t="e">
        <f t="shared" si="82"/>
        <v>#DIV/0!</v>
      </c>
      <c r="AS205" s="149" t="e">
        <f t="shared" si="83"/>
        <v>#DIV/0!</v>
      </c>
      <c r="AT205" s="149" t="e">
        <f t="shared" si="84"/>
        <v>#DIV/0!</v>
      </c>
      <c r="AU205" s="148">
        <f t="shared" si="85"/>
        <v>0</v>
      </c>
      <c r="AV205" s="149" t="e">
        <f t="shared" si="86"/>
        <v>#DIV/0!</v>
      </c>
      <c r="AW205" s="149" t="e">
        <f t="shared" si="87"/>
        <v>#DIV/0!</v>
      </c>
      <c r="AX205" s="149" t="e">
        <f t="shared" si="88"/>
        <v>#DIV/0!</v>
      </c>
      <c r="AY205" s="149" t="e">
        <f t="shared" si="89"/>
        <v>#DIV/0!</v>
      </c>
      <c r="AZ205" s="149" t="e">
        <f t="shared" si="90"/>
        <v>#DIV/0!</v>
      </c>
      <c r="BA205" s="148">
        <f t="shared" si="91"/>
        <v>0</v>
      </c>
      <c r="BB205" s="149" t="e">
        <f t="shared" si="92"/>
        <v>#DIV/0!</v>
      </c>
      <c r="BC205" s="149" t="e">
        <f t="shared" si="93"/>
        <v>#DIV/0!</v>
      </c>
      <c r="BD205" s="149" t="e">
        <f t="shared" si="94"/>
        <v>#DIV/0!</v>
      </c>
      <c r="BE205" s="149" t="e">
        <f t="shared" si="95"/>
        <v>#DIV/0!</v>
      </c>
      <c r="BF205" s="149" t="e">
        <f t="shared" si="96"/>
        <v>#DIV/0!</v>
      </c>
      <c r="BG205" s="148">
        <f t="shared" si="97"/>
        <v>0</v>
      </c>
      <c r="BH205" s="149" t="e">
        <f t="shared" si="98"/>
        <v>#DIV/0!</v>
      </c>
      <c r="BI205" s="149" t="e">
        <f t="shared" si="99"/>
        <v>#DIV/0!</v>
      </c>
      <c r="BJ205" s="149" t="e">
        <f t="shared" si="100"/>
        <v>#DIV/0!</v>
      </c>
      <c r="BK205" s="149" t="e">
        <f t="shared" si="101"/>
        <v>#DIV/0!</v>
      </c>
      <c r="BL205" s="149" t="e">
        <f t="shared" si="102"/>
        <v>#DIV/0!</v>
      </c>
      <c r="BM205" s="148">
        <f t="shared" si="103"/>
        <v>0</v>
      </c>
      <c r="BN205" s="149" t="e">
        <f t="shared" si="104"/>
        <v>#DIV/0!</v>
      </c>
      <c r="BO205" s="149" t="e">
        <f t="shared" si="105"/>
        <v>#DIV/0!</v>
      </c>
      <c r="BP205" s="149" t="e">
        <f t="shared" si="106"/>
        <v>#DIV/0!</v>
      </c>
      <c r="BQ205" s="149" t="e">
        <f t="shared" si="107"/>
        <v>#DIV/0!</v>
      </c>
      <c r="BR205" s="149" t="e">
        <f t="shared" si="108"/>
        <v>#DIV/0!</v>
      </c>
      <c r="BS205" s="148">
        <f t="shared" si="109"/>
        <v>0</v>
      </c>
      <c r="BT205" s="150"/>
      <c r="BU205" s="150" t="e">
        <f>VLOOKUP(I205,Lists!$D$2:$D$19,1,FALSE)</f>
        <v>#N/A</v>
      </c>
      <c r="BV205" s="150" t="e">
        <f>VLOOKUP($I205,Blends!$B$2:$B$115,1,FALSE)</f>
        <v>#N/A</v>
      </c>
      <c r="BW205" s="150"/>
      <c r="BX205" s="151">
        <f>ROUND(IF($I205="Other HFC Blend",(AA205*$L205*SUMIF(Lists!$E$2:$E$133,'Quarterly Information'!$K205,Exchange_Value)+AA205*$N205*SUMIF(Lists!$E$2:$E$133,'Quarterly Information'!$M205,Exchange_Value)+AA205*$P205*SUMIF(Lists!$E$2:$E$133,'Quarterly Information'!$O205,Exchange_Value)+AA205*$R205*SUMIF(Lists!$E$2:$E$133,'Quarterly Information'!$Q205,Exchange_Value)+AA205*$T205*SUMIF(Lists!$E$2:$E$133,'Quarterly Information'!$S205,Exchange_Value))/1000,AA205*SUMIF(Lists!$E$2:$E$133,$I205,Exchange_Value)/1000),1)</f>
        <v>0</v>
      </c>
      <c r="BY205" s="151">
        <f>ROUND(IF($I205="Other HFC Blend",(AB205*$L205*SUMIF(Lists!$E$2:$E$133,'Quarterly Information'!$K205,Exchange_Value)+AB205*$N205*SUMIF(Lists!$E$2:$E$133,'Quarterly Information'!$M205,Exchange_Value)+AB205*$P205*SUMIF(Lists!$E$2:$E$133,'Quarterly Information'!$O205,Exchange_Value)+AB205*$R205*SUMIF(Lists!$E$2:$E$133,'Quarterly Information'!$Q205,Exchange_Value)+AB205*$T205*SUMIF(Lists!$E$2:$E$133,'Quarterly Information'!$S205,Exchange_Value))/1000,AB205*SUMIF(Lists!$E$2:$E$133,$I205,Exchange_Value)/1000),1)</f>
        <v>0</v>
      </c>
      <c r="BZ205" s="151">
        <f>ROUND(IF($I205="Other HFC Blend",(AC205*$L205*SUMIF(Lists!$E$2:$E$133,'Quarterly Information'!$K205,Exchange_Value)+AC205*$N205*SUMIF(Lists!$E$2:$E$133,'Quarterly Information'!$M205,Exchange_Value)+AC205*$P205*SUMIF(Lists!$E$2:$E$133,'Quarterly Information'!$O205,Exchange_Value)+AC205*$R205*SUMIF(Lists!$E$2:$E$133,'Quarterly Information'!$Q205,Exchange_Value)+AC205*$T205*SUMIF(Lists!$E$2:$E$133,'Quarterly Information'!$S205,Exchange_Value))/1000,AC205*SUMIF(Lists!$E$2:$E$133,$I205,Exchange_Value)/1000),1)</f>
        <v>0</v>
      </c>
      <c r="CA205" s="151">
        <f>ROUND(IF($I205="Other HFC Blend",(AD205*$L205*SUMIF(Lists!$E$2:$E$133,'Quarterly Information'!$K205,Exchange_Value)+AD205*$N205*SUMIF(Lists!$E$2:$E$133,'Quarterly Information'!$M205,Exchange_Value)+AD205*$P205*SUMIF(Lists!$E$2:$E$133,'Quarterly Information'!$O205,Exchange_Value)+AD205*$R205*SUMIF(Lists!$E$2:$E$133,'Quarterly Information'!$Q205,Exchange_Value)+AD205*$T205*SUMIF(Lists!$E$2:$E$133,'Quarterly Information'!$S205,Exchange_Value))/1000,AD205*SUMIF(Lists!$E$2:$E$133,$I205,Exchange_Value)/1000),1)</f>
        <v>0</v>
      </c>
      <c r="CB205" s="151">
        <f>ROUND(IF($I205="Other HFC Blend",(AE205*$L205*SUMIF(Lists!$E$2:$E$133,'Quarterly Information'!$K205,Exchange_Value)+AE205*$N205*SUMIF(Lists!$E$2:$E$133,'Quarterly Information'!$M205,Exchange_Value)+AE205*$P205*SUMIF(Lists!$E$2:$E$133,'Quarterly Information'!$O205,Exchange_Value)+AE205*$R205*SUMIF(Lists!$E$2:$E$133,'Quarterly Information'!$Q205,Exchange_Value)+AE205*$T205*SUMIF(Lists!$E$2:$E$133,'Quarterly Information'!$S205,Exchange_Value))/1000,AE205*SUMIF(Lists!$E$2:$E$133,$I205,Exchange_Value)/1000),1)</f>
        <v>0</v>
      </c>
      <c r="CC205" s="151">
        <f>ROUND(IF($I205="Other HFC Blend",(AF205*$L205*SUMIF(Lists!$E$2:$E$133,'Quarterly Information'!$K205,Exchange_Value)+AF205*$N205*SUMIF(Lists!$E$2:$E$133,'Quarterly Information'!$M205,Exchange_Value)+AF205*$P205*SUMIF(Lists!$E$2:$E$133,'Quarterly Information'!$O205,Exchange_Value)+AF205*$R205*SUMIF(Lists!$E$2:$E$133,'Quarterly Information'!$Q205,Exchange_Value)+AF205*$T205*SUMIF(Lists!$E$2:$E$133,'Quarterly Information'!$S205,Exchange_Value))/1000,AF205*SUMIF(Lists!$E$2:$E$133,$I205,Exchange_Value)/1000),1)</f>
        <v>0</v>
      </c>
    </row>
    <row r="206" spans="1:81" ht="14.1">
      <c r="A206" s="18">
        <v>164</v>
      </c>
      <c r="B206" s="46" t="str">
        <f t="shared" si="110"/>
        <v/>
      </c>
      <c r="C206" s="72"/>
      <c r="D206" s="47"/>
      <c r="E206" s="81"/>
      <c r="F206" s="48"/>
      <c r="G206" s="49"/>
      <c r="H206" s="50"/>
      <c r="I206" s="92"/>
      <c r="J206" s="104"/>
      <c r="K206" s="109"/>
      <c r="L206" s="51"/>
      <c r="M206" s="48"/>
      <c r="N206" s="51"/>
      <c r="O206" s="48"/>
      <c r="P206" s="51"/>
      <c r="Q206" s="69"/>
      <c r="R206" s="51"/>
      <c r="S206" s="69"/>
      <c r="T206" s="110"/>
      <c r="U206" s="107"/>
      <c r="V206" s="48"/>
      <c r="W206" s="52"/>
      <c r="X206" s="48"/>
      <c r="Y206" s="116"/>
      <c r="Z206" s="133"/>
      <c r="AA206" s="131"/>
      <c r="AB206" s="76"/>
      <c r="AC206" s="76"/>
      <c r="AD206" s="76"/>
      <c r="AE206" s="76"/>
      <c r="AF206" s="76"/>
      <c r="AG206" s="145"/>
      <c r="AH206"/>
      <c r="AI206" s="148">
        <f t="shared" si="74"/>
        <v>0</v>
      </c>
      <c r="AJ206" s="148">
        <f t="shared" si="75"/>
        <v>0</v>
      </c>
      <c r="AK206" s="148">
        <f t="shared" si="76"/>
        <v>0</v>
      </c>
      <c r="AL206" s="148">
        <f t="shared" si="77"/>
        <v>0</v>
      </c>
      <c r="AM206" s="148">
        <f t="shared" si="78"/>
        <v>0</v>
      </c>
      <c r="AN206" s="148">
        <f t="shared" si="79"/>
        <v>0</v>
      </c>
      <c r="AO206" s="150"/>
      <c r="AP206" s="149" t="e">
        <f t="shared" si="80"/>
        <v>#DIV/0!</v>
      </c>
      <c r="AQ206" s="149" t="e">
        <f t="shared" si="81"/>
        <v>#DIV/0!</v>
      </c>
      <c r="AR206" s="149" t="e">
        <f t="shared" si="82"/>
        <v>#DIV/0!</v>
      </c>
      <c r="AS206" s="149" t="e">
        <f t="shared" si="83"/>
        <v>#DIV/0!</v>
      </c>
      <c r="AT206" s="149" t="e">
        <f t="shared" si="84"/>
        <v>#DIV/0!</v>
      </c>
      <c r="AU206" s="148">
        <f t="shared" si="85"/>
        <v>0</v>
      </c>
      <c r="AV206" s="149" t="e">
        <f t="shared" si="86"/>
        <v>#DIV/0!</v>
      </c>
      <c r="AW206" s="149" t="e">
        <f t="shared" si="87"/>
        <v>#DIV/0!</v>
      </c>
      <c r="AX206" s="149" t="e">
        <f t="shared" si="88"/>
        <v>#DIV/0!</v>
      </c>
      <c r="AY206" s="149" t="e">
        <f t="shared" si="89"/>
        <v>#DIV/0!</v>
      </c>
      <c r="AZ206" s="149" t="e">
        <f t="shared" si="90"/>
        <v>#DIV/0!</v>
      </c>
      <c r="BA206" s="148">
        <f t="shared" si="91"/>
        <v>0</v>
      </c>
      <c r="BB206" s="149" t="e">
        <f t="shared" si="92"/>
        <v>#DIV/0!</v>
      </c>
      <c r="BC206" s="149" t="e">
        <f t="shared" si="93"/>
        <v>#DIV/0!</v>
      </c>
      <c r="BD206" s="149" t="e">
        <f t="shared" si="94"/>
        <v>#DIV/0!</v>
      </c>
      <c r="BE206" s="149" t="e">
        <f t="shared" si="95"/>
        <v>#DIV/0!</v>
      </c>
      <c r="BF206" s="149" t="e">
        <f t="shared" si="96"/>
        <v>#DIV/0!</v>
      </c>
      <c r="BG206" s="148">
        <f t="shared" si="97"/>
        <v>0</v>
      </c>
      <c r="BH206" s="149" t="e">
        <f t="shared" si="98"/>
        <v>#DIV/0!</v>
      </c>
      <c r="BI206" s="149" t="e">
        <f t="shared" si="99"/>
        <v>#DIV/0!</v>
      </c>
      <c r="BJ206" s="149" t="e">
        <f t="shared" si="100"/>
        <v>#DIV/0!</v>
      </c>
      <c r="BK206" s="149" t="e">
        <f t="shared" si="101"/>
        <v>#DIV/0!</v>
      </c>
      <c r="BL206" s="149" t="e">
        <f t="shared" si="102"/>
        <v>#DIV/0!</v>
      </c>
      <c r="BM206" s="148">
        <f t="shared" si="103"/>
        <v>0</v>
      </c>
      <c r="BN206" s="149" t="e">
        <f t="shared" si="104"/>
        <v>#DIV/0!</v>
      </c>
      <c r="BO206" s="149" t="e">
        <f t="shared" si="105"/>
        <v>#DIV/0!</v>
      </c>
      <c r="BP206" s="149" t="e">
        <f t="shared" si="106"/>
        <v>#DIV/0!</v>
      </c>
      <c r="BQ206" s="149" t="e">
        <f t="shared" si="107"/>
        <v>#DIV/0!</v>
      </c>
      <c r="BR206" s="149" t="e">
        <f t="shared" si="108"/>
        <v>#DIV/0!</v>
      </c>
      <c r="BS206" s="148">
        <f t="shared" si="109"/>
        <v>0</v>
      </c>
      <c r="BT206" s="150"/>
      <c r="BU206" s="150" t="e">
        <f>VLOOKUP(I206,Lists!$D$2:$D$19,1,FALSE)</f>
        <v>#N/A</v>
      </c>
      <c r="BV206" s="150" t="e">
        <f>VLOOKUP($I206,Blends!$B$2:$B$115,1,FALSE)</f>
        <v>#N/A</v>
      </c>
      <c r="BW206" s="150"/>
      <c r="BX206" s="151">
        <f>ROUND(IF($I206="Other HFC Blend",(AA206*$L206*SUMIF(Lists!$E$2:$E$133,'Quarterly Information'!$K206,Exchange_Value)+AA206*$N206*SUMIF(Lists!$E$2:$E$133,'Quarterly Information'!$M206,Exchange_Value)+AA206*$P206*SUMIF(Lists!$E$2:$E$133,'Quarterly Information'!$O206,Exchange_Value)+AA206*$R206*SUMIF(Lists!$E$2:$E$133,'Quarterly Information'!$Q206,Exchange_Value)+AA206*$T206*SUMIF(Lists!$E$2:$E$133,'Quarterly Information'!$S206,Exchange_Value))/1000,AA206*SUMIF(Lists!$E$2:$E$133,$I206,Exchange_Value)/1000),1)</f>
        <v>0</v>
      </c>
      <c r="BY206" s="151">
        <f>ROUND(IF($I206="Other HFC Blend",(AB206*$L206*SUMIF(Lists!$E$2:$E$133,'Quarterly Information'!$K206,Exchange_Value)+AB206*$N206*SUMIF(Lists!$E$2:$E$133,'Quarterly Information'!$M206,Exchange_Value)+AB206*$P206*SUMIF(Lists!$E$2:$E$133,'Quarterly Information'!$O206,Exchange_Value)+AB206*$R206*SUMIF(Lists!$E$2:$E$133,'Quarterly Information'!$Q206,Exchange_Value)+AB206*$T206*SUMIF(Lists!$E$2:$E$133,'Quarterly Information'!$S206,Exchange_Value))/1000,AB206*SUMIF(Lists!$E$2:$E$133,$I206,Exchange_Value)/1000),1)</f>
        <v>0</v>
      </c>
      <c r="BZ206" s="151">
        <f>ROUND(IF($I206="Other HFC Blend",(AC206*$L206*SUMIF(Lists!$E$2:$E$133,'Quarterly Information'!$K206,Exchange_Value)+AC206*$N206*SUMIF(Lists!$E$2:$E$133,'Quarterly Information'!$M206,Exchange_Value)+AC206*$P206*SUMIF(Lists!$E$2:$E$133,'Quarterly Information'!$O206,Exchange_Value)+AC206*$R206*SUMIF(Lists!$E$2:$E$133,'Quarterly Information'!$Q206,Exchange_Value)+AC206*$T206*SUMIF(Lists!$E$2:$E$133,'Quarterly Information'!$S206,Exchange_Value))/1000,AC206*SUMIF(Lists!$E$2:$E$133,$I206,Exchange_Value)/1000),1)</f>
        <v>0</v>
      </c>
      <c r="CA206" s="151">
        <f>ROUND(IF($I206="Other HFC Blend",(AD206*$L206*SUMIF(Lists!$E$2:$E$133,'Quarterly Information'!$K206,Exchange_Value)+AD206*$N206*SUMIF(Lists!$E$2:$E$133,'Quarterly Information'!$M206,Exchange_Value)+AD206*$P206*SUMIF(Lists!$E$2:$E$133,'Quarterly Information'!$O206,Exchange_Value)+AD206*$R206*SUMIF(Lists!$E$2:$E$133,'Quarterly Information'!$Q206,Exchange_Value)+AD206*$T206*SUMIF(Lists!$E$2:$E$133,'Quarterly Information'!$S206,Exchange_Value))/1000,AD206*SUMIF(Lists!$E$2:$E$133,$I206,Exchange_Value)/1000),1)</f>
        <v>0</v>
      </c>
      <c r="CB206" s="151">
        <f>ROUND(IF($I206="Other HFC Blend",(AE206*$L206*SUMIF(Lists!$E$2:$E$133,'Quarterly Information'!$K206,Exchange_Value)+AE206*$N206*SUMIF(Lists!$E$2:$E$133,'Quarterly Information'!$M206,Exchange_Value)+AE206*$P206*SUMIF(Lists!$E$2:$E$133,'Quarterly Information'!$O206,Exchange_Value)+AE206*$R206*SUMIF(Lists!$E$2:$E$133,'Quarterly Information'!$Q206,Exchange_Value)+AE206*$T206*SUMIF(Lists!$E$2:$E$133,'Quarterly Information'!$S206,Exchange_Value))/1000,AE206*SUMIF(Lists!$E$2:$E$133,$I206,Exchange_Value)/1000),1)</f>
        <v>0</v>
      </c>
      <c r="CC206" s="151">
        <f>ROUND(IF($I206="Other HFC Blend",(AF206*$L206*SUMIF(Lists!$E$2:$E$133,'Quarterly Information'!$K206,Exchange_Value)+AF206*$N206*SUMIF(Lists!$E$2:$E$133,'Quarterly Information'!$M206,Exchange_Value)+AF206*$P206*SUMIF(Lists!$E$2:$E$133,'Quarterly Information'!$O206,Exchange_Value)+AF206*$R206*SUMIF(Lists!$E$2:$E$133,'Quarterly Information'!$Q206,Exchange_Value)+AF206*$T206*SUMIF(Lists!$E$2:$E$133,'Quarterly Information'!$S206,Exchange_Value))/1000,AF206*SUMIF(Lists!$E$2:$E$133,$I206,Exchange_Value)/1000),1)</f>
        <v>0</v>
      </c>
    </row>
    <row r="207" spans="1:81" ht="14.1">
      <c r="A207" s="18">
        <v>165</v>
      </c>
      <c r="B207" s="46" t="str">
        <f t="shared" si="110"/>
        <v/>
      </c>
      <c r="C207" s="72"/>
      <c r="D207" s="47"/>
      <c r="E207" s="81"/>
      <c r="F207" s="48"/>
      <c r="G207" s="49"/>
      <c r="H207" s="50"/>
      <c r="I207" s="92"/>
      <c r="J207" s="104"/>
      <c r="K207" s="109"/>
      <c r="L207" s="51"/>
      <c r="M207" s="48"/>
      <c r="N207" s="51"/>
      <c r="O207" s="48"/>
      <c r="P207" s="51"/>
      <c r="Q207" s="69"/>
      <c r="R207" s="51"/>
      <c r="S207" s="69"/>
      <c r="T207" s="110"/>
      <c r="U207" s="107"/>
      <c r="V207" s="48"/>
      <c r="W207" s="52"/>
      <c r="X207" s="48"/>
      <c r="Y207" s="116"/>
      <c r="Z207" s="133"/>
      <c r="AA207" s="131"/>
      <c r="AB207" s="76"/>
      <c r="AC207" s="76"/>
      <c r="AD207" s="76"/>
      <c r="AE207" s="76"/>
      <c r="AF207" s="76"/>
      <c r="AG207" s="145"/>
      <c r="AH207"/>
      <c r="AI207" s="148">
        <f t="shared" si="74"/>
        <v>0</v>
      </c>
      <c r="AJ207" s="148">
        <f t="shared" si="75"/>
        <v>0</v>
      </c>
      <c r="AK207" s="148">
        <f t="shared" si="76"/>
        <v>0</v>
      </c>
      <c r="AL207" s="148">
        <f t="shared" si="77"/>
        <v>0</v>
      </c>
      <c r="AM207" s="148">
        <f t="shared" si="78"/>
        <v>0</v>
      </c>
      <c r="AN207" s="148">
        <f t="shared" si="79"/>
        <v>0</v>
      </c>
      <c r="AO207" s="150"/>
      <c r="AP207" s="149" t="e">
        <f t="shared" si="80"/>
        <v>#DIV/0!</v>
      </c>
      <c r="AQ207" s="149" t="e">
        <f t="shared" si="81"/>
        <v>#DIV/0!</v>
      </c>
      <c r="AR207" s="149" t="e">
        <f t="shared" si="82"/>
        <v>#DIV/0!</v>
      </c>
      <c r="AS207" s="149" t="e">
        <f t="shared" si="83"/>
        <v>#DIV/0!</v>
      </c>
      <c r="AT207" s="149" t="e">
        <f t="shared" si="84"/>
        <v>#DIV/0!</v>
      </c>
      <c r="AU207" s="148">
        <f t="shared" si="85"/>
        <v>0</v>
      </c>
      <c r="AV207" s="149" t="e">
        <f t="shared" si="86"/>
        <v>#DIV/0!</v>
      </c>
      <c r="AW207" s="149" t="e">
        <f t="shared" si="87"/>
        <v>#DIV/0!</v>
      </c>
      <c r="AX207" s="149" t="e">
        <f t="shared" si="88"/>
        <v>#DIV/0!</v>
      </c>
      <c r="AY207" s="149" t="e">
        <f t="shared" si="89"/>
        <v>#DIV/0!</v>
      </c>
      <c r="AZ207" s="149" t="e">
        <f t="shared" si="90"/>
        <v>#DIV/0!</v>
      </c>
      <c r="BA207" s="148">
        <f t="shared" si="91"/>
        <v>0</v>
      </c>
      <c r="BB207" s="149" t="e">
        <f t="shared" si="92"/>
        <v>#DIV/0!</v>
      </c>
      <c r="BC207" s="149" t="e">
        <f t="shared" si="93"/>
        <v>#DIV/0!</v>
      </c>
      <c r="BD207" s="149" t="e">
        <f t="shared" si="94"/>
        <v>#DIV/0!</v>
      </c>
      <c r="BE207" s="149" t="e">
        <f t="shared" si="95"/>
        <v>#DIV/0!</v>
      </c>
      <c r="BF207" s="149" t="e">
        <f t="shared" si="96"/>
        <v>#DIV/0!</v>
      </c>
      <c r="BG207" s="148">
        <f t="shared" si="97"/>
        <v>0</v>
      </c>
      <c r="BH207" s="149" t="e">
        <f t="shared" si="98"/>
        <v>#DIV/0!</v>
      </c>
      <c r="BI207" s="149" t="e">
        <f t="shared" si="99"/>
        <v>#DIV/0!</v>
      </c>
      <c r="BJ207" s="149" t="e">
        <f t="shared" si="100"/>
        <v>#DIV/0!</v>
      </c>
      <c r="BK207" s="149" t="e">
        <f t="shared" si="101"/>
        <v>#DIV/0!</v>
      </c>
      <c r="BL207" s="149" t="e">
        <f t="shared" si="102"/>
        <v>#DIV/0!</v>
      </c>
      <c r="BM207" s="148">
        <f t="shared" si="103"/>
        <v>0</v>
      </c>
      <c r="BN207" s="149" t="e">
        <f t="shared" si="104"/>
        <v>#DIV/0!</v>
      </c>
      <c r="BO207" s="149" t="e">
        <f t="shared" si="105"/>
        <v>#DIV/0!</v>
      </c>
      <c r="BP207" s="149" t="e">
        <f t="shared" si="106"/>
        <v>#DIV/0!</v>
      </c>
      <c r="BQ207" s="149" t="e">
        <f t="shared" si="107"/>
        <v>#DIV/0!</v>
      </c>
      <c r="BR207" s="149" t="e">
        <f t="shared" si="108"/>
        <v>#DIV/0!</v>
      </c>
      <c r="BS207" s="148">
        <f t="shared" si="109"/>
        <v>0</v>
      </c>
      <c r="BT207" s="150"/>
      <c r="BU207" s="150" t="e">
        <f>VLOOKUP(I207,Lists!$D$2:$D$19,1,FALSE)</f>
        <v>#N/A</v>
      </c>
      <c r="BV207" s="150" t="e">
        <f>VLOOKUP($I207,Blends!$B$2:$B$115,1,FALSE)</f>
        <v>#N/A</v>
      </c>
      <c r="BW207" s="150"/>
      <c r="BX207" s="151">
        <f>ROUND(IF($I207="Other HFC Blend",(AA207*$L207*SUMIF(Lists!$E$2:$E$133,'Quarterly Information'!$K207,Exchange_Value)+AA207*$N207*SUMIF(Lists!$E$2:$E$133,'Quarterly Information'!$M207,Exchange_Value)+AA207*$P207*SUMIF(Lists!$E$2:$E$133,'Quarterly Information'!$O207,Exchange_Value)+AA207*$R207*SUMIF(Lists!$E$2:$E$133,'Quarterly Information'!$Q207,Exchange_Value)+AA207*$T207*SUMIF(Lists!$E$2:$E$133,'Quarterly Information'!$S207,Exchange_Value))/1000,AA207*SUMIF(Lists!$E$2:$E$133,$I207,Exchange_Value)/1000),1)</f>
        <v>0</v>
      </c>
      <c r="BY207" s="151">
        <f>ROUND(IF($I207="Other HFC Blend",(AB207*$L207*SUMIF(Lists!$E$2:$E$133,'Quarterly Information'!$K207,Exchange_Value)+AB207*$N207*SUMIF(Lists!$E$2:$E$133,'Quarterly Information'!$M207,Exchange_Value)+AB207*$P207*SUMIF(Lists!$E$2:$E$133,'Quarterly Information'!$O207,Exchange_Value)+AB207*$R207*SUMIF(Lists!$E$2:$E$133,'Quarterly Information'!$Q207,Exchange_Value)+AB207*$T207*SUMIF(Lists!$E$2:$E$133,'Quarterly Information'!$S207,Exchange_Value))/1000,AB207*SUMIF(Lists!$E$2:$E$133,$I207,Exchange_Value)/1000),1)</f>
        <v>0</v>
      </c>
      <c r="BZ207" s="151">
        <f>ROUND(IF($I207="Other HFC Blend",(AC207*$L207*SUMIF(Lists!$E$2:$E$133,'Quarterly Information'!$K207,Exchange_Value)+AC207*$N207*SUMIF(Lists!$E$2:$E$133,'Quarterly Information'!$M207,Exchange_Value)+AC207*$P207*SUMIF(Lists!$E$2:$E$133,'Quarterly Information'!$O207,Exchange_Value)+AC207*$R207*SUMIF(Lists!$E$2:$E$133,'Quarterly Information'!$Q207,Exchange_Value)+AC207*$T207*SUMIF(Lists!$E$2:$E$133,'Quarterly Information'!$S207,Exchange_Value))/1000,AC207*SUMIF(Lists!$E$2:$E$133,$I207,Exchange_Value)/1000),1)</f>
        <v>0</v>
      </c>
      <c r="CA207" s="151">
        <f>ROUND(IF($I207="Other HFC Blend",(AD207*$L207*SUMIF(Lists!$E$2:$E$133,'Quarterly Information'!$K207,Exchange_Value)+AD207*$N207*SUMIF(Lists!$E$2:$E$133,'Quarterly Information'!$M207,Exchange_Value)+AD207*$P207*SUMIF(Lists!$E$2:$E$133,'Quarterly Information'!$O207,Exchange_Value)+AD207*$R207*SUMIF(Lists!$E$2:$E$133,'Quarterly Information'!$Q207,Exchange_Value)+AD207*$T207*SUMIF(Lists!$E$2:$E$133,'Quarterly Information'!$S207,Exchange_Value))/1000,AD207*SUMIF(Lists!$E$2:$E$133,$I207,Exchange_Value)/1000),1)</f>
        <v>0</v>
      </c>
      <c r="CB207" s="151">
        <f>ROUND(IF($I207="Other HFC Blend",(AE207*$L207*SUMIF(Lists!$E$2:$E$133,'Quarterly Information'!$K207,Exchange_Value)+AE207*$N207*SUMIF(Lists!$E$2:$E$133,'Quarterly Information'!$M207,Exchange_Value)+AE207*$P207*SUMIF(Lists!$E$2:$E$133,'Quarterly Information'!$O207,Exchange_Value)+AE207*$R207*SUMIF(Lists!$E$2:$E$133,'Quarterly Information'!$Q207,Exchange_Value)+AE207*$T207*SUMIF(Lists!$E$2:$E$133,'Quarterly Information'!$S207,Exchange_Value))/1000,AE207*SUMIF(Lists!$E$2:$E$133,$I207,Exchange_Value)/1000),1)</f>
        <v>0</v>
      </c>
      <c r="CC207" s="151">
        <f>ROUND(IF($I207="Other HFC Blend",(AF207*$L207*SUMIF(Lists!$E$2:$E$133,'Quarterly Information'!$K207,Exchange_Value)+AF207*$N207*SUMIF(Lists!$E$2:$E$133,'Quarterly Information'!$M207,Exchange_Value)+AF207*$P207*SUMIF(Lists!$E$2:$E$133,'Quarterly Information'!$O207,Exchange_Value)+AF207*$R207*SUMIF(Lists!$E$2:$E$133,'Quarterly Information'!$Q207,Exchange_Value)+AF207*$T207*SUMIF(Lists!$E$2:$E$133,'Quarterly Information'!$S207,Exchange_Value))/1000,AF207*SUMIF(Lists!$E$2:$E$133,$I207,Exchange_Value)/1000),1)</f>
        <v>0</v>
      </c>
    </row>
    <row r="208" spans="1:81" ht="14.1">
      <c r="A208" s="18">
        <v>166</v>
      </c>
      <c r="B208" s="46" t="str">
        <f t="shared" si="110"/>
        <v/>
      </c>
      <c r="C208" s="72"/>
      <c r="D208" s="47"/>
      <c r="E208" s="81"/>
      <c r="F208" s="48"/>
      <c r="G208" s="49"/>
      <c r="H208" s="50"/>
      <c r="I208" s="92"/>
      <c r="J208" s="104"/>
      <c r="K208" s="109"/>
      <c r="L208" s="51"/>
      <c r="M208" s="48"/>
      <c r="N208" s="51"/>
      <c r="O208" s="48"/>
      <c r="P208" s="51"/>
      <c r="Q208" s="69"/>
      <c r="R208" s="51"/>
      <c r="S208" s="69"/>
      <c r="T208" s="110"/>
      <c r="U208" s="107"/>
      <c r="V208" s="48"/>
      <c r="W208" s="52"/>
      <c r="X208" s="48"/>
      <c r="Y208" s="116"/>
      <c r="Z208" s="133"/>
      <c r="AA208" s="131"/>
      <c r="AB208" s="76"/>
      <c r="AC208" s="76"/>
      <c r="AD208" s="76"/>
      <c r="AE208" s="76"/>
      <c r="AF208" s="76"/>
      <c r="AG208" s="145"/>
      <c r="AH208"/>
      <c r="AI208" s="148">
        <f t="shared" si="74"/>
        <v>0</v>
      </c>
      <c r="AJ208" s="148">
        <f t="shared" si="75"/>
        <v>0</v>
      </c>
      <c r="AK208" s="148">
        <f t="shared" si="76"/>
        <v>0</v>
      </c>
      <c r="AL208" s="148">
        <f t="shared" si="77"/>
        <v>0</v>
      </c>
      <c r="AM208" s="148">
        <f t="shared" si="78"/>
        <v>0</v>
      </c>
      <c r="AN208" s="148">
        <f t="shared" si="79"/>
        <v>0</v>
      </c>
      <c r="AO208" s="150"/>
      <c r="AP208" s="149" t="e">
        <f t="shared" si="80"/>
        <v>#DIV/0!</v>
      </c>
      <c r="AQ208" s="149" t="e">
        <f t="shared" si="81"/>
        <v>#DIV/0!</v>
      </c>
      <c r="AR208" s="149" t="e">
        <f t="shared" si="82"/>
        <v>#DIV/0!</v>
      </c>
      <c r="AS208" s="149" t="e">
        <f t="shared" si="83"/>
        <v>#DIV/0!</v>
      </c>
      <c r="AT208" s="149" t="e">
        <f t="shared" si="84"/>
        <v>#DIV/0!</v>
      </c>
      <c r="AU208" s="148">
        <f t="shared" si="85"/>
        <v>0</v>
      </c>
      <c r="AV208" s="149" t="e">
        <f t="shared" si="86"/>
        <v>#DIV/0!</v>
      </c>
      <c r="AW208" s="149" t="e">
        <f t="shared" si="87"/>
        <v>#DIV/0!</v>
      </c>
      <c r="AX208" s="149" t="e">
        <f t="shared" si="88"/>
        <v>#DIV/0!</v>
      </c>
      <c r="AY208" s="149" t="e">
        <f t="shared" si="89"/>
        <v>#DIV/0!</v>
      </c>
      <c r="AZ208" s="149" t="e">
        <f t="shared" si="90"/>
        <v>#DIV/0!</v>
      </c>
      <c r="BA208" s="148">
        <f t="shared" si="91"/>
        <v>0</v>
      </c>
      <c r="BB208" s="149" t="e">
        <f t="shared" si="92"/>
        <v>#DIV/0!</v>
      </c>
      <c r="BC208" s="149" t="e">
        <f t="shared" si="93"/>
        <v>#DIV/0!</v>
      </c>
      <c r="BD208" s="149" t="e">
        <f t="shared" si="94"/>
        <v>#DIV/0!</v>
      </c>
      <c r="BE208" s="149" t="e">
        <f t="shared" si="95"/>
        <v>#DIV/0!</v>
      </c>
      <c r="BF208" s="149" t="e">
        <f t="shared" si="96"/>
        <v>#DIV/0!</v>
      </c>
      <c r="BG208" s="148">
        <f t="shared" si="97"/>
        <v>0</v>
      </c>
      <c r="BH208" s="149" t="e">
        <f t="shared" si="98"/>
        <v>#DIV/0!</v>
      </c>
      <c r="BI208" s="149" t="e">
        <f t="shared" si="99"/>
        <v>#DIV/0!</v>
      </c>
      <c r="BJ208" s="149" t="e">
        <f t="shared" si="100"/>
        <v>#DIV/0!</v>
      </c>
      <c r="BK208" s="149" t="e">
        <f t="shared" si="101"/>
        <v>#DIV/0!</v>
      </c>
      <c r="BL208" s="149" t="e">
        <f t="shared" si="102"/>
        <v>#DIV/0!</v>
      </c>
      <c r="BM208" s="148">
        <f t="shared" si="103"/>
        <v>0</v>
      </c>
      <c r="BN208" s="149" t="e">
        <f t="shared" si="104"/>
        <v>#DIV/0!</v>
      </c>
      <c r="BO208" s="149" t="e">
        <f t="shared" si="105"/>
        <v>#DIV/0!</v>
      </c>
      <c r="BP208" s="149" t="e">
        <f t="shared" si="106"/>
        <v>#DIV/0!</v>
      </c>
      <c r="BQ208" s="149" t="e">
        <f t="shared" si="107"/>
        <v>#DIV/0!</v>
      </c>
      <c r="BR208" s="149" t="e">
        <f t="shared" si="108"/>
        <v>#DIV/0!</v>
      </c>
      <c r="BS208" s="148">
        <f t="shared" si="109"/>
        <v>0</v>
      </c>
      <c r="BT208" s="150"/>
      <c r="BU208" s="150" t="e">
        <f>VLOOKUP(I208,Lists!$D$2:$D$19,1,FALSE)</f>
        <v>#N/A</v>
      </c>
      <c r="BV208" s="150" t="e">
        <f>VLOOKUP($I208,Blends!$B$2:$B$115,1,FALSE)</f>
        <v>#N/A</v>
      </c>
      <c r="BW208" s="150"/>
      <c r="BX208" s="151">
        <f>ROUND(IF($I208="Other HFC Blend",(AA208*$L208*SUMIF(Lists!$E$2:$E$133,'Quarterly Information'!$K208,Exchange_Value)+AA208*$N208*SUMIF(Lists!$E$2:$E$133,'Quarterly Information'!$M208,Exchange_Value)+AA208*$P208*SUMIF(Lists!$E$2:$E$133,'Quarterly Information'!$O208,Exchange_Value)+AA208*$R208*SUMIF(Lists!$E$2:$E$133,'Quarterly Information'!$Q208,Exchange_Value)+AA208*$T208*SUMIF(Lists!$E$2:$E$133,'Quarterly Information'!$S208,Exchange_Value))/1000,AA208*SUMIF(Lists!$E$2:$E$133,$I208,Exchange_Value)/1000),1)</f>
        <v>0</v>
      </c>
      <c r="BY208" s="151">
        <f>ROUND(IF($I208="Other HFC Blend",(AB208*$L208*SUMIF(Lists!$E$2:$E$133,'Quarterly Information'!$K208,Exchange_Value)+AB208*$N208*SUMIF(Lists!$E$2:$E$133,'Quarterly Information'!$M208,Exchange_Value)+AB208*$P208*SUMIF(Lists!$E$2:$E$133,'Quarterly Information'!$O208,Exchange_Value)+AB208*$R208*SUMIF(Lists!$E$2:$E$133,'Quarterly Information'!$Q208,Exchange_Value)+AB208*$T208*SUMIF(Lists!$E$2:$E$133,'Quarterly Information'!$S208,Exchange_Value))/1000,AB208*SUMIF(Lists!$E$2:$E$133,$I208,Exchange_Value)/1000),1)</f>
        <v>0</v>
      </c>
      <c r="BZ208" s="151">
        <f>ROUND(IF($I208="Other HFC Blend",(AC208*$L208*SUMIF(Lists!$E$2:$E$133,'Quarterly Information'!$K208,Exchange_Value)+AC208*$N208*SUMIF(Lists!$E$2:$E$133,'Quarterly Information'!$M208,Exchange_Value)+AC208*$P208*SUMIF(Lists!$E$2:$E$133,'Quarterly Information'!$O208,Exchange_Value)+AC208*$R208*SUMIF(Lists!$E$2:$E$133,'Quarterly Information'!$Q208,Exchange_Value)+AC208*$T208*SUMIF(Lists!$E$2:$E$133,'Quarterly Information'!$S208,Exchange_Value))/1000,AC208*SUMIF(Lists!$E$2:$E$133,$I208,Exchange_Value)/1000),1)</f>
        <v>0</v>
      </c>
      <c r="CA208" s="151">
        <f>ROUND(IF($I208="Other HFC Blend",(AD208*$L208*SUMIF(Lists!$E$2:$E$133,'Quarterly Information'!$K208,Exchange_Value)+AD208*$N208*SUMIF(Lists!$E$2:$E$133,'Quarterly Information'!$M208,Exchange_Value)+AD208*$P208*SUMIF(Lists!$E$2:$E$133,'Quarterly Information'!$O208,Exchange_Value)+AD208*$R208*SUMIF(Lists!$E$2:$E$133,'Quarterly Information'!$Q208,Exchange_Value)+AD208*$T208*SUMIF(Lists!$E$2:$E$133,'Quarterly Information'!$S208,Exchange_Value))/1000,AD208*SUMIF(Lists!$E$2:$E$133,$I208,Exchange_Value)/1000),1)</f>
        <v>0</v>
      </c>
      <c r="CB208" s="151">
        <f>ROUND(IF($I208="Other HFC Blend",(AE208*$L208*SUMIF(Lists!$E$2:$E$133,'Quarterly Information'!$K208,Exchange_Value)+AE208*$N208*SUMIF(Lists!$E$2:$E$133,'Quarterly Information'!$M208,Exchange_Value)+AE208*$P208*SUMIF(Lists!$E$2:$E$133,'Quarterly Information'!$O208,Exchange_Value)+AE208*$R208*SUMIF(Lists!$E$2:$E$133,'Quarterly Information'!$Q208,Exchange_Value)+AE208*$T208*SUMIF(Lists!$E$2:$E$133,'Quarterly Information'!$S208,Exchange_Value))/1000,AE208*SUMIF(Lists!$E$2:$E$133,$I208,Exchange_Value)/1000),1)</f>
        <v>0</v>
      </c>
      <c r="CC208" s="151">
        <f>ROUND(IF($I208="Other HFC Blend",(AF208*$L208*SUMIF(Lists!$E$2:$E$133,'Quarterly Information'!$K208,Exchange_Value)+AF208*$N208*SUMIF(Lists!$E$2:$E$133,'Quarterly Information'!$M208,Exchange_Value)+AF208*$P208*SUMIF(Lists!$E$2:$E$133,'Quarterly Information'!$O208,Exchange_Value)+AF208*$R208*SUMIF(Lists!$E$2:$E$133,'Quarterly Information'!$Q208,Exchange_Value)+AF208*$T208*SUMIF(Lists!$E$2:$E$133,'Quarterly Information'!$S208,Exchange_Value))/1000,AF208*SUMIF(Lists!$E$2:$E$133,$I208,Exchange_Value)/1000),1)</f>
        <v>0</v>
      </c>
    </row>
    <row r="209" spans="1:81" ht="14.1">
      <c r="A209" s="18">
        <v>167</v>
      </c>
      <c r="B209" s="46" t="str">
        <f t="shared" si="110"/>
        <v/>
      </c>
      <c r="C209" s="72"/>
      <c r="D209" s="47"/>
      <c r="E209" s="81"/>
      <c r="F209" s="48"/>
      <c r="G209" s="49"/>
      <c r="H209" s="50"/>
      <c r="I209" s="92"/>
      <c r="J209" s="104"/>
      <c r="K209" s="109"/>
      <c r="L209" s="51"/>
      <c r="M209" s="48"/>
      <c r="N209" s="51"/>
      <c r="O209" s="48"/>
      <c r="P209" s="51"/>
      <c r="Q209" s="69"/>
      <c r="R209" s="51"/>
      <c r="S209" s="69"/>
      <c r="T209" s="110"/>
      <c r="U209" s="107"/>
      <c r="V209" s="48"/>
      <c r="W209" s="52"/>
      <c r="X209" s="48"/>
      <c r="Y209" s="116"/>
      <c r="Z209" s="133"/>
      <c r="AA209" s="131"/>
      <c r="AB209" s="76"/>
      <c r="AC209" s="76"/>
      <c r="AD209" s="76"/>
      <c r="AE209" s="76"/>
      <c r="AF209" s="76"/>
      <c r="AG209" s="145"/>
      <c r="AH209"/>
      <c r="AI209" s="148">
        <f t="shared" si="74"/>
        <v>0</v>
      </c>
      <c r="AJ209" s="148">
        <f t="shared" si="75"/>
        <v>0</v>
      </c>
      <c r="AK209" s="148">
        <f t="shared" si="76"/>
        <v>0</v>
      </c>
      <c r="AL209" s="148">
        <f t="shared" si="77"/>
        <v>0</v>
      </c>
      <c r="AM209" s="148">
        <f t="shared" si="78"/>
        <v>0</v>
      </c>
      <c r="AN209" s="148">
        <f t="shared" si="79"/>
        <v>0</v>
      </c>
      <c r="AO209" s="150"/>
      <c r="AP209" s="149" t="e">
        <f t="shared" si="80"/>
        <v>#DIV/0!</v>
      </c>
      <c r="AQ209" s="149" t="e">
        <f t="shared" si="81"/>
        <v>#DIV/0!</v>
      </c>
      <c r="AR209" s="149" t="e">
        <f t="shared" si="82"/>
        <v>#DIV/0!</v>
      </c>
      <c r="AS209" s="149" t="e">
        <f t="shared" si="83"/>
        <v>#DIV/0!</v>
      </c>
      <c r="AT209" s="149" t="e">
        <f t="shared" si="84"/>
        <v>#DIV/0!</v>
      </c>
      <c r="AU209" s="148">
        <f t="shared" si="85"/>
        <v>0</v>
      </c>
      <c r="AV209" s="149" t="e">
        <f t="shared" si="86"/>
        <v>#DIV/0!</v>
      </c>
      <c r="AW209" s="149" t="e">
        <f t="shared" si="87"/>
        <v>#DIV/0!</v>
      </c>
      <c r="AX209" s="149" t="e">
        <f t="shared" si="88"/>
        <v>#DIV/0!</v>
      </c>
      <c r="AY209" s="149" t="e">
        <f t="shared" si="89"/>
        <v>#DIV/0!</v>
      </c>
      <c r="AZ209" s="149" t="e">
        <f t="shared" si="90"/>
        <v>#DIV/0!</v>
      </c>
      <c r="BA209" s="148">
        <f t="shared" si="91"/>
        <v>0</v>
      </c>
      <c r="BB209" s="149" t="e">
        <f t="shared" si="92"/>
        <v>#DIV/0!</v>
      </c>
      <c r="BC209" s="149" t="e">
        <f t="shared" si="93"/>
        <v>#DIV/0!</v>
      </c>
      <c r="BD209" s="149" t="e">
        <f t="shared" si="94"/>
        <v>#DIV/0!</v>
      </c>
      <c r="BE209" s="149" t="e">
        <f t="shared" si="95"/>
        <v>#DIV/0!</v>
      </c>
      <c r="BF209" s="149" t="e">
        <f t="shared" si="96"/>
        <v>#DIV/0!</v>
      </c>
      <c r="BG209" s="148">
        <f t="shared" si="97"/>
        <v>0</v>
      </c>
      <c r="BH209" s="149" t="e">
        <f t="shared" si="98"/>
        <v>#DIV/0!</v>
      </c>
      <c r="BI209" s="149" t="e">
        <f t="shared" si="99"/>
        <v>#DIV/0!</v>
      </c>
      <c r="BJ209" s="149" t="e">
        <f t="shared" si="100"/>
        <v>#DIV/0!</v>
      </c>
      <c r="BK209" s="149" t="e">
        <f t="shared" si="101"/>
        <v>#DIV/0!</v>
      </c>
      <c r="BL209" s="149" t="e">
        <f t="shared" si="102"/>
        <v>#DIV/0!</v>
      </c>
      <c r="BM209" s="148">
        <f t="shared" si="103"/>
        <v>0</v>
      </c>
      <c r="BN209" s="149" t="e">
        <f t="shared" si="104"/>
        <v>#DIV/0!</v>
      </c>
      <c r="BO209" s="149" t="e">
        <f t="shared" si="105"/>
        <v>#DIV/0!</v>
      </c>
      <c r="BP209" s="149" t="e">
        <f t="shared" si="106"/>
        <v>#DIV/0!</v>
      </c>
      <c r="BQ209" s="149" t="e">
        <f t="shared" si="107"/>
        <v>#DIV/0!</v>
      </c>
      <c r="BR209" s="149" t="e">
        <f t="shared" si="108"/>
        <v>#DIV/0!</v>
      </c>
      <c r="BS209" s="148">
        <f t="shared" si="109"/>
        <v>0</v>
      </c>
      <c r="BT209" s="150"/>
      <c r="BU209" s="150" t="e">
        <f>VLOOKUP(I209,Lists!$D$2:$D$19,1,FALSE)</f>
        <v>#N/A</v>
      </c>
      <c r="BV209" s="150" t="e">
        <f>VLOOKUP($I209,Blends!$B$2:$B$115,1,FALSE)</f>
        <v>#N/A</v>
      </c>
      <c r="BW209" s="150"/>
      <c r="BX209" s="151">
        <f>ROUND(IF($I209="Other HFC Blend",(AA209*$L209*SUMIF(Lists!$E$2:$E$133,'Quarterly Information'!$K209,Exchange_Value)+AA209*$N209*SUMIF(Lists!$E$2:$E$133,'Quarterly Information'!$M209,Exchange_Value)+AA209*$P209*SUMIF(Lists!$E$2:$E$133,'Quarterly Information'!$O209,Exchange_Value)+AA209*$R209*SUMIF(Lists!$E$2:$E$133,'Quarterly Information'!$Q209,Exchange_Value)+AA209*$T209*SUMIF(Lists!$E$2:$E$133,'Quarterly Information'!$S209,Exchange_Value))/1000,AA209*SUMIF(Lists!$E$2:$E$133,$I209,Exchange_Value)/1000),1)</f>
        <v>0</v>
      </c>
      <c r="BY209" s="151">
        <f>ROUND(IF($I209="Other HFC Blend",(AB209*$L209*SUMIF(Lists!$E$2:$E$133,'Quarterly Information'!$K209,Exchange_Value)+AB209*$N209*SUMIF(Lists!$E$2:$E$133,'Quarterly Information'!$M209,Exchange_Value)+AB209*$P209*SUMIF(Lists!$E$2:$E$133,'Quarterly Information'!$O209,Exchange_Value)+AB209*$R209*SUMIF(Lists!$E$2:$E$133,'Quarterly Information'!$Q209,Exchange_Value)+AB209*$T209*SUMIF(Lists!$E$2:$E$133,'Quarterly Information'!$S209,Exchange_Value))/1000,AB209*SUMIF(Lists!$E$2:$E$133,$I209,Exchange_Value)/1000),1)</f>
        <v>0</v>
      </c>
      <c r="BZ209" s="151">
        <f>ROUND(IF($I209="Other HFC Blend",(AC209*$L209*SUMIF(Lists!$E$2:$E$133,'Quarterly Information'!$K209,Exchange_Value)+AC209*$N209*SUMIF(Lists!$E$2:$E$133,'Quarterly Information'!$M209,Exchange_Value)+AC209*$P209*SUMIF(Lists!$E$2:$E$133,'Quarterly Information'!$O209,Exchange_Value)+AC209*$R209*SUMIF(Lists!$E$2:$E$133,'Quarterly Information'!$Q209,Exchange_Value)+AC209*$T209*SUMIF(Lists!$E$2:$E$133,'Quarterly Information'!$S209,Exchange_Value))/1000,AC209*SUMIF(Lists!$E$2:$E$133,$I209,Exchange_Value)/1000),1)</f>
        <v>0</v>
      </c>
      <c r="CA209" s="151">
        <f>ROUND(IF($I209="Other HFC Blend",(AD209*$L209*SUMIF(Lists!$E$2:$E$133,'Quarterly Information'!$K209,Exchange_Value)+AD209*$N209*SUMIF(Lists!$E$2:$E$133,'Quarterly Information'!$M209,Exchange_Value)+AD209*$P209*SUMIF(Lists!$E$2:$E$133,'Quarterly Information'!$O209,Exchange_Value)+AD209*$R209*SUMIF(Lists!$E$2:$E$133,'Quarterly Information'!$Q209,Exchange_Value)+AD209*$T209*SUMIF(Lists!$E$2:$E$133,'Quarterly Information'!$S209,Exchange_Value))/1000,AD209*SUMIF(Lists!$E$2:$E$133,$I209,Exchange_Value)/1000),1)</f>
        <v>0</v>
      </c>
      <c r="CB209" s="151">
        <f>ROUND(IF($I209="Other HFC Blend",(AE209*$L209*SUMIF(Lists!$E$2:$E$133,'Quarterly Information'!$K209,Exchange_Value)+AE209*$N209*SUMIF(Lists!$E$2:$E$133,'Quarterly Information'!$M209,Exchange_Value)+AE209*$P209*SUMIF(Lists!$E$2:$E$133,'Quarterly Information'!$O209,Exchange_Value)+AE209*$R209*SUMIF(Lists!$E$2:$E$133,'Quarterly Information'!$Q209,Exchange_Value)+AE209*$T209*SUMIF(Lists!$E$2:$E$133,'Quarterly Information'!$S209,Exchange_Value))/1000,AE209*SUMIF(Lists!$E$2:$E$133,$I209,Exchange_Value)/1000),1)</f>
        <v>0</v>
      </c>
      <c r="CC209" s="151">
        <f>ROUND(IF($I209="Other HFC Blend",(AF209*$L209*SUMIF(Lists!$E$2:$E$133,'Quarterly Information'!$K209,Exchange_Value)+AF209*$N209*SUMIF(Lists!$E$2:$E$133,'Quarterly Information'!$M209,Exchange_Value)+AF209*$P209*SUMIF(Lists!$E$2:$E$133,'Quarterly Information'!$O209,Exchange_Value)+AF209*$R209*SUMIF(Lists!$E$2:$E$133,'Quarterly Information'!$Q209,Exchange_Value)+AF209*$T209*SUMIF(Lists!$E$2:$E$133,'Quarterly Information'!$S209,Exchange_Value))/1000,AF209*SUMIF(Lists!$E$2:$E$133,$I209,Exchange_Value)/1000),1)</f>
        <v>0</v>
      </c>
    </row>
    <row r="210" spans="1:81" ht="14.1">
      <c r="A210" s="18">
        <v>168</v>
      </c>
      <c r="B210" s="46" t="str">
        <f t="shared" si="110"/>
        <v/>
      </c>
      <c r="C210" s="72"/>
      <c r="D210" s="47"/>
      <c r="E210" s="81"/>
      <c r="F210" s="48"/>
      <c r="G210" s="49"/>
      <c r="H210" s="50"/>
      <c r="I210" s="92"/>
      <c r="J210" s="104"/>
      <c r="K210" s="109"/>
      <c r="L210" s="51"/>
      <c r="M210" s="48"/>
      <c r="N210" s="51"/>
      <c r="O210" s="48"/>
      <c r="P210" s="51"/>
      <c r="Q210" s="69"/>
      <c r="R210" s="51"/>
      <c r="S210" s="69"/>
      <c r="T210" s="110"/>
      <c r="U210" s="107"/>
      <c r="V210" s="48"/>
      <c r="W210" s="52"/>
      <c r="X210" s="48"/>
      <c r="Y210" s="116"/>
      <c r="Z210" s="133"/>
      <c r="AA210" s="131"/>
      <c r="AB210" s="76"/>
      <c r="AC210" s="76"/>
      <c r="AD210" s="76"/>
      <c r="AE210" s="76"/>
      <c r="AF210" s="76"/>
      <c r="AG210" s="145"/>
      <c r="AH210"/>
      <c r="AI210" s="148">
        <f t="shared" si="74"/>
        <v>0</v>
      </c>
      <c r="AJ210" s="148">
        <f t="shared" si="75"/>
        <v>0</v>
      </c>
      <c r="AK210" s="148">
        <f t="shared" si="76"/>
        <v>0</v>
      </c>
      <c r="AL210" s="148">
        <f t="shared" si="77"/>
        <v>0</v>
      </c>
      <c r="AM210" s="148">
        <f t="shared" si="78"/>
        <v>0</v>
      </c>
      <c r="AN210" s="148">
        <f t="shared" si="79"/>
        <v>0</v>
      </c>
      <c r="AO210" s="150"/>
      <c r="AP210" s="149" t="e">
        <f t="shared" si="80"/>
        <v>#DIV/0!</v>
      </c>
      <c r="AQ210" s="149" t="e">
        <f t="shared" si="81"/>
        <v>#DIV/0!</v>
      </c>
      <c r="AR210" s="149" t="e">
        <f t="shared" si="82"/>
        <v>#DIV/0!</v>
      </c>
      <c r="AS210" s="149" t="e">
        <f t="shared" si="83"/>
        <v>#DIV/0!</v>
      </c>
      <c r="AT210" s="149" t="e">
        <f t="shared" si="84"/>
        <v>#DIV/0!</v>
      </c>
      <c r="AU210" s="148">
        <f t="shared" si="85"/>
        <v>0</v>
      </c>
      <c r="AV210" s="149" t="e">
        <f t="shared" si="86"/>
        <v>#DIV/0!</v>
      </c>
      <c r="AW210" s="149" t="e">
        <f t="shared" si="87"/>
        <v>#DIV/0!</v>
      </c>
      <c r="AX210" s="149" t="e">
        <f t="shared" si="88"/>
        <v>#DIV/0!</v>
      </c>
      <c r="AY210" s="149" t="e">
        <f t="shared" si="89"/>
        <v>#DIV/0!</v>
      </c>
      <c r="AZ210" s="149" t="e">
        <f t="shared" si="90"/>
        <v>#DIV/0!</v>
      </c>
      <c r="BA210" s="148">
        <f t="shared" si="91"/>
        <v>0</v>
      </c>
      <c r="BB210" s="149" t="e">
        <f t="shared" si="92"/>
        <v>#DIV/0!</v>
      </c>
      <c r="BC210" s="149" t="e">
        <f t="shared" si="93"/>
        <v>#DIV/0!</v>
      </c>
      <c r="BD210" s="149" t="e">
        <f t="shared" si="94"/>
        <v>#DIV/0!</v>
      </c>
      <c r="BE210" s="149" t="e">
        <f t="shared" si="95"/>
        <v>#DIV/0!</v>
      </c>
      <c r="BF210" s="149" t="e">
        <f t="shared" si="96"/>
        <v>#DIV/0!</v>
      </c>
      <c r="BG210" s="148">
        <f t="shared" si="97"/>
        <v>0</v>
      </c>
      <c r="BH210" s="149" t="e">
        <f t="shared" si="98"/>
        <v>#DIV/0!</v>
      </c>
      <c r="BI210" s="149" t="e">
        <f t="shared" si="99"/>
        <v>#DIV/0!</v>
      </c>
      <c r="BJ210" s="149" t="e">
        <f t="shared" si="100"/>
        <v>#DIV/0!</v>
      </c>
      <c r="BK210" s="149" t="e">
        <f t="shared" si="101"/>
        <v>#DIV/0!</v>
      </c>
      <c r="BL210" s="149" t="e">
        <f t="shared" si="102"/>
        <v>#DIV/0!</v>
      </c>
      <c r="BM210" s="148">
        <f t="shared" si="103"/>
        <v>0</v>
      </c>
      <c r="BN210" s="149" t="e">
        <f t="shared" si="104"/>
        <v>#DIV/0!</v>
      </c>
      <c r="BO210" s="149" t="e">
        <f t="shared" si="105"/>
        <v>#DIV/0!</v>
      </c>
      <c r="BP210" s="149" t="e">
        <f t="shared" si="106"/>
        <v>#DIV/0!</v>
      </c>
      <c r="BQ210" s="149" t="e">
        <f t="shared" si="107"/>
        <v>#DIV/0!</v>
      </c>
      <c r="BR210" s="149" t="e">
        <f t="shared" si="108"/>
        <v>#DIV/0!</v>
      </c>
      <c r="BS210" s="148">
        <f t="shared" si="109"/>
        <v>0</v>
      </c>
      <c r="BT210" s="150"/>
      <c r="BU210" s="150" t="e">
        <f>VLOOKUP(I210,Lists!$D$2:$D$19,1,FALSE)</f>
        <v>#N/A</v>
      </c>
      <c r="BV210" s="150" t="e">
        <f>VLOOKUP($I210,Blends!$B$2:$B$115,1,FALSE)</f>
        <v>#N/A</v>
      </c>
      <c r="BW210" s="150"/>
      <c r="BX210" s="151">
        <f>ROUND(IF($I210="Other HFC Blend",(AA210*$L210*SUMIF(Lists!$E$2:$E$133,'Quarterly Information'!$K210,Exchange_Value)+AA210*$N210*SUMIF(Lists!$E$2:$E$133,'Quarterly Information'!$M210,Exchange_Value)+AA210*$P210*SUMIF(Lists!$E$2:$E$133,'Quarterly Information'!$O210,Exchange_Value)+AA210*$R210*SUMIF(Lists!$E$2:$E$133,'Quarterly Information'!$Q210,Exchange_Value)+AA210*$T210*SUMIF(Lists!$E$2:$E$133,'Quarterly Information'!$S210,Exchange_Value))/1000,AA210*SUMIF(Lists!$E$2:$E$133,$I210,Exchange_Value)/1000),1)</f>
        <v>0</v>
      </c>
      <c r="BY210" s="151">
        <f>ROUND(IF($I210="Other HFC Blend",(AB210*$L210*SUMIF(Lists!$E$2:$E$133,'Quarterly Information'!$K210,Exchange_Value)+AB210*$N210*SUMIF(Lists!$E$2:$E$133,'Quarterly Information'!$M210,Exchange_Value)+AB210*$P210*SUMIF(Lists!$E$2:$E$133,'Quarterly Information'!$O210,Exchange_Value)+AB210*$R210*SUMIF(Lists!$E$2:$E$133,'Quarterly Information'!$Q210,Exchange_Value)+AB210*$T210*SUMIF(Lists!$E$2:$E$133,'Quarterly Information'!$S210,Exchange_Value))/1000,AB210*SUMIF(Lists!$E$2:$E$133,$I210,Exchange_Value)/1000),1)</f>
        <v>0</v>
      </c>
      <c r="BZ210" s="151">
        <f>ROUND(IF($I210="Other HFC Blend",(AC210*$L210*SUMIF(Lists!$E$2:$E$133,'Quarterly Information'!$K210,Exchange_Value)+AC210*$N210*SUMIF(Lists!$E$2:$E$133,'Quarterly Information'!$M210,Exchange_Value)+AC210*$P210*SUMIF(Lists!$E$2:$E$133,'Quarterly Information'!$O210,Exchange_Value)+AC210*$R210*SUMIF(Lists!$E$2:$E$133,'Quarterly Information'!$Q210,Exchange_Value)+AC210*$T210*SUMIF(Lists!$E$2:$E$133,'Quarterly Information'!$S210,Exchange_Value))/1000,AC210*SUMIF(Lists!$E$2:$E$133,$I210,Exchange_Value)/1000),1)</f>
        <v>0</v>
      </c>
      <c r="CA210" s="151">
        <f>ROUND(IF($I210="Other HFC Blend",(AD210*$L210*SUMIF(Lists!$E$2:$E$133,'Quarterly Information'!$K210,Exchange_Value)+AD210*$N210*SUMIF(Lists!$E$2:$E$133,'Quarterly Information'!$M210,Exchange_Value)+AD210*$P210*SUMIF(Lists!$E$2:$E$133,'Quarterly Information'!$O210,Exchange_Value)+AD210*$R210*SUMIF(Lists!$E$2:$E$133,'Quarterly Information'!$Q210,Exchange_Value)+AD210*$T210*SUMIF(Lists!$E$2:$E$133,'Quarterly Information'!$S210,Exchange_Value))/1000,AD210*SUMIF(Lists!$E$2:$E$133,$I210,Exchange_Value)/1000),1)</f>
        <v>0</v>
      </c>
      <c r="CB210" s="151">
        <f>ROUND(IF($I210="Other HFC Blend",(AE210*$L210*SUMIF(Lists!$E$2:$E$133,'Quarterly Information'!$K210,Exchange_Value)+AE210*$N210*SUMIF(Lists!$E$2:$E$133,'Quarterly Information'!$M210,Exchange_Value)+AE210*$P210*SUMIF(Lists!$E$2:$E$133,'Quarterly Information'!$O210,Exchange_Value)+AE210*$R210*SUMIF(Lists!$E$2:$E$133,'Quarterly Information'!$Q210,Exchange_Value)+AE210*$T210*SUMIF(Lists!$E$2:$E$133,'Quarterly Information'!$S210,Exchange_Value))/1000,AE210*SUMIF(Lists!$E$2:$E$133,$I210,Exchange_Value)/1000),1)</f>
        <v>0</v>
      </c>
      <c r="CC210" s="151">
        <f>ROUND(IF($I210="Other HFC Blend",(AF210*$L210*SUMIF(Lists!$E$2:$E$133,'Quarterly Information'!$K210,Exchange_Value)+AF210*$N210*SUMIF(Lists!$E$2:$E$133,'Quarterly Information'!$M210,Exchange_Value)+AF210*$P210*SUMIF(Lists!$E$2:$E$133,'Quarterly Information'!$O210,Exchange_Value)+AF210*$R210*SUMIF(Lists!$E$2:$E$133,'Quarterly Information'!$Q210,Exchange_Value)+AF210*$T210*SUMIF(Lists!$E$2:$E$133,'Quarterly Information'!$S210,Exchange_Value))/1000,AF210*SUMIF(Lists!$E$2:$E$133,$I210,Exchange_Value)/1000),1)</f>
        <v>0</v>
      </c>
    </row>
    <row r="211" spans="1:81" ht="14.1">
      <c r="A211" s="18">
        <v>169</v>
      </c>
      <c r="B211" s="46" t="str">
        <f t="shared" si="110"/>
        <v/>
      </c>
      <c r="C211" s="72"/>
      <c r="D211" s="47"/>
      <c r="E211" s="81"/>
      <c r="F211" s="48"/>
      <c r="G211" s="49"/>
      <c r="H211" s="50"/>
      <c r="I211" s="92"/>
      <c r="J211" s="104"/>
      <c r="K211" s="109"/>
      <c r="L211" s="51"/>
      <c r="M211" s="48"/>
      <c r="N211" s="51"/>
      <c r="O211" s="48"/>
      <c r="P211" s="51"/>
      <c r="Q211" s="69"/>
      <c r="R211" s="51"/>
      <c r="S211" s="69"/>
      <c r="T211" s="110"/>
      <c r="U211" s="107"/>
      <c r="V211" s="48"/>
      <c r="W211" s="52"/>
      <c r="X211" s="48"/>
      <c r="Y211" s="116"/>
      <c r="Z211" s="133"/>
      <c r="AA211" s="131"/>
      <c r="AB211" s="76"/>
      <c r="AC211" s="76"/>
      <c r="AD211" s="76"/>
      <c r="AE211" s="76"/>
      <c r="AF211" s="76"/>
      <c r="AG211" s="145"/>
      <c r="AH211"/>
      <c r="AI211" s="148">
        <f t="shared" si="74"/>
        <v>0</v>
      </c>
      <c r="AJ211" s="148">
        <f t="shared" si="75"/>
        <v>0</v>
      </c>
      <c r="AK211" s="148">
        <f t="shared" si="76"/>
        <v>0</v>
      </c>
      <c r="AL211" s="148">
        <f t="shared" si="77"/>
        <v>0</v>
      </c>
      <c r="AM211" s="148">
        <f t="shared" si="78"/>
        <v>0</v>
      </c>
      <c r="AN211" s="148">
        <f t="shared" si="79"/>
        <v>0</v>
      </c>
      <c r="AO211" s="150"/>
      <c r="AP211" s="149" t="e">
        <f t="shared" si="80"/>
        <v>#DIV/0!</v>
      </c>
      <c r="AQ211" s="149" t="e">
        <f t="shared" si="81"/>
        <v>#DIV/0!</v>
      </c>
      <c r="AR211" s="149" t="e">
        <f t="shared" si="82"/>
        <v>#DIV/0!</v>
      </c>
      <c r="AS211" s="149" t="e">
        <f t="shared" si="83"/>
        <v>#DIV/0!</v>
      </c>
      <c r="AT211" s="149" t="e">
        <f t="shared" si="84"/>
        <v>#DIV/0!</v>
      </c>
      <c r="AU211" s="148">
        <f t="shared" si="85"/>
        <v>0</v>
      </c>
      <c r="AV211" s="149" t="e">
        <f t="shared" si="86"/>
        <v>#DIV/0!</v>
      </c>
      <c r="AW211" s="149" t="e">
        <f t="shared" si="87"/>
        <v>#DIV/0!</v>
      </c>
      <c r="AX211" s="149" t="e">
        <f t="shared" si="88"/>
        <v>#DIV/0!</v>
      </c>
      <c r="AY211" s="149" t="e">
        <f t="shared" si="89"/>
        <v>#DIV/0!</v>
      </c>
      <c r="AZ211" s="149" t="e">
        <f t="shared" si="90"/>
        <v>#DIV/0!</v>
      </c>
      <c r="BA211" s="148">
        <f t="shared" si="91"/>
        <v>0</v>
      </c>
      <c r="BB211" s="149" t="e">
        <f t="shared" si="92"/>
        <v>#DIV/0!</v>
      </c>
      <c r="BC211" s="149" t="e">
        <f t="shared" si="93"/>
        <v>#DIV/0!</v>
      </c>
      <c r="BD211" s="149" t="e">
        <f t="shared" si="94"/>
        <v>#DIV/0!</v>
      </c>
      <c r="BE211" s="149" t="e">
        <f t="shared" si="95"/>
        <v>#DIV/0!</v>
      </c>
      <c r="BF211" s="149" t="e">
        <f t="shared" si="96"/>
        <v>#DIV/0!</v>
      </c>
      <c r="BG211" s="148">
        <f t="shared" si="97"/>
        <v>0</v>
      </c>
      <c r="BH211" s="149" t="e">
        <f t="shared" si="98"/>
        <v>#DIV/0!</v>
      </c>
      <c r="BI211" s="149" t="e">
        <f t="shared" si="99"/>
        <v>#DIV/0!</v>
      </c>
      <c r="BJ211" s="149" t="e">
        <f t="shared" si="100"/>
        <v>#DIV/0!</v>
      </c>
      <c r="BK211" s="149" t="e">
        <f t="shared" si="101"/>
        <v>#DIV/0!</v>
      </c>
      <c r="BL211" s="149" t="e">
        <f t="shared" si="102"/>
        <v>#DIV/0!</v>
      </c>
      <c r="BM211" s="148">
        <f t="shared" si="103"/>
        <v>0</v>
      </c>
      <c r="BN211" s="149" t="e">
        <f t="shared" si="104"/>
        <v>#DIV/0!</v>
      </c>
      <c r="BO211" s="149" t="e">
        <f t="shared" si="105"/>
        <v>#DIV/0!</v>
      </c>
      <c r="BP211" s="149" t="e">
        <f t="shared" si="106"/>
        <v>#DIV/0!</v>
      </c>
      <c r="BQ211" s="149" t="e">
        <f t="shared" si="107"/>
        <v>#DIV/0!</v>
      </c>
      <c r="BR211" s="149" t="e">
        <f t="shared" si="108"/>
        <v>#DIV/0!</v>
      </c>
      <c r="BS211" s="148">
        <f t="shared" si="109"/>
        <v>0</v>
      </c>
      <c r="BT211" s="150"/>
      <c r="BU211" s="150" t="e">
        <f>VLOOKUP(I211,Lists!$D$2:$D$19,1,FALSE)</f>
        <v>#N/A</v>
      </c>
      <c r="BV211" s="150" t="e">
        <f>VLOOKUP($I211,Blends!$B$2:$B$115,1,FALSE)</f>
        <v>#N/A</v>
      </c>
      <c r="BW211" s="150"/>
      <c r="BX211" s="151">
        <f>ROUND(IF($I211="Other HFC Blend",(AA211*$L211*SUMIF(Lists!$E$2:$E$133,'Quarterly Information'!$K211,Exchange_Value)+AA211*$N211*SUMIF(Lists!$E$2:$E$133,'Quarterly Information'!$M211,Exchange_Value)+AA211*$P211*SUMIF(Lists!$E$2:$E$133,'Quarterly Information'!$O211,Exchange_Value)+AA211*$R211*SUMIF(Lists!$E$2:$E$133,'Quarterly Information'!$Q211,Exchange_Value)+AA211*$T211*SUMIF(Lists!$E$2:$E$133,'Quarterly Information'!$S211,Exchange_Value))/1000,AA211*SUMIF(Lists!$E$2:$E$133,$I211,Exchange_Value)/1000),1)</f>
        <v>0</v>
      </c>
      <c r="BY211" s="151">
        <f>ROUND(IF($I211="Other HFC Blend",(AB211*$L211*SUMIF(Lists!$E$2:$E$133,'Quarterly Information'!$K211,Exchange_Value)+AB211*$N211*SUMIF(Lists!$E$2:$E$133,'Quarterly Information'!$M211,Exchange_Value)+AB211*$P211*SUMIF(Lists!$E$2:$E$133,'Quarterly Information'!$O211,Exchange_Value)+AB211*$R211*SUMIF(Lists!$E$2:$E$133,'Quarterly Information'!$Q211,Exchange_Value)+AB211*$T211*SUMIF(Lists!$E$2:$E$133,'Quarterly Information'!$S211,Exchange_Value))/1000,AB211*SUMIF(Lists!$E$2:$E$133,$I211,Exchange_Value)/1000),1)</f>
        <v>0</v>
      </c>
      <c r="BZ211" s="151">
        <f>ROUND(IF($I211="Other HFC Blend",(AC211*$L211*SUMIF(Lists!$E$2:$E$133,'Quarterly Information'!$K211,Exchange_Value)+AC211*$N211*SUMIF(Lists!$E$2:$E$133,'Quarterly Information'!$M211,Exchange_Value)+AC211*$P211*SUMIF(Lists!$E$2:$E$133,'Quarterly Information'!$O211,Exchange_Value)+AC211*$R211*SUMIF(Lists!$E$2:$E$133,'Quarterly Information'!$Q211,Exchange_Value)+AC211*$T211*SUMIF(Lists!$E$2:$E$133,'Quarterly Information'!$S211,Exchange_Value))/1000,AC211*SUMIF(Lists!$E$2:$E$133,$I211,Exchange_Value)/1000),1)</f>
        <v>0</v>
      </c>
      <c r="CA211" s="151">
        <f>ROUND(IF($I211="Other HFC Blend",(AD211*$L211*SUMIF(Lists!$E$2:$E$133,'Quarterly Information'!$K211,Exchange_Value)+AD211*$N211*SUMIF(Lists!$E$2:$E$133,'Quarterly Information'!$M211,Exchange_Value)+AD211*$P211*SUMIF(Lists!$E$2:$E$133,'Quarterly Information'!$O211,Exchange_Value)+AD211*$R211*SUMIF(Lists!$E$2:$E$133,'Quarterly Information'!$Q211,Exchange_Value)+AD211*$T211*SUMIF(Lists!$E$2:$E$133,'Quarterly Information'!$S211,Exchange_Value))/1000,AD211*SUMIF(Lists!$E$2:$E$133,$I211,Exchange_Value)/1000),1)</f>
        <v>0</v>
      </c>
      <c r="CB211" s="151">
        <f>ROUND(IF($I211="Other HFC Blend",(AE211*$L211*SUMIF(Lists!$E$2:$E$133,'Quarterly Information'!$K211,Exchange_Value)+AE211*$N211*SUMIF(Lists!$E$2:$E$133,'Quarterly Information'!$M211,Exchange_Value)+AE211*$P211*SUMIF(Lists!$E$2:$E$133,'Quarterly Information'!$O211,Exchange_Value)+AE211*$R211*SUMIF(Lists!$E$2:$E$133,'Quarterly Information'!$Q211,Exchange_Value)+AE211*$T211*SUMIF(Lists!$E$2:$E$133,'Quarterly Information'!$S211,Exchange_Value))/1000,AE211*SUMIF(Lists!$E$2:$E$133,$I211,Exchange_Value)/1000),1)</f>
        <v>0</v>
      </c>
      <c r="CC211" s="151">
        <f>ROUND(IF($I211="Other HFC Blend",(AF211*$L211*SUMIF(Lists!$E$2:$E$133,'Quarterly Information'!$K211,Exchange_Value)+AF211*$N211*SUMIF(Lists!$E$2:$E$133,'Quarterly Information'!$M211,Exchange_Value)+AF211*$P211*SUMIF(Lists!$E$2:$E$133,'Quarterly Information'!$O211,Exchange_Value)+AF211*$R211*SUMIF(Lists!$E$2:$E$133,'Quarterly Information'!$Q211,Exchange_Value)+AF211*$T211*SUMIF(Lists!$E$2:$E$133,'Quarterly Information'!$S211,Exchange_Value))/1000,AF211*SUMIF(Lists!$E$2:$E$133,$I211,Exchange_Value)/1000),1)</f>
        <v>0</v>
      </c>
    </row>
    <row r="212" spans="1:81" ht="14.1">
      <c r="A212" s="18">
        <v>170</v>
      </c>
      <c r="B212" s="46" t="str">
        <f t="shared" si="110"/>
        <v/>
      </c>
      <c r="C212" s="72"/>
      <c r="D212" s="47"/>
      <c r="E212" s="81"/>
      <c r="F212" s="48"/>
      <c r="G212" s="49"/>
      <c r="H212" s="50"/>
      <c r="I212" s="92"/>
      <c r="J212" s="104"/>
      <c r="K212" s="109"/>
      <c r="L212" s="51"/>
      <c r="M212" s="48"/>
      <c r="N212" s="51"/>
      <c r="O212" s="48"/>
      <c r="P212" s="51"/>
      <c r="Q212" s="69"/>
      <c r="R212" s="51"/>
      <c r="S212" s="69"/>
      <c r="T212" s="110"/>
      <c r="U212" s="107"/>
      <c r="V212" s="48"/>
      <c r="W212" s="52"/>
      <c r="X212" s="48"/>
      <c r="Y212" s="116"/>
      <c r="Z212" s="133"/>
      <c r="AA212" s="131"/>
      <c r="AB212" s="76"/>
      <c r="AC212" s="76"/>
      <c r="AD212" s="76"/>
      <c r="AE212" s="76"/>
      <c r="AF212" s="76"/>
      <c r="AG212" s="145"/>
      <c r="AH212"/>
      <c r="AI212" s="148">
        <f t="shared" si="74"/>
        <v>0</v>
      </c>
      <c r="AJ212" s="148">
        <f t="shared" si="75"/>
        <v>0</v>
      </c>
      <c r="AK212" s="148">
        <f t="shared" si="76"/>
        <v>0</v>
      </c>
      <c r="AL212" s="148">
        <f t="shared" si="77"/>
        <v>0</v>
      </c>
      <c r="AM212" s="148">
        <f t="shared" si="78"/>
        <v>0</v>
      </c>
      <c r="AN212" s="148">
        <f t="shared" si="79"/>
        <v>0</v>
      </c>
      <c r="AO212" s="150"/>
      <c r="AP212" s="149" t="e">
        <f t="shared" si="80"/>
        <v>#DIV/0!</v>
      </c>
      <c r="AQ212" s="149" t="e">
        <f t="shared" si="81"/>
        <v>#DIV/0!</v>
      </c>
      <c r="AR212" s="149" t="e">
        <f t="shared" si="82"/>
        <v>#DIV/0!</v>
      </c>
      <c r="AS212" s="149" t="e">
        <f t="shared" si="83"/>
        <v>#DIV/0!</v>
      </c>
      <c r="AT212" s="149" t="e">
        <f t="shared" si="84"/>
        <v>#DIV/0!</v>
      </c>
      <c r="AU212" s="148">
        <f t="shared" si="85"/>
        <v>0</v>
      </c>
      <c r="AV212" s="149" t="e">
        <f t="shared" si="86"/>
        <v>#DIV/0!</v>
      </c>
      <c r="AW212" s="149" t="e">
        <f t="shared" si="87"/>
        <v>#DIV/0!</v>
      </c>
      <c r="AX212" s="149" t="e">
        <f t="shared" si="88"/>
        <v>#DIV/0!</v>
      </c>
      <c r="AY212" s="149" t="e">
        <f t="shared" si="89"/>
        <v>#DIV/0!</v>
      </c>
      <c r="AZ212" s="149" t="e">
        <f t="shared" si="90"/>
        <v>#DIV/0!</v>
      </c>
      <c r="BA212" s="148">
        <f t="shared" si="91"/>
        <v>0</v>
      </c>
      <c r="BB212" s="149" t="e">
        <f t="shared" si="92"/>
        <v>#DIV/0!</v>
      </c>
      <c r="BC212" s="149" t="e">
        <f t="shared" si="93"/>
        <v>#DIV/0!</v>
      </c>
      <c r="BD212" s="149" t="e">
        <f t="shared" si="94"/>
        <v>#DIV/0!</v>
      </c>
      <c r="BE212" s="149" t="e">
        <f t="shared" si="95"/>
        <v>#DIV/0!</v>
      </c>
      <c r="BF212" s="149" t="e">
        <f t="shared" si="96"/>
        <v>#DIV/0!</v>
      </c>
      <c r="BG212" s="148">
        <f t="shared" si="97"/>
        <v>0</v>
      </c>
      <c r="BH212" s="149" t="e">
        <f t="shared" si="98"/>
        <v>#DIV/0!</v>
      </c>
      <c r="BI212" s="149" t="e">
        <f t="shared" si="99"/>
        <v>#DIV/0!</v>
      </c>
      <c r="BJ212" s="149" t="e">
        <f t="shared" si="100"/>
        <v>#DIV/0!</v>
      </c>
      <c r="BK212" s="149" t="e">
        <f t="shared" si="101"/>
        <v>#DIV/0!</v>
      </c>
      <c r="BL212" s="149" t="e">
        <f t="shared" si="102"/>
        <v>#DIV/0!</v>
      </c>
      <c r="BM212" s="148">
        <f t="shared" si="103"/>
        <v>0</v>
      </c>
      <c r="BN212" s="149" t="e">
        <f t="shared" si="104"/>
        <v>#DIV/0!</v>
      </c>
      <c r="BO212" s="149" t="e">
        <f t="shared" si="105"/>
        <v>#DIV/0!</v>
      </c>
      <c r="BP212" s="149" t="e">
        <f t="shared" si="106"/>
        <v>#DIV/0!</v>
      </c>
      <c r="BQ212" s="149" t="e">
        <f t="shared" si="107"/>
        <v>#DIV/0!</v>
      </c>
      <c r="BR212" s="149" t="e">
        <f t="shared" si="108"/>
        <v>#DIV/0!</v>
      </c>
      <c r="BS212" s="148">
        <f t="shared" si="109"/>
        <v>0</v>
      </c>
      <c r="BT212" s="150"/>
      <c r="BU212" s="150" t="e">
        <f>VLOOKUP(I212,Lists!$D$2:$D$19,1,FALSE)</f>
        <v>#N/A</v>
      </c>
      <c r="BV212" s="150" t="e">
        <f>VLOOKUP($I212,Blends!$B$2:$B$115,1,FALSE)</f>
        <v>#N/A</v>
      </c>
      <c r="BW212" s="150"/>
      <c r="BX212" s="151">
        <f>ROUND(IF($I212="Other HFC Blend",(AA212*$L212*SUMIF(Lists!$E$2:$E$133,'Quarterly Information'!$K212,Exchange_Value)+AA212*$N212*SUMIF(Lists!$E$2:$E$133,'Quarterly Information'!$M212,Exchange_Value)+AA212*$P212*SUMIF(Lists!$E$2:$E$133,'Quarterly Information'!$O212,Exchange_Value)+AA212*$R212*SUMIF(Lists!$E$2:$E$133,'Quarterly Information'!$Q212,Exchange_Value)+AA212*$T212*SUMIF(Lists!$E$2:$E$133,'Quarterly Information'!$S212,Exchange_Value))/1000,AA212*SUMIF(Lists!$E$2:$E$133,$I212,Exchange_Value)/1000),1)</f>
        <v>0</v>
      </c>
      <c r="BY212" s="151">
        <f>ROUND(IF($I212="Other HFC Blend",(AB212*$L212*SUMIF(Lists!$E$2:$E$133,'Quarterly Information'!$K212,Exchange_Value)+AB212*$N212*SUMIF(Lists!$E$2:$E$133,'Quarterly Information'!$M212,Exchange_Value)+AB212*$P212*SUMIF(Lists!$E$2:$E$133,'Quarterly Information'!$O212,Exchange_Value)+AB212*$R212*SUMIF(Lists!$E$2:$E$133,'Quarterly Information'!$Q212,Exchange_Value)+AB212*$T212*SUMIF(Lists!$E$2:$E$133,'Quarterly Information'!$S212,Exchange_Value))/1000,AB212*SUMIF(Lists!$E$2:$E$133,$I212,Exchange_Value)/1000),1)</f>
        <v>0</v>
      </c>
      <c r="BZ212" s="151">
        <f>ROUND(IF($I212="Other HFC Blend",(AC212*$L212*SUMIF(Lists!$E$2:$E$133,'Quarterly Information'!$K212,Exchange_Value)+AC212*$N212*SUMIF(Lists!$E$2:$E$133,'Quarterly Information'!$M212,Exchange_Value)+AC212*$P212*SUMIF(Lists!$E$2:$E$133,'Quarterly Information'!$O212,Exchange_Value)+AC212*$R212*SUMIF(Lists!$E$2:$E$133,'Quarterly Information'!$Q212,Exchange_Value)+AC212*$T212*SUMIF(Lists!$E$2:$E$133,'Quarterly Information'!$S212,Exchange_Value))/1000,AC212*SUMIF(Lists!$E$2:$E$133,$I212,Exchange_Value)/1000),1)</f>
        <v>0</v>
      </c>
      <c r="CA212" s="151">
        <f>ROUND(IF($I212="Other HFC Blend",(AD212*$L212*SUMIF(Lists!$E$2:$E$133,'Quarterly Information'!$K212,Exchange_Value)+AD212*$N212*SUMIF(Lists!$E$2:$E$133,'Quarterly Information'!$M212,Exchange_Value)+AD212*$P212*SUMIF(Lists!$E$2:$E$133,'Quarterly Information'!$O212,Exchange_Value)+AD212*$R212*SUMIF(Lists!$E$2:$E$133,'Quarterly Information'!$Q212,Exchange_Value)+AD212*$T212*SUMIF(Lists!$E$2:$E$133,'Quarterly Information'!$S212,Exchange_Value))/1000,AD212*SUMIF(Lists!$E$2:$E$133,$I212,Exchange_Value)/1000),1)</f>
        <v>0</v>
      </c>
      <c r="CB212" s="151">
        <f>ROUND(IF($I212="Other HFC Blend",(AE212*$L212*SUMIF(Lists!$E$2:$E$133,'Quarterly Information'!$K212,Exchange_Value)+AE212*$N212*SUMIF(Lists!$E$2:$E$133,'Quarterly Information'!$M212,Exchange_Value)+AE212*$P212*SUMIF(Lists!$E$2:$E$133,'Quarterly Information'!$O212,Exchange_Value)+AE212*$R212*SUMIF(Lists!$E$2:$E$133,'Quarterly Information'!$Q212,Exchange_Value)+AE212*$T212*SUMIF(Lists!$E$2:$E$133,'Quarterly Information'!$S212,Exchange_Value))/1000,AE212*SUMIF(Lists!$E$2:$E$133,$I212,Exchange_Value)/1000),1)</f>
        <v>0</v>
      </c>
      <c r="CC212" s="151">
        <f>ROUND(IF($I212="Other HFC Blend",(AF212*$L212*SUMIF(Lists!$E$2:$E$133,'Quarterly Information'!$K212,Exchange_Value)+AF212*$N212*SUMIF(Lists!$E$2:$E$133,'Quarterly Information'!$M212,Exchange_Value)+AF212*$P212*SUMIF(Lists!$E$2:$E$133,'Quarterly Information'!$O212,Exchange_Value)+AF212*$R212*SUMIF(Lists!$E$2:$E$133,'Quarterly Information'!$Q212,Exchange_Value)+AF212*$T212*SUMIF(Lists!$E$2:$E$133,'Quarterly Information'!$S212,Exchange_Value))/1000,AF212*SUMIF(Lists!$E$2:$E$133,$I212,Exchange_Value)/1000),1)</f>
        <v>0</v>
      </c>
    </row>
    <row r="213" spans="1:81" ht="14.1">
      <c r="A213" s="18">
        <v>171</v>
      </c>
      <c r="B213" s="46" t="str">
        <f t="shared" si="110"/>
        <v/>
      </c>
      <c r="C213" s="72"/>
      <c r="D213" s="47"/>
      <c r="E213" s="81"/>
      <c r="F213" s="48"/>
      <c r="G213" s="49"/>
      <c r="H213" s="50"/>
      <c r="I213" s="92"/>
      <c r="J213" s="104"/>
      <c r="K213" s="109"/>
      <c r="L213" s="51"/>
      <c r="M213" s="48"/>
      <c r="N213" s="51"/>
      <c r="O213" s="48"/>
      <c r="P213" s="51"/>
      <c r="Q213" s="69"/>
      <c r="R213" s="51"/>
      <c r="S213" s="69"/>
      <c r="T213" s="110"/>
      <c r="U213" s="107"/>
      <c r="V213" s="48"/>
      <c r="W213" s="52"/>
      <c r="X213" s="48"/>
      <c r="Y213" s="116"/>
      <c r="Z213" s="133"/>
      <c r="AA213" s="131"/>
      <c r="AB213" s="76"/>
      <c r="AC213" s="76"/>
      <c r="AD213" s="76"/>
      <c r="AE213" s="76"/>
      <c r="AF213" s="76"/>
      <c r="AG213" s="145"/>
      <c r="AH213"/>
      <c r="AI213" s="148">
        <f t="shared" si="74"/>
        <v>0</v>
      </c>
      <c r="AJ213" s="148">
        <f t="shared" si="75"/>
        <v>0</v>
      </c>
      <c r="AK213" s="148">
        <f t="shared" si="76"/>
        <v>0</v>
      </c>
      <c r="AL213" s="148">
        <f t="shared" si="77"/>
        <v>0</v>
      </c>
      <c r="AM213" s="148">
        <f t="shared" si="78"/>
        <v>0</v>
      </c>
      <c r="AN213" s="148">
        <f t="shared" si="79"/>
        <v>0</v>
      </c>
      <c r="AO213" s="150"/>
      <c r="AP213" s="149" t="e">
        <f t="shared" si="80"/>
        <v>#DIV/0!</v>
      </c>
      <c r="AQ213" s="149" t="e">
        <f t="shared" si="81"/>
        <v>#DIV/0!</v>
      </c>
      <c r="AR213" s="149" t="e">
        <f t="shared" si="82"/>
        <v>#DIV/0!</v>
      </c>
      <c r="AS213" s="149" t="e">
        <f t="shared" si="83"/>
        <v>#DIV/0!</v>
      </c>
      <c r="AT213" s="149" t="e">
        <f t="shared" si="84"/>
        <v>#DIV/0!</v>
      </c>
      <c r="AU213" s="148">
        <f t="shared" si="85"/>
        <v>0</v>
      </c>
      <c r="AV213" s="149" t="e">
        <f t="shared" si="86"/>
        <v>#DIV/0!</v>
      </c>
      <c r="AW213" s="149" t="e">
        <f t="shared" si="87"/>
        <v>#DIV/0!</v>
      </c>
      <c r="AX213" s="149" t="e">
        <f t="shared" si="88"/>
        <v>#DIV/0!</v>
      </c>
      <c r="AY213" s="149" t="e">
        <f t="shared" si="89"/>
        <v>#DIV/0!</v>
      </c>
      <c r="AZ213" s="149" t="e">
        <f t="shared" si="90"/>
        <v>#DIV/0!</v>
      </c>
      <c r="BA213" s="148">
        <f t="shared" si="91"/>
        <v>0</v>
      </c>
      <c r="BB213" s="149" t="e">
        <f t="shared" si="92"/>
        <v>#DIV/0!</v>
      </c>
      <c r="BC213" s="149" t="e">
        <f t="shared" si="93"/>
        <v>#DIV/0!</v>
      </c>
      <c r="BD213" s="149" t="e">
        <f t="shared" si="94"/>
        <v>#DIV/0!</v>
      </c>
      <c r="BE213" s="149" t="e">
        <f t="shared" si="95"/>
        <v>#DIV/0!</v>
      </c>
      <c r="BF213" s="149" t="e">
        <f t="shared" si="96"/>
        <v>#DIV/0!</v>
      </c>
      <c r="BG213" s="148">
        <f t="shared" si="97"/>
        <v>0</v>
      </c>
      <c r="BH213" s="149" t="e">
        <f t="shared" si="98"/>
        <v>#DIV/0!</v>
      </c>
      <c r="BI213" s="149" t="e">
        <f t="shared" si="99"/>
        <v>#DIV/0!</v>
      </c>
      <c r="BJ213" s="149" t="e">
        <f t="shared" si="100"/>
        <v>#DIV/0!</v>
      </c>
      <c r="BK213" s="149" t="e">
        <f t="shared" si="101"/>
        <v>#DIV/0!</v>
      </c>
      <c r="BL213" s="149" t="e">
        <f t="shared" si="102"/>
        <v>#DIV/0!</v>
      </c>
      <c r="BM213" s="148">
        <f t="shared" si="103"/>
        <v>0</v>
      </c>
      <c r="BN213" s="149" t="e">
        <f t="shared" si="104"/>
        <v>#DIV/0!</v>
      </c>
      <c r="BO213" s="149" t="e">
        <f t="shared" si="105"/>
        <v>#DIV/0!</v>
      </c>
      <c r="BP213" s="149" t="e">
        <f t="shared" si="106"/>
        <v>#DIV/0!</v>
      </c>
      <c r="BQ213" s="149" t="e">
        <f t="shared" si="107"/>
        <v>#DIV/0!</v>
      </c>
      <c r="BR213" s="149" t="e">
        <f t="shared" si="108"/>
        <v>#DIV/0!</v>
      </c>
      <c r="BS213" s="148">
        <f t="shared" si="109"/>
        <v>0</v>
      </c>
      <c r="BT213" s="150"/>
      <c r="BU213" s="150" t="e">
        <f>VLOOKUP(I213,Lists!$D$2:$D$19,1,FALSE)</f>
        <v>#N/A</v>
      </c>
      <c r="BV213" s="150" t="e">
        <f>VLOOKUP($I213,Blends!$B$2:$B$115,1,FALSE)</f>
        <v>#N/A</v>
      </c>
      <c r="BW213" s="150"/>
      <c r="BX213" s="151">
        <f>ROUND(IF($I213="Other HFC Blend",(AA213*$L213*SUMIF(Lists!$E$2:$E$133,'Quarterly Information'!$K213,Exchange_Value)+AA213*$N213*SUMIF(Lists!$E$2:$E$133,'Quarterly Information'!$M213,Exchange_Value)+AA213*$P213*SUMIF(Lists!$E$2:$E$133,'Quarterly Information'!$O213,Exchange_Value)+AA213*$R213*SUMIF(Lists!$E$2:$E$133,'Quarterly Information'!$Q213,Exchange_Value)+AA213*$T213*SUMIF(Lists!$E$2:$E$133,'Quarterly Information'!$S213,Exchange_Value))/1000,AA213*SUMIF(Lists!$E$2:$E$133,$I213,Exchange_Value)/1000),1)</f>
        <v>0</v>
      </c>
      <c r="BY213" s="151">
        <f>ROUND(IF($I213="Other HFC Blend",(AB213*$L213*SUMIF(Lists!$E$2:$E$133,'Quarterly Information'!$K213,Exchange_Value)+AB213*$N213*SUMIF(Lists!$E$2:$E$133,'Quarterly Information'!$M213,Exchange_Value)+AB213*$P213*SUMIF(Lists!$E$2:$E$133,'Quarterly Information'!$O213,Exchange_Value)+AB213*$R213*SUMIF(Lists!$E$2:$E$133,'Quarterly Information'!$Q213,Exchange_Value)+AB213*$T213*SUMIF(Lists!$E$2:$E$133,'Quarterly Information'!$S213,Exchange_Value))/1000,AB213*SUMIF(Lists!$E$2:$E$133,$I213,Exchange_Value)/1000),1)</f>
        <v>0</v>
      </c>
      <c r="BZ213" s="151">
        <f>ROUND(IF($I213="Other HFC Blend",(AC213*$L213*SUMIF(Lists!$E$2:$E$133,'Quarterly Information'!$K213,Exchange_Value)+AC213*$N213*SUMIF(Lists!$E$2:$E$133,'Quarterly Information'!$M213,Exchange_Value)+AC213*$P213*SUMIF(Lists!$E$2:$E$133,'Quarterly Information'!$O213,Exchange_Value)+AC213*$R213*SUMIF(Lists!$E$2:$E$133,'Quarterly Information'!$Q213,Exchange_Value)+AC213*$T213*SUMIF(Lists!$E$2:$E$133,'Quarterly Information'!$S213,Exchange_Value))/1000,AC213*SUMIF(Lists!$E$2:$E$133,$I213,Exchange_Value)/1000),1)</f>
        <v>0</v>
      </c>
      <c r="CA213" s="151">
        <f>ROUND(IF($I213="Other HFC Blend",(AD213*$L213*SUMIF(Lists!$E$2:$E$133,'Quarterly Information'!$K213,Exchange_Value)+AD213*$N213*SUMIF(Lists!$E$2:$E$133,'Quarterly Information'!$M213,Exchange_Value)+AD213*$P213*SUMIF(Lists!$E$2:$E$133,'Quarterly Information'!$O213,Exchange_Value)+AD213*$R213*SUMIF(Lists!$E$2:$E$133,'Quarterly Information'!$Q213,Exchange_Value)+AD213*$T213*SUMIF(Lists!$E$2:$E$133,'Quarterly Information'!$S213,Exchange_Value))/1000,AD213*SUMIF(Lists!$E$2:$E$133,$I213,Exchange_Value)/1000),1)</f>
        <v>0</v>
      </c>
      <c r="CB213" s="151">
        <f>ROUND(IF($I213="Other HFC Blend",(AE213*$L213*SUMIF(Lists!$E$2:$E$133,'Quarterly Information'!$K213,Exchange_Value)+AE213*$N213*SUMIF(Lists!$E$2:$E$133,'Quarterly Information'!$M213,Exchange_Value)+AE213*$P213*SUMIF(Lists!$E$2:$E$133,'Quarterly Information'!$O213,Exchange_Value)+AE213*$R213*SUMIF(Lists!$E$2:$E$133,'Quarterly Information'!$Q213,Exchange_Value)+AE213*$T213*SUMIF(Lists!$E$2:$E$133,'Quarterly Information'!$S213,Exchange_Value))/1000,AE213*SUMIF(Lists!$E$2:$E$133,$I213,Exchange_Value)/1000),1)</f>
        <v>0</v>
      </c>
      <c r="CC213" s="151">
        <f>ROUND(IF($I213="Other HFC Blend",(AF213*$L213*SUMIF(Lists!$E$2:$E$133,'Quarterly Information'!$K213,Exchange_Value)+AF213*$N213*SUMIF(Lists!$E$2:$E$133,'Quarterly Information'!$M213,Exchange_Value)+AF213*$P213*SUMIF(Lists!$E$2:$E$133,'Quarterly Information'!$O213,Exchange_Value)+AF213*$R213*SUMIF(Lists!$E$2:$E$133,'Quarterly Information'!$Q213,Exchange_Value)+AF213*$T213*SUMIF(Lists!$E$2:$E$133,'Quarterly Information'!$S213,Exchange_Value))/1000,AF213*SUMIF(Lists!$E$2:$E$133,$I213,Exchange_Value)/1000),1)</f>
        <v>0</v>
      </c>
    </row>
    <row r="214" spans="1:81" ht="14.1">
      <c r="A214" s="18">
        <v>172</v>
      </c>
      <c r="B214" s="46" t="str">
        <f t="shared" si="110"/>
        <v/>
      </c>
      <c r="C214" s="72"/>
      <c r="D214" s="47"/>
      <c r="E214" s="81"/>
      <c r="F214" s="48"/>
      <c r="G214" s="49"/>
      <c r="H214" s="50"/>
      <c r="I214" s="92"/>
      <c r="J214" s="104"/>
      <c r="K214" s="109"/>
      <c r="L214" s="51"/>
      <c r="M214" s="48"/>
      <c r="N214" s="51"/>
      <c r="O214" s="48"/>
      <c r="P214" s="51"/>
      <c r="Q214" s="69"/>
      <c r="R214" s="51"/>
      <c r="S214" s="69"/>
      <c r="T214" s="110"/>
      <c r="U214" s="107"/>
      <c r="V214" s="48"/>
      <c r="W214" s="52"/>
      <c r="X214" s="48"/>
      <c r="Y214" s="116"/>
      <c r="Z214" s="133"/>
      <c r="AA214" s="131"/>
      <c r="AB214" s="76"/>
      <c r="AC214" s="76"/>
      <c r="AD214" s="76"/>
      <c r="AE214" s="76"/>
      <c r="AF214" s="76"/>
      <c r="AG214" s="145"/>
      <c r="AH214"/>
      <c r="AI214" s="148">
        <f t="shared" si="74"/>
        <v>0</v>
      </c>
      <c r="AJ214" s="148">
        <f t="shared" si="75"/>
        <v>0</v>
      </c>
      <c r="AK214" s="148">
        <f t="shared" si="76"/>
        <v>0</v>
      </c>
      <c r="AL214" s="148">
        <f t="shared" si="77"/>
        <v>0</v>
      </c>
      <c r="AM214" s="148">
        <f t="shared" si="78"/>
        <v>0</v>
      </c>
      <c r="AN214" s="148">
        <f t="shared" si="79"/>
        <v>0</v>
      </c>
      <c r="AO214" s="150"/>
      <c r="AP214" s="149" t="e">
        <f t="shared" si="80"/>
        <v>#DIV/0!</v>
      </c>
      <c r="AQ214" s="149" t="e">
        <f t="shared" si="81"/>
        <v>#DIV/0!</v>
      </c>
      <c r="AR214" s="149" t="e">
        <f t="shared" si="82"/>
        <v>#DIV/0!</v>
      </c>
      <c r="AS214" s="149" t="e">
        <f t="shared" si="83"/>
        <v>#DIV/0!</v>
      </c>
      <c r="AT214" s="149" t="e">
        <f t="shared" si="84"/>
        <v>#DIV/0!</v>
      </c>
      <c r="AU214" s="148">
        <f t="shared" si="85"/>
        <v>0</v>
      </c>
      <c r="AV214" s="149" t="e">
        <f t="shared" si="86"/>
        <v>#DIV/0!</v>
      </c>
      <c r="AW214" s="149" t="e">
        <f t="shared" si="87"/>
        <v>#DIV/0!</v>
      </c>
      <c r="AX214" s="149" t="e">
        <f t="shared" si="88"/>
        <v>#DIV/0!</v>
      </c>
      <c r="AY214" s="149" t="e">
        <f t="shared" si="89"/>
        <v>#DIV/0!</v>
      </c>
      <c r="AZ214" s="149" t="e">
        <f t="shared" si="90"/>
        <v>#DIV/0!</v>
      </c>
      <c r="BA214" s="148">
        <f t="shared" si="91"/>
        <v>0</v>
      </c>
      <c r="BB214" s="149" t="e">
        <f t="shared" si="92"/>
        <v>#DIV/0!</v>
      </c>
      <c r="BC214" s="149" t="e">
        <f t="shared" si="93"/>
        <v>#DIV/0!</v>
      </c>
      <c r="BD214" s="149" t="e">
        <f t="shared" si="94"/>
        <v>#DIV/0!</v>
      </c>
      <c r="BE214" s="149" t="e">
        <f t="shared" si="95"/>
        <v>#DIV/0!</v>
      </c>
      <c r="BF214" s="149" t="e">
        <f t="shared" si="96"/>
        <v>#DIV/0!</v>
      </c>
      <c r="BG214" s="148">
        <f t="shared" si="97"/>
        <v>0</v>
      </c>
      <c r="BH214" s="149" t="e">
        <f t="shared" si="98"/>
        <v>#DIV/0!</v>
      </c>
      <c r="BI214" s="149" t="e">
        <f t="shared" si="99"/>
        <v>#DIV/0!</v>
      </c>
      <c r="BJ214" s="149" t="e">
        <f t="shared" si="100"/>
        <v>#DIV/0!</v>
      </c>
      <c r="BK214" s="149" t="e">
        <f t="shared" si="101"/>
        <v>#DIV/0!</v>
      </c>
      <c r="BL214" s="149" t="e">
        <f t="shared" si="102"/>
        <v>#DIV/0!</v>
      </c>
      <c r="BM214" s="148">
        <f t="shared" si="103"/>
        <v>0</v>
      </c>
      <c r="BN214" s="149" t="e">
        <f t="shared" si="104"/>
        <v>#DIV/0!</v>
      </c>
      <c r="BO214" s="149" t="e">
        <f t="shared" si="105"/>
        <v>#DIV/0!</v>
      </c>
      <c r="BP214" s="149" t="e">
        <f t="shared" si="106"/>
        <v>#DIV/0!</v>
      </c>
      <c r="BQ214" s="149" t="e">
        <f t="shared" si="107"/>
        <v>#DIV/0!</v>
      </c>
      <c r="BR214" s="149" t="e">
        <f t="shared" si="108"/>
        <v>#DIV/0!</v>
      </c>
      <c r="BS214" s="148">
        <f t="shared" si="109"/>
        <v>0</v>
      </c>
      <c r="BT214" s="150"/>
      <c r="BU214" s="150" t="e">
        <f>VLOOKUP(I214,Lists!$D$2:$D$19,1,FALSE)</f>
        <v>#N/A</v>
      </c>
      <c r="BV214" s="150" t="e">
        <f>VLOOKUP($I214,Blends!$B$2:$B$115,1,FALSE)</f>
        <v>#N/A</v>
      </c>
      <c r="BW214" s="150"/>
      <c r="BX214" s="151">
        <f>ROUND(IF($I214="Other HFC Blend",(AA214*$L214*SUMIF(Lists!$E$2:$E$133,'Quarterly Information'!$K214,Exchange_Value)+AA214*$N214*SUMIF(Lists!$E$2:$E$133,'Quarterly Information'!$M214,Exchange_Value)+AA214*$P214*SUMIF(Lists!$E$2:$E$133,'Quarterly Information'!$O214,Exchange_Value)+AA214*$R214*SUMIF(Lists!$E$2:$E$133,'Quarterly Information'!$Q214,Exchange_Value)+AA214*$T214*SUMIF(Lists!$E$2:$E$133,'Quarterly Information'!$S214,Exchange_Value))/1000,AA214*SUMIF(Lists!$E$2:$E$133,$I214,Exchange_Value)/1000),1)</f>
        <v>0</v>
      </c>
      <c r="BY214" s="151">
        <f>ROUND(IF($I214="Other HFC Blend",(AB214*$L214*SUMIF(Lists!$E$2:$E$133,'Quarterly Information'!$K214,Exchange_Value)+AB214*$N214*SUMIF(Lists!$E$2:$E$133,'Quarterly Information'!$M214,Exchange_Value)+AB214*$P214*SUMIF(Lists!$E$2:$E$133,'Quarterly Information'!$O214,Exchange_Value)+AB214*$R214*SUMIF(Lists!$E$2:$E$133,'Quarterly Information'!$Q214,Exchange_Value)+AB214*$T214*SUMIF(Lists!$E$2:$E$133,'Quarterly Information'!$S214,Exchange_Value))/1000,AB214*SUMIF(Lists!$E$2:$E$133,$I214,Exchange_Value)/1000),1)</f>
        <v>0</v>
      </c>
      <c r="BZ214" s="151">
        <f>ROUND(IF($I214="Other HFC Blend",(AC214*$L214*SUMIF(Lists!$E$2:$E$133,'Quarterly Information'!$K214,Exchange_Value)+AC214*$N214*SUMIF(Lists!$E$2:$E$133,'Quarterly Information'!$M214,Exchange_Value)+AC214*$P214*SUMIF(Lists!$E$2:$E$133,'Quarterly Information'!$O214,Exchange_Value)+AC214*$R214*SUMIF(Lists!$E$2:$E$133,'Quarterly Information'!$Q214,Exchange_Value)+AC214*$T214*SUMIF(Lists!$E$2:$E$133,'Quarterly Information'!$S214,Exchange_Value))/1000,AC214*SUMIF(Lists!$E$2:$E$133,$I214,Exchange_Value)/1000),1)</f>
        <v>0</v>
      </c>
      <c r="CA214" s="151">
        <f>ROUND(IF($I214="Other HFC Blend",(AD214*$L214*SUMIF(Lists!$E$2:$E$133,'Quarterly Information'!$K214,Exchange_Value)+AD214*$N214*SUMIF(Lists!$E$2:$E$133,'Quarterly Information'!$M214,Exchange_Value)+AD214*$P214*SUMIF(Lists!$E$2:$E$133,'Quarterly Information'!$O214,Exchange_Value)+AD214*$R214*SUMIF(Lists!$E$2:$E$133,'Quarterly Information'!$Q214,Exchange_Value)+AD214*$T214*SUMIF(Lists!$E$2:$E$133,'Quarterly Information'!$S214,Exchange_Value))/1000,AD214*SUMIF(Lists!$E$2:$E$133,$I214,Exchange_Value)/1000),1)</f>
        <v>0</v>
      </c>
      <c r="CB214" s="151">
        <f>ROUND(IF($I214="Other HFC Blend",(AE214*$L214*SUMIF(Lists!$E$2:$E$133,'Quarterly Information'!$K214,Exchange_Value)+AE214*$N214*SUMIF(Lists!$E$2:$E$133,'Quarterly Information'!$M214,Exchange_Value)+AE214*$P214*SUMIF(Lists!$E$2:$E$133,'Quarterly Information'!$O214,Exchange_Value)+AE214*$R214*SUMIF(Lists!$E$2:$E$133,'Quarterly Information'!$Q214,Exchange_Value)+AE214*$T214*SUMIF(Lists!$E$2:$E$133,'Quarterly Information'!$S214,Exchange_Value))/1000,AE214*SUMIF(Lists!$E$2:$E$133,$I214,Exchange_Value)/1000),1)</f>
        <v>0</v>
      </c>
      <c r="CC214" s="151">
        <f>ROUND(IF($I214="Other HFC Blend",(AF214*$L214*SUMIF(Lists!$E$2:$E$133,'Quarterly Information'!$K214,Exchange_Value)+AF214*$N214*SUMIF(Lists!$E$2:$E$133,'Quarterly Information'!$M214,Exchange_Value)+AF214*$P214*SUMIF(Lists!$E$2:$E$133,'Quarterly Information'!$O214,Exchange_Value)+AF214*$R214*SUMIF(Lists!$E$2:$E$133,'Quarterly Information'!$Q214,Exchange_Value)+AF214*$T214*SUMIF(Lists!$E$2:$E$133,'Quarterly Information'!$S214,Exchange_Value))/1000,AF214*SUMIF(Lists!$E$2:$E$133,$I214,Exchange_Value)/1000),1)</f>
        <v>0</v>
      </c>
    </row>
    <row r="215" spans="1:81" ht="14.1">
      <c r="A215" s="18">
        <v>173</v>
      </c>
      <c r="B215" s="46" t="str">
        <f t="shared" si="110"/>
        <v/>
      </c>
      <c r="C215" s="72"/>
      <c r="D215" s="47"/>
      <c r="E215" s="81"/>
      <c r="F215" s="48"/>
      <c r="G215" s="49"/>
      <c r="H215" s="50"/>
      <c r="I215" s="92"/>
      <c r="J215" s="104"/>
      <c r="K215" s="109"/>
      <c r="L215" s="51"/>
      <c r="M215" s="48"/>
      <c r="N215" s="51"/>
      <c r="O215" s="48"/>
      <c r="P215" s="51"/>
      <c r="Q215" s="69"/>
      <c r="R215" s="51"/>
      <c r="S215" s="69"/>
      <c r="T215" s="110"/>
      <c r="U215" s="107"/>
      <c r="V215" s="48"/>
      <c r="W215" s="52"/>
      <c r="X215" s="48"/>
      <c r="Y215" s="116"/>
      <c r="Z215" s="133"/>
      <c r="AA215" s="131"/>
      <c r="AB215" s="76"/>
      <c r="AC215" s="76"/>
      <c r="AD215" s="76"/>
      <c r="AE215" s="76"/>
      <c r="AF215" s="76"/>
      <c r="AG215" s="145"/>
      <c r="AH215"/>
      <c r="AI215" s="148">
        <f t="shared" si="74"/>
        <v>0</v>
      </c>
      <c r="AJ215" s="148">
        <f t="shared" si="75"/>
        <v>0</v>
      </c>
      <c r="AK215" s="148">
        <f t="shared" si="76"/>
        <v>0</v>
      </c>
      <c r="AL215" s="148">
        <f t="shared" si="77"/>
        <v>0</v>
      </c>
      <c r="AM215" s="148">
        <f t="shared" si="78"/>
        <v>0</v>
      </c>
      <c r="AN215" s="148">
        <f t="shared" si="79"/>
        <v>0</v>
      </c>
      <c r="AO215" s="150"/>
      <c r="AP215" s="149" t="e">
        <f t="shared" si="80"/>
        <v>#DIV/0!</v>
      </c>
      <c r="AQ215" s="149" t="e">
        <f t="shared" si="81"/>
        <v>#DIV/0!</v>
      </c>
      <c r="AR215" s="149" t="e">
        <f t="shared" si="82"/>
        <v>#DIV/0!</v>
      </c>
      <c r="AS215" s="149" t="e">
        <f t="shared" si="83"/>
        <v>#DIV/0!</v>
      </c>
      <c r="AT215" s="149" t="e">
        <f t="shared" si="84"/>
        <v>#DIV/0!</v>
      </c>
      <c r="AU215" s="148">
        <f t="shared" si="85"/>
        <v>0</v>
      </c>
      <c r="AV215" s="149" t="e">
        <f t="shared" si="86"/>
        <v>#DIV/0!</v>
      </c>
      <c r="AW215" s="149" t="e">
        <f t="shared" si="87"/>
        <v>#DIV/0!</v>
      </c>
      <c r="AX215" s="149" t="e">
        <f t="shared" si="88"/>
        <v>#DIV/0!</v>
      </c>
      <c r="AY215" s="149" t="e">
        <f t="shared" si="89"/>
        <v>#DIV/0!</v>
      </c>
      <c r="AZ215" s="149" t="e">
        <f t="shared" si="90"/>
        <v>#DIV/0!</v>
      </c>
      <c r="BA215" s="148">
        <f t="shared" si="91"/>
        <v>0</v>
      </c>
      <c r="BB215" s="149" t="e">
        <f t="shared" si="92"/>
        <v>#DIV/0!</v>
      </c>
      <c r="BC215" s="149" t="e">
        <f t="shared" si="93"/>
        <v>#DIV/0!</v>
      </c>
      <c r="BD215" s="149" t="e">
        <f t="shared" si="94"/>
        <v>#DIV/0!</v>
      </c>
      <c r="BE215" s="149" t="e">
        <f t="shared" si="95"/>
        <v>#DIV/0!</v>
      </c>
      <c r="BF215" s="149" t="e">
        <f t="shared" si="96"/>
        <v>#DIV/0!</v>
      </c>
      <c r="BG215" s="148">
        <f t="shared" si="97"/>
        <v>0</v>
      </c>
      <c r="BH215" s="149" t="e">
        <f t="shared" si="98"/>
        <v>#DIV/0!</v>
      </c>
      <c r="BI215" s="149" t="e">
        <f t="shared" si="99"/>
        <v>#DIV/0!</v>
      </c>
      <c r="BJ215" s="149" t="e">
        <f t="shared" si="100"/>
        <v>#DIV/0!</v>
      </c>
      <c r="BK215" s="149" t="e">
        <f t="shared" si="101"/>
        <v>#DIV/0!</v>
      </c>
      <c r="BL215" s="149" t="e">
        <f t="shared" si="102"/>
        <v>#DIV/0!</v>
      </c>
      <c r="BM215" s="148">
        <f t="shared" si="103"/>
        <v>0</v>
      </c>
      <c r="BN215" s="149" t="e">
        <f t="shared" si="104"/>
        <v>#DIV/0!</v>
      </c>
      <c r="BO215" s="149" t="e">
        <f t="shared" si="105"/>
        <v>#DIV/0!</v>
      </c>
      <c r="BP215" s="149" t="e">
        <f t="shared" si="106"/>
        <v>#DIV/0!</v>
      </c>
      <c r="BQ215" s="149" t="e">
        <f t="shared" si="107"/>
        <v>#DIV/0!</v>
      </c>
      <c r="BR215" s="149" t="e">
        <f t="shared" si="108"/>
        <v>#DIV/0!</v>
      </c>
      <c r="BS215" s="148">
        <f t="shared" si="109"/>
        <v>0</v>
      </c>
      <c r="BT215" s="150"/>
      <c r="BU215" s="150" t="e">
        <f>VLOOKUP(I215,Lists!$D$2:$D$19,1,FALSE)</f>
        <v>#N/A</v>
      </c>
      <c r="BV215" s="150" t="e">
        <f>VLOOKUP($I215,Blends!$B$2:$B$115,1,FALSE)</f>
        <v>#N/A</v>
      </c>
      <c r="BW215" s="150"/>
      <c r="BX215" s="151">
        <f>ROUND(IF($I215="Other HFC Blend",(AA215*$L215*SUMIF(Lists!$E$2:$E$133,'Quarterly Information'!$K215,Exchange_Value)+AA215*$N215*SUMIF(Lists!$E$2:$E$133,'Quarterly Information'!$M215,Exchange_Value)+AA215*$P215*SUMIF(Lists!$E$2:$E$133,'Quarterly Information'!$O215,Exchange_Value)+AA215*$R215*SUMIF(Lists!$E$2:$E$133,'Quarterly Information'!$Q215,Exchange_Value)+AA215*$T215*SUMIF(Lists!$E$2:$E$133,'Quarterly Information'!$S215,Exchange_Value))/1000,AA215*SUMIF(Lists!$E$2:$E$133,$I215,Exchange_Value)/1000),1)</f>
        <v>0</v>
      </c>
      <c r="BY215" s="151">
        <f>ROUND(IF($I215="Other HFC Blend",(AB215*$L215*SUMIF(Lists!$E$2:$E$133,'Quarterly Information'!$K215,Exchange_Value)+AB215*$N215*SUMIF(Lists!$E$2:$E$133,'Quarterly Information'!$M215,Exchange_Value)+AB215*$P215*SUMIF(Lists!$E$2:$E$133,'Quarterly Information'!$O215,Exchange_Value)+AB215*$R215*SUMIF(Lists!$E$2:$E$133,'Quarterly Information'!$Q215,Exchange_Value)+AB215*$T215*SUMIF(Lists!$E$2:$E$133,'Quarterly Information'!$S215,Exchange_Value))/1000,AB215*SUMIF(Lists!$E$2:$E$133,$I215,Exchange_Value)/1000),1)</f>
        <v>0</v>
      </c>
      <c r="BZ215" s="151">
        <f>ROUND(IF($I215="Other HFC Blend",(AC215*$L215*SUMIF(Lists!$E$2:$E$133,'Quarterly Information'!$K215,Exchange_Value)+AC215*$N215*SUMIF(Lists!$E$2:$E$133,'Quarterly Information'!$M215,Exchange_Value)+AC215*$P215*SUMIF(Lists!$E$2:$E$133,'Quarterly Information'!$O215,Exchange_Value)+AC215*$R215*SUMIF(Lists!$E$2:$E$133,'Quarterly Information'!$Q215,Exchange_Value)+AC215*$T215*SUMIF(Lists!$E$2:$E$133,'Quarterly Information'!$S215,Exchange_Value))/1000,AC215*SUMIF(Lists!$E$2:$E$133,$I215,Exchange_Value)/1000),1)</f>
        <v>0</v>
      </c>
      <c r="CA215" s="151">
        <f>ROUND(IF($I215="Other HFC Blend",(AD215*$L215*SUMIF(Lists!$E$2:$E$133,'Quarterly Information'!$K215,Exchange_Value)+AD215*$N215*SUMIF(Lists!$E$2:$E$133,'Quarterly Information'!$M215,Exchange_Value)+AD215*$P215*SUMIF(Lists!$E$2:$E$133,'Quarterly Information'!$O215,Exchange_Value)+AD215*$R215*SUMIF(Lists!$E$2:$E$133,'Quarterly Information'!$Q215,Exchange_Value)+AD215*$T215*SUMIF(Lists!$E$2:$E$133,'Quarterly Information'!$S215,Exchange_Value))/1000,AD215*SUMIF(Lists!$E$2:$E$133,$I215,Exchange_Value)/1000),1)</f>
        <v>0</v>
      </c>
      <c r="CB215" s="151">
        <f>ROUND(IF($I215="Other HFC Blend",(AE215*$L215*SUMIF(Lists!$E$2:$E$133,'Quarterly Information'!$K215,Exchange_Value)+AE215*$N215*SUMIF(Lists!$E$2:$E$133,'Quarterly Information'!$M215,Exchange_Value)+AE215*$P215*SUMIF(Lists!$E$2:$E$133,'Quarterly Information'!$O215,Exchange_Value)+AE215*$R215*SUMIF(Lists!$E$2:$E$133,'Quarterly Information'!$Q215,Exchange_Value)+AE215*$T215*SUMIF(Lists!$E$2:$E$133,'Quarterly Information'!$S215,Exchange_Value))/1000,AE215*SUMIF(Lists!$E$2:$E$133,$I215,Exchange_Value)/1000),1)</f>
        <v>0</v>
      </c>
      <c r="CC215" s="151">
        <f>ROUND(IF($I215="Other HFC Blend",(AF215*$L215*SUMIF(Lists!$E$2:$E$133,'Quarterly Information'!$K215,Exchange_Value)+AF215*$N215*SUMIF(Lists!$E$2:$E$133,'Quarterly Information'!$M215,Exchange_Value)+AF215*$P215*SUMIF(Lists!$E$2:$E$133,'Quarterly Information'!$O215,Exchange_Value)+AF215*$R215*SUMIF(Lists!$E$2:$E$133,'Quarterly Information'!$Q215,Exchange_Value)+AF215*$T215*SUMIF(Lists!$E$2:$E$133,'Quarterly Information'!$S215,Exchange_Value))/1000,AF215*SUMIF(Lists!$E$2:$E$133,$I215,Exchange_Value)/1000),1)</f>
        <v>0</v>
      </c>
    </row>
    <row r="216" spans="1:81" ht="14.1">
      <c r="A216" s="18">
        <v>174</v>
      </c>
      <c r="B216" s="46" t="str">
        <f t="shared" si="110"/>
        <v/>
      </c>
      <c r="C216" s="72"/>
      <c r="D216" s="47"/>
      <c r="E216" s="81"/>
      <c r="F216" s="48"/>
      <c r="G216" s="49"/>
      <c r="H216" s="50"/>
      <c r="I216" s="92"/>
      <c r="J216" s="104"/>
      <c r="K216" s="109"/>
      <c r="L216" s="51"/>
      <c r="M216" s="48"/>
      <c r="N216" s="51"/>
      <c r="O216" s="48"/>
      <c r="P216" s="51"/>
      <c r="Q216" s="69"/>
      <c r="R216" s="51"/>
      <c r="S216" s="69"/>
      <c r="T216" s="110"/>
      <c r="U216" s="107"/>
      <c r="V216" s="48"/>
      <c r="W216" s="52"/>
      <c r="X216" s="48"/>
      <c r="Y216" s="116"/>
      <c r="Z216" s="133"/>
      <c r="AA216" s="131"/>
      <c r="AB216" s="76"/>
      <c r="AC216" s="76"/>
      <c r="AD216" s="76"/>
      <c r="AE216" s="76"/>
      <c r="AF216" s="76"/>
      <c r="AG216" s="145"/>
      <c r="AH216"/>
      <c r="AI216" s="148">
        <f t="shared" si="74"/>
        <v>0</v>
      </c>
      <c r="AJ216" s="148">
        <f t="shared" si="75"/>
        <v>0</v>
      </c>
      <c r="AK216" s="148">
        <f t="shared" si="76"/>
        <v>0</v>
      </c>
      <c r="AL216" s="148">
        <f t="shared" si="77"/>
        <v>0</v>
      </c>
      <c r="AM216" s="148">
        <f t="shared" si="78"/>
        <v>0</v>
      </c>
      <c r="AN216" s="148">
        <f t="shared" si="79"/>
        <v>0</v>
      </c>
      <c r="AO216" s="150"/>
      <c r="AP216" s="149" t="e">
        <f t="shared" si="80"/>
        <v>#DIV/0!</v>
      </c>
      <c r="AQ216" s="149" t="e">
        <f t="shared" si="81"/>
        <v>#DIV/0!</v>
      </c>
      <c r="AR216" s="149" t="e">
        <f t="shared" si="82"/>
        <v>#DIV/0!</v>
      </c>
      <c r="AS216" s="149" t="e">
        <f t="shared" si="83"/>
        <v>#DIV/0!</v>
      </c>
      <c r="AT216" s="149" t="e">
        <f t="shared" si="84"/>
        <v>#DIV/0!</v>
      </c>
      <c r="AU216" s="148">
        <f t="shared" si="85"/>
        <v>0</v>
      </c>
      <c r="AV216" s="149" t="e">
        <f t="shared" si="86"/>
        <v>#DIV/0!</v>
      </c>
      <c r="AW216" s="149" t="e">
        <f t="shared" si="87"/>
        <v>#DIV/0!</v>
      </c>
      <c r="AX216" s="149" t="e">
        <f t="shared" si="88"/>
        <v>#DIV/0!</v>
      </c>
      <c r="AY216" s="149" t="e">
        <f t="shared" si="89"/>
        <v>#DIV/0!</v>
      </c>
      <c r="AZ216" s="149" t="e">
        <f t="shared" si="90"/>
        <v>#DIV/0!</v>
      </c>
      <c r="BA216" s="148">
        <f t="shared" si="91"/>
        <v>0</v>
      </c>
      <c r="BB216" s="149" t="e">
        <f t="shared" si="92"/>
        <v>#DIV/0!</v>
      </c>
      <c r="BC216" s="149" t="e">
        <f t="shared" si="93"/>
        <v>#DIV/0!</v>
      </c>
      <c r="BD216" s="149" t="e">
        <f t="shared" si="94"/>
        <v>#DIV/0!</v>
      </c>
      <c r="BE216" s="149" t="e">
        <f t="shared" si="95"/>
        <v>#DIV/0!</v>
      </c>
      <c r="BF216" s="149" t="e">
        <f t="shared" si="96"/>
        <v>#DIV/0!</v>
      </c>
      <c r="BG216" s="148">
        <f t="shared" si="97"/>
        <v>0</v>
      </c>
      <c r="BH216" s="149" t="e">
        <f t="shared" si="98"/>
        <v>#DIV/0!</v>
      </c>
      <c r="BI216" s="149" t="e">
        <f t="shared" si="99"/>
        <v>#DIV/0!</v>
      </c>
      <c r="BJ216" s="149" t="e">
        <f t="shared" si="100"/>
        <v>#DIV/0!</v>
      </c>
      <c r="BK216" s="149" t="e">
        <f t="shared" si="101"/>
        <v>#DIV/0!</v>
      </c>
      <c r="BL216" s="149" t="e">
        <f t="shared" si="102"/>
        <v>#DIV/0!</v>
      </c>
      <c r="BM216" s="148">
        <f t="shared" si="103"/>
        <v>0</v>
      </c>
      <c r="BN216" s="149" t="e">
        <f t="shared" si="104"/>
        <v>#DIV/0!</v>
      </c>
      <c r="BO216" s="149" t="e">
        <f t="shared" si="105"/>
        <v>#DIV/0!</v>
      </c>
      <c r="BP216" s="149" t="e">
        <f t="shared" si="106"/>
        <v>#DIV/0!</v>
      </c>
      <c r="BQ216" s="149" t="e">
        <f t="shared" si="107"/>
        <v>#DIV/0!</v>
      </c>
      <c r="BR216" s="149" t="e">
        <f t="shared" si="108"/>
        <v>#DIV/0!</v>
      </c>
      <c r="BS216" s="148">
        <f t="shared" si="109"/>
        <v>0</v>
      </c>
      <c r="BT216" s="150"/>
      <c r="BU216" s="150" t="e">
        <f>VLOOKUP(I216,Lists!$D$2:$D$19,1,FALSE)</f>
        <v>#N/A</v>
      </c>
      <c r="BV216" s="150" t="e">
        <f>VLOOKUP($I216,Blends!$B$2:$B$115,1,FALSE)</f>
        <v>#N/A</v>
      </c>
      <c r="BW216" s="150"/>
      <c r="BX216" s="151">
        <f>ROUND(IF($I216="Other HFC Blend",(AA216*$L216*SUMIF(Lists!$E$2:$E$133,'Quarterly Information'!$K216,Exchange_Value)+AA216*$N216*SUMIF(Lists!$E$2:$E$133,'Quarterly Information'!$M216,Exchange_Value)+AA216*$P216*SUMIF(Lists!$E$2:$E$133,'Quarterly Information'!$O216,Exchange_Value)+AA216*$R216*SUMIF(Lists!$E$2:$E$133,'Quarterly Information'!$Q216,Exchange_Value)+AA216*$T216*SUMIF(Lists!$E$2:$E$133,'Quarterly Information'!$S216,Exchange_Value))/1000,AA216*SUMIF(Lists!$E$2:$E$133,$I216,Exchange_Value)/1000),1)</f>
        <v>0</v>
      </c>
      <c r="BY216" s="151">
        <f>ROUND(IF($I216="Other HFC Blend",(AB216*$L216*SUMIF(Lists!$E$2:$E$133,'Quarterly Information'!$K216,Exchange_Value)+AB216*$N216*SUMIF(Lists!$E$2:$E$133,'Quarterly Information'!$M216,Exchange_Value)+AB216*$P216*SUMIF(Lists!$E$2:$E$133,'Quarterly Information'!$O216,Exchange_Value)+AB216*$R216*SUMIF(Lists!$E$2:$E$133,'Quarterly Information'!$Q216,Exchange_Value)+AB216*$T216*SUMIF(Lists!$E$2:$E$133,'Quarterly Information'!$S216,Exchange_Value))/1000,AB216*SUMIF(Lists!$E$2:$E$133,$I216,Exchange_Value)/1000),1)</f>
        <v>0</v>
      </c>
      <c r="BZ216" s="151">
        <f>ROUND(IF($I216="Other HFC Blend",(AC216*$L216*SUMIF(Lists!$E$2:$E$133,'Quarterly Information'!$K216,Exchange_Value)+AC216*$N216*SUMIF(Lists!$E$2:$E$133,'Quarterly Information'!$M216,Exchange_Value)+AC216*$P216*SUMIF(Lists!$E$2:$E$133,'Quarterly Information'!$O216,Exchange_Value)+AC216*$R216*SUMIF(Lists!$E$2:$E$133,'Quarterly Information'!$Q216,Exchange_Value)+AC216*$T216*SUMIF(Lists!$E$2:$E$133,'Quarterly Information'!$S216,Exchange_Value))/1000,AC216*SUMIF(Lists!$E$2:$E$133,$I216,Exchange_Value)/1000),1)</f>
        <v>0</v>
      </c>
      <c r="CA216" s="151">
        <f>ROUND(IF($I216="Other HFC Blend",(AD216*$L216*SUMIF(Lists!$E$2:$E$133,'Quarterly Information'!$K216,Exchange_Value)+AD216*$N216*SUMIF(Lists!$E$2:$E$133,'Quarterly Information'!$M216,Exchange_Value)+AD216*$P216*SUMIF(Lists!$E$2:$E$133,'Quarterly Information'!$O216,Exchange_Value)+AD216*$R216*SUMIF(Lists!$E$2:$E$133,'Quarterly Information'!$Q216,Exchange_Value)+AD216*$T216*SUMIF(Lists!$E$2:$E$133,'Quarterly Information'!$S216,Exchange_Value))/1000,AD216*SUMIF(Lists!$E$2:$E$133,$I216,Exchange_Value)/1000),1)</f>
        <v>0</v>
      </c>
      <c r="CB216" s="151">
        <f>ROUND(IF($I216="Other HFC Blend",(AE216*$L216*SUMIF(Lists!$E$2:$E$133,'Quarterly Information'!$K216,Exchange_Value)+AE216*$N216*SUMIF(Lists!$E$2:$E$133,'Quarterly Information'!$M216,Exchange_Value)+AE216*$P216*SUMIF(Lists!$E$2:$E$133,'Quarterly Information'!$O216,Exchange_Value)+AE216*$R216*SUMIF(Lists!$E$2:$E$133,'Quarterly Information'!$Q216,Exchange_Value)+AE216*$T216*SUMIF(Lists!$E$2:$E$133,'Quarterly Information'!$S216,Exchange_Value))/1000,AE216*SUMIF(Lists!$E$2:$E$133,$I216,Exchange_Value)/1000),1)</f>
        <v>0</v>
      </c>
      <c r="CC216" s="151">
        <f>ROUND(IF($I216="Other HFC Blend",(AF216*$L216*SUMIF(Lists!$E$2:$E$133,'Quarterly Information'!$K216,Exchange_Value)+AF216*$N216*SUMIF(Lists!$E$2:$E$133,'Quarterly Information'!$M216,Exchange_Value)+AF216*$P216*SUMIF(Lists!$E$2:$E$133,'Quarterly Information'!$O216,Exchange_Value)+AF216*$R216*SUMIF(Lists!$E$2:$E$133,'Quarterly Information'!$Q216,Exchange_Value)+AF216*$T216*SUMIF(Lists!$E$2:$E$133,'Quarterly Information'!$S216,Exchange_Value))/1000,AF216*SUMIF(Lists!$E$2:$E$133,$I216,Exchange_Value)/1000),1)</f>
        <v>0</v>
      </c>
    </row>
    <row r="217" spans="1:81" ht="14.1">
      <c r="A217" s="18">
        <v>175</v>
      </c>
      <c r="B217" s="46" t="str">
        <f t="shared" si="110"/>
        <v/>
      </c>
      <c r="C217" s="72"/>
      <c r="D217" s="47"/>
      <c r="E217" s="81"/>
      <c r="F217" s="48"/>
      <c r="G217" s="49"/>
      <c r="H217" s="50"/>
      <c r="I217" s="92"/>
      <c r="J217" s="104"/>
      <c r="K217" s="109"/>
      <c r="L217" s="51"/>
      <c r="M217" s="48"/>
      <c r="N217" s="51"/>
      <c r="O217" s="48"/>
      <c r="P217" s="51"/>
      <c r="Q217" s="69"/>
      <c r="R217" s="51"/>
      <c r="S217" s="69"/>
      <c r="T217" s="110"/>
      <c r="U217" s="107"/>
      <c r="V217" s="48"/>
      <c r="W217" s="52"/>
      <c r="X217" s="48"/>
      <c r="Y217" s="116"/>
      <c r="Z217" s="133"/>
      <c r="AA217" s="131"/>
      <c r="AB217" s="76"/>
      <c r="AC217" s="76"/>
      <c r="AD217" s="76"/>
      <c r="AE217" s="76"/>
      <c r="AF217" s="76"/>
      <c r="AG217" s="145"/>
      <c r="AH217"/>
      <c r="AI217" s="148">
        <f t="shared" si="74"/>
        <v>0</v>
      </c>
      <c r="AJ217" s="148">
        <f t="shared" si="75"/>
        <v>0</v>
      </c>
      <c r="AK217" s="148">
        <f t="shared" si="76"/>
        <v>0</v>
      </c>
      <c r="AL217" s="148">
        <f t="shared" si="77"/>
        <v>0</v>
      </c>
      <c r="AM217" s="148">
        <f t="shared" si="78"/>
        <v>0</v>
      </c>
      <c r="AN217" s="148">
        <f t="shared" si="79"/>
        <v>0</v>
      </c>
      <c r="AO217" s="150"/>
      <c r="AP217" s="149" t="e">
        <f t="shared" si="80"/>
        <v>#DIV/0!</v>
      </c>
      <c r="AQ217" s="149" t="e">
        <f t="shared" si="81"/>
        <v>#DIV/0!</v>
      </c>
      <c r="AR217" s="149" t="e">
        <f t="shared" si="82"/>
        <v>#DIV/0!</v>
      </c>
      <c r="AS217" s="149" t="e">
        <f t="shared" si="83"/>
        <v>#DIV/0!</v>
      </c>
      <c r="AT217" s="149" t="e">
        <f t="shared" si="84"/>
        <v>#DIV/0!</v>
      </c>
      <c r="AU217" s="148">
        <f t="shared" si="85"/>
        <v>0</v>
      </c>
      <c r="AV217" s="149" t="e">
        <f t="shared" si="86"/>
        <v>#DIV/0!</v>
      </c>
      <c r="AW217" s="149" t="e">
        <f t="shared" si="87"/>
        <v>#DIV/0!</v>
      </c>
      <c r="AX217" s="149" t="e">
        <f t="shared" si="88"/>
        <v>#DIV/0!</v>
      </c>
      <c r="AY217" s="149" t="e">
        <f t="shared" si="89"/>
        <v>#DIV/0!</v>
      </c>
      <c r="AZ217" s="149" t="e">
        <f t="shared" si="90"/>
        <v>#DIV/0!</v>
      </c>
      <c r="BA217" s="148">
        <f t="shared" si="91"/>
        <v>0</v>
      </c>
      <c r="BB217" s="149" t="e">
        <f t="shared" si="92"/>
        <v>#DIV/0!</v>
      </c>
      <c r="BC217" s="149" t="e">
        <f t="shared" si="93"/>
        <v>#DIV/0!</v>
      </c>
      <c r="BD217" s="149" t="e">
        <f t="shared" si="94"/>
        <v>#DIV/0!</v>
      </c>
      <c r="BE217" s="149" t="e">
        <f t="shared" si="95"/>
        <v>#DIV/0!</v>
      </c>
      <c r="BF217" s="149" t="e">
        <f t="shared" si="96"/>
        <v>#DIV/0!</v>
      </c>
      <c r="BG217" s="148">
        <f t="shared" si="97"/>
        <v>0</v>
      </c>
      <c r="BH217" s="149" t="e">
        <f t="shared" si="98"/>
        <v>#DIV/0!</v>
      </c>
      <c r="BI217" s="149" t="e">
        <f t="shared" si="99"/>
        <v>#DIV/0!</v>
      </c>
      <c r="BJ217" s="149" t="e">
        <f t="shared" si="100"/>
        <v>#DIV/0!</v>
      </c>
      <c r="BK217" s="149" t="e">
        <f t="shared" si="101"/>
        <v>#DIV/0!</v>
      </c>
      <c r="BL217" s="149" t="e">
        <f t="shared" si="102"/>
        <v>#DIV/0!</v>
      </c>
      <c r="BM217" s="148">
        <f t="shared" si="103"/>
        <v>0</v>
      </c>
      <c r="BN217" s="149" t="e">
        <f t="shared" si="104"/>
        <v>#DIV/0!</v>
      </c>
      <c r="BO217" s="149" t="e">
        <f t="shared" si="105"/>
        <v>#DIV/0!</v>
      </c>
      <c r="BP217" s="149" t="e">
        <f t="shared" si="106"/>
        <v>#DIV/0!</v>
      </c>
      <c r="BQ217" s="149" t="e">
        <f t="shared" si="107"/>
        <v>#DIV/0!</v>
      </c>
      <c r="BR217" s="149" t="e">
        <f t="shared" si="108"/>
        <v>#DIV/0!</v>
      </c>
      <c r="BS217" s="148">
        <f t="shared" si="109"/>
        <v>0</v>
      </c>
      <c r="BT217" s="150"/>
      <c r="BU217" s="150" t="e">
        <f>VLOOKUP(I217,Lists!$D$2:$D$19,1,FALSE)</f>
        <v>#N/A</v>
      </c>
      <c r="BV217" s="150" t="e">
        <f>VLOOKUP($I217,Blends!$B$2:$B$115,1,FALSE)</f>
        <v>#N/A</v>
      </c>
      <c r="BW217" s="150"/>
      <c r="BX217" s="151">
        <f>ROUND(IF($I217="Other HFC Blend",(AA217*$L217*SUMIF(Lists!$E$2:$E$133,'Quarterly Information'!$K217,Exchange_Value)+AA217*$N217*SUMIF(Lists!$E$2:$E$133,'Quarterly Information'!$M217,Exchange_Value)+AA217*$P217*SUMIF(Lists!$E$2:$E$133,'Quarterly Information'!$O217,Exchange_Value)+AA217*$R217*SUMIF(Lists!$E$2:$E$133,'Quarterly Information'!$Q217,Exchange_Value)+AA217*$T217*SUMIF(Lists!$E$2:$E$133,'Quarterly Information'!$S217,Exchange_Value))/1000,AA217*SUMIF(Lists!$E$2:$E$133,$I217,Exchange_Value)/1000),1)</f>
        <v>0</v>
      </c>
      <c r="BY217" s="151">
        <f>ROUND(IF($I217="Other HFC Blend",(AB217*$L217*SUMIF(Lists!$E$2:$E$133,'Quarterly Information'!$K217,Exchange_Value)+AB217*$N217*SUMIF(Lists!$E$2:$E$133,'Quarterly Information'!$M217,Exchange_Value)+AB217*$P217*SUMIF(Lists!$E$2:$E$133,'Quarterly Information'!$O217,Exchange_Value)+AB217*$R217*SUMIF(Lists!$E$2:$E$133,'Quarterly Information'!$Q217,Exchange_Value)+AB217*$T217*SUMIF(Lists!$E$2:$E$133,'Quarterly Information'!$S217,Exchange_Value))/1000,AB217*SUMIF(Lists!$E$2:$E$133,$I217,Exchange_Value)/1000),1)</f>
        <v>0</v>
      </c>
      <c r="BZ217" s="151">
        <f>ROUND(IF($I217="Other HFC Blend",(AC217*$L217*SUMIF(Lists!$E$2:$E$133,'Quarterly Information'!$K217,Exchange_Value)+AC217*$N217*SUMIF(Lists!$E$2:$E$133,'Quarterly Information'!$M217,Exchange_Value)+AC217*$P217*SUMIF(Lists!$E$2:$E$133,'Quarterly Information'!$O217,Exchange_Value)+AC217*$R217*SUMIF(Lists!$E$2:$E$133,'Quarterly Information'!$Q217,Exchange_Value)+AC217*$T217*SUMIF(Lists!$E$2:$E$133,'Quarterly Information'!$S217,Exchange_Value))/1000,AC217*SUMIF(Lists!$E$2:$E$133,$I217,Exchange_Value)/1000),1)</f>
        <v>0</v>
      </c>
      <c r="CA217" s="151">
        <f>ROUND(IF($I217="Other HFC Blend",(AD217*$L217*SUMIF(Lists!$E$2:$E$133,'Quarterly Information'!$K217,Exchange_Value)+AD217*$N217*SUMIF(Lists!$E$2:$E$133,'Quarterly Information'!$M217,Exchange_Value)+AD217*$P217*SUMIF(Lists!$E$2:$E$133,'Quarterly Information'!$O217,Exchange_Value)+AD217*$R217*SUMIF(Lists!$E$2:$E$133,'Quarterly Information'!$Q217,Exchange_Value)+AD217*$T217*SUMIF(Lists!$E$2:$E$133,'Quarterly Information'!$S217,Exchange_Value))/1000,AD217*SUMIF(Lists!$E$2:$E$133,$I217,Exchange_Value)/1000),1)</f>
        <v>0</v>
      </c>
      <c r="CB217" s="151">
        <f>ROUND(IF($I217="Other HFC Blend",(AE217*$L217*SUMIF(Lists!$E$2:$E$133,'Quarterly Information'!$K217,Exchange_Value)+AE217*$N217*SUMIF(Lists!$E$2:$E$133,'Quarterly Information'!$M217,Exchange_Value)+AE217*$P217*SUMIF(Lists!$E$2:$E$133,'Quarterly Information'!$O217,Exchange_Value)+AE217*$R217*SUMIF(Lists!$E$2:$E$133,'Quarterly Information'!$Q217,Exchange_Value)+AE217*$T217*SUMIF(Lists!$E$2:$E$133,'Quarterly Information'!$S217,Exchange_Value))/1000,AE217*SUMIF(Lists!$E$2:$E$133,$I217,Exchange_Value)/1000),1)</f>
        <v>0</v>
      </c>
      <c r="CC217" s="151">
        <f>ROUND(IF($I217="Other HFC Blend",(AF217*$L217*SUMIF(Lists!$E$2:$E$133,'Quarterly Information'!$K217,Exchange_Value)+AF217*$N217*SUMIF(Lists!$E$2:$E$133,'Quarterly Information'!$M217,Exchange_Value)+AF217*$P217*SUMIF(Lists!$E$2:$E$133,'Quarterly Information'!$O217,Exchange_Value)+AF217*$R217*SUMIF(Lists!$E$2:$E$133,'Quarterly Information'!$Q217,Exchange_Value)+AF217*$T217*SUMIF(Lists!$E$2:$E$133,'Quarterly Information'!$S217,Exchange_Value))/1000,AF217*SUMIF(Lists!$E$2:$E$133,$I217,Exchange_Value)/1000),1)</f>
        <v>0</v>
      </c>
    </row>
    <row r="218" spans="1:81" ht="14.1">
      <c r="A218" s="18">
        <v>176</v>
      </c>
      <c r="B218" s="46" t="str">
        <f t="shared" si="110"/>
        <v/>
      </c>
      <c r="C218" s="72"/>
      <c r="D218" s="47"/>
      <c r="E218" s="81"/>
      <c r="F218" s="48"/>
      <c r="G218" s="49"/>
      <c r="H218" s="50"/>
      <c r="I218" s="92"/>
      <c r="J218" s="104"/>
      <c r="K218" s="109"/>
      <c r="L218" s="51"/>
      <c r="M218" s="48"/>
      <c r="N218" s="51"/>
      <c r="O218" s="48"/>
      <c r="P218" s="51"/>
      <c r="Q218" s="69"/>
      <c r="R218" s="51"/>
      <c r="S218" s="69"/>
      <c r="T218" s="110"/>
      <c r="U218" s="107"/>
      <c r="V218" s="48"/>
      <c r="W218" s="52"/>
      <c r="X218" s="48"/>
      <c r="Y218" s="116"/>
      <c r="Z218" s="133"/>
      <c r="AA218" s="131"/>
      <c r="AB218" s="76"/>
      <c r="AC218" s="76"/>
      <c r="AD218" s="76"/>
      <c r="AE218" s="76"/>
      <c r="AF218" s="76"/>
      <c r="AG218" s="145"/>
      <c r="AH218"/>
      <c r="AI218" s="148">
        <f t="shared" si="74"/>
        <v>0</v>
      </c>
      <c r="AJ218" s="148">
        <f t="shared" si="75"/>
        <v>0</v>
      </c>
      <c r="AK218" s="148">
        <f t="shared" si="76"/>
        <v>0</v>
      </c>
      <c r="AL218" s="148">
        <f t="shared" si="77"/>
        <v>0</v>
      </c>
      <c r="AM218" s="148">
        <f t="shared" si="78"/>
        <v>0</v>
      </c>
      <c r="AN218" s="148">
        <f t="shared" si="79"/>
        <v>0</v>
      </c>
      <c r="AO218" s="150"/>
      <c r="AP218" s="149" t="e">
        <f t="shared" si="80"/>
        <v>#DIV/0!</v>
      </c>
      <c r="AQ218" s="149" t="e">
        <f t="shared" si="81"/>
        <v>#DIV/0!</v>
      </c>
      <c r="AR218" s="149" t="e">
        <f t="shared" si="82"/>
        <v>#DIV/0!</v>
      </c>
      <c r="AS218" s="149" t="e">
        <f t="shared" si="83"/>
        <v>#DIV/0!</v>
      </c>
      <c r="AT218" s="149" t="e">
        <f t="shared" si="84"/>
        <v>#DIV/0!</v>
      </c>
      <c r="AU218" s="148">
        <f t="shared" si="85"/>
        <v>0</v>
      </c>
      <c r="AV218" s="149" t="e">
        <f t="shared" si="86"/>
        <v>#DIV/0!</v>
      </c>
      <c r="AW218" s="149" t="e">
        <f t="shared" si="87"/>
        <v>#DIV/0!</v>
      </c>
      <c r="AX218" s="149" t="e">
        <f t="shared" si="88"/>
        <v>#DIV/0!</v>
      </c>
      <c r="AY218" s="149" t="e">
        <f t="shared" si="89"/>
        <v>#DIV/0!</v>
      </c>
      <c r="AZ218" s="149" t="e">
        <f t="shared" si="90"/>
        <v>#DIV/0!</v>
      </c>
      <c r="BA218" s="148">
        <f t="shared" si="91"/>
        <v>0</v>
      </c>
      <c r="BB218" s="149" t="e">
        <f t="shared" si="92"/>
        <v>#DIV/0!</v>
      </c>
      <c r="BC218" s="149" t="e">
        <f t="shared" si="93"/>
        <v>#DIV/0!</v>
      </c>
      <c r="BD218" s="149" t="e">
        <f t="shared" si="94"/>
        <v>#DIV/0!</v>
      </c>
      <c r="BE218" s="149" t="e">
        <f t="shared" si="95"/>
        <v>#DIV/0!</v>
      </c>
      <c r="BF218" s="149" t="e">
        <f t="shared" si="96"/>
        <v>#DIV/0!</v>
      </c>
      <c r="BG218" s="148">
        <f t="shared" si="97"/>
        <v>0</v>
      </c>
      <c r="BH218" s="149" t="e">
        <f t="shared" si="98"/>
        <v>#DIV/0!</v>
      </c>
      <c r="BI218" s="149" t="e">
        <f t="shared" si="99"/>
        <v>#DIV/0!</v>
      </c>
      <c r="BJ218" s="149" t="e">
        <f t="shared" si="100"/>
        <v>#DIV/0!</v>
      </c>
      <c r="BK218" s="149" t="e">
        <f t="shared" si="101"/>
        <v>#DIV/0!</v>
      </c>
      <c r="BL218" s="149" t="e">
        <f t="shared" si="102"/>
        <v>#DIV/0!</v>
      </c>
      <c r="BM218" s="148">
        <f t="shared" si="103"/>
        <v>0</v>
      </c>
      <c r="BN218" s="149" t="e">
        <f t="shared" si="104"/>
        <v>#DIV/0!</v>
      </c>
      <c r="BO218" s="149" t="e">
        <f t="shared" si="105"/>
        <v>#DIV/0!</v>
      </c>
      <c r="BP218" s="149" t="e">
        <f t="shared" si="106"/>
        <v>#DIV/0!</v>
      </c>
      <c r="BQ218" s="149" t="e">
        <f t="shared" si="107"/>
        <v>#DIV/0!</v>
      </c>
      <c r="BR218" s="149" t="e">
        <f t="shared" si="108"/>
        <v>#DIV/0!</v>
      </c>
      <c r="BS218" s="148">
        <f t="shared" si="109"/>
        <v>0</v>
      </c>
      <c r="BT218" s="150"/>
      <c r="BU218" s="150" t="e">
        <f>VLOOKUP(I218,Lists!$D$2:$D$19,1,FALSE)</f>
        <v>#N/A</v>
      </c>
      <c r="BV218" s="150" t="e">
        <f>VLOOKUP($I218,Blends!$B$2:$B$115,1,FALSE)</f>
        <v>#N/A</v>
      </c>
      <c r="BW218" s="150"/>
      <c r="BX218" s="151">
        <f>ROUND(IF($I218="Other HFC Blend",(AA218*$L218*SUMIF(Lists!$E$2:$E$133,'Quarterly Information'!$K218,Exchange_Value)+AA218*$N218*SUMIF(Lists!$E$2:$E$133,'Quarterly Information'!$M218,Exchange_Value)+AA218*$P218*SUMIF(Lists!$E$2:$E$133,'Quarterly Information'!$O218,Exchange_Value)+AA218*$R218*SUMIF(Lists!$E$2:$E$133,'Quarterly Information'!$Q218,Exchange_Value)+AA218*$T218*SUMIF(Lists!$E$2:$E$133,'Quarterly Information'!$S218,Exchange_Value))/1000,AA218*SUMIF(Lists!$E$2:$E$133,$I218,Exchange_Value)/1000),1)</f>
        <v>0</v>
      </c>
      <c r="BY218" s="151">
        <f>ROUND(IF($I218="Other HFC Blend",(AB218*$L218*SUMIF(Lists!$E$2:$E$133,'Quarterly Information'!$K218,Exchange_Value)+AB218*$N218*SUMIF(Lists!$E$2:$E$133,'Quarterly Information'!$M218,Exchange_Value)+AB218*$P218*SUMIF(Lists!$E$2:$E$133,'Quarterly Information'!$O218,Exchange_Value)+AB218*$R218*SUMIF(Lists!$E$2:$E$133,'Quarterly Information'!$Q218,Exchange_Value)+AB218*$T218*SUMIF(Lists!$E$2:$E$133,'Quarterly Information'!$S218,Exchange_Value))/1000,AB218*SUMIF(Lists!$E$2:$E$133,$I218,Exchange_Value)/1000),1)</f>
        <v>0</v>
      </c>
      <c r="BZ218" s="151">
        <f>ROUND(IF($I218="Other HFC Blend",(AC218*$L218*SUMIF(Lists!$E$2:$E$133,'Quarterly Information'!$K218,Exchange_Value)+AC218*$N218*SUMIF(Lists!$E$2:$E$133,'Quarterly Information'!$M218,Exchange_Value)+AC218*$P218*SUMIF(Lists!$E$2:$E$133,'Quarterly Information'!$O218,Exchange_Value)+AC218*$R218*SUMIF(Lists!$E$2:$E$133,'Quarterly Information'!$Q218,Exchange_Value)+AC218*$T218*SUMIF(Lists!$E$2:$E$133,'Quarterly Information'!$S218,Exchange_Value))/1000,AC218*SUMIF(Lists!$E$2:$E$133,$I218,Exchange_Value)/1000),1)</f>
        <v>0</v>
      </c>
      <c r="CA218" s="151">
        <f>ROUND(IF($I218="Other HFC Blend",(AD218*$L218*SUMIF(Lists!$E$2:$E$133,'Quarterly Information'!$K218,Exchange_Value)+AD218*$N218*SUMIF(Lists!$E$2:$E$133,'Quarterly Information'!$M218,Exchange_Value)+AD218*$P218*SUMIF(Lists!$E$2:$E$133,'Quarterly Information'!$O218,Exchange_Value)+AD218*$R218*SUMIF(Lists!$E$2:$E$133,'Quarterly Information'!$Q218,Exchange_Value)+AD218*$T218*SUMIF(Lists!$E$2:$E$133,'Quarterly Information'!$S218,Exchange_Value))/1000,AD218*SUMIF(Lists!$E$2:$E$133,$I218,Exchange_Value)/1000),1)</f>
        <v>0</v>
      </c>
      <c r="CB218" s="151">
        <f>ROUND(IF($I218="Other HFC Blend",(AE218*$L218*SUMIF(Lists!$E$2:$E$133,'Quarterly Information'!$K218,Exchange_Value)+AE218*$N218*SUMIF(Lists!$E$2:$E$133,'Quarterly Information'!$M218,Exchange_Value)+AE218*$P218*SUMIF(Lists!$E$2:$E$133,'Quarterly Information'!$O218,Exchange_Value)+AE218*$R218*SUMIF(Lists!$E$2:$E$133,'Quarterly Information'!$Q218,Exchange_Value)+AE218*$T218*SUMIF(Lists!$E$2:$E$133,'Quarterly Information'!$S218,Exchange_Value))/1000,AE218*SUMIF(Lists!$E$2:$E$133,$I218,Exchange_Value)/1000),1)</f>
        <v>0</v>
      </c>
      <c r="CC218" s="151">
        <f>ROUND(IF($I218="Other HFC Blend",(AF218*$L218*SUMIF(Lists!$E$2:$E$133,'Quarterly Information'!$K218,Exchange_Value)+AF218*$N218*SUMIF(Lists!$E$2:$E$133,'Quarterly Information'!$M218,Exchange_Value)+AF218*$P218*SUMIF(Lists!$E$2:$E$133,'Quarterly Information'!$O218,Exchange_Value)+AF218*$R218*SUMIF(Lists!$E$2:$E$133,'Quarterly Information'!$Q218,Exchange_Value)+AF218*$T218*SUMIF(Lists!$E$2:$E$133,'Quarterly Information'!$S218,Exchange_Value))/1000,AF218*SUMIF(Lists!$E$2:$E$133,$I218,Exchange_Value)/1000),1)</f>
        <v>0</v>
      </c>
    </row>
    <row r="219" spans="1:81" ht="14.1">
      <c r="A219" s="18">
        <v>177</v>
      </c>
      <c r="B219" s="46" t="str">
        <f t="shared" si="110"/>
        <v/>
      </c>
      <c r="C219" s="72"/>
      <c r="D219" s="47"/>
      <c r="E219" s="81"/>
      <c r="F219" s="48"/>
      <c r="G219" s="49"/>
      <c r="H219" s="50"/>
      <c r="I219" s="92"/>
      <c r="J219" s="104"/>
      <c r="K219" s="109"/>
      <c r="L219" s="51"/>
      <c r="M219" s="48"/>
      <c r="N219" s="51"/>
      <c r="O219" s="48"/>
      <c r="P219" s="51"/>
      <c r="Q219" s="69"/>
      <c r="R219" s="51"/>
      <c r="S219" s="69"/>
      <c r="T219" s="110"/>
      <c r="U219" s="107"/>
      <c r="V219" s="48"/>
      <c r="W219" s="52"/>
      <c r="X219" s="48"/>
      <c r="Y219" s="116"/>
      <c r="Z219" s="133"/>
      <c r="AA219" s="131"/>
      <c r="AB219" s="76"/>
      <c r="AC219" s="76"/>
      <c r="AD219" s="76"/>
      <c r="AE219" s="76"/>
      <c r="AF219" s="76"/>
      <c r="AG219" s="145"/>
      <c r="AH219"/>
      <c r="AI219" s="148">
        <f t="shared" si="74"/>
        <v>0</v>
      </c>
      <c r="AJ219" s="148">
        <f t="shared" si="75"/>
        <v>0</v>
      </c>
      <c r="AK219" s="148">
        <f t="shared" si="76"/>
        <v>0</v>
      </c>
      <c r="AL219" s="148">
        <f t="shared" si="77"/>
        <v>0</v>
      </c>
      <c r="AM219" s="148">
        <f t="shared" si="78"/>
        <v>0</v>
      </c>
      <c r="AN219" s="148">
        <f t="shared" si="79"/>
        <v>0</v>
      </c>
      <c r="AO219" s="150"/>
      <c r="AP219" s="149" t="e">
        <f t="shared" si="80"/>
        <v>#DIV/0!</v>
      </c>
      <c r="AQ219" s="149" t="e">
        <f t="shared" si="81"/>
        <v>#DIV/0!</v>
      </c>
      <c r="AR219" s="149" t="e">
        <f t="shared" si="82"/>
        <v>#DIV/0!</v>
      </c>
      <c r="AS219" s="149" t="e">
        <f t="shared" si="83"/>
        <v>#DIV/0!</v>
      </c>
      <c r="AT219" s="149" t="e">
        <f t="shared" si="84"/>
        <v>#DIV/0!</v>
      </c>
      <c r="AU219" s="148">
        <f t="shared" si="85"/>
        <v>0</v>
      </c>
      <c r="AV219" s="149" t="e">
        <f t="shared" si="86"/>
        <v>#DIV/0!</v>
      </c>
      <c r="AW219" s="149" t="e">
        <f t="shared" si="87"/>
        <v>#DIV/0!</v>
      </c>
      <c r="AX219" s="149" t="e">
        <f t="shared" si="88"/>
        <v>#DIV/0!</v>
      </c>
      <c r="AY219" s="149" t="e">
        <f t="shared" si="89"/>
        <v>#DIV/0!</v>
      </c>
      <c r="AZ219" s="149" t="e">
        <f t="shared" si="90"/>
        <v>#DIV/0!</v>
      </c>
      <c r="BA219" s="148">
        <f t="shared" si="91"/>
        <v>0</v>
      </c>
      <c r="BB219" s="149" t="e">
        <f t="shared" si="92"/>
        <v>#DIV/0!</v>
      </c>
      <c r="BC219" s="149" t="e">
        <f t="shared" si="93"/>
        <v>#DIV/0!</v>
      </c>
      <c r="BD219" s="149" t="e">
        <f t="shared" si="94"/>
        <v>#DIV/0!</v>
      </c>
      <c r="BE219" s="149" t="e">
        <f t="shared" si="95"/>
        <v>#DIV/0!</v>
      </c>
      <c r="BF219" s="149" t="e">
        <f t="shared" si="96"/>
        <v>#DIV/0!</v>
      </c>
      <c r="BG219" s="148">
        <f t="shared" si="97"/>
        <v>0</v>
      </c>
      <c r="BH219" s="149" t="e">
        <f t="shared" si="98"/>
        <v>#DIV/0!</v>
      </c>
      <c r="BI219" s="149" t="e">
        <f t="shared" si="99"/>
        <v>#DIV/0!</v>
      </c>
      <c r="BJ219" s="149" t="e">
        <f t="shared" si="100"/>
        <v>#DIV/0!</v>
      </c>
      <c r="BK219" s="149" t="e">
        <f t="shared" si="101"/>
        <v>#DIV/0!</v>
      </c>
      <c r="BL219" s="149" t="e">
        <f t="shared" si="102"/>
        <v>#DIV/0!</v>
      </c>
      <c r="BM219" s="148">
        <f t="shared" si="103"/>
        <v>0</v>
      </c>
      <c r="BN219" s="149" t="e">
        <f t="shared" si="104"/>
        <v>#DIV/0!</v>
      </c>
      <c r="BO219" s="149" t="e">
        <f t="shared" si="105"/>
        <v>#DIV/0!</v>
      </c>
      <c r="BP219" s="149" t="e">
        <f t="shared" si="106"/>
        <v>#DIV/0!</v>
      </c>
      <c r="BQ219" s="149" t="e">
        <f t="shared" si="107"/>
        <v>#DIV/0!</v>
      </c>
      <c r="BR219" s="149" t="e">
        <f t="shared" si="108"/>
        <v>#DIV/0!</v>
      </c>
      <c r="BS219" s="148">
        <f t="shared" si="109"/>
        <v>0</v>
      </c>
      <c r="BT219" s="150"/>
      <c r="BU219" s="150" t="e">
        <f>VLOOKUP(I219,Lists!$D$2:$D$19,1,FALSE)</f>
        <v>#N/A</v>
      </c>
      <c r="BV219" s="150" t="e">
        <f>VLOOKUP($I219,Blends!$B$2:$B$115,1,FALSE)</f>
        <v>#N/A</v>
      </c>
      <c r="BW219" s="150"/>
      <c r="BX219" s="151">
        <f>ROUND(IF($I219="Other HFC Blend",(AA219*$L219*SUMIF(Lists!$E$2:$E$133,'Quarterly Information'!$K219,Exchange_Value)+AA219*$N219*SUMIF(Lists!$E$2:$E$133,'Quarterly Information'!$M219,Exchange_Value)+AA219*$P219*SUMIF(Lists!$E$2:$E$133,'Quarterly Information'!$O219,Exchange_Value)+AA219*$R219*SUMIF(Lists!$E$2:$E$133,'Quarterly Information'!$Q219,Exchange_Value)+AA219*$T219*SUMIF(Lists!$E$2:$E$133,'Quarterly Information'!$S219,Exchange_Value))/1000,AA219*SUMIF(Lists!$E$2:$E$133,$I219,Exchange_Value)/1000),1)</f>
        <v>0</v>
      </c>
      <c r="BY219" s="151">
        <f>ROUND(IF($I219="Other HFC Blend",(AB219*$L219*SUMIF(Lists!$E$2:$E$133,'Quarterly Information'!$K219,Exchange_Value)+AB219*$N219*SUMIF(Lists!$E$2:$E$133,'Quarterly Information'!$M219,Exchange_Value)+AB219*$P219*SUMIF(Lists!$E$2:$E$133,'Quarterly Information'!$O219,Exchange_Value)+AB219*$R219*SUMIF(Lists!$E$2:$E$133,'Quarterly Information'!$Q219,Exchange_Value)+AB219*$T219*SUMIF(Lists!$E$2:$E$133,'Quarterly Information'!$S219,Exchange_Value))/1000,AB219*SUMIF(Lists!$E$2:$E$133,$I219,Exchange_Value)/1000),1)</f>
        <v>0</v>
      </c>
      <c r="BZ219" s="151">
        <f>ROUND(IF($I219="Other HFC Blend",(AC219*$L219*SUMIF(Lists!$E$2:$E$133,'Quarterly Information'!$K219,Exchange_Value)+AC219*$N219*SUMIF(Lists!$E$2:$E$133,'Quarterly Information'!$M219,Exchange_Value)+AC219*$P219*SUMIF(Lists!$E$2:$E$133,'Quarterly Information'!$O219,Exchange_Value)+AC219*$R219*SUMIF(Lists!$E$2:$E$133,'Quarterly Information'!$Q219,Exchange_Value)+AC219*$T219*SUMIF(Lists!$E$2:$E$133,'Quarterly Information'!$S219,Exchange_Value))/1000,AC219*SUMIF(Lists!$E$2:$E$133,$I219,Exchange_Value)/1000),1)</f>
        <v>0</v>
      </c>
      <c r="CA219" s="151">
        <f>ROUND(IF($I219="Other HFC Blend",(AD219*$L219*SUMIF(Lists!$E$2:$E$133,'Quarterly Information'!$K219,Exchange_Value)+AD219*$N219*SUMIF(Lists!$E$2:$E$133,'Quarterly Information'!$M219,Exchange_Value)+AD219*$P219*SUMIF(Lists!$E$2:$E$133,'Quarterly Information'!$O219,Exchange_Value)+AD219*$R219*SUMIF(Lists!$E$2:$E$133,'Quarterly Information'!$Q219,Exchange_Value)+AD219*$T219*SUMIF(Lists!$E$2:$E$133,'Quarterly Information'!$S219,Exchange_Value))/1000,AD219*SUMIF(Lists!$E$2:$E$133,$I219,Exchange_Value)/1000),1)</f>
        <v>0</v>
      </c>
      <c r="CB219" s="151">
        <f>ROUND(IF($I219="Other HFC Blend",(AE219*$L219*SUMIF(Lists!$E$2:$E$133,'Quarterly Information'!$K219,Exchange_Value)+AE219*$N219*SUMIF(Lists!$E$2:$E$133,'Quarterly Information'!$M219,Exchange_Value)+AE219*$P219*SUMIF(Lists!$E$2:$E$133,'Quarterly Information'!$O219,Exchange_Value)+AE219*$R219*SUMIF(Lists!$E$2:$E$133,'Quarterly Information'!$Q219,Exchange_Value)+AE219*$T219*SUMIF(Lists!$E$2:$E$133,'Quarterly Information'!$S219,Exchange_Value))/1000,AE219*SUMIF(Lists!$E$2:$E$133,$I219,Exchange_Value)/1000),1)</f>
        <v>0</v>
      </c>
      <c r="CC219" s="151">
        <f>ROUND(IF($I219="Other HFC Blend",(AF219*$L219*SUMIF(Lists!$E$2:$E$133,'Quarterly Information'!$K219,Exchange_Value)+AF219*$N219*SUMIF(Lists!$E$2:$E$133,'Quarterly Information'!$M219,Exchange_Value)+AF219*$P219*SUMIF(Lists!$E$2:$E$133,'Quarterly Information'!$O219,Exchange_Value)+AF219*$R219*SUMIF(Lists!$E$2:$E$133,'Quarterly Information'!$Q219,Exchange_Value)+AF219*$T219*SUMIF(Lists!$E$2:$E$133,'Quarterly Information'!$S219,Exchange_Value))/1000,AF219*SUMIF(Lists!$E$2:$E$133,$I219,Exchange_Value)/1000),1)</f>
        <v>0</v>
      </c>
    </row>
    <row r="220" spans="1:81" ht="14.1">
      <c r="A220" s="18">
        <v>178</v>
      </c>
      <c r="B220" s="46" t="str">
        <f t="shared" si="110"/>
        <v/>
      </c>
      <c r="C220" s="72"/>
      <c r="D220" s="47"/>
      <c r="E220" s="81"/>
      <c r="F220" s="48"/>
      <c r="G220" s="49"/>
      <c r="H220" s="50"/>
      <c r="I220" s="92"/>
      <c r="J220" s="104"/>
      <c r="K220" s="109"/>
      <c r="L220" s="51"/>
      <c r="M220" s="48"/>
      <c r="N220" s="51"/>
      <c r="O220" s="48"/>
      <c r="P220" s="51"/>
      <c r="Q220" s="69"/>
      <c r="R220" s="51"/>
      <c r="S220" s="69"/>
      <c r="T220" s="110"/>
      <c r="U220" s="107"/>
      <c r="V220" s="48"/>
      <c r="W220" s="52"/>
      <c r="X220" s="48"/>
      <c r="Y220" s="116"/>
      <c r="Z220" s="133"/>
      <c r="AA220" s="131"/>
      <c r="AB220" s="76"/>
      <c r="AC220" s="76"/>
      <c r="AD220" s="76"/>
      <c r="AE220" s="76"/>
      <c r="AF220" s="76"/>
      <c r="AG220" s="145"/>
      <c r="AH220"/>
      <c r="AI220" s="148">
        <f t="shared" si="74"/>
        <v>0</v>
      </c>
      <c r="AJ220" s="148">
        <f t="shared" si="75"/>
        <v>0</v>
      </c>
      <c r="AK220" s="148">
        <f t="shared" si="76"/>
        <v>0</v>
      </c>
      <c r="AL220" s="148">
        <f t="shared" si="77"/>
        <v>0</v>
      </c>
      <c r="AM220" s="148">
        <f t="shared" si="78"/>
        <v>0</v>
      </c>
      <c r="AN220" s="148">
        <f t="shared" si="79"/>
        <v>0</v>
      </c>
      <c r="AO220" s="150"/>
      <c r="AP220" s="149" t="e">
        <f t="shared" si="80"/>
        <v>#DIV/0!</v>
      </c>
      <c r="AQ220" s="149" t="e">
        <f t="shared" si="81"/>
        <v>#DIV/0!</v>
      </c>
      <c r="AR220" s="149" t="e">
        <f t="shared" si="82"/>
        <v>#DIV/0!</v>
      </c>
      <c r="AS220" s="149" t="e">
        <f t="shared" si="83"/>
        <v>#DIV/0!</v>
      </c>
      <c r="AT220" s="149" t="e">
        <f t="shared" si="84"/>
        <v>#DIV/0!</v>
      </c>
      <c r="AU220" s="148">
        <f t="shared" si="85"/>
        <v>0</v>
      </c>
      <c r="AV220" s="149" t="e">
        <f t="shared" si="86"/>
        <v>#DIV/0!</v>
      </c>
      <c r="AW220" s="149" t="e">
        <f t="shared" si="87"/>
        <v>#DIV/0!</v>
      </c>
      <c r="AX220" s="149" t="e">
        <f t="shared" si="88"/>
        <v>#DIV/0!</v>
      </c>
      <c r="AY220" s="149" t="e">
        <f t="shared" si="89"/>
        <v>#DIV/0!</v>
      </c>
      <c r="AZ220" s="149" t="e">
        <f t="shared" si="90"/>
        <v>#DIV/0!</v>
      </c>
      <c r="BA220" s="148">
        <f t="shared" si="91"/>
        <v>0</v>
      </c>
      <c r="BB220" s="149" t="e">
        <f t="shared" si="92"/>
        <v>#DIV/0!</v>
      </c>
      <c r="BC220" s="149" t="e">
        <f t="shared" si="93"/>
        <v>#DIV/0!</v>
      </c>
      <c r="BD220" s="149" t="e">
        <f t="shared" si="94"/>
        <v>#DIV/0!</v>
      </c>
      <c r="BE220" s="149" t="e">
        <f t="shared" si="95"/>
        <v>#DIV/0!</v>
      </c>
      <c r="BF220" s="149" t="e">
        <f t="shared" si="96"/>
        <v>#DIV/0!</v>
      </c>
      <c r="BG220" s="148">
        <f t="shared" si="97"/>
        <v>0</v>
      </c>
      <c r="BH220" s="149" t="e">
        <f t="shared" si="98"/>
        <v>#DIV/0!</v>
      </c>
      <c r="BI220" s="149" t="e">
        <f t="shared" si="99"/>
        <v>#DIV/0!</v>
      </c>
      <c r="BJ220" s="149" t="e">
        <f t="shared" si="100"/>
        <v>#DIV/0!</v>
      </c>
      <c r="BK220" s="149" t="e">
        <f t="shared" si="101"/>
        <v>#DIV/0!</v>
      </c>
      <c r="BL220" s="149" t="e">
        <f t="shared" si="102"/>
        <v>#DIV/0!</v>
      </c>
      <c r="BM220" s="148">
        <f t="shared" si="103"/>
        <v>0</v>
      </c>
      <c r="BN220" s="149" t="e">
        <f t="shared" si="104"/>
        <v>#DIV/0!</v>
      </c>
      <c r="BO220" s="149" t="e">
        <f t="shared" si="105"/>
        <v>#DIV/0!</v>
      </c>
      <c r="BP220" s="149" t="e">
        <f t="shared" si="106"/>
        <v>#DIV/0!</v>
      </c>
      <c r="BQ220" s="149" t="e">
        <f t="shared" si="107"/>
        <v>#DIV/0!</v>
      </c>
      <c r="BR220" s="149" t="e">
        <f t="shared" si="108"/>
        <v>#DIV/0!</v>
      </c>
      <c r="BS220" s="148">
        <f t="shared" si="109"/>
        <v>0</v>
      </c>
      <c r="BT220" s="150"/>
      <c r="BU220" s="150" t="e">
        <f>VLOOKUP(I220,Lists!$D$2:$D$19,1,FALSE)</f>
        <v>#N/A</v>
      </c>
      <c r="BV220" s="150" t="e">
        <f>VLOOKUP($I220,Blends!$B$2:$B$115,1,FALSE)</f>
        <v>#N/A</v>
      </c>
      <c r="BW220" s="150"/>
      <c r="BX220" s="151">
        <f>ROUND(IF($I220="Other HFC Blend",(AA220*$L220*SUMIF(Lists!$E$2:$E$133,'Quarterly Information'!$K220,Exchange_Value)+AA220*$N220*SUMIF(Lists!$E$2:$E$133,'Quarterly Information'!$M220,Exchange_Value)+AA220*$P220*SUMIF(Lists!$E$2:$E$133,'Quarterly Information'!$O220,Exchange_Value)+AA220*$R220*SUMIF(Lists!$E$2:$E$133,'Quarterly Information'!$Q220,Exchange_Value)+AA220*$T220*SUMIF(Lists!$E$2:$E$133,'Quarterly Information'!$S220,Exchange_Value))/1000,AA220*SUMIF(Lists!$E$2:$E$133,$I220,Exchange_Value)/1000),1)</f>
        <v>0</v>
      </c>
      <c r="BY220" s="151">
        <f>ROUND(IF($I220="Other HFC Blend",(AB220*$L220*SUMIF(Lists!$E$2:$E$133,'Quarterly Information'!$K220,Exchange_Value)+AB220*$N220*SUMIF(Lists!$E$2:$E$133,'Quarterly Information'!$M220,Exchange_Value)+AB220*$P220*SUMIF(Lists!$E$2:$E$133,'Quarterly Information'!$O220,Exchange_Value)+AB220*$R220*SUMIF(Lists!$E$2:$E$133,'Quarterly Information'!$Q220,Exchange_Value)+AB220*$T220*SUMIF(Lists!$E$2:$E$133,'Quarterly Information'!$S220,Exchange_Value))/1000,AB220*SUMIF(Lists!$E$2:$E$133,$I220,Exchange_Value)/1000),1)</f>
        <v>0</v>
      </c>
      <c r="BZ220" s="151">
        <f>ROUND(IF($I220="Other HFC Blend",(AC220*$L220*SUMIF(Lists!$E$2:$E$133,'Quarterly Information'!$K220,Exchange_Value)+AC220*$N220*SUMIF(Lists!$E$2:$E$133,'Quarterly Information'!$M220,Exchange_Value)+AC220*$P220*SUMIF(Lists!$E$2:$E$133,'Quarterly Information'!$O220,Exchange_Value)+AC220*$R220*SUMIF(Lists!$E$2:$E$133,'Quarterly Information'!$Q220,Exchange_Value)+AC220*$T220*SUMIF(Lists!$E$2:$E$133,'Quarterly Information'!$S220,Exchange_Value))/1000,AC220*SUMIF(Lists!$E$2:$E$133,$I220,Exchange_Value)/1000),1)</f>
        <v>0</v>
      </c>
      <c r="CA220" s="151">
        <f>ROUND(IF($I220="Other HFC Blend",(AD220*$L220*SUMIF(Lists!$E$2:$E$133,'Quarterly Information'!$K220,Exchange_Value)+AD220*$N220*SUMIF(Lists!$E$2:$E$133,'Quarterly Information'!$M220,Exchange_Value)+AD220*$P220*SUMIF(Lists!$E$2:$E$133,'Quarterly Information'!$O220,Exchange_Value)+AD220*$R220*SUMIF(Lists!$E$2:$E$133,'Quarterly Information'!$Q220,Exchange_Value)+AD220*$T220*SUMIF(Lists!$E$2:$E$133,'Quarterly Information'!$S220,Exchange_Value))/1000,AD220*SUMIF(Lists!$E$2:$E$133,$I220,Exchange_Value)/1000),1)</f>
        <v>0</v>
      </c>
      <c r="CB220" s="151">
        <f>ROUND(IF($I220="Other HFC Blend",(AE220*$L220*SUMIF(Lists!$E$2:$E$133,'Quarterly Information'!$K220,Exchange_Value)+AE220*$N220*SUMIF(Lists!$E$2:$E$133,'Quarterly Information'!$M220,Exchange_Value)+AE220*$P220*SUMIF(Lists!$E$2:$E$133,'Quarterly Information'!$O220,Exchange_Value)+AE220*$R220*SUMIF(Lists!$E$2:$E$133,'Quarterly Information'!$Q220,Exchange_Value)+AE220*$T220*SUMIF(Lists!$E$2:$E$133,'Quarterly Information'!$S220,Exchange_Value))/1000,AE220*SUMIF(Lists!$E$2:$E$133,$I220,Exchange_Value)/1000),1)</f>
        <v>0</v>
      </c>
      <c r="CC220" s="151">
        <f>ROUND(IF($I220="Other HFC Blend",(AF220*$L220*SUMIF(Lists!$E$2:$E$133,'Quarterly Information'!$K220,Exchange_Value)+AF220*$N220*SUMIF(Lists!$E$2:$E$133,'Quarterly Information'!$M220,Exchange_Value)+AF220*$P220*SUMIF(Lists!$E$2:$E$133,'Quarterly Information'!$O220,Exchange_Value)+AF220*$R220*SUMIF(Lists!$E$2:$E$133,'Quarterly Information'!$Q220,Exchange_Value)+AF220*$T220*SUMIF(Lists!$E$2:$E$133,'Quarterly Information'!$S220,Exchange_Value))/1000,AF220*SUMIF(Lists!$E$2:$E$133,$I220,Exchange_Value)/1000),1)</f>
        <v>0</v>
      </c>
    </row>
    <row r="221" spans="1:81" ht="14.1">
      <c r="A221" s="18">
        <v>179</v>
      </c>
      <c r="B221" s="46" t="str">
        <f t="shared" si="110"/>
        <v/>
      </c>
      <c r="C221" s="72"/>
      <c r="D221" s="47"/>
      <c r="E221" s="81"/>
      <c r="F221" s="48"/>
      <c r="G221" s="49"/>
      <c r="H221" s="50"/>
      <c r="I221" s="92"/>
      <c r="J221" s="104"/>
      <c r="K221" s="109"/>
      <c r="L221" s="51"/>
      <c r="M221" s="48"/>
      <c r="N221" s="51"/>
      <c r="O221" s="48"/>
      <c r="P221" s="51"/>
      <c r="Q221" s="69"/>
      <c r="R221" s="51"/>
      <c r="S221" s="69"/>
      <c r="T221" s="110"/>
      <c r="U221" s="107"/>
      <c r="V221" s="48"/>
      <c r="W221" s="52"/>
      <c r="X221" s="48"/>
      <c r="Y221" s="116"/>
      <c r="Z221" s="133"/>
      <c r="AA221" s="131"/>
      <c r="AB221" s="76"/>
      <c r="AC221" s="76"/>
      <c r="AD221" s="76"/>
      <c r="AE221" s="76"/>
      <c r="AF221" s="76"/>
      <c r="AG221" s="145"/>
      <c r="AH221"/>
      <c r="AI221" s="148">
        <f t="shared" si="74"/>
        <v>0</v>
      </c>
      <c r="AJ221" s="148">
        <f t="shared" si="75"/>
        <v>0</v>
      </c>
      <c r="AK221" s="148">
        <f t="shared" si="76"/>
        <v>0</v>
      </c>
      <c r="AL221" s="148">
        <f t="shared" si="77"/>
        <v>0</v>
      </c>
      <c r="AM221" s="148">
        <f t="shared" si="78"/>
        <v>0</v>
      </c>
      <c r="AN221" s="148">
        <f t="shared" si="79"/>
        <v>0</v>
      </c>
      <c r="AO221" s="150"/>
      <c r="AP221" s="149" t="e">
        <f t="shared" si="80"/>
        <v>#DIV/0!</v>
      </c>
      <c r="AQ221" s="149" t="e">
        <f t="shared" si="81"/>
        <v>#DIV/0!</v>
      </c>
      <c r="AR221" s="149" t="e">
        <f t="shared" si="82"/>
        <v>#DIV/0!</v>
      </c>
      <c r="AS221" s="149" t="e">
        <f t="shared" si="83"/>
        <v>#DIV/0!</v>
      </c>
      <c r="AT221" s="149" t="e">
        <f t="shared" si="84"/>
        <v>#DIV/0!</v>
      </c>
      <c r="AU221" s="148">
        <f t="shared" si="85"/>
        <v>0</v>
      </c>
      <c r="AV221" s="149" t="e">
        <f t="shared" si="86"/>
        <v>#DIV/0!</v>
      </c>
      <c r="AW221" s="149" t="e">
        <f t="shared" si="87"/>
        <v>#DIV/0!</v>
      </c>
      <c r="AX221" s="149" t="e">
        <f t="shared" si="88"/>
        <v>#DIV/0!</v>
      </c>
      <c r="AY221" s="149" t="e">
        <f t="shared" si="89"/>
        <v>#DIV/0!</v>
      </c>
      <c r="AZ221" s="149" t="e">
        <f t="shared" si="90"/>
        <v>#DIV/0!</v>
      </c>
      <c r="BA221" s="148">
        <f t="shared" si="91"/>
        <v>0</v>
      </c>
      <c r="BB221" s="149" t="e">
        <f t="shared" si="92"/>
        <v>#DIV/0!</v>
      </c>
      <c r="BC221" s="149" t="e">
        <f t="shared" si="93"/>
        <v>#DIV/0!</v>
      </c>
      <c r="BD221" s="149" t="e">
        <f t="shared" si="94"/>
        <v>#DIV/0!</v>
      </c>
      <c r="BE221" s="149" t="e">
        <f t="shared" si="95"/>
        <v>#DIV/0!</v>
      </c>
      <c r="BF221" s="149" t="e">
        <f t="shared" si="96"/>
        <v>#DIV/0!</v>
      </c>
      <c r="BG221" s="148">
        <f t="shared" si="97"/>
        <v>0</v>
      </c>
      <c r="BH221" s="149" t="e">
        <f t="shared" si="98"/>
        <v>#DIV/0!</v>
      </c>
      <c r="BI221" s="149" t="e">
        <f t="shared" si="99"/>
        <v>#DIV/0!</v>
      </c>
      <c r="BJ221" s="149" t="e">
        <f t="shared" si="100"/>
        <v>#DIV/0!</v>
      </c>
      <c r="BK221" s="149" t="e">
        <f t="shared" si="101"/>
        <v>#DIV/0!</v>
      </c>
      <c r="BL221" s="149" t="e">
        <f t="shared" si="102"/>
        <v>#DIV/0!</v>
      </c>
      <c r="BM221" s="148">
        <f t="shared" si="103"/>
        <v>0</v>
      </c>
      <c r="BN221" s="149" t="e">
        <f t="shared" si="104"/>
        <v>#DIV/0!</v>
      </c>
      <c r="BO221" s="149" t="e">
        <f t="shared" si="105"/>
        <v>#DIV/0!</v>
      </c>
      <c r="BP221" s="149" t="e">
        <f t="shared" si="106"/>
        <v>#DIV/0!</v>
      </c>
      <c r="BQ221" s="149" t="e">
        <f t="shared" si="107"/>
        <v>#DIV/0!</v>
      </c>
      <c r="BR221" s="149" t="e">
        <f t="shared" si="108"/>
        <v>#DIV/0!</v>
      </c>
      <c r="BS221" s="148">
        <f t="shared" si="109"/>
        <v>0</v>
      </c>
      <c r="BT221" s="150"/>
      <c r="BU221" s="150" t="e">
        <f>VLOOKUP(I221,Lists!$D$2:$D$19,1,FALSE)</f>
        <v>#N/A</v>
      </c>
      <c r="BV221" s="150" t="e">
        <f>VLOOKUP($I221,Blends!$B$2:$B$115,1,FALSE)</f>
        <v>#N/A</v>
      </c>
      <c r="BW221" s="150"/>
      <c r="BX221" s="151">
        <f>ROUND(IF($I221="Other HFC Blend",(AA221*$L221*SUMIF(Lists!$E$2:$E$133,'Quarterly Information'!$K221,Exchange_Value)+AA221*$N221*SUMIF(Lists!$E$2:$E$133,'Quarterly Information'!$M221,Exchange_Value)+AA221*$P221*SUMIF(Lists!$E$2:$E$133,'Quarterly Information'!$O221,Exchange_Value)+AA221*$R221*SUMIF(Lists!$E$2:$E$133,'Quarterly Information'!$Q221,Exchange_Value)+AA221*$T221*SUMIF(Lists!$E$2:$E$133,'Quarterly Information'!$S221,Exchange_Value))/1000,AA221*SUMIF(Lists!$E$2:$E$133,$I221,Exchange_Value)/1000),1)</f>
        <v>0</v>
      </c>
      <c r="BY221" s="151">
        <f>ROUND(IF($I221="Other HFC Blend",(AB221*$L221*SUMIF(Lists!$E$2:$E$133,'Quarterly Information'!$K221,Exchange_Value)+AB221*$N221*SUMIF(Lists!$E$2:$E$133,'Quarterly Information'!$M221,Exchange_Value)+AB221*$P221*SUMIF(Lists!$E$2:$E$133,'Quarterly Information'!$O221,Exchange_Value)+AB221*$R221*SUMIF(Lists!$E$2:$E$133,'Quarterly Information'!$Q221,Exchange_Value)+AB221*$T221*SUMIF(Lists!$E$2:$E$133,'Quarterly Information'!$S221,Exchange_Value))/1000,AB221*SUMIF(Lists!$E$2:$E$133,$I221,Exchange_Value)/1000),1)</f>
        <v>0</v>
      </c>
      <c r="BZ221" s="151">
        <f>ROUND(IF($I221="Other HFC Blend",(AC221*$L221*SUMIF(Lists!$E$2:$E$133,'Quarterly Information'!$K221,Exchange_Value)+AC221*$N221*SUMIF(Lists!$E$2:$E$133,'Quarterly Information'!$M221,Exchange_Value)+AC221*$P221*SUMIF(Lists!$E$2:$E$133,'Quarterly Information'!$O221,Exchange_Value)+AC221*$R221*SUMIF(Lists!$E$2:$E$133,'Quarterly Information'!$Q221,Exchange_Value)+AC221*$T221*SUMIF(Lists!$E$2:$E$133,'Quarterly Information'!$S221,Exchange_Value))/1000,AC221*SUMIF(Lists!$E$2:$E$133,$I221,Exchange_Value)/1000),1)</f>
        <v>0</v>
      </c>
      <c r="CA221" s="151">
        <f>ROUND(IF($I221="Other HFC Blend",(AD221*$L221*SUMIF(Lists!$E$2:$E$133,'Quarterly Information'!$K221,Exchange_Value)+AD221*$N221*SUMIF(Lists!$E$2:$E$133,'Quarterly Information'!$M221,Exchange_Value)+AD221*$P221*SUMIF(Lists!$E$2:$E$133,'Quarterly Information'!$O221,Exchange_Value)+AD221*$R221*SUMIF(Lists!$E$2:$E$133,'Quarterly Information'!$Q221,Exchange_Value)+AD221*$T221*SUMIF(Lists!$E$2:$E$133,'Quarterly Information'!$S221,Exchange_Value))/1000,AD221*SUMIF(Lists!$E$2:$E$133,$I221,Exchange_Value)/1000),1)</f>
        <v>0</v>
      </c>
      <c r="CB221" s="151">
        <f>ROUND(IF($I221="Other HFC Blend",(AE221*$L221*SUMIF(Lists!$E$2:$E$133,'Quarterly Information'!$K221,Exchange_Value)+AE221*$N221*SUMIF(Lists!$E$2:$E$133,'Quarterly Information'!$M221,Exchange_Value)+AE221*$P221*SUMIF(Lists!$E$2:$E$133,'Quarterly Information'!$O221,Exchange_Value)+AE221*$R221*SUMIF(Lists!$E$2:$E$133,'Quarterly Information'!$Q221,Exchange_Value)+AE221*$T221*SUMIF(Lists!$E$2:$E$133,'Quarterly Information'!$S221,Exchange_Value))/1000,AE221*SUMIF(Lists!$E$2:$E$133,$I221,Exchange_Value)/1000),1)</f>
        <v>0</v>
      </c>
      <c r="CC221" s="151">
        <f>ROUND(IF($I221="Other HFC Blend",(AF221*$L221*SUMIF(Lists!$E$2:$E$133,'Quarterly Information'!$K221,Exchange_Value)+AF221*$N221*SUMIF(Lists!$E$2:$E$133,'Quarterly Information'!$M221,Exchange_Value)+AF221*$P221*SUMIF(Lists!$E$2:$E$133,'Quarterly Information'!$O221,Exchange_Value)+AF221*$R221*SUMIF(Lists!$E$2:$E$133,'Quarterly Information'!$Q221,Exchange_Value)+AF221*$T221*SUMIF(Lists!$E$2:$E$133,'Quarterly Information'!$S221,Exchange_Value))/1000,AF221*SUMIF(Lists!$E$2:$E$133,$I221,Exchange_Value)/1000),1)</f>
        <v>0</v>
      </c>
    </row>
    <row r="222" spans="1:81" ht="14.1">
      <c r="A222" s="18">
        <v>180</v>
      </c>
      <c r="B222" s="46" t="str">
        <f t="shared" si="110"/>
        <v/>
      </c>
      <c r="C222" s="72"/>
      <c r="D222" s="47"/>
      <c r="E222" s="81"/>
      <c r="F222" s="48"/>
      <c r="G222" s="49"/>
      <c r="H222" s="50"/>
      <c r="I222" s="92"/>
      <c r="J222" s="104"/>
      <c r="K222" s="109"/>
      <c r="L222" s="51"/>
      <c r="M222" s="48"/>
      <c r="N222" s="51"/>
      <c r="O222" s="48"/>
      <c r="P222" s="51"/>
      <c r="Q222" s="69"/>
      <c r="R222" s="51"/>
      <c r="S222" s="69"/>
      <c r="T222" s="110"/>
      <c r="U222" s="107"/>
      <c r="V222" s="48"/>
      <c r="W222" s="52"/>
      <c r="X222" s="48"/>
      <c r="Y222" s="116"/>
      <c r="Z222" s="133"/>
      <c r="AA222" s="131"/>
      <c r="AB222" s="76"/>
      <c r="AC222" s="76"/>
      <c r="AD222" s="76"/>
      <c r="AE222" s="76"/>
      <c r="AF222" s="76"/>
      <c r="AG222" s="145"/>
      <c r="AH222"/>
      <c r="AI222" s="148">
        <f t="shared" si="74"/>
        <v>0</v>
      </c>
      <c r="AJ222" s="148">
        <f t="shared" si="75"/>
        <v>0</v>
      </c>
      <c r="AK222" s="148">
        <f t="shared" si="76"/>
        <v>0</v>
      </c>
      <c r="AL222" s="148">
        <f t="shared" si="77"/>
        <v>0</v>
      </c>
      <c r="AM222" s="148">
        <f t="shared" si="78"/>
        <v>0</v>
      </c>
      <c r="AN222" s="148">
        <f t="shared" si="79"/>
        <v>0</v>
      </c>
      <c r="AO222" s="150"/>
      <c r="AP222" s="149" t="e">
        <f t="shared" si="80"/>
        <v>#DIV/0!</v>
      </c>
      <c r="AQ222" s="149" t="e">
        <f t="shared" si="81"/>
        <v>#DIV/0!</v>
      </c>
      <c r="AR222" s="149" t="e">
        <f t="shared" si="82"/>
        <v>#DIV/0!</v>
      </c>
      <c r="AS222" s="149" t="e">
        <f t="shared" si="83"/>
        <v>#DIV/0!</v>
      </c>
      <c r="AT222" s="149" t="e">
        <f t="shared" si="84"/>
        <v>#DIV/0!</v>
      </c>
      <c r="AU222" s="148">
        <f t="shared" si="85"/>
        <v>0</v>
      </c>
      <c r="AV222" s="149" t="e">
        <f t="shared" si="86"/>
        <v>#DIV/0!</v>
      </c>
      <c r="AW222" s="149" t="e">
        <f t="shared" si="87"/>
        <v>#DIV/0!</v>
      </c>
      <c r="AX222" s="149" t="e">
        <f t="shared" si="88"/>
        <v>#DIV/0!</v>
      </c>
      <c r="AY222" s="149" t="e">
        <f t="shared" si="89"/>
        <v>#DIV/0!</v>
      </c>
      <c r="AZ222" s="149" t="e">
        <f t="shared" si="90"/>
        <v>#DIV/0!</v>
      </c>
      <c r="BA222" s="148">
        <f t="shared" si="91"/>
        <v>0</v>
      </c>
      <c r="BB222" s="149" t="e">
        <f t="shared" si="92"/>
        <v>#DIV/0!</v>
      </c>
      <c r="BC222" s="149" t="e">
        <f t="shared" si="93"/>
        <v>#DIV/0!</v>
      </c>
      <c r="BD222" s="149" t="e">
        <f t="shared" si="94"/>
        <v>#DIV/0!</v>
      </c>
      <c r="BE222" s="149" t="e">
        <f t="shared" si="95"/>
        <v>#DIV/0!</v>
      </c>
      <c r="BF222" s="149" t="e">
        <f t="shared" si="96"/>
        <v>#DIV/0!</v>
      </c>
      <c r="BG222" s="148">
        <f t="shared" si="97"/>
        <v>0</v>
      </c>
      <c r="BH222" s="149" t="e">
        <f t="shared" si="98"/>
        <v>#DIV/0!</v>
      </c>
      <c r="BI222" s="149" t="e">
        <f t="shared" si="99"/>
        <v>#DIV/0!</v>
      </c>
      <c r="BJ222" s="149" t="e">
        <f t="shared" si="100"/>
        <v>#DIV/0!</v>
      </c>
      <c r="BK222" s="149" t="e">
        <f t="shared" si="101"/>
        <v>#DIV/0!</v>
      </c>
      <c r="BL222" s="149" t="e">
        <f t="shared" si="102"/>
        <v>#DIV/0!</v>
      </c>
      <c r="BM222" s="148">
        <f t="shared" si="103"/>
        <v>0</v>
      </c>
      <c r="BN222" s="149" t="e">
        <f t="shared" si="104"/>
        <v>#DIV/0!</v>
      </c>
      <c r="BO222" s="149" t="e">
        <f t="shared" si="105"/>
        <v>#DIV/0!</v>
      </c>
      <c r="BP222" s="149" t="e">
        <f t="shared" si="106"/>
        <v>#DIV/0!</v>
      </c>
      <c r="BQ222" s="149" t="e">
        <f t="shared" si="107"/>
        <v>#DIV/0!</v>
      </c>
      <c r="BR222" s="149" t="e">
        <f t="shared" si="108"/>
        <v>#DIV/0!</v>
      </c>
      <c r="BS222" s="148">
        <f t="shared" si="109"/>
        <v>0</v>
      </c>
      <c r="BT222" s="150"/>
      <c r="BU222" s="150" t="e">
        <f>VLOOKUP(I222,Lists!$D$2:$D$19,1,FALSE)</f>
        <v>#N/A</v>
      </c>
      <c r="BV222" s="150" t="e">
        <f>VLOOKUP($I222,Blends!$B$2:$B$115,1,FALSE)</f>
        <v>#N/A</v>
      </c>
      <c r="BW222" s="150"/>
      <c r="BX222" s="151">
        <f>ROUND(IF($I222="Other HFC Blend",(AA222*$L222*SUMIF(Lists!$E$2:$E$133,'Quarterly Information'!$K222,Exchange_Value)+AA222*$N222*SUMIF(Lists!$E$2:$E$133,'Quarterly Information'!$M222,Exchange_Value)+AA222*$P222*SUMIF(Lists!$E$2:$E$133,'Quarterly Information'!$O222,Exchange_Value)+AA222*$R222*SUMIF(Lists!$E$2:$E$133,'Quarterly Information'!$Q222,Exchange_Value)+AA222*$T222*SUMIF(Lists!$E$2:$E$133,'Quarterly Information'!$S222,Exchange_Value))/1000,AA222*SUMIF(Lists!$E$2:$E$133,$I222,Exchange_Value)/1000),1)</f>
        <v>0</v>
      </c>
      <c r="BY222" s="151">
        <f>ROUND(IF($I222="Other HFC Blend",(AB222*$L222*SUMIF(Lists!$E$2:$E$133,'Quarterly Information'!$K222,Exchange_Value)+AB222*$N222*SUMIF(Lists!$E$2:$E$133,'Quarterly Information'!$M222,Exchange_Value)+AB222*$P222*SUMIF(Lists!$E$2:$E$133,'Quarterly Information'!$O222,Exchange_Value)+AB222*$R222*SUMIF(Lists!$E$2:$E$133,'Quarterly Information'!$Q222,Exchange_Value)+AB222*$T222*SUMIF(Lists!$E$2:$E$133,'Quarterly Information'!$S222,Exchange_Value))/1000,AB222*SUMIF(Lists!$E$2:$E$133,$I222,Exchange_Value)/1000),1)</f>
        <v>0</v>
      </c>
      <c r="BZ222" s="151">
        <f>ROUND(IF($I222="Other HFC Blend",(AC222*$L222*SUMIF(Lists!$E$2:$E$133,'Quarterly Information'!$K222,Exchange_Value)+AC222*$N222*SUMIF(Lists!$E$2:$E$133,'Quarterly Information'!$M222,Exchange_Value)+AC222*$P222*SUMIF(Lists!$E$2:$E$133,'Quarterly Information'!$O222,Exchange_Value)+AC222*$R222*SUMIF(Lists!$E$2:$E$133,'Quarterly Information'!$Q222,Exchange_Value)+AC222*$T222*SUMIF(Lists!$E$2:$E$133,'Quarterly Information'!$S222,Exchange_Value))/1000,AC222*SUMIF(Lists!$E$2:$E$133,$I222,Exchange_Value)/1000),1)</f>
        <v>0</v>
      </c>
      <c r="CA222" s="151">
        <f>ROUND(IF($I222="Other HFC Blend",(AD222*$L222*SUMIF(Lists!$E$2:$E$133,'Quarterly Information'!$K222,Exchange_Value)+AD222*$N222*SUMIF(Lists!$E$2:$E$133,'Quarterly Information'!$M222,Exchange_Value)+AD222*$P222*SUMIF(Lists!$E$2:$E$133,'Quarterly Information'!$O222,Exchange_Value)+AD222*$R222*SUMIF(Lists!$E$2:$E$133,'Quarterly Information'!$Q222,Exchange_Value)+AD222*$T222*SUMIF(Lists!$E$2:$E$133,'Quarterly Information'!$S222,Exchange_Value))/1000,AD222*SUMIF(Lists!$E$2:$E$133,$I222,Exchange_Value)/1000),1)</f>
        <v>0</v>
      </c>
      <c r="CB222" s="151">
        <f>ROUND(IF($I222="Other HFC Blend",(AE222*$L222*SUMIF(Lists!$E$2:$E$133,'Quarterly Information'!$K222,Exchange_Value)+AE222*$N222*SUMIF(Lists!$E$2:$E$133,'Quarterly Information'!$M222,Exchange_Value)+AE222*$P222*SUMIF(Lists!$E$2:$E$133,'Quarterly Information'!$O222,Exchange_Value)+AE222*$R222*SUMIF(Lists!$E$2:$E$133,'Quarterly Information'!$Q222,Exchange_Value)+AE222*$T222*SUMIF(Lists!$E$2:$E$133,'Quarterly Information'!$S222,Exchange_Value))/1000,AE222*SUMIF(Lists!$E$2:$E$133,$I222,Exchange_Value)/1000),1)</f>
        <v>0</v>
      </c>
      <c r="CC222" s="151">
        <f>ROUND(IF($I222="Other HFC Blend",(AF222*$L222*SUMIF(Lists!$E$2:$E$133,'Quarterly Information'!$K222,Exchange_Value)+AF222*$N222*SUMIF(Lists!$E$2:$E$133,'Quarterly Information'!$M222,Exchange_Value)+AF222*$P222*SUMIF(Lists!$E$2:$E$133,'Quarterly Information'!$O222,Exchange_Value)+AF222*$R222*SUMIF(Lists!$E$2:$E$133,'Quarterly Information'!$Q222,Exchange_Value)+AF222*$T222*SUMIF(Lists!$E$2:$E$133,'Quarterly Information'!$S222,Exchange_Value))/1000,AF222*SUMIF(Lists!$E$2:$E$133,$I222,Exchange_Value)/1000),1)</f>
        <v>0</v>
      </c>
    </row>
    <row r="223" spans="1:81" ht="14.1">
      <c r="A223" s="18">
        <v>181</v>
      </c>
      <c r="B223" s="46" t="str">
        <f t="shared" si="110"/>
        <v/>
      </c>
      <c r="C223" s="72"/>
      <c r="D223" s="47"/>
      <c r="E223" s="81"/>
      <c r="F223" s="48"/>
      <c r="G223" s="49"/>
      <c r="H223" s="50"/>
      <c r="I223" s="92"/>
      <c r="J223" s="104"/>
      <c r="K223" s="109"/>
      <c r="L223" s="51"/>
      <c r="M223" s="48"/>
      <c r="N223" s="51"/>
      <c r="O223" s="48"/>
      <c r="P223" s="51"/>
      <c r="Q223" s="69"/>
      <c r="R223" s="51"/>
      <c r="S223" s="69"/>
      <c r="T223" s="110"/>
      <c r="U223" s="107"/>
      <c r="V223" s="48"/>
      <c r="W223" s="52"/>
      <c r="X223" s="48"/>
      <c r="Y223" s="116"/>
      <c r="Z223" s="133"/>
      <c r="AA223" s="131"/>
      <c r="AB223" s="76"/>
      <c r="AC223" s="76"/>
      <c r="AD223" s="76"/>
      <c r="AE223" s="76"/>
      <c r="AF223" s="76"/>
      <c r="AG223" s="145"/>
      <c r="AH223"/>
      <c r="AI223" s="148">
        <f t="shared" si="74"/>
        <v>0</v>
      </c>
      <c r="AJ223" s="148">
        <f t="shared" si="75"/>
        <v>0</v>
      </c>
      <c r="AK223" s="148">
        <f t="shared" si="76"/>
        <v>0</v>
      </c>
      <c r="AL223" s="148">
        <f t="shared" si="77"/>
        <v>0</v>
      </c>
      <c r="AM223" s="148">
        <f t="shared" si="78"/>
        <v>0</v>
      </c>
      <c r="AN223" s="148">
        <f t="shared" si="79"/>
        <v>0</v>
      </c>
      <c r="AO223" s="150"/>
      <c r="AP223" s="149" t="e">
        <f t="shared" si="80"/>
        <v>#DIV/0!</v>
      </c>
      <c r="AQ223" s="149" t="e">
        <f t="shared" si="81"/>
        <v>#DIV/0!</v>
      </c>
      <c r="AR223" s="149" t="e">
        <f t="shared" si="82"/>
        <v>#DIV/0!</v>
      </c>
      <c r="AS223" s="149" t="e">
        <f t="shared" si="83"/>
        <v>#DIV/0!</v>
      </c>
      <c r="AT223" s="149" t="e">
        <f t="shared" si="84"/>
        <v>#DIV/0!</v>
      </c>
      <c r="AU223" s="148">
        <f t="shared" si="85"/>
        <v>0</v>
      </c>
      <c r="AV223" s="149" t="e">
        <f t="shared" si="86"/>
        <v>#DIV/0!</v>
      </c>
      <c r="AW223" s="149" t="e">
        <f t="shared" si="87"/>
        <v>#DIV/0!</v>
      </c>
      <c r="AX223" s="149" t="e">
        <f t="shared" si="88"/>
        <v>#DIV/0!</v>
      </c>
      <c r="AY223" s="149" t="e">
        <f t="shared" si="89"/>
        <v>#DIV/0!</v>
      </c>
      <c r="AZ223" s="149" t="e">
        <f t="shared" si="90"/>
        <v>#DIV/0!</v>
      </c>
      <c r="BA223" s="148">
        <f t="shared" si="91"/>
        <v>0</v>
      </c>
      <c r="BB223" s="149" t="e">
        <f t="shared" si="92"/>
        <v>#DIV/0!</v>
      </c>
      <c r="BC223" s="149" t="e">
        <f t="shared" si="93"/>
        <v>#DIV/0!</v>
      </c>
      <c r="BD223" s="149" t="e">
        <f t="shared" si="94"/>
        <v>#DIV/0!</v>
      </c>
      <c r="BE223" s="149" t="e">
        <f t="shared" si="95"/>
        <v>#DIV/0!</v>
      </c>
      <c r="BF223" s="149" t="e">
        <f t="shared" si="96"/>
        <v>#DIV/0!</v>
      </c>
      <c r="BG223" s="148">
        <f t="shared" si="97"/>
        <v>0</v>
      </c>
      <c r="BH223" s="149" t="e">
        <f t="shared" si="98"/>
        <v>#DIV/0!</v>
      </c>
      <c r="BI223" s="149" t="e">
        <f t="shared" si="99"/>
        <v>#DIV/0!</v>
      </c>
      <c r="BJ223" s="149" t="e">
        <f t="shared" si="100"/>
        <v>#DIV/0!</v>
      </c>
      <c r="BK223" s="149" t="e">
        <f t="shared" si="101"/>
        <v>#DIV/0!</v>
      </c>
      <c r="BL223" s="149" t="e">
        <f t="shared" si="102"/>
        <v>#DIV/0!</v>
      </c>
      <c r="BM223" s="148">
        <f t="shared" si="103"/>
        <v>0</v>
      </c>
      <c r="BN223" s="149" t="e">
        <f t="shared" si="104"/>
        <v>#DIV/0!</v>
      </c>
      <c r="BO223" s="149" t="e">
        <f t="shared" si="105"/>
        <v>#DIV/0!</v>
      </c>
      <c r="BP223" s="149" t="e">
        <f t="shared" si="106"/>
        <v>#DIV/0!</v>
      </c>
      <c r="BQ223" s="149" t="e">
        <f t="shared" si="107"/>
        <v>#DIV/0!</v>
      </c>
      <c r="BR223" s="149" t="e">
        <f t="shared" si="108"/>
        <v>#DIV/0!</v>
      </c>
      <c r="BS223" s="148">
        <f t="shared" si="109"/>
        <v>0</v>
      </c>
      <c r="BT223" s="150"/>
      <c r="BU223" s="150" t="e">
        <f>VLOOKUP(I223,Lists!$D$2:$D$19,1,FALSE)</f>
        <v>#N/A</v>
      </c>
      <c r="BV223" s="150" t="e">
        <f>VLOOKUP($I223,Blends!$B$2:$B$115,1,FALSE)</f>
        <v>#N/A</v>
      </c>
      <c r="BW223" s="150"/>
      <c r="BX223" s="151">
        <f>ROUND(IF($I223="Other HFC Blend",(AA223*$L223*SUMIF(Lists!$E$2:$E$133,'Quarterly Information'!$K223,Exchange_Value)+AA223*$N223*SUMIF(Lists!$E$2:$E$133,'Quarterly Information'!$M223,Exchange_Value)+AA223*$P223*SUMIF(Lists!$E$2:$E$133,'Quarterly Information'!$O223,Exchange_Value)+AA223*$R223*SUMIF(Lists!$E$2:$E$133,'Quarterly Information'!$Q223,Exchange_Value)+AA223*$T223*SUMIF(Lists!$E$2:$E$133,'Quarterly Information'!$S223,Exchange_Value))/1000,AA223*SUMIF(Lists!$E$2:$E$133,$I223,Exchange_Value)/1000),1)</f>
        <v>0</v>
      </c>
      <c r="BY223" s="151">
        <f>ROUND(IF($I223="Other HFC Blend",(AB223*$L223*SUMIF(Lists!$E$2:$E$133,'Quarterly Information'!$K223,Exchange_Value)+AB223*$N223*SUMIF(Lists!$E$2:$E$133,'Quarterly Information'!$M223,Exchange_Value)+AB223*$P223*SUMIF(Lists!$E$2:$E$133,'Quarterly Information'!$O223,Exchange_Value)+AB223*$R223*SUMIF(Lists!$E$2:$E$133,'Quarterly Information'!$Q223,Exchange_Value)+AB223*$T223*SUMIF(Lists!$E$2:$E$133,'Quarterly Information'!$S223,Exchange_Value))/1000,AB223*SUMIF(Lists!$E$2:$E$133,$I223,Exchange_Value)/1000),1)</f>
        <v>0</v>
      </c>
      <c r="BZ223" s="151">
        <f>ROUND(IF($I223="Other HFC Blend",(AC223*$L223*SUMIF(Lists!$E$2:$E$133,'Quarterly Information'!$K223,Exchange_Value)+AC223*$N223*SUMIF(Lists!$E$2:$E$133,'Quarterly Information'!$M223,Exchange_Value)+AC223*$P223*SUMIF(Lists!$E$2:$E$133,'Quarterly Information'!$O223,Exchange_Value)+AC223*$R223*SUMIF(Lists!$E$2:$E$133,'Quarterly Information'!$Q223,Exchange_Value)+AC223*$T223*SUMIF(Lists!$E$2:$E$133,'Quarterly Information'!$S223,Exchange_Value))/1000,AC223*SUMIF(Lists!$E$2:$E$133,$I223,Exchange_Value)/1000),1)</f>
        <v>0</v>
      </c>
      <c r="CA223" s="151">
        <f>ROUND(IF($I223="Other HFC Blend",(AD223*$L223*SUMIF(Lists!$E$2:$E$133,'Quarterly Information'!$K223,Exchange_Value)+AD223*$N223*SUMIF(Lists!$E$2:$E$133,'Quarterly Information'!$M223,Exchange_Value)+AD223*$P223*SUMIF(Lists!$E$2:$E$133,'Quarterly Information'!$O223,Exchange_Value)+AD223*$R223*SUMIF(Lists!$E$2:$E$133,'Quarterly Information'!$Q223,Exchange_Value)+AD223*$T223*SUMIF(Lists!$E$2:$E$133,'Quarterly Information'!$S223,Exchange_Value))/1000,AD223*SUMIF(Lists!$E$2:$E$133,$I223,Exchange_Value)/1000),1)</f>
        <v>0</v>
      </c>
      <c r="CB223" s="151">
        <f>ROUND(IF($I223="Other HFC Blend",(AE223*$L223*SUMIF(Lists!$E$2:$E$133,'Quarterly Information'!$K223,Exchange_Value)+AE223*$N223*SUMIF(Lists!$E$2:$E$133,'Quarterly Information'!$M223,Exchange_Value)+AE223*$P223*SUMIF(Lists!$E$2:$E$133,'Quarterly Information'!$O223,Exchange_Value)+AE223*$R223*SUMIF(Lists!$E$2:$E$133,'Quarterly Information'!$Q223,Exchange_Value)+AE223*$T223*SUMIF(Lists!$E$2:$E$133,'Quarterly Information'!$S223,Exchange_Value))/1000,AE223*SUMIF(Lists!$E$2:$E$133,$I223,Exchange_Value)/1000),1)</f>
        <v>0</v>
      </c>
      <c r="CC223" s="151">
        <f>ROUND(IF($I223="Other HFC Blend",(AF223*$L223*SUMIF(Lists!$E$2:$E$133,'Quarterly Information'!$K223,Exchange_Value)+AF223*$N223*SUMIF(Lists!$E$2:$E$133,'Quarterly Information'!$M223,Exchange_Value)+AF223*$P223*SUMIF(Lists!$E$2:$E$133,'Quarterly Information'!$O223,Exchange_Value)+AF223*$R223*SUMIF(Lists!$E$2:$E$133,'Quarterly Information'!$Q223,Exchange_Value)+AF223*$T223*SUMIF(Lists!$E$2:$E$133,'Quarterly Information'!$S223,Exchange_Value))/1000,AF223*SUMIF(Lists!$E$2:$E$133,$I223,Exchange_Value)/1000),1)</f>
        <v>0</v>
      </c>
    </row>
    <row r="224" spans="1:81" ht="14.1">
      <c r="A224" s="18">
        <v>182</v>
      </c>
      <c r="B224" s="46" t="str">
        <f t="shared" si="110"/>
        <v/>
      </c>
      <c r="C224" s="72"/>
      <c r="D224" s="47"/>
      <c r="E224" s="81"/>
      <c r="F224" s="48"/>
      <c r="G224" s="49"/>
      <c r="H224" s="50"/>
      <c r="I224" s="92"/>
      <c r="J224" s="104"/>
      <c r="K224" s="109"/>
      <c r="L224" s="51"/>
      <c r="M224" s="48"/>
      <c r="N224" s="51"/>
      <c r="O224" s="48"/>
      <c r="P224" s="51"/>
      <c r="Q224" s="69"/>
      <c r="R224" s="51"/>
      <c r="S224" s="69"/>
      <c r="T224" s="110"/>
      <c r="U224" s="107"/>
      <c r="V224" s="48"/>
      <c r="W224" s="52"/>
      <c r="X224" s="48"/>
      <c r="Y224" s="116"/>
      <c r="Z224" s="133"/>
      <c r="AA224" s="131"/>
      <c r="AB224" s="76"/>
      <c r="AC224" s="76"/>
      <c r="AD224" s="76"/>
      <c r="AE224" s="76"/>
      <c r="AF224" s="76"/>
      <c r="AG224" s="145"/>
      <c r="AH224"/>
      <c r="AI224" s="148">
        <f t="shared" si="74"/>
        <v>0</v>
      </c>
      <c r="AJ224" s="148">
        <f t="shared" si="75"/>
        <v>0</v>
      </c>
      <c r="AK224" s="148">
        <f t="shared" si="76"/>
        <v>0</v>
      </c>
      <c r="AL224" s="148">
        <f t="shared" si="77"/>
        <v>0</v>
      </c>
      <c r="AM224" s="148">
        <f t="shared" si="78"/>
        <v>0</v>
      </c>
      <c r="AN224" s="148">
        <f t="shared" si="79"/>
        <v>0</v>
      </c>
      <c r="AO224" s="150"/>
      <c r="AP224" s="149" t="e">
        <f t="shared" si="80"/>
        <v>#DIV/0!</v>
      </c>
      <c r="AQ224" s="149" t="e">
        <f t="shared" si="81"/>
        <v>#DIV/0!</v>
      </c>
      <c r="AR224" s="149" t="e">
        <f t="shared" si="82"/>
        <v>#DIV/0!</v>
      </c>
      <c r="AS224" s="149" t="e">
        <f t="shared" si="83"/>
        <v>#DIV/0!</v>
      </c>
      <c r="AT224" s="149" t="e">
        <f t="shared" si="84"/>
        <v>#DIV/0!</v>
      </c>
      <c r="AU224" s="148">
        <f t="shared" si="85"/>
        <v>0</v>
      </c>
      <c r="AV224" s="149" t="e">
        <f t="shared" si="86"/>
        <v>#DIV/0!</v>
      </c>
      <c r="AW224" s="149" t="e">
        <f t="shared" si="87"/>
        <v>#DIV/0!</v>
      </c>
      <c r="AX224" s="149" t="e">
        <f t="shared" si="88"/>
        <v>#DIV/0!</v>
      </c>
      <c r="AY224" s="149" t="e">
        <f t="shared" si="89"/>
        <v>#DIV/0!</v>
      </c>
      <c r="AZ224" s="149" t="e">
        <f t="shared" si="90"/>
        <v>#DIV/0!</v>
      </c>
      <c r="BA224" s="148">
        <f t="shared" si="91"/>
        <v>0</v>
      </c>
      <c r="BB224" s="149" t="e">
        <f t="shared" si="92"/>
        <v>#DIV/0!</v>
      </c>
      <c r="BC224" s="149" t="e">
        <f t="shared" si="93"/>
        <v>#DIV/0!</v>
      </c>
      <c r="BD224" s="149" t="e">
        <f t="shared" si="94"/>
        <v>#DIV/0!</v>
      </c>
      <c r="BE224" s="149" t="e">
        <f t="shared" si="95"/>
        <v>#DIV/0!</v>
      </c>
      <c r="BF224" s="149" t="e">
        <f t="shared" si="96"/>
        <v>#DIV/0!</v>
      </c>
      <c r="BG224" s="148">
        <f t="shared" si="97"/>
        <v>0</v>
      </c>
      <c r="BH224" s="149" t="e">
        <f t="shared" si="98"/>
        <v>#DIV/0!</v>
      </c>
      <c r="BI224" s="149" t="e">
        <f t="shared" si="99"/>
        <v>#DIV/0!</v>
      </c>
      <c r="BJ224" s="149" t="e">
        <f t="shared" si="100"/>
        <v>#DIV/0!</v>
      </c>
      <c r="BK224" s="149" t="e">
        <f t="shared" si="101"/>
        <v>#DIV/0!</v>
      </c>
      <c r="BL224" s="149" t="e">
        <f t="shared" si="102"/>
        <v>#DIV/0!</v>
      </c>
      <c r="BM224" s="148">
        <f t="shared" si="103"/>
        <v>0</v>
      </c>
      <c r="BN224" s="149" t="e">
        <f t="shared" si="104"/>
        <v>#DIV/0!</v>
      </c>
      <c r="BO224" s="149" t="e">
        <f t="shared" si="105"/>
        <v>#DIV/0!</v>
      </c>
      <c r="BP224" s="149" t="e">
        <f t="shared" si="106"/>
        <v>#DIV/0!</v>
      </c>
      <c r="BQ224" s="149" t="e">
        <f t="shared" si="107"/>
        <v>#DIV/0!</v>
      </c>
      <c r="BR224" s="149" t="e">
        <f t="shared" si="108"/>
        <v>#DIV/0!</v>
      </c>
      <c r="BS224" s="148">
        <f t="shared" si="109"/>
        <v>0</v>
      </c>
      <c r="BT224" s="150"/>
      <c r="BU224" s="150" t="e">
        <f>VLOOKUP(I224,Lists!$D$2:$D$19,1,FALSE)</f>
        <v>#N/A</v>
      </c>
      <c r="BV224" s="150" t="e">
        <f>VLOOKUP($I224,Blends!$B$2:$B$115,1,FALSE)</f>
        <v>#N/A</v>
      </c>
      <c r="BW224" s="150"/>
      <c r="BX224" s="151">
        <f>ROUND(IF($I224="Other HFC Blend",(AA224*$L224*SUMIF(Lists!$E$2:$E$133,'Quarterly Information'!$K224,Exchange_Value)+AA224*$N224*SUMIF(Lists!$E$2:$E$133,'Quarterly Information'!$M224,Exchange_Value)+AA224*$P224*SUMIF(Lists!$E$2:$E$133,'Quarterly Information'!$O224,Exchange_Value)+AA224*$R224*SUMIF(Lists!$E$2:$E$133,'Quarterly Information'!$Q224,Exchange_Value)+AA224*$T224*SUMIF(Lists!$E$2:$E$133,'Quarterly Information'!$S224,Exchange_Value))/1000,AA224*SUMIF(Lists!$E$2:$E$133,$I224,Exchange_Value)/1000),1)</f>
        <v>0</v>
      </c>
      <c r="BY224" s="151">
        <f>ROUND(IF($I224="Other HFC Blend",(AB224*$L224*SUMIF(Lists!$E$2:$E$133,'Quarterly Information'!$K224,Exchange_Value)+AB224*$N224*SUMIF(Lists!$E$2:$E$133,'Quarterly Information'!$M224,Exchange_Value)+AB224*$P224*SUMIF(Lists!$E$2:$E$133,'Quarterly Information'!$O224,Exchange_Value)+AB224*$R224*SUMIF(Lists!$E$2:$E$133,'Quarterly Information'!$Q224,Exchange_Value)+AB224*$T224*SUMIF(Lists!$E$2:$E$133,'Quarterly Information'!$S224,Exchange_Value))/1000,AB224*SUMIF(Lists!$E$2:$E$133,$I224,Exchange_Value)/1000),1)</f>
        <v>0</v>
      </c>
      <c r="BZ224" s="151">
        <f>ROUND(IF($I224="Other HFC Blend",(AC224*$L224*SUMIF(Lists!$E$2:$E$133,'Quarterly Information'!$K224,Exchange_Value)+AC224*$N224*SUMIF(Lists!$E$2:$E$133,'Quarterly Information'!$M224,Exchange_Value)+AC224*$P224*SUMIF(Lists!$E$2:$E$133,'Quarterly Information'!$O224,Exchange_Value)+AC224*$R224*SUMIF(Lists!$E$2:$E$133,'Quarterly Information'!$Q224,Exchange_Value)+AC224*$T224*SUMIF(Lists!$E$2:$E$133,'Quarterly Information'!$S224,Exchange_Value))/1000,AC224*SUMIF(Lists!$E$2:$E$133,$I224,Exchange_Value)/1000),1)</f>
        <v>0</v>
      </c>
      <c r="CA224" s="151">
        <f>ROUND(IF($I224="Other HFC Blend",(AD224*$L224*SUMIF(Lists!$E$2:$E$133,'Quarterly Information'!$K224,Exchange_Value)+AD224*$N224*SUMIF(Lists!$E$2:$E$133,'Quarterly Information'!$M224,Exchange_Value)+AD224*$P224*SUMIF(Lists!$E$2:$E$133,'Quarterly Information'!$O224,Exchange_Value)+AD224*$R224*SUMIF(Lists!$E$2:$E$133,'Quarterly Information'!$Q224,Exchange_Value)+AD224*$T224*SUMIF(Lists!$E$2:$E$133,'Quarterly Information'!$S224,Exchange_Value))/1000,AD224*SUMIF(Lists!$E$2:$E$133,$I224,Exchange_Value)/1000),1)</f>
        <v>0</v>
      </c>
      <c r="CB224" s="151">
        <f>ROUND(IF($I224="Other HFC Blend",(AE224*$L224*SUMIF(Lists!$E$2:$E$133,'Quarterly Information'!$K224,Exchange_Value)+AE224*$N224*SUMIF(Lists!$E$2:$E$133,'Quarterly Information'!$M224,Exchange_Value)+AE224*$P224*SUMIF(Lists!$E$2:$E$133,'Quarterly Information'!$O224,Exchange_Value)+AE224*$R224*SUMIF(Lists!$E$2:$E$133,'Quarterly Information'!$Q224,Exchange_Value)+AE224*$T224*SUMIF(Lists!$E$2:$E$133,'Quarterly Information'!$S224,Exchange_Value))/1000,AE224*SUMIF(Lists!$E$2:$E$133,$I224,Exchange_Value)/1000),1)</f>
        <v>0</v>
      </c>
      <c r="CC224" s="151">
        <f>ROUND(IF($I224="Other HFC Blend",(AF224*$L224*SUMIF(Lists!$E$2:$E$133,'Quarterly Information'!$K224,Exchange_Value)+AF224*$N224*SUMIF(Lists!$E$2:$E$133,'Quarterly Information'!$M224,Exchange_Value)+AF224*$P224*SUMIF(Lists!$E$2:$E$133,'Quarterly Information'!$O224,Exchange_Value)+AF224*$R224*SUMIF(Lists!$E$2:$E$133,'Quarterly Information'!$Q224,Exchange_Value)+AF224*$T224*SUMIF(Lists!$E$2:$E$133,'Quarterly Information'!$S224,Exchange_Value))/1000,AF224*SUMIF(Lists!$E$2:$E$133,$I224,Exchange_Value)/1000),1)</f>
        <v>0</v>
      </c>
    </row>
    <row r="225" spans="1:81" ht="14.1">
      <c r="A225" s="18">
        <v>183</v>
      </c>
      <c r="B225" s="46" t="str">
        <f t="shared" si="110"/>
        <v/>
      </c>
      <c r="C225" s="72"/>
      <c r="D225" s="47"/>
      <c r="E225" s="81"/>
      <c r="F225" s="48"/>
      <c r="G225" s="49"/>
      <c r="H225" s="50"/>
      <c r="I225" s="92"/>
      <c r="J225" s="104"/>
      <c r="K225" s="109"/>
      <c r="L225" s="51"/>
      <c r="M225" s="48"/>
      <c r="N225" s="51"/>
      <c r="O225" s="48"/>
      <c r="P225" s="51"/>
      <c r="Q225" s="69"/>
      <c r="R225" s="51"/>
      <c r="S225" s="69"/>
      <c r="T225" s="110"/>
      <c r="U225" s="107"/>
      <c r="V225" s="48"/>
      <c r="W225" s="52"/>
      <c r="X225" s="48"/>
      <c r="Y225" s="116"/>
      <c r="Z225" s="133"/>
      <c r="AA225" s="131"/>
      <c r="AB225" s="76"/>
      <c r="AC225" s="76"/>
      <c r="AD225" s="76"/>
      <c r="AE225" s="76"/>
      <c r="AF225" s="76"/>
      <c r="AG225" s="145"/>
      <c r="AH225"/>
      <c r="AI225" s="148">
        <f t="shared" si="74"/>
        <v>0</v>
      </c>
      <c r="AJ225" s="148">
        <f t="shared" si="75"/>
        <v>0</v>
      </c>
      <c r="AK225" s="148">
        <f t="shared" si="76"/>
        <v>0</v>
      </c>
      <c r="AL225" s="148">
        <f t="shared" si="77"/>
        <v>0</v>
      </c>
      <c r="AM225" s="148">
        <f t="shared" si="78"/>
        <v>0</v>
      </c>
      <c r="AN225" s="148">
        <f t="shared" si="79"/>
        <v>0</v>
      </c>
      <c r="AO225" s="150"/>
      <c r="AP225" s="149" t="e">
        <f t="shared" si="80"/>
        <v>#DIV/0!</v>
      </c>
      <c r="AQ225" s="149" t="e">
        <f t="shared" si="81"/>
        <v>#DIV/0!</v>
      </c>
      <c r="AR225" s="149" t="e">
        <f t="shared" si="82"/>
        <v>#DIV/0!</v>
      </c>
      <c r="AS225" s="149" t="e">
        <f t="shared" si="83"/>
        <v>#DIV/0!</v>
      </c>
      <c r="AT225" s="149" t="e">
        <f t="shared" si="84"/>
        <v>#DIV/0!</v>
      </c>
      <c r="AU225" s="148">
        <f t="shared" si="85"/>
        <v>0</v>
      </c>
      <c r="AV225" s="149" t="e">
        <f t="shared" si="86"/>
        <v>#DIV/0!</v>
      </c>
      <c r="AW225" s="149" t="e">
        <f t="shared" si="87"/>
        <v>#DIV/0!</v>
      </c>
      <c r="AX225" s="149" t="e">
        <f t="shared" si="88"/>
        <v>#DIV/0!</v>
      </c>
      <c r="AY225" s="149" t="e">
        <f t="shared" si="89"/>
        <v>#DIV/0!</v>
      </c>
      <c r="AZ225" s="149" t="e">
        <f t="shared" si="90"/>
        <v>#DIV/0!</v>
      </c>
      <c r="BA225" s="148">
        <f t="shared" si="91"/>
        <v>0</v>
      </c>
      <c r="BB225" s="149" t="e">
        <f t="shared" si="92"/>
        <v>#DIV/0!</v>
      </c>
      <c r="BC225" s="149" t="e">
        <f t="shared" si="93"/>
        <v>#DIV/0!</v>
      </c>
      <c r="BD225" s="149" t="e">
        <f t="shared" si="94"/>
        <v>#DIV/0!</v>
      </c>
      <c r="BE225" s="149" t="e">
        <f t="shared" si="95"/>
        <v>#DIV/0!</v>
      </c>
      <c r="BF225" s="149" t="e">
        <f t="shared" si="96"/>
        <v>#DIV/0!</v>
      </c>
      <c r="BG225" s="148">
        <f t="shared" si="97"/>
        <v>0</v>
      </c>
      <c r="BH225" s="149" t="e">
        <f t="shared" si="98"/>
        <v>#DIV/0!</v>
      </c>
      <c r="BI225" s="149" t="e">
        <f t="shared" si="99"/>
        <v>#DIV/0!</v>
      </c>
      <c r="BJ225" s="149" t="e">
        <f t="shared" si="100"/>
        <v>#DIV/0!</v>
      </c>
      <c r="BK225" s="149" t="e">
        <f t="shared" si="101"/>
        <v>#DIV/0!</v>
      </c>
      <c r="BL225" s="149" t="e">
        <f t="shared" si="102"/>
        <v>#DIV/0!</v>
      </c>
      <c r="BM225" s="148">
        <f t="shared" si="103"/>
        <v>0</v>
      </c>
      <c r="BN225" s="149" t="e">
        <f t="shared" si="104"/>
        <v>#DIV/0!</v>
      </c>
      <c r="BO225" s="149" t="e">
        <f t="shared" si="105"/>
        <v>#DIV/0!</v>
      </c>
      <c r="BP225" s="149" t="e">
        <f t="shared" si="106"/>
        <v>#DIV/0!</v>
      </c>
      <c r="BQ225" s="149" t="e">
        <f t="shared" si="107"/>
        <v>#DIV/0!</v>
      </c>
      <c r="BR225" s="149" t="e">
        <f t="shared" si="108"/>
        <v>#DIV/0!</v>
      </c>
      <c r="BS225" s="148">
        <f t="shared" si="109"/>
        <v>0</v>
      </c>
      <c r="BT225" s="150"/>
      <c r="BU225" s="150" t="e">
        <f>VLOOKUP(I225,Lists!$D$2:$D$19,1,FALSE)</f>
        <v>#N/A</v>
      </c>
      <c r="BV225" s="150" t="e">
        <f>VLOOKUP($I225,Blends!$B$2:$B$115,1,FALSE)</f>
        <v>#N/A</v>
      </c>
      <c r="BW225" s="150"/>
      <c r="BX225" s="151">
        <f>ROUND(IF($I225="Other HFC Blend",(AA225*$L225*SUMIF(Lists!$E$2:$E$133,'Quarterly Information'!$K225,Exchange_Value)+AA225*$N225*SUMIF(Lists!$E$2:$E$133,'Quarterly Information'!$M225,Exchange_Value)+AA225*$P225*SUMIF(Lists!$E$2:$E$133,'Quarterly Information'!$O225,Exchange_Value)+AA225*$R225*SUMIF(Lists!$E$2:$E$133,'Quarterly Information'!$Q225,Exchange_Value)+AA225*$T225*SUMIF(Lists!$E$2:$E$133,'Quarterly Information'!$S225,Exchange_Value))/1000,AA225*SUMIF(Lists!$E$2:$E$133,$I225,Exchange_Value)/1000),1)</f>
        <v>0</v>
      </c>
      <c r="BY225" s="151">
        <f>ROUND(IF($I225="Other HFC Blend",(AB225*$L225*SUMIF(Lists!$E$2:$E$133,'Quarterly Information'!$K225,Exchange_Value)+AB225*$N225*SUMIF(Lists!$E$2:$E$133,'Quarterly Information'!$M225,Exchange_Value)+AB225*$P225*SUMIF(Lists!$E$2:$E$133,'Quarterly Information'!$O225,Exchange_Value)+AB225*$R225*SUMIF(Lists!$E$2:$E$133,'Quarterly Information'!$Q225,Exchange_Value)+AB225*$T225*SUMIF(Lists!$E$2:$E$133,'Quarterly Information'!$S225,Exchange_Value))/1000,AB225*SUMIF(Lists!$E$2:$E$133,$I225,Exchange_Value)/1000),1)</f>
        <v>0</v>
      </c>
      <c r="BZ225" s="151">
        <f>ROUND(IF($I225="Other HFC Blend",(AC225*$L225*SUMIF(Lists!$E$2:$E$133,'Quarterly Information'!$K225,Exchange_Value)+AC225*$N225*SUMIF(Lists!$E$2:$E$133,'Quarterly Information'!$M225,Exchange_Value)+AC225*$P225*SUMIF(Lists!$E$2:$E$133,'Quarterly Information'!$O225,Exchange_Value)+AC225*$R225*SUMIF(Lists!$E$2:$E$133,'Quarterly Information'!$Q225,Exchange_Value)+AC225*$T225*SUMIF(Lists!$E$2:$E$133,'Quarterly Information'!$S225,Exchange_Value))/1000,AC225*SUMIF(Lists!$E$2:$E$133,$I225,Exchange_Value)/1000),1)</f>
        <v>0</v>
      </c>
      <c r="CA225" s="151">
        <f>ROUND(IF($I225="Other HFC Blend",(AD225*$L225*SUMIF(Lists!$E$2:$E$133,'Quarterly Information'!$K225,Exchange_Value)+AD225*$N225*SUMIF(Lists!$E$2:$E$133,'Quarterly Information'!$M225,Exchange_Value)+AD225*$P225*SUMIF(Lists!$E$2:$E$133,'Quarterly Information'!$O225,Exchange_Value)+AD225*$R225*SUMIF(Lists!$E$2:$E$133,'Quarterly Information'!$Q225,Exchange_Value)+AD225*$T225*SUMIF(Lists!$E$2:$E$133,'Quarterly Information'!$S225,Exchange_Value))/1000,AD225*SUMIF(Lists!$E$2:$E$133,$I225,Exchange_Value)/1000),1)</f>
        <v>0</v>
      </c>
      <c r="CB225" s="151">
        <f>ROUND(IF($I225="Other HFC Blend",(AE225*$L225*SUMIF(Lists!$E$2:$E$133,'Quarterly Information'!$K225,Exchange_Value)+AE225*$N225*SUMIF(Lists!$E$2:$E$133,'Quarterly Information'!$M225,Exchange_Value)+AE225*$P225*SUMIF(Lists!$E$2:$E$133,'Quarterly Information'!$O225,Exchange_Value)+AE225*$R225*SUMIF(Lists!$E$2:$E$133,'Quarterly Information'!$Q225,Exchange_Value)+AE225*$T225*SUMIF(Lists!$E$2:$E$133,'Quarterly Information'!$S225,Exchange_Value))/1000,AE225*SUMIF(Lists!$E$2:$E$133,$I225,Exchange_Value)/1000),1)</f>
        <v>0</v>
      </c>
      <c r="CC225" s="151">
        <f>ROUND(IF($I225="Other HFC Blend",(AF225*$L225*SUMIF(Lists!$E$2:$E$133,'Quarterly Information'!$K225,Exchange_Value)+AF225*$N225*SUMIF(Lists!$E$2:$E$133,'Quarterly Information'!$M225,Exchange_Value)+AF225*$P225*SUMIF(Lists!$E$2:$E$133,'Quarterly Information'!$O225,Exchange_Value)+AF225*$R225*SUMIF(Lists!$E$2:$E$133,'Quarterly Information'!$Q225,Exchange_Value)+AF225*$T225*SUMIF(Lists!$E$2:$E$133,'Quarterly Information'!$S225,Exchange_Value))/1000,AF225*SUMIF(Lists!$E$2:$E$133,$I225,Exchange_Value)/1000),1)</f>
        <v>0</v>
      </c>
    </row>
    <row r="226" spans="1:81" ht="14.1">
      <c r="A226" s="18">
        <v>184</v>
      </c>
      <c r="B226" s="46" t="str">
        <f t="shared" si="110"/>
        <v/>
      </c>
      <c r="C226" s="72"/>
      <c r="D226" s="47"/>
      <c r="E226" s="81"/>
      <c r="F226" s="48"/>
      <c r="G226" s="49"/>
      <c r="H226" s="50"/>
      <c r="I226" s="92"/>
      <c r="J226" s="104"/>
      <c r="K226" s="109"/>
      <c r="L226" s="51"/>
      <c r="M226" s="48"/>
      <c r="N226" s="51"/>
      <c r="O226" s="48"/>
      <c r="P226" s="51"/>
      <c r="Q226" s="69"/>
      <c r="R226" s="51"/>
      <c r="S226" s="69"/>
      <c r="T226" s="110"/>
      <c r="U226" s="107"/>
      <c r="V226" s="48"/>
      <c r="W226" s="52"/>
      <c r="X226" s="48"/>
      <c r="Y226" s="116"/>
      <c r="Z226" s="133"/>
      <c r="AA226" s="131"/>
      <c r="AB226" s="76"/>
      <c r="AC226" s="76"/>
      <c r="AD226" s="76"/>
      <c r="AE226" s="76"/>
      <c r="AF226" s="76"/>
      <c r="AG226" s="145"/>
      <c r="AH226"/>
      <c r="AI226" s="148">
        <f t="shared" si="74"/>
        <v>0</v>
      </c>
      <c r="AJ226" s="148">
        <f t="shared" si="75"/>
        <v>0</v>
      </c>
      <c r="AK226" s="148">
        <f t="shared" si="76"/>
        <v>0</v>
      </c>
      <c r="AL226" s="148">
        <f t="shared" si="77"/>
        <v>0</v>
      </c>
      <c r="AM226" s="148">
        <f t="shared" si="78"/>
        <v>0</v>
      </c>
      <c r="AN226" s="148">
        <f t="shared" si="79"/>
        <v>0</v>
      </c>
      <c r="AO226" s="150"/>
      <c r="AP226" s="149" t="e">
        <f t="shared" si="80"/>
        <v>#DIV/0!</v>
      </c>
      <c r="AQ226" s="149" t="e">
        <f t="shared" si="81"/>
        <v>#DIV/0!</v>
      </c>
      <c r="AR226" s="149" t="e">
        <f t="shared" si="82"/>
        <v>#DIV/0!</v>
      </c>
      <c r="AS226" s="149" t="e">
        <f t="shared" si="83"/>
        <v>#DIV/0!</v>
      </c>
      <c r="AT226" s="149" t="e">
        <f t="shared" si="84"/>
        <v>#DIV/0!</v>
      </c>
      <c r="AU226" s="148">
        <f t="shared" si="85"/>
        <v>0</v>
      </c>
      <c r="AV226" s="149" t="e">
        <f t="shared" si="86"/>
        <v>#DIV/0!</v>
      </c>
      <c r="AW226" s="149" t="e">
        <f t="shared" si="87"/>
        <v>#DIV/0!</v>
      </c>
      <c r="AX226" s="149" t="e">
        <f t="shared" si="88"/>
        <v>#DIV/0!</v>
      </c>
      <c r="AY226" s="149" t="e">
        <f t="shared" si="89"/>
        <v>#DIV/0!</v>
      </c>
      <c r="AZ226" s="149" t="e">
        <f t="shared" si="90"/>
        <v>#DIV/0!</v>
      </c>
      <c r="BA226" s="148">
        <f t="shared" si="91"/>
        <v>0</v>
      </c>
      <c r="BB226" s="149" t="e">
        <f t="shared" si="92"/>
        <v>#DIV/0!</v>
      </c>
      <c r="BC226" s="149" t="e">
        <f t="shared" si="93"/>
        <v>#DIV/0!</v>
      </c>
      <c r="BD226" s="149" t="e">
        <f t="shared" si="94"/>
        <v>#DIV/0!</v>
      </c>
      <c r="BE226" s="149" t="e">
        <f t="shared" si="95"/>
        <v>#DIV/0!</v>
      </c>
      <c r="BF226" s="149" t="e">
        <f t="shared" si="96"/>
        <v>#DIV/0!</v>
      </c>
      <c r="BG226" s="148">
        <f t="shared" si="97"/>
        <v>0</v>
      </c>
      <c r="BH226" s="149" t="e">
        <f t="shared" si="98"/>
        <v>#DIV/0!</v>
      </c>
      <c r="BI226" s="149" t="e">
        <f t="shared" si="99"/>
        <v>#DIV/0!</v>
      </c>
      <c r="BJ226" s="149" t="e">
        <f t="shared" si="100"/>
        <v>#DIV/0!</v>
      </c>
      <c r="BK226" s="149" t="e">
        <f t="shared" si="101"/>
        <v>#DIV/0!</v>
      </c>
      <c r="BL226" s="149" t="e">
        <f t="shared" si="102"/>
        <v>#DIV/0!</v>
      </c>
      <c r="BM226" s="148">
        <f t="shared" si="103"/>
        <v>0</v>
      </c>
      <c r="BN226" s="149" t="e">
        <f t="shared" si="104"/>
        <v>#DIV/0!</v>
      </c>
      <c r="BO226" s="149" t="e">
        <f t="shared" si="105"/>
        <v>#DIV/0!</v>
      </c>
      <c r="BP226" s="149" t="e">
        <f t="shared" si="106"/>
        <v>#DIV/0!</v>
      </c>
      <c r="BQ226" s="149" t="e">
        <f t="shared" si="107"/>
        <v>#DIV/0!</v>
      </c>
      <c r="BR226" s="149" t="e">
        <f t="shared" si="108"/>
        <v>#DIV/0!</v>
      </c>
      <c r="BS226" s="148">
        <f t="shared" si="109"/>
        <v>0</v>
      </c>
      <c r="BT226" s="150"/>
      <c r="BU226" s="150" t="e">
        <f>VLOOKUP(I226,Lists!$D$2:$D$19,1,FALSE)</f>
        <v>#N/A</v>
      </c>
      <c r="BV226" s="150" t="e">
        <f>VLOOKUP($I226,Blends!$B$2:$B$115,1,FALSE)</f>
        <v>#N/A</v>
      </c>
      <c r="BW226" s="150"/>
      <c r="BX226" s="151">
        <f>ROUND(IF($I226="Other HFC Blend",(AA226*$L226*SUMIF(Lists!$E$2:$E$133,'Quarterly Information'!$K226,Exchange_Value)+AA226*$N226*SUMIF(Lists!$E$2:$E$133,'Quarterly Information'!$M226,Exchange_Value)+AA226*$P226*SUMIF(Lists!$E$2:$E$133,'Quarterly Information'!$O226,Exchange_Value)+AA226*$R226*SUMIF(Lists!$E$2:$E$133,'Quarterly Information'!$Q226,Exchange_Value)+AA226*$T226*SUMIF(Lists!$E$2:$E$133,'Quarterly Information'!$S226,Exchange_Value))/1000,AA226*SUMIF(Lists!$E$2:$E$133,$I226,Exchange_Value)/1000),1)</f>
        <v>0</v>
      </c>
      <c r="BY226" s="151">
        <f>ROUND(IF($I226="Other HFC Blend",(AB226*$L226*SUMIF(Lists!$E$2:$E$133,'Quarterly Information'!$K226,Exchange_Value)+AB226*$N226*SUMIF(Lists!$E$2:$E$133,'Quarterly Information'!$M226,Exchange_Value)+AB226*$P226*SUMIF(Lists!$E$2:$E$133,'Quarterly Information'!$O226,Exchange_Value)+AB226*$R226*SUMIF(Lists!$E$2:$E$133,'Quarterly Information'!$Q226,Exchange_Value)+AB226*$T226*SUMIF(Lists!$E$2:$E$133,'Quarterly Information'!$S226,Exchange_Value))/1000,AB226*SUMIF(Lists!$E$2:$E$133,$I226,Exchange_Value)/1000),1)</f>
        <v>0</v>
      </c>
      <c r="BZ226" s="151">
        <f>ROUND(IF($I226="Other HFC Blend",(AC226*$L226*SUMIF(Lists!$E$2:$E$133,'Quarterly Information'!$K226,Exchange_Value)+AC226*$N226*SUMIF(Lists!$E$2:$E$133,'Quarterly Information'!$M226,Exchange_Value)+AC226*$P226*SUMIF(Lists!$E$2:$E$133,'Quarterly Information'!$O226,Exchange_Value)+AC226*$R226*SUMIF(Lists!$E$2:$E$133,'Quarterly Information'!$Q226,Exchange_Value)+AC226*$T226*SUMIF(Lists!$E$2:$E$133,'Quarterly Information'!$S226,Exchange_Value))/1000,AC226*SUMIF(Lists!$E$2:$E$133,$I226,Exchange_Value)/1000),1)</f>
        <v>0</v>
      </c>
      <c r="CA226" s="151">
        <f>ROUND(IF($I226="Other HFC Blend",(AD226*$L226*SUMIF(Lists!$E$2:$E$133,'Quarterly Information'!$K226,Exchange_Value)+AD226*$N226*SUMIF(Lists!$E$2:$E$133,'Quarterly Information'!$M226,Exchange_Value)+AD226*$P226*SUMIF(Lists!$E$2:$E$133,'Quarterly Information'!$O226,Exchange_Value)+AD226*$R226*SUMIF(Lists!$E$2:$E$133,'Quarterly Information'!$Q226,Exchange_Value)+AD226*$T226*SUMIF(Lists!$E$2:$E$133,'Quarterly Information'!$S226,Exchange_Value))/1000,AD226*SUMIF(Lists!$E$2:$E$133,$I226,Exchange_Value)/1000),1)</f>
        <v>0</v>
      </c>
      <c r="CB226" s="151">
        <f>ROUND(IF($I226="Other HFC Blend",(AE226*$L226*SUMIF(Lists!$E$2:$E$133,'Quarterly Information'!$K226,Exchange_Value)+AE226*$N226*SUMIF(Lists!$E$2:$E$133,'Quarterly Information'!$M226,Exchange_Value)+AE226*$P226*SUMIF(Lists!$E$2:$E$133,'Quarterly Information'!$O226,Exchange_Value)+AE226*$R226*SUMIF(Lists!$E$2:$E$133,'Quarterly Information'!$Q226,Exchange_Value)+AE226*$T226*SUMIF(Lists!$E$2:$E$133,'Quarterly Information'!$S226,Exchange_Value))/1000,AE226*SUMIF(Lists!$E$2:$E$133,$I226,Exchange_Value)/1000),1)</f>
        <v>0</v>
      </c>
      <c r="CC226" s="151">
        <f>ROUND(IF($I226="Other HFC Blend",(AF226*$L226*SUMIF(Lists!$E$2:$E$133,'Quarterly Information'!$K226,Exchange_Value)+AF226*$N226*SUMIF(Lists!$E$2:$E$133,'Quarterly Information'!$M226,Exchange_Value)+AF226*$P226*SUMIF(Lists!$E$2:$E$133,'Quarterly Information'!$O226,Exchange_Value)+AF226*$R226*SUMIF(Lists!$E$2:$E$133,'Quarterly Information'!$Q226,Exchange_Value)+AF226*$T226*SUMIF(Lists!$E$2:$E$133,'Quarterly Information'!$S226,Exchange_Value))/1000,AF226*SUMIF(Lists!$E$2:$E$133,$I226,Exchange_Value)/1000),1)</f>
        <v>0</v>
      </c>
    </row>
    <row r="227" spans="1:81" ht="14.1">
      <c r="A227" s="18">
        <v>185</v>
      </c>
      <c r="B227" s="46" t="str">
        <f t="shared" si="110"/>
        <v/>
      </c>
      <c r="C227" s="72"/>
      <c r="D227" s="47"/>
      <c r="E227" s="81"/>
      <c r="F227" s="48"/>
      <c r="G227" s="49"/>
      <c r="H227" s="50"/>
      <c r="I227" s="92"/>
      <c r="J227" s="104"/>
      <c r="K227" s="109"/>
      <c r="L227" s="51"/>
      <c r="M227" s="48"/>
      <c r="N227" s="51"/>
      <c r="O227" s="48"/>
      <c r="P227" s="51"/>
      <c r="Q227" s="69"/>
      <c r="R227" s="51"/>
      <c r="S227" s="69"/>
      <c r="T227" s="110"/>
      <c r="U227" s="107"/>
      <c r="V227" s="48"/>
      <c r="W227" s="52"/>
      <c r="X227" s="48"/>
      <c r="Y227" s="116"/>
      <c r="Z227" s="133"/>
      <c r="AA227" s="131"/>
      <c r="AB227" s="76"/>
      <c r="AC227" s="76"/>
      <c r="AD227" s="76"/>
      <c r="AE227" s="76"/>
      <c r="AF227" s="76"/>
      <c r="AG227" s="145"/>
      <c r="AH227"/>
      <c r="AI227" s="148">
        <f t="shared" si="74"/>
        <v>0</v>
      </c>
      <c r="AJ227" s="148">
        <f t="shared" si="75"/>
        <v>0</v>
      </c>
      <c r="AK227" s="148">
        <f t="shared" si="76"/>
        <v>0</v>
      </c>
      <c r="AL227" s="148">
        <f t="shared" si="77"/>
        <v>0</v>
      </c>
      <c r="AM227" s="148">
        <f t="shared" si="78"/>
        <v>0</v>
      </c>
      <c r="AN227" s="148">
        <f t="shared" si="79"/>
        <v>0</v>
      </c>
      <c r="AO227" s="150"/>
      <c r="AP227" s="149" t="e">
        <f t="shared" si="80"/>
        <v>#DIV/0!</v>
      </c>
      <c r="AQ227" s="149" t="e">
        <f t="shared" si="81"/>
        <v>#DIV/0!</v>
      </c>
      <c r="AR227" s="149" t="e">
        <f t="shared" si="82"/>
        <v>#DIV/0!</v>
      </c>
      <c r="AS227" s="149" t="e">
        <f t="shared" si="83"/>
        <v>#DIV/0!</v>
      </c>
      <c r="AT227" s="149" t="e">
        <f t="shared" si="84"/>
        <v>#DIV/0!</v>
      </c>
      <c r="AU227" s="148">
        <f t="shared" si="85"/>
        <v>0</v>
      </c>
      <c r="AV227" s="149" t="e">
        <f t="shared" si="86"/>
        <v>#DIV/0!</v>
      </c>
      <c r="AW227" s="149" t="e">
        <f t="shared" si="87"/>
        <v>#DIV/0!</v>
      </c>
      <c r="AX227" s="149" t="e">
        <f t="shared" si="88"/>
        <v>#DIV/0!</v>
      </c>
      <c r="AY227" s="149" t="e">
        <f t="shared" si="89"/>
        <v>#DIV/0!</v>
      </c>
      <c r="AZ227" s="149" t="e">
        <f t="shared" si="90"/>
        <v>#DIV/0!</v>
      </c>
      <c r="BA227" s="148">
        <f t="shared" si="91"/>
        <v>0</v>
      </c>
      <c r="BB227" s="149" t="e">
        <f t="shared" si="92"/>
        <v>#DIV/0!</v>
      </c>
      <c r="BC227" s="149" t="e">
        <f t="shared" si="93"/>
        <v>#DIV/0!</v>
      </c>
      <c r="BD227" s="149" t="e">
        <f t="shared" si="94"/>
        <v>#DIV/0!</v>
      </c>
      <c r="BE227" s="149" t="e">
        <f t="shared" si="95"/>
        <v>#DIV/0!</v>
      </c>
      <c r="BF227" s="149" t="e">
        <f t="shared" si="96"/>
        <v>#DIV/0!</v>
      </c>
      <c r="BG227" s="148">
        <f t="shared" si="97"/>
        <v>0</v>
      </c>
      <c r="BH227" s="149" t="e">
        <f t="shared" si="98"/>
        <v>#DIV/0!</v>
      </c>
      <c r="BI227" s="149" t="e">
        <f t="shared" si="99"/>
        <v>#DIV/0!</v>
      </c>
      <c r="BJ227" s="149" t="e">
        <f t="shared" si="100"/>
        <v>#DIV/0!</v>
      </c>
      <c r="BK227" s="149" t="e">
        <f t="shared" si="101"/>
        <v>#DIV/0!</v>
      </c>
      <c r="BL227" s="149" t="e">
        <f t="shared" si="102"/>
        <v>#DIV/0!</v>
      </c>
      <c r="BM227" s="148">
        <f t="shared" si="103"/>
        <v>0</v>
      </c>
      <c r="BN227" s="149" t="e">
        <f t="shared" si="104"/>
        <v>#DIV/0!</v>
      </c>
      <c r="BO227" s="149" t="e">
        <f t="shared" si="105"/>
        <v>#DIV/0!</v>
      </c>
      <c r="BP227" s="149" t="e">
        <f t="shared" si="106"/>
        <v>#DIV/0!</v>
      </c>
      <c r="BQ227" s="149" t="e">
        <f t="shared" si="107"/>
        <v>#DIV/0!</v>
      </c>
      <c r="BR227" s="149" t="e">
        <f t="shared" si="108"/>
        <v>#DIV/0!</v>
      </c>
      <c r="BS227" s="148">
        <f t="shared" si="109"/>
        <v>0</v>
      </c>
      <c r="BT227" s="150"/>
      <c r="BU227" s="150" t="e">
        <f>VLOOKUP(I227,Lists!$D$2:$D$19,1,FALSE)</f>
        <v>#N/A</v>
      </c>
      <c r="BV227" s="150" t="e">
        <f>VLOOKUP($I227,Blends!$B$2:$B$115,1,FALSE)</f>
        <v>#N/A</v>
      </c>
      <c r="BW227" s="150"/>
      <c r="BX227" s="151">
        <f>ROUND(IF($I227="Other HFC Blend",(AA227*$L227*SUMIF(Lists!$E$2:$E$133,'Quarterly Information'!$K227,Exchange_Value)+AA227*$N227*SUMIF(Lists!$E$2:$E$133,'Quarterly Information'!$M227,Exchange_Value)+AA227*$P227*SUMIF(Lists!$E$2:$E$133,'Quarterly Information'!$O227,Exchange_Value)+AA227*$R227*SUMIF(Lists!$E$2:$E$133,'Quarterly Information'!$Q227,Exchange_Value)+AA227*$T227*SUMIF(Lists!$E$2:$E$133,'Quarterly Information'!$S227,Exchange_Value))/1000,AA227*SUMIF(Lists!$E$2:$E$133,$I227,Exchange_Value)/1000),1)</f>
        <v>0</v>
      </c>
      <c r="BY227" s="151">
        <f>ROUND(IF($I227="Other HFC Blend",(AB227*$L227*SUMIF(Lists!$E$2:$E$133,'Quarterly Information'!$K227,Exchange_Value)+AB227*$N227*SUMIF(Lists!$E$2:$E$133,'Quarterly Information'!$M227,Exchange_Value)+AB227*$P227*SUMIF(Lists!$E$2:$E$133,'Quarterly Information'!$O227,Exchange_Value)+AB227*$R227*SUMIF(Lists!$E$2:$E$133,'Quarterly Information'!$Q227,Exchange_Value)+AB227*$T227*SUMIF(Lists!$E$2:$E$133,'Quarterly Information'!$S227,Exchange_Value))/1000,AB227*SUMIF(Lists!$E$2:$E$133,$I227,Exchange_Value)/1000),1)</f>
        <v>0</v>
      </c>
      <c r="BZ227" s="151">
        <f>ROUND(IF($I227="Other HFC Blend",(AC227*$L227*SUMIF(Lists!$E$2:$E$133,'Quarterly Information'!$K227,Exchange_Value)+AC227*$N227*SUMIF(Lists!$E$2:$E$133,'Quarterly Information'!$M227,Exchange_Value)+AC227*$P227*SUMIF(Lists!$E$2:$E$133,'Quarterly Information'!$O227,Exchange_Value)+AC227*$R227*SUMIF(Lists!$E$2:$E$133,'Quarterly Information'!$Q227,Exchange_Value)+AC227*$T227*SUMIF(Lists!$E$2:$E$133,'Quarterly Information'!$S227,Exchange_Value))/1000,AC227*SUMIF(Lists!$E$2:$E$133,$I227,Exchange_Value)/1000),1)</f>
        <v>0</v>
      </c>
      <c r="CA227" s="151">
        <f>ROUND(IF($I227="Other HFC Blend",(AD227*$L227*SUMIF(Lists!$E$2:$E$133,'Quarterly Information'!$K227,Exchange_Value)+AD227*$N227*SUMIF(Lists!$E$2:$E$133,'Quarterly Information'!$M227,Exchange_Value)+AD227*$P227*SUMIF(Lists!$E$2:$E$133,'Quarterly Information'!$O227,Exchange_Value)+AD227*$R227*SUMIF(Lists!$E$2:$E$133,'Quarterly Information'!$Q227,Exchange_Value)+AD227*$T227*SUMIF(Lists!$E$2:$E$133,'Quarterly Information'!$S227,Exchange_Value))/1000,AD227*SUMIF(Lists!$E$2:$E$133,$I227,Exchange_Value)/1000),1)</f>
        <v>0</v>
      </c>
      <c r="CB227" s="151">
        <f>ROUND(IF($I227="Other HFC Blend",(AE227*$L227*SUMIF(Lists!$E$2:$E$133,'Quarterly Information'!$K227,Exchange_Value)+AE227*$N227*SUMIF(Lists!$E$2:$E$133,'Quarterly Information'!$M227,Exchange_Value)+AE227*$P227*SUMIF(Lists!$E$2:$E$133,'Quarterly Information'!$O227,Exchange_Value)+AE227*$R227*SUMIF(Lists!$E$2:$E$133,'Quarterly Information'!$Q227,Exchange_Value)+AE227*$T227*SUMIF(Lists!$E$2:$E$133,'Quarterly Information'!$S227,Exchange_Value))/1000,AE227*SUMIF(Lists!$E$2:$E$133,$I227,Exchange_Value)/1000),1)</f>
        <v>0</v>
      </c>
      <c r="CC227" s="151">
        <f>ROUND(IF($I227="Other HFC Blend",(AF227*$L227*SUMIF(Lists!$E$2:$E$133,'Quarterly Information'!$K227,Exchange_Value)+AF227*$N227*SUMIF(Lists!$E$2:$E$133,'Quarterly Information'!$M227,Exchange_Value)+AF227*$P227*SUMIF(Lists!$E$2:$E$133,'Quarterly Information'!$O227,Exchange_Value)+AF227*$R227*SUMIF(Lists!$E$2:$E$133,'Quarterly Information'!$Q227,Exchange_Value)+AF227*$T227*SUMIF(Lists!$E$2:$E$133,'Quarterly Information'!$S227,Exchange_Value))/1000,AF227*SUMIF(Lists!$E$2:$E$133,$I227,Exchange_Value)/1000),1)</f>
        <v>0</v>
      </c>
    </row>
    <row r="228" spans="1:81" ht="14.1">
      <c r="A228" s="18">
        <v>186</v>
      </c>
      <c r="B228" s="46" t="str">
        <f t="shared" si="110"/>
        <v/>
      </c>
      <c r="C228" s="72"/>
      <c r="D228" s="47"/>
      <c r="E228" s="81"/>
      <c r="F228" s="48"/>
      <c r="G228" s="49"/>
      <c r="H228" s="50"/>
      <c r="I228" s="92"/>
      <c r="J228" s="104"/>
      <c r="K228" s="109"/>
      <c r="L228" s="51"/>
      <c r="M228" s="48"/>
      <c r="N228" s="51"/>
      <c r="O228" s="48"/>
      <c r="P228" s="51"/>
      <c r="Q228" s="69"/>
      <c r="R228" s="51"/>
      <c r="S228" s="69"/>
      <c r="T228" s="110"/>
      <c r="U228" s="107"/>
      <c r="V228" s="48"/>
      <c r="W228" s="52"/>
      <c r="X228" s="48"/>
      <c r="Y228" s="116"/>
      <c r="Z228" s="133"/>
      <c r="AA228" s="131"/>
      <c r="AB228" s="76"/>
      <c r="AC228" s="76"/>
      <c r="AD228" s="76"/>
      <c r="AE228" s="76"/>
      <c r="AF228" s="76"/>
      <c r="AG228" s="145"/>
      <c r="AH228"/>
      <c r="AI228" s="148">
        <f t="shared" si="74"/>
        <v>0</v>
      </c>
      <c r="AJ228" s="148">
        <f t="shared" si="75"/>
        <v>0</v>
      </c>
      <c r="AK228" s="148">
        <f t="shared" si="76"/>
        <v>0</v>
      </c>
      <c r="AL228" s="148">
        <f t="shared" si="77"/>
        <v>0</v>
      </c>
      <c r="AM228" s="148">
        <f t="shared" si="78"/>
        <v>0</v>
      </c>
      <c r="AN228" s="148">
        <f t="shared" si="79"/>
        <v>0</v>
      </c>
      <c r="AO228" s="150"/>
      <c r="AP228" s="149" t="e">
        <f t="shared" si="80"/>
        <v>#DIV/0!</v>
      </c>
      <c r="AQ228" s="149" t="e">
        <f t="shared" si="81"/>
        <v>#DIV/0!</v>
      </c>
      <c r="AR228" s="149" t="e">
        <f t="shared" si="82"/>
        <v>#DIV/0!</v>
      </c>
      <c r="AS228" s="149" t="e">
        <f t="shared" si="83"/>
        <v>#DIV/0!</v>
      </c>
      <c r="AT228" s="149" t="e">
        <f t="shared" si="84"/>
        <v>#DIV/0!</v>
      </c>
      <c r="AU228" s="148">
        <f t="shared" si="85"/>
        <v>0</v>
      </c>
      <c r="AV228" s="149" t="e">
        <f t="shared" si="86"/>
        <v>#DIV/0!</v>
      </c>
      <c r="AW228" s="149" t="e">
        <f t="shared" si="87"/>
        <v>#DIV/0!</v>
      </c>
      <c r="AX228" s="149" t="e">
        <f t="shared" si="88"/>
        <v>#DIV/0!</v>
      </c>
      <c r="AY228" s="149" t="e">
        <f t="shared" si="89"/>
        <v>#DIV/0!</v>
      </c>
      <c r="AZ228" s="149" t="e">
        <f t="shared" si="90"/>
        <v>#DIV/0!</v>
      </c>
      <c r="BA228" s="148">
        <f t="shared" si="91"/>
        <v>0</v>
      </c>
      <c r="BB228" s="149" t="e">
        <f t="shared" si="92"/>
        <v>#DIV/0!</v>
      </c>
      <c r="BC228" s="149" t="e">
        <f t="shared" si="93"/>
        <v>#DIV/0!</v>
      </c>
      <c r="BD228" s="149" t="e">
        <f t="shared" si="94"/>
        <v>#DIV/0!</v>
      </c>
      <c r="BE228" s="149" t="e">
        <f t="shared" si="95"/>
        <v>#DIV/0!</v>
      </c>
      <c r="BF228" s="149" t="e">
        <f t="shared" si="96"/>
        <v>#DIV/0!</v>
      </c>
      <c r="BG228" s="148">
        <f t="shared" si="97"/>
        <v>0</v>
      </c>
      <c r="BH228" s="149" t="e">
        <f t="shared" si="98"/>
        <v>#DIV/0!</v>
      </c>
      <c r="BI228" s="149" t="e">
        <f t="shared" si="99"/>
        <v>#DIV/0!</v>
      </c>
      <c r="BJ228" s="149" t="e">
        <f t="shared" si="100"/>
        <v>#DIV/0!</v>
      </c>
      <c r="BK228" s="149" t="e">
        <f t="shared" si="101"/>
        <v>#DIV/0!</v>
      </c>
      <c r="BL228" s="149" t="e">
        <f t="shared" si="102"/>
        <v>#DIV/0!</v>
      </c>
      <c r="BM228" s="148">
        <f t="shared" si="103"/>
        <v>0</v>
      </c>
      <c r="BN228" s="149" t="e">
        <f t="shared" si="104"/>
        <v>#DIV/0!</v>
      </c>
      <c r="BO228" s="149" t="e">
        <f t="shared" si="105"/>
        <v>#DIV/0!</v>
      </c>
      <c r="BP228" s="149" t="e">
        <f t="shared" si="106"/>
        <v>#DIV/0!</v>
      </c>
      <c r="BQ228" s="149" t="e">
        <f t="shared" si="107"/>
        <v>#DIV/0!</v>
      </c>
      <c r="BR228" s="149" t="e">
        <f t="shared" si="108"/>
        <v>#DIV/0!</v>
      </c>
      <c r="BS228" s="148">
        <f t="shared" si="109"/>
        <v>0</v>
      </c>
      <c r="BT228" s="150"/>
      <c r="BU228" s="150" t="e">
        <f>VLOOKUP(I228,Lists!$D$2:$D$19,1,FALSE)</f>
        <v>#N/A</v>
      </c>
      <c r="BV228" s="150" t="e">
        <f>VLOOKUP($I228,Blends!$B$2:$B$115,1,FALSE)</f>
        <v>#N/A</v>
      </c>
      <c r="BW228" s="150"/>
      <c r="BX228" s="151">
        <f>ROUND(IF($I228="Other HFC Blend",(AA228*$L228*SUMIF(Lists!$E$2:$E$133,'Quarterly Information'!$K228,Exchange_Value)+AA228*$N228*SUMIF(Lists!$E$2:$E$133,'Quarterly Information'!$M228,Exchange_Value)+AA228*$P228*SUMIF(Lists!$E$2:$E$133,'Quarterly Information'!$O228,Exchange_Value)+AA228*$R228*SUMIF(Lists!$E$2:$E$133,'Quarterly Information'!$Q228,Exchange_Value)+AA228*$T228*SUMIF(Lists!$E$2:$E$133,'Quarterly Information'!$S228,Exchange_Value))/1000,AA228*SUMIF(Lists!$E$2:$E$133,$I228,Exchange_Value)/1000),1)</f>
        <v>0</v>
      </c>
      <c r="BY228" s="151">
        <f>ROUND(IF($I228="Other HFC Blend",(AB228*$L228*SUMIF(Lists!$E$2:$E$133,'Quarterly Information'!$K228,Exchange_Value)+AB228*$N228*SUMIF(Lists!$E$2:$E$133,'Quarterly Information'!$M228,Exchange_Value)+AB228*$P228*SUMIF(Lists!$E$2:$E$133,'Quarterly Information'!$O228,Exchange_Value)+AB228*$R228*SUMIF(Lists!$E$2:$E$133,'Quarterly Information'!$Q228,Exchange_Value)+AB228*$T228*SUMIF(Lists!$E$2:$E$133,'Quarterly Information'!$S228,Exchange_Value))/1000,AB228*SUMIF(Lists!$E$2:$E$133,$I228,Exchange_Value)/1000),1)</f>
        <v>0</v>
      </c>
      <c r="BZ228" s="151">
        <f>ROUND(IF($I228="Other HFC Blend",(AC228*$L228*SUMIF(Lists!$E$2:$E$133,'Quarterly Information'!$K228,Exchange_Value)+AC228*$N228*SUMIF(Lists!$E$2:$E$133,'Quarterly Information'!$M228,Exchange_Value)+AC228*$P228*SUMIF(Lists!$E$2:$E$133,'Quarterly Information'!$O228,Exchange_Value)+AC228*$R228*SUMIF(Lists!$E$2:$E$133,'Quarterly Information'!$Q228,Exchange_Value)+AC228*$T228*SUMIF(Lists!$E$2:$E$133,'Quarterly Information'!$S228,Exchange_Value))/1000,AC228*SUMIF(Lists!$E$2:$E$133,$I228,Exchange_Value)/1000),1)</f>
        <v>0</v>
      </c>
      <c r="CA228" s="151">
        <f>ROUND(IF($I228="Other HFC Blend",(AD228*$L228*SUMIF(Lists!$E$2:$E$133,'Quarterly Information'!$K228,Exchange_Value)+AD228*$N228*SUMIF(Lists!$E$2:$E$133,'Quarterly Information'!$M228,Exchange_Value)+AD228*$P228*SUMIF(Lists!$E$2:$E$133,'Quarterly Information'!$O228,Exchange_Value)+AD228*$R228*SUMIF(Lists!$E$2:$E$133,'Quarterly Information'!$Q228,Exchange_Value)+AD228*$T228*SUMIF(Lists!$E$2:$E$133,'Quarterly Information'!$S228,Exchange_Value))/1000,AD228*SUMIF(Lists!$E$2:$E$133,$I228,Exchange_Value)/1000),1)</f>
        <v>0</v>
      </c>
      <c r="CB228" s="151">
        <f>ROUND(IF($I228="Other HFC Blend",(AE228*$L228*SUMIF(Lists!$E$2:$E$133,'Quarterly Information'!$K228,Exchange_Value)+AE228*$N228*SUMIF(Lists!$E$2:$E$133,'Quarterly Information'!$M228,Exchange_Value)+AE228*$P228*SUMIF(Lists!$E$2:$E$133,'Quarterly Information'!$O228,Exchange_Value)+AE228*$R228*SUMIF(Lists!$E$2:$E$133,'Quarterly Information'!$Q228,Exchange_Value)+AE228*$T228*SUMIF(Lists!$E$2:$E$133,'Quarterly Information'!$S228,Exchange_Value))/1000,AE228*SUMIF(Lists!$E$2:$E$133,$I228,Exchange_Value)/1000),1)</f>
        <v>0</v>
      </c>
      <c r="CC228" s="151">
        <f>ROUND(IF($I228="Other HFC Blend",(AF228*$L228*SUMIF(Lists!$E$2:$E$133,'Quarterly Information'!$K228,Exchange_Value)+AF228*$N228*SUMIF(Lists!$E$2:$E$133,'Quarterly Information'!$M228,Exchange_Value)+AF228*$P228*SUMIF(Lists!$E$2:$E$133,'Quarterly Information'!$O228,Exchange_Value)+AF228*$R228*SUMIF(Lists!$E$2:$E$133,'Quarterly Information'!$Q228,Exchange_Value)+AF228*$T228*SUMIF(Lists!$E$2:$E$133,'Quarterly Information'!$S228,Exchange_Value))/1000,AF228*SUMIF(Lists!$E$2:$E$133,$I228,Exchange_Value)/1000),1)</f>
        <v>0</v>
      </c>
    </row>
    <row r="229" spans="1:81" ht="14.1">
      <c r="A229" s="18">
        <v>187</v>
      </c>
      <c r="B229" s="46" t="str">
        <f t="shared" si="110"/>
        <v/>
      </c>
      <c r="C229" s="72"/>
      <c r="D229" s="47"/>
      <c r="E229" s="81"/>
      <c r="F229" s="48"/>
      <c r="G229" s="49"/>
      <c r="H229" s="50"/>
      <c r="I229" s="92"/>
      <c r="J229" s="104"/>
      <c r="K229" s="109"/>
      <c r="L229" s="51"/>
      <c r="M229" s="48"/>
      <c r="N229" s="51"/>
      <c r="O229" s="48"/>
      <c r="P229" s="51"/>
      <c r="Q229" s="69"/>
      <c r="R229" s="51"/>
      <c r="S229" s="69"/>
      <c r="T229" s="110"/>
      <c r="U229" s="107"/>
      <c r="V229" s="48"/>
      <c r="W229" s="52"/>
      <c r="X229" s="48"/>
      <c r="Y229" s="116"/>
      <c r="Z229" s="133"/>
      <c r="AA229" s="131"/>
      <c r="AB229" s="76"/>
      <c r="AC229" s="76"/>
      <c r="AD229" s="76"/>
      <c r="AE229" s="76"/>
      <c r="AF229" s="76"/>
      <c r="AG229" s="145"/>
      <c r="AH229"/>
      <c r="AI229" s="148">
        <f t="shared" si="74"/>
        <v>0</v>
      </c>
      <c r="AJ229" s="148">
        <f t="shared" si="75"/>
        <v>0</v>
      </c>
      <c r="AK229" s="148">
        <f t="shared" si="76"/>
        <v>0</v>
      </c>
      <c r="AL229" s="148">
        <f t="shared" si="77"/>
        <v>0</v>
      </c>
      <c r="AM229" s="148">
        <f t="shared" si="78"/>
        <v>0</v>
      </c>
      <c r="AN229" s="148">
        <f t="shared" si="79"/>
        <v>0</v>
      </c>
      <c r="AO229" s="150"/>
      <c r="AP229" s="149" t="e">
        <f t="shared" si="80"/>
        <v>#DIV/0!</v>
      </c>
      <c r="AQ229" s="149" t="e">
        <f t="shared" si="81"/>
        <v>#DIV/0!</v>
      </c>
      <c r="AR229" s="149" t="e">
        <f t="shared" si="82"/>
        <v>#DIV/0!</v>
      </c>
      <c r="AS229" s="149" t="e">
        <f t="shared" si="83"/>
        <v>#DIV/0!</v>
      </c>
      <c r="AT229" s="149" t="e">
        <f t="shared" si="84"/>
        <v>#DIV/0!</v>
      </c>
      <c r="AU229" s="148">
        <f t="shared" si="85"/>
        <v>0</v>
      </c>
      <c r="AV229" s="149" t="e">
        <f t="shared" si="86"/>
        <v>#DIV/0!</v>
      </c>
      <c r="AW229" s="149" t="e">
        <f t="shared" si="87"/>
        <v>#DIV/0!</v>
      </c>
      <c r="AX229" s="149" t="e">
        <f t="shared" si="88"/>
        <v>#DIV/0!</v>
      </c>
      <c r="AY229" s="149" t="e">
        <f t="shared" si="89"/>
        <v>#DIV/0!</v>
      </c>
      <c r="AZ229" s="149" t="e">
        <f t="shared" si="90"/>
        <v>#DIV/0!</v>
      </c>
      <c r="BA229" s="148">
        <f t="shared" si="91"/>
        <v>0</v>
      </c>
      <c r="BB229" s="149" t="e">
        <f t="shared" si="92"/>
        <v>#DIV/0!</v>
      </c>
      <c r="BC229" s="149" t="e">
        <f t="shared" si="93"/>
        <v>#DIV/0!</v>
      </c>
      <c r="BD229" s="149" t="e">
        <f t="shared" si="94"/>
        <v>#DIV/0!</v>
      </c>
      <c r="BE229" s="149" t="e">
        <f t="shared" si="95"/>
        <v>#DIV/0!</v>
      </c>
      <c r="BF229" s="149" t="e">
        <f t="shared" si="96"/>
        <v>#DIV/0!</v>
      </c>
      <c r="BG229" s="148">
        <f t="shared" si="97"/>
        <v>0</v>
      </c>
      <c r="BH229" s="149" t="e">
        <f t="shared" si="98"/>
        <v>#DIV/0!</v>
      </c>
      <c r="BI229" s="149" t="e">
        <f t="shared" si="99"/>
        <v>#DIV/0!</v>
      </c>
      <c r="BJ229" s="149" t="e">
        <f t="shared" si="100"/>
        <v>#DIV/0!</v>
      </c>
      <c r="BK229" s="149" t="e">
        <f t="shared" si="101"/>
        <v>#DIV/0!</v>
      </c>
      <c r="BL229" s="149" t="e">
        <f t="shared" si="102"/>
        <v>#DIV/0!</v>
      </c>
      <c r="BM229" s="148">
        <f t="shared" si="103"/>
        <v>0</v>
      </c>
      <c r="BN229" s="149" t="e">
        <f t="shared" si="104"/>
        <v>#DIV/0!</v>
      </c>
      <c r="BO229" s="149" t="e">
        <f t="shared" si="105"/>
        <v>#DIV/0!</v>
      </c>
      <c r="BP229" s="149" t="e">
        <f t="shared" si="106"/>
        <v>#DIV/0!</v>
      </c>
      <c r="BQ229" s="149" t="e">
        <f t="shared" si="107"/>
        <v>#DIV/0!</v>
      </c>
      <c r="BR229" s="149" t="e">
        <f t="shared" si="108"/>
        <v>#DIV/0!</v>
      </c>
      <c r="BS229" s="148">
        <f t="shared" si="109"/>
        <v>0</v>
      </c>
      <c r="BT229" s="150"/>
      <c r="BU229" s="150" t="e">
        <f>VLOOKUP(I229,Lists!$D$2:$D$19,1,FALSE)</f>
        <v>#N/A</v>
      </c>
      <c r="BV229" s="150" t="e">
        <f>VLOOKUP($I229,Blends!$B$2:$B$115,1,FALSE)</f>
        <v>#N/A</v>
      </c>
      <c r="BW229" s="150"/>
      <c r="BX229" s="151">
        <f>ROUND(IF($I229="Other HFC Blend",(AA229*$L229*SUMIF(Lists!$E$2:$E$133,'Quarterly Information'!$K229,Exchange_Value)+AA229*$N229*SUMIF(Lists!$E$2:$E$133,'Quarterly Information'!$M229,Exchange_Value)+AA229*$P229*SUMIF(Lists!$E$2:$E$133,'Quarterly Information'!$O229,Exchange_Value)+AA229*$R229*SUMIF(Lists!$E$2:$E$133,'Quarterly Information'!$Q229,Exchange_Value)+AA229*$T229*SUMIF(Lists!$E$2:$E$133,'Quarterly Information'!$S229,Exchange_Value))/1000,AA229*SUMIF(Lists!$E$2:$E$133,$I229,Exchange_Value)/1000),1)</f>
        <v>0</v>
      </c>
      <c r="BY229" s="151">
        <f>ROUND(IF($I229="Other HFC Blend",(AB229*$L229*SUMIF(Lists!$E$2:$E$133,'Quarterly Information'!$K229,Exchange_Value)+AB229*$N229*SUMIF(Lists!$E$2:$E$133,'Quarterly Information'!$M229,Exchange_Value)+AB229*$P229*SUMIF(Lists!$E$2:$E$133,'Quarterly Information'!$O229,Exchange_Value)+AB229*$R229*SUMIF(Lists!$E$2:$E$133,'Quarterly Information'!$Q229,Exchange_Value)+AB229*$T229*SUMIF(Lists!$E$2:$E$133,'Quarterly Information'!$S229,Exchange_Value))/1000,AB229*SUMIF(Lists!$E$2:$E$133,$I229,Exchange_Value)/1000),1)</f>
        <v>0</v>
      </c>
      <c r="BZ229" s="151">
        <f>ROUND(IF($I229="Other HFC Blend",(AC229*$L229*SUMIF(Lists!$E$2:$E$133,'Quarterly Information'!$K229,Exchange_Value)+AC229*$N229*SUMIF(Lists!$E$2:$E$133,'Quarterly Information'!$M229,Exchange_Value)+AC229*$P229*SUMIF(Lists!$E$2:$E$133,'Quarterly Information'!$O229,Exchange_Value)+AC229*$R229*SUMIF(Lists!$E$2:$E$133,'Quarterly Information'!$Q229,Exchange_Value)+AC229*$T229*SUMIF(Lists!$E$2:$E$133,'Quarterly Information'!$S229,Exchange_Value))/1000,AC229*SUMIF(Lists!$E$2:$E$133,$I229,Exchange_Value)/1000),1)</f>
        <v>0</v>
      </c>
      <c r="CA229" s="151">
        <f>ROUND(IF($I229="Other HFC Blend",(AD229*$L229*SUMIF(Lists!$E$2:$E$133,'Quarterly Information'!$K229,Exchange_Value)+AD229*$N229*SUMIF(Lists!$E$2:$E$133,'Quarterly Information'!$M229,Exchange_Value)+AD229*$P229*SUMIF(Lists!$E$2:$E$133,'Quarterly Information'!$O229,Exchange_Value)+AD229*$R229*SUMIF(Lists!$E$2:$E$133,'Quarterly Information'!$Q229,Exchange_Value)+AD229*$T229*SUMIF(Lists!$E$2:$E$133,'Quarterly Information'!$S229,Exchange_Value))/1000,AD229*SUMIF(Lists!$E$2:$E$133,$I229,Exchange_Value)/1000),1)</f>
        <v>0</v>
      </c>
      <c r="CB229" s="151">
        <f>ROUND(IF($I229="Other HFC Blend",(AE229*$L229*SUMIF(Lists!$E$2:$E$133,'Quarterly Information'!$K229,Exchange_Value)+AE229*$N229*SUMIF(Lists!$E$2:$E$133,'Quarterly Information'!$M229,Exchange_Value)+AE229*$P229*SUMIF(Lists!$E$2:$E$133,'Quarterly Information'!$O229,Exchange_Value)+AE229*$R229*SUMIF(Lists!$E$2:$E$133,'Quarterly Information'!$Q229,Exchange_Value)+AE229*$T229*SUMIF(Lists!$E$2:$E$133,'Quarterly Information'!$S229,Exchange_Value))/1000,AE229*SUMIF(Lists!$E$2:$E$133,$I229,Exchange_Value)/1000),1)</f>
        <v>0</v>
      </c>
      <c r="CC229" s="151">
        <f>ROUND(IF($I229="Other HFC Blend",(AF229*$L229*SUMIF(Lists!$E$2:$E$133,'Quarterly Information'!$K229,Exchange_Value)+AF229*$N229*SUMIF(Lists!$E$2:$E$133,'Quarterly Information'!$M229,Exchange_Value)+AF229*$P229*SUMIF(Lists!$E$2:$E$133,'Quarterly Information'!$O229,Exchange_Value)+AF229*$R229*SUMIF(Lists!$E$2:$E$133,'Quarterly Information'!$Q229,Exchange_Value)+AF229*$T229*SUMIF(Lists!$E$2:$E$133,'Quarterly Information'!$S229,Exchange_Value))/1000,AF229*SUMIF(Lists!$E$2:$E$133,$I229,Exchange_Value)/1000),1)</f>
        <v>0</v>
      </c>
    </row>
    <row r="230" spans="1:81" ht="14.1">
      <c r="A230" s="18">
        <v>188</v>
      </c>
      <c r="B230" s="46" t="str">
        <f t="shared" si="110"/>
        <v/>
      </c>
      <c r="C230" s="72"/>
      <c r="D230" s="47"/>
      <c r="E230" s="81"/>
      <c r="F230" s="48"/>
      <c r="G230" s="49"/>
      <c r="H230" s="50"/>
      <c r="I230" s="92"/>
      <c r="J230" s="104"/>
      <c r="K230" s="109"/>
      <c r="L230" s="51"/>
      <c r="M230" s="48"/>
      <c r="N230" s="51"/>
      <c r="O230" s="48"/>
      <c r="P230" s="51"/>
      <c r="Q230" s="69"/>
      <c r="R230" s="51"/>
      <c r="S230" s="69"/>
      <c r="T230" s="110"/>
      <c r="U230" s="107"/>
      <c r="V230" s="48"/>
      <c r="W230" s="52"/>
      <c r="X230" s="48"/>
      <c r="Y230" s="116"/>
      <c r="Z230" s="133"/>
      <c r="AA230" s="131"/>
      <c r="AB230" s="76"/>
      <c r="AC230" s="76"/>
      <c r="AD230" s="76"/>
      <c r="AE230" s="76"/>
      <c r="AF230" s="76"/>
      <c r="AG230" s="145"/>
      <c r="AH230"/>
      <c r="AI230" s="148">
        <f t="shared" si="74"/>
        <v>0</v>
      </c>
      <c r="AJ230" s="148">
        <f t="shared" si="75"/>
        <v>0</v>
      </c>
      <c r="AK230" s="148">
        <f t="shared" si="76"/>
        <v>0</v>
      </c>
      <c r="AL230" s="148">
        <f t="shared" si="77"/>
        <v>0</v>
      </c>
      <c r="AM230" s="148">
        <f t="shared" si="78"/>
        <v>0</v>
      </c>
      <c r="AN230" s="148">
        <f t="shared" si="79"/>
        <v>0</v>
      </c>
      <c r="AO230" s="150"/>
      <c r="AP230" s="149" t="e">
        <f t="shared" si="80"/>
        <v>#DIV/0!</v>
      </c>
      <c r="AQ230" s="149" t="e">
        <f t="shared" si="81"/>
        <v>#DIV/0!</v>
      </c>
      <c r="AR230" s="149" t="e">
        <f t="shared" si="82"/>
        <v>#DIV/0!</v>
      </c>
      <c r="AS230" s="149" t="e">
        <f t="shared" si="83"/>
        <v>#DIV/0!</v>
      </c>
      <c r="AT230" s="149" t="e">
        <f t="shared" si="84"/>
        <v>#DIV/0!</v>
      </c>
      <c r="AU230" s="148">
        <f t="shared" si="85"/>
        <v>0</v>
      </c>
      <c r="AV230" s="149" t="e">
        <f t="shared" si="86"/>
        <v>#DIV/0!</v>
      </c>
      <c r="AW230" s="149" t="e">
        <f t="shared" si="87"/>
        <v>#DIV/0!</v>
      </c>
      <c r="AX230" s="149" t="e">
        <f t="shared" si="88"/>
        <v>#DIV/0!</v>
      </c>
      <c r="AY230" s="149" t="e">
        <f t="shared" si="89"/>
        <v>#DIV/0!</v>
      </c>
      <c r="AZ230" s="149" t="e">
        <f t="shared" si="90"/>
        <v>#DIV/0!</v>
      </c>
      <c r="BA230" s="148">
        <f t="shared" si="91"/>
        <v>0</v>
      </c>
      <c r="BB230" s="149" t="e">
        <f t="shared" si="92"/>
        <v>#DIV/0!</v>
      </c>
      <c r="BC230" s="149" t="e">
        <f t="shared" si="93"/>
        <v>#DIV/0!</v>
      </c>
      <c r="BD230" s="149" t="e">
        <f t="shared" si="94"/>
        <v>#DIV/0!</v>
      </c>
      <c r="BE230" s="149" t="e">
        <f t="shared" si="95"/>
        <v>#DIV/0!</v>
      </c>
      <c r="BF230" s="149" t="e">
        <f t="shared" si="96"/>
        <v>#DIV/0!</v>
      </c>
      <c r="BG230" s="148">
        <f t="shared" si="97"/>
        <v>0</v>
      </c>
      <c r="BH230" s="149" t="e">
        <f t="shared" si="98"/>
        <v>#DIV/0!</v>
      </c>
      <c r="BI230" s="149" t="e">
        <f t="shared" si="99"/>
        <v>#DIV/0!</v>
      </c>
      <c r="BJ230" s="149" t="e">
        <f t="shared" si="100"/>
        <v>#DIV/0!</v>
      </c>
      <c r="BK230" s="149" t="e">
        <f t="shared" si="101"/>
        <v>#DIV/0!</v>
      </c>
      <c r="BL230" s="149" t="e">
        <f t="shared" si="102"/>
        <v>#DIV/0!</v>
      </c>
      <c r="BM230" s="148">
        <f t="shared" si="103"/>
        <v>0</v>
      </c>
      <c r="BN230" s="149" t="e">
        <f t="shared" si="104"/>
        <v>#DIV/0!</v>
      </c>
      <c r="BO230" s="149" t="e">
        <f t="shared" si="105"/>
        <v>#DIV/0!</v>
      </c>
      <c r="BP230" s="149" t="e">
        <f t="shared" si="106"/>
        <v>#DIV/0!</v>
      </c>
      <c r="BQ230" s="149" t="e">
        <f t="shared" si="107"/>
        <v>#DIV/0!</v>
      </c>
      <c r="BR230" s="149" t="e">
        <f t="shared" si="108"/>
        <v>#DIV/0!</v>
      </c>
      <c r="BS230" s="148">
        <f t="shared" si="109"/>
        <v>0</v>
      </c>
      <c r="BT230" s="150"/>
      <c r="BU230" s="150" t="e">
        <f>VLOOKUP(I230,Lists!$D$2:$D$19,1,FALSE)</f>
        <v>#N/A</v>
      </c>
      <c r="BV230" s="150" t="e">
        <f>VLOOKUP($I230,Blends!$B$2:$B$115,1,FALSE)</f>
        <v>#N/A</v>
      </c>
      <c r="BW230" s="150"/>
      <c r="BX230" s="151">
        <f>ROUND(IF($I230="Other HFC Blend",(AA230*$L230*SUMIF(Lists!$E$2:$E$133,'Quarterly Information'!$K230,Exchange_Value)+AA230*$N230*SUMIF(Lists!$E$2:$E$133,'Quarterly Information'!$M230,Exchange_Value)+AA230*$P230*SUMIF(Lists!$E$2:$E$133,'Quarterly Information'!$O230,Exchange_Value)+AA230*$R230*SUMIF(Lists!$E$2:$E$133,'Quarterly Information'!$Q230,Exchange_Value)+AA230*$T230*SUMIF(Lists!$E$2:$E$133,'Quarterly Information'!$S230,Exchange_Value))/1000,AA230*SUMIF(Lists!$E$2:$E$133,$I230,Exchange_Value)/1000),1)</f>
        <v>0</v>
      </c>
      <c r="BY230" s="151">
        <f>ROUND(IF($I230="Other HFC Blend",(AB230*$L230*SUMIF(Lists!$E$2:$E$133,'Quarterly Information'!$K230,Exchange_Value)+AB230*$N230*SUMIF(Lists!$E$2:$E$133,'Quarterly Information'!$M230,Exchange_Value)+AB230*$P230*SUMIF(Lists!$E$2:$E$133,'Quarterly Information'!$O230,Exchange_Value)+AB230*$R230*SUMIF(Lists!$E$2:$E$133,'Quarterly Information'!$Q230,Exchange_Value)+AB230*$T230*SUMIF(Lists!$E$2:$E$133,'Quarterly Information'!$S230,Exchange_Value))/1000,AB230*SUMIF(Lists!$E$2:$E$133,$I230,Exchange_Value)/1000),1)</f>
        <v>0</v>
      </c>
      <c r="BZ230" s="151">
        <f>ROUND(IF($I230="Other HFC Blend",(AC230*$L230*SUMIF(Lists!$E$2:$E$133,'Quarterly Information'!$K230,Exchange_Value)+AC230*$N230*SUMIF(Lists!$E$2:$E$133,'Quarterly Information'!$M230,Exchange_Value)+AC230*$P230*SUMIF(Lists!$E$2:$E$133,'Quarterly Information'!$O230,Exchange_Value)+AC230*$R230*SUMIF(Lists!$E$2:$E$133,'Quarterly Information'!$Q230,Exchange_Value)+AC230*$T230*SUMIF(Lists!$E$2:$E$133,'Quarterly Information'!$S230,Exchange_Value))/1000,AC230*SUMIF(Lists!$E$2:$E$133,$I230,Exchange_Value)/1000),1)</f>
        <v>0</v>
      </c>
      <c r="CA230" s="151">
        <f>ROUND(IF($I230="Other HFC Blend",(AD230*$L230*SUMIF(Lists!$E$2:$E$133,'Quarterly Information'!$K230,Exchange_Value)+AD230*$N230*SUMIF(Lists!$E$2:$E$133,'Quarterly Information'!$M230,Exchange_Value)+AD230*$P230*SUMIF(Lists!$E$2:$E$133,'Quarterly Information'!$O230,Exchange_Value)+AD230*$R230*SUMIF(Lists!$E$2:$E$133,'Quarterly Information'!$Q230,Exchange_Value)+AD230*$T230*SUMIF(Lists!$E$2:$E$133,'Quarterly Information'!$S230,Exchange_Value))/1000,AD230*SUMIF(Lists!$E$2:$E$133,$I230,Exchange_Value)/1000),1)</f>
        <v>0</v>
      </c>
      <c r="CB230" s="151">
        <f>ROUND(IF($I230="Other HFC Blend",(AE230*$L230*SUMIF(Lists!$E$2:$E$133,'Quarterly Information'!$K230,Exchange_Value)+AE230*$N230*SUMIF(Lists!$E$2:$E$133,'Quarterly Information'!$M230,Exchange_Value)+AE230*$P230*SUMIF(Lists!$E$2:$E$133,'Quarterly Information'!$O230,Exchange_Value)+AE230*$R230*SUMIF(Lists!$E$2:$E$133,'Quarterly Information'!$Q230,Exchange_Value)+AE230*$T230*SUMIF(Lists!$E$2:$E$133,'Quarterly Information'!$S230,Exchange_Value))/1000,AE230*SUMIF(Lists!$E$2:$E$133,$I230,Exchange_Value)/1000),1)</f>
        <v>0</v>
      </c>
      <c r="CC230" s="151">
        <f>ROUND(IF($I230="Other HFC Blend",(AF230*$L230*SUMIF(Lists!$E$2:$E$133,'Quarterly Information'!$K230,Exchange_Value)+AF230*$N230*SUMIF(Lists!$E$2:$E$133,'Quarterly Information'!$M230,Exchange_Value)+AF230*$P230*SUMIF(Lists!$E$2:$E$133,'Quarterly Information'!$O230,Exchange_Value)+AF230*$R230*SUMIF(Lists!$E$2:$E$133,'Quarterly Information'!$Q230,Exchange_Value)+AF230*$T230*SUMIF(Lists!$E$2:$E$133,'Quarterly Information'!$S230,Exchange_Value))/1000,AF230*SUMIF(Lists!$E$2:$E$133,$I230,Exchange_Value)/1000),1)</f>
        <v>0</v>
      </c>
    </row>
    <row r="231" spans="1:81" ht="14.1">
      <c r="A231" s="18">
        <v>189</v>
      </c>
      <c r="B231" s="46" t="str">
        <f t="shared" si="110"/>
        <v/>
      </c>
      <c r="C231" s="72"/>
      <c r="D231" s="47"/>
      <c r="E231" s="81"/>
      <c r="F231" s="48"/>
      <c r="G231" s="49"/>
      <c r="H231" s="50"/>
      <c r="I231" s="92"/>
      <c r="J231" s="104"/>
      <c r="K231" s="109"/>
      <c r="L231" s="51"/>
      <c r="M231" s="48"/>
      <c r="N231" s="51"/>
      <c r="O231" s="48"/>
      <c r="P231" s="51"/>
      <c r="Q231" s="69"/>
      <c r="R231" s="51"/>
      <c r="S231" s="69"/>
      <c r="T231" s="110"/>
      <c r="U231" s="107"/>
      <c r="V231" s="48"/>
      <c r="W231" s="52"/>
      <c r="X231" s="48"/>
      <c r="Y231" s="116"/>
      <c r="Z231" s="133"/>
      <c r="AA231" s="131"/>
      <c r="AB231" s="76"/>
      <c r="AC231" s="76"/>
      <c r="AD231" s="76"/>
      <c r="AE231" s="76"/>
      <c r="AF231" s="76"/>
      <c r="AG231" s="145"/>
      <c r="AH231"/>
      <c r="AI231" s="148">
        <f t="shared" si="74"/>
        <v>0</v>
      </c>
      <c r="AJ231" s="148">
        <f t="shared" si="75"/>
        <v>0</v>
      </c>
      <c r="AK231" s="148">
        <f t="shared" si="76"/>
        <v>0</v>
      </c>
      <c r="AL231" s="148">
        <f t="shared" si="77"/>
        <v>0</v>
      </c>
      <c r="AM231" s="148">
        <f t="shared" si="78"/>
        <v>0</v>
      </c>
      <c r="AN231" s="148">
        <f t="shared" si="79"/>
        <v>0</v>
      </c>
      <c r="AO231" s="150"/>
      <c r="AP231" s="149" t="e">
        <f t="shared" si="80"/>
        <v>#DIV/0!</v>
      </c>
      <c r="AQ231" s="149" t="e">
        <f t="shared" si="81"/>
        <v>#DIV/0!</v>
      </c>
      <c r="AR231" s="149" t="e">
        <f t="shared" si="82"/>
        <v>#DIV/0!</v>
      </c>
      <c r="AS231" s="149" t="e">
        <f t="shared" si="83"/>
        <v>#DIV/0!</v>
      </c>
      <c r="AT231" s="149" t="e">
        <f t="shared" si="84"/>
        <v>#DIV/0!</v>
      </c>
      <c r="AU231" s="148">
        <f t="shared" si="85"/>
        <v>0</v>
      </c>
      <c r="AV231" s="149" t="e">
        <f t="shared" si="86"/>
        <v>#DIV/0!</v>
      </c>
      <c r="AW231" s="149" t="e">
        <f t="shared" si="87"/>
        <v>#DIV/0!</v>
      </c>
      <c r="AX231" s="149" t="e">
        <f t="shared" si="88"/>
        <v>#DIV/0!</v>
      </c>
      <c r="AY231" s="149" t="e">
        <f t="shared" si="89"/>
        <v>#DIV/0!</v>
      </c>
      <c r="AZ231" s="149" t="e">
        <f t="shared" si="90"/>
        <v>#DIV/0!</v>
      </c>
      <c r="BA231" s="148">
        <f t="shared" si="91"/>
        <v>0</v>
      </c>
      <c r="BB231" s="149" t="e">
        <f t="shared" si="92"/>
        <v>#DIV/0!</v>
      </c>
      <c r="BC231" s="149" t="e">
        <f t="shared" si="93"/>
        <v>#DIV/0!</v>
      </c>
      <c r="BD231" s="149" t="e">
        <f t="shared" si="94"/>
        <v>#DIV/0!</v>
      </c>
      <c r="BE231" s="149" t="e">
        <f t="shared" si="95"/>
        <v>#DIV/0!</v>
      </c>
      <c r="BF231" s="149" t="e">
        <f t="shared" si="96"/>
        <v>#DIV/0!</v>
      </c>
      <c r="BG231" s="148">
        <f t="shared" si="97"/>
        <v>0</v>
      </c>
      <c r="BH231" s="149" t="e">
        <f t="shared" si="98"/>
        <v>#DIV/0!</v>
      </c>
      <c r="BI231" s="149" t="e">
        <f t="shared" si="99"/>
        <v>#DIV/0!</v>
      </c>
      <c r="BJ231" s="149" t="e">
        <f t="shared" si="100"/>
        <v>#DIV/0!</v>
      </c>
      <c r="BK231" s="149" t="e">
        <f t="shared" si="101"/>
        <v>#DIV/0!</v>
      </c>
      <c r="BL231" s="149" t="e">
        <f t="shared" si="102"/>
        <v>#DIV/0!</v>
      </c>
      <c r="BM231" s="148">
        <f t="shared" si="103"/>
        <v>0</v>
      </c>
      <c r="BN231" s="149" t="e">
        <f t="shared" si="104"/>
        <v>#DIV/0!</v>
      </c>
      <c r="BO231" s="149" t="e">
        <f t="shared" si="105"/>
        <v>#DIV/0!</v>
      </c>
      <c r="BP231" s="149" t="e">
        <f t="shared" si="106"/>
        <v>#DIV/0!</v>
      </c>
      <c r="BQ231" s="149" t="e">
        <f t="shared" si="107"/>
        <v>#DIV/0!</v>
      </c>
      <c r="BR231" s="149" t="e">
        <f t="shared" si="108"/>
        <v>#DIV/0!</v>
      </c>
      <c r="BS231" s="148">
        <f t="shared" si="109"/>
        <v>0</v>
      </c>
      <c r="BT231" s="150"/>
      <c r="BU231" s="150" t="e">
        <f>VLOOKUP(I231,Lists!$D$2:$D$19,1,FALSE)</f>
        <v>#N/A</v>
      </c>
      <c r="BV231" s="150" t="e">
        <f>VLOOKUP($I231,Blends!$B$2:$B$115,1,FALSE)</f>
        <v>#N/A</v>
      </c>
      <c r="BW231" s="150"/>
      <c r="BX231" s="151">
        <f>ROUND(IF($I231="Other HFC Blend",(AA231*$L231*SUMIF(Lists!$E$2:$E$133,'Quarterly Information'!$K231,Exchange_Value)+AA231*$N231*SUMIF(Lists!$E$2:$E$133,'Quarterly Information'!$M231,Exchange_Value)+AA231*$P231*SUMIF(Lists!$E$2:$E$133,'Quarterly Information'!$O231,Exchange_Value)+AA231*$R231*SUMIF(Lists!$E$2:$E$133,'Quarterly Information'!$Q231,Exchange_Value)+AA231*$T231*SUMIF(Lists!$E$2:$E$133,'Quarterly Information'!$S231,Exchange_Value))/1000,AA231*SUMIF(Lists!$E$2:$E$133,$I231,Exchange_Value)/1000),1)</f>
        <v>0</v>
      </c>
      <c r="BY231" s="151">
        <f>ROUND(IF($I231="Other HFC Blend",(AB231*$L231*SUMIF(Lists!$E$2:$E$133,'Quarterly Information'!$K231,Exchange_Value)+AB231*$N231*SUMIF(Lists!$E$2:$E$133,'Quarterly Information'!$M231,Exchange_Value)+AB231*$P231*SUMIF(Lists!$E$2:$E$133,'Quarterly Information'!$O231,Exchange_Value)+AB231*$R231*SUMIF(Lists!$E$2:$E$133,'Quarterly Information'!$Q231,Exchange_Value)+AB231*$T231*SUMIF(Lists!$E$2:$E$133,'Quarterly Information'!$S231,Exchange_Value))/1000,AB231*SUMIF(Lists!$E$2:$E$133,$I231,Exchange_Value)/1000),1)</f>
        <v>0</v>
      </c>
      <c r="BZ231" s="151">
        <f>ROUND(IF($I231="Other HFC Blend",(AC231*$L231*SUMIF(Lists!$E$2:$E$133,'Quarterly Information'!$K231,Exchange_Value)+AC231*$N231*SUMIF(Lists!$E$2:$E$133,'Quarterly Information'!$M231,Exchange_Value)+AC231*$P231*SUMIF(Lists!$E$2:$E$133,'Quarterly Information'!$O231,Exchange_Value)+AC231*$R231*SUMIF(Lists!$E$2:$E$133,'Quarterly Information'!$Q231,Exchange_Value)+AC231*$T231*SUMIF(Lists!$E$2:$E$133,'Quarterly Information'!$S231,Exchange_Value))/1000,AC231*SUMIF(Lists!$E$2:$E$133,$I231,Exchange_Value)/1000),1)</f>
        <v>0</v>
      </c>
      <c r="CA231" s="151">
        <f>ROUND(IF($I231="Other HFC Blend",(AD231*$L231*SUMIF(Lists!$E$2:$E$133,'Quarterly Information'!$K231,Exchange_Value)+AD231*$N231*SUMIF(Lists!$E$2:$E$133,'Quarterly Information'!$M231,Exchange_Value)+AD231*$P231*SUMIF(Lists!$E$2:$E$133,'Quarterly Information'!$O231,Exchange_Value)+AD231*$R231*SUMIF(Lists!$E$2:$E$133,'Quarterly Information'!$Q231,Exchange_Value)+AD231*$T231*SUMIF(Lists!$E$2:$E$133,'Quarterly Information'!$S231,Exchange_Value))/1000,AD231*SUMIF(Lists!$E$2:$E$133,$I231,Exchange_Value)/1000),1)</f>
        <v>0</v>
      </c>
      <c r="CB231" s="151">
        <f>ROUND(IF($I231="Other HFC Blend",(AE231*$L231*SUMIF(Lists!$E$2:$E$133,'Quarterly Information'!$K231,Exchange_Value)+AE231*$N231*SUMIF(Lists!$E$2:$E$133,'Quarterly Information'!$M231,Exchange_Value)+AE231*$P231*SUMIF(Lists!$E$2:$E$133,'Quarterly Information'!$O231,Exchange_Value)+AE231*$R231*SUMIF(Lists!$E$2:$E$133,'Quarterly Information'!$Q231,Exchange_Value)+AE231*$T231*SUMIF(Lists!$E$2:$E$133,'Quarterly Information'!$S231,Exchange_Value))/1000,AE231*SUMIF(Lists!$E$2:$E$133,$I231,Exchange_Value)/1000),1)</f>
        <v>0</v>
      </c>
      <c r="CC231" s="151">
        <f>ROUND(IF($I231="Other HFC Blend",(AF231*$L231*SUMIF(Lists!$E$2:$E$133,'Quarterly Information'!$K231,Exchange_Value)+AF231*$N231*SUMIF(Lists!$E$2:$E$133,'Quarterly Information'!$M231,Exchange_Value)+AF231*$P231*SUMIF(Lists!$E$2:$E$133,'Quarterly Information'!$O231,Exchange_Value)+AF231*$R231*SUMIF(Lists!$E$2:$E$133,'Quarterly Information'!$Q231,Exchange_Value)+AF231*$T231*SUMIF(Lists!$E$2:$E$133,'Quarterly Information'!$S231,Exchange_Value))/1000,AF231*SUMIF(Lists!$E$2:$E$133,$I231,Exchange_Value)/1000),1)</f>
        <v>0</v>
      </c>
    </row>
    <row r="232" spans="1:81" ht="14.1">
      <c r="A232" s="18">
        <v>190</v>
      </c>
      <c r="B232" s="46" t="str">
        <f t="shared" si="110"/>
        <v/>
      </c>
      <c r="C232" s="72"/>
      <c r="D232" s="47"/>
      <c r="E232" s="81"/>
      <c r="F232" s="48"/>
      <c r="G232" s="49"/>
      <c r="H232" s="50"/>
      <c r="I232" s="92"/>
      <c r="J232" s="104"/>
      <c r="K232" s="109"/>
      <c r="L232" s="51"/>
      <c r="M232" s="48"/>
      <c r="N232" s="51"/>
      <c r="O232" s="48"/>
      <c r="P232" s="51"/>
      <c r="Q232" s="69"/>
      <c r="R232" s="51"/>
      <c r="S232" s="69"/>
      <c r="T232" s="110"/>
      <c r="U232" s="107"/>
      <c r="V232" s="48"/>
      <c r="W232" s="52"/>
      <c r="X232" s="48"/>
      <c r="Y232" s="116"/>
      <c r="Z232" s="133"/>
      <c r="AA232" s="131"/>
      <c r="AB232" s="76"/>
      <c r="AC232" s="76"/>
      <c r="AD232" s="76"/>
      <c r="AE232" s="76"/>
      <c r="AF232" s="76"/>
      <c r="AG232" s="145"/>
      <c r="AH232"/>
      <c r="AI232" s="148">
        <f t="shared" si="74"/>
        <v>0</v>
      </c>
      <c r="AJ232" s="148">
        <f t="shared" si="75"/>
        <v>0</v>
      </c>
      <c r="AK232" s="148">
        <f t="shared" si="76"/>
        <v>0</v>
      </c>
      <c r="AL232" s="148">
        <f t="shared" si="77"/>
        <v>0</v>
      </c>
      <c r="AM232" s="148">
        <f t="shared" si="78"/>
        <v>0</v>
      </c>
      <c r="AN232" s="148">
        <f t="shared" si="79"/>
        <v>0</v>
      </c>
      <c r="AO232" s="150"/>
      <c r="AP232" s="149" t="e">
        <f t="shared" si="80"/>
        <v>#DIV/0!</v>
      </c>
      <c r="AQ232" s="149" t="e">
        <f t="shared" si="81"/>
        <v>#DIV/0!</v>
      </c>
      <c r="AR232" s="149" t="e">
        <f t="shared" si="82"/>
        <v>#DIV/0!</v>
      </c>
      <c r="AS232" s="149" t="e">
        <f t="shared" si="83"/>
        <v>#DIV/0!</v>
      </c>
      <c r="AT232" s="149" t="e">
        <f t="shared" si="84"/>
        <v>#DIV/0!</v>
      </c>
      <c r="AU232" s="148">
        <f t="shared" si="85"/>
        <v>0</v>
      </c>
      <c r="AV232" s="149" t="e">
        <f t="shared" si="86"/>
        <v>#DIV/0!</v>
      </c>
      <c r="AW232" s="149" t="e">
        <f t="shared" si="87"/>
        <v>#DIV/0!</v>
      </c>
      <c r="AX232" s="149" t="e">
        <f t="shared" si="88"/>
        <v>#DIV/0!</v>
      </c>
      <c r="AY232" s="149" t="e">
        <f t="shared" si="89"/>
        <v>#DIV/0!</v>
      </c>
      <c r="AZ232" s="149" t="e">
        <f t="shared" si="90"/>
        <v>#DIV/0!</v>
      </c>
      <c r="BA232" s="148">
        <f t="shared" si="91"/>
        <v>0</v>
      </c>
      <c r="BB232" s="149" t="e">
        <f t="shared" si="92"/>
        <v>#DIV/0!</v>
      </c>
      <c r="BC232" s="149" t="e">
        <f t="shared" si="93"/>
        <v>#DIV/0!</v>
      </c>
      <c r="BD232" s="149" t="e">
        <f t="shared" si="94"/>
        <v>#DIV/0!</v>
      </c>
      <c r="BE232" s="149" t="e">
        <f t="shared" si="95"/>
        <v>#DIV/0!</v>
      </c>
      <c r="BF232" s="149" t="e">
        <f t="shared" si="96"/>
        <v>#DIV/0!</v>
      </c>
      <c r="BG232" s="148">
        <f t="shared" si="97"/>
        <v>0</v>
      </c>
      <c r="BH232" s="149" t="e">
        <f t="shared" si="98"/>
        <v>#DIV/0!</v>
      </c>
      <c r="BI232" s="149" t="e">
        <f t="shared" si="99"/>
        <v>#DIV/0!</v>
      </c>
      <c r="BJ232" s="149" t="e">
        <f t="shared" si="100"/>
        <v>#DIV/0!</v>
      </c>
      <c r="BK232" s="149" t="e">
        <f t="shared" si="101"/>
        <v>#DIV/0!</v>
      </c>
      <c r="BL232" s="149" t="e">
        <f t="shared" si="102"/>
        <v>#DIV/0!</v>
      </c>
      <c r="BM232" s="148">
        <f t="shared" si="103"/>
        <v>0</v>
      </c>
      <c r="BN232" s="149" t="e">
        <f t="shared" si="104"/>
        <v>#DIV/0!</v>
      </c>
      <c r="BO232" s="149" t="e">
        <f t="shared" si="105"/>
        <v>#DIV/0!</v>
      </c>
      <c r="BP232" s="149" t="e">
        <f t="shared" si="106"/>
        <v>#DIV/0!</v>
      </c>
      <c r="BQ232" s="149" t="e">
        <f t="shared" si="107"/>
        <v>#DIV/0!</v>
      </c>
      <c r="BR232" s="149" t="e">
        <f t="shared" si="108"/>
        <v>#DIV/0!</v>
      </c>
      <c r="BS232" s="148">
        <f t="shared" si="109"/>
        <v>0</v>
      </c>
      <c r="BT232" s="150"/>
      <c r="BU232" s="150" t="e">
        <f>VLOOKUP(I232,Lists!$D$2:$D$19,1,FALSE)</f>
        <v>#N/A</v>
      </c>
      <c r="BV232" s="150" t="e">
        <f>VLOOKUP($I232,Blends!$B$2:$B$115,1,FALSE)</f>
        <v>#N/A</v>
      </c>
      <c r="BW232" s="150"/>
      <c r="BX232" s="151">
        <f>ROUND(IF($I232="Other HFC Blend",(AA232*$L232*SUMIF(Lists!$E$2:$E$133,'Quarterly Information'!$K232,Exchange_Value)+AA232*$N232*SUMIF(Lists!$E$2:$E$133,'Quarterly Information'!$M232,Exchange_Value)+AA232*$P232*SUMIF(Lists!$E$2:$E$133,'Quarterly Information'!$O232,Exchange_Value)+AA232*$R232*SUMIF(Lists!$E$2:$E$133,'Quarterly Information'!$Q232,Exchange_Value)+AA232*$T232*SUMIF(Lists!$E$2:$E$133,'Quarterly Information'!$S232,Exchange_Value))/1000,AA232*SUMIF(Lists!$E$2:$E$133,$I232,Exchange_Value)/1000),1)</f>
        <v>0</v>
      </c>
      <c r="BY232" s="151">
        <f>ROUND(IF($I232="Other HFC Blend",(AB232*$L232*SUMIF(Lists!$E$2:$E$133,'Quarterly Information'!$K232,Exchange_Value)+AB232*$N232*SUMIF(Lists!$E$2:$E$133,'Quarterly Information'!$M232,Exchange_Value)+AB232*$P232*SUMIF(Lists!$E$2:$E$133,'Quarterly Information'!$O232,Exchange_Value)+AB232*$R232*SUMIF(Lists!$E$2:$E$133,'Quarterly Information'!$Q232,Exchange_Value)+AB232*$T232*SUMIF(Lists!$E$2:$E$133,'Quarterly Information'!$S232,Exchange_Value))/1000,AB232*SUMIF(Lists!$E$2:$E$133,$I232,Exchange_Value)/1000),1)</f>
        <v>0</v>
      </c>
      <c r="BZ232" s="151">
        <f>ROUND(IF($I232="Other HFC Blend",(AC232*$L232*SUMIF(Lists!$E$2:$E$133,'Quarterly Information'!$K232,Exchange_Value)+AC232*$N232*SUMIF(Lists!$E$2:$E$133,'Quarterly Information'!$M232,Exchange_Value)+AC232*$P232*SUMIF(Lists!$E$2:$E$133,'Quarterly Information'!$O232,Exchange_Value)+AC232*$R232*SUMIF(Lists!$E$2:$E$133,'Quarterly Information'!$Q232,Exchange_Value)+AC232*$T232*SUMIF(Lists!$E$2:$E$133,'Quarterly Information'!$S232,Exchange_Value))/1000,AC232*SUMIF(Lists!$E$2:$E$133,$I232,Exchange_Value)/1000),1)</f>
        <v>0</v>
      </c>
      <c r="CA232" s="151">
        <f>ROUND(IF($I232="Other HFC Blend",(AD232*$L232*SUMIF(Lists!$E$2:$E$133,'Quarterly Information'!$K232,Exchange_Value)+AD232*$N232*SUMIF(Lists!$E$2:$E$133,'Quarterly Information'!$M232,Exchange_Value)+AD232*$P232*SUMIF(Lists!$E$2:$E$133,'Quarterly Information'!$O232,Exchange_Value)+AD232*$R232*SUMIF(Lists!$E$2:$E$133,'Quarterly Information'!$Q232,Exchange_Value)+AD232*$T232*SUMIF(Lists!$E$2:$E$133,'Quarterly Information'!$S232,Exchange_Value))/1000,AD232*SUMIF(Lists!$E$2:$E$133,$I232,Exchange_Value)/1000),1)</f>
        <v>0</v>
      </c>
      <c r="CB232" s="151">
        <f>ROUND(IF($I232="Other HFC Blend",(AE232*$L232*SUMIF(Lists!$E$2:$E$133,'Quarterly Information'!$K232,Exchange_Value)+AE232*$N232*SUMIF(Lists!$E$2:$E$133,'Quarterly Information'!$M232,Exchange_Value)+AE232*$P232*SUMIF(Lists!$E$2:$E$133,'Quarterly Information'!$O232,Exchange_Value)+AE232*$R232*SUMIF(Lists!$E$2:$E$133,'Quarterly Information'!$Q232,Exchange_Value)+AE232*$T232*SUMIF(Lists!$E$2:$E$133,'Quarterly Information'!$S232,Exchange_Value))/1000,AE232*SUMIF(Lists!$E$2:$E$133,$I232,Exchange_Value)/1000),1)</f>
        <v>0</v>
      </c>
      <c r="CC232" s="151">
        <f>ROUND(IF($I232="Other HFC Blend",(AF232*$L232*SUMIF(Lists!$E$2:$E$133,'Quarterly Information'!$K232,Exchange_Value)+AF232*$N232*SUMIF(Lists!$E$2:$E$133,'Quarterly Information'!$M232,Exchange_Value)+AF232*$P232*SUMIF(Lists!$E$2:$E$133,'Quarterly Information'!$O232,Exchange_Value)+AF232*$R232*SUMIF(Lists!$E$2:$E$133,'Quarterly Information'!$Q232,Exchange_Value)+AF232*$T232*SUMIF(Lists!$E$2:$E$133,'Quarterly Information'!$S232,Exchange_Value))/1000,AF232*SUMIF(Lists!$E$2:$E$133,$I232,Exchange_Value)/1000),1)</f>
        <v>0</v>
      </c>
    </row>
    <row r="233" spans="1:81" ht="14.1">
      <c r="A233" s="18">
        <v>191</v>
      </c>
      <c r="B233" s="46" t="str">
        <f t="shared" si="110"/>
        <v/>
      </c>
      <c r="C233" s="72"/>
      <c r="D233" s="47"/>
      <c r="E233" s="81"/>
      <c r="F233" s="48"/>
      <c r="G233" s="49"/>
      <c r="H233" s="50"/>
      <c r="I233" s="92"/>
      <c r="J233" s="104"/>
      <c r="K233" s="109"/>
      <c r="L233" s="51"/>
      <c r="M233" s="48"/>
      <c r="N233" s="51"/>
      <c r="O233" s="48"/>
      <c r="P233" s="51"/>
      <c r="Q233" s="69"/>
      <c r="R233" s="51"/>
      <c r="S233" s="69"/>
      <c r="T233" s="110"/>
      <c r="U233" s="107"/>
      <c r="V233" s="48"/>
      <c r="W233" s="52"/>
      <c r="X233" s="48"/>
      <c r="Y233" s="116"/>
      <c r="Z233" s="133"/>
      <c r="AA233" s="131"/>
      <c r="AB233" s="76"/>
      <c r="AC233" s="76"/>
      <c r="AD233" s="76"/>
      <c r="AE233" s="76"/>
      <c r="AF233" s="76"/>
      <c r="AG233" s="145"/>
      <c r="AH233"/>
      <c r="AI233" s="148">
        <f t="shared" si="74"/>
        <v>0</v>
      </c>
      <c r="AJ233" s="148">
        <f t="shared" si="75"/>
        <v>0</v>
      </c>
      <c r="AK233" s="148">
        <f t="shared" si="76"/>
        <v>0</v>
      </c>
      <c r="AL233" s="148">
        <f t="shared" si="77"/>
        <v>0</v>
      </c>
      <c r="AM233" s="148">
        <f t="shared" si="78"/>
        <v>0</v>
      </c>
      <c r="AN233" s="148">
        <f t="shared" si="79"/>
        <v>0</v>
      </c>
      <c r="AO233" s="150"/>
      <c r="AP233" s="149" t="e">
        <f t="shared" si="80"/>
        <v>#DIV/0!</v>
      </c>
      <c r="AQ233" s="149" t="e">
        <f t="shared" si="81"/>
        <v>#DIV/0!</v>
      </c>
      <c r="AR233" s="149" t="e">
        <f t="shared" si="82"/>
        <v>#DIV/0!</v>
      </c>
      <c r="AS233" s="149" t="e">
        <f t="shared" si="83"/>
        <v>#DIV/0!</v>
      </c>
      <c r="AT233" s="149" t="e">
        <f t="shared" si="84"/>
        <v>#DIV/0!</v>
      </c>
      <c r="AU233" s="148">
        <f t="shared" si="85"/>
        <v>0</v>
      </c>
      <c r="AV233" s="149" t="e">
        <f t="shared" si="86"/>
        <v>#DIV/0!</v>
      </c>
      <c r="AW233" s="149" t="e">
        <f t="shared" si="87"/>
        <v>#DIV/0!</v>
      </c>
      <c r="AX233" s="149" t="e">
        <f t="shared" si="88"/>
        <v>#DIV/0!</v>
      </c>
      <c r="AY233" s="149" t="e">
        <f t="shared" si="89"/>
        <v>#DIV/0!</v>
      </c>
      <c r="AZ233" s="149" t="e">
        <f t="shared" si="90"/>
        <v>#DIV/0!</v>
      </c>
      <c r="BA233" s="148">
        <f t="shared" si="91"/>
        <v>0</v>
      </c>
      <c r="BB233" s="149" t="e">
        <f t="shared" si="92"/>
        <v>#DIV/0!</v>
      </c>
      <c r="BC233" s="149" t="e">
        <f t="shared" si="93"/>
        <v>#DIV/0!</v>
      </c>
      <c r="BD233" s="149" t="e">
        <f t="shared" si="94"/>
        <v>#DIV/0!</v>
      </c>
      <c r="BE233" s="149" t="e">
        <f t="shared" si="95"/>
        <v>#DIV/0!</v>
      </c>
      <c r="BF233" s="149" t="e">
        <f t="shared" si="96"/>
        <v>#DIV/0!</v>
      </c>
      <c r="BG233" s="148">
        <f t="shared" si="97"/>
        <v>0</v>
      </c>
      <c r="BH233" s="149" t="e">
        <f t="shared" si="98"/>
        <v>#DIV/0!</v>
      </c>
      <c r="BI233" s="149" t="e">
        <f t="shared" si="99"/>
        <v>#DIV/0!</v>
      </c>
      <c r="BJ233" s="149" t="e">
        <f t="shared" si="100"/>
        <v>#DIV/0!</v>
      </c>
      <c r="BK233" s="149" t="e">
        <f t="shared" si="101"/>
        <v>#DIV/0!</v>
      </c>
      <c r="BL233" s="149" t="e">
        <f t="shared" si="102"/>
        <v>#DIV/0!</v>
      </c>
      <c r="BM233" s="148">
        <f t="shared" si="103"/>
        <v>0</v>
      </c>
      <c r="BN233" s="149" t="e">
        <f t="shared" si="104"/>
        <v>#DIV/0!</v>
      </c>
      <c r="BO233" s="149" t="e">
        <f t="shared" si="105"/>
        <v>#DIV/0!</v>
      </c>
      <c r="BP233" s="149" t="e">
        <f t="shared" si="106"/>
        <v>#DIV/0!</v>
      </c>
      <c r="BQ233" s="149" t="e">
        <f t="shared" si="107"/>
        <v>#DIV/0!</v>
      </c>
      <c r="BR233" s="149" t="e">
        <f t="shared" si="108"/>
        <v>#DIV/0!</v>
      </c>
      <c r="BS233" s="148">
        <f t="shared" si="109"/>
        <v>0</v>
      </c>
      <c r="BT233" s="150"/>
      <c r="BU233" s="150" t="e">
        <f>VLOOKUP(I233,Lists!$D$2:$D$19,1,FALSE)</f>
        <v>#N/A</v>
      </c>
      <c r="BV233" s="150" t="e">
        <f>VLOOKUP($I233,Blends!$B$2:$B$115,1,FALSE)</f>
        <v>#N/A</v>
      </c>
      <c r="BW233" s="150"/>
      <c r="BX233" s="151">
        <f>ROUND(IF($I233="Other HFC Blend",(AA233*$L233*SUMIF(Lists!$E$2:$E$133,'Quarterly Information'!$K233,Exchange_Value)+AA233*$N233*SUMIF(Lists!$E$2:$E$133,'Quarterly Information'!$M233,Exchange_Value)+AA233*$P233*SUMIF(Lists!$E$2:$E$133,'Quarterly Information'!$O233,Exchange_Value)+AA233*$R233*SUMIF(Lists!$E$2:$E$133,'Quarterly Information'!$Q233,Exchange_Value)+AA233*$T233*SUMIF(Lists!$E$2:$E$133,'Quarterly Information'!$S233,Exchange_Value))/1000,AA233*SUMIF(Lists!$E$2:$E$133,$I233,Exchange_Value)/1000),1)</f>
        <v>0</v>
      </c>
      <c r="BY233" s="151">
        <f>ROUND(IF($I233="Other HFC Blend",(AB233*$L233*SUMIF(Lists!$E$2:$E$133,'Quarterly Information'!$K233,Exchange_Value)+AB233*$N233*SUMIF(Lists!$E$2:$E$133,'Quarterly Information'!$M233,Exchange_Value)+AB233*$P233*SUMIF(Lists!$E$2:$E$133,'Quarterly Information'!$O233,Exchange_Value)+AB233*$R233*SUMIF(Lists!$E$2:$E$133,'Quarterly Information'!$Q233,Exchange_Value)+AB233*$T233*SUMIF(Lists!$E$2:$E$133,'Quarterly Information'!$S233,Exchange_Value))/1000,AB233*SUMIF(Lists!$E$2:$E$133,$I233,Exchange_Value)/1000),1)</f>
        <v>0</v>
      </c>
      <c r="BZ233" s="151">
        <f>ROUND(IF($I233="Other HFC Blend",(AC233*$L233*SUMIF(Lists!$E$2:$E$133,'Quarterly Information'!$K233,Exchange_Value)+AC233*$N233*SUMIF(Lists!$E$2:$E$133,'Quarterly Information'!$M233,Exchange_Value)+AC233*$P233*SUMIF(Lists!$E$2:$E$133,'Quarterly Information'!$O233,Exchange_Value)+AC233*$R233*SUMIF(Lists!$E$2:$E$133,'Quarterly Information'!$Q233,Exchange_Value)+AC233*$T233*SUMIF(Lists!$E$2:$E$133,'Quarterly Information'!$S233,Exchange_Value))/1000,AC233*SUMIF(Lists!$E$2:$E$133,$I233,Exchange_Value)/1000),1)</f>
        <v>0</v>
      </c>
      <c r="CA233" s="151">
        <f>ROUND(IF($I233="Other HFC Blend",(AD233*$L233*SUMIF(Lists!$E$2:$E$133,'Quarterly Information'!$K233,Exchange_Value)+AD233*$N233*SUMIF(Lists!$E$2:$E$133,'Quarterly Information'!$M233,Exchange_Value)+AD233*$P233*SUMIF(Lists!$E$2:$E$133,'Quarterly Information'!$O233,Exchange_Value)+AD233*$R233*SUMIF(Lists!$E$2:$E$133,'Quarterly Information'!$Q233,Exchange_Value)+AD233*$T233*SUMIF(Lists!$E$2:$E$133,'Quarterly Information'!$S233,Exchange_Value))/1000,AD233*SUMIF(Lists!$E$2:$E$133,$I233,Exchange_Value)/1000),1)</f>
        <v>0</v>
      </c>
      <c r="CB233" s="151">
        <f>ROUND(IF($I233="Other HFC Blend",(AE233*$L233*SUMIF(Lists!$E$2:$E$133,'Quarterly Information'!$K233,Exchange_Value)+AE233*$N233*SUMIF(Lists!$E$2:$E$133,'Quarterly Information'!$M233,Exchange_Value)+AE233*$P233*SUMIF(Lists!$E$2:$E$133,'Quarterly Information'!$O233,Exchange_Value)+AE233*$R233*SUMIF(Lists!$E$2:$E$133,'Quarterly Information'!$Q233,Exchange_Value)+AE233*$T233*SUMIF(Lists!$E$2:$E$133,'Quarterly Information'!$S233,Exchange_Value))/1000,AE233*SUMIF(Lists!$E$2:$E$133,$I233,Exchange_Value)/1000),1)</f>
        <v>0</v>
      </c>
      <c r="CC233" s="151">
        <f>ROUND(IF($I233="Other HFC Blend",(AF233*$L233*SUMIF(Lists!$E$2:$E$133,'Quarterly Information'!$K233,Exchange_Value)+AF233*$N233*SUMIF(Lists!$E$2:$E$133,'Quarterly Information'!$M233,Exchange_Value)+AF233*$P233*SUMIF(Lists!$E$2:$E$133,'Quarterly Information'!$O233,Exchange_Value)+AF233*$R233*SUMIF(Lists!$E$2:$E$133,'Quarterly Information'!$Q233,Exchange_Value)+AF233*$T233*SUMIF(Lists!$E$2:$E$133,'Quarterly Information'!$S233,Exchange_Value))/1000,AF233*SUMIF(Lists!$E$2:$E$133,$I233,Exchange_Value)/1000),1)</f>
        <v>0</v>
      </c>
    </row>
    <row r="234" spans="1:81" ht="14.1">
      <c r="A234" s="18">
        <v>192</v>
      </c>
      <c r="B234" s="46" t="str">
        <f t="shared" si="110"/>
        <v/>
      </c>
      <c r="C234" s="72"/>
      <c r="D234" s="47"/>
      <c r="E234" s="81"/>
      <c r="F234" s="48"/>
      <c r="G234" s="49"/>
      <c r="H234" s="50"/>
      <c r="I234" s="92"/>
      <c r="J234" s="104"/>
      <c r="K234" s="109"/>
      <c r="L234" s="51"/>
      <c r="M234" s="48"/>
      <c r="N234" s="51"/>
      <c r="O234" s="48"/>
      <c r="P234" s="51"/>
      <c r="Q234" s="69"/>
      <c r="R234" s="51"/>
      <c r="S234" s="69"/>
      <c r="T234" s="110"/>
      <c r="U234" s="107"/>
      <c r="V234" s="48"/>
      <c r="W234" s="52"/>
      <c r="X234" s="48"/>
      <c r="Y234" s="116"/>
      <c r="Z234" s="133"/>
      <c r="AA234" s="131"/>
      <c r="AB234" s="76"/>
      <c r="AC234" s="76"/>
      <c r="AD234" s="76"/>
      <c r="AE234" s="76"/>
      <c r="AF234" s="76"/>
      <c r="AG234" s="145"/>
      <c r="AH234"/>
      <c r="AI234" s="148">
        <f t="shared" si="74"/>
        <v>0</v>
      </c>
      <c r="AJ234" s="148">
        <f t="shared" si="75"/>
        <v>0</v>
      </c>
      <c r="AK234" s="148">
        <f t="shared" si="76"/>
        <v>0</v>
      </c>
      <c r="AL234" s="148">
        <f t="shared" si="77"/>
        <v>0</v>
      </c>
      <c r="AM234" s="148">
        <f t="shared" si="78"/>
        <v>0</v>
      </c>
      <c r="AN234" s="148">
        <f t="shared" si="79"/>
        <v>0</v>
      </c>
      <c r="AO234" s="150"/>
      <c r="AP234" s="149" t="e">
        <f t="shared" si="80"/>
        <v>#DIV/0!</v>
      </c>
      <c r="AQ234" s="149" t="e">
        <f t="shared" si="81"/>
        <v>#DIV/0!</v>
      </c>
      <c r="AR234" s="149" t="e">
        <f t="shared" si="82"/>
        <v>#DIV/0!</v>
      </c>
      <c r="AS234" s="149" t="e">
        <f t="shared" si="83"/>
        <v>#DIV/0!</v>
      </c>
      <c r="AT234" s="149" t="e">
        <f t="shared" si="84"/>
        <v>#DIV/0!</v>
      </c>
      <c r="AU234" s="148">
        <f t="shared" si="85"/>
        <v>0</v>
      </c>
      <c r="AV234" s="149" t="e">
        <f t="shared" si="86"/>
        <v>#DIV/0!</v>
      </c>
      <c r="AW234" s="149" t="e">
        <f t="shared" si="87"/>
        <v>#DIV/0!</v>
      </c>
      <c r="AX234" s="149" t="e">
        <f t="shared" si="88"/>
        <v>#DIV/0!</v>
      </c>
      <c r="AY234" s="149" t="e">
        <f t="shared" si="89"/>
        <v>#DIV/0!</v>
      </c>
      <c r="AZ234" s="149" t="e">
        <f t="shared" si="90"/>
        <v>#DIV/0!</v>
      </c>
      <c r="BA234" s="148">
        <f t="shared" si="91"/>
        <v>0</v>
      </c>
      <c r="BB234" s="149" t="e">
        <f t="shared" si="92"/>
        <v>#DIV/0!</v>
      </c>
      <c r="BC234" s="149" t="e">
        <f t="shared" si="93"/>
        <v>#DIV/0!</v>
      </c>
      <c r="BD234" s="149" t="e">
        <f t="shared" si="94"/>
        <v>#DIV/0!</v>
      </c>
      <c r="BE234" s="149" t="e">
        <f t="shared" si="95"/>
        <v>#DIV/0!</v>
      </c>
      <c r="BF234" s="149" t="e">
        <f t="shared" si="96"/>
        <v>#DIV/0!</v>
      </c>
      <c r="BG234" s="148">
        <f t="shared" si="97"/>
        <v>0</v>
      </c>
      <c r="BH234" s="149" t="e">
        <f t="shared" si="98"/>
        <v>#DIV/0!</v>
      </c>
      <c r="BI234" s="149" t="e">
        <f t="shared" si="99"/>
        <v>#DIV/0!</v>
      </c>
      <c r="BJ234" s="149" t="e">
        <f t="shared" si="100"/>
        <v>#DIV/0!</v>
      </c>
      <c r="BK234" s="149" t="e">
        <f t="shared" si="101"/>
        <v>#DIV/0!</v>
      </c>
      <c r="BL234" s="149" t="e">
        <f t="shared" si="102"/>
        <v>#DIV/0!</v>
      </c>
      <c r="BM234" s="148">
        <f t="shared" si="103"/>
        <v>0</v>
      </c>
      <c r="BN234" s="149" t="e">
        <f t="shared" si="104"/>
        <v>#DIV/0!</v>
      </c>
      <c r="BO234" s="149" t="e">
        <f t="shared" si="105"/>
        <v>#DIV/0!</v>
      </c>
      <c r="BP234" s="149" t="e">
        <f t="shared" si="106"/>
        <v>#DIV/0!</v>
      </c>
      <c r="BQ234" s="149" t="e">
        <f t="shared" si="107"/>
        <v>#DIV/0!</v>
      </c>
      <c r="BR234" s="149" t="e">
        <f t="shared" si="108"/>
        <v>#DIV/0!</v>
      </c>
      <c r="BS234" s="148">
        <f t="shared" si="109"/>
        <v>0</v>
      </c>
      <c r="BT234" s="150"/>
      <c r="BU234" s="150" t="e">
        <f>VLOOKUP(I234,Lists!$D$2:$D$19,1,FALSE)</f>
        <v>#N/A</v>
      </c>
      <c r="BV234" s="150" t="e">
        <f>VLOOKUP($I234,Blends!$B$2:$B$115,1,FALSE)</f>
        <v>#N/A</v>
      </c>
      <c r="BW234" s="150"/>
      <c r="BX234" s="151">
        <f>ROUND(IF($I234="Other HFC Blend",(AA234*$L234*SUMIF(Lists!$E$2:$E$133,'Quarterly Information'!$K234,Exchange_Value)+AA234*$N234*SUMIF(Lists!$E$2:$E$133,'Quarterly Information'!$M234,Exchange_Value)+AA234*$P234*SUMIF(Lists!$E$2:$E$133,'Quarterly Information'!$O234,Exchange_Value)+AA234*$R234*SUMIF(Lists!$E$2:$E$133,'Quarterly Information'!$Q234,Exchange_Value)+AA234*$T234*SUMIF(Lists!$E$2:$E$133,'Quarterly Information'!$S234,Exchange_Value))/1000,AA234*SUMIF(Lists!$E$2:$E$133,$I234,Exchange_Value)/1000),1)</f>
        <v>0</v>
      </c>
      <c r="BY234" s="151">
        <f>ROUND(IF($I234="Other HFC Blend",(AB234*$L234*SUMIF(Lists!$E$2:$E$133,'Quarterly Information'!$K234,Exchange_Value)+AB234*$N234*SUMIF(Lists!$E$2:$E$133,'Quarterly Information'!$M234,Exchange_Value)+AB234*$P234*SUMIF(Lists!$E$2:$E$133,'Quarterly Information'!$O234,Exchange_Value)+AB234*$R234*SUMIF(Lists!$E$2:$E$133,'Quarterly Information'!$Q234,Exchange_Value)+AB234*$T234*SUMIF(Lists!$E$2:$E$133,'Quarterly Information'!$S234,Exchange_Value))/1000,AB234*SUMIF(Lists!$E$2:$E$133,$I234,Exchange_Value)/1000),1)</f>
        <v>0</v>
      </c>
      <c r="BZ234" s="151">
        <f>ROUND(IF($I234="Other HFC Blend",(AC234*$L234*SUMIF(Lists!$E$2:$E$133,'Quarterly Information'!$K234,Exchange_Value)+AC234*$N234*SUMIF(Lists!$E$2:$E$133,'Quarterly Information'!$M234,Exchange_Value)+AC234*$P234*SUMIF(Lists!$E$2:$E$133,'Quarterly Information'!$O234,Exchange_Value)+AC234*$R234*SUMIF(Lists!$E$2:$E$133,'Quarterly Information'!$Q234,Exchange_Value)+AC234*$T234*SUMIF(Lists!$E$2:$E$133,'Quarterly Information'!$S234,Exchange_Value))/1000,AC234*SUMIF(Lists!$E$2:$E$133,$I234,Exchange_Value)/1000),1)</f>
        <v>0</v>
      </c>
      <c r="CA234" s="151">
        <f>ROUND(IF($I234="Other HFC Blend",(AD234*$L234*SUMIF(Lists!$E$2:$E$133,'Quarterly Information'!$K234,Exchange_Value)+AD234*$N234*SUMIF(Lists!$E$2:$E$133,'Quarterly Information'!$M234,Exchange_Value)+AD234*$P234*SUMIF(Lists!$E$2:$E$133,'Quarterly Information'!$O234,Exchange_Value)+AD234*$R234*SUMIF(Lists!$E$2:$E$133,'Quarterly Information'!$Q234,Exchange_Value)+AD234*$T234*SUMIF(Lists!$E$2:$E$133,'Quarterly Information'!$S234,Exchange_Value))/1000,AD234*SUMIF(Lists!$E$2:$E$133,$I234,Exchange_Value)/1000),1)</f>
        <v>0</v>
      </c>
      <c r="CB234" s="151">
        <f>ROUND(IF($I234="Other HFC Blend",(AE234*$L234*SUMIF(Lists!$E$2:$E$133,'Quarterly Information'!$K234,Exchange_Value)+AE234*$N234*SUMIF(Lists!$E$2:$E$133,'Quarterly Information'!$M234,Exchange_Value)+AE234*$P234*SUMIF(Lists!$E$2:$E$133,'Quarterly Information'!$O234,Exchange_Value)+AE234*$R234*SUMIF(Lists!$E$2:$E$133,'Quarterly Information'!$Q234,Exchange_Value)+AE234*$T234*SUMIF(Lists!$E$2:$E$133,'Quarterly Information'!$S234,Exchange_Value))/1000,AE234*SUMIF(Lists!$E$2:$E$133,$I234,Exchange_Value)/1000),1)</f>
        <v>0</v>
      </c>
      <c r="CC234" s="151">
        <f>ROUND(IF($I234="Other HFC Blend",(AF234*$L234*SUMIF(Lists!$E$2:$E$133,'Quarterly Information'!$K234,Exchange_Value)+AF234*$N234*SUMIF(Lists!$E$2:$E$133,'Quarterly Information'!$M234,Exchange_Value)+AF234*$P234*SUMIF(Lists!$E$2:$E$133,'Quarterly Information'!$O234,Exchange_Value)+AF234*$R234*SUMIF(Lists!$E$2:$E$133,'Quarterly Information'!$Q234,Exchange_Value)+AF234*$T234*SUMIF(Lists!$E$2:$E$133,'Quarterly Information'!$S234,Exchange_Value))/1000,AF234*SUMIF(Lists!$E$2:$E$133,$I234,Exchange_Value)/1000),1)</f>
        <v>0</v>
      </c>
    </row>
    <row r="235" spans="1:81" ht="14.1">
      <c r="A235" s="18">
        <v>193</v>
      </c>
      <c r="B235" s="46" t="str">
        <f t="shared" si="110"/>
        <v/>
      </c>
      <c r="C235" s="72"/>
      <c r="D235" s="47"/>
      <c r="E235" s="81"/>
      <c r="F235" s="48"/>
      <c r="G235" s="49"/>
      <c r="H235" s="50"/>
      <c r="I235" s="92"/>
      <c r="J235" s="104"/>
      <c r="K235" s="109"/>
      <c r="L235" s="51"/>
      <c r="M235" s="48"/>
      <c r="N235" s="51"/>
      <c r="O235" s="48"/>
      <c r="P235" s="51"/>
      <c r="Q235" s="69"/>
      <c r="R235" s="51"/>
      <c r="S235" s="69"/>
      <c r="T235" s="110"/>
      <c r="U235" s="107"/>
      <c r="V235" s="48"/>
      <c r="W235" s="52"/>
      <c r="X235" s="48"/>
      <c r="Y235" s="116"/>
      <c r="Z235" s="133"/>
      <c r="AA235" s="131"/>
      <c r="AB235" s="76"/>
      <c r="AC235" s="76"/>
      <c r="AD235" s="76"/>
      <c r="AE235" s="76"/>
      <c r="AF235" s="76"/>
      <c r="AG235" s="145"/>
      <c r="AH235"/>
      <c r="AI235" s="148">
        <f t="shared" ref="AI235:AI298" si="111">L235*J235</f>
        <v>0</v>
      </c>
      <c r="AJ235" s="148">
        <f t="shared" ref="AJ235:AJ298" si="112">N235*J235</f>
        <v>0</v>
      </c>
      <c r="AK235" s="148">
        <f t="shared" ref="AK235:AK298" si="113">P235*J235</f>
        <v>0</v>
      </c>
      <c r="AL235" s="148">
        <f t="shared" ref="AL235:AL298" si="114">R235*J235</f>
        <v>0</v>
      </c>
      <c r="AM235" s="148">
        <f t="shared" ref="AM235:AM298" si="115">T235*J235</f>
        <v>0</v>
      </c>
      <c r="AN235" s="148">
        <f t="shared" ref="AN235:AN298" si="116">IF(F235="No",J235,0)</f>
        <v>0</v>
      </c>
      <c r="AO235" s="150"/>
      <c r="AP235" s="149" t="e">
        <f t="shared" ref="AP235:AP298" si="117">(J235*L235)*(AA235/J235)</f>
        <v>#DIV/0!</v>
      </c>
      <c r="AQ235" s="149" t="e">
        <f t="shared" ref="AQ235:AQ298" si="118">(J235*N235)*(AA235/J235)</f>
        <v>#DIV/0!</v>
      </c>
      <c r="AR235" s="149" t="e">
        <f t="shared" ref="AR235:AR298" si="119">(J235*P235)*(AA235/J235)</f>
        <v>#DIV/0!</v>
      </c>
      <c r="AS235" s="149" t="e">
        <f t="shared" ref="AS235:AS298" si="120">(J235*R235)*(AA235/J235)</f>
        <v>#DIV/0!</v>
      </c>
      <c r="AT235" s="149" t="e">
        <f t="shared" ref="AT235:AT298" si="121">(J235*T235)*(AA235/J235)</f>
        <v>#DIV/0!</v>
      </c>
      <c r="AU235" s="148">
        <f t="shared" ref="AU235:AU298" si="122">IF(F235="No",AA235,0)</f>
        <v>0</v>
      </c>
      <c r="AV235" s="149" t="e">
        <f t="shared" ref="AV235:AV298" si="123">(J235*L235)*(AB235/J235)</f>
        <v>#DIV/0!</v>
      </c>
      <c r="AW235" s="149" t="e">
        <f t="shared" ref="AW235:AW298" si="124">(J235*N235)*(AB235/J235)</f>
        <v>#DIV/0!</v>
      </c>
      <c r="AX235" s="149" t="e">
        <f t="shared" ref="AX235:AX298" si="125">(J235*P235)*(AB235/J235)</f>
        <v>#DIV/0!</v>
      </c>
      <c r="AY235" s="149" t="e">
        <f t="shared" ref="AY235:AY298" si="126">(J235*R235)*(AB235/J235)</f>
        <v>#DIV/0!</v>
      </c>
      <c r="AZ235" s="149" t="e">
        <f t="shared" ref="AZ235:AZ298" si="127">(J235*T235)*(AB235/J235)</f>
        <v>#DIV/0!</v>
      </c>
      <c r="BA235" s="148">
        <f t="shared" ref="BA235:BA298" si="128">IF(F235="No",AB235,0)</f>
        <v>0</v>
      </c>
      <c r="BB235" s="149" t="e">
        <f t="shared" ref="BB235:BB298" si="129">(J235*L235)*(AC235/J235)</f>
        <v>#DIV/0!</v>
      </c>
      <c r="BC235" s="149" t="e">
        <f t="shared" ref="BC235:BC298" si="130">(J235*N235)*(AC235/J235)</f>
        <v>#DIV/0!</v>
      </c>
      <c r="BD235" s="149" t="e">
        <f t="shared" ref="BD235:BD298" si="131">(J235*P235)*(AC235/J235)</f>
        <v>#DIV/0!</v>
      </c>
      <c r="BE235" s="149" t="e">
        <f t="shared" ref="BE235:BE298" si="132">(J235*R235)*(AC235/J235)</f>
        <v>#DIV/0!</v>
      </c>
      <c r="BF235" s="149" t="e">
        <f t="shared" ref="BF235:BF298" si="133">(J235*T235)*(AC235/J235)</f>
        <v>#DIV/0!</v>
      </c>
      <c r="BG235" s="148">
        <f t="shared" ref="BG235:BG298" si="134">IF(F235="No",AC235,0)</f>
        <v>0</v>
      </c>
      <c r="BH235" s="149" t="e">
        <f t="shared" ref="BH235:BH298" si="135">(J235*L235)*(AD235/J235)</f>
        <v>#DIV/0!</v>
      </c>
      <c r="BI235" s="149" t="e">
        <f t="shared" ref="BI235:BI298" si="136">(J235*N235)*(AD235/J235)</f>
        <v>#DIV/0!</v>
      </c>
      <c r="BJ235" s="149" t="e">
        <f t="shared" ref="BJ235:BJ298" si="137">(J235*P235)*(AD235/J235)</f>
        <v>#DIV/0!</v>
      </c>
      <c r="BK235" s="149" t="e">
        <f t="shared" ref="BK235:BK298" si="138">(J235*R235)*(AD235/J235)</f>
        <v>#DIV/0!</v>
      </c>
      <c r="BL235" s="149" t="e">
        <f t="shared" ref="BL235:BL298" si="139">(J235*T235)*(AD235/J235)</f>
        <v>#DIV/0!</v>
      </c>
      <c r="BM235" s="148">
        <f t="shared" ref="BM235:BM298" si="140">IF(F235="No",AD235,0)</f>
        <v>0</v>
      </c>
      <c r="BN235" s="149" t="e">
        <f t="shared" ref="BN235:BN298" si="141">(J235*L235)*(AE235/J235)</f>
        <v>#DIV/0!</v>
      </c>
      <c r="BO235" s="149" t="e">
        <f t="shared" ref="BO235:BO298" si="142">(J235*N235)*(AE235/J235)</f>
        <v>#DIV/0!</v>
      </c>
      <c r="BP235" s="149" t="e">
        <f t="shared" ref="BP235:BP298" si="143">(J235*P235)*(AE235/J235)</f>
        <v>#DIV/0!</v>
      </c>
      <c r="BQ235" s="149" t="e">
        <f t="shared" ref="BQ235:BQ298" si="144">(J235*R235)*(AE235/J235)</f>
        <v>#DIV/0!</v>
      </c>
      <c r="BR235" s="149" t="e">
        <f t="shared" ref="BR235:BR298" si="145">(J235*T235)*(AE235/J235)</f>
        <v>#DIV/0!</v>
      </c>
      <c r="BS235" s="148">
        <f t="shared" ref="BS235:BS298" si="146">IF(F235="No",AE235,0)</f>
        <v>0</v>
      </c>
      <c r="BT235" s="150"/>
      <c r="BU235" s="150" t="e">
        <f>VLOOKUP(I235,Lists!$D$2:$D$19,1,FALSE)</f>
        <v>#N/A</v>
      </c>
      <c r="BV235" s="150" t="e">
        <f>VLOOKUP($I235,Blends!$B$2:$B$115,1,FALSE)</f>
        <v>#N/A</v>
      </c>
      <c r="BW235" s="150"/>
      <c r="BX235" s="151">
        <f>ROUND(IF($I235="Other HFC Blend",(AA235*$L235*SUMIF(Lists!$E$2:$E$133,'Quarterly Information'!$K235,Exchange_Value)+AA235*$N235*SUMIF(Lists!$E$2:$E$133,'Quarterly Information'!$M235,Exchange_Value)+AA235*$P235*SUMIF(Lists!$E$2:$E$133,'Quarterly Information'!$O235,Exchange_Value)+AA235*$R235*SUMIF(Lists!$E$2:$E$133,'Quarterly Information'!$Q235,Exchange_Value)+AA235*$T235*SUMIF(Lists!$E$2:$E$133,'Quarterly Information'!$S235,Exchange_Value))/1000,AA235*SUMIF(Lists!$E$2:$E$133,$I235,Exchange_Value)/1000),1)</f>
        <v>0</v>
      </c>
      <c r="BY235" s="151">
        <f>ROUND(IF($I235="Other HFC Blend",(AB235*$L235*SUMIF(Lists!$E$2:$E$133,'Quarterly Information'!$K235,Exchange_Value)+AB235*$N235*SUMIF(Lists!$E$2:$E$133,'Quarterly Information'!$M235,Exchange_Value)+AB235*$P235*SUMIF(Lists!$E$2:$E$133,'Quarterly Information'!$O235,Exchange_Value)+AB235*$R235*SUMIF(Lists!$E$2:$E$133,'Quarterly Information'!$Q235,Exchange_Value)+AB235*$T235*SUMIF(Lists!$E$2:$E$133,'Quarterly Information'!$S235,Exchange_Value))/1000,AB235*SUMIF(Lists!$E$2:$E$133,$I235,Exchange_Value)/1000),1)</f>
        <v>0</v>
      </c>
      <c r="BZ235" s="151">
        <f>ROUND(IF($I235="Other HFC Blend",(AC235*$L235*SUMIF(Lists!$E$2:$E$133,'Quarterly Information'!$K235,Exchange_Value)+AC235*$N235*SUMIF(Lists!$E$2:$E$133,'Quarterly Information'!$M235,Exchange_Value)+AC235*$P235*SUMIF(Lists!$E$2:$E$133,'Quarterly Information'!$O235,Exchange_Value)+AC235*$R235*SUMIF(Lists!$E$2:$E$133,'Quarterly Information'!$Q235,Exchange_Value)+AC235*$T235*SUMIF(Lists!$E$2:$E$133,'Quarterly Information'!$S235,Exchange_Value))/1000,AC235*SUMIF(Lists!$E$2:$E$133,$I235,Exchange_Value)/1000),1)</f>
        <v>0</v>
      </c>
      <c r="CA235" s="151">
        <f>ROUND(IF($I235="Other HFC Blend",(AD235*$L235*SUMIF(Lists!$E$2:$E$133,'Quarterly Information'!$K235,Exchange_Value)+AD235*$N235*SUMIF(Lists!$E$2:$E$133,'Quarterly Information'!$M235,Exchange_Value)+AD235*$P235*SUMIF(Lists!$E$2:$E$133,'Quarterly Information'!$O235,Exchange_Value)+AD235*$R235*SUMIF(Lists!$E$2:$E$133,'Quarterly Information'!$Q235,Exchange_Value)+AD235*$T235*SUMIF(Lists!$E$2:$E$133,'Quarterly Information'!$S235,Exchange_Value))/1000,AD235*SUMIF(Lists!$E$2:$E$133,$I235,Exchange_Value)/1000),1)</f>
        <v>0</v>
      </c>
      <c r="CB235" s="151">
        <f>ROUND(IF($I235="Other HFC Blend",(AE235*$L235*SUMIF(Lists!$E$2:$E$133,'Quarterly Information'!$K235,Exchange_Value)+AE235*$N235*SUMIF(Lists!$E$2:$E$133,'Quarterly Information'!$M235,Exchange_Value)+AE235*$P235*SUMIF(Lists!$E$2:$E$133,'Quarterly Information'!$O235,Exchange_Value)+AE235*$R235*SUMIF(Lists!$E$2:$E$133,'Quarterly Information'!$Q235,Exchange_Value)+AE235*$T235*SUMIF(Lists!$E$2:$E$133,'Quarterly Information'!$S235,Exchange_Value))/1000,AE235*SUMIF(Lists!$E$2:$E$133,$I235,Exchange_Value)/1000),1)</f>
        <v>0</v>
      </c>
      <c r="CC235" s="151">
        <f>ROUND(IF($I235="Other HFC Blend",(AF235*$L235*SUMIF(Lists!$E$2:$E$133,'Quarterly Information'!$K235,Exchange_Value)+AF235*$N235*SUMIF(Lists!$E$2:$E$133,'Quarterly Information'!$M235,Exchange_Value)+AF235*$P235*SUMIF(Lists!$E$2:$E$133,'Quarterly Information'!$O235,Exchange_Value)+AF235*$R235*SUMIF(Lists!$E$2:$E$133,'Quarterly Information'!$Q235,Exchange_Value)+AF235*$T235*SUMIF(Lists!$E$2:$E$133,'Quarterly Information'!$S235,Exchange_Value))/1000,AF235*SUMIF(Lists!$E$2:$E$133,$I235,Exchange_Value)/1000),1)</f>
        <v>0</v>
      </c>
    </row>
    <row r="236" spans="1:81" ht="14.1">
      <c r="A236" s="18">
        <v>194</v>
      </c>
      <c r="B236" s="46" t="str">
        <f t="shared" ref="B236:B299" si="147">IF(C236&gt;0,A236,"")</f>
        <v/>
      </c>
      <c r="C236" s="72"/>
      <c r="D236" s="47"/>
      <c r="E236" s="81"/>
      <c r="F236" s="48"/>
      <c r="G236" s="49"/>
      <c r="H236" s="50"/>
      <c r="I236" s="92"/>
      <c r="J236" s="104"/>
      <c r="K236" s="109"/>
      <c r="L236" s="51"/>
      <c r="M236" s="48"/>
      <c r="N236" s="51"/>
      <c r="O236" s="48"/>
      <c r="P236" s="51"/>
      <c r="Q236" s="69"/>
      <c r="R236" s="51"/>
      <c r="S236" s="69"/>
      <c r="T236" s="110"/>
      <c r="U236" s="107"/>
      <c r="V236" s="48"/>
      <c r="W236" s="52"/>
      <c r="X236" s="48"/>
      <c r="Y236" s="116"/>
      <c r="Z236" s="133"/>
      <c r="AA236" s="131"/>
      <c r="AB236" s="76"/>
      <c r="AC236" s="76"/>
      <c r="AD236" s="76"/>
      <c r="AE236" s="76"/>
      <c r="AF236" s="76"/>
      <c r="AG236" s="145"/>
      <c r="AH236"/>
      <c r="AI236" s="148">
        <f t="shared" si="111"/>
        <v>0</v>
      </c>
      <c r="AJ236" s="148">
        <f t="shared" si="112"/>
        <v>0</v>
      </c>
      <c r="AK236" s="148">
        <f t="shared" si="113"/>
        <v>0</v>
      </c>
      <c r="AL236" s="148">
        <f t="shared" si="114"/>
        <v>0</v>
      </c>
      <c r="AM236" s="148">
        <f t="shared" si="115"/>
        <v>0</v>
      </c>
      <c r="AN236" s="148">
        <f t="shared" si="116"/>
        <v>0</v>
      </c>
      <c r="AO236" s="150"/>
      <c r="AP236" s="149" t="e">
        <f t="shared" si="117"/>
        <v>#DIV/0!</v>
      </c>
      <c r="AQ236" s="149" t="e">
        <f t="shared" si="118"/>
        <v>#DIV/0!</v>
      </c>
      <c r="AR236" s="149" t="e">
        <f t="shared" si="119"/>
        <v>#DIV/0!</v>
      </c>
      <c r="AS236" s="149" t="e">
        <f t="shared" si="120"/>
        <v>#DIV/0!</v>
      </c>
      <c r="AT236" s="149" t="e">
        <f t="shared" si="121"/>
        <v>#DIV/0!</v>
      </c>
      <c r="AU236" s="148">
        <f t="shared" si="122"/>
        <v>0</v>
      </c>
      <c r="AV236" s="149" t="e">
        <f t="shared" si="123"/>
        <v>#DIV/0!</v>
      </c>
      <c r="AW236" s="149" t="e">
        <f t="shared" si="124"/>
        <v>#DIV/0!</v>
      </c>
      <c r="AX236" s="149" t="e">
        <f t="shared" si="125"/>
        <v>#DIV/0!</v>
      </c>
      <c r="AY236" s="149" t="e">
        <f t="shared" si="126"/>
        <v>#DIV/0!</v>
      </c>
      <c r="AZ236" s="149" t="e">
        <f t="shared" si="127"/>
        <v>#DIV/0!</v>
      </c>
      <c r="BA236" s="148">
        <f t="shared" si="128"/>
        <v>0</v>
      </c>
      <c r="BB236" s="149" t="e">
        <f t="shared" si="129"/>
        <v>#DIV/0!</v>
      </c>
      <c r="BC236" s="149" t="e">
        <f t="shared" si="130"/>
        <v>#DIV/0!</v>
      </c>
      <c r="BD236" s="149" t="e">
        <f t="shared" si="131"/>
        <v>#DIV/0!</v>
      </c>
      <c r="BE236" s="149" t="e">
        <f t="shared" si="132"/>
        <v>#DIV/0!</v>
      </c>
      <c r="BF236" s="149" t="e">
        <f t="shared" si="133"/>
        <v>#DIV/0!</v>
      </c>
      <c r="BG236" s="148">
        <f t="shared" si="134"/>
        <v>0</v>
      </c>
      <c r="BH236" s="149" t="e">
        <f t="shared" si="135"/>
        <v>#DIV/0!</v>
      </c>
      <c r="BI236" s="149" t="e">
        <f t="shared" si="136"/>
        <v>#DIV/0!</v>
      </c>
      <c r="BJ236" s="149" t="e">
        <f t="shared" si="137"/>
        <v>#DIV/0!</v>
      </c>
      <c r="BK236" s="149" t="e">
        <f t="shared" si="138"/>
        <v>#DIV/0!</v>
      </c>
      <c r="BL236" s="149" t="e">
        <f t="shared" si="139"/>
        <v>#DIV/0!</v>
      </c>
      <c r="BM236" s="148">
        <f t="shared" si="140"/>
        <v>0</v>
      </c>
      <c r="BN236" s="149" t="e">
        <f t="shared" si="141"/>
        <v>#DIV/0!</v>
      </c>
      <c r="BO236" s="149" t="e">
        <f t="shared" si="142"/>
        <v>#DIV/0!</v>
      </c>
      <c r="BP236" s="149" t="e">
        <f t="shared" si="143"/>
        <v>#DIV/0!</v>
      </c>
      <c r="BQ236" s="149" t="e">
        <f t="shared" si="144"/>
        <v>#DIV/0!</v>
      </c>
      <c r="BR236" s="149" t="e">
        <f t="shared" si="145"/>
        <v>#DIV/0!</v>
      </c>
      <c r="BS236" s="148">
        <f t="shared" si="146"/>
        <v>0</v>
      </c>
      <c r="BT236" s="150"/>
      <c r="BU236" s="150" t="e">
        <f>VLOOKUP(I236,Lists!$D$2:$D$19,1,FALSE)</f>
        <v>#N/A</v>
      </c>
      <c r="BV236" s="150" t="e">
        <f>VLOOKUP($I236,Blends!$B$2:$B$115,1,FALSE)</f>
        <v>#N/A</v>
      </c>
      <c r="BW236" s="150"/>
      <c r="BX236" s="151">
        <f>ROUND(IF($I236="Other HFC Blend",(AA236*$L236*SUMIF(Lists!$E$2:$E$133,'Quarterly Information'!$K236,Exchange_Value)+AA236*$N236*SUMIF(Lists!$E$2:$E$133,'Quarterly Information'!$M236,Exchange_Value)+AA236*$P236*SUMIF(Lists!$E$2:$E$133,'Quarterly Information'!$O236,Exchange_Value)+AA236*$R236*SUMIF(Lists!$E$2:$E$133,'Quarterly Information'!$Q236,Exchange_Value)+AA236*$T236*SUMIF(Lists!$E$2:$E$133,'Quarterly Information'!$S236,Exchange_Value))/1000,AA236*SUMIF(Lists!$E$2:$E$133,$I236,Exchange_Value)/1000),1)</f>
        <v>0</v>
      </c>
      <c r="BY236" s="151">
        <f>ROUND(IF($I236="Other HFC Blend",(AB236*$L236*SUMIF(Lists!$E$2:$E$133,'Quarterly Information'!$K236,Exchange_Value)+AB236*$N236*SUMIF(Lists!$E$2:$E$133,'Quarterly Information'!$M236,Exchange_Value)+AB236*$P236*SUMIF(Lists!$E$2:$E$133,'Quarterly Information'!$O236,Exchange_Value)+AB236*$R236*SUMIF(Lists!$E$2:$E$133,'Quarterly Information'!$Q236,Exchange_Value)+AB236*$T236*SUMIF(Lists!$E$2:$E$133,'Quarterly Information'!$S236,Exchange_Value))/1000,AB236*SUMIF(Lists!$E$2:$E$133,$I236,Exchange_Value)/1000),1)</f>
        <v>0</v>
      </c>
      <c r="BZ236" s="151">
        <f>ROUND(IF($I236="Other HFC Blend",(AC236*$L236*SUMIF(Lists!$E$2:$E$133,'Quarterly Information'!$K236,Exchange_Value)+AC236*$N236*SUMIF(Lists!$E$2:$E$133,'Quarterly Information'!$M236,Exchange_Value)+AC236*$P236*SUMIF(Lists!$E$2:$E$133,'Quarterly Information'!$O236,Exchange_Value)+AC236*$R236*SUMIF(Lists!$E$2:$E$133,'Quarterly Information'!$Q236,Exchange_Value)+AC236*$T236*SUMIF(Lists!$E$2:$E$133,'Quarterly Information'!$S236,Exchange_Value))/1000,AC236*SUMIF(Lists!$E$2:$E$133,$I236,Exchange_Value)/1000),1)</f>
        <v>0</v>
      </c>
      <c r="CA236" s="151">
        <f>ROUND(IF($I236="Other HFC Blend",(AD236*$L236*SUMIF(Lists!$E$2:$E$133,'Quarterly Information'!$K236,Exchange_Value)+AD236*$N236*SUMIF(Lists!$E$2:$E$133,'Quarterly Information'!$M236,Exchange_Value)+AD236*$P236*SUMIF(Lists!$E$2:$E$133,'Quarterly Information'!$O236,Exchange_Value)+AD236*$R236*SUMIF(Lists!$E$2:$E$133,'Quarterly Information'!$Q236,Exchange_Value)+AD236*$T236*SUMIF(Lists!$E$2:$E$133,'Quarterly Information'!$S236,Exchange_Value))/1000,AD236*SUMIF(Lists!$E$2:$E$133,$I236,Exchange_Value)/1000),1)</f>
        <v>0</v>
      </c>
      <c r="CB236" s="151">
        <f>ROUND(IF($I236="Other HFC Blend",(AE236*$L236*SUMIF(Lists!$E$2:$E$133,'Quarterly Information'!$K236,Exchange_Value)+AE236*$N236*SUMIF(Lists!$E$2:$E$133,'Quarterly Information'!$M236,Exchange_Value)+AE236*$P236*SUMIF(Lists!$E$2:$E$133,'Quarterly Information'!$O236,Exchange_Value)+AE236*$R236*SUMIF(Lists!$E$2:$E$133,'Quarterly Information'!$Q236,Exchange_Value)+AE236*$T236*SUMIF(Lists!$E$2:$E$133,'Quarterly Information'!$S236,Exchange_Value))/1000,AE236*SUMIF(Lists!$E$2:$E$133,$I236,Exchange_Value)/1000),1)</f>
        <v>0</v>
      </c>
      <c r="CC236" s="151">
        <f>ROUND(IF($I236="Other HFC Blend",(AF236*$L236*SUMIF(Lists!$E$2:$E$133,'Quarterly Information'!$K236,Exchange_Value)+AF236*$N236*SUMIF(Lists!$E$2:$E$133,'Quarterly Information'!$M236,Exchange_Value)+AF236*$P236*SUMIF(Lists!$E$2:$E$133,'Quarterly Information'!$O236,Exchange_Value)+AF236*$R236*SUMIF(Lists!$E$2:$E$133,'Quarterly Information'!$Q236,Exchange_Value)+AF236*$T236*SUMIF(Lists!$E$2:$E$133,'Quarterly Information'!$S236,Exchange_Value))/1000,AF236*SUMIF(Lists!$E$2:$E$133,$I236,Exchange_Value)/1000),1)</f>
        <v>0</v>
      </c>
    </row>
    <row r="237" spans="1:81" ht="14.1">
      <c r="A237" s="18">
        <v>195</v>
      </c>
      <c r="B237" s="46" t="str">
        <f t="shared" si="147"/>
        <v/>
      </c>
      <c r="C237" s="72"/>
      <c r="D237" s="47"/>
      <c r="E237" s="81"/>
      <c r="F237" s="48"/>
      <c r="G237" s="49"/>
      <c r="H237" s="50"/>
      <c r="I237" s="92"/>
      <c r="J237" s="104"/>
      <c r="K237" s="109"/>
      <c r="L237" s="51"/>
      <c r="M237" s="48"/>
      <c r="N237" s="51"/>
      <c r="O237" s="48"/>
      <c r="P237" s="51"/>
      <c r="Q237" s="69"/>
      <c r="R237" s="51"/>
      <c r="S237" s="69"/>
      <c r="T237" s="110"/>
      <c r="U237" s="107"/>
      <c r="V237" s="48"/>
      <c r="W237" s="52"/>
      <c r="X237" s="48"/>
      <c r="Y237" s="116"/>
      <c r="Z237" s="133"/>
      <c r="AA237" s="131"/>
      <c r="AB237" s="76"/>
      <c r="AC237" s="76"/>
      <c r="AD237" s="76"/>
      <c r="AE237" s="76"/>
      <c r="AF237" s="76"/>
      <c r="AG237" s="145"/>
      <c r="AH237"/>
      <c r="AI237" s="148">
        <f t="shared" si="111"/>
        <v>0</v>
      </c>
      <c r="AJ237" s="148">
        <f t="shared" si="112"/>
        <v>0</v>
      </c>
      <c r="AK237" s="148">
        <f t="shared" si="113"/>
        <v>0</v>
      </c>
      <c r="AL237" s="148">
        <f t="shared" si="114"/>
        <v>0</v>
      </c>
      <c r="AM237" s="148">
        <f t="shared" si="115"/>
        <v>0</v>
      </c>
      <c r="AN237" s="148">
        <f t="shared" si="116"/>
        <v>0</v>
      </c>
      <c r="AO237" s="150"/>
      <c r="AP237" s="149" t="e">
        <f t="shared" si="117"/>
        <v>#DIV/0!</v>
      </c>
      <c r="AQ237" s="149" t="e">
        <f t="shared" si="118"/>
        <v>#DIV/0!</v>
      </c>
      <c r="AR237" s="149" t="e">
        <f t="shared" si="119"/>
        <v>#DIV/0!</v>
      </c>
      <c r="AS237" s="149" t="e">
        <f t="shared" si="120"/>
        <v>#DIV/0!</v>
      </c>
      <c r="AT237" s="149" t="e">
        <f t="shared" si="121"/>
        <v>#DIV/0!</v>
      </c>
      <c r="AU237" s="148">
        <f t="shared" si="122"/>
        <v>0</v>
      </c>
      <c r="AV237" s="149" t="e">
        <f t="shared" si="123"/>
        <v>#DIV/0!</v>
      </c>
      <c r="AW237" s="149" t="e">
        <f t="shared" si="124"/>
        <v>#DIV/0!</v>
      </c>
      <c r="AX237" s="149" t="e">
        <f t="shared" si="125"/>
        <v>#DIV/0!</v>
      </c>
      <c r="AY237" s="149" t="e">
        <f t="shared" si="126"/>
        <v>#DIV/0!</v>
      </c>
      <c r="AZ237" s="149" t="e">
        <f t="shared" si="127"/>
        <v>#DIV/0!</v>
      </c>
      <c r="BA237" s="148">
        <f t="shared" si="128"/>
        <v>0</v>
      </c>
      <c r="BB237" s="149" t="e">
        <f t="shared" si="129"/>
        <v>#DIV/0!</v>
      </c>
      <c r="BC237" s="149" t="e">
        <f t="shared" si="130"/>
        <v>#DIV/0!</v>
      </c>
      <c r="BD237" s="149" t="e">
        <f t="shared" si="131"/>
        <v>#DIV/0!</v>
      </c>
      <c r="BE237" s="149" t="e">
        <f t="shared" si="132"/>
        <v>#DIV/0!</v>
      </c>
      <c r="BF237" s="149" t="e">
        <f t="shared" si="133"/>
        <v>#DIV/0!</v>
      </c>
      <c r="BG237" s="148">
        <f t="shared" si="134"/>
        <v>0</v>
      </c>
      <c r="BH237" s="149" t="e">
        <f t="shared" si="135"/>
        <v>#DIV/0!</v>
      </c>
      <c r="BI237" s="149" t="e">
        <f t="shared" si="136"/>
        <v>#DIV/0!</v>
      </c>
      <c r="BJ237" s="149" t="e">
        <f t="shared" si="137"/>
        <v>#DIV/0!</v>
      </c>
      <c r="BK237" s="149" t="e">
        <f t="shared" si="138"/>
        <v>#DIV/0!</v>
      </c>
      <c r="BL237" s="149" t="e">
        <f t="shared" si="139"/>
        <v>#DIV/0!</v>
      </c>
      <c r="BM237" s="148">
        <f t="shared" si="140"/>
        <v>0</v>
      </c>
      <c r="BN237" s="149" t="e">
        <f t="shared" si="141"/>
        <v>#DIV/0!</v>
      </c>
      <c r="BO237" s="149" t="e">
        <f t="shared" si="142"/>
        <v>#DIV/0!</v>
      </c>
      <c r="BP237" s="149" t="e">
        <f t="shared" si="143"/>
        <v>#DIV/0!</v>
      </c>
      <c r="BQ237" s="149" t="e">
        <f t="shared" si="144"/>
        <v>#DIV/0!</v>
      </c>
      <c r="BR237" s="149" t="e">
        <f t="shared" si="145"/>
        <v>#DIV/0!</v>
      </c>
      <c r="BS237" s="148">
        <f t="shared" si="146"/>
        <v>0</v>
      </c>
      <c r="BT237" s="150"/>
      <c r="BU237" s="150" t="e">
        <f>VLOOKUP(I237,Lists!$D$2:$D$19,1,FALSE)</f>
        <v>#N/A</v>
      </c>
      <c r="BV237" s="150" t="e">
        <f>VLOOKUP($I237,Blends!$B$2:$B$115,1,FALSE)</f>
        <v>#N/A</v>
      </c>
      <c r="BW237" s="150"/>
      <c r="BX237" s="151">
        <f>ROUND(IF($I237="Other HFC Blend",(AA237*$L237*SUMIF(Lists!$E$2:$E$133,'Quarterly Information'!$K237,Exchange_Value)+AA237*$N237*SUMIF(Lists!$E$2:$E$133,'Quarterly Information'!$M237,Exchange_Value)+AA237*$P237*SUMIF(Lists!$E$2:$E$133,'Quarterly Information'!$O237,Exchange_Value)+AA237*$R237*SUMIF(Lists!$E$2:$E$133,'Quarterly Information'!$Q237,Exchange_Value)+AA237*$T237*SUMIF(Lists!$E$2:$E$133,'Quarterly Information'!$S237,Exchange_Value))/1000,AA237*SUMIF(Lists!$E$2:$E$133,$I237,Exchange_Value)/1000),1)</f>
        <v>0</v>
      </c>
      <c r="BY237" s="151">
        <f>ROUND(IF($I237="Other HFC Blend",(AB237*$L237*SUMIF(Lists!$E$2:$E$133,'Quarterly Information'!$K237,Exchange_Value)+AB237*$N237*SUMIF(Lists!$E$2:$E$133,'Quarterly Information'!$M237,Exchange_Value)+AB237*$P237*SUMIF(Lists!$E$2:$E$133,'Quarterly Information'!$O237,Exchange_Value)+AB237*$R237*SUMIF(Lists!$E$2:$E$133,'Quarterly Information'!$Q237,Exchange_Value)+AB237*$T237*SUMIF(Lists!$E$2:$E$133,'Quarterly Information'!$S237,Exchange_Value))/1000,AB237*SUMIF(Lists!$E$2:$E$133,$I237,Exchange_Value)/1000),1)</f>
        <v>0</v>
      </c>
      <c r="BZ237" s="151">
        <f>ROUND(IF($I237="Other HFC Blend",(AC237*$L237*SUMIF(Lists!$E$2:$E$133,'Quarterly Information'!$K237,Exchange_Value)+AC237*$N237*SUMIF(Lists!$E$2:$E$133,'Quarterly Information'!$M237,Exchange_Value)+AC237*$P237*SUMIF(Lists!$E$2:$E$133,'Quarterly Information'!$O237,Exchange_Value)+AC237*$R237*SUMIF(Lists!$E$2:$E$133,'Quarterly Information'!$Q237,Exchange_Value)+AC237*$T237*SUMIF(Lists!$E$2:$E$133,'Quarterly Information'!$S237,Exchange_Value))/1000,AC237*SUMIF(Lists!$E$2:$E$133,$I237,Exchange_Value)/1000),1)</f>
        <v>0</v>
      </c>
      <c r="CA237" s="151">
        <f>ROUND(IF($I237="Other HFC Blend",(AD237*$L237*SUMIF(Lists!$E$2:$E$133,'Quarterly Information'!$K237,Exchange_Value)+AD237*$N237*SUMIF(Lists!$E$2:$E$133,'Quarterly Information'!$M237,Exchange_Value)+AD237*$P237*SUMIF(Lists!$E$2:$E$133,'Quarterly Information'!$O237,Exchange_Value)+AD237*$R237*SUMIF(Lists!$E$2:$E$133,'Quarterly Information'!$Q237,Exchange_Value)+AD237*$T237*SUMIF(Lists!$E$2:$E$133,'Quarterly Information'!$S237,Exchange_Value))/1000,AD237*SUMIF(Lists!$E$2:$E$133,$I237,Exchange_Value)/1000),1)</f>
        <v>0</v>
      </c>
      <c r="CB237" s="151">
        <f>ROUND(IF($I237="Other HFC Blend",(AE237*$L237*SUMIF(Lists!$E$2:$E$133,'Quarterly Information'!$K237,Exchange_Value)+AE237*$N237*SUMIF(Lists!$E$2:$E$133,'Quarterly Information'!$M237,Exchange_Value)+AE237*$P237*SUMIF(Lists!$E$2:$E$133,'Quarterly Information'!$O237,Exchange_Value)+AE237*$R237*SUMIF(Lists!$E$2:$E$133,'Quarterly Information'!$Q237,Exchange_Value)+AE237*$T237*SUMIF(Lists!$E$2:$E$133,'Quarterly Information'!$S237,Exchange_Value))/1000,AE237*SUMIF(Lists!$E$2:$E$133,$I237,Exchange_Value)/1000),1)</f>
        <v>0</v>
      </c>
      <c r="CC237" s="151">
        <f>ROUND(IF($I237="Other HFC Blend",(AF237*$L237*SUMIF(Lists!$E$2:$E$133,'Quarterly Information'!$K237,Exchange_Value)+AF237*$N237*SUMIF(Lists!$E$2:$E$133,'Quarterly Information'!$M237,Exchange_Value)+AF237*$P237*SUMIF(Lists!$E$2:$E$133,'Quarterly Information'!$O237,Exchange_Value)+AF237*$R237*SUMIF(Lists!$E$2:$E$133,'Quarterly Information'!$Q237,Exchange_Value)+AF237*$T237*SUMIF(Lists!$E$2:$E$133,'Quarterly Information'!$S237,Exchange_Value))/1000,AF237*SUMIF(Lists!$E$2:$E$133,$I237,Exchange_Value)/1000),1)</f>
        <v>0</v>
      </c>
    </row>
    <row r="238" spans="1:81" ht="14.1">
      <c r="A238" s="18">
        <v>196</v>
      </c>
      <c r="B238" s="46" t="str">
        <f t="shared" si="147"/>
        <v/>
      </c>
      <c r="C238" s="72"/>
      <c r="D238" s="47"/>
      <c r="E238" s="81"/>
      <c r="F238" s="48"/>
      <c r="G238" s="49"/>
      <c r="H238" s="50"/>
      <c r="I238" s="92"/>
      <c r="J238" s="104"/>
      <c r="K238" s="109"/>
      <c r="L238" s="51"/>
      <c r="M238" s="48"/>
      <c r="N238" s="51"/>
      <c r="O238" s="48"/>
      <c r="P238" s="51"/>
      <c r="Q238" s="69"/>
      <c r="R238" s="51"/>
      <c r="S238" s="69"/>
      <c r="T238" s="110"/>
      <c r="U238" s="107"/>
      <c r="V238" s="48"/>
      <c r="W238" s="52"/>
      <c r="X238" s="48"/>
      <c r="Y238" s="116"/>
      <c r="Z238" s="133"/>
      <c r="AA238" s="131"/>
      <c r="AB238" s="76"/>
      <c r="AC238" s="76"/>
      <c r="AD238" s="76"/>
      <c r="AE238" s="76"/>
      <c r="AF238" s="76"/>
      <c r="AG238" s="145"/>
      <c r="AH238"/>
      <c r="AI238" s="148">
        <f t="shared" si="111"/>
        <v>0</v>
      </c>
      <c r="AJ238" s="148">
        <f t="shared" si="112"/>
        <v>0</v>
      </c>
      <c r="AK238" s="148">
        <f t="shared" si="113"/>
        <v>0</v>
      </c>
      <c r="AL238" s="148">
        <f t="shared" si="114"/>
        <v>0</v>
      </c>
      <c r="AM238" s="148">
        <f t="shared" si="115"/>
        <v>0</v>
      </c>
      <c r="AN238" s="148">
        <f t="shared" si="116"/>
        <v>0</v>
      </c>
      <c r="AO238" s="150"/>
      <c r="AP238" s="149" t="e">
        <f t="shared" si="117"/>
        <v>#DIV/0!</v>
      </c>
      <c r="AQ238" s="149" t="e">
        <f t="shared" si="118"/>
        <v>#DIV/0!</v>
      </c>
      <c r="AR238" s="149" t="e">
        <f t="shared" si="119"/>
        <v>#DIV/0!</v>
      </c>
      <c r="AS238" s="149" t="e">
        <f t="shared" si="120"/>
        <v>#DIV/0!</v>
      </c>
      <c r="AT238" s="149" t="e">
        <f t="shared" si="121"/>
        <v>#DIV/0!</v>
      </c>
      <c r="AU238" s="148">
        <f t="shared" si="122"/>
        <v>0</v>
      </c>
      <c r="AV238" s="149" t="e">
        <f t="shared" si="123"/>
        <v>#DIV/0!</v>
      </c>
      <c r="AW238" s="149" t="e">
        <f t="shared" si="124"/>
        <v>#DIV/0!</v>
      </c>
      <c r="AX238" s="149" t="e">
        <f t="shared" si="125"/>
        <v>#DIV/0!</v>
      </c>
      <c r="AY238" s="149" t="e">
        <f t="shared" si="126"/>
        <v>#DIV/0!</v>
      </c>
      <c r="AZ238" s="149" t="e">
        <f t="shared" si="127"/>
        <v>#DIV/0!</v>
      </c>
      <c r="BA238" s="148">
        <f t="shared" si="128"/>
        <v>0</v>
      </c>
      <c r="BB238" s="149" t="e">
        <f t="shared" si="129"/>
        <v>#DIV/0!</v>
      </c>
      <c r="BC238" s="149" t="e">
        <f t="shared" si="130"/>
        <v>#DIV/0!</v>
      </c>
      <c r="BD238" s="149" t="e">
        <f t="shared" si="131"/>
        <v>#DIV/0!</v>
      </c>
      <c r="BE238" s="149" t="e">
        <f t="shared" si="132"/>
        <v>#DIV/0!</v>
      </c>
      <c r="BF238" s="149" t="e">
        <f t="shared" si="133"/>
        <v>#DIV/0!</v>
      </c>
      <c r="BG238" s="148">
        <f t="shared" si="134"/>
        <v>0</v>
      </c>
      <c r="BH238" s="149" t="e">
        <f t="shared" si="135"/>
        <v>#DIV/0!</v>
      </c>
      <c r="BI238" s="149" t="e">
        <f t="shared" si="136"/>
        <v>#DIV/0!</v>
      </c>
      <c r="BJ238" s="149" t="e">
        <f t="shared" si="137"/>
        <v>#DIV/0!</v>
      </c>
      <c r="BK238" s="149" t="e">
        <f t="shared" si="138"/>
        <v>#DIV/0!</v>
      </c>
      <c r="BL238" s="149" t="e">
        <f t="shared" si="139"/>
        <v>#DIV/0!</v>
      </c>
      <c r="BM238" s="148">
        <f t="shared" si="140"/>
        <v>0</v>
      </c>
      <c r="BN238" s="149" t="e">
        <f t="shared" si="141"/>
        <v>#DIV/0!</v>
      </c>
      <c r="BO238" s="149" t="e">
        <f t="shared" si="142"/>
        <v>#DIV/0!</v>
      </c>
      <c r="BP238" s="149" t="e">
        <f t="shared" si="143"/>
        <v>#DIV/0!</v>
      </c>
      <c r="BQ238" s="149" t="e">
        <f t="shared" si="144"/>
        <v>#DIV/0!</v>
      </c>
      <c r="BR238" s="149" t="e">
        <f t="shared" si="145"/>
        <v>#DIV/0!</v>
      </c>
      <c r="BS238" s="148">
        <f t="shared" si="146"/>
        <v>0</v>
      </c>
      <c r="BT238" s="150"/>
      <c r="BU238" s="150" t="e">
        <f>VLOOKUP(I238,Lists!$D$2:$D$19,1,FALSE)</f>
        <v>#N/A</v>
      </c>
      <c r="BV238" s="150" t="e">
        <f>VLOOKUP($I238,Blends!$B$2:$B$115,1,FALSE)</f>
        <v>#N/A</v>
      </c>
      <c r="BW238" s="150"/>
      <c r="BX238" s="151">
        <f>ROUND(IF($I238="Other HFC Blend",(AA238*$L238*SUMIF(Lists!$E$2:$E$133,'Quarterly Information'!$K238,Exchange_Value)+AA238*$N238*SUMIF(Lists!$E$2:$E$133,'Quarterly Information'!$M238,Exchange_Value)+AA238*$P238*SUMIF(Lists!$E$2:$E$133,'Quarterly Information'!$O238,Exchange_Value)+AA238*$R238*SUMIF(Lists!$E$2:$E$133,'Quarterly Information'!$Q238,Exchange_Value)+AA238*$T238*SUMIF(Lists!$E$2:$E$133,'Quarterly Information'!$S238,Exchange_Value))/1000,AA238*SUMIF(Lists!$E$2:$E$133,$I238,Exchange_Value)/1000),1)</f>
        <v>0</v>
      </c>
      <c r="BY238" s="151">
        <f>ROUND(IF($I238="Other HFC Blend",(AB238*$L238*SUMIF(Lists!$E$2:$E$133,'Quarterly Information'!$K238,Exchange_Value)+AB238*$N238*SUMIF(Lists!$E$2:$E$133,'Quarterly Information'!$M238,Exchange_Value)+AB238*$P238*SUMIF(Lists!$E$2:$E$133,'Quarterly Information'!$O238,Exchange_Value)+AB238*$R238*SUMIF(Lists!$E$2:$E$133,'Quarterly Information'!$Q238,Exchange_Value)+AB238*$T238*SUMIF(Lists!$E$2:$E$133,'Quarterly Information'!$S238,Exchange_Value))/1000,AB238*SUMIF(Lists!$E$2:$E$133,$I238,Exchange_Value)/1000),1)</f>
        <v>0</v>
      </c>
      <c r="BZ238" s="151">
        <f>ROUND(IF($I238="Other HFC Blend",(AC238*$L238*SUMIF(Lists!$E$2:$E$133,'Quarterly Information'!$K238,Exchange_Value)+AC238*$N238*SUMIF(Lists!$E$2:$E$133,'Quarterly Information'!$M238,Exchange_Value)+AC238*$P238*SUMIF(Lists!$E$2:$E$133,'Quarterly Information'!$O238,Exchange_Value)+AC238*$R238*SUMIF(Lists!$E$2:$E$133,'Quarterly Information'!$Q238,Exchange_Value)+AC238*$T238*SUMIF(Lists!$E$2:$E$133,'Quarterly Information'!$S238,Exchange_Value))/1000,AC238*SUMIF(Lists!$E$2:$E$133,$I238,Exchange_Value)/1000),1)</f>
        <v>0</v>
      </c>
      <c r="CA238" s="151">
        <f>ROUND(IF($I238="Other HFC Blend",(AD238*$L238*SUMIF(Lists!$E$2:$E$133,'Quarterly Information'!$K238,Exchange_Value)+AD238*$N238*SUMIF(Lists!$E$2:$E$133,'Quarterly Information'!$M238,Exchange_Value)+AD238*$P238*SUMIF(Lists!$E$2:$E$133,'Quarterly Information'!$O238,Exchange_Value)+AD238*$R238*SUMIF(Lists!$E$2:$E$133,'Quarterly Information'!$Q238,Exchange_Value)+AD238*$T238*SUMIF(Lists!$E$2:$E$133,'Quarterly Information'!$S238,Exchange_Value))/1000,AD238*SUMIF(Lists!$E$2:$E$133,$I238,Exchange_Value)/1000),1)</f>
        <v>0</v>
      </c>
      <c r="CB238" s="151">
        <f>ROUND(IF($I238="Other HFC Blend",(AE238*$L238*SUMIF(Lists!$E$2:$E$133,'Quarterly Information'!$K238,Exchange_Value)+AE238*$N238*SUMIF(Lists!$E$2:$E$133,'Quarterly Information'!$M238,Exchange_Value)+AE238*$P238*SUMIF(Lists!$E$2:$E$133,'Quarterly Information'!$O238,Exchange_Value)+AE238*$R238*SUMIF(Lists!$E$2:$E$133,'Quarterly Information'!$Q238,Exchange_Value)+AE238*$T238*SUMIF(Lists!$E$2:$E$133,'Quarterly Information'!$S238,Exchange_Value))/1000,AE238*SUMIF(Lists!$E$2:$E$133,$I238,Exchange_Value)/1000),1)</f>
        <v>0</v>
      </c>
      <c r="CC238" s="151">
        <f>ROUND(IF($I238="Other HFC Blend",(AF238*$L238*SUMIF(Lists!$E$2:$E$133,'Quarterly Information'!$K238,Exchange_Value)+AF238*$N238*SUMIF(Lists!$E$2:$E$133,'Quarterly Information'!$M238,Exchange_Value)+AF238*$P238*SUMIF(Lists!$E$2:$E$133,'Quarterly Information'!$O238,Exchange_Value)+AF238*$R238*SUMIF(Lists!$E$2:$E$133,'Quarterly Information'!$Q238,Exchange_Value)+AF238*$T238*SUMIF(Lists!$E$2:$E$133,'Quarterly Information'!$S238,Exchange_Value))/1000,AF238*SUMIF(Lists!$E$2:$E$133,$I238,Exchange_Value)/1000),1)</f>
        <v>0</v>
      </c>
    </row>
    <row r="239" spans="1:81" ht="14.1">
      <c r="A239" s="18">
        <v>197</v>
      </c>
      <c r="B239" s="46" t="str">
        <f t="shared" si="147"/>
        <v/>
      </c>
      <c r="C239" s="72"/>
      <c r="D239" s="47"/>
      <c r="E239" s="81"/>
      <c r="F239" s="48"/>
      <c r="G239" s="49"/>
      <c r="H239" s="50"/>
      <c r="I239" s="92"/>
      <c r="J239" s="104"/>
      <c r="K239" s="109"/>
      <c r="L239" s="51"/>
      <c r="M239" s="48"/>
      <c r="N239" s="51"/>
      <c r="O239" s="48"/>
      <c r="P239" s="51"/>
      <c r="Q239" s="69"/>
      <c r="R239" s="51"/>
      <c r="S239" s="69"/>
      <c r="T239" s="110"/>
      <c r="U239" s="107"/>
      <c r="V239" s="48"/>
      <c r="W239" s="52"/>
      <c r="X239" s="48"/>
      <c r="Y239" s="116"/>
      <c r="Z239" s="133"/>
      <c r="AA239" s="131"/>
      <c r="AB239" s="76"/>
      <c r="AC239" s="76"/>
      <c r="AD239" s="76"/>
      <c r="AE239" s="76"/>
      <c r="AF239" s="76"/>
      <c r="AG239" s="145"/>
      <c r="AH239"/>
      <c r="AI239" s="148">
        <f t="shared" si="111"/>
        <v>0</v>
      </c>
      <c r="AJ239" s="148">
        <f t="shared" si="112"/>
        <v>0</v>
      </c>
      <c r="AK239" s="148">
        <f t="shared" si="113"/>
        <v>0</v>
      </c>
      <c r="AL239" s="148">
        <f t="shared" si="114"/>
        <v>0</v>
      </c>
      <c r="AM239" s="148">
        <f t="shared" si="115"/>
        <v>0</v>
      </c>
      <c r="AN239" s="148">
        <f t="shared" si="116"/>
        <v>0</v>
      </c>
      <c r="AO239" s="150"/>
      <c r="AP239" s="149" t="e">
        <f t="shared" si="117"/>
        <v>#DIV/0!</v>
      </c>
      <c r="AQ239" s="149" t="e">
        <f t="shared" si="118"/>
        <v>#DIV/0!</v>
      </c>
      <c r="AR239" s="149" t="e">
        <f t="shared" si="119"/>
        <v>#DIV/0!</v>
      </c>
      <c r="AS239" s="149" t="e">
        <f t="shared" si="120"/>
        <v>#DIV/0!</v>
      </c>
      <c r="AT239" s="149" t="e">
        <f t="shared" si="121"/>
        <v>#DIV/0!</v>
      </c>
      <c r="AU239" s="148">
        <f t="shared" si="122"/>
        <v>0</v>
      </c>
      <c r="AV239" s="149" t="e">
        <f t="shared" si="123"/>
        <v>#DIV/0!</v>
      </c>
      <c r="AW239" s="149" t="e">
        <f t="shared" si="124"/>
        <v>#DIV/0!</v>
      </c>
      <c r="AX239" s="149" t="e">
        <f t="shared" si="125"/>
        <v>#DIV/0!</v>
      </c>
      <c r="AY239" s="149" t="e">
        <f t="shared" si="126"/>
        <v>#DIV/0!</v>
      </c>
      <c r="AZ239" s="149" t="e">
        <f t="shared" si="127"/>
        <v>#DIV/0!</v>
      </c>
      <c r="BA239" s="148">
        <f t="shared" si="128"/>
        <v>0</v>
      </c>
      <c r="BB239" s="149" t="e">
        <f t="shared" si="129"/>
        <v>#DIV/0!</v>
      </c>
      <c r="BC239" s="149" t="e">
        <f t="shared" si="130"/>
        <v>#DIV/0!</v>
      </c>
      <c r="BD239" s="149" t="e">
        <f t="shared" si="131"/>
        <v>#DIV/0!</v>
      </c>
      <c r="BE239" s="149" t="e">
        <f t="shared" si="132"/>
        <v>#DIV/0!</v>
      </c>
      <c r="BF239" s="149" t="e">
        <f t="shared" si="133"/>
        <v>#DIV/0!</v>
      </c>
      <c r="BG239" s="148">
        <f t="shared" si="134"/>
        <v>0</v>
      </c>
      <c r="BH239" s="149" t="e">
        <f t="shared" si="135"/>
        <v>#DIV/0!</v>
      </c>
      <c r="BI239" s="149" t="e">
        <f t="shared" si="136"/>
        <v>#DIV/0!</v>
      </c>
      <c r="BJ239" s="149" t="e">
        <f t="shared" si="137"/>
        <v>#DIV/0!</v>
      </c>
      <c r="BK239" s="149" t="e">
        <f t="shared" si="138"/>
        <v>#DIV/0!</v>
      </c>
      <c r="BL239" s="149" t="e">
        <f t="shared" si="139"/>
        <v>#DIV/0!</v>
      </c>
      <c r="BM239" s="148">
        <f t="shared" si="140"/>
        <v>0</v>
      </c>
      <c r="BN239" s="149" t="e">
        <f t="shared" si="141"/>
        <v>#DIV/0!</v>
      </c>
      <c r="BO239" s="149" t="e">
        <f t="shared" si="142"/>
        <v>#DIV/0!</v>
      </c>
      <c r="BP239" s="149" t="e">
        <f t="shared" si="143"/>
        <v>#DIV/0!</v>
      </c>
      <c r="BQ239" s="149" t="e">
        <f t="shared" si="144"/>
        <v>#DIV/0!</v>
      </c>
      <c r="BR239" s="149" t="e">
        <f t="shared" si="145"/>
        <v>#DIV/0!</v>
      </c>
      <c r="BS239" s="148">
        <f t="shared" si="146"/>
        <v>0</v>
      </c>
      <c r="BT239" s="150"/>
      <c r="BU239" s="150" t="e">
        <f>VLOOKUP(I239,Lists!$D$2:$D$19,1,FALSE)</f>
        <v>#N/A</v>
      </c>
      <c r="BV239" s="150" t="e">
        <f>VLOOKUP($I239,Blends!$B$2:$B$115,1,FALSE)</f>
        <v>#N/A</v>
      </c>
      <c r="BW239" s="150"/>
      <c r="BX239" s="151">
        <f>ROUND(IF($I239="Other HFC Blend",(AA239*$L239*SUMIF(Lists!$E$2:$E$133,'Quarterly Information'!$K239,Exchange_Value)+AA239*$N239*SUMIF(Lists!$E$2:$E$133,'Quarterly Information'!$M239,Exchange_Value)+AA239*$P239*SUMIF(Lists!$E$2:$E$133,'Quarterly Information'!$O239,Exchange_Value)+AA239*$R239*SUMIF(Lists!$E$2:$E$133,'Quarterly Information'!$Q239,Exchange_Value)+AA239*$T239*SUMIF(Lists!$E$2:$E$133,'Quarterly Information'!$S239,Exchange_Value))/1000,AA239*SUMIF(Lists!$E$2:$E$133,$I239,Exchange_Value)/1000),1)</f>
        <v>0</v>
      </c>
      <c r="BY239" s="151">
        <f>ROUND(IF($I239="Other HFC Blend",(AB239*$L239*SUMIF(Lists!$E$2:$E$133,'Quarterly Information'!$K239,Exchange_Value)+AB239*$N239*SUMIF(Lists!$E$2:$E$133,'Quarterly Information'!$M239,Exchange_Value)+AB239*$P239*SUMIF(Lists!$E$2:$E$133,'Quarterly Information'!$O239,Exchange_Value)+AB239*$R239*SUMIF(Lists!$E$2:$E$133,'Quarterly Information'!$Q239,Exchange_Value)+AB239*$T239*SUMIF(Lists!$E$2:$E$133,'Quarterly Information'!$S239,Exchange_Value))/1000,AB239*SUMIF(Lists!$E$2:$E$133,$I239,Exchange_Value)/1000),1)</f>
        <v>0</v>
      </c>
      <c r="BZ239" s="151">
        <f>ROUND(IF($I239="Other HFC Blend",(AC239*$L239*SUMIF(Lists!$E$2:$E$133,'Quarterly Information'!$K239,Exchange_Value)+AC239*$N239*SUMIF(Lists!$E$2:$E$133,'Quarterly Information'!$M239,Exchange_Value)+AC239*$P239*SUMIF(Lists!$E$2:$E$133,'Quarterly Information'!$O239,Exchange_Value)+AC239*$R239*SUMIF(Lists!$E$2:$E$133,'Quarterly Information'!$Q239,Exchange_Value)+AC239*$T239*SUMIF(Lists!$E$2:$E$133,'Quarterly Information'!$S239,Exchange_Value))/1000,AC239*SUMIF(Lists!$E$2:$E$133,$I239,Exchange_Value)/1000),1)</f>
        <v>0</v>
      </c>
      <c r="CA239" s="151">
        <f>ROUND(IF($I239="Other HFC Blend",(AD239*$L239*SUMIF(Lists!$E$2:$E$133,'Quarterly Information'!$K239,Exchange_Value)+AD239*$N239*SUMIF(Lists!$E$2:$E$133,'Quarterly Information'!$M239,Exchange_Value)+AD239*$P239*SUMIF(Lists!$E$2:$E$133,'Quarterly Information'!$O239,Exchange_Value)+AD239*$R239*SUMIF(Lists!$E$2:$E$133,'Quarterly Information'!$Q239,Exchange_Value)+AD239*$T239*SUMIF(Lists!$E$2:$E$133,'Quarterly Information'!$S239,Exchange_Value))/1000,AD239*SUMIF(Lists!$E$2:$E$133,$I239,Exchange_Value)/1000),1)</f>
        <v>0</v>
      </c>
      <c r="CB239" s="151">
        <f>ROUND(IF($I239="Other HFC Blend",(AE239*$L239*SUMIF(Lists!$E$2:$E$133,'Quarterly Information'!$K239,Exchange_Value)+AE239*$N239*SUMIF(Lists!$E$2:$E$133,'Quarterly Information'!$M239,Exchange_Value)+AE239*$P239*SUMIF(Lists!$E$2:$E$133,'Quarterly Information'!$O239,Exchange_Value)+AE239*$R239*SUMIF(Lists!$E$2:$E$133,'Quarterly Information'!$Q239,Exchange_Value)+AE239*$T239*SUMIF(Lists!$E$2:$E$133,'Quarterly Information'!$S239,Exchange_Value))/1000,AE239*SUMIF(Lists!$E$2:$E$133,$I239,Exchange_Value)/1000),1)</f>
        <v>0</v>
      </c>
      <c r="CC239" s="151">
        <f>ROUND(IF($I239="Other HFC Blend",(AF239*$L239*SUMIF(Lists!$E$2:$E$133,'Quarterly Information'!$K239,Exchange_Value)+AF239*$N239*SUMIF(Lists!$E$2:$E$133,'Quarterly Information'!$M239,Exchange_Value)+AF239*$P239*SUMIF(Lists!$E$2:$E$133,'Quarterly Information'!$O239,Exchange_Value)+AF239*$R239*SUMIF(Lists!$E$2:$E$133,'Quarterly Information'!$Q239,Exchange_Value)+AF239*$T239*SUMIF(Lists!$E$2:$E$133,'Quarterly Information'!$S239,Exchange_Value))/1000,AF239*SUMIF(Lists!$E$2:$E$133,$I239,Exchange_Value)/1000),1)</f>
        <v>0</v>
      </c>
    </row>
    <row r="240" spans="1:81" ht="14.1">
      <c r="A240" s="18">
        <v>198</v>
      </c>
      <c r="B240" s="46" t="str">
        <f t="shared" si="147"/>
        <v/>
      </c>
      <c r="C240" s="72"/>
      <c r="D240" s="47"/>
      <c r="E240" s="81"/>
      <c r="F240" s="48"/>
      <c r="G240" s="49"/>
      <c r="H240" s="50"/>
      <c r="I240" s="92"/>
      <c r="J240" s="104"/>
      <c r="K240" s="109"/>
      <c r="L240" s="51"/>
      <c r="M240" s="48"/>
      <c r="N240" s="51"/>
      <c r="O240" s="48"/>
      <c r="P240" s="51"/>
      <c r="Q240" s="69"/>
      <c r="R240" s="51"/>
      <c r="S240" s="69"/>
      <c r="T240" s="110"/>
      <c r="U240" s="107"/>
      <c r="V240" s="48"/>
      <c r="W240" s="52"/>
      <c r="X240" s="48"/>
      <c r="Y240" s="116"/>
      <c r="Z240" s="133"/>
      <c r="AA240" s="131"/>
      <c r="AB240" s="76"/>
      <c r="AC240" s="76"/>
      <c r="AD240" s="76"/>
      <c r="AE240" s="76"/>
      <c r="AF240" s="76"/>
      <c r="AG240" s="145"/>
      <c r="AH240"/>
      <c r="AI240" s="148">
        <f t="shared" si="111"/>
        <v>0</v>
      </c>
      <c r="AJ240" s="148">
        <f t="shared" si="112"/>
        <v>0</v>
      </c>
      <c r="AK240" s="148">
        <f t="shared" si="113"/>
        <v>0</v>
      </c>
      <c r="AL240" s="148">
        <f t="shared" si="114"/>
        <v>0</v>
      </c>
      <c r="AM240" s="148">
        <f t="shared" si="115"/>
        <v>0</v>
      </c>
      <c r="AN240" s="148">
        <f t="shared" si="116"/>
        <v>0</v>
      </c>
      <c r="AO240" s="150"/>
      <c r="AP240" s="149" t="e">
        <f t="shared" si="117"/>
        <v>#DIV/0!</v>
      </c>
      <c r="AQ240" s="149" t="e">
        <f t="shared" si="118"/>
        <v>#DIV/0!</v>
      </c>
      <c r="AR240" s="149" t="e">
        <f t="shared" si="119"/>
        <v>#DIV/0!</v>
      </c>
      <c r="AS240" s="149" t="e">
        <f t="shared" si="120"/>
        <v>#DIV/0!</v>
      </c>
      <c r="AT240" s="149" t="e">
        <f t="shared" si="121"/>
        <v>#DIV/0!</v>
      </c>
      <c r="AU240" s="148">
        <f t="shared" si="122"/>
        <v>0</v>
      </c>
      <c r="AV240" s="149" t="e">
        <f t="shared" si="123"/>
        <v>#DIV/0!</v>
      </c>
      <c r="AW240" s="149" t="e">
        <f t="shared" si="124"/>
        <v>#DIV/0!</v>
      </c>
      <c r="AX240" s="149" t="e">
        <f t="shared" si="125"/>
        <v>#DIV/0!</v>
      </c>
      <c r="AY240" s="149" t="e">
        <f t="shared" si="126"/>
        <v>#DIV/0!</v>
      </c>
      <c r="AZ240" s="149" t="e">
        <f t="shared" si="127"/>
        <v>#DIV/0!</v>
      </c>
      <c r="BA240" s="148">
        <f t="shared" si="128"/>
        <v>0</v>
      </c>
      <c r="BB240" s="149" t="e">
        <f t="shared" si="129"/>
        <v>#DIV/0!</v>
      </c>
      <c r="BC240" s="149" t="e">
        <f t="shared" si="130"/>
        <v>#DIV/0!</v>
      </c>
      <c r="BD240" s="149" t="e">
        <f t="shared" si="131"/>
        <v>#DIV/0!</v>
      </c>
      <c r="BE240" s="149" t="e">
        <f t="shared" si="132"/>
        <v>#DIV/0!</v>
      </c>
      <c r="BF240" s="149" t="e">
        <f t="shared" si="133"/>
        <v>#DIV/0!</v>
      </c>
      <c r="BG240" s="148">
        <f t="shared" si="134"/>
        <v>0</v>
      </c>
      <c r="BH240" s="149" t="e">
        <f t="shared" si="135"/>
        <v>#DIV/0!</v>
      </c>
      <c r="BI240" s="149" t="e">
        <f t="shared" si="136"/>
        <v>#DIV/0!</v>
      </c>
      <c r="BJ240" s="149" t="e">
        <f t="shared" si="137"/>
        <v>#DIV/0!</v>
      </c>
      <c r="BK240" s="149" t="e">
        <f t="shared" si="138"/>
        <v>#DIV/0!</v>
      </c>
      <c r="BL240" s="149" t="e">
        <f t="shared" si="139"/>
        <v>#DIV/0!</v>
      </c>
      <c r="BM240" s="148">
        <f t="shared" si="140"/>
        <v>0</v>
      </c>
      <c r="BN240" s="149" t="e">
        <f t="shared" si="141"/>
        <v>#DIV/0!</v>
      </c>
      <c r="BO240" s="149" t="e">
        <f t="shared" si="142"/>
        <v>#DIV/0!</v>
      </c>
      <c r="BP240" s="149" t="e">
        <f t="shared" si="143"/>
        <v>#DIV/0!</v>
      </c>
      <c r="BQ240" s="149" t="e">
        <f t="shared" si="144"/>
        <v>#DIV/0!</v>
      </c>
      <c r="BR240" s="149" t="e">
        <f t="shared" si="145"/>
        <v>#DIV/0!</v>
      </c>
      <c r="BS240" s="148">
        <f t="shared" si="146"/>
        <v>0</v>
      </c>
      <c r="BT240" s="150"/>
      <c r="BU240" s="150" t="e">
        <f>VLOOKUP(I240,Lists!$D$2:$D$19,1,FALSE)</f>
        <v>#N/A</v>
      </c>
      <c r="BV240" s="150" t="e">
        <f>VLOOKUP($I240,Blends!$B$2:$B$115,1,FALSE)</f>
        <v>#N/A</v>
      </c>
      <c r="BW240" s="150"/>
      <c r="BX240" s="151">
        <f>ROUND(IF($I240="Other HFC Blend",(AA240*$L240*SUMIF(Lists!$E$2:$E$133,'Quarterly Information'!$K240,Exchange_Value)+AA240*$N240*SUMIF(Lists!$E$2:$E$133,'Quarterly Information'!$M240,Exchange_Value)+AA240*$P240*SUMIF(Lists!$E$2:$E$133,'Quarterly Information'!$O240,Exchange_Value)+AA240*$R240*SUMIF(Lists!$E$2:$E$133,'Quarterly Information'!$Q240,Exchange_Value)+AA240*$T240*SUMIF(Lists!$E$2:$E$133,'Quarterly Information'!$S240,Exchange_Value))/1000,AA240*SUMIF(Lists!$E$2:$E$133,$I240,Exchange_Value)/1000),1)</f>
        <v>0</v>
      </c>
      <c r="BY240" s="151">
        <f>ROUND(IF($I240="Other HFC Blend",(AB240*$L240*SUMIF(Lists!$E$2:$E$133,'Quarterly Information'!$K240,Exchange_Value)+AB240*$N240*SUMIF(Lists!$E$2:$E$133,'Quarterly Information'!$M240,Exchange_Value)+AB240*$P240*SUMIF(Lists!$E$2:$E$133,'Quarterly Information'!$O240,Exchange_Value)+AB240*$R240*SUMIF(Lists!$E$2:$E$133,'Quarterly Information'!$Q240,Exchange_Value)+AB240*$T240*SUMIF(Lists!$E$2:$E$133,'Quarterly Information'!$S240,Exchange_Value))/1000,AB240*SUMIF(Lists!$E$2:$E$133,$I240,Exchange_Value)/1000),1)</f>
        <v>0</v>
      </c>
      <c r="BZ240" s="151">
        <f>ROUND(IF($I240="Other HFC Blend",(AC240*$L240*SUMIF(Lists!$E$2:$E$133,'Quarterly Information'!$K240,Exchange_Value)+AC240*$N240*SUMIF(Lists!$E$2:$E$133,'Quarterly Information'!$M240,Exchange_Value)+AC240*$P240*SUMIF(Lists!$E$2:$E$133,'Quarterly Information'!$O240,Exchange_Value)+AC240*$R240*SUMIF(Lists!$E$2:$E$133,'Quarterly Information'!$Q240,Exchange_Value)+AC240*$T240*SUMIF(Lists!$E$2:$E$133,'Quarterly Information'!$S240,Exchange_Value))/1000,AC240*SUMIF(Lists!$E$2:$E$133,$I240,Exchange_Value)/1000),1)</f>
        <v>0</v>
      </c>
      <c r="CA240" s="151">
        <f>ROUND(IF($I240="Other HFC Blend",(AD240*$L240*SUMIF(Lists!$E$2:$E$133,'Quarterly Information'!$K240,Exchange_Value)+AD240*$N240*SUMIF(Lists!$E$2:$E$133,'Quarterly Information'!$M240,Exchange_Value)+AD240*$P240*SUMIF(Lists!$E$2:$E$133,'Quarterly Information'!$O240,Exchange_Value)+AD240*$R240*SUMIF(Lists!$E$2:$E$133,'Quarterly Information'!$Q240,Exchange_Value)+AD240*$T240*SUMIF(Lists!$E$2:$E$133,'Quarterly Information'!$S240,Exchange_Value))/1000,AD240*SUMIF(Lists!$E$2:$E$133,$I240,Exchange_Value)/1000),1)</f>
        <v>0</v>
      </c>
      <c r="CB240" s="151">
        <f>ROUND(IF($I240="Other HFC Blend",(AE240*$L240*SUMIF(Lists!$E$2:$E$133,'Quarterly Information'!$K240,Exchange_Value)+AE240*$N240*SUMIF(Lists!$E$2:$E$133,'Quarterly Information'!$M240,Exchange_Value)+AE240*$P240*SUMIF(Lists!$E$2:$E$133,'Quarterly Information'!$O240,Exchange_Value)+AE240*$R240*SUMIF(Lists!$E$2:$E$133,'Quarterly Information'!$Q240,Exchange_Value)+AE240*$T240*SUMIF(Lists!$E$2:$E$133,'Quarterly Information'!$S240,Exchange_Value))/1000,AE240*SUMIF(Lists!$E$2:$E$133,$I240,Exchange_Value)/1000),1)</f>
        <v>0</v>
      </c>
      <c r="CC240" s="151">
        <f>ROUND(IF($I240="Other HFC Blend",(AF240*$L240*SUMIF(Lists!$E$2:$E$133,'Quarterly Information'!$K240,Exchange_Value)+AF240*$N240*SUMIF(Lists!$E$2:$E$133,'Quarterly Information'!$M240,Exchange_Value)+AF240*$P240*SUMIF(Lists!$E$2:$E$133,'Quarterly Information'!$O240,Exchange_Value)+AF240*$R240*SUMIF(Lists!$E$2:$E$133,'Quarterly Information'!$Q240,Exchange_Value)+AF240*$T240*SUMIF(Lists!$E$2:$E$133,'Quarterly Information'!$S240,Exchange_Value))/1000,AF240*SUMIF(Lists!$E$2:$E$133,$I240,Exchange_Value)/1000),1)</f>
        <v>0</v>
      </c>
    </row>
    <row r="241" spans="1:81" ht="14.1">
      <c r="A241" s="18">
        <v>199</v>
      </c>
      <c r="B241" s="46" t="str">
        <f t="shared" si="147"/>
        <v/>
      </c>
      <c r="C241" s="72"/>
      <c r="D241" s="47"/>
      <c r="E241" s="81"/>
      <c r="F241" s="48"/>
      <c r="G241" s="49"/>
      <c r="H241" s="50"/>
      <c r="I241" s="92"/>
      <c r="J241" s="104"/>
      <c r="K241" s="109"/>
      <c r="L241" s="51"/>
      <c r="M241" s="48"/>
      <c r="N241" s="51"/>
      <c r="O241" s="48"/>
      <c r="P241" s="51"/>
      <c r="Q241" s="69"/>
      <c r="R241" s="51"/>
      <c r="S241" s="69"/>
      <c r="T241" s="110"/>
      <c r="U241" s="107"/>
      <c r="V241" s="48"/>
      <c r="W241" s="52"/>
      <c r="X241" s="48"/>
      <c r="Y241" s="116"/>
      <c r="Z241" s="133"/>
      <c r="AA241" s="131"/>
      <c r="AB241" s="76"/>
      <c r="AC241" s="76"/>
      <c r="AD241" s="76"/>
      <c r="AE241" s="76"/>
      <c r="AF241" s="76"/>
      <c r="AG241" s="145"/>
      <c r="AH241"/>
      <c r="AI241" s="148">
        <f t="shared" si="111"/>
        <v>0</v>
      </c>
      <c r="AJ241" s="148">
        <f t="shared" si="112"/>
        <v>0</v>
      </c>
      <c r="AK241" s="148">
        <f t="shared" si="113"/>
        <v>0</v>
      </c>
      <c r="AL241" s="148">
        <f t="shared" si="114"/>
        <v>0</v>
      </c>
      <c r="AM241" s="148">
        <f t="shared" si="115"/>
        <v>0</v>
      </c>
      <c r="AN241" s="148">
        <f t="shared" si="116"/>
        <v>0</v>
      </c>
      <c r="AO241" s="150"/>
      <c r="AP241" s="149" t="e">
        <f t="shared" si="117"/>
        <v>#DIV/0!</v>
      </c>
      <c r="AQ241" s="149" t="e">
        <f t="shared" si="118"/>
        <v>#DIV/0!</v>
      </c>
      <c r="AR241" s="149" t="e">
        <f t="shared" si="119"/>
        <v>#DIV/0!</v>
      </c>
      <c r="AS241" s="149" t="e">
        <f t="shared" si="120"/>
        <v>#DIV/0!</v>
      </c>
      <c r="AT241" s="149" t="e">
        <f t="shared" si="121"/>
        <v>#DIV/0!</v>
      </c>
      <c r="AU241" s="148">
        <f t="shared" si="122"/>
        <v>0</v>
      </c>
      <c r="AV241" s="149" t="e">
        <f t="shared" si="123"/>
        <v>#DIV/0!</v>
      </c>
      <c r="AW241" s="149" t="e">
        <f t="shared" si="124"/>
        <v>#DIV/0!</v>
      </c>
      <c r="AX241" s="149" t="e">
        <f t="shared" si="125"/>
        <v>#DIV/0!</v>
      </c>
      <c r="AY241" s="149" t="e">
        <f t="shared" si="126"/>
        <v>#DIV/0!</v>
      </c>
      <c r="AZ241" s="149" t="e">
        <f t="shared" si="127"/>
        <v>#DIV/0!</v>
      </c>
      <c r="BA241" s="148">
        <f t="shared" si="128"/>
        <v>0</v>
      </c>
      <c r="BB241" s="149" t="e">
        <f t="shared" si="129"/>
        <v>#DIV/0!</v>
      </c>
      <c r="BC241" s="149" t="e">
        <f t="shared" si="130"/>
        <v>#DIV/0!</v>
      </c>
      <c r="BD241" s="149" t="e">
        <f t="shared" si="131"/>
        <v>#DIV/0!</v>
      </c>
      <c r="BE241" s="149" t="e">
        <f t="shared" si="132"/>
        <v>#DIV/0!</v>
      </c>
      <c r="BF241" s="149" t="e">
        <f t="shared" si="133"/>
        <v>#DIV/0!</v>
      </c>
      <c r="BG241" s="148">
        <f t="shared" si="134"/>
        <v>0</v>
      </c>
      <c r="BH241" s="149" t="e">
        <f t="shared" si="135"/>
        <v>#DIV/0!</v>
      </c>
      <c r="BI241" s="149" t="e">
        <f t="shared" si="136"/>
        <v>#DIV/0!</v>
      </c>
      <c r="BJ241" s="149" t="e">
        <f t="shared" si="137"/>
        <v>#DIV/0!</v>
      </c>
      <c r="BK241" s="149" t="e">
        <f t="shared" si="138"/>
        <v>#DIV/0!</v>
      </c>
      <c r="BL241" s="149" t="e">
        <f t="shared" si="139"/>
        <v>#DIV/0!</v>
      </c>
      <c r="BM241" s="148">
        <f t="shared" si="140"/>
        <v>0</v>
      </c>
      <c r="BN241" s="149" t="e">
        <f t="shared" si="141"/>
        <v>#DIV/0!</v>
      </c>
      <c r="BO241" s="149" t="e">
        <f t="shared" si="142"/>
        <v>#DIV/0!</v>
      </c>
      <c r="BP241" s="149" t="e">
        <f t="shared" si="143"/>
        <v>#DIV/0!</v>
      </c>
      <c r="BQ241" s="149" t="e">
        <f t="shared" si="144"/>
        <v>#DIV/0!</v>
      </c>
      <c r="BR241" s="149" t="e">
        <f t="shared" si="145"/>
        <v>#DIV/0!</v>
      </c>
      <c r="BS241" s="148">
        <f t="shared" si="146"/>
        <v>0</v>
      </c>
      <c r="BT241" s="150"/>
      <c r="BU241" s="150" t="e">
        <f>VLOOKUP(I241,Lists!$D$2:$D$19,1,FALSE)</f>
        <v>#N/A</v>
      </c>
      <c r="BV241" s="150" t="e">
        <f>VLOOKUP($I241,Blends!$B$2:$B$115,1,FALSE)</f>
        <v>#N/A</v>
      </c>
      <c r="BW241" s="150"/>
      <c r="BX241" s="151">
        <f>ROUND(IF($I241="Other HFC Blend",(AA241*$L241*SUMIF(Lists!$E$2:$E$133,'Quarterly Information'!$K241,Exchange_Value)+AA241*$N241*SUMIF(Lists!$E$2:$E$133,'Quarterly Information'!$M241,Exchange_Value)+AA241*$P241*SUMIF(Lists!$E$2:$E$133,'Quarterly Information'!$O241,Exchange_Value)+AA241*$R241*SUMIF(Lists!$E$2:$E$133,'Quarterly Information'!$Q241,Exchange_Value)+AA241*$T241*SUMIF(Lists!$E$2:$E$133,'Quarterly Information'!$S241,Exchange_Value))/1000,AA241*SUMIF(Lists!$E$2:$E$133,$I241,Exchange_Value)/1000),1)</f>
        <v>0</v>
      </c>
      <c r="BY241" s="151">
        <f>ROUND(IF($I241="Other HFC Blend",(AB241*$L241*SUMIF(Lists!$E$2:$E$133,'Quarterly Information'!$K241,Exchange_Value)+AB241*$N241*SUMIF(Lists!$E$2:$E$133,'Quarterly Information'!$M241,Exchange_Value)+AB241*$P241*SUMIF(Lists!$E$2:$E$133,'Quarterly Information'!$O241,Exchange_Value)+AB241*$R241*SUMIF(Lists!$E$2:$E$133,'Quarterly Information'!$Q241,Exchange_Value)+AB241*$T241*SUMIF(Lists!$E$2:$E$133,'Quarterly Information'!$S241,Exchange_Value))/1000,AB241*SUMIF(Lists!$E$2:$E$133,$I241,Exchange_Value)/1000),1)</f>
        <v>0</v>
      </c>
      <c r="BZ241" s="151">
        <f>ROUND(IF($I241="Other HFC Blend",(AC241*$L241*SUMIF(Lists!$E$2:$E$133,'Quarterly Information'!$K241,Exchange_Value)+AC241*$N241*SUMIF(Lists!$E$2:$E$133,'Quarterly Information'!$M241,Exchange_Value)+AC241*$P241*SUMIF(Lists!$E$2:$E$133,'Quarterly Information'!$O241,Exchange_Value)+AC241*$R241*SUMIF(Lists!$E$2:$E$133,'Quarterly Information'!$Q241,Exchange_Value)+AC241*$T241*SUMIF(Lists!$E$2:$E$133,'Quarterly Information'!$S241,Exchange_Value))/1000,AC241*SUMIF(Lists!$E$2:$E$133,$I241,Exchange_Value)/1000),1)</f>
        <v>0</v>
      </c>
      <c r="CA241" s="151">
        <f>ROUND(IF($I241="Other HFC Blend",(AD241*$L241*SUMIF(Lists!$E$2:$E$133,'Quarterly Information'!$K241,Exchange_Value)+AD241*$N241*SUMIF(Lists!$E$2:$E$133,'Quarterly Information'!$M241,Exchange_Value)+AD241*$P241*SUMIF(Lists!$E$2:$E$133,'Quarterly Information'!$O241,Exchange_Value)+AD241*$R241*SUMIF(Lists!$E$2:$E$133,'Quarterly Information'!$Q241,Exchange_Value)+AD241*$T241*SUMIF(Lists!$E$2:$E$133,'Quarterly Information'!$S241,Exchange_Value))/1000,AD241*SUMIF(Lists!$E$2:$E$133,$I241,Exchange_Value)/1000),1)</f>
        <v>0</v>
      </c>
      <c r="CB241" s="151">
        <f>ROUND(IF($I241="Other HFC Blend",(AE241*$L241*SUMIF(Lists!$E$2:$E$133,'Quarterly Information'!$K241,Exchange_Value)+AE241*$N241*SUMIF(Lists!$E$2:$E$133,'Quarterly Information'!$M241,Exchange_Value)+AE241*$P241*SUMIF(Lists!$E$2:$E$133,'Quarterly Information'!$O241,Exchange_Value)+AE241*$R241*SUMIF(Lists!$E$2:$E$133,'Quarterly Information'!$Q241,Exchange_Value)+AE241*$T241*SUMIF(Lists!$E$2:$E$133,'Quarterly Information'!$S241,Exchange_Value))/1000,AE241*SUMIF(Lists!$E$2:$E$133,$I241,Exchange_Value)/1000),1)</f>
        <v>0</v>
      </c>
      <c r="CC241" s="151">
        <f>ROUND(IF($I241="Other HFC Blend",(AF241*$L241*SUMIF(Lists!$E$2:$E$133,'Quarterly Information'!$K241,Exchange_Value)+AF241*$N241*SUMIF(Lists!$E$2:$E$133,'Quarterly Information'!$M241,Exchange_Value)+AF241*$P241*SUMIF(Lists!$E$2:$E$133,'Quarterly Information'!$O241,Exchange_Value)+AF241*$R241*SUMIF(Lists!$E$2:$E$133,'Quarterly Information'!$Q241,Exchange_Value)+AF241*$T241*SUMIF(Lists!$E$2:$E$133,'Quarterly Information'!$S241,Exchange_Value))/1000,AF241*SUMIF(Lists!$E$2:$E$133,$I241,Exchange_Value)/1000),1)</f>
        <v>0</v>
      </c>
    </row>
    <row r="242" spans="1:81" ht="14.1">
      <c r="A242" s="18">
        <v>200</v>
      </c>
      <c r="B242" s="46" t="str">
        <f t="shared" si="147"/>
        <v/>
      </c>
      <c r="C242" s="72"/>
      <c r="D242" s="47"/>
      <c r="E242" s="81"/>
      <c r="F242" s="48"/>
      <c r="G242" s="49"/>
      <c r="H242" s="50"/>
      <c r="I242" s="92"/>
      <c r="J242" s="104"/>
      <c r="K242" s="109"/>
      <c r="L242" s="51"/>
      <c r="M242" s="48"/>
      <c r="N242" s="51"/>
      <c r="O242" s="48"/>
      <c r="P242" s="51"/>
      <c r="Q242" s="69"/>
      <c r="R242" s="51"/>
      <c r="S242" s="69"/>
      <c r="T242" s="110"/>
      <c r="U242" s="107"/>
      <c r="V242" s="48"/>
      <c r="W242" s="52"/>
      <c r="X242" s="48"/>
      <c r="Y242" s="116"/>
      <c r="Z242" s="133"/>
      <c r="AA242" s="131"/>
      <c r="AB242" s="76"/>
      <c r="AC242" s="76"/>
      <c r="AD242" s="76"/>
      <c r="AE242" s="76"/>
      <c r="AF242" s="76"/>
      <c r="AG242" s="145"/>
      <c r="AH242"/>
      <c r="AI242" s="148">
        <f t="shared" si="111"/>
        <v>0</v>
      </c>
      <c r="AJ242" s="148">
        <f t="shared" si="112"/>
        <v>0</v>
      </c>
      <c r="AK242" s="148">
        <f t="shared" si="113"/>
        <v>0</v>
      </c>
      <c r="AL242" s="148">
        <f t="shared" si="114"/>
        <v>0</v>
      </c>
      <c r="AM242" s="148">
        <f t="shared" si="115"/>
        <v>0</v>
      </c>
      <c r="AN242" s="148">
        <f t="shared" si="116"/>
        <v>0</v>
      </c>
      <c r="AO242" s="150"/>
      <c r="AP242" s="149" t="e">
        <f t="shared" si="117"/>
        <v>#DIV/0!</v>
      </c>
      <c r="AQ242" s="149" t="e">
        <f t="shared" si="118"/>
        <v>#DIV/0!</v>
      </c>
      <c r="AR242" s="149" t="e">
        <f t="shared" si="119"/>
        <v>#DIV/0!</v>
      </c>
      <c r="AS242" s="149" t="e">
        <f t="shared" si="120"/>
        <v>#DIV/0!</v>
      </c>
      <c r="AT242" s="149" t="e">
        <f t="shared" si="121"/>
        <v>#DIV/0!</v>
      </c>
      <c r="AU242" s="148">
        <f t="shared" si="122"/>
        <v>0</v>
      </c>
      <c r="AV242" s="149" t="e">
        <f t="shared" si="123"/>
        <v>#DIV/0!</v>
      </c>
      <c r="AW242" s="149" t="e">
        <f t="shared" si="124"/>
        <v>#DIV/0!</v>
      </c>
      <c r="AX242" s="149" t="e">
        <f t="shared" si="125"/>
        <v>#DIV/0!</v>
      </c>
      <c r="AY242" s="149" t="e">
        <f t="shared" si="126"/>
        <v>#DIV/0!</v>
      </c>
      <c r="AZ242" s="149" t="e">
        <f t="shared" si="127"/>
        <v>#DIV/0!</v>
      </c>
      <c r="BA242" s="148">
        <f t="shared" si="128"/>
        <v>0</v>
      </c>
      <c r="BB242" s="149" t="e">
        <f t="shared" si="129"/>
        <v>#DIV/0!</v>
      </c>
      <c r="BC242" s="149" t="e">
        <f t="shared" si="130"/>
        <v>#DIV/0!</v>
      </c>
      <c r="BD242" s="149" t="e">
        <f t="shared" si="131"/>
        <v>#DIV/0!</v>
      </c>
      <c r="BE242" s="149" t="e">
        <f t="shared" si="132"/>
        <v>#DIV/0!</v>
      </c>
      <c r="BF242" s="149" t="e">
        <f t="shared" si="133"/>
        <v>#DIV/0!</v>
      </c>
      <c r="BG242" s="148">
        <f t="shared" si="134"/>
        <v>0</v>
      </c>
      <c r="BH242" s="149" t="e">
        <f t="shared" si="135"/>
        <v>#DIV/0!</v>
      </c>
      <c r="BI242" s="149" t="e">
        <f t="shared" si="136"/>
        <v>#DIV/0!</v>
      </c>
      <c r="BJ242" s="149" t="e">
        <f t="shared" si="137"/>
        <v>#DIV/0!</v>
      </c>
      <c r="BK242" s="149" t="e">
        <f t="shared" si="138"/>
        <v>#DIV/0!</v>
      </c>
      <c r="BL242" s="149" t="e">
        <f t="shared" si="139"/>
        <v>#DIV/0!</v>
      </c>
      <c r="BM242" s="148">
        <f t="shared" si="140"/>
        <v>0</v>
      </c>
      <c r="BN242" s="149" t="e">
        <f t="shared" si="141"/>
        <v>#DIV/0!</v>
      </c>
      <c r="BO242" s="149" t="e">
        <f t="shared" si="142"/>
        <v>#DIV/0!</v>
      </c>
      <c r="BP242" s="149" t="e">
        <f t="shared" si="143"/>
        <v>#DIV/0!</v>
      </c>
      <c r="BQ242" s="149" t="e">
        <f t="shared" si="144"/>
        <v>#DIV/0!</v>
      </c>
      <c r="BR242" s="149" t="e">
        <f t="shared" si="145"/>
        <v>#DIV/0!</v>
      </c>
      <c r="BS242" s="148">
        <f t="shared" si="146"/>
        <v>0</v>
      </c>
      <c r="BT242" s="150"/>
      <c r="BU242" s="150" t="e">
        <f>VLOOKUP(I242,Lists!$D$2:$D$19,1,FALSE)</f>
        <v>#N/A</v>
      </c>
      <c r="BV242" s="150" t="e">
        <f>VLOOKUP($I242,Blends!$B$2:$B$115,1,FALSE)</f>
        <v>#N/A</v>
      </c>
      <c r="BW242" s="150"/>
      <c r="BX242" s="151">
        <f>ROUND(IF($I242="Other HFC Blend",(AA242*$L242*SUMIF(Lists!$E$2:$E$133,'Quarterly Information'!$K242,Exchange_Value)+AA242*$N242*SUMIF(Lists!$E$2:$E$133,'Quarterly Information'!$M242,Exchange_Value)+AA242*$P242*SUMIF(Lists!$E$2:$E$133,'Quarterly Information'!$O242,Exchange_Value)+AA242*$R242*SUMIF(Lists!$E$2:$E$133,'Quarterly Information'!$Q242,Exchange_Value)+AA242*$T242*SUMIF(Lists!$E$2:$E$133,'Quarterly Information'!$S242,Exchange_Value))/1000,AA242*SUMIF(Lists!$E$2:$E$133,$I242,Exchange_Value)/1000),1)</f>
        <v>0</v>
      </c>
      <c r="BY242" s="151">
        <f>ROUND(IF($I242="Other HFC Blend",(AB242*$L242*SUMIF(Lists!$E$2:$E$133,'Quarterly Information'!$K242,Exchange_Value)+AB242*$N242*SUMIF(Lists!$E$2:$E$133,'Quarterly Information'!$M242,Exchange_Value)+AB242*$P242*SUMIF(Lists!$E$2:$E$133,'Quarterly Information'!$O242,Exchange_Value)+AB242*$R242*SUMIF(Lists!$E$2:$E$133,'Quarterly Information'!$Q242,Exchange_Value)+AB242*$T242*SUMIF(Lists!$E$2:$E$133,'Quarterly Information'!$S242,Exchange_Value))/1000,AB242*SUMIF(Lists!$E$2:$E$133,$I242,Exchange_Value)/1000),1)</f>
        <v>0</v>
      </c>
      <c r="BZ242" s="151">
        <f>ROUND(IF($I242="Other HFC Blend",(AC242*$L242*SUMIF(Lists!$E$2:$E$133,'Quarterly Information'!$K242,Exchange_Value)+AC242*$N242*SUMIF(Lists!$E$2:$E$133,'Quarterly Information'!$M242,Exchange_Value)+AC242*$P242*SUMIF(Lists!$E$2:$E$133,'Quarterly Information'!$O242,Exchange_Value)+AC242*$R242*SUMIF(Lists!$E$2:$E$133,'Quarterly Information'!$Q242,Exchange_Value)+AC242*$T242*SUMIF(Lists!$E$2:$E$133,'Quarterly Information'!$S242,Exchange_Value))/1000,AC242*SUMIF(Lists!$E$2:$E$133,$I242,Exchange_Value)/1000),1)</f>
        <v>0</v>
      </c>
      <c r="CA242" s="151">
        <f>ROUND(IF($I242="Other HFC Blend",(AD242*$L242*SUMIF(Lists!$E$2:$E$133,'Quarterly Information'!$K242,Exchange_Value)+AD242*$N242*SUMIF(Lists!$E$2:$E$133,'Quarterly Information'!$M242,Exchange_Value)+AD242*$P242*SUMIF(Lists!$E$2:$E$133,'Quarterly Information'!$O242,Exchange_Value)+AD242*$R242*SUMIF(Lists!$E$2:$E$133,'Quarterly Information'!$Q242,Exchange_Value)+AD242*$T242*SUMIF(Lists!$E$2:$E$133,'Quarterly Information'!$S242,Exchange_Value))/1000,AD242*SUMIF(Lists!$E$2:$E$133,$I242,Exchange_Value)/1000),1)</f>
        <v>0</v>
      </c>
      <c r="CB242" s="151">
        <f>ROUND(IF($I242="Other HFC Blend",(AE242*$L242*SUMIF(Lists!$E$2:$E$133,'Quarterly Information'!$K242,Exchange_Value)+AE242*$N242*SUMIF(Lists!$E$2:$E$133,'Quarterly Information'!$M242,Exchange_Value)+AE242*$P242*SUMIF(Lists!$E$2:$E$133,'Quarterly Information'!$O242,Exchange_Value)+AE242*$R242*SUMIF(Lists!$E$2:$E$133,'Quarterly Information'!$Q242,Exchange_Value)+AE242*$T242*SUMIF(Lists!$E$2:$E$133,'Quarterly Information'!$S242,Exchange_Value))/1000,AE242*SUMIF(Lists!$E$2:$E$133,$I242,Exchange_Value)/1000),1)</f>
        <v>0</v>
      </c>
      <c r="CC242" s="151">
        <f>ROUND(IF($I242="Other HFC Blend",(AF242*$L242*SUMIF(Lists!$E$2:$E$133,'Quarterly Information'!$K242,Exchange_Value)+AF242*$N242*SUMIF(Lists!$E$2:$E$133,'Quarterly Information'!$M242,Exchange_Value)+AF242*$P242*SUMIF(Lists!$E$2:$E$133,'Quarterly Information'!$O242,Exchange_Value)+AF242*$R242*SUMIF(Lists!$E$2:$E$133,'Quarterly Information'!$Q242,Exchange_Value)+AF242*$T242*SUMIF(Lists!$E$2:$E$133,'Quarterly Information'!$S242,Exchange_Value))/1000,AF242*SUMIF(Lists!$E$2:$E$133,$I242,Exchange_Value)/1000),1)</f>
        <v>0</v>
      </c>
    </row>
    <row r="243" spans="1:81" ht="14.1">
      <c r="A243" s="18">
        <v>201</v>
      </c>
      <c r="B243" s="46" t="str">
        <f t="shared" si="147"/>
        <v/>
      </c>
      <c r="C243" s="72"/>
      <c r="D243" s="47"/>
      <c r="E243" s="81"/>
      <c r="F243" s="48"/>
      <c r="G243" s="49"/>
      <c r="H243" s="50"/>
      <c r="I243" s="92"/>
      <c r="J243" s="104"/>
      <c r="K243" s="109"/>
      <c r="L243" s="51"/>
      <c r="M243" s="48"/>
      <c r="N243" s="51"/>
      <c r="O243" s="48"/>
      <c r="P243" s="51"/>
      <c r="Q243" s="69"/>
      <c r="R243" s="51"/>
      <c r="S243" s="69"/>
      <c r="T243" s="110"/>
      <c r="U243" s="107"/>
      <c r="V243" s="48"/>
      <c r="W243" s="52"/>
      <c r="X243" s="48"/>
      <c r="Y243" s="116"/>
      <c r="Z243" s="133"/>
      <c r="AA243" s="131"/>
      <c r="AB243" s="76"/>
      <c r="AC243" s="76"/>
      <c r="AD243" s="76"/>
      <c r="AE243" s="76"/>
      <c r="AF243" s="76"/>
      <c r="AG243" s="145"/>
      <c r="AH243"/>
      <c r="AI243" s="148">
        <f t="shared" si="111"/>
        <v>0</v>
      </c>
      <c r="AJ243" s="148">
        <f t="shared" si="112"/>
        <v>0</v>
      </c>
      <c r="AK243" s="148">
        <f t="shared" si="113"/>
        <v>0</v>
      </c>
      <c r="AL243" s="148">
        <f t="shared" si="114"/>
        <v>0</v>
      </c>
      <c r="AM243" s="148">
        <f t="shared" si="115"/>
        <v>0</v>
      </c>
      <c r="AN243" s="148">
        <f t="shared" si="116"/>
        <v>0</v>
      </c>
      <c r="AO243" s="150"/>
      <c r="AP243" s="149" t="e">
        <f t="shared" si="117"/>
        <v>#DIV/0!</v>
      </c>
      <c r="AQ243" s="149" t="e">
        <f t="shared" si="118"/>
        <v>#DIV/0!</v>
      </c>
      <c r="AR243" s="149" t="e">
        <f t="shared" si="119"/>
        <v>#DIV/0!</v>
      </c>
      <c r="AS243" s="149" t="e">
        <f t="shared" si="120"/>
        <v>#DIV/0!</v>
      </c>
      <c r="AT243" s="149" t="e">
        <f t="shared" si="121"/>
        <v>#DIV/0!</v>
      </c>
      <c r="AU243" s="148">
        <f t="shared" si="122"/>
        <v>0</v>
      </c>
      <c r="AV243" s="149" t="e">
        <f t="shared" si="123"/>
        <v>#DIV/0!</v>
      </c>
      <c r="AW243" s="149" t="e">
        <f t="shared" si="124"/>
        <v>#DIV/0!</v>
      </c>
      <c r="AX243" s="149" t="e">
        <f t="shared" si="125"/>
        <v>#DIV/0!</v>
      </c>
      <c r="AY243" s="149" t="e">
        <f t="shared" si="126"/>
        <v>#DIV/0!</v>
      </c>
      <c r="AZ243" s="149" t="e">
        <f t="shared" si="127"/>
        <v>#DIV/0!</v>
      </c>
      <c r="BA243" s="148">
        <f t="shared" si="128"/>
        <v>0</v>
      </c>
      <c r="BB243" s="149" t="e">
        <f t="shared" si="129"/>
        <v>#DIV/0!</v>
      </c>
      <c r="BC243" s="149" t="e">
        <f t="shared" si="130"/>
        <v>#DIV/0!</v>
      </c>
      <c r="BD243" s="149" t="e">
        <f t="shared" si="131"/>
        <v>#DIV/0!</v>
      </c>
      <c r="BE243" s="149" t="e">
        <f t="shared" si="132"/>
        <v>#DIV/0!</v>
      </c>
      <c r="BF243" s="149" t="e">
        <f t="shared" si="133"/>
        <v>#DIV/0!</v>
      </c>
      <c r="BG243" s="148">
        <f t="shared" si="134"/>
        <v>0</v>
      </c>
      <c r="BH243" s="149" t="e">
        <f t="shared" si="135"/>
        <v>#DIV/0!</v>
      </c>
      <c r="BI243" s="149" t="e">
        <f t="shared" si="136"/>
        <v>#DIV/0!</v>
      </c>
      <c r="BJ243" s="149" t="e">
        <f t="shared" si="137"/>
        <v>#DIV/0!</v>
      </c>
      <c r="BK243" s="149" t="e">
        <f t="shared" si="138"/>
        <v>#DIV/0!</v>
      </c>
      <c r="BL243" s="149" t="e">
        <f t="shared" si="139"/>
        <v>#DIV/0!</v>
      </c>
      <c r="BM243" s="148">
        <f t="shared" si="140"/>
        <v>0</v>
      </c>
      <c r="BN243" s="149" t="e">
        <f t="shared" si="141"/>
        <v>#DIV/0!</v>
      </c>
      <c r="BO243" s="149" t="e">
        <f t="shared" si="142"/>
        <v>#DIV/0!</v>
      </c>
      <c r="BP243" s="149" t="e">
        <f t="shared" si="143"/>
        <v>#DIV/0!</v>
      </c>
      <c r="BQ243" s="149" t="e">
        <f t="shared" si="144"/>
        <v>#DIV/0!</v>
      </c>
      <c r="BR243" s="149" t="e">
        <f t="shared" si="145"/>
        <v>#DIV/0!</v>
      </c>
      <c r="BS243" s="148">
        <f t="shared" si="146"/>
        <v>0</v>
      </c>
      <c r="BT243" s="150"/>
      <c r="BU243" s="150" t="e">
        <f>VLOOKUP(I243,Lists!$D$2:$D$19,1,FALSE)</f>
        <v>#N/A</v>
      </c>
      <c r="BV243" s="150" t="e">
        <f>VLOOKUP($I243,Blends!$B$2:$B$115,1,FALSE)</f>
        <v>#N/A</v>
      </c>
      <c r="BW243" s="150"/>
      <c r="BX243" s="151">
        <f>ROUND(IF($I243="Other HFC Blend",(AA243*$L243*SUMIF(Lists!$E$2:$E$133,'Quarterly Information'!$K243,Exchange_Value)+AA243*$N243*SUMIF(Lists!$E$2:$E$133,'Quarterly Information'!$M243,Exchange_Value)+AA243*$P243*SUMIF(Lists!$E$2:$E$133,'Quarterly Information'!$O243,Exchange_Value)+AA243*$R243*SUMIF(Lists!$E$2:$E$133,'Quarterly Information'!$Q243,Exchange_Value)+AA243*$T243*SUMIF(Lists!$E$2:$E$133,'Quarterly Information'!$S243,Exchange_Value))/1000,AA243*SUMIF(Lists!$E$2:$E$133,$I243,Exchange_Value)/1000),1)</f>
        <v>0</v>
      </c>
      <c r="BY243" s="151">
        <f>ROUND(IF($I243="Other HFC Blend",(AB243*$L243*SUMIF(Lists!$E$2:$E$133,'Quarterly Information'!$K243,Exchange_Value)+AB243*$N243*SUMIF(Lists!$E$2:$E$133,'Quarterly Information'!$M243,Exchange_Value)+AB243*$P243*SUMIF(Lists!$E$2:$E$133,'Quarterly Information'!$O243,Exchange_Value)+AB243*$R243*SUMIF(Lists!$E$2:$E$133,'Quarterly Information'!$Q243,Exchange_Value)+AB243*$T243*SUMIF(Lists!$E$2:$E$133,'Quarterly Information'!$S243,Exchange_Value))/1000,AB243*SUMIF(Lists!$E$2:$E$133,$I243,Exchange_Value)/1000),1)</f>
        <v>0</v>
      </c>
      <c r="BZ243" s="151">
        <f>ROUND(IF($I243="Other HFC Blend",(AC243*$L243*SUMIF(Lists!$E$2:$E$133,'Quarterly Information'!$K243,Exchange_Value)+AC243*$N243*SUMIF(Lists!$E$2:$E$133,'Quarterly Information'!$M243,Exchange_Value)+AC243*$P243*SUMIF(Lists!$E$2:$E$133,'Quarterly Information'!$O243,Exchange_Value)+AC243*$R243*SUMIF(Lists!$E$2:$E$133,'Quarterly Information'!$Q243,Exchange_Value)+AC243*$T243*SUMIF(Lists!$E$2:$E$133,'Quarterly Information'!$S243,Exchange_Value))/1000,AC243*SUMIF(Lists!$E$2:$E$133,$I243,Exchange_Value)/1000),1)</f>
        <v>0</v>
      </c>
      <c r="CA243" s="151">
        <f>ROUND(IF($I243="Other HFC Blend",(AD243*$L243*SUMIF(Lists!$E$2:$E$133,'Quarterly Information'!$K243,Exchange_Value)+AD243*$N243*SUMIF(Lists!$E$2:$E$133,'Quarterly Information'!$M243,Exchange_Value)+AD243*$P243*SUMIF(Lists!$E$2:$E$133,'Quarterly Information'!$O243,Exchange_Value)+AD243*$R243*SUMIF(Lists!$E$2:$E$133,'Quarterly Information'!$Q243,Exchange_Value)+AD243*$T243*SUMIF(Lists!$E$2:$E$133,'Quarterly Information'!$S243,Exchange_Value))/1000,AD243*SUMIF(Lists!$E$2:$E$133,$I243,Exchange_Value)/1000),1)</f>
        <v>0</v>
      </c>
      <c r="CB243" s="151">
        <f>ROUND(IF($I243="Other HFC Blend",(AE243*$L243*SUMIF(Lists!$E$2:$E$133,'Quarterly Information'!$K243,Exchange_Value)+AE243*$N243*SUMIF(Lists!$E$2:$E$133,'Quarterly Information'!$M243,Exchange_Value)+AE243*$P243*SUMIF(Lists!$E$2:$E$133,'Quarterly Information'!$O243,Exchange_Value)+AE243*$R243*SUMIF(Lists!$E$2:$E$133,'Quarterly Information'!$Q243,Exchange_Value)+AE243*$T243*SUMIF(Lists!$E$2:$E$133,'Quarterly Information'!$S243,Exchange_Value))/1000,AE243*SUMIF(Lists!$E$2:$E$133,$I243,Exchange_Value)/1000),1)</f>
        <v>0</v>
      </c>
      <c r="CC243" s="151">
        <f>ROUND(IF($I243="Other HFC Blend",(AF243*$L243*SUMIF(Lists!$E$2:$E$133,'Quarterly Information'!$K243,Exchange_Value)+AF243*$N243*SUMIF(Lists!$E$2:$E$133,'Quarterly Information'!$M243,Exchange_Value)+AF243*$P243*SUMIF(Lists!$E$2:$E$133,'Quarterly Information'!$O243,Exchange_Value)+AF243*$R243*SUMIF(Lists!$E$2:$E$133,'Quarterly Information'!$Q243,Exchange_Value)+AF243*$T243*SUMIF(Lists!$E$2:$E$133,'Quarterly Information'!$S243,Exchange_Value))/1000,AF243*SUMIF(Lists!$E$2:$E$133,$I243,Exchange_Value)/1000),1)</f>
        <v>0</v>
      </c>
    </row>
    <row r="244" spans="1:81" ht="14.1">
      <c r="A244" s="18">
        <v>202</v>
      </c>
      <c r="B244" s="46" t="str">
        <f t="shared" si="147"/>
        <v/>
      </c>
      <c r="C244" s="72"/>
      <c r="D244" s="47"/>
      <c r="E244" s="81"/>
      <c r="F244" s="48"/>
      <c r="G244" s="49"/>
      <c r="H244" s="50"/>
      <c r="I244" s="92"/>
      <c r="J244" s="104"/>
      <c r="K244" s="109"/>
      <c r="L244" s="51"/>
      <c r="M244" s="48"/>
      <c r="N244" s="51"/>
      <c r="O244" s="48"/>
      <c r="P244" s="51"/>
      <c r="Q244" s="69"/>
      <c r="R244" s="51"/>
      <c r="S244" s="69"/>
      <c r="T244" s="110"/>
      <c r="U244" s="107"/>
      <c r="V244" s="48"/>
      <c r="W244" s="52"/>
      <c r="X244" s="48"/>
      <c r="Y244" s="116"/>
      <c r="Z244" s="133"/>
      <c r="AA244" s="131"/>
      <c r="AB244" s="76"/>
      <c r="AC244" s="76"/>
      <c r="AD244" s="76"/>
      <c r="AE244" s="76"/>
      <c r="AF244" s="76"/>
      <c r="AG244" s="145"/>
      <c r="AH244"/>
      <c r="AI244" s="148">
        <f t="shared" si="111"/>
        <v>0</v>
      </c>
      <c r="AJ244" s="148">
        <f t="shared" si="112"/>
        <v>0</v>
      </c>
      <c r="AK244" s="148">
        <f t="shared" si="113"/>
        <v>0</v>
      </c>
      <c r="AL244" s="148">
        <f t="shared" si="114"/>
        <v>0</v>
      </c>
      <c r="AM244" s="148">
        <f t="shared" si="115"/>
        <v>0</v>
      </c>
      <c r="AN244" s="148">
        <f t="shared" si="116"/>
        <v>0</v>
      </c>
      <c r="AO244" s="150"/>
      <c r="AP244" s="149" t="e">
        <f t="shared" si="117"/>
        <v>#DIV/0!</v>
      </c>
      <c r="AQ244" s="149" t="e">
        <f t="shared" si="118"/>
        <v>#DIV/0!</v>
      </c>
      <c r="AR244" s="149" t="e">
        <f t="shared" si="119"/>
        <v>#DIV/0!</v>
      </c>
      <c r="AS244" s="149" t="e">
        <f t="shared" si="120"/>
        <v>#DIV/0!</v>
      </c>
      <c r="AT244" s="149" t="e">
        <f t="shared" si="121"/>
        <v>#DIV/0!</v>
      </c>
      <c r="AU244" s="148">
        <f t="shared" si="122"/>
        <v>0</v>
      </c>
      <c r="AV244" s="149" t="e">
        <f t="shared" si="123"/>
        <v>#DIV/0!</v>
      </c>
      <c r="AW244" s="149" t="e">
        <f t="shared" si="124"/>
        <v>#DIV/0!</v>
      </c>
      <c r="AX244" s="149" t="e">
        <f t="shared" si="125"/>
        <v>#DIV/0!</v>
      </c>
      <c r="AY244" s="149" t="e">
        <f t="shared" si="126"/>
        <v>#DIV/0!</v>
      </c>
      <c r="AZ244" s="149" t="e">
        <f t="shared" si="127"/>
        <v>#DIV/0!</v>
      </c>
      <c r="BA244" s="148">
        <f t="shared" si="128"/>
        <v>0</v>
      </c>
      <c r="BB244" s="149" t="e">
        <f t="shared" si="129"/>
        <v>#DIV/0!</v>
      </c>
      <c r="BC244" s="149" t="e">
        <f t="shared" si="130"/>
        <v>#DIV/0!</v>
      </c>
      <c r="BD244" s="149" t="e">
        <f t="shared" si="131"/>
        <v>#DIV/0!</v>
      </c>
      <c r="BE244" s="149" t="e">
        <f t="shared" si="132"/>
        <v>#DIV/0!</v>
      </c>
      <c r="BF244" s="149" t="e">
        <f t="shared" si="133"/>
        <v>#DIV/0!</v>
      </c>
      <c r="BG244" s="148">
        <f t="shared" si="134"/>
        <v>0</v>
      </c>
      <c r="BH244" s="149" t="e">
        <f t="shared" si="135"/>
        <v>#DIV/0!</v>
      </c>
      <c r="BI244" s="149" t="e">
        <f t="shared" si="136"/>
        <v>#DIV/0!</v>
      </c>
      <c r="BJ244" s="149" t="e">
        <f t="shared" si="137"/>
        <v>#DIV/0!</v>
      </c>
      <c r="BK244" s="149" t="e">
        <f t="shared" si="138"/>
        <v>#DIV/0!</v>
      </c>
      <c r="BL244" s="149" t="e">
        <f t="shared" si="139"/>
        <v>#DIV/0!</v>
      </c>
      <c r="BM244" s="148">
        <f t="shared" si="140"/>
        <v>0</v>
      </c>
      <c r="BN244" s="149" t="e">
        <f t="shared" si="141"/>
        <v>#DIV/0!</v>
      </c>
      <c r="BO244" s="149" t="e">
        <f t="shared" si="142"/>
        <v>#DIV/0!</v>
      </c>
      <c r="BP244" s="149" t="e">
        <f t="shared" si="143"/>
        <v>#DIV/0!</v>
      </c>
      <c r="BQ244" s="149" t="e">
        <f t="shared" si="144"/>
        <v>#DIV/0!</v>
      </c>
      <c r="BR244" s="149" t="e">
        <f t="shared" si="145"/>
        <v>#DIV/0!</v>
      </c>
      <c r="BS244" s="148">
        <f t="shared" si="146"/>
        <v>0</v>
      </c>
      <c r="BT244" s="150"/>
      <c r="BU244" s="150" t="e">
        <f>VLOOKUP(I244,Lists!$D$2:$D$19,1,FALSE)</f>
        <v>#N/A</v>
      </c>
      <c r="BV244" s="150" t="e">
        <f>VLOOKUP($I244,Blends!$B$2:$B$115,1,FALSE)</f>
        <v>#N/A</v>
      </c>
      <c r="BW244" s="150"/>
      <c r="BX244" s="151">
        <f>ROUND(IF($I244="Other HFC Blend",(AA244*$L244*SUMIF(Lists!$E$2:$E$133,'Quarterly Information'!$K244,Exchange_Value)+AA244*$N244*SUMIF(Lists!$E$2:$E$133,'Quarterly Information'!$M244,Exchange_Value)+AA244*$P244*SUMIF(Lists!$E$2:$E$133,'Quarterly Information'!$O244,Exchange_Value)+AA244*$R244*SUMIF(Lists!$E$2:$E$133,'Quarterly Information'!$Q244,Exchange_Value)+AA244*$T244*SUMIF(Lists!$E$2:$E$133,'Quarterly Information'!$S244,Exchange_Value))/1000,AA244*SUMIF(Lists!$E$2:$E$133,$I244,Exchange_Value)/1000),1)</f>
        <v>0</v>
      </c>
      <c r="BY244" s="151">
        <f>ROUND(IF($I244="Other HFC Blend",(AB244*$L244*SUMIF(Lists!$E$2:$E$133,'Quarterly Information'!$K244,Exchange_Value)+AB244*$N244*SUMIF(Lists!$E$2:$E$133,'Quarterly Information'!$M244,Exchange_Value)+AB244*$P244*SUMIF(Lists!$E$2:$E$133,'Quarterly Information'!$O244,Exchange_Value)+AB244*$R244*SUMIF(Lists!$E$2:$E$133,'Quarterly Information'!$Q244,Exchange_Value)+AB244*$T244*SUMIF(Lists!$E$2:$E$133,'Quarterly Information'!$S244,Exchange_Value))/1000,AB244*SUMIF(Lists!$E$2:$E$133,$I244,Exchange_Value)/1000),1)</f>
        <v>0</v>
      </c>
      <c r="BZ244" s="151">
        <f>ROUND(IF($I244="Other HFC Blend",(AC244*$L244*SUMIF(Lists!$E$2:$E$133,'Quarterly Information'!$K244,Exchange_Value)+AC244*$N244*SUMIF(Lists!$E$2:$E$133,'Quarterly Information'!$M244,Exchange_Value)+AC244*$P244*SUMIF(Lists!$E$2:$E$133,'Quarterly Information'!$O244,Exchange_Value)+AC244*$R244*SUMIF(Lists!$E$2:$E$133,'Quarterly Information'!$Q244,Exchange_Value)+AC244*$T244*SUMIF(Lists!$E$2:$E$133,'Quarterly Information'!$S244,Exchange_Value))/1000,AC244*SUMIF(Lists!$E$2:$E$133,$I244,Exchange_Value)/1000),1)</f>
        <v>0</v>
      </c>
      <c r="CA244" s="151">
        <f>ROUND(IF($I244="Other HFC Blend",(AD244*$L244*SUMIF(Lists!$E$2:$E$133,'Quarterly Information'!$K244,Exchange_Value)+AD244*$N244*SUMIF(Lists!$E$2:$E$133,'Quarterly Information'!$M244,Exchange_Value)+AD244*$P244*SUMIF(Lists!$E$2:$E$133,'Quarterly Information'!$O244,Exchange_Value)+AD244*$R244*SUMIF(Lists!$E$2:$E$133,'Quarterly Information'!$Q244,Exchange_Value)+AD244*$T244*SUMIF(Lists!$E$2:$E$133,'Quarterly Information'!$S244,Exchange_Value))/1000,AD244*SUMIF(Lists!$E$2:$E$133,$I244,Exchange_Value)/1000),1)</f>
        <v>0</v>
      </c>
      <c r="CB244" s="151">
        <f>ROUND(IF($I244="Other HFC Blend",(AE244*$L244*SUMIF(Lists!$E$2:$E$133,'Quarterly Information'!$K244,Exchange_Value)+AE244*$N244*SUMIF(Lists!$E$2:$E$133,'Quarterly Information'!$M244,Exchange_Value)+AE244*$P244*SUMIF(Lists!$E$2:$E$133,'Quarterly Information'!$O244,Exchange_Value)+AE244*$R244*SUMIF(Lists!$E$2:$E$133,'Quarterly Information'!$Q244,Exchange_Value)+AE244*$T244*SUMIF(Lists!$E$2:$E$133,'Quarterly Information'!$S244,Exchange_Value))/1000,AE244*SUMIF(Lists!$E$2:$E$133,$I244,Exchange_Value)/1000),1)</f>
        <v>0</v>
      </c>
      <c r="CC244" s="151">
        <f>ROUND(IF($I244="Other HFC Blend",(AF244*$L244*SUMIF(Lists!$E$2:$E$133,'Quarterly Information'!$K244,Exchange_Value)+AF244*$N244*SUMIF(Lists!$E$2:$E$133,'Quarterly Information'!$M244,Exchange_Value)+AF244*$P244*SUMIF(Lists!$E$2:$E$133,'Quarterly Information'!$O244,Exchange_Value)+AF244*$R244*SUMIF(Lists!$E$2:$E$133,'Quarterly Information'!$Q244,Exchange_Value)+AF244*$T244*SUMIF(Lists!$E$2:$E$133,'Quarterly Information'!$S244,Exchange_Value))/1000,AF244*SUMIF(Lists!$E$2:$E$133,$I244,Exchange_Value)/1000),1)</f>
        <v>0</v>
      </c>
    </row>
    <row r="245" spans="1:81" ht="14.1">
      <c r="A245" s="18">
        <v>203</v>
      </c>
      <c r="B245" s="46" t="str">
        <f t="shared" si="147"/>
        <v/>
      </c>
      <c r="C245" s="72"/>
      <c r="D245" s="47"/>
      <c r="E245" s="81"/>
      <c r="F245" s="48"/>
      <c r="G245" s="49"/>
      <c r="H245" s="50"/>
      <c r="I245" s="92"/>
      <c r="J245" s="104"/>
      <c r="K245" s="109"/>
      <c r="L245" s="51"/>
      <c r="M245" s="48"/>
      <c r="N245" s="51"/>
      <c r="O245" s="48"/>
      <c r="P245" s="51"/>
      <c r="Q245" s="69"/>
      <c r="R245" s="51"/>
      <c r="S245" s="69"/>
      <c r="T245" s="110"/>
      <c r="U245" s="107"/>
      <c r="V245" s="48"/>
      <c r="W245" s="52"/>
      <c r="X245" s="48"/>
      <c r="Y245" s="116"/>
      <c r="Z245" s="133"/>
      <c r="AA245" s="131"/>
      <c r="AB245" s="76"/>
      <c r="AC245" s="76"/>
      <c r="AD245" s="76"/>
      <c r="AE245" s="76"/>
      <c r="AF245" s="76"/>
      <c r="AG245" s="145"/>
      <c r="AH245"/>
      <c r="AI245" s="148">
        <f t="shared" si="111"/>
        <v>0</v>
      </c>
      <c r="AJ245" s="148">
        <f t="shared" si="112"/>
        <v>0</v>
      </c>
      <c r="AK245" s="148">
        <f t="shared" si="113"/>
        <v>0</v>
      </c>
      <c r="AL245" s="148">
        <f t="shared" si="114"/>
        <v>0</v>
      </c>
      <c r="AM245" s="148">
        <f t="shared" si="115"/>
        <v>0</v>
      </c>
      <c r="AN245" s="148">
        <f t="shared" si="116"/>
        <v>0</v>
      </c>
      <c r="AO245" s="150"/>
      <c r="AP245" s="149" t="e">
        <f t="shared" si="117"/>
        <v>#DIV/0!</v>
      </c>
      <c r="AQ245" s="149" t="e">
        <f t="shared" si="118"/>
        <v>#DIV/0!</v>
      </c>
      <c r="AR245" s="149" t="e">
        <f t="shared" si="119"/>
        <v>#DIV/0!</v>
      </c>
      <c r="AS245" s="149" t="e">
        <f t="shared" si="120"/>
        <v>#DIV/0!</v>
      </c>
      <c r="AT245" s="149" t="e">
        <f t="shared" si="121"/>
        <v>#DIV/0!</v>
      </c>
      <c r="AU245" s="148">
        <f t="shared" si="122"/>
        <v>0</v>
      </c>
      <c r="AV245" s="149" t="e">
        <f t="shared" si="123"/>
        <v>#DIV/0!</v>
      </c>
      <c r="AW245" s="149" t="e">
        <f t="shared" si="124"/>
        <v>#DIV/0!</v>
      </c>
      <c r="AX245" s="149" t="e">
        <f t="shared" si="125"/>
        <v>#DIV/0!</v>
      </c>
      <c r="AY245" s="149" t="e">
        <f t="shared" si="126"/>
        <v>#DIV/0!</v>
      </c>
      <c r="AZ245" s="149" t="e">
        <f t="shared" si="127"/>
        <v>#DIV/0!</v>
      </c>
      <c r="BA245" s="148">
        <f t="shared" si="128"/>
        <v>0</v>
      </c>
      <c r="BB245" s="149" t="e">
        <f t="shared" si="129"/>
        <v>#DIV/0!</v>
      </c>
      <c r="BC245" s="149" t="e">
        <f t="shared" si="130"/>
        <v>#DIV/0!</v>
      </c>
      <c r="BD245" s="149" t="e">
        <f t="shared" si="131"/>
        <v>#DIV/0!</v>
      </c>
      <c r="BE245" s="149" t="e">
        <f t="shared" si="132"/>
        <v>#DIV/0!</v>
      </c>
      <c r="BF245" s="149" t="e">
        <f t="shared" si="133"/>
        <v>#DIV/0!</v>
      </c>
      <c r="BG245" s="148">
        <f t="shared" si="134"/>
        <v>0</v>
      </c>
      <c r="BH245" s="149" t="e">
        <f t="shared" si="135"/>
        <v>#DIV/0!</v>
      </c>
      <c r="BI245" s="149" t="e">
        <f t="shared" si="136"/>
        <v>#DIV/0!</v>
      </c>
      <c r="BJ245" s="149" t="e">
        <f t="shared" si="137"/>
        <v>#DIV/0!</v>
      </c>
      <c r="BK245" s="149" t="e">
        <f t="shared" si="138"/>
        <v>#DIV/0!</v>
      </c>
      <c r="BL245" s="149" t="e">
        <f t="shared" si="139"/>
        <v>#DIV/0!</v>
      </c>
      <c r="BM245" s="148">
        <f t="shared" si="140"/>
        <v>0</v>
      </c>
      <c r="BN245" s="149" t="e">
        <f t="shared" si="141"/>
        <v>#DIV/0!</v>
      </c>
      <c r="BO245" s="149" t="e">
        <f t="shared" si="142"/>
        <v>#DIV/0!</v>
      </c>
      <c r="BP245" s="149" t="e">
        <f t="shared" si="143"/>
        <v>#DIV/0!</v>
      </c>
      <c r="BQ245" s="149" t="e">
        <f t="shared" si="144"/>
        <v>#DIV/0!</v>
      </c>
      <c r="BR245" s="149" t="e">
        <f t="shared" si="145"/>
        <v>#DIV/0!</v>
      </c>
      <c r="BS245" s="148">
        <f t="shared" si="146"/>
        <v>0</v>
      </c>
      <c r="BT245" s="150"/>
      <c r="BU245" s="150" t="e">
        <f>VLOOKUP(I245,Lists!$D$2:$D$19,1,FALSE)</f>
        <v>#N/A</v>
      </c>
      <c r="BV245" s="150" t="e">
        <f>VLOOKUP($I245,Blends!$B$2:$B$115,1,FALSE)</f>
        <v>#N/A</v>
      </c>
      <c r="BW245" s="150"/>
      <c r="BX245" s="151">
        <f>ROUND(IF($I245="Other HFC Blend",(AA245*$L245*SUMIF(Lists!$E$2:$E$133,'Quarterly Information'!$K245,Exchange_Value)+AA245*$N245*SUMIF(Lists!$E$2:$E$133,'Quarterly Information'!$M245,Exchange_Value)+AA245*$P245*SUMIF(Lists!$E$2:$E$133,'Quarterly Information'!$O245,Exchange_Value)+AA245*$R245*SUMIF(Lists!$E$2:$E$133,'Quarterly Information'!$Q245,Exchange_Value)+AA245*$T245*SUMIF(Lists!$E$2:$E$133,'Quarterly Information'!$S245,Exchange_Value))/1000,AA245*SUMIF(Lists!$E$2:$E$133,$I245,Exchange_Value)/1000),1)</f>
        <v>0</v>
      </c>
      <c r="BY245" s="151">
        <f>ROUND(IF($I245="Other HFC Blend",(AB245*$L245*SUMIF(Lists!$E$2:$E$133,'Quarterly Information'!$K245,Exchange_Value)+AB245*$N245*SUMIF(Lists!$E$2:$E$133,'Quarterly Information'!$M245,Exchange_Value)+AB245*$P245*SUMIF(Lists!$E$2:$E$133,'Quarterly Information'!$O245,Exchange_Value)+AB245*$R245*SUMIF(Lists!$E$2:$E$133,'Quarterly Information'!$Q245,Exchange_Value)+AB245*$T245*SUMIF(Lists!$E$2:$E$133,'Quarterly Information'!$S245,Exchange_Value))/1000,AB245*SUMIF(Lists!$E$2:$E$133,$I245,Exchange_Value)/1000),1)</f>
        <v>0</v>
      </c>
      <c r="BZ245" s="151">
        <f>ROUND(IF($I245="Other HFC Blend",(AC245*$L245*SUMIF(Lists!$E$2:$E$133,'Quarterly Information'!$K245,Exchange_Value)+AC245*$N245*SUMIF(Lists!$E$2:$E$133,'Quarterly Information'!$M245,Exchange_Value)+AC245*$P245*SUMIF(Lists!$E$2:$E$133,'Quarterly Information'!$O245,Exchange_Value)+AC245*$R245*SUMIF(Lists!$E$2:$E$133,'Quarterly Information'!$Q245,Exchange_Value)+AC245*$T245*SUMIF(Lists!$E$2:$E$133,'Quarterly Information'!$S245,Exchange_Value))/1000,AC245*SUMIF(Lists!$E$2:$E$133,$I245,Exchange_Value)/1000),1)</f>
        <v>0</v>
      </c>
      <c r="CA245" s="151">
        <f>ROUND(IF($I245="Other HFC Blend",(AD245*$L245*SUMIF(Lists!$E$2:$E$133,'Quarterly Information'!$K245,Exchange_Value)+AD245*$N245*SUMIF(Lists!$E$2:$E$133,'Quarterly Information'!$M245,Exchange_Value)+AD245*$P245*SUMIF(Lists!$E$2:$E$133,'Quarterly Information'!$O245,Exchange_Value)+AD245*$R245*SUMIF(Lists!$E$2:$E$133,'Quarterly Information'!$Q245,Exchange_Value)+AD245*$T245*SUMIF(Lists!$E$2:$E$133,'Quarterly Information'!$S245,Exchange_Value))/1000,AD245*SUMIF(Lists!$E$2:$E$133,$I245,Exchange_Value)/1000),1)</f>
        <v>0</v>
      </c>
      <c r="CB245" s="151">
        <f>ROUND(IF($I245="Other HFC Blend",(AE245*$L245*SUMIF(Lists!$E$2:$E$133,'Quarterly Information'!$K245,Exchange_Value)+AE245*$N245*SUMIF(Lists!$E$2:$E$133,'Quarterly Information'!$M245,Exchange_Value)+AE245*$P245*SUMIF(Lists!$E$2:$E$133,'Quarterly Information'!$O245,Exchange_Value)+AE245*$R245*SUMIF(Lists!$E$2:$E$133,'Quarterly Information'!$Q245,Exchange_Value)+AE245*$T245*SUMIF(Lists!$E$2:$E$133,'Quarterly Information'!$S245,Exchange_Value))/1000,AE245*SUMIF(Lists!$E$2:$E$133,$I245,Exchange_Value)/1000),1)</f>
        <v>0</v>
      </c>
      <c r="CC245" s="151">
        <f>ROUND(IF($I245="Other HFC Blend",(AF245*$L245*SUMIF(Lists!$E$2:$E$133,'Quarterly Information'!$K245,Exchange_Value)+AF245*$N245*SUMIF(Lists!$E$2:$E$133,'Quarterly Information'!$M245,Exchange_Value)+AF245*$P245*SUMIF(Lists!$E$2:$E$133,'Quarterly Information'!$O245,Exchange_Value)+AF245*$R245*SUMIF(Lists!$E$2:$E$133,'Quarterly Information'!$Q245,Exchange_Value)+AF245*$T245*SUMIF(Lists!$E$2:$E$133,'Quarterly Information'!$S245,Exchange_Value))/1000,AF245*SUMIF(Lists!$E$2:$E$133,$I245,Exchange_Value)/1000),1)</f>
        <v>0</v>
      </c>
    </row>
    <row r="246" spans="1:81" ht="14.1">
      <c r="A246" s="18">
        <v>204</v>
      </c>
      <c r="B246" s="46" t="str">
        <f t="shared" si="147"/>
        <v/>
      </c>
      <c r="C246" s="72"/>
      <c r="D246" s="47"/>
      <c r="E246" s="81"/>
      <c r="F246" s="48"/>
      <c r="G246" s="49"/>
      <c r="H246" s="50"/>
      <c r="I246" s="92"/>
      <c r="J246" s="104"/>
      <c r="K246" s="109"/>
      <c r="L246" s="51"/>
      <c r="M246" s="48"/>
      <c r="N246" s="51"/>
      <c r="O246" s="48"/>
      <c r="P246" s="51"/>
      <c r="Q246" s="69"/>
      <c r="R246" s="51"/>
      <c r="S246" s="69"/>
      <c r="T246" s="110"/>
      <c r="U246" s="107"/>
      <c r="V246" s="48"/>
      <c r="W246" s="52"/>
      <c r="X246" s="48"/>
      <c r="Y246" s="116"/>
      <c r="Z246" s="133"/>
      <c r="AA246" s="131"/>
      <c r="AB246" s="76"/>
      <c r="AC246" s="76"/>
      <c r="AD246" s="76"/>
      <c r="AE246" s="76"/>
      <c r="AF246" s="76"/>
      <c r="AG246" s="145"/>
      <c r="AH246"/>
      <c r="AI246" s="148">
        <f t="shared" si="111"/>
        <v>0</v>
      </c>
      <c r="AJ246" s="148">
        <f t="shared" si="112"/>
        <v>0</v>
      </c>
      <c r="AK246" s="148">
        <f t="shared" si="113"/>
        <v>0</v>
      </c>
      <c r="AL246" s="148">
        <f t="shared" si="114"/>
        <v>0</v>
      </c>
      <c r="AM246" s="148">
        <f t="shared" si="115"/>
        <v>0</v>
      </c>
      <c r="AN246" s="148">
        <f t="shared" si="116"/>
        <v>0</v>
      </c>
      <c r="AO246" s="150"/>
      <c r="AP246" s="149" t="e">
        <f t="shared" si="117"/>
        <v>#DIV/0!</v>
      </c>
      <c r="AQ246" s="149" t="e">
        <f t="shared" si="118"/>
        <v>#DIV/0!</v>
      </c>
      <c r="AR246" s="149" t="e">
        <f t="shared" si="119"/>
        <v>#DIV/0!</v>
      </c>
      <c r="AS246" s="149" t="e">
        <f t="shared" si="120"/>
        <v>#DIV/0!</v>
      </c>
      <c r="AT246" s="149" t="e">
        <f t="shared" si="121"/>
        <v>#DIV/0!</v>
      </c>
      <c r="AU246" s="148">
        <f t="shared" si="122"/>
        <v>0</v>
      </c>
      <c r="AV246" s="149" t="e">
        <f t="shared" si="123"/>
        <v>#DIV/0!</v>
      </c>
      <c r="AW246" s="149" t="e">
        <f t="shared" si="124"/>
        <v>#DIV/0!</v>
      </c>
      <c r="AX246" s="149" t="e">
        <f t="shared" si="125"/>
        <v>#DIV/0!</v>
      </c>
      <c r="AY246" s="149" t="e">
        <f t="shared" si="126"/>
        <v>#DIV/0!</v>
      </c>
      <c r="AZ246" s="149" t="e">
        <f t="shared" si="127"/>
        <v>#DIV/0!</v>
      </c>
      <c r="BA246" s="148">
        <f t="shared" si="128"/>
        <v>0</v>
      </c>
      <c r="BB246" s="149" t="e">
        <f t="shared" si="129"/>
        <v>#DIV/0!</v>
      </c>
      <c r="BC246" s="149" t="e">
        <f t="shared" si="130"/>
        <v>#DIV/0!</v>
      </c>
      <c r="BD246" s="149" t="e">
        <f t="shared" si="131"/>
        <v>#DIV/0!</v>
      </c>
      <c r="BE246" s="149" t="e">
        <f t="shared" si="132"/>
        <v>#DIV/0!</v>
      </c>
      <c r="BF246" s="149" t="e">
        <f t="shared" si="133"/>
        <v>#DIV/0!</v>
      </c>
      <c r="BG246" s="148">
        <f t="shared" si="134"/>
        <v>0</v>
      </c>
      <c r="BH246" s="149" t="e">
        <f t="shared" si="135"/>
        <v>#DIV/0!</v>
      </c>
      <c r="BI246" s="149" t="e">
        <f t="shared" si="136"/>
        <v>#DIV/0!</v>
      </c>
      <c r="BJ246" s="149" t="e">
        <f t="shared" si="137"/>
        <v>#DIV/0!</v>
      </c>
      <c r="BK246" s="149" t="e">
        <f t="shared" si="138"/>
        <v>#DIV/0!</v>
      </c>
      <c r="BL246" s="149" t="e">
        <f t="shared" si="139"/>
        <v>#DIV/0!</v>
      </c>
      <c r="BM246" s="148">
        <f t="shared" si="140"/>
        <v>0</v>
      </c>
      <c r="BN246" s="149" t="e">
        <f t="shared" si="141"/>
        <v>#DIV/0!</v>
      </c>
      <c r="BO246" s="149" t="e">
        <f t="shared" si="142"/>
        <v>#DIV/0!</v>
      </c>
      <c r="BP246" s="149" t="e">
        <f t="shared" si="143"/>
        <v>#DIV/0!</v>
      </c>
      <c r="BQ246" s="149" t="e">
        <f t="shared" si="144"/>
        <v>#DIV/0!</v>
      </c>
      <c r="BR246" s="149" t="e">
        <f t="shared" si="145"/>
        <v>#DIV/0!</v>
      </c>
      <c r="BS246" s="148">
        <f t="shared" si="146"/>
        <v>0</v>
      </c>
      <c r="BT246" s="150"/>
      <c r="BU246" s="150" t="e">
        <f>VLOOKUP(I246,Lists!$D$2:$D$19,1,FALSE)</f>
        <v>#N/A</v>
      </c>
      <c r="BV246" s="150" t="e">
        <f>VLOOKUP($I246,Blends!$B$2:$B$115,1,FALSE)</f>
        <v>#N/A</v>
      </c>
      <c r="BW246" s="150"/>
      <c r="BX246" s="151">
        <f>ROUND(IF($I246="Other HFC Blend",(AA246*$L246*SUMIF(Lists!$E$2:$E$133,'Quarterly Information'!$K246,Exchange_Value)+AA246*$N246*SUMIF(Lists!$E$2:$E$133,'Quarterly Information'!$M246,Exchange_Value)+AA246*$P246*SUMIF(Lists!$E$2:$E$133,'Quarterly Information'!$O246,Exchange_Value)+AA246*$R246*SUMIF(Lists!$E$2:$E$133,'Quarterly Information'!$Q246,Exchange_Value)+AA246*$T246*SUMIF(Lists!$E$2:$E$133,'Quarterly Information'!$S246,Exchange_Value))/1000,AA246*SUMIF(Lists!$E$2:$E$133,$I246,Exchange_Value)/1000),1)</f>
        <v>0</v>
      </c>
      <c r="BY246" s="151">
        <f>ROUND(IF($I246="Other HFC Blend",(AB246*$L246*SUMIF(Lists!$E$2:$E$133,'Quarterly Information'!$K246,Exchange_Value)+AB246*$N246*SUMIF(Lists!$E$2:$E$133,'Quarterly Information'!$M246,Exchange_Value)+AB246*$P246*SUMIF(Lists!$E$2:$E$133,'Quarterly Information'!$O246,Exchange_Value)+AB246*$R246*SUMIF(Lists!$E$2:$E$133,'Quarterly Information'!$Q246,Exchange_Value)+AB246*$T246*SUMIF(Lists!$E$2:$E$133,'Quarterly Information'!$S246,Exchange_Value))/1000,AB246*SUMIF(Lists!$E$2:$E$133,$I246,Exchange_Value)/1000),1)</f>
        <v>0</v>
      </c>
      <c r="BZ246" s="151">
        <f>ROUND(IF($I246="Other HFC Blend",(AC246*$L246*SUMIF(Lists!$E$2:$E$133,'Quarterly Information'!$K246,Exchange_Value)+AC246*$N246*SUMIF(Lists!$E$2:$E$133,'Quarterly Information'!$M246,Exchange_Value)+AC246*$P246*SUMIF(Lists!$E$2:$E$133,'Quarterly Information'!$O246,Exchange_Value)+AC246*$R246*SUMIF(Lists!$E$2:$E$133,'Quarterly Information'!$Q246,Exchange_Value)+AC246*$T246*SUMIF(Lists!$E$2:$E$133,'Quarterly Information'!$S246,Exchange_Value))/1000,AC246*SUMIF(Lists!$E$2:$E$133,$I246,Exchange_Value)/1000),1)</f>
        <v>0</v>
      </c>
      <c r="CA246" s="151">
        <f>ROUND(IF($I246="Other HFC Blend",(AD246*$L246*SUMIF(Lists!$E$2:$E$133,'Quarterly Information'!$K246,Exchange_Value)+AD246*$N246*SUMIF(Lists!$E$2:$E$133,'Quarterly Information'!$M246,Exchange_Value)+AD246*$P246*SUMIF(Lists!$E$2:$E$133,'Quarterly Information'!$O246,Exchange_Value)+AD246*$R246*SUMIF(Lists!$E$2:$E$133,'Quarterly Information'!$Q246,Exchange_Value)+AD246*$T246*SUMIF(Lists!$E$2:$E$133,'Quarterly Information'!$S246,Exchange_Value))/1000,AD246*SUMIF(Lists!$E$2:$E$133,$I246,Exchange_Value)/1000),1)</f>
        <v>0</v>
      </c>
      <c r="CB246" s="151">
        <f>ROUND(IF($I246="Other HFC Blend",(AE246*$L246*SUMIF(Lists!$E$2:$E$133,'Quarterly Information'!$K246,Exchange_Value)+AE246*$N246*SUMIF(Lists!$E$2:$E$133,'Quarterly Information'!$M246,Exchange_Value)+AE246*$P246*SUMIF(Lists!$E$2:$E$133,'Quarterly Information'!$O246,Exchange_Value)+AE246*$R246*SUMIF(Lists!$E$2:$E$133,'Quarterly Information'!$Q246,Exchange_Value)+AE246*$T246*SUMIF(Lists!$E$2:$E$133,'Quarterly Information'!$S246,Exchange_Value))/1000,AE246*SUMIF(Lists!$E$2:$E$133,$I246,Exchange_Value)/1000),1)</f>
        <v>0</v>
      </c>
      <c r="CC246" s="151">
        <f>ROUND(IF($I246="Other HFC Blend",(AF246*$L246*SUMIF(Lists!$E$2:$E$133,'Quarterly Information'!$K246,Exchange_Value)+AF246*$N246*SUMIF(Lists!$E$2:$E$133,'Quarterly Information'!$M246,Exchange_Value)+AF246*$P246*SUMIF(Lists!$E$2:$E$133,'Quarterly Information'!$O246,Exchange_Value)+AF246*$R246*SUMIF(Lists!$E$2:$E$133,'Quarterly Information'!$Q246,Exchange_Value)+AF246*$T246*SUMIF(Lists!$E$2:$E$133,'Quarterly Information'!$S246,Exchange_Value))/1000,AF246*SUMIF(Lists!$E$2:$E$133,$I246,Exchange_Value)/1000),1)</f>
        <v>0</v>
      </c>
    </row>
    <row r="247" spans="1:81" ht="14.1">
      <c r="A247" s="18">
        <v>205</v>
      </c>
      <c r="B247" s="46" t="str">
        <f t="shared" si="147"/>
        <v/>
      </c>
      <c r="C247" s="72"/>
      <c r="D247" s="47"/>
      <c r="E247" s="81"/>
      <c r="F247" s="48"/>
      <c r="G247" s="49"/>
      <c r="H247" s="50"/>
      <c r="I247" s="92"/>
      <c r="J247" s="104"/>
      <c r="K247" s="109"/>
      <c r="L247" s="51"/>
      <c r="M247" s="48"/>
      <c r="N247" s="51"/>
      <c r="O247" s="48"/>
      <c r="P247" s="51"/>
      <c r="Q247" s="69"/>
      <c r="R247" s="51"/>
      <c r="S247" s="69"/>
      <c r="T247" s="110"/>
      <c r="U247" s="107"/>
      <c r="V247" s="48"/>
      <c r="W247" s="52"/>
      <c r="X247" s="48"/>
      <c r="Y247" s="116"/>
      <c r="Z247" s="133"/>
      <c r="AA247" s="131"/>
      <c r="AB247" s="76"/>
      <c r="AC247" s="76"/>
      <c r="AD247" s="76"/>
      <c r="AE247" s="76"/>
      <c r="AF247" s="76"/>
      <c r="AG247" s="145"/>
      <c r="AH247"/>
      <c r="AI247" s="148">
        <f t="shared" si="111"/>
        <v>0</v>
      </c>
      <c r="AJ247" s="148">
        <f t="shared" si="112"/>
        <v>0</v>
      </c>
      <c r="AK247" s="148">
        <f t="shared" si="113"/>
        <v>0</v>
      </c>
      <c r="AL247" s="148">
        <f t="shared" si="114"/>
        <v>0</v>
      </c>
      <c r="AM247" s="148">
        <f t="shared" si="115"/>
        <v>0</v>
      </c>
      <c r="AN247" s="148">
        <f t="shared" si="116"/>
        <v>0</v>
      </c>
      <c r="AO247" s="150"/>
      <c r="AP247" s="149" t="e">
        <f t="shared" si="117"/>
        <v>#DIV/0!</v>
      </c>
      <c r="AQ247" s="149" t="e">
        <f t="shared" si="118"/>
        <v>#DIV/0!</v>
      </c>
      <c r="AR247" s="149" t="e">
        <f t="shared" si="119"/>
        <v>#DIV/0!</v>
      </c>
      <c r="AS247" s="149" t="e">
        <f t="shared" si="120"/>
        <v>#DIV/0!</v>
      </c>
      <c r="AT247" s="149" t="e">
        <f t="shared" si="121"/>
        <v>#DIV/0!</v>
      </c>
      <c r="AU247" s="148">
        <f t="shared" si="122"/>
        <v>0</v>
      </c>
      <c r="AV247" s="149" t="e">
        <f t="shared" si="123"/>
        <v>#DIV/0!</v>
      </c>
      <c r="AW247" s="149" t="e">
        <f t="shared" si="124"/>
        <v>#DIV/0!</v>
      </c>
      <c r="AX247" s="149" t="e">
        <f t="shared" si="125"/>
        <v>#DIV/0!</v>
      </c>
      <c r="AY247" s="149" t="e">
        <f t="shared" si="126"/>
        <v>#DIV/0!</v>
      </c>
      <c r="AZ247" s="149" t="e">
        <f t="shared" si="127"/>
        <v>#DIV/0!</v>
      </c>
      <c r="BA247" s="148">
        <f t="shared" si="128"/>
        <v>0</v>
      </c>
      <c r="BB247" s="149" t="e">
        <f t="shared" si="129"/>
        <v>#DIV/0!</v>
      </c>
      <c r="BC247" s="149" t="e">
        <f t="shared" si="130"/>
        <v>#DIV/0!</v>
      </c>
      <c r="BD247" s="149" t="e">
        <f t="shared" si="131"/>
        <v>#DIV/0!</v>
      </c>
      <c r="BE247" s="149" t="e">
        <f t="shared" si="132"/>
        <v>#DIV/0!</v>
      </c>
      <c r="BF247" s="149" t="e">
        <f t="shared" si="133"/>
        <v>#DIV/0!</v>
      </c>
      <c r="BG247" s="148">
        <f t="shared" si="134"/>
        <v>0</v>
      </c>
      <c r="BH247" s="149" t="e">
        <f t="shared" si="135"/>
        <v>#DIV/0!</v>
      </c>
      <c r="BI247" s="149" t="e">
        <f t="shared" si="136"/>
        <v>#DIV/0!</v>
      </c>
      <c r="BJ247" s="149" t="e">
        <f t="shared" si="137"/>
        <v>#DIV/0!</v>
      </c>
      <c r="BK247" s="149" t="e">
        <f t="shared" si="138"/>
        <v>#DIV/0!</v>
      </c>
      <c r="BL247" s="149" t="e">
        <f t="shared" si="139"/>
        <v>#DIV/0!</v>
      </c>
      <c r="BM247" s="148">
        <f t="shared" si="140"/>
        <v>0</v>
      </c>
      <c r="BN247" s="149" t="e">
        <f t="shared" si="141"/>
        <v>#DIV/0!</v>
      </c>
      <c r="BO247" s="149" t="e">
        <f t="shared" si="142"/>
        <v>#DIV/0!</v>
      </c>
      <c r="BP247" s="149" t="e">
        <f t="shared" si="143"/>
        <v>#DIV/0!</v>
      </c>
      <c r="BQ247" s="149" t="e">
        <f t="shared" si="144"/>
        <v>#DIV/0!</v>
      </c>
      <c r="BR247" s="149" t="e">
        <f t="shared" si="145"/>
        <v>#DIV/0!</v>
      </c>
      <c r="BS247" s="148">
        <f t="shared" si="146"/>
        <v>0</v>
      </c>
      <c r="BT247" s="150"/>
      <c r="BU247" s="150" t="e">
        <f>VLOOKUP(I247,Lists!$D$2:$D$19,1,FALSE)</f>
        <v>#N/A</v>
      </c>
      <c r="BV247" s="150" t="e">
        <f>VLOOKUP($I247,Blends!$B$2:$B$115,1,FALSE)</f>
        <v>#N/A</v>
      </c>
      <c r="BW247" s="150"/>
      <c r="BX247" s="151">
        <f>ROUND(IF($I247="Other HFC Blend",(AA247*$L247*SUMIF(Lists!$E$2:$E$133,'Quarterly Information'!$K247,Exchange_Value)+AA247*$N247*SUMIF(Lists!$E$2:$E$133,'Quarterly Information'!$M247,Exchange_Value)+AA247*$P247*SUMIF(Lists!$E$2:$E$133,'Quarterly Information'!$O247,Exchange_Value)+AA247*$R247*SUMIF(Lists!$E$2:$E$133,'Quarterly Information'!$Q247,Exchange_Value)+AA247*$T247*SUMIF(Lists!$E$2:$E$133,'Quarterly Information'!$S247,Exchange_Value))/1000,AA247*SUMIF(Lists!$E$2:$E$133,$I247,Exchange_Value)/1000),1)</f>
        <v>0</v>
      </c>
      <c r="BY247" s="151">
        <f>ROUND(IF($I247="Other HFC Blend",(AB247*$L247*SUMIF(Lists!$E$2:$E$133,'Quarterly Information'!$K247,Exchange_Value)+AB247*$N247*SUMIF(Lists!$E$2:$E$133,'Quarterly Information'!$M247,Exchange_Value)+AB247*$P247*SUMIF(Lists!$E$2:$E$133,'Quarterly Information'!$O247,Exchange_Value)+AB247*$R247*SUMIF(Lists!$E$2:$E$133,'Quarterly Information'!$Q247,Exchange_Value)+AB247*$T247*SUMIF(Lists!$E$2:$E$133,'Quarterly Information'!$S247,Exchange_Value))/1000,AB247*SUMIF(Lists!$E$2:$E$133,$I247,Exchange_Value)/1000),1)</f>
        <v>0</v>
      </c>
      <c r="BZ247" s="151">
        <f>ROUND(IF($I247="Other HFC Blend",(AC247*$L247*SUMIF(Lists!$E$2:$E$133,'Quarterly Information'!$K247,Exchange_Value)+AC247*$N247*SUMIF(Lists!$E$2:$E$133,'Quarterly Information'!$M247,Exchange_Value)+AC247*$P247*SUMIF(Lists!$E$2:$E$133,'Quarterly Information'!$O247,Exchange_Value)+AC247*$R247*SUMIF(Lists!$E$2:$E$133,'Quarterly Information'!$Q247,Exchange_Value)+AC247*$T247*SUMIF(Lists!$E$2:$E$133,'Quarterly Information'!$S247,Exchange_Value))/1000,AC247*SUMIF(Lists!$E$2:$E$133,$I247,Exchange_Value)/1000),1)</f>
        <v>0</v>
      </c>
      <c r="CA247" s="151">
        <f>ROUND(IF($I247="Other HFC Blend",(AD247*$L247*SUMIF(Lists!$E$2:$E$133,'Quarterly Information'!$K247,Exchange_Value)+AD247*$N247*SUMIF(Lists!$E$2:$E$133,'Quarterly Information'!$M247,Exchange_Value)+AD247*$P247*SUMIF(Lists!$E$2:$E$133,'Quarterly Information'!$O247,Exchange_Value)+AD247*$R247*SUMIF(Lists!$E$2:$E$133,'Quarterly Information'!$Q247,Exchange_Value)+AD247*$T247*SUMIF(Lists!$E$2:$E$133,'Quarterly Information'!$S247,Exchange_Value))/1000,AD247*SUMIF(Lists!$E$2:$E$133,$I247,Exchange_Value)/1000),1)</f>
        <v>0</v>
      </c>
      <c r="CB247" s="151">
        <f>ROUND(IF($I247="Other HFC Blend",(AE247*$L247*SUMIF(Lists!$E$2:$E$133,'Quarterly Information'!$K247,Exchange_Value)+AE247*$N247*SUMIF(Lists!$E$2:$E$133,'Quarterly Information'!$M247,Exchange_Value)+AE247*$P247*SUMIF(Lists!$E$2:$E$133,'Quarterly Information'!$O247,Exchange_Value)+AE247*$R247*SUMIF(Lists!$E$2:$E$133,'Quarterly Information'!$Q247,Exchange_Value)+AE247*$T247*SUMIF(Lists!$E$2:$E$133,'Quarterly Information'!$S247,Exchange_Value))/1000,AE247*SUMIF(Lists!$E$2:$E$133,$I247,Exchange_Value)/1000),1)</f>
        <v>0</v>
      </c>
      <c r="CC247" s="151">
        <f>ROUND(IF($I247="Other HFC Blend",(AF247*$L247*SUMIF(Lists!$E$2:$E$133,'Quarterly Information'!$K247,Exchange_Value)+AF247*$N247*SUMIF(Lists!$E$2:$E$133,'Quarterly Information'!$M247,Exchange_Value)+AF247*$P247*SUMIF(Lists!$E$2:$E$133,'Quarterly Information'!$O247,Exchange_Value)+AF247*$R247*SUMIF(Lists!$E$2:$E$133,'Quarterly Information'!$Q247,Exchange_Value)+AF247*$T247*SUMIF(Lists!$E$2:$E$133,'Quarterly Information'!$S247,Exchange_Value))/1000,AF247*SUMIF(Lists!$E$2:$E$133,$I247,Exchange_Value)/1000),1)</f>
        <v>0</v>
      </c>
    </row>
    <row r="248" spans="1:81" ht="14.1">
      <c r="A248" s="18">
        <v>206</v>
      </c>
      <c r="B248" s="46" t="str">
        <f t="shared" si="147"/>
        <v/>
      </c>
      <c r="C248" s="72"/>
      <c r="D248" s="47"/>
      <c r="E248" s="81"/>
      <c r="F248" s="48"/>
      <c r="G248" s="49"/>
      <c r="H248" s="50"/>
      <c r="I248" s="92"/>
      <c r="J248" s="104"/>
      <c r="K248" s="109"/>
      <c r="L248" s="51"/>
      <c r="M248" s="48"/>
      <c r="N248" s="51"/>
      <c r="O248" s="48"/>
      <c r="P248" s="51"/>
      <c r="Q248" s="69"/>
      <c r="R248" s="51"/>
      <c r="S248" s="69"/>
      <c r="T248" s="110"/>
      <c r="U248" s="107"/>
      <c r="V248" s="48"/>
      <c r="W248" s="52"/>
      <c r="X248" s="48"/>
      <c r="Y248" s="116"/>
      <c r="Z248" s="133"/>
      <c r="AA248" s="131"/>
      <c r="AB248" s="76"/>
      <c r="AC248" s="76"/>
      <c r="AD248" s="76"/>
      <c r="AE248" s="76"/>
      <c r="AF248" s="76"/>
      <c r="AG248" s="145"/>
      <c r="AH248"/>
      <c r="AI248" s="148">
        <f t="shared" si="111"/>
        <v>0</v>
      </c>
      <c r="AJ248" s="148">
        <f t="shared" si="112"/>
        <v>0</v>
      </c>
      <c r="AK248" s="148">
        <f t="shared" si="113"/>
        <v>0</v>
      </c>
      <c r="AL248" s="148">
        <f t="shared" si="114"/>
        <v>0</v>
      </c>
      <c r="AM248" s="148">
        <f t="shared" si="115"/>
        <v>0</v>
      </c>
      <c r="AN248" s="148">
        <f t="shared" si="116"/>
        <v>0</v>
      </c>
      <c r="AO248" s="150"/>
      <c r="AP248" s="149" t="e">
        <f t="shared" si="117"/>
        <v>#DIV/0!</v>
      </c>
      <c r="AQ248" s="149" t="e">
        <f t="shared" si="118"/>
        <v>#DIV/0!</v>
      </c>
      <c r="AR248" s="149" t="e">
        <f t="shared" si="119"/>
        <v>#DIV/0!</v>
      </c>
      <c r="AS248" s="149" t="e">
        <f t="shared" si="120"/>
        <v>#DIV/0!</v>
      </c>
      <c r="AT248" s="149" t="e">
        <f t="shared" si="121"/>
        <v>#DIV/0!</v>
      </c>
      <c r="AU248" s="148">
        <f t="shared" si="122"/>
        <v>0</v>
      </c>
      <c r="AV248" s="149" t="e">
        <f t="shared" si="123"/>
        <v>#DIV/0!</v>
      </c>
      <c r="AW248" s="149" t="e">
        <f t="shared" si="124"/>
        <v>#DIV/0!</v>
      </c>
      <c r="AX248" s="149" t="e">
        <f t="shared" si="125"/>
        <v>#DIV/0!</v>
      </c>
      <c r="AY248" s="149" t="e">
        <f t="shared" si="126"/>
        <v>#DIV/0!</v>
      </c>
      <c r="AZ248" s="149" t="e">
        <f t="shared" si="127"/>
        <v>#DIV/0!</v>
      </c>
      <c r="BA248" s="148">
        <f t="shared" si="128"/>
        <v>0</v>
      </c>
      <c r="BB248" s="149" t="e">
        <f t="shared" si="129"/>
        <v>#DIV/0!</v>
      </c>
      <c r="BC248" s="149" t="e">
        <f t="shared" si="130"/>
        <v>#DIV/0!</v>
      </c>
      <c r="BD248" s="149" t="e">
        <f t="shared" si="131"/>
        <v>#DIV/0!</v>
      </c>
      <c r="BE248" s="149" t="e">
        <f t="shared" si="132"/>
        <v>#DIV/0!</v>
      </c>
      <c r="BF248" s="149" t="e">
        <f t="shared" si="133"/>
        <v>#DIV/0!</v>
      </c>
      <c r="BG248" s="148">
        <f t="shared" si="134"/>
        <v>0</v>
      </c>
      <c r="BH248" s="149" t="e">
        <f t="shared" si="135"/>
        <v>#DIV/0!</v>
      </c>
      <c r="BI248" s="149" t="e">
        <f t="shared" si="136"/>
        <v>#DIV/0!</v>
      </c>
      <c r="BJ248" s="149" t="e">
        <f t="shared" si="137"/>
        <v>#DIV/0!</v>
      </c>
      <c r="BK248" s="149" t="e">
        <f t="shared" si="138"/>
        <v>#DIV/0!</v>
      </c>
      <c r="BL248" s="149" t="e">
        <f t="shared" si="139"/>
        <v>#DIV/0!</v>
      </c>
      <c r="BM248" s="148">
        <f t="shared" si="140"/>
        <v>0</v>
      </c>
      <c r="BN248" s="149" t="e">
        <f t="shared" si="141"/>
        <v>#DIV/0!</v>
      </c>
      <c r="BO248" s="149" t="e">
        <f t="shared" si="142"/>
        <v>#DIV/0!</v>
      </c>
      <c r="BP248" s="149" t="e">
        <f t="shared" si="143"/>
        <v>#DIV/0!</v>
      </c>
      <c r="BQ248" s="149" t="e">
        <f t="shared" si="144"/>
        <v>#DIV/0!</v>
      </c>
      <c r="BR248" s="149" t="e">
        <f t="shared" si="145"/>
        <v>#DIV/0!</v>
      </c>
      <c r="BS248" s="148">
        <f t="shared" si="146"/>
        <v>0</v>
      </c>
      <c r="BT248" s="150"/>
      <c r="BU248" s="150" t="e">
        <f>VLOOKUP(I248,Lists!$D$2:$D$19,1,FALSE)</f>
        <v>#N/A</v>
      </c>
      <c r="BV248" s="150" t="e">
        <f>VLOOKUP($I248,Blends!$B$2:$B$115,1,FALSE)</f>
        <v>#N/A</v>
      </c>
      <c r="BW248" s="150"/>
      <c r="BX248" s="151">
        <f>ROUND(IF($I248="Other HFC Blend",(AA248*$L248*SUMIF(Lists!$E$2:$E$133,'Quarterly Information'!$K248,Exchange_Value)+AA248*$N248*SUMIF(Lists!$E$2:$E$133,'Quarterly Information'!$M248,Exchange_Value)+AA248*$P248*SUMIF(Lists!$E$2:$E$133,'Quarterly Information'!$O248,Exchange_Value)+AA248*$R248*SUMIF(Lists!$E$2:$E$133,'Quarterly Information'!$Q248,Exchange_Value)+AA248*$T248*SUMIF(Lists!$E$2:$E$133,'Quarterly Information'!$S248,Exchange_Value))/1000,AA248*SUMIF(Lists!$E$2:$E$133,$I248,Exchange_Value)/1000),1)</f>
        <v>0</v>
      </c>
      <c r="BY248" s="151">
        <f>ROUND(IF($I248="Other HFC Blend",(AB248*$L248*SUMIF(Lists!$E$2:$E$133,'Quarterly Information'!$K248,Exchange_Value)+AB248*$N248*SUMIF(Lists!$E$2:$E$133,'Quarterly Information'!$M248,Exchange_Value)+AB248*$P248*SUMIF(Lists!$E$2:$E$133,'Quarterly Information'!$O248,Exchange_Value)+AB248*$R248*SUMIF(Lists!$E$2:$E$133,'Quarterly Information'!$Q248,Exchange_Value)+AB248*$T248*SUMIF(Lists!$E$2:$E$133,'Quarterly Information'!$S248,Exchange_Value))/1000,AB248*SUMIF(Lists!$E$2:$E$133,$I248,Exchange_Value)/1000),1)</f>
        <v>0</v>
      </c>
      <c r="BZ248" s="151">
        <f>ROUND(IF($I248="Other HFC Blend",(AC248*$L248*SUMIF(Lists!$E$2:$E$133,'Quarterly Information'!$K248,Exchange_Value)+AC248*$N248*SUMIF(Lists!$E$2:$E$133,'Quarterly Information'!$M248,Exchange_Value)+AC248*$P248*SUMIF(Lists!$E$2:$E$133,'Quarterly Information'!$O248,Exchange_Value)+AC248*$R248*SUMIF(Lists!$E$2:$E$133,'Quarterly Information'!$Q248,Exchange_Value)+AC248*$T248*SUMIF(Lists!$E$2:$E$133,'Quarterly Information'!$S248,Exchange_Value))/1000,AC248*SUMIF(Lists!$E$2:$E$133,$I248,Exchange_Value)/1000),1)</f>
        <v>0</v>
      </c>
      <c r="CA248" s="151">
        <f>ROUND(IF($I248="Other HFC Blend",(AD248*$L248*SUMIF(Lists!$E$2:$E$133,'Quarterly Information'!$K248,Exchange_Value)+AD248*$N248*SUMIF(Lists!$E$2:$E$133,'Quarterly Information'!$M248,Exchange_Value)+AD248*$P248*SUMIF(Lists!$E$2:$E$133,'Quarterly Information'!$O248,Exchange_Value)+AD248*$R248*SUMIF(Lists!$E$2:$E$133,'Quarterly Information'!$Q248,Exchange_Value)+AD248*$T248*SUMIF(Lists!$E$2:$E$133,'Quarterly Information'!$S248,Exchange_Value))/1000,AD248*SUMIF(Lists!$E$2:$E$133,$I248,Exchange_Value)/1000),1)</f>
        <v>0</v>
      </c>
      <c r="CB248" s="151">
        <f>ROUND(IF($I248="Other HFC Blend",(AE248*$L248*SUMIF(Lists!$E$2:$E$133,'Quarterly Information'!$K248,Exchange_Value)+AE248*$N248*SUMIF(Lists!$E$2:$E$133,'Quarterly Information'!$M248,Exchange_Value)+AE248*$P248*SUMIF(Lists!$E$2:$E$133,'Quarterly Information'!$O248,Exchange_Value)+AE248*$R248*SUMIF(Lists!$E$2:$E$133,'Quarterly Information'!$Q248,Exchange_Value)+AE248*$T248*SUMIF(Lists!$E$2:$E$133,'Quarterly Information'!$S248,Exchange_Value))/1000,AE248*SUMIF(Lists!$E$2:$E$133,$I248,Exchange_Value)/1000),1)</f>
        <v>0</v>
      </c>
      <c r="CC248" s="151">
        <f>ROUND(IF($I248="Other HFC Blend",(AF248*$L248*SUMIF(Lists!$E$2:$E$133,'Quarterly Information'!$K248,Exchange_Value)+AF248*$N248*SUMIF(Lists!$E$2:$E$133,'Quarterly Information'!$M248,Exchange_Value)+AF248*$P248*SUMIF(Lists!$E$2:$E$133,'Quarterly Information'!$O248,Exchange_Value)+AF248*$R248*SUMIF(Lists!$E$2:$E$133,'Quarterly Information'!$Q248,Exchange_Value)+AF248*$T248*SUMIF(Lists!$E$2:$E$133,'Quarterly Information'!$S248,Exchange_Value))/1000,AF248*SUMIF(Lists!$E$2:$E$133,$I248,Exchange_Value)/1000),1)</f>
        <v>0</v>
      </c>
    </row>
    <row r="249" spans="1:81" ht="14.1">
      <c r="A249" s="18">
        <v>207</v>
      </c>
      <c r="B249" s="46" t="str">
        <f t="shared" si="147"/>
        <v/>
      </c>
      <c r="C249" s="72"/>
      <c r="D249" s="47"/>
      <c r="E249" s="81"/>
      <c r="F249" s="48"/>
      <c r="G249" s="49"/>
      <c r="H249" s="50"/>
      <c r="I249" s="92"/>
      <c r="J249" s="104"/>
      <c r="K249" s="109"/>
      <c r="L249" s="51"/>
      <c r="M249" s="48"/>
      <c r="N249" s="51"/>
      <c r="O249" s="48"/>
      <c r="P249" s="51"/>
      <c r="Q249" s="69"/>
      <c r="R249" s="51"/>
      <c r="S249" s="69"/>
      <c r="T249" s="110"/>
      <c r="U249" s="107"/>
      <c r="V249" s="48"/>
      <c r="W249" s="52"/>
      <c r="X249" s="48"/>
      <c r="Y249" s="116"/>
      <c r="Z249" s="133"/>
      <c r="AA249" s="131"/>
      <c r="AB249" s="76"/>
      <c r="AC249" s="76"/>
      <c r="AD249" s="76"/>
      <c r="AE249" s="76"/>
      <c r="AF249" s="76"/>
      <c r="AG249" s="145"/>
      <c r="AH249"/>
      <c r="AI249" s="148">
        <f t="shared" si="111"/>
        <v>0</v>
      </c>
      <c r="AJ249" s="148">
        <f t="shared" si="112"/>
        <v>0</v>
      </c>
      <c r="AK249" s="148">
        <f t="shared" si="113"/>
        <v>0</v>
      </c>
      <c r="AL249" s="148">
        <f t="shared" si="114"/>
        <v>0</v>
      </c>
      <c r="AM249" s="148">
        <f t="shared" si="115"/>
        <v>0</v>
      </c>
      <c r="AN249" s="148">
        <f t="shared" si="116"/>
        <v>0</v>
      </c>
      <c r="AO249" s="150"/>
      <c r="AP249" s="149" t="e">
        <f t="shared" si="117"/>
        <v>#DIV/0!</v>
      </c>
      <c r="AQ249" s="149" t="e">
        <f t="shared" si="118"/>
        <v>#DIV/0!</v>
      </c>
      <c r="AR249" s="149" t="e">
        <f t="shared" si="119"/>
        <v>#DIV/0!</v>
      </c>
      <c r="AS249" s="149" t="e">
        <f t="shared" si="120"/>
        <v>#DIV/0!</v>
      </c>
      <c r="AT249" s="149" t="e">
        <f t="shared" si="121"/>
        <v>#DIV/0!</v>
      </c>
      <c r="AU249" s="148">
        <f t="shared" si="122"/>
        <v>0</v>
      </c>
      <c r="AV249" s="149" t="e">
        <f t="shared" si="123"/>
        <v>#DIV/0!</v>
      </c>
      <c r="AW249" s="149" t="e">
        <f t="shared" si="124"/>
        <v>#DIV/0!</v>
      </c>
      <c r="AX249" s="149" t="e">
        <f t="shared" si="125"/>
        <v>#DIV/0!</v>
      </c>
      <c r="AY249" s="149" t="e">
        <f t="shared" si="126"/>
        <v>#DIV/0!</v>
      </c>
      <c r="AZ249" s="149" t="e">
        <f t="shared" si="127"/>
        <v>#DIV/0!</v>
      </c>
      <c r="BA249" s="148">
        <f t="shared" si="128"/>
        <v>0</v>
      </c>
      <c r="BB249" s="149" t="e">
        <f t="shared" si="129"/>
        <v>#DIV/0!</v>
      </c>
      <c r="BC249" s="149" t="e">
        <f t="shared" si="130"/>
        <v>#DIV/0!</v>
      </c>
      <c r="BD249" s="149" t="e">
        <f t="shared" si="131"/>
        <v>#DIV/0!</v>
      </c>
      <c r="BE249" s="149" t="e">
        <f t="shared" si="132"/>
        <v>#DIV/0!</v>
      </c>
      <c r="BF249" s="149" t="e">
        <f t="shared" si="133"/>
        <v>#DIV/0!</v>
      </c>
      <c r="BG249" s="148">
        <f t="shared" si="134"/>
        <v>0</v>
      </c>
      <c r="BH249" s="149" t="e">
        <f t="shared" si="135"/>
        <v>#DIV/0!</v>
      </c>
      <c r="BI249" s="149" t="e">
        <f t="shared" si="136"/>
        <v>#DIV/0!</v>
      </c>
      <c r="BJ249" s="149" t="e">
        <f t="shared" si="137"/>
        <v>#DIV/0!</v>
      </c>
      <c r="BK249" s="149" t="e">
        <f t="shared" si="138"/>
        <v>#DIV/0!</v>
      </c>
      <c r="BL249" s="149" t="e">
        <f t="shared" si="139"/>
        <v>#DIV/0!</v>
      </c>
      <c r="BM249" s="148">
        <f t="shared" si="140"/>
        <v>0</v>
      </c>
      <c r="BN249" s="149" t="e">
        <f t="shared" si="141"/>
        <v>#DIV/0!</v>
      </c>
      <c r="BO249" s="149" t="e">
        <f t="shared" si="142"/>
        <v>#DIV/0!</v>
      </c>
      <c r="BP249" s="149" t="e">
        <f t="shared" si="143"/>
        <v>#DIV/0!</v>
      </c>
      <c r="BQ249" s="149" t="e">
        <f t="shared" si="144"/>
        <v>#DIV/0!</v>
      </c>
      <c r="BR249" s="149" t="e">
        <f t="shared" si="145"/>
        <v>#DIV/0!</v>
      </c>
      <c r="BS249" s="148">
        <f t="shared" si="146"/>
        <v>0</v>
      </c>
      <c r="BT249" s="150"/>
      <c r="BU249" s="150" t="e">
        <f>VLOOKUP(I249,Lists!$D$2:$D$19,1,FALSE)</f>
        <v>#N/A</v>
      </c>
      <c r="BV249" s="150" t="e">
        <f>VLOOKUP($I249,Blends!$B$2:$B$115,1,FALSE)</f>
        <v>#N/A</v>
      </c>
      <c r="BW249" s="150"/>
      <c r="BX249" s="151">
        <f>ROUND(IF($I249="Other HFC Blend",(AA249*$L249*SUMIF(Lists!$E$2:$E$133,'Quarterly Information'!$K249,Exchange_Value)+AA249*$N249*SUMIF(Lists!$E$2:$E$133,'Quarterly Information'!$M249,Exchange_Value)+AA249*$P249*SUMIF(Lists!$E$2:$E$133,'Quarterly Information'!$O249,Exchange_Value)+AA249*$R249*SUMIF(Lists!$E$2:$E$133,'Quarterly Information'!$Q249,Exchange_Value)+AA249*$T249*SUMIF(Lists!$E$2:$E$133,'Quarterly Information'!$S249,Exchange_Value))/1000,AA249*SUMIF(Lists!$E$2:$E$133,$I249,Exchange_Value)/1000),1)</f>
        <v>0</v>
      </c>
      <c r="BY249" s="151">
        <f>ROUND(IF($I249="Other HFC Blend",(AB249*$L249*SUMIF(Lists!$E$2:$E$133,'Quarterly Information'!$K249,Exchange_Value)+AB249*$N249*SUMIF(Lists!$E$2:$E$133,'Quarterly Information'!$M249,Exchange_Value)+AB249*$P249*SUMIF(Lists!$E$2:$E$133,'Quarterly Information'!$O249,Exchange_Value)+AB249*$R249*SUMIF(Lists!$E$2:$E$133,'Quarterly Information'!$Q249,Exchange_Value)+AB249*$T249*SUMIF(Lists!$E$2:$E$133,'Quarterly Information'!$S249,Exchange_Value))/1000,AB249*SUMIF(Lists!$E$2:$E$133,$I249,Exchange_Value)/1000),1)</f>
        <v>0</v>
      </c>
      <c r="BZ249" s="151">
        <f>ROUND(IF($I249="Other HFC Blend",(AC249*$L249*SUMIF(Lists!$E$2:$E$133,'Quarterly Information'!$K249,Exchange_Value)+AC249*$N249*SUMIF(Lists!$E$2:$E$133,'Quarterly Information'!$M249,Exchange_Value)+AC249*$P249*SUMIF(Lists!$E$2:$E$133,'Quarterly Information'!$O249,Exchange_Value)+AC249*$R249*SUMIF(Lists!$E$2:$E$133,'Quarterly Information'!$Q249,Exchange_Value)+AC249*$T249*SUMIF(Lists!$E$2:$E$133,'Quarterly Information'!$S249,Exchange_Value))/1000,AC249*SUMIF(Lists!$E$2:$E$133,$I249,Exchange_Value)/1000),1)</f>
        <v>0</v>
      </c>
      <c r="CA249" s="151">
        <f>ROUND(IF($I249="Other HFC Blend",(AD249*$L249*SUMIF(Lists!$E$2:$E$133,'Quarterly Information'!$K249,Exchange_Value)+AD249*$N249*SUMIF(Lists!$E$2:$E$133,'Quarterly Information'!$M249,Exchange_Value)+AD249*$P249*SUMIF(Lists!$E$2:$E$133,'Quarterly Information'!$O249,Exchange_Value)+AD249*$R249*SUMIF(Lists!$E$2:$E$133,'Quarterly Information'!$Q249,Exchange_Value)+AD249*$T249*SUMIF(Lists!$E$2:$E$133,'Quarterly Information'!$S249,Exchange_Value))/1000,AD249*SUMIF(Lists!$E$2:$E$133,$I249,Exchange_Value)/1000),1)</f>
        <v>0</v>
      </c>
      <c r="CB249" s="151">
        <f>ROUND(IF($I249="Other HFC Blend",(AE249*$L249*SUMIF(Lists!$E$2:$E$133,'Quarterly Information'!$K249,Exchange_Value)+AE249*$N249*SUMIF(Lists!$E$2:$E$133,'Quarterly Information'!$M249,Exchange_Value)+AE249*$P249*SUMIF(Lists!$E$2:$E$133,'Quarterly Information'!$O249,Exchange_Value)+AE249*$R249*SUMIF(Lists!$E$2:$E$133,'Quarterly Information'!$Q249,Exchange_Value)+AE249*$T249*SUMIF(Lists!$E$2:$E$133,'Quarterly Information'!$S249,Exchange_Value))/1000,AE249*SUMIF(Lists!$E$2:$E$133,$I249,Exchange_Value)/1000),1)</f>
        <v>0</v>
      </c>
      <c r="CC249" s="151">
        <f>ROUND(IF($I249="Other HFC Blend",(AF249*$L249*SUMIF(Lists!$E$2:$E$133,'Quarterly Information'!$K249,Exchange_Value)+AF249*$N249*SUMIF(Lists!$E$2:$E$133,'Quarterly Information'!$M249,Exchange_Value)+AF249*$P249*SUMIF(Lists!$E$2:$E$133,'Quarterly Information'!$O249,Exchange_Value)+AF249*$R249*SUMIF(Lists!$E$2:$E$133,'Quarterly Information'!$Q249,Exchange_Value)+AF249*$T249*SUMIF(Lists!$E$2:$E$133,'Quarterly Information'!$S249,Exchange_Value))/1000,AF249*SUMIF(Lists!$E$2:$E$133,$I249,Exchange_Value)/1000),1)</f>
        <v>0</v>
      </c>
    </row>
    <row r="250" spans="1:81" ht="14.1">
      <c r="A250" s="18">
        <v>208</v>
      </c>
      <c r="B250" s="46" t="str">
        <f t="shared" si="147"/>
        <v/>
      </c>
      <c r="C250" s="72"/>
      <c r="D250" s="47"/>
      <c r="E250" s="81"/>
      <c r="F250" s="48"/>
      <c r="G250" s="49"/>
      <c r="H250" s="50"/>
      <c r="I250" s="92"/>
      <c r="J250" s="104"/>
      <c r="K250" s="109"/>
      <c r="L250" s="51"/>
      <c r="M250" s="48"/>
      <c r="N250" s="51"/>
      <c r="O250" s="48"/>
      <c r="P250" s="51"/>
      <c r="Q250" s="69"/>
      <c r="R250" s="51"/>
      <c r="S250" s="69"/>
      <c r="T250" s="110"/>
      <c r="U250" s="107"/>
      <c r="V250" s="48"/>
      <c r="W250" s="52"/>
      <c r="X250" s="48"/>
      <c r="Y250" s="116"/>
      <c r="Z250" s="133"/>
      <c r="AA250" s="131"/>
      <c r="AB250" s="76"/>
      <c r="AC250" s="76"/>
      <c r="AD250" s="76"/>
      <c r="AE250" s="76"/>
      <c r="AF250" s="76"/>
      <c r="AG250" s="145"/>
      <c r="AH250"/>
      <c r="AI250" s="148">
        <f t="shared" si="111"/>
        <v>0</v>
      </c>
      <c r="AJ250" s="148">
        <f t="shared" si="112"/>
        <v>0</v>
      </c>
      <c r="AK250" s="148">
        <f t="shared" si="113"/>
        <v>0</v>
      </c>
      <c r="AL250" s="148">
        <f t="shared" si="114"/>
        <v>0</v>
      </c>
      <c r="AM250" s="148">
        <f t="shared" si="115"/>
        <v>0</v>
      </c>
      <c r="AN250" s="148">
        <f t="shared" si="116"/>
        <v>0</v>
      </c>
      <c r="AO250" s="150"/>
      <c r="AP250" s="149" t="e">
        <f t="shared" si="117"/>
        <v>#DIV/0!</v>
      </c>
      <c r="AQ250" s="149" t="e">
        <f t="shared" si="118"/>
        <v>#DIV/0!</v>
      </c>
      <c r="AR250" s="149" t="e">
        <f t="shared" si="119"/>
        <v>#DIV/0!</v>
      </c>
      <c r="AS250" s="149" t="e">
        <f t="shared" si="120"/>
        <v>#DIV/0!</v>
      </c>
      <c r="AT250" s="149" t="e">
        <f t="shared" si="121"/>
        <v>#DIV/0!</v>
      </c>
      <c r="AU250" s="148">
        <f t="shared" si="122"/>
        <v>0</v>
      </c>
      <c r="AV250" s="149" t="e">
        <f t="shared" si="123"/>
        <v>#DIV/0!</v>
      </c>
      <c r="AW250" s="149" t="e">
        <f t="shared" si="124"/>
        <v>#DIV/0!</v>
      </c>
      <c r="AX250" s="149" t="e">
        <f t="shared" si="125"/>
        <v>#DIV/0!</v>
      </c>
      <c r="AY250" s="149" t="e">
        <f t="shared" si="126"/>
        <v>#DIV/0!</v>
      </c>
      <c r="AZ250" s="149" t="e">
        <f t="shared" si="127"/>
        <v>#DIV/0!</v>
      </c>
      <c r="BA250" s="148">
        <f t="shared" si="128"/>
        <v>0</v>
      </c>
      <c r="BB250" s="149" t="e">
        <f t="shared" si="129"/>
        <v>#DIV/0!</v>
      </c>
      <c r="BC250" s="149" t="e">
        <f t="shared" si="130"/>
        <v>#DIV/0!</v>
      </c>
      <c r="BD250" s="149" t="e">
        <f t="shared" si="131"/>
        <v>#DIV/0!</v>
      </c>
      <c r="BE250" s="149" t="e">
        <f t="shared" si="132"/>
        <v>#DIV/0!</v>
      </c>
      <c r="BF250" s="149" t="e">
        <f t="shared" si="133"/>
        <v>#DIV/0!</v>
      </c>
      <c r="BG250" s="148">
        <f t="shared" si="134"/>
        <v>0</v>
      </c>
      <c r="BH250" s="149" t="e">
        <f t="shared" si="135"/>
        <v>#DIV/0!</v>
      </c>
      <c r="BI250" s="149" t="e">
        <f t="shared" si="136"/>
        <v>#DIV/0!</v>
      </c>
      <c r="BJ250" s="149" t="e">
        <f t="shared" si="137"/>
        <v>#DIV/0!</v>
      </c>
      <c r="BK250" s="149" t="e">
        <f t="shared" si="138"/>
        <v>#DIV/0!</v>
      </c>
      <c r="BL250" s="149" t="e">
        <f t="shared" si="139"/>
        <v>#DIV/0!</v>
      </c>
      <c r="BM250" s="148">
        <f t="shared" si="140"/>
        <v>0</v>
      </c>
      <c r="BN250" s="149" t="e">
        <f t="shared" si="141"/>
        <v>#DIV/0!</v>
      </c>
      <c r="BO250" s="149" t="e">
        <f t="shared" si="142"/>
        <v>#DIV/0!</v>
      </c>
      <c r="BP250" s="149" t="e">
        <f t="shared" si="143"/>
        <v>#DIV/0!</v>
      </c>
      <c r="BQ250" s="149" t="e">
        <f t="shared" si="144"/>
        <v>#DIV/0!</v>
      </c>
      <c r="BR250" s="149" t="e">
        <f t="shared" si="145"/>
        <v>#DIV/0!</v>
      </c>
      <c r="BS250" s="148">
        <f t="shared" si="146"/>
        <v>0</v>
      </c>
      <c r="BT250" s="150"/>
      <c r="BU250" s="150" t="e">
        <f>VLOOKUP(I250,Lists!$D$2:$D$19,1,FALSE)</f>
        <v>#N/A</v>
      </c>
      <c r="BV250" s="150" t="e">
        <f>VLOOKUP($I250,Blends!$B$2:$B$115,1,FALSE)</f>
        <v>#N/A</v>
      </c>
      <c r="BW250" s="150"/>
      <c r="BX250" s="151">
        <f>ROUND(IF($I250="Other HFC Blend",(AA250*$L250*SUMIF(Lists!$E$2:$E$133,'Quarterly Information'!$K250,Exchange_Value)+AA250*$N250*SUMIF(Lists!$E$2:$E$133,'Quarterly Information'!$M250,Exchange_Value)+AA250*$P250*SUMIF(Lists!$E$2:$E$133,'Quarterly Information'!$O250,Exchange_Value)+AA250*$R250*SUMIF(Lists!$E$2:$E$133,'Quarterly Information'!$Q250,Exchange_Value)+AA250*$T250*SUMIF(Lists!$E$2:$E$133,'Quarterly Information'!$S250,Exchange_Value))/1000,AA250*SUMIF(Lists!$E$2:$E$133,$I250,Exchange_Value)/1000),1)</f>
        <v>0</v>
      </c>
      <c r="BY250" s="151">
        <f>ROUND(IF($I250="Other HFC Blend",(AB250*$L250*SUMIF(Lists!$E$2:$E$133,'Quarterly Information'!$K250,Exchange_Value)+AB250*$N250*SUMIF(Lists!$E$2:$E$133,'Quarterly Information'!$M250,Exchange_Value)+AB250*$P250*SUMIF(Lists!$E$2:$E$133,'Quarterly Information'!$O250,Exchange_Value)+AB250*$R250*SUMIF(Lists!$E$2:$E$133,'Quarterly Information'!$Q250,Exchange_Value)+AB250*$T250*SUMIF(Lists!$E$2:$E$133,'Quarterly Information'!$S250,Exchange_Value))/1000,AB250*SUMIF(Lists!$E$2:$E$133,$I250,Exchange_Value)/1000),1)</f>
        <v>0</v>
      </c>
      <c r="BZ250" s="151">
        <f>ROUND(IF($I250="Other HFC Blend",(AC250*$L250*SUMIF(Lists!$E$2:$E$133,'Quarterly Information'!$K250,Exchange_Value)+AC250*$N250*SUMIF(Lists!$E$2:$E$133,'Quarterly Information'!$M250,Exchange_Value)+AC250*$P250*SUMIF(Lists!$E$2:$E$133,'Quarterly Information'!$O250,Exchange_Value)+AC250*$R250*SUMIF(Lists!$E$2:$E$133,'Quarterly Information'!$Q250,Exchange_Value)+AC250*$T250*SUMIF(Lists!$E$2:$E$133,'Quarterly Information'!$S250,Exchange_Value))/1000,AC250*SUMIF(Lists!$E$2:$E$133,$I250,Exchange_Value)/1000),1)</f>
        <v>0</v>
      </c>
      <c r="CA250" s="151">
        <f>ROUND(IF($I250="Other HFC Blend",(AD250*$L250*SUMIF(Lists!$E$2:$E$133,'Quarterly Information'!$K250,Exchange_Value)+AD250*$N250*SUMIF(Lists!$E$2:$E$133,'Quarterly Information'!$M250,Exchange_Value)+AD250*$P250*SUMIF(Lists!$E$2:$E$133,'Quarterly Information'!$O250,Exchange_Value)+AD250*$R250*SUMIF(Lists!$E$2:$E$133,'Quarterly Information'!$Q250,Exchange_Value)+AD250*$T250*SUMIF(Lists!$E$2:$E$133,'Quarterly Information'!$S250,Exchange_Value))/1000,AD250*SUMIF(Lists!$E$2:$E$133,$I250,Exchange_Value)/1000),1)</f>
        <v>0</v>
      </c>
      <c r="CB250" s="151">
        <f>ROUND(IF($I250="Other HFC Blend",(AE250*$L250*SUMIF(Lists!$E$2:$E$133,'Quarterly Information'!$K250,Exchange_Value)+AE250*$N250*SUMIF(Lists!$E$2:$E$133,'Quarterly Information'!$M250,Exchange_Value)+AE250*$P250*SUMIF(Lists!$E$2:$E$133,'Quarterly Information'!$O250,Exchange_Value)+AE250*$R250*SUMIF(Lists!$E$2:$E$133,'Quarterly Information'!$Q250,Exchange_Value)+AE250*$T250*SUMIF(Lists!$E$2:$E$133,'Quarterly Information'!$S250,Exchange_Value))/1000,AE250*SUMIF(Lists!$E$2:$E$133,$I250,Exchange_Value)/1000),1)</f>
        <v>0</v>
      </c>
      <c r="CC250" s="151">
        <f>ROUND(IF($I250="Other HFC Blend",(AF250*$L250*SUMIF(Lists!$E$2:$E$133,'Quarterly Information'!$K250,Exchange_Value)+AF250*$N250*SUMIF(Lists!$E$2:$E$133,'Quarterly Information'!$M250,Exchange_Value)+AF250*$P250*SUMIF(Lists!$E$2:$E$133,'Quarterly Information'!$O250,Exchange_Value)+AF250*$R250*SUMIF(Lists!$E$2:$E$133,'Quarterly Information'!$Q250,Exchange_Value)+AF250*$T250*SUMIF(Lists!$E$2:$E$133,'Quarterly Information'!$S250,Exchange_Value))/1000,AF250*SUMIF(Lists!$E$2:$E$133,$I250,Exchange_Value)/1000),1)</f>
        <v>0</v>
      </c>
    </row>
    <row r="251" spans="1:81" ht="14.1">
      <c r="A251" s="18">
        <v>209</v>
      </c>
      <c r="B251" s="46" t="str">
        <f t="shared" si="147"/>
        <v/>
      </c>
      <c r="C251" s="72"/>
      <c r="D251" s="47"/>
      <c r="E251" s="81"/>
      <c r="F251" s="48"/>
      <c r="G251" s="49"/>
      <c r="H251" s="50"/>
      <c r="I251" s="92"/>
      <c r="J251" s="104"/>
      <c r="K251" s="109"/>
      <c r="L251" s="51"/>
      <c r="M251" s="48"/>
      <c r="N251" s="51"/>
      <c r="O251" s="48"/>
      <c r="P251" s="51"/>
      <c r="Q251" s="69"/>
      <c r="R251" s="51"/>
      <c r="S251" s="69"/>
      <c r="T251" s="110"/>
      <c r="U251" s="107"/>
      <c r="V251" s="48"/>
      <c r="W251" s="52"/>
      <c r="X251" s="48"/>
      <c r="Y251" s="116"/>
      <c r="Z251" s="133"/>
      <c r="AA251" s="131"/>
      <c r="AB251" s="76"/>
      <c r="AC251" s="76"/>
      <c r="AD251" s="76"/>
      <c r="AE251" s="76"/>
      <c r="AF251" s="76"/>
      <c r="AG251" s="145"/>
      <c r="AH251"/>
      <c r="AI251" s="148">
        <f t="shared" si="111"/>
        <v>0</v>
      </c>
      <c r="AJ251" s="148">
        <f t="shared" si="112"/>
        <v>0</v>
      </c>
      <c r="AK251" s="148">
        <f t="shared" si="113"/>
        <v>0</v>
      </c>
      <c r="AL251" s="148">
        <f t="shared" si="114"/>
        <v>0</v>
      </c>
      <c r="AM251" s="148">
        <f t="shared" si="115"/>
        <v>0</v>
      </c>
      <c r="AN251" s="148">
        <f t="shared" si="116"/>
        <v>0</v>
      </c>
      <c r="AO251" s="150"/>
      <c r="AP251" s="149" t="e">
        <f t="shared" si="117"/>
        <v>#DIV/0!</v>
      </c>
      <c r="AQ251" s="149" t="e">
        <f t="shared" si="118"/>
        <v>#DIV/0!</v>
      </c>
      <c r="AR251" s="149" t="e">
        <f t="shared" si="119"/>
        <v>#DIV/0!</v>
      </c>
      <c r="AS251" s="149" t="e">
        <f t="shared" si="120"/>
        <v>#DIV/0!</v>
      </c>
      <c r="AT251" s="149" t="e">
        <f t="shared" si="121"/>
        <v>#DIV/0!</v>
      </c>
      <c r="AU251" s="148">
        <f t="shared" si="122"/>
        <v>0</v>
      </c>
      <c r="AV251" s="149" t="e">
        <f t="shared" si="123"/>
        <v>#DIV/0!</v>
      </c>
      <c r="AW251" s="149" t="e">
        <f t="shared" si="124"/>
        <v>#DIV/0!</v>
      </c>
      <c r="AX251" s="149" t="e">
        <f t="shared" si="125"/>
        <v>#DIV/0!</v>
      </c>
      <c r="AY251" s="149" t="e">
        <f t="shared" si="126"/>
        <v>#DIV/0!</v>
      </c>
      <c r="AZ251" s="149" t="e">
        <f t="shared" si="127"/>
        <v>#DIV/0!</v>
      </c>
      <c r="BA251" s="148">
        <f t="shared" si="128"/>
        <v>0</v>
      </c>
      <c r="BB251" s="149" t="e">
        <f t="shared" si="129"/>
        <v>#DIV/0!</v>
      </c>
      <c r="BC251" s="149" t="e">
        <f t="shared" si="130"/>
        <v>#DIV/0!</v>
      </c>
      <c r="BD251" s="149" t="e">
        <f t="shared" si="131"/>
        <v>#DIV/0!</v>
      </c>
      <c r="BE251" s="149" t="e">
        <f t="shared" si="132"/>
        <v>#DIV/0!</v>
      </c>
      <c r="BF251" s="149" t="e">
        <f t="shared" si="133"/>
        <v>#DIV/0!</v>
      </c>
      <c r="BG251" s="148">
        <f t="shared" si="134"/>
        <v>0</v>
      </c>
      <c r="BH251" s="149" t="e">
        <f t="shared" si="135"/>
        <v>#DIV/0!</v>
      </c>
      <c r="BI251" s="149" t="e">
        <f t="shared" si="136"/>
        <v>#DIV/0!</v>
      </c>
      <c r="BJ251" s="149" t="e">
        <f t="shared" si="137"/>
        <v>#DIV/0!</v>
      </c>
      <c r="BK251" s="149" t="e">
        <f t="shared" si="138"/>
        <v>#DIV/0!</v>
      </c>
      <c r="BL251" s="149" t="e">
        <f t="shared" si="139"/>
        <v>#DIV/0!</v>
      </c>
      <c r="BM251" s="148">
        <f t="shared" si="140"/>
        <v>0</v>
      </c>
      <c r="BN251" s="149" t="e">
        <f t="shared" si="141"/>
        <v>#DIV/0!</v>
      </c>
      <c r="BO251" s="149" t="e">
        <f t="shared" si="142"/>
        <v>#DIV/0!</v>
      </c>
      <c r="BP251" s="149" t="e">
        <f t="shared" si="143"/>
        <v>#DIV/0!</v>
      </c>
      <c r="BQ251" s="149" t="e">
        <f t="shared" si="144"/>
        <v>#DIV/0!</v>
      </c>
      <c r="BR251" s="149" t="e">
        <f t="shared" si="145"/>
        <v>#DIV/0!</v>
      </c>
      <c r="BS251" s="148">
        <f t="shared" si="146"/>
        <v>0</v>
      </c>
      <c r="BT251" s="150"/>
      <c r="BU251" s="150" t="e">
        <f>VLOOKUP(I251,Lists!$D$2:$D$19,1,FALSE)</f>
        <v>#N/A</v>
      </c>
      <c r="BV251" s="150" t="e">
        <f>VLOOKUP($I251,Blends!$B$2:$B$115,1,FALSE)</f>
        <v>#N/A</v>
      </c>
      <c r="BW251" s="150"/>
      <c r="BX251" s="151">
        <f>ROUND(IF($I251="Other HFC Blend",(AA251*$L251*SUMIF(Lists!$E$2:$E$133,'Quarterly Information'!$K251,Exchange_Value)+AA251*$N251*SUMIF(Lists!$E$2:$E$133,'Quarterly Information'!$M251,Exchange_Value)+AA251*$P251*SUMIF(Lists!$E$2:$E$133,'Quarterly Information'!$O251,Exchange_Value)+AA251*$R251*SUMIF(Lists!$E$2:$E$133,'Quarterly Information'!$Q251,Exchange_Value)+AA251*$T251*SUMIF(Lists!$E$2:$E$133,'Quarterly Information'!$S251,Exchange_Value))/1000,AA251*SUMIF(Lists!$E$2:$E$133,$I251,Exchange_Value)/1000),1)</f>
        <v>0</v>
      </c>
      <c r="BY251" s="151">
        <f>ROUND(IF($I251="Other HFC Blend",(AB251*$L251*SUMIF(Lists!$E$2:$E$133,'Quarterly Information'!$K251,Exchange_Value)+AB251*$N251*SUMIF(Lists!$E$2:$E$133,'Quarterly Information'!$M251,Exchange_Value)+AB251*$P251*SUMIF(Lists!$E$2:$E$133,'Quarterly Information'!$O251,Exchange_Value)+AB251*$R251*SUMIF(Lists!$E$2:$E$133,'Quarterly Information'!$Q251,Exchange_Value)+AB251*$T251*SUMIF(Lists!$E$2:$E$133,'Quarterly Information'!$S251,Exchange_Value))/1000,AB251*SUMIF(Lists!$E$2:$E$133,$I251,Exchange_Value)/1000),1)</f>
        <v>0</v>
      </c>
      <c r="BZ251" s="151">
        <f>ROUND(IF($I251="Other HFC Blend",(AC251*$L251*SUMIF(Lists!$E$2:$E$133,'Quarterly Information'!$K251,Exchange_Value)+AC251*$N251*SUMIF(Lists!$E$2:$E$133,'Quarterly Information'!$M251,Exchange_Value)+AC251*$P251*SUMIF(Lists!$E$2:$E$133,'Quarterly Information'!$O251,Exchange_Value)+AC251*$R251*SUMIF(Lists!$E$2:$E$133,'Quarterly Information'!$Q251,Exchange_Value)+AC251*$T251*SUMIF(Lists!$E$2:$E$133,'Quarterly Information'!$S251,Exchange_Value))/1000,AC251*SUMIF(Lists!$E$2:$E$133,$I251,Exchange_Value)/1000),1)</f>
        <v>0</v>
      </c>
      <c r="CA251" s="151">
        <f>ROUND(IF($I251="Other HFC Blend",(AD251*$L251*SUMIF(Lists!$E$2:$E$133,'Quarterly Information'!$K251,Exchange_Value)+AD251*$N251*SUMIF(Lists!$E$2:$E$133,'Quarterly Information'!$M251,Exchange_Value)+AD251*$P251*SUMIF(Lists!$E$2:$E$133,'Quarterly Information'!$O251,Exchange_Value)+AD251*$R251*SUMIF(Lists!$E$2:$E$133,'Quarterly Information'!$Q251,Exchange_Value)+AD251*$T251*SUMIF(Lists!$E$2:$E$133,'Quarterly Information'!$S251,Exchange_Value))/1000,AD251*SUMIF(Lists!$E$2:$E$133,$I251,Exchange_Value)/1000),1)</f>
        <v>0</v>
      </c>
      <c r="CB251" s="151">
        <f>ROUND(IF($I251="Other HFC Blend",(AE251*$L251*SUMIF(Lists!$E$2:$E$133,'Quarterly Information'!$K251,Exchange_Value)+AE251*$N251*SUMIF(Lists!$E$2:$E$133,'Quarterly Information'!$M251,Exchange_Value)+AE251*$P251*SUMIF(Lists!$E$2:$E$133,'Quarterly Information'!$O251,Exchange_Value)+AE251*$R251*SUMIF(Lists!$E$2:$E$133,'Quarterly Information'!$Q251,Exchange_Value)+AE251*$T251*SUMIF(Lists!$E$2:$E$133,'Quarterly Information'!$S251,Exchange_Value))/1000,AE251*SUMIF(Lists!$E$2:$E$133,$I251,Exchange_Value)/1000),1)</f>
        <v>0</v>
      </c>
      <c r="CC251" s="151">
        <f>ROUND(IF($I251="Other HFC Blend",(AF251*$L251*SUMIF(Lists!$E$2:$E$133,'Quarterly Information'!$K251,Exchange_Value)+AF251*$N251*SUMIF(Lists!$E$2:$E$133,'Quarterly Information'!$M251,Exchange_Value)+AF251*$P251*SUMIF(Lists!$E$2:$E$133,'Quarterly Information'!$O251,Exchange_Value)+AF251*$R251*SUMIF(Lists!$E$2:$E$133,'Quarterly Information'!$Q251,Exchange_Value)+AF251*$T251*SUMIF(Lists!$E$2:$E$133,'Quarterly Information'!$S251,Exchange_Value))/1000,AF251*SUMIF(Lists!$E$2:$E$133,$I251,Exchange_Value)/1000),1)</f>
        <v>0</v>
      </c>
    </row>
    <row r="252" spans="1:81" ht="14.1">
      <c r="A252" s="18">
        <v>210</v>
      </c>
      <c r="B252" s="46" t="str">
        <f t="shared" si="147"/>
        <v/>
      </c>
      <c r="C252" s="72"/>
      <c r="D252" s="47"/>
      <c r="E252" s="81"/>
      <c r="F252" s="48"/>
      <c r="G252" s="49"/>
      <c r="H252" s="50"/>
      <c r="I252" s="92"/>
      <c r="J252" s="104"/>
      <c r="K252" s="109"/>
      <c r="L252" s="51"/>
      <c r="M252" s="48"/>
      <c r="N252" s="51"/>
      <c r="O252" s="48"/>
      <c r="P252" s="51"/>
      <c r="Q252" s="69"/>
      <c r="R252" s="51"/>
      <c r="S252" s="69"/>
      <c r="T252" s="110"/>
      <c r="U252" s="107"/>
      <c r="V252" s="48"/>
      <c r="W252" s="52"/>
      <c r="X252" s="48"/>
      <c r="Y252" s="116"/>
      <c r="Z252" s="133"/>
      <c r="AA252" s="131"/>
      <c r="AB252" s="76"/>
      <c r="AC252" s="76"/>
      <c r="AD252" s="76"/>
      <c r="AE252" s="76"/>
      <c r="AF252" s="76"/>
      <c r="AG252" s="145"/>
      <c r="AH252"/>
      <c r="AI252" s="148">
        <f t="shared" si="111"/>
        <v>0</v>
      </c>
      <c r="AJ252" s="148">
        <f t="shared" si="112"/>
        <v>0</v>
      </c>
      <c r="AK252" s="148">
        <f t="shared" si="113"/>
        <v>0</v>
      </c>
      <c r="AL252" s="148">
        <f t="shared" si="114"/>
        <v>0</v>
      </c>
      <c r="AM252" s="148">
        <f t="shared" si="115"/>
        <v>0</v>
      </c>
      <c r="AN252" s="148">
        <f t="shared" si="116"/>
        <v>0</v>
      </c>
      <c r="AO252" s="150"/>
      <c r="AP252" s="149" t="e">
        <f t="shared" si="117"/>
        <v>#DIV/0!</v>
      </c>
      <c r="AQ252" s="149" t="e">
        <f t="shared" si="118"/>
        <v>#DIV/0!</v>
      </c>
      <c r="AR252" s="149" t="e">
        <f t="shared" si="119"/>
        <v>#DIV/0!</v>
      </c>
      <c r="AS252" s="149" t="e">
        <f t="shared" si="120"/>
        <v>#DIV/0!</v>
      </c>
      <c r="AT252" s="149" t="e">
        <f t="shared" si="121"/>
        <v>#DIV/0!</v>
      </c>
      <c r="AU252" s="148">
        <f t="shared" si="122"/>
        <v>0</v>
      </c>
      <c r="AV252" s="149" t="e">
        <f t="shared" si="123"/>
        <v>#DIV/0!</v>
      </c>
      <c r="AW252" s="149" t="e">
        <f t="shared" si="124"/>
        <v>#DIV/0!</v>
      </c>
      <c r="AX252" s="149" t="e">
        <f t="shared" si="125"/>
        <v>#DIV/0!</v>
      </c>
      <c r="AY252" s="149" t="e">
        <f t="shared" si="126"/>
        <v>#DIV/0!</v>
      </c>
      <c r="AZ252" s="149" t="e">
        <f t="shared" si="127"/>
        <v>#DIV/0!</v>
      </c>
      <c r="BA252" s="148">
        <f t="shared" si="128"/>
        <v>0</v>
      </c>
      <c r="BB252" s="149" t="e">
        <f t="shared" si="129"/>
        <v>#DIV/0!</v>
      </c>
      <c r="BC252" s="149" t="e">
        <f t="shared" si="130"/>
        <v>#DIV/0!</v>
      </c>
      <c r="BD252" s="149" t="e">
        <f t="shared" si="131"/>
        <v>#DIV/0!</v>
      </c>
      <c r="BE252" s="149" t="e">
        <f t="shared" si="132"/>
        <v>#DIV/0!</v>
      </c>
      <c r="BF252" s="149" t="e">
        <f t="shared" si="133"/>
        <v>#DIV/0!</v>
      </c>
      <c r="BG252" s="148">
        <f t="shared" si="134"/>
        <v>0</v>
      </c>
      <c r="BH252" s="149" t="e">
        <f t="shared" si="135"/>
        <v>#DIV/0!</v>
      </c>
      <c r="BI252" s="149" t="e">
        <f t="shared" si="136"/>
        <v>#DIV/0!</v>
      </c>
      <c r="BJ252" s="149" t="e">
        <f t="shared" si="137"/>
        <v>#DIV/0!</v>
      </c>
      <c r="BK252" s="149" t="e">
        <f t="shared" si="138"/>
        <v>#DIV/0!</v>
      </c>
      <c r="BL252" s="149" t="e">
        <f t="shared" si="139"/>
        <v>#DIV/0!</v>
      </c>
      <c r="BM252" s="148">
        <f t="shared" si="140"/>
        <v>0</v>
      </c>
      <c r="BN252" s="149" t="e">
        <f t="shared" si="141"/>
        <v>#DIV/0!</v>
      </c>
      <c r="BO252" s="149" t="e">
        <f t="shared" si="142"/>
        <v>#DIV/0!</v>
      </c>
      <c r="BP252" s="149" t="e">
        <f t="shared" si="143"/>
        <v>#DIV/0!</v>
      </c>
      <c r="BQ252" s="149" t="e">
        <f t="shared" si="144"/>
        <v>#DIV/0!</v>
      </c>
      <c r="BR252" s="149" t="e">
        <f t="shared" si="145"/>
        <v>#DIV/0!</v>
      </c>
      <c r="BS252" s="148">
        <f t="shared" si="146"/>
        <v>0</v>
      </c>
      <c r="BT252" s="150"/>
      <c r="BU252" s="150" t="e">
        <f>VLOOKUP(I252,Lists!$D$2:$D$19,1,FALSE)</f>
        <v>#N/A</v>
      </c>
      <c r="BV252" s="150" t="e">
        <f>VLOOKUP($I252,Blends!$B$2:$B$115,1,FALSE)</f>
        <v>#N/A</v>
      </c>
      <c r="BW252" s="150"/>
      <c r="BX252" s="151">
        <f>ROUND(IF($I252="Other HFC Blend",(AA252*$L252*SUMIF(Lists!$E$2:$E$133,'Quarterly Information'!$K252,Exchange_Value)+AA252*$N252*SUMIF(Lists!$E$2:$E$133,'Quarterly Information'!$M252,Exchange_Value)+AA252*$P252*SUMIF(Lists!$E$2:$E$133,'Quarterly Information'!$O252,Exchange_Value)+AA252*$R252*SUMIF(Lists!$E$2:$E$133,'Quarterly Information'!$Q252,Exchange_Value)+AA252*$T252*SUMIF(Lists!$E$2:$E$133,'Quarterly Information'!$S252,Exchange_Value))/1000,AA252*SUMIF(Lists!$E$2:$E$133,$I252,Exchange_Value)/1000),1)</f>
        <v>0</v>
      </c>
      <c r="BY252" s="151">
        <f>ROUND(IF($I252="Other HFC Blend",(AB252*$L252*SUMIF(Lists!$E$2:$E$133,'Quarterly Information'!$K252,Exchange_Value)+AB252*$N252*SUMIF(Lists!$E$2:$E$133,'Quarterly Information'!$M252,Exchange_Value)+AB252*$P252*SUMIF(Lists!$E$2:$E$133,'Quarterly Information'!$O252,Exchange_Value)+AB252*$R252*SUMIF(Lists!$E$2:$E$133,'Quarterly Information'!$Q252,Exchange_Value)+AB252*$T252*SUMIF(Lists!$E$2:$E$133,'Quarterly Information'!$S252,Exchange_Value))/1000,AB252*SUMIF(Lists!$E$2:$E$133,$I252,Exchange_Value)/1000),1)</f>
        <v>0</v>
      </c>
      <c r="BZ252" s="151">
        <f>ROUND(IF($I252="Other HFC Blend",(AC252*$L252*SUMIF(Lists!$E$2:$E$133,'Quarterly Information'!$K252,Exchange_Value)+AC252*$N252*SUMIF(Lists!$E$2:$E$133,'Quarterly Information'!$M252,Exchange_Value)+AC252*$P252*SUMIF(Lists!$E$2:$E$133,'Quarterly Information'!$O252,Exchange_Value)+AC252*$R252*SUMIF(Lists!$E$2:$E$133,'Quarterly Information'!$Q252,Exchange_Value)+AC252*$T252*SUMIF(Lists!$E$2:$E$133,'Quarterly Information'!$S252,Exchange_Value))/1000,AC252*SUMIF(Lists!$E$2:$E$133,$I252,Exchange_Value)/1000),1)</f>
        <v>0</v>
      </c>
      <c r="CA252" s="151">
        <f>ROUND(IF($I252="Other HFC Blend",(AD252*$L252*SUMIF(Lists!$E$2:$E$133,'Quarterly Information'!$K252,Exchange_Value)+AD252*$N252*SUMIF(Lists!$E$2:$E$133,'Quarterly Information'!$M252,Exchange_Value)+AD252*$P252*SUMIF(Lists!$E$2:$E$133,'Quarterly Information'!$O252,Exchange_Value)+AD252*$R252*SUMIF(Lists!$E$2:$E$133,'Quarterly Information'!$Q252,Exchange_Value)+AD252*$T252*SUMIF(Lists!$E$2:$E$133,'Quarterly Information'!$S252,Exchange_Value))/1000,AD252*SUMIF(Lists!$E$2:$E$133,$I252,Exchange_Value)/1000),1)</f>
        <v>0</v>
      </c>
      <c r="CB252" s="151">
        <f>ROUND(IF($I252="Other HFC Blend",(AE252*$L252*SUMIF(Lists!$E$2:$E$133,'Quarterly Information'!$K252,Exchange_Value)+AE252*$N252*SUMIF(Lists!$E$2:$E$133,'Quarterly Information'!$M252,Exchange_Value)+AE252*$P252*SUMIF(Lists!$E$2:$E$133,'Quarterly Information'!$O252,Exchange_Value)+AE252*$R252*SUMIF(Lists!$E$2:$E$133,'Quarterly Information'!$Q252,Exchange_Value)+AE252*$T252*SUMIF(Lists!$E$2:$E$133,'Quarterly Information'!$S252,Exchange_Value))/1000,AE252*SUMIF(Lists!$E$2:$E$133,$I252,Exchange_Value)/1000),1)</f>
        <v>0</v>
      </c>
      <c r="CC252" s="151">
        <f>ROUND(IF($I252="Other HFC Blend",(AF252*$L252*SUMIF(Lists!$E$2:$E$133,'Quarterly Information'!$K252,Exchange_Value)+AF252*$N252*SUMIF(Lists!$E$2:$E$133,'Quarterly Information'!$M252,Exchange_Value)+AF252*$P252*SUMIF(Lists!$E$2:$E$133,'Quarterly Information'!$O252,Exchange_Value)+AF252*$R252*SUMIF(Lists!$E$2:$E$133,'Quarterly Information'!$Q252,Exchange_Value)+AF252*$T252*SUMIF(Lists!$E$2:$E$133,'Quarterly Information'!$S252,Exchange_Value))/1000,AF252*SUMIF(Lists!$E$2:$E$133,$I252,Exchange_Value)/1000),1)</f>
        <v>0</v>
      </c>
    </row>
    <row r="253" spans="1:81" ht="14.1">
      <c r="A253" s="18">
        <v>211</v>
      </c>
      <c r="B253" s="46" t="str">
        <f t="shared" si="147"/>
        <v/>
      </c>
      <c r="C253" s="72"/>
      <c r="D253" s="47"/>
      <c r="E253" s="81"/>
      <c r="F253" s="48"/>
      <c r="G253" s="49"/>
      <c r="H253" s="50"/>
      <c r="I253" s="92"/>
      <c r="J253" s="104"/>
      <c r="K253" s="109"/>
      <c r="L253" s="51"/>
      <c r="M253" s="48"/>
      <c r="N253" s="51"/>
      <c r="O253" s="48"/>
      <c r="P253" s="51"/>
      <c r="Q253" s="69"/>
      <c r="R253" s="51"/>
      <c r="S253" s="69"/>
      <c r="T253" s="110"/>
      <c r="U253" s="107"/>
      <c r="V253" s="48"/>
      <c r="W253" s="52"/>
      <c r="X253" s="48"/>
      <c r="Y253" s="116"/>
      <c r="Z253" s="133"/>
      <c r="AA253" s="131"/>
      <c r="AB253" s="76"/>
      <c r="AC253" s="76"/>
      <c r="AD253" s="76"/>
      <c r="AE253" s="76"/>
      <c r="AF253" s="76"/>
      <c r="AG253" s="145"/>
      <c r="AH253"/>
      <c r="AI253" s="148">
        <f t="shared" si="111"/>
        <v>0</v>
      </c>
      <c r="AJ253" s="148">
        <f t="shared" si="112"/>
        <v>0</v>
      </c>
      <c r="AK253" s="148">
        <f t="shared" si="113"/>
        <v>0</v>
      </c>
      <c r="AL253" s="148">
        <f t="shared" si="114"/>
        <v>0</v>
      </c>
      <c r="AM253" s="148">
        <f t="shared" si="115"/>
        <v>0</v>
      </c>
      <c r="AN253" s="148">
        <f t="shared" si="116"/>
        <v>0</v>
      </c>
      <c r="AO253" s="150"/>
      <c r="AP253" s="149" t="e">
        <f t="shared" si="117"/>
        <v>#DIV/0!</v>
      </c>
      <c r="AQ253" s="149" t="e">
        <f t="shared" si="118"/>
        <v>#DIV/0!</v>
      </c>
      <c r="AR253" s="149" t="e">
        <f t="shared" si="119"/>
        <v>#DIV/0!</v>
      </c>
      <c r="AS253" s="149" t="e">
        <f t="shared" si="120"/>
        <v>#DIV/0!</v>
      </c>
      <c r="AT253" s="149" t="e">
        <f t="shared" si="121"/>
        <v>#DIV/0!</v>
      </c>
      <c r="AU253" s="148">
        <f t="shared" si="122"/>
        <v>0</v>
      </c>
      <c r="AV253" s="149" t="e">
        <f t="shared" si="123"/>
        <v>#DIV/0!</v>
      </c>
      <c r="AW253" s="149" t="e">
        <f t="shared" si="124"/>
        <v>#DIV/0!</v>
      </c>
      <c r="AX253" s="149" t="e">
        <f t="shared" si="125"/>
        <v>#DIV/0!</v>
      </c>
      <c r="AY253" s="149" t="e">
        <f t="shared" si="126"/>
        <v>#DIV/0!</v>
      </c>
      <c r="AZ253" s="149" t="e">
        <f t="shared" si="127"/>
        <v>#DIV/0!</v>
      </c>
      <c r="BA253" s="148">
        <f t="shared" si="128"/>
        <v>0</v>
      </c>
      <c r="BB253" s="149" t="e">
        <f t="shared" si="129"/>
        <v>#DIV/0!</v>
      </c>
      <c r="BC253" s="149" t="e">
        <f t="shared" si="130"/>
        <v>#DIV/0!</v>
      </c>
      <c r="BD253" s="149" t="e">
        <f t="shared" si="131"/>
        <v>#DIV/0!</v>
      </c>
      <c r="BE253" s="149" t="e">
        <f t="shared" si="132"/>
        <v>#DIV/0!</v>
      </c>
      <c r="BF253" s="149" t="e">
        <f t="shared" si="133"/>
        <v>#DIV/0!</v>
      </c>
      <c r="BG253" s="148">
        <f t="shared" si="134"/>
        <v>0</v>
      </c>
      <c r="BH253" s="149" t="e">
        <f t="shared" si="135"/>
        <v>#DIV/0!</v>
      </c>
      <c r="BI253" s="149" t="e">
        <f t="shared" si="136"/>
        <v>#DIV/0!</v>
      </c>
      <c r="BJ253" s="149" t="e">
        <f t="shared" si="137"/>
        <v>#DIV/0!</v>
      </c>
      <c r="BK253" s="149" t="e">
        <f t="shared" si="138"/>
        <v>#DIV/0!</v>
      </c>
      <c r="BL253" s="149" t="e">
        <f t="shared" si="139"/>
        <v>#DIV/0!</v>
      </c>
      <c r="BM253" s="148">
        <f t="shared" si="140"/>
        <v>0</v>
      </c>
      <c r="BN253" s="149" t="e">
        <f t="shared" si="141"/>
        <v>#DIV/0!</v>
      </c>
      <c r="BO253" s="149" t="e">
        <f t="shared" si="142"/>
        <v>#DIV/0!</v>
      </c>
      <c r="BP253" s="149" t="e">
        <f t="shared" si="143"/>
        <v>#DIV/0!</v>
      </c>
      <c r="BQ253" s="149" t="e">
        <f t="shared" si="144"/>
        <v>#DIV/0!</v>
      </c>
      <c r="BR253" s="149" t="e">
        <f t="shared" si="145"/>
        <v>#DIV/0!</v>
      </c>
      <c r="BS253" s="148">
        <f t="shared" si="146"/>
        <v>0</v>
      </c>
      <c r="BT253" s="150"/>
      <c r="BU253" s="150" t="e">
        <f>VLOOKUP(I253,Lists!$D$2:$D$19,1,FALSE)</f>
        <v>#N/A</v>
      </c>
      <c r="BV253" s="150" t="e">
        <f>VLOOKUP($I253,Blends!$B$2:$B$115,1,FALSE)</f>
        <v>#N/A</v>
      </c>
      <c r="BW253" s="150"/>
      <c r="BX253" s="151">
        <f>ROUND(IF($I253="Other HFC Blend",(AA253*$L253*SUMIF(Lists!$E$2:$E$133,'Quarterly Information'!$K253,Exchange_Value)+AA253*$N253*SUMIF(Lists!$E$2:$E$133,'Quarterly Information'!$M253,Exchange_Value)+AA253*$P253*SUMIF(Lists!$E$2:$E$133,'Quarterly Information'!$O253,Exchange_Value)+AA253*$R253*SUMIF(Lists!$E$2:$E$133,'Quarterly Information'!$Q253,Exchange_Value)+AA253*$T253*SUMIF(Lists!$E$2:$E$133,'Quarterly Information'!$S253,Exchange_Value))/1000,AA253*SUMIF(Lists!$E$2:$E$133,$I253,Exchange_Value)/1000),1)</f>
        <v>0</v>
      </c>
      <c r="BY253" s="151">
        <f>ROUND(IF($I253="Other HFC Blend",(AB253*$L253*SUMIF(Lists!$E$2:$E$133,'Quarterly Information'!$K253,Exchange_Value)+AB253*$N253*SUMIF(Lists!$E$2:$E$133,'Quarterly Information'!$M253,Exchange_Value)+AB253*$P253*SUMIF(Lists!$E$2:$E$133,'Quarterly Information'!$O253,Exchange_Value)+AB253*$R253*SUMIF(Lists!$E$2:$E$133,'Quarterly Information'!$Q253,Exchange_Value)+AB253*$T253*SUMIF(Lists!$E$2:$E$133,'Quarterly Information'!$S253,Exchange_Value))/1000,AB253*SUMIF(Lists!$E$2:$E$133,$I253,Exchange_Value)/1000),1)</f>
        <v>0</v>
      </c>
      <c r="BZ253" s="151">
        <f>ROUND(IF($I253="Other HFC Blend",(AC253*$L253*SUMIF(Lists!$E$2:$E$133,'Quarterly Information'!$K253,Exchange_Value)+AC253*$N253*SUMIF(Lists!$E$2:$E$133,'Quarterly Information'!$M253,Exchange_Value)+AC253*$P253*SUMIF(Lists!$E$2:$E$133,'Quarterly Information'!$O253,Exchange_Value)+AC253*$R253*SUMIF(Lists!$E$2:$E$133,'Quarterly Information'!$Q253,Exchange_Value)+AC253*$T253*SUMIF(Lists!$E$2:$E$133,'Quarterly Information'!$S253,Exchange_Value))/1000,AC253*SUMIF(Lists!$E$2:$E$133,$I253,Exchange_Value)/1000),1)</f>
        <v>0</v>
      </c>
      <c r="CA253" s="151">
        <f>ROUND(IF($I253="Other HFC Blend",(AD253*$L253*SUMIF(Lists!$E$2:$E$133,'Quarterly Information'!$K253,Exchange_Value)+AD253*$N253*SUMIF(Lists!$E$2:$E$133,'Quarterly Information'!$M253,Exchange_Value)+AD253*$P253*SUMIF(Lists!$E$2:$E$133,'Quarterly Information'!$O253,Exchange_Value)+AD253*$R253*SUMIF(Lists!$E$2:$E$133,'Quarterly Information'!$Q253,Exchange_Value)+AD253*$T253*SUMIF(Lists!$E$2:$E$133,'Quarterly Information'!$S253,Exchange_Value))/1000,AD253*SUMIF(Lists!$E$2:$E$133,$I253,Exchange_Value)/1000),1)</f>
        <v>0</v>
      </c>
      <c r="CB253" s="151">
        <f>ROUND(IF($I253="Other HFC Blend",(AE253*$L253*SUMIF(Lists!$E$2:$E$133,'Quarterly Information'!$K253,Exchange_Value)+AE253*$N253*SUMIF(Lists!$E$2:$E$133,'Quarterly Information'!$M253,Exchange_Value)+AE253*$P253*SUMIF(Lists!$E$2:$E$133,'Quarterly Information'!$O253,Exchange_Value)+AE253*$R253*SUMIF(Lists!$E$2:$E$133,'Quarterly Information'!$Q253,Exchange_Value)+AE253*$T253*SUMIF(Lists!$E$2:$E$133,'Quarterly Information'!$S253,Exchange_Value))/1000,AE253*SUMIF(Lists!$E$2:$E$133,$I253,Exchange_Value)/1000),1)</f>
        <v>0</v>
      </c>
      <c r="CC253" s="151">
        <f>ROUND(IF($I253="Other HFC Blend",(AF253*$L253*SUMIF(Lists!$E$2:$E$133,'Quarterly Information'!$K253,Exchange_Value)+AF253*$N253*SUMIF(Lists!$E$2:$E$133,'Quarterly Information'!$M253,Exchange_Value)+AF253*$P253*SUMIF(Lists!$E$2:$E$133,'Quarterly Information'!$O253,Exchange_Value)+AF253*$R253*SUMIF(Lists!$E$2:$E$133,'Quarterly Information'!$Q253,Exchange_Value)+AF253*$T253*SUMIF(Lists!$E$2:$E$133,'Quarterly Information'!$S253,Exchange_Value))/1000,AF253*SUMIF(Lists!$E$2:$E$133,$I253,Exchange_Value)/1000),1)</f>
        <v>0</v>
      </c>
    </row>
    <row r="254" spans="1:81" ht="14.1">
      <c r="A254" s="18">
        <v>212</v>
      </c>
      <c r="B254" s="46" t="str">
        <f t="shared" si="147"/>
        <v/>
      </c>
      <c r="C254" s="72"/>
      <c r="D254" s="47"/>
      <c r="E254" s="81"/>
      <c r="F254" s="48"/>
      <c r="G254" s="49"/>
      <c r="H254" s="50"/>
      <c r="I254" s="92"/>
      <c r="J254" s="104"/>
      <c r="K254" s="109"/>
      <c r="L254" s="51"/>
      <c r="M254" s="48"/>
      <c r="N254" s="51"/>
      <c r="O254" s="48"/>
      <c r="P254" s="51"/>
      <c r="Q254" s="69"/>
      <c r="R254" s="51"/>
      <c r="S254" s="69"/>
      <c r="T254" s="110"/>
      <c r="U254" s="107"/>
      <c r="V254" s="48"/>
      <c r="W254" s="52"/>
      <c r="X254" s="48"/>
      <c r="Y254" s="116"/>
      <c r="Z254" s="133"/>
      <c r="AA254" s="131"/>
      <c r="AB254" s="76"/>
      <c r="AC254" s="76"/>
      <c r="AD254" s="76"/>
      <c r="AE254" s="76"/>
      <c r="AF254" s="76"/>
      <c r="AG254" s="145"/>
      <c r="AH254"/>
      <c r="AI254" s="148">
        <f t="shared" si="111"/>
        <v>0</v>
      </c>
      <c r="AJ254" s="148">
        <f t="shared" si="112"/>
        <v>0</v>
      </c>
      <c r="AK254" s="148">
        <f t="shared" si="113"/>
        <v>0</v>
      </c>
      <c r="AL254" s="148">
        <f t="shared" si="114"/>
        <v>0</v>
      </c>
      <c r="AM254" s="148">
        <f t="shared" si="115"/>
        <v>0</v>
      </c>
      <c r="AN254" s="148">
        <f t="shared" si="116"/>
        <v>0</v>
      </c>
      <c r="AO254" s="150"/>
      <c r="AP254" s="149" t="e">
        <f t="shared" si="117"/>
        <v>#DIV/0!</v>
      </c>
      <c r="AQ254" s="149" t="e">
        <f t="shared" si="118"/>
        <v>#DIV/0!</v>
      </c>
      <c r="AR254" s="149" t="e">
        <f t="shared" si="119"/>
        <v>#DIV/0!</v>
      </c>
      <c r="AS254" s="149" t="e">
        <f t="shared" si="120"/>
        <v>#DIV/0!</v>
      </c>
      <c r="AT254" s="149" t="e">
        <f t="shared" si="121"/>
        <v>#DIV/0!</v>
      </c>
      <c r="AU254" s="148">
        <f t="shared" si="122"/>
        <v>0</v>
      </c>
      <c r="AV254" s="149" t="e">
        <f t="shared" si="123"/>
        <v>#DIV/0!</v>
      </c>
      <c r="AW254" s="149" t="e">
        <f t="shared" si="124"/>
        <v>#DIV/0!</v>
      </c>
      <c r="AX254" s="149" t="e">
        <f t="shared" si="125"/>
        <v>#DIV/0!</v>
      </c>
      <c r="AY254" s="149" t="e">
        <f t="shared" si="126"/>
        <v>#DIV/0!</v>
      </c>
      <c r="AZ254" s="149" t="e">
        <f t="shared" si="127"/>
        <v>#DIV/0!</v>
      </c>
      <c r="BA254" s="148">
        <f t="shared" si="128"/>
        <v>0</v>
      </c>
      <c r="BB254" s="149" t="e">
        <f t="shared" si="129"/>
        <v>#DIV/0!</v>
      </c>
      <c r="BC254" s="149" t="e">
        <f t="shared" si="130"/>
        <v>#DIV/0!</v>
      </c>
      <c r="BD254" s="149" t="e">
        <f t="shared" si="131"/>
        <v>#DIV/0!</v>
      </c>
      <c r="BE254" s="149" t="e">
        <f t="shared" si="132"/>
        <v>#DIV/0!</v>
      </c>
      <c r="BF254" s="149" t="e">
        <f t="shared" si="133"/>
        <v>#DIV/0!</v>
      </c>
      <c r="BG254" s="148">
        <f t="shared" si="134"/>
        <v>0</v>
      </c>
      <c r="BH254" s="149" t="e">
        <f t="shared" si="135"/>
        <v>#DIV/0!</v>
      </c>
      <c r="BI254" s="149" t="e">
        <f t="shared" si="136"/>
        <v>#DIV/0!</v>
      </c>
      <c r="BJ254" s="149" t="e">
        <f t="shared" si="137"/>
        <v>#DIV/0!</v>
      </c>
      <c r="BK254" s="149" t="e">
        <f t="shared" si="138"/>
        <v>#DIV/0!</v>
      </c>
      <c r="BL254" s="149" t="e">
        <f t="shared" si="139"/>
        <v>#DIV/0!</v>
      </c>
      <c r="BM254" s="148">
        <f t="shared" si="140"/>
        <v>0</v>
      </c>
      <c r="BN254" s="149" t="e">
        <f t="shared" si="141"/>
        <v>#DIV/0!</v>
      </c>
      <c r="BO254" s="149" t="e">
        <f t="shared" si="142"/>
        <v>#DIV/0!</v>
      </c>
      <c r="BP254" s="149" t="e">
        <f t="shared" si="143"/>
        <v>#DIV/0!</v>
      </c>
      <c r="BQ254" s="149" t="e">
        <f t="shared" si="144"/>
        <v>#DIV/0!</v>
      </c>
      <c r="BR254" s="149" t="e">
        <f t="shared" si="145"/>
        <v>#DIV/0!</v>
      </c>
      <c r="BS254" s="148">
        <f t="shared" si="146"/>
        <v>0</v>
      </c>
      <c r="BT254" s="150"/>
      <c r="BU254" s="150" t="e">
        <f>VLOOKUP(I254,Lists!$D$2:$D$19,1,FALSE)</f>
        <v>#N/A</v>
      </c>
      <c r="BV254" s="150" t="e">
        <f>VLOOKUP($I254,Blends!$B$2:$B$115,1,FALSE)</f>
        <v>#N/A</v>
      </c>
      <c r="BW254" s="150"/>
      <c r="BX254" s="151">
        <f>ROUND(IF($I254="Other HFC Blend",(AA254*$L254*SUMIF(Lists!$E$2:$E$133,'Quarterly Information'!$K254,Exchange_Value)+AA254*$N254*SUMIF(Lists!$E$2:$E$133,'Quarterly Information'!$M254,Exchange_Value)+AA254*$P254*SUMIF(Lists!$E$2:$E$133,'Quarterly Information'!$O254,Exchange_Value)+AA254*$R254*SUMIF(Lists!$E$2:$E$133,'Quarterly Information'!$Q254,Exchange_Value)+AA254*$T254*SUMIF(Lists!$E$2:$E$133,'Quarterly Information'!$S254,Exchange_Value))/1000,AA254*SUMIF(Lists!$E$2:$E$133,$I254,Exchange_Value)/1000),1)</f>
        <v>0</v>
      </c>
      <c r="BY254" s="151">
        <f>ROUND(IF($I254="Other HFC Blend",(AB254*$L254*SUMIF(Lists!$E$2:$E$133,'Quarterly Information'!$K254,Exchange_Value)+AB254*$N254*SUMIF(Lists!$E$2:$E$133,'Quarterly Information'!$M254,Exchange_Value)+AB254*$P254*SUMIF(Lists!$E$2:$E$133,'Quarterly Information'!$O254,Exchange_Value)+AB254*$R254*SUMIF(Lists!$E$2:$E$133,'Quarterly Information'!$Q254,Exchange_Value)+AB254*$T254*SUMIF(Lists!$E$2:$E$133,'Quarterly Information'!$S254,Exchange_Value))/1000,AB254*SUMIF(Lists!$E$2:$E$133,$I254,Exchange_Value)/1000),1)</f>
        <v>0</v>
      </c>
      <c r="BZ254" s="151">
        <f>ROUND(IF($I254="Other HFC Blend",(AC254*$L254*SUMIF(Lists!$E$2:$E$133,'Quarterly Information'!$K254,Exchange_Value)+AC254*$N254*SUMIF(Lists!$E$2:$E$133,'Quarterly Information'!$M254,Exchange_Value)+AC254*$P254*SUMIF(Lists!$E$2:$E$133,'Quarterly Information'!$O254,Exchange_Value)+AC254*$R254*SUMIF(Lists!$E$2:$E$133,'Quarterly Information'!$Q254,Exchange_Value)+AC254*$T254*SUMIF(Lists!$E$2:$E$133,'Quarterly Information'!$S254,Exchange_Value))/1000,AC254*SUMIF(Lists!$E$2:$E$133,$I254,Exchange_Value)/1000),1)</f>
        <v>0</v>
      </c>
      <c r="CA254" s="151">
        <f>ROUND(IF($I254="Other HFC Blend",(AD254*$L254*SUMIF(Lists!$E$2:$E$133,'Quarterly Information'!$K254,Exchange_Value)+AD254*$N254*SUMIF(Lists!$E$2:$E$133,'Quarterly Information'!$M254,Exchange_Value)+AD254*$P254*SUMIF(Lists!$E$2:$E$133,'Quarterly Information'!$O254,Exchange_Value)+AD254*$R254*SUMIF(Lists!$E$2:$E$133,'Quarterly Information'!$Q254,Exchange_Value)+AD254*$T254*SUMIF(Lists!$E$2:$E$133,'Quarterly Information'!$S254,Exchange_Value))/1000,AD254*SUMIF(Lists!$E$2:$E$133,$I254,Exchange_Value)/1000),1)</f>
        <v>0</v>
      </c>
      <c r="CB254" s="151">
        <f>ROUND(IF($I254="Other HFC Blend",(AE254*$L254*SUMIF(Lists!$E$2:$E$133,'Quarterly Information'!$K254,Exchange_Value)+AE254*$N254*SUMIF(Lists!$E$2:$E$133,'Quarterly Information'!$M254,Exchange_Value)+AE254*$P254*SUMIF(Lists!$E$2:$E$133,'Quarterly Information'!$O254,Exchange_Value)+AE254*$R254*SUMIF(Lists!$E$2:$E$133,'Quarterly Information'!$Q254,Exchange_Value)+AE254*$T254*SUMIF(Lists!$E$2:$E$133,'Quarterly Information'!$S254,Exchange_Value))/1000,AE254*SUMIF(Lists!$E$2:$E$133,$I254,Exchange_Value)/1000),1)</f>
        <v>0</v>
      </c>
      <c r="CC254" s="151">
        <f>ROUND(IF($I254="Other HFC Blend",(AF254*$L254*SUMIF(Lists!$E$2:$E$133,'Quarterly Information'!$K254,Exchange_Value)+AF254*$N254*SUMIF(Lists!$E$2:$E$133,'Quarterly Information'!$M254,Exchange_Value)+AF254*$P254*SUMIF(Lists!$E$2:$E$133,'Quarterly Information'!$O254,Exchange_Value)+AF254*$R254*SUMIF(Lists!$E$2:$E$133,'Quarterly Information'!$Q254,Exchange_Value)+AF254*$T254*SUMIF(Lists!$E$2:$E$133,'Quarterly Information'!$S254,Exchange_Value))/1000,AF254*SUMIF(Lists!$E$2:$E$133,$I254,Exchange_Value)/1000),1)</f>
        <v>0</v>
      </c>
    </row>
    <row r="255" spans="1:81" ht="14.1">
      <c r="A255" s="18">
        <v>213</v>
      </c>
      <c r="B255" s="46" t="str">
        <f t="shared" si="147"/>
        <v/>
      </c>
      <c r="C255" s="72"/>
      <c r="D255" s="47"/>
      <c r="E255" s="81"/>
      <c r="F255" s="48"/>
      <c r="G255" s="49"/>
      <c r="H255" s="50"/>
      <c r="I255" s="92"/>
      <c r="J255" s="104"/>
      <c r="K255" s="109"/>
      <c r="L255" s="51"/>
      <c r="M255" s="48"/>
      <c r="N255" s="51"/>
      <c r="O255" s="48"/>
      <c r="P255" s="51"/>
      <c r="Q255" s="69"/>
      <c r="R255" s="51"/>
      <c r="S255" s="69"/>
      <c r="T255" s="110"/>
      <c r="U255" s="107"/>
      <c r="V255" s="48"/>
      <c r="W255" s="52"/>
      <c r="X255" s="48"/>
      <c r="Y255" s="116"/>
      <c r="Z255" s="133"/>
      <c r="AA255" s="131"/>
      <c r="AB255" s="76"/>
      <c r="AC255" s="76"/>
      <c r="AD255" s="76"/>
      <c r="AE255" s="76"/>
      <c r="AF255" s="76"/>
      <c r="AG255" s="145"/>
      <c r="AH255"/>
      <c r="AI255" s="148">
        <f t="shared" si="111"/>
        <v>0</v>
      </c>
      <c r="AJ255" s="148">
        <f t="shared" si="112"/>
        <v>0</v>
      </c>
      <c r="AK255" s="148">
        <f t="shared" si="113"/>
        <v>0</v>
      </c>
      <c r="AL255" s="148">
        <f t="shared" si="114"/>
        <v>0</v>
      </c>
      <c r="AM255" s="148">
        <f t="shared" si="115"/>
        <v>0</v>
      </c>
      <c r="AN255" s="148">
        <f t="shared" si="116"/>
        <v>0</v>
      </c>
      <c r="AO255" s="150"/>
      <c r="AP255" s="149" t="e">
        <f t="shared" si="117"/>
        <v>#DIV/0!</v>
      </c>
      <c r="AQ255" s="149" t="e">
        <f t="shared" si="118"/>
        <v>#DIV/0!</v>
      </c>
      <c r="AR255" s="149" t="e">
        <f t="shared" si="119"/>
        <v>#DIV/0!</v>
      </c>
      <c r="AS255" s="149" t="e">
        <f t="shared" si="120"/>
        <v>#DIV/0!</v>
      </c>
      <c r="AT255" s="149" t="e">
        <f t="shared" si="121"/>
        <v>#DIV/0!</v>
      </c>
      <c r="AU255" s="148">
        <f t="shared" si="122"/>
        <v>0</v>
      </c>
      <c r="AV255" s="149" t="e">
        <f t="shared" si="123"/>
        <v>#DIV/0!</v>
      </c>
      <c r="AW255" s="149" t="e">
        <f t="shared" si="124"/>
        <v>#DIV/0!</v>
      </c>
      <c r="AX255" s="149" t="e">
        <f t="shared" si="125"/>
        <v>#DIV/0!</v>
      </c>
      <c r="AY255" s="149" t="e">
        <f t="shared" si="126"/>
        <v>#DIV/0!</v>
      </c>
      <c r="AZ255" s="149" t="e">
        <f t="shared" si="127"/>
        <v>#DIV/0!</v>
      </c>
      <c r="BA255" s="148">
        <f t="shared" si="128"/>
        <v>0</v>
      </c>
      <c r="BB255" s="149" t="e">
        <f t="shared" si="129"/>
        <v>#DIV/0!</v>
      </c>
      <c r="BC255" s="149" t="e">
        <f t="shared" si="130"/>
        <v>#DIV/0!</v>
      </c>
      <c r="BD255" s="149" t="e">
        <f t="shared" si="131"/>
        <v>#DIV/0!</v>
      </c>
      <c r="BE255" s="149" t="e">
        <f t="shared" si="132"/>
        <v>#DIV/0!</v>
      </c>
      <c r="BF255" s="149" t="e">
        <f t="shared" si="133"/>
        <v>#DIV/0!</v>
      </c>
      <c r="BG255" s="148">
        <f t="shared" si="134"/>
        <v>0</v>
      </c>
      <c r="BH255" s="149" t="e">
        <f t="shared" si="135"/>
        <v>#DIV/0!</v>
      </c>
      <c r="BI255" s="149" t="e">
        <f t="shared" si="136"/>
        <v>#DIV/0!</v>
      </c>
      <c r="BJ255" s="149" t="e">
        <f t="shared" si="137"/>
        <v>#DIV/0!</v>
      </c>
      <c r="BK255" s="149" t="e">
        <f t="shared" si="138"/>
        <v>#DIV/0!</v>
      </c>
      <c r="BL255" s="149" t="e">
        <f t="shared" si="139"/>
        <v>#DIV/0!</v>
      </c>
      <c r="BM255" s="148">
        <f t="shared" si="140"/>
        <v>0</v>
      </c>
      <c r="BN255" s="149" t="e">
        <f t="shared" si="141"/>
        <v>#DIV/0!</v>
      </c>
      <c r="BO255" s="149" t="e">
        <f t="shared" si="142"/>
        <v>#DIV/0!</v>
      </c>
      <c r="BP255" s="149" t="e">
        <f t="shared" si="143"/>
        <v>#DIV/0!</v>
      </c>
      <c r="BQ255" s="149" t="e">
        <f t="shared" si="144"/>
        <v>#DIV/0!</v>
      </c>
      <c r="BR255" s="149" t="e">
        <f t="shared" si="145"/>
        <v>#DIV/0!</v>
      </c>
      <c r="BS255" s="148">
        <f t="shared" si="146"/>
        <v>0</v>
      </c>
      <c r="BT255" s="150"/>
      <c r="BU255" s="150" t="e">
        <f>VLOOKUP(I255,Lists!$D$2:$D$19,1,FALSE)</f>
        <v>#N/A</v>
      </c>
      <c r="BV255" s="150" t="e">
        <f>VLOOKUP($I255,Blends!$B$2:$B$115,1,FALSE)</f>
        <v>#N/A</v>
      </c>
      <c r="BW255" s="150"/>
      <c r="BX255" s="151">
        <f>ROUND(IF($I255="Other HFC Blend",(AA255*$L255*SUMIF(Lists!$E$2:$E$133,'Quarterly Information'!$K255,Exchange_Value)+AA255*$N255*SUMIF(Lists!$E$2:$E$133,'Quarterly Information'!$M255,Exchange_Value)+AA255*$P255*SUMIF(Lists!$E$2:$E$133,'Quarterly Information'!$O255,Exchange_Value)+AA255*$R255*SUMIF(Lists!$E$2:$E$133,'Quarterly Information'!$Q255,Exchange_Value)+AA255*$T255*SUMIF(Lists!$E$2:$E$133,'Quarterly Information'!$S255,Exchange_Value))/1000,AA255*SUMIF(Lists!$E$2:$E$133,$I255,Exchange_Value)/1000),1)</f>
        <v>0</v>
      </c>
      <c r="BY255" s="151">
        <f>ROUND(IF($I255="Other HFC Blend",(AB255*$L255*SUMIF(Lists!$E$2:$E$133,'Quarterly Information'!$K255,Exchange_Value)+AB255*$N255*SUMIF(Lists!$E$2:$E$133,'Quarterly Information'!$M255,Exchange_Value)+AB255*$P255*SUMIF(Lists!$E$2:$E$133,'Quarterly Information'!$O255,Exchange_Value)+AB255*$R255*SUMIF(Lists!$E$2:$E$133,'Quarterly Information'!$Q255,Exchange_Value)+AB255*$T255*SUMIF(Lists!$E$2:$E$133,'Quarterly Information'!$S255,Exchange_Value))/1000,AB255*SUMIF(Lists!$E$2:$E$133,$I255,Exchange_Value)/1000),1)</f>
        <v>0</v>
      </c>
      <c r="BZ255" s="151">
        <f>ROUND(IF($I255="Other HFC Blend",(AC255*$L255*SUMIF(Lists!$E$2:$E$133,'Quarterly Information'!$K255,Exchange_Value)+AC255*$N255*SUMIF(Lists!$E$2:$E$133,'Quarterly Information'!$M255,Exchange_Value)+AC255*$P255*SUMIF(Lists!$E$2:$E$133,'Quarterly Information'!$O255,Exchange_Value)+AC255*$R255*SUMIF(Lists!$E$2:$E$133,'Quarterly Information'!$Q255,Exchange_Value)+AC255*$T255*SUMIF(Lists!$E$2:$E$133,'Quarterly Information'!$S255,Exchange_Value))/1000,AC255*SUMIF(Lists!$E$2:$E$133,$I255,Exchange_Value)/1000),1)</f>
        <v>0</v>
      </c>
      <c r="CA255" s="151">
        <f>ROUND(IF($I255="Other HFC Blend",(AD255*$L255*SUMIF(Lists!$E$2:$E$133,'Quarterly Information'!$K255,Exchange_Value)+AD255*$N255*SUMIF(Lists!$E$2:$E$133,'Quarterly Information'!$M255,Exchange_Value)+AD255*$P255*SUMIF(Lists!$E$2:$E$133,'Quarterly Information'!$O255,Exchange_Value)+AD255*$R255*SUMIF(Lists!$E$2:$E$133,'Quarterly Information'!$Q255,Exchange_Value)+AD255*$T255*SUMIF(Lists!$E$2:$E$133,'Quarterly Information'!$S255,Exchange_Value))/1000,AD255*SUMIF(Lists!$E$2:$E$133,$I255,Exchange_Value)/1000),1)</f>
        <v>0</v>
      </c>
      <c r="CB255" s="151">
        <f>ROUND(IF($I255="Other HFC Blend",(AE255*$L255*SUMIF(Lists!$E$2:$E$133,'Quarterly Information'!$K255,Exchange_Value)+AE255*$N255*SUMIF(Lists!$E$2:$E$133,'Quarterly Information'!$M255,Exchange_Value)+AE255*$P255*SUMIF(Lists!$E$2:$E$133,'Quarterly Information'!$O255,Exchange_Value)+AE255*$R255*SUMIF(Lists!$E$2:$E$133,'Quarterly Information'!$Q255,Exchange_Value)+AE255*$T255*SUMIF(Lists!$E$2:$E$133,'Quarterly Information'!$S255,Exchange_Value))/1000,AE255*SUMIF(Lists!$E$2:$E$133,$I255,Exchange_Value)/1000),1)</f>
        <v>0</v>
      </c>
      <c r="CC255" s="151">
        <f>ROUND(IF($I255="Other HFC Blend",(AF255*$L255*SUMIF(Lists!$E$2:$E$133,'Quarterly Information'!$K255,Exchange_Value)+AF255*$N255*SUMIF(Lists!$E$2:$E$133,'Quarterly Information'!$M255,Exchange_Value)+AF255*$P255*SUMIF(Lists!$E$2:$E$133,'Quarterly Information'!$O255,Exchange_Value)+AF255*$R255*SUMIF(Lists!$E$2:$E$133,'Quarterly Information'!$Q255,Exchange_Value)+AF255*$T255*SUMIF(Lists!$E$2:$E$133,'Quarterly Information'!$S255,Exchange_Value))/1000,AF255*SUMIF(Lists!$E$2:$E$133,$I255,Exchange_Value)/1000),1)</f>
        <v>0</v>
      </c>
    </row>
    <row r="256" spans="1:81" ht="14.1">
      <c r="A256" s="18">
        <v>214</v>
      </c>
      <c r="B256" s="46" t="str">
        <f t="shared" si="147"/>
        <v/>
      </c>
      <c r="C256" s="72"/>
      <c r="D256" s="47"/>
      <c r="E256" s="81"/>
      <c r="F256" s="48"/>
      <c r="G256" s="49"/>
      <c r="H256" s="50"/>
      <c r="I256" s="92"/>
      <c r="J256" s="104"/>
      <c r="K256" s="109"/>
      <c r="L256" s="51"/>
      <c r="M256" s="48"/>
      <c r="N256" s="51"/>
      <c r="O256" s="48"/>
      <c r="P256" s="51"/>
      <c r="Q256" s="69"/>
      <c r="R256" s="51"/>
      <c r="S256" s="69"/>
      <c r="T256" s="110"/>
      <c r="U256" s="107"/>
      <c r="V256" s="48"/>
      <c r="W256" s="52"/>
      <c r="X256" s="48"/>
      <c r="Y256" s="116"/>
      <c r="Z256" s="133"/>
      <c r="AA256" s="131"/>
      <c r="AB256" s="76"/>
      <c r="AC256" s="76"/>
      <c r="AD256" s="76"/>
      <c r="AE256" s="76"/>
      <c r="AF256" s="76"/>
      <c r="AG256" s="145"/>
      <c r="AH256"/>
      <c r="AI256" s="148">
        <f t="shared" si="111"/>
        <v>0</v>
      </c>
      <c r="AJ256" s="148">
        <f t="shared" si="112"/>
        <v>0</v>
      </c>
      <c r="AK256" s="148">
        <f t="shared" si="113"/>
        <v>0</v>
      </c>
      <c r="AL256" s="148">
        <f t="shared" si="114"/>
        <v>0</v>
      </c>
      <c r="AM256" s="148">
        <f t="shared" si="115"/>
        <v>0</v>
      </c>
      <c r="AN256" s="148">
        <f t="shared" si="116"/>
        <v>0</v>
      </c>
      <c r="AO256" s="150"/>
      <c r="AP256" s="149" t="e">
        <f t="shared" si="117"/>
        <v>#DIV/0!</v>
      </c>
      <c r="AQ256" s="149" t="e">
        <f t="shared" si="118"/>
        <v>#DIV/0!</v>
      </c>
      <c r="AR256" s="149" t="e">
        <f t="shared" si="119"/>
        <v>#DIV/0!</v>
      </c>
      <c r="AS256" s="149" t="e">
        <f t="shared" si="120"/>
        <v>#DIV/0!</v>
      </c>
      <c r="AT256" s="149" t="e">
        <f t="shared" si="121"/>
        <v>#DIV/0!</v>
      </c>
      <c r="AU256" s="148">
        <f t="shared" si="122"/>
        <v>0</v>
      </c>
      <c r="AV256" s="149" t="e">
        <f t="shared" si="123"/>
        <v>#DIV/0!</v>
      </c>
      <c r="AW256" s="149" t="e">
        <f t="shared" si="124"/>
        <v>#DIV/0!</v>
      </c>
      <c r="AX256" s="149" t="e">
        <f t="shared" si="125"/>
        <v>#DIV/0!</v>
      </c>
      <c r="AY256" s="149" t="e">
        <f t="shared" si="126"/>
        <v>#DIV/0!</v>
      </c>
      <c r="AZ256" s="149" t="e">
        <f t="shared" si="127"/>
        <v>#DIV/0!</v>
      </c>
      <c r="BA256" s="148">
        <f t="shared" si="128"/>
        <v>0</v>
      </c>
      <c r="BB256" s="149" t="e">
        <f t="shared" si="129"/>
        <v>#DIV/0!</v>
      </c>
      <c r="BC256" s="149" t="e">
        <f t="shared" si="130"/>
        <v>#DIV/0!</v>
      </c>
      <c r="BD256" s="149" t="e">
        <f t="shared" si="131"/>
        <v>#DIV/0!</v>
      </c>
      <c r="BE256" s="149" t="e">
        <f t="shared" si="132"/>
        <v>#DIV/0!</v>
      </c>
      <c r="BF256" s="149" t="e">
        <f t="shared" si="133"/>
        <v>#DIV/0!</v>
      </c>
      <c r="BG256" s="148">
        <f t="shared" si="134"/>
        <v>0</v>
      </c>
      <c r="BH256" s="149" t="e">
        <f t="shared" si="135"/>
        <v>#DIV/0!</v>
      </c>
      <c r="BI256" s="149" t="e">
        <f t="shared" si="136"/>
        <v>#DIV/0!</v>
      </c>
      <c r="BJ256" s="149" t="e">
        <f t="shared" si="137"/>
        <v>#DIV/0!</v>
      </c>
      <c r="BK256" s="149" t="e">
        <f t="shared" si="138"/>
        <v>#DIV/0!</v>
      </c>
      <c r="BL256" s="149" t="e">
        <f t="shared" si="139"/>
        <v>#DIV/0!</v>
      </c>
      <c r="BM256" s="148">
        <f t="shared" si="140"/>
        <v>0</v>
      </c>
      <c r="BN256" s="149" t="e">
        <f t="shared" si="141"/>
        <v>#DIV/0!</v>
      </c>
      <c r="BO256" s="149" t="e">
        <f t="shared" si="142"/>
        <v>#DIV/0!</v>
      </c>
      <c r="BP256" s="149" t="e">
        <f t="shared" si="143"/>
        <v>#DIV/0!</v>
      </c>
      <c r="BQ256" s="149" t="e">
        <f t="shared" si="144"/>
        <v>#DIV/0!</v>
      </c>
      <c r="BR256" s="149" t="e">
        <f t="shared" si="145"/>
        <v>#DIV/0!</v>
      </c>
      <c r="BS256" s="148">
        <f t="shared" si="146"/>
        <v>0</v>
      </c>
      <c r="BT256" s="150"/>
      <c r="BU256" s="150" t="e">
        <f>VLOOKUP(I256,Lists!$D$2:$D$19,1,FALSE)</f>
        <v>#N/A</v>
      </c>
      <c r="BV256" s="150" t="e">
        <f>VLOOKUP($I256,Blends!$B$2:$B$115,1,FALSE)</f>
        <v>#N/A</v>
      </c>
      <c r="BW256" s="150"/>
      <c r="BX256" s="151">
        <f>ROUND(IF($I256="Other HFC Blend",(AA256*$L256*SUMIF(Lists!$E$2:$E$133,'Quarterly Information'!$K256,Exchange_Value)+AA256*$N256*SUMIF(Lists!$E$2:$E$133,'Quarterly Information'!$M256,Exchange_Value)+AA256*$P256*SUMIF(Lists!$E$2:$E$133,'Quarterly Information'!$O256,Exchange_Value)+AA256*$R256*SUMIF(Lists!$E$2:$E$133,'Quarterly Information'!$Q256,Exchange_Value)+AA256*$T256*SUMIF(Lists!$E$2:$E$133,'Quarterly Information'!$S256,Exchange_Value))/1000,AA256*SUMIF(Lists!$E$2:$E$133,$I256,Exchange_Value)/1000),1)</f>
        <v>0</v>
      </c>
      <c r="BY256" s="151">
        <f>ROUND(IF($I256="Other HFC Blend",(AB256*$L256*SUMIF(Lists!$E$2:$E$133,'Quarterly Information'!$K256,Exchange_Value)+AB256*$N256*SUMIF(Lists!$E$2:$E$133,'Quarterly Information'!$M256,Exchange_Value)+AB256*$P256*SUMIF(Lists!$E$2:$E$133,'Quarterly Information'!$O256,Exchange_Value)+AB256*$R256*SUMIF(Lists!$E$2:$E$133,'Quarterly Information'!$Q256,Exchange_Value)+AB256*$T256*SUMIF(Lists!$E$2:$E$133,'Quarterly Information'!$S256,Exchange_Value))/1000,AB256*SUMIF(Lists!$E$2:$E$133,$I256,Exchange_Value)/1000),1)</f>
        <v>0</v>
      </c>
      <c r="BZ256" s="151">
        <f>ROUND(IF($I256="Other HFC Blend",(AC256*$L256*SUMIF(Lists!$E$2:$E$133,'Quarterly Information'!$K256,Exchange_Value)+AC256*$N256*SUMIF(Lists!$E$2:$E$133,'Quarterly Information'!$M256,Exchange_Value)+AC256*$P256*SUMIF(Lists!$E$2:$E$133,'Quarterly Information'!$O256,Exchange_Value)+AC256*$R256*SUMIF(Lists!$E$2:$E$133,'Quarterly Information'!$Q256,Exchange_Value)+AC256*$T256*SUMIF(Lists!$E$2:$E$133,'Quarterly Information'!$S256,Exchange_Value))/1000,AC256*SUMIF(Lists!$E$2:$E$133,$I256,Exchange_Value)/1000),1)</f>
        <v>0</v>
      </c>
      <c r="CA256" s="151">
        <f>ROUND(IF($I256="Other HFC Blend",(AD256*$L256*SUMIF(Lists!$E$2:$E$133,'Quarterly Information'!$K256,Exchange_Value)+AD256*$N256*SUMIF(Lists!$E$2:$E$133,'Quarterly Information'!$M256,Exchange_Value)+AD256*$P256*SUMIF(Lists!$E$2:$E$133,'Quarterly Information'!$O256,Exchange_Value)+AD256*$R256*SUMIF(Lists!$E$2:$E$133,'Quarterly Information'!$Q256,Exchange_Value)+AD256*$T256*SUMIF(Lists!$E$2:$E$133,'Quarterly Information'!$S256,Exchange_Value))/1000,AD256*SUMIF(Lists!$E$2:$E$133,$I256,Exchange_Value)/1000),1)</f>
        <v>0</v>
      </c>
      <c r="CB256" s="151">
        <f>ROUND(IF($I256="Other HFC Blend",(AE256*$L256*SUMIF(Lists!$E$2:$E$133,'Quarterly Information'!$K256,Exchange_Value)+AE256*$N256*SUMIF(Lists!$E$2:$E$133,'Quarterly Information'!$M256,Exchange_Value)+AE256*$P256*SUMIF(Lists!$E$2:$E$133,'Quarterly Information'!$O256,Exchange_Value)+AE256*$R256*SUMIF(Lists!$E$2:$E$133,'Quarterly Information'!$Q256,Exchange_Value)+AE256*$T256*SUMIF(Lists!$E$2:$E$133,'Quarterly Information'!$S256,Exchange_Value))/1000,AE256*SUMIF(Lists!$E$2:$E$133,$I256,Exchange_Value)/1000),1)</f>
        <v>0</v>
      </c>
      <c r="CC256" s="151">
        <f>ROUND(IF($I256="Other HFC Blend",(AF256*$L256*SUMIF(Lists!$E$2:$E$133,'Quarterly Information'!$K256,Exchange_Value)+AF256*$N256*SUMIF(Lists!$E$2:$E$133,'Quarterly Information'!$M256,Exchange_Value)+AF256*$P256*SUMIF(Lists!$E$2:$E$133,'Quarterly Information'!$O256,Exchange_Value)+AF256*$R256*SUMIF(Lists!$E$2:$E$133,'Quarterly Information'!$Q256,Exchange_Value)+AF256*$T256*SUMIF(Lists!$E$2:$E$133,'Quarterly Information'!$S256,Exchange_Value))/1000,AF256*SUMIF(Lists!$E$2:$E$133,$I256,Exchange_Value)/1000),1)</f>
        <v>0</v>
      </c>
    </row>
    <row r="257" spans="1:81" ht="14.1">
      <c r="A257" s="18">
        <v>215</v>
      </c>
      <c r="B257" s="46" t="str">
        <f t="shared" si="147"/>
        <v/>
      </c>
      <c r="C257" s="72"/>
      <c r="D257" s="47"/>
      <c r="E257" s="81"/>
      <c r="F257" s="48"/>
      <c r="G257" s="49"/>
      <c r="H257" s="50"/>
      <c r="I257" s="92"/>
      <c r="J257" s="104"/>
      <c r="K257" s="109"/>
      <c r="L257" s="51"/>
      <c r="M257" s="48"/>
      <c r="N257" s="51"/>
      <c r="O257" s="48"/>
      <c r="P257" s="51"/>
      <c r="Q257" s="69"/>
      <c r="R257" s="51"/>
      <c r="S257" s="69"/>
      <c r="T257" s="110"/>
      <c r="U257" s="107"/>
      <c r="V257" s="48"/>
      <c r="W257" s="52"/>
      <c r="X257" s="48"/>
      <c r="Y257" s="116"/>
      <c r="Z257" s="133"/>
      <c r="AA257" s="131"/>
      <c r="AB257" s="76"/>
      <c r="AC257" s="76"/>
      <c r="AD257" s="76"/>
      <c r="AE257" s="76"/>
      <c r="AF257" s="76"/>
      <c r="AG257" s="145"/>
      <c r="AH257"/>
      <c r="AI257" s="148">
        <f t="shared" si="111"/>
        <v>0</v>
      </c>
      <c r="AJ257" s="148">
        <f t="shared" si="112"/>
        <v>0</v>
      </c>
      <c r="AK257" s="148">
        <f t="shared" si="113"/>
        <v>0</v>
      </c>
      <c r="AL257" s="148">
        <f t="shared" si="114"/>
        <v>0</v>
      </c>
      <c r="AM257" s="148">
        <f t="shared" si="115"/>
        <v>0</v>
      </c>
      <c r="AN257" s="148">
        <f t="shared" si="116"/>
        <v>0</v>
      </c>
      <c r="AO257" s="150"/>
      <c r="AP257" s="149" t="e">
        <f t="shared" si="117"/>
        <v>#DIV/0!</v>
      </c>
      <c r="AQ257" s="149" t="e">
        <f t="shared" si="118"/>
        <v>#DIV/0!</v>
      </c>
      <c r="AR257" s="149" t="e">
        <f t="shared" si="119"/>
        <v>#DIV/0!</v>
      </c>
      <c r="AS257" s="149" t="e">
        <f t="shared" si="120"/>
        <v>#DIV/0!</v>
      </c>
      <c r="AT257" s="149" t="e">
        <f t="shared" si="121"/>
        <v>#DIV/0!</v>
      </c>
      <c r="AU257" s="148">
        <f t="shared" si="122"/>
        <v>0</v>
      </c>
      <c r="AV257" s="149" t="e">
        <f t="shared" si="123"/>
        <v>#DIV/0!</v>
      </c>
      <c r="AW257" s="149" t="e">
        <f t="shared" si="124"/>
        <v>#DIV/0!</v>
      </c>
      <c r="AX257" s="149" t="e">
        <f t="shared" si="125"/>
        <v>#DIV/0!</v>
      </c>
      <c r="AY257" s="149" t="e">
        <f t="shared" si="126"/>
        <v>#DIV/0!</v>
      </c>
      <c r="AZ257" s="149" t="e">
        <f t="shared" si="127"/>
        <v>#DIV/0!</v>
      </c>
      <c r="BA257" s="148">
        <f t="shared" si="128"/>
        <v>0</v>
      </c>
      <c r="BB257" s="149" t="e">
        <f t="shared" si="129"/>
        <v>#DIV/0!</v>
      </c>
      <c r="BC257" s="149" t="e">
        <f t="shared" si="130"/>
        <v>#DIV/0!</v>
      </c>
      <c r="BD257" s="149" t="e">
        <f t="shared" si="131"/>
        <v>#DIV/0!</v>
      </c>
      <c r="BE257" s="149" t="e">
        <f t="shared" si="132"/>
        <v>#DIV/0!</v>
      </c>
      <c r="BF257" s="149" t="e">
        <f t="shared" si="133"/>
        <v>#DIV/0!</v>
      </c>
      <c r="BG257" s="148">
        <f t="shared" si="134"/>
        <v>0</v>
      </c>
      <c r="BH257" s="149" t="e">
        <f t="shared" si="135"/>
        <v>#DIV/0!</v>
      </c>
      <c r="BI257" s="149" t="e">
        <f t="shared" si="136"/>
        <v>#DIV/0!</v>
      </c>
      <c r="BJ257" s="149" t="e">
        <f t="shared" si="137"/>
        <v>#DIV/0!</v>
      </c>
      <c r="BK257" s="149" t="e">
        <f t="shared" si="138"/>
        <v>#DIV/0!</v>
      </c>
      <c r="BL257" s="149" t="e">
        <f t="shared" si="139"/>
        <v>#DIV/0!</v>
      </c>
      <c r="BM257" s="148">
        <f t="shared" si="140"/>
        <v>0</v>
      </c>
      <c r="BN257" s="149" t="e">
        <f t="shared" si="141"/>
        <v>#DIV/0!</v>
      </c>
      <c r="BO257" s="149" t="e">
        <f t="shared" si="142"/>
        <v>#DIV/0!</v>
      </c>
      <c r="BP257" s="149" t="e">
        <f t="shared" si="143"/>
        <v>#DIV/0!</v>
      </c>
      <c r="BQ257" s="149" t="e">
        <f t="shared" si="144"/>
        <v>#DIV/0!</v>
      </c>
      <c r="BR257" s="149" t="e">
        <f t="shared" si="145"/>
        <v>#DIV/0!</v>
      </c>
      <c r="BS257" s="148">
        <f t="shared" si="146"/>
        <v>0</v>
      </c>
      <c r="BT257" s="150"/>
      <c r="BU257" s="150" t="e">
        <f>VLOOKUP(I257,Lists!$D$2:$D$19,1,FALSE)</f>
        <v>#N/A</v>
      </c>
      <c r="BV257" s="150" t="e">
        <f>VLOOKUP($I257,Blends!$B$2:$B$115,1,FALSE)</f>
        <v>#N/A</v>
      </c>
      <c r="BW257" s="150"/>
      <c r="BX257" s="151">
        <f>ROUND(IF($I257="Other HFC Blend",(AA257*$L257*SUMIF(Lists!$E$2:$E$133,'Quarterly Information'!$K257,Exchange_Value)+AA257*$N257*SUMIF(Lists!$E$2:$E$133,'Quarterly Information'!$M257,Exchange_Value)+AA257*$P257*SUMIF(Lists!$E$2:$E$133,'Quarterly Information'!$O257,Exchange_Value)+AA257*$R257*SUMIF(Lists!$E$2:$E$133,'Quarterly Information'!$Q257,Exchange_Value)+AA257*$T257*SUMIF(Lists!$E$2:$E$133,'Quarterly Information'!$S257,Exchange_Value))/1000,AA257*SUMIF(Lists!$E$2:$E$133,$I257,Exchange_Value)/1000),1)</f>
        <v>0</v>
      </c>
      <c r="BY257" s="151">
        <f>ROUND(IF($I257="Other HFC Blend",(AB257*$L257*SUMIF(Lists!$E$2:$E$133,'Quarterly Information'!$K257,Exchange_Value)+AB257*$N257*SUMIF(Lists!$E$2:$E$133,'Quarterly Information'!$M257,Exchange_Value)+AB257*$P257*SUMIF(Lists!$E$2:$E$133,'Quarterly Information'!$O257,Exchange_Value)+AB257*$R257*SUMIF(Lists!$E$2:$E$133,'Quarterly Information'!$Q257,Exchange_Value)+AB257*$T257*SUMIF(Lists!$E$2:$E$133,'Quarterly Information'!$S257,Exchange_Value))/1000,AB257*SUMIF(Lists!$E$2:$E$133,$I257,Exchange_Value)/1000),1)</f>
        <v>0</v>
      </c>
      <c r="BZ257" s="151">
        <f>ROUND(IF($I257="Other HFC Blend",(AC257*$L257*SUMIF(Lists!$E$2:$E$133,'Quarterly Information'!$K257,Exchange_Value)+AC257*$N257*SUMIF(Lists!$E$2:$E$133,'Quarterly Information'!$M257,Exchange_Value)+AC257*$P257*SUMIF(Lists!$E$2:$E$133,'Quarterly Information'!$O257,Exchange_Value)+AC257*$R257*SUMIF(Lists!$E$2:$E$133,'Quarterly Information'!$Q257,Exchange_Value)+AC257*$T257*SUMIF(Lists!$E$2:$E$133,'Quarterly Information'!$S257,Exchange_Value))/1000,AC257*SUMIF(Lists!$E$2:$E$133,$I257,Exchange_Value)/1000),1)</f>
        <v>0</v>
      </c>
      <c r="CA257" s="151">
        <f>ROUND(IF($I257="Other HFC Blend",(AD257*$L257*SUMIF(Lists!$E$2:$E$133,'Quarterly Information'!$K257,Exchange_Value)+AD257*$N257*SUMIF(Lists!$E$2:$E$133,'Quarterly Information'!$M257,Exchange_Value)+AD257*$P257*SUMIF(Lists!$E$2:$E$133,'Quarterly Information'!$O257,Exchange_Value)+AD257*$R257*SUMIF(Lists!$E$2:$E$133,'Quarterly Information'!$Q257,Exchange_Value)+AD257*$T257*SUMIF(Lists!$E$2:$E$133,'Quarterly Information'!$S257,Exchange_Value))/1000,AD257*SUMIF(Lists!$E$2:$E$133,$I257,Exchange_Value)/1000),1)</f>
        <v>0</v>
      </c>
      <c r="CB257" s="151">
        <f>ROUND(IF($I257="Other HFC Blend",(AE257*$L257*SUMIF(Lists!$E$2:$E$133,'Quarterly Information'!$K257,Exchange_Value)+AE257*$N257*SUMIF(Lists!$E$2:$E$133,'Quarterly Information'!$M257,Exchange_Value)+AE257*$P257*SUMIF(Lists!$E$2:$E$133,'Quarterly Information'!$O257,Exchange_Value)+AE257*$R257*SUMIF(Lists!$E$2:$E$133,'Quarterly Information'!$Q257,Exchange_Value)+AE257*$T257*SUMIF(Lists!$E$2:$E$133,'Quarterly Information'!$S257,Exchange_Value))/1000,AE257*SUMIF(Lists!$E$2:$E$133,$I257,Exchange_Value)/1000),1)</f>
        <v>0</v>
      </c>
      <c r="CC257" s="151">
        <f>ROUND(IF($I257="Other HFC Blend",(AF257*$L257*SUMIF(Lists!$E$2:$E$133,'Quarterly Information'!$K257,Exchange_Value)+AF257*$N257*SUMIF(Lists!$E$2:$E$133,'Quarterly Information'!$M257,Exchange_Value)+AF257*$P257*SUMIF(Lists!$E$2:$E$133,'Quarterly Information'!$O257,Exchange_Value)+AF257*$R257*SUMIF(Lists!$E$2:$E$133,'Quarterly Information'!$Q257,Exchange_Value)+AF257*$T257*SUMIF(Lists!$E$2:$E$133,'Quarterly Information'!$S257,Exchange_Value))/1000,AF257*SUMIF(Lists!$E$2:$E$133,$I257,Exchange_Value)/1000),1)</f>
        <v>0</v>
      </c>
    </row>
    <row r="258" spans="1:81" ht="14.1">
      <c r="A258" s="18">
        <v>216</v>
      </c>
      <c r="B258" s="46" t="str">
        <f t="shared" si="147"/>
        <v/>
      </c>
      <c r="C258" s="72"/>
      <c r="D258" s="47"/>
      <c r="E258" s="81"/>
      <c r="F258" s="48"/>
      <c r="G258" s="49"/>
      <c r="H258" s="50"/>
      <c r="I258" s="92"/>
      <c r="J258" s="104"/>
      <c r="K258" s="109"/>
      <c r="L258" s="51"/>
      <c r="M258" s="48"/>
      <c r="N258" s="51"/>
      <c r="O258" s="48"/>
      <c r="P258" s="51"/>
      <c r="Q258" s="69"/>
      <c r="R258" s="51"/>
      <c r="S258" s="69"/>
      <c r="T258" s="110"/>
      <c r="U258" s="107"/>
      <c r="V258" s="48"/>
      <c r="W258" s="52"/>
      <c r="X258" s="48"/>
      <c r="Y258" s="116"/>
      <c r="Z258" s="133"/>
      <c r="AA258" s="131"/>
      <c r="AB258" s="76"/>
      <c r="AC258" s="76"/>
      <c r="AD258" s="76"/>
      <c r="AE258" s="76"/>
      <c r="AF258" s="76"/>
      <c r="AG258" s="145"/>
      <c r="AH258"/>
      <c r="AI258" s="148">
        <f t="shared" si="111"/>
        <v>0</v>
      </c>
      <c r="AJ258" s="148">
        <f t="shared" si="112"/>
        <v>0</v>
      </c>
      <c r="AK258" s="148">
        <f t="shared" si="113"/>
        <v>0</v>
      </c>
      <c r="AL258" s="148">
        <f t="shared" si="114"/>
        <v>0</v>
      </c>
      <c r="AM258" s="148">
        <f t="shared" si="115"/>
        <v>0</v>
      </c>
      <c r="AN258" s="148">
        <f t="shared" si="116"/>
        <v>0</v>
      </c>
      <c r="AO258" s="150"/>
      <c r="AP258" s="149" t="e">
        <f t="shared" si="117"/>
        <v>#DIV/0!</v>
      </c>
      <c r="AQ258" s="149" t="e">
        <f t="shared" si="118"/>
        <v>#DIV/0!</v>
      </c>
      <c r="AR258" s="149" t="e">
        <f t="shared" si="119"/>
        <v>#DIV/0!</v>
      </c>
      <c r="AS258" s="149" t="e">
        <f t="shared" si="120"/>
        <v>#DIV/0!</v>
      </c>
      <c r="AT258" s="149" t="e">
        <f t="shared" si="121"/>
        <v>#DIV/0!</v>
      </c>
      <c r="AU258" s="148">
        <f t="shared" si="122"/>
        <v>0</v>
      </c>
      <c r="AV258" s="149" t="e">
        <f t="shared" si="123"/>
        <v>#DIV/0!</v>
      </c>
      <c r="AW258" s="149" t="e">
        <f t="shared" si="124"/>
        <v>#DIV/0!</v>
      </c>
      <c r="AX258" s="149" t="e">
        <f t="shared" si="125"/>
        <v>#DIV/0!</v>
      </c>
      <c r="AY258" s="149" t="e">
        <f t="shared" si="126"/>
        <v>#DIV/0!</v>
      </c>
      <c r="AZ258" s="149" t="e">
        <f t="shared" si="127"/>
        <v>#DIV/0!</v>
      </c>
      <c r="BA258" s="148">
        <f t="shared" si="128"/>
        <v>0</v>
      </c>
      <c r="BB258" s="149" t="e">
        <f t="shared" si="129"/>
        <v>#DIV/0!</v>
      </c>
      <c r="BC258" s="149" t="e">
        <f t="shared" si="130"/>
        <v>#DIV/0!</v>
      </c>
      <c r="BD258" s="149" t="e">
        <f t="shared" si="131"/>
        <v>#DIV/0!</v>
      </c>
      <c r="BE258" s="149" t="e">
        <f t="shared" si="132"/>
        <v>#DIV/0!</v>
      </c>
      <c r="BF258" s="149" t="e">
        <f t="shared" si="133"/>
        <v>#DIV/0!</v>
      </c>
      <c r="BG258" s="148">
        <f t="shared" si="134"/>
        <v>0</v>
      </c>
      <c r="BH258" s="149" t="e">
        <f t="shared" si="135"/>
        <v>#DIV/0!</v>
      </c>
      <c r="BI258" s="149" t="e">
        <f t="shared" si="136"/>
        <v>#DIV/0!</v>
      </c>
      <c r="BJ258" s="149" t="e">
        <f t="shared" si="137"/>
        <v>#DIV/0!</v>
      </c>
      <c r="BK258" s="149" t="e">
        <f t="shared" si="138"/>
        <v>#DIV/0!</v>
      </c>
      <c r="BL258" s="149" t="e">
        <f t="shared" si="139"/>
        <v>#DIV/0!</v>
      </c>
      <c r="BM258" s="148">
        <f t="shared" si="140"/>
        <v>0</v>
      </c>
      <c r="BN258" s="149" t="e">
        <f t="shared" si="141"/>
        <v>#DIV/0!</v>
      </c>
      <c r="BO258" s="149" t="e">
        <f t="shared" si="142"/>
        <v>#DIV/0!</v>
      </c>
      <c r="BP258" s="149" t="e">
        <f t="shared" si="143"/>
        <v>#DIV/0!</v>
      </c>
      <c r="BQ258" s="149" t="e">
        <f t="shared" si="144"/>
        <v>#DIV/0!</v>
      </c>
      <c r="BR258" s="149" t="e">
        <f t="shared" si="145"/>
        <v>#DIV/0!</v>
      </c>
      <c r="BS258" s="148">
        <f t="shared" si="146"/>
        <v>0</v>
      </c>
      <c r="BT258" s="150"/>
      <c r="BU258" s="150" t="e">
        <f>VLOOKUP(I258,Lists!$D$2:$D$19,1,FALSE)</f>
        <v>#N/A</v>
      </c>
      <c r="BV258" s="150" t="e">
        <f>VLOOKUP($I258,Blends!$B$2:$B$115,1,FALSE)</f>
        <v>#N/A</v>
      </c>
      <c r="BW258" s="150"/>
      <c r="BX258" s="151">
        <f>ROUND(IF($I258="Other HFC Blend",(AA258*$L258*SUMIF(Lists!$E$2:$E$133,'Quarterly Information'!$K258,Exchange_Value)+AA258*$N258*SUMIF(Lists!$E$2:$E$133,'Quarterly Information'!$M258,Exchange_Value)+AA258*$P258*SUMIF(Lists!$E$2:$E$133,'Quarterly Information'!$O258,Exchange_Value)+AA258*$R258*SUMIF(Lists!$E$2:$E$133,'Quarterly Information'!$Q258,Exchange_Value)+AA258*$T258*SUMIF(Lists!$E$2:$E$133,'Quarterly Information'!$S258,Exchange_Value))/1000,AA258*SUMIF(Lists!$E$2:$E$133,$I258,Exchange_Value)/1000),1)</f>
        <v>0</v>
      </c>
      <c r="BY258" s="151">
        <f>ROUND(IF($I258="Other HFC Blend",(AB258*$L258*SUMIF(Lists!$E$2:$E$133,'Quarterly Information'!$K258,Exchange_Value)+AB258*$N258*SUMIF(Lists!$E$2:$E$133,'Quarterly Information'!$M258,Exchange_Value)+AB258*$P258*SUMIF(Lists!$E$2:$E$133,'Quarterly Information'!$O258,Exchange_Value)+AB258*$R258*SUMIF(Lists!$E$2:$E$133,'Quarterly Information'!$Q258,Exchange_Value)+AB258*$T258*SUMIF(Lists!$E$2:$E$133,'Quarterly Information'!$S258,Exchange_Value))/1000,AB258*SUMIF(Lists!$E$2:$E$133,$I258,Exchange_Value)/1000),1)</f>
        <v>0</v>
      </c>
      <c r="BZ258" s="151">
        <f>ROUND(IF($I258="Other HFC Blend",(AC258*$L258*SUMIF(Lists!$E$2:$E$133,'Quarterly Information'!$K258,Exchange_Value)+AC258*$N258*SUMIF(Lists!$E$2:$E$133,'Quarterly Information'!$M258,Exchange_Value)+AC258*$P258*SUMIF(Lists!$E$2:$E$133,'Quarterly Information'!$O258,Exchange_Value)+AC258*$R258*SUMIF(Lists!$E$2:$E$133,'Quarterly Information'!$Q258,Exchange_Value)+AC258*$T258*SUMIF(Lists!$E$2:$E$133,'Quarterly Information'!$S258,Exchange_Value))/1000,AC258*SUMIF(Lists!$E$2:$E$133,$I258,Exchange_Value)/1000),1)</f>
        <v>0</v>
      </c>
      <c r="CA258" s="151">
        <f>ROUND(IF($I258="Other HFC Blend",(AD258*$L258*SUMIF(Lists!$E$2:$E$133,'Quarterly Information'!$K258,Exchange_Value)+AD258*$N258*SUMIF(Lists!$E$2:$E$133,'Quarterly Information'!$M258,Exchange_Value)+AD258*$P258*SUMIF(Lists!$E$2:$E$133,'Quarterly Information'!$O258,Exchange_Value)+AD258*$R258*SUMIF(Lists!$E$2:$E$133,'Quarterly Information'!$Q258,Exchange_Value)+AD258*$T258*SUMIF(Lists!$E$2:$E$133,'Quarterly Information'!$S258,Exchange_Value))/1000,AD258*SUMIF(Lists!$E$2:$E$133,$I258,Exchange_Value)/1000),1)</f>
        <v>0</v>
      </c>
      <c r="CB258" s="151">
        <f>ROUND(IF($I258="Other HFC Blend",(AE258*$L258*SUMIF(Lists!$E$2:$E$133,'Quarterly Information'!$K258,Exchange_Value)+AE258*$N258*SUMIF(Lists!$E$2:$E$133,'Quarterly Information'!$M258,Exchange_Value)+AE258*$P258*SUMIF(Lists!$E$2:$E$133,'Quarterly Information'!$O258,Exchange_Value)+AE258*$R258*SUMIF(Lists!$E$2:$E$133,'Quarterly Information'!$Q258,Exchange_Value)+AE258*$T258*SUMIF(Lists!$E$2:$E$133,'Quarterly Information'!$S258,Exchange_Value))/1000,AE258*SUMIF(Lists!$E$2:$E$133,$I258,Exchange_Value)/1000),1)</f>
        <v>0</v>
      </c>
      <c r="CC258" s="151">
        <f>ROUND(IF($I258="Other HFC Blend",(AF258*$L258*SUMIF(Lists!$E$2:$E$133,'Quarterly Information'!$K258,Exchange_Value)+AF258*$N258*SUMIF(Lists!$E$2:$E$133,'Quarterly Information'!$M258,Exchange_Value)+AF258*$P258*SUMIF(Lists!$E$2:$E$133,'Quarterly Information'!$O258,Exchange_Value)+AF258*$R258*SUMIF(Lists!$E$2:$E$133,'Quarterly Information'!$Q258,Exchange_Value)+AF258*$T258*SUMIF(Lists!$E$2:$E$133,'Quarterly Information'!$S258,Exchange_Value))/1000,AF258*SUMIF(Lists!$E$2:$E$133,$I258,Exchange_Value)/1000),1)</f>
        <v>0</v>
      </c>
    </row>
    <row r="259" spans="1:81" ht="14.1">
      <c r="A259" s="18">
        <v>217</v>
      </c>
      <c r="B259" s="46" t="str">
        <f t="shared" si="147"/>
        <v/>
      </c>
      <c r="C259" s="72"/>
      <c r="D259" s="47"/>
      <c r="E259" s="81"/>
      <c r="F259" s="48"/>
      <c r="G259" s="49"/>
      <c r="H259" s="50"/>
      <c r="I259" s="92"/>
      <c r="J259" s="104"/>
      <c r="K259" s="109"/>
      <c r="L259" s="51"/>
      <c r="M259" s="48"/>
      <c r="N259" s="51"/>
      <c r="O259" s="48"/>
      <c r="P259" s="51"/>
      <c r="Q259" s="69"/>
      <c r="R259" s="51"/>
      <c r="S259" s="69"/>
      <c r="T259" s="110"/>
      <c r="U259" s="107"/>
      <c r="V259" s="48"/>
      <c r="W259" s="52"/>
      <c r="X259" s="48"/>
      <c r="Y259" s="116"/>
      <c r="Z259" s="133"/>
      <c r="AA259" s="131"/>
      <c r="AB259" s="76"/>
      <c r="AC259" s="76"/>
      <c r="AD259" s="76"/>
      <c r="AE259" s="76"/>
      <c r="AF259" s="76"/>
      <c r="AG259" s="145"/>
      <c r="AH259"/>
      <c r="AI259" s="148">
        <f t="shared" si="111"/>
        <v>0</v>
      </c>
      <c r="AJ259" s="148">
        <f t="shared" si="112"/>
        <v>0</v>
      </c>
      <c r="AK259" s="148">
        <f t="shared" si="113"/>
        <v>0</v>
      </c>
      <c r="AL259" s="148">
        <f t="shared" si="114"/>
        <v>0</v>
      </c>
      <c r="AM259" s="148">
        <f t="shared" si="115"/>
        <v>0</v>
      </c>
      <c r="AN259" s="148">
        <f t="shared" si="116"/>
        <v>0</v>
      </c>
      <c r="AO259" s="150"/>
      <c r="AP259" s="149" t="e">
        <f t="shared" si="117"/>
        <v>#DIV/0!</v>
      </c>
      <c r="AQ259" s="149" t="e">
        <f t="shared" si="118"/>
        <v>#DIV/0!</v>
      </c>
      <c r="AR259" s="149" t="e">
        <f t="shared" si="119"/>
        <v>#DIV/0!</v>
      </c>
      <c r="AS259" s="149" t="e">
        <f t="shared" si="120"/>
        <v>#DIV/0!</v>
      </c>
      <c r="AT259" s="149" t="e">
        <f t="shared" si="121"/>
        <v>#DIV/0!</v>
      </c>
      <c r="AU259" s="148">
        <f t="shared" si="122"/>
        <v>0</v>
      </c>
      <c r="AV259" s="149" t="e">
        <f t="shared" si="123"/>
        <v>#DIV/0!</v>
      </c>
      <c r="AW259" s="149" t="e">
        <f t="shared" si="124"/>
        <v>#DIV/0!</v>
      </c>
      <c r="AX259" s="149" t="e">
        <f t="shared" si="125"/>
        <v>#DIV/0!</v>
      </c>
      <c r="AY259" s="149" t="e">
        <f t="shared" si="126"/>
        <v>#DIV/0!</v>
      </c>
      <c r="AZ259" s="149" t="e">
        <f t="shared" si="127"/>
        <v>#DIV/0!</v>
      </c>
      <c r="BA259" s="148">
        <f t="shared" si="128"/>
        <v>0</v>
      </c>
      <c r="BB259" s="149" t="e">
        <f t="shared" si="129"/>
        <v>#DIV/0!</v>
      </c>
      <c r="BC259" s="149" t="e">
        <f t="shared" si="130"/>
        <v>#DIV/0!</v>
      </c>
      <c r="BD259" s="149" t="e">
        <f t="shared" si="131"/>
        <v>#DIV/0!</v>
      </c>
      <c r="BE259" s="149" t="e">
        <f t="shared" si="132"/>
        <v>#DIV/0!</v>
      </c>
      <c r="BF259" s="149" t="e">
        <f t="shared" si="133"/>
        <v>#DIV/0!</v>
      </c>
      <c r="BG259" s="148">
        <f t="shared" si="134"/>
        <v>0</v>
      </c>
      <c r="BH259" s="149" t="e">
        <f t="shared" si="135"/>
        <v>#DIV/0!</v>
      </c>
      <c r="BI259" s="149" t="e">
        <f t="shared" si="136"/>
        <v>#DIV/0!</v>
      </c>
      <c r="BJ259" s="149" t="e">
        <f t="shared" si="137"/>
        <v>#DIV/0!</v>
      </c>
      <c r="BK259" s="149" t="e">
        <f t="shared" si="138"/>
        <v>#DIV/0!</v>
      </c>
      <c r="BL259" s="149" t="e">
        <f t="shared" si="139"/>
        <v>#DIV/0!</v>
      </c>
      <c r="BM259" s="148">
        <f t="shared" si="140"/>
        <v>0</v>
      </c>
      <c r="BN259" s="149" t="e">
        <f t="shared" si="141"/>
        <v>#DIV/0!</v>
      </c>
      <c r="BO259" s="149" t="e">
        <f t="shared" si="142"/>
        <v>#DIV/0!</v>
      </c>
      <c r="BP259" s="149" t="e">
        <f t="shared" si="143"/>
        <v>#DIV/0!</v>
      </c>
      <c r="BQ259" s="149" t="e">
        <f t="shared" si="144"/>
        <v>#DIV/0!</v>
      </c>
      <c r="BR259" s="149" t="e">
        <f t="shared" si="145"/>
        <v>#DIV/0!</v>
      </c>
      <c r="BS259" s="148">
        <f t="shared" si="146"/>
        <v>0</v>
      </c>
      <c r="BT259" s="150"/>
      <c r="BU259" s="150" t="e">
        <f>VLOOKUP(I259,Lists!$D$2:$D$19,1,FALSE)</f>
        <v>#N/A</v>
      </c>
      <c r="BV259" s="150" t="e">
        <f>VLOOKUP($I259,Blends!$B$2:$B$115,1,FALSE)</f>
        <v>#N/A</v>
      </c>
      <c r="BW259" s="150"/>
      <c r="BX259" s="151">
        <f>ROUND(IF($I259="Other HFC Blend",(AA259*$L259*SUMIF(Lists!$E$2:$E$133,'Quarterly Information'!$K259,Exchange_Value)+AA259*$N259*SUMIF(Lists!$E$2:$E$133,'Quarterly Information'!$M259,Exchange_Value)+AA259*$P259*SUMIF(Lists!$E$2:$E$133,'Quarterly Information'!$O259,Exchange_Value)+AA259*$R259*SUMIF(Lists!$E$2:$E$133,'Quarterly Information'!$Q259,Exchange_Value)+AA259*$T259*SUMIF(Lists!$E$2:$E$133,'Quarterly Information'!$S259,Exchange_Value))/1000,AA259*SUMIF(Lists!$E$2:$E$133,$I259,Exchange_Value)/1000),1)</f>
        <v>0</v>
      </c>
      <c r="BY259" s="151">
        <f>ROUND(IF($I259="Other HFC Blend",(AB259*$L259*SUMIF(Lists!$E$2:$E$133,'Quarterly Information'!$K259,Exchange_Value)+AB259*$N259*SUMIF(Lists!$E$2:$E$133,'Quarterly Information'!$M259,Exchange_Value)+AB259*$P259*SUMIF(Lists!$E$2:$E$133,'Quarterly Information'!$O259,Exchange_Value)+AB259*$R259*SUMIF(Lists!$E$2:$E$133,'Quarterly Information'!$Q259,Exchange_Value)+AB259*$T259*SUMIF(Lists!$E$2:$E$133,'Quarterly Information'!$S259,Exchange_Value))/1000,AB259*SUMIF(Lists!$E$2:$E$133,$I259,Exchange_Value)/1000),1)</f>
        <v>0</v>
      </c>
      <c r="BZ259" s="151">
        <f>ROUND(IF($I259="Other HFC Blend",(AC259*$L259*SUMIF(Lists!$E$2:$E$133,'Quarterly Information'!$K259,Exchange_Value)+AC259*$N259*SUMIF(Lists!$E$2:$E$133,'Quarterly Information'!$M259,Exchange_Value)+AC259*$P259*SUMIF(Lists!$E$2:$E$133,'Quarterly Information'!$O259,Exchange_Value)+AC259*$R259*SUMIF(Lists!$E$2:$E$133,'Quarterly Information'!$Q259,Exchange_Value)+AC259*$T259*SUMIF(Lists!$E$2:$E$133,'Quarterly Information'!$S259,Exchange_Value))/1000,AC259*SUMIF(Lists!$E$2:$E$133,$I259,Exchange_Value)/1000),1)</f>
        <v>0</v>
      </c>
      <c r="CA259" s="151">
        <f>ROUND(IF($I259="Other HFC Blend",(AD259*$L259*SUMIF(Lists!$E$2:$E$133,'Quarterly Information'!$K259,Exchange_Value)+AD259*$N259*SUMIF(Lists!$E$2:$E$133,'Quarterly Information'!$M259,Exchange_Value)+AD259*$P259*SUMIF(Lists!$E$2:$E$133,'Quarterly Information'!$O259,Exchange_Value)+AD259*$R259*SUMIF(Lists!$E$2:$E$133,'Quarterly Information'!$Q259,Exchange_Value)+AD259*$T259*SUMIF(Lists!$E$2:$E$133,'Quarterly Information'!$S259,Exchange_Value))/1000,AD259*SUMIF(Lists!$E$2:$E$133,$I259,Exchange_Value)/1000),1)</f>
        <v>0</v>
      </c>
      <c r="CB259" s="151">
        <f>ROUND(IF($I259="Other HFC Blend",(AE259*$L259*SUMIF(Lists!$E$2:$E$133,'Quarterly Information'!$K259,Exchange_Value)+AE259*$N259*SUMIF(Lists!$E$2:$E$133,'Quarterly Information'!$M259,Exchange_Value)+AE259*$P259*SUMIF(Lists!$E$2:$E$133,'Quarterly Information'!$O259,Exchange_Value)+AE259*$R259*SUMIF(Lists!$E$2:$E$133,'Quarterly Information'!$Q259,Exchange_Value)+AE259*$T259*SUMIF(Lists!$E$2:$E$133,'Quarterly Information'!$S259,Exchange_Value))/1000,AE259*SUMIF(Lists!$E$2:$E$133,$I259,Exchange_Value)/1000),1)</f>
        <v>0</v>
      </c>
      <c r="CC259" s="151">
        <f>ROUND(IF($I259="Other HFC Blend",(AF259*$L259*SUMIF(Lists!$E$2:$E$133,'Quarterly Information'!$K259,Exchange_Value)+AF259*$N259*SUMIF(Lists!$E$2:$E$133,'Quarterly Information'!$M259,Exchange_Value)+AF259*$P259*SUMIF(Lists!$E$2:$E$133,'Quarterly Information'!$O259,Exchange_Value)+AF259*$R259*SUMIF(Lists!$E$2:$E$133,'Quarterly Information'!$Q259,Exchange_Value)+AF259*$T259*SUMIF(Lists!$E$2:$E$133,'Quarterly Information'!$S259,Exchange_Value))/1000,AF259*SUMIF(Lists!$E$2:$E$133,$I259,Exchange_Value)/1000),1)</f>
        <v>0</v>
      </c>
    </row>
    <row r="260" spans="1:81" ht="14.1">
      <c r="A260" s="18">
        <v>218</v>
      </c>
      <c r="B260" s="46" t="str">
        <f t="shared" si="147"/>
        <v/>
      </c>
      <c r="C260" s="72"/>
      <c r="D260" s="47"/>
      <c r="E260" s="81"/>
      <c r="F260" s="48"/>
      <c r="G260" s="49"/>
      <c r="H260" s="50"/>
      <c r="I260" s="92"/>
      <c r="J260" s="104"/>
      <c r="K260" s="109"/>
      <c r="L260" s="51"/>
      <c r="M260" s="48"/>
      <c r="N260" s="51"/>
      <c r="O260" s="48"/>
      <c r="P260" s="51"/>
      <c r="Q260" s="69"/>
      <c r="R260" s="51"/>
      <c r="S260" s="69"/>
      <c r="T260" s="110"/>
      <c r="U260" s="107"/>
      <c r="V260" s="48"/>
      <c r="W260" s="52"/>
      <c r="X260" s="48"/>
      <c r="Y260" s="116"/>
      <c r="Z260" s="133"/>
      <c r="AA260" s="131"/>
      <c r="AB260" s="76"/>
      <c r="AC260" s="76"/>
      <c r="AD260" s="76"/>
      <c r="AE260" s="76"/>
      <c r="AF260" s="76"/>
      <c r="AG260" s="145"/>
      <c r="AH260"/>
      <c r="AI260" s="148">
        <f t="shared" si="111"/>
        <v>0</v>
      </c>
      <c r="AJ260" s="148">
        <f t="shared" si="112"/>
        <v>0</v>
      </c>
      <c r="AK260" s="148">
        <f t="shared" si="113"/>
        <v>0</v>
      </c>
      <c r="AL260" s="148">
        <f t="shared" si="114"/>
        <v>0</v>
      </c>
      <c r="AM260" s="148">
        <f t="shared" si="115"/>
        <v>0</v>
      </c>
      <c r="AN260" s="148">
        <f t="shared" si="116"/>
        <v>0</v>
      </c>
      <c r="AO260" s="150"/>
      <c r="AP260" s="149" t="e">
        <f t="shared" si="117"/>
        <v>#DIV/0!</v>
      </c>
      <c r="AQ260" s="149" t="e">
        <f t="shared" si="118"/>
        <v>#DIV/0!</v>
      </c>
      <c r="AR260" s="149" t="e">
        <f t="shared" si="119"/>
        <v>#DIV/0!</v>
      </c>
      <c r="AS260" s="149" t="e">
        <f t="shared" si="120"/>
        <v>#DIV/0!</v>
      </c>
      <c r="AT260" s="149" t="e">
        <f t="shared" si="121"/>
        <v>#DIV/0!</v>
      </c>
      <c r="AU260" s="148">
        <f t="shared" si="122"/>
        <v>0</v>
      </c>
      <c r="AV260" s="149" t="e">
        <f t="shared" si="123"/>
        <v>#DIV/0!</v>
      </c>
      <c r="AW260" s="149" t="e">
        <f t="shared" si="124"/>
        <v>#DIV/0!</v>
      </c>
      <c r="AX260" s="149" t="e">
        <f t="shared" si="125"/>
        <v>#DIV/0!</v>
      </c>
      <c r="AY260" s="149" t="e">
        <f t="shared" si="126"/>
        <v>#DIV/0!</v>
      </c>
      <c r="AZ260" s="149" t="e">
        <f t="shared" si="127"/>
        <v>#DIV/0!</v>
      </c>
      <c r="BA260" s="148">
        <f t="shared" si="128"/>
        <v>0</v>
      </c>
      <c r="BB260" s="149" t="e">
        <f t="shared" si="129"/>
        <v>#DIV/0!</v>
      </c>
      <c r="BC260" s="149" t="e">
        <f t="shared" si="130"/>
        <v>#DIV/0!</v>
      </c>
      <c r="BD260" s="149" t="e">
        <f t="shared" si="131"/>
        <v>#DIV/0!</v>
      </c>
      <c r="BE260" s="149" t="e">
        <f t="shared" si="132"/>
        <v>#DIV/0!</v>
      </c>
      <c r="BF260" s="149" t="e">
        <f t="shared" si="133"/>
        <v>#DIV/0!</v>
      </c>
      <c r="BG260" s="148">
        <f t="shared" si="134"/>
        <v>0</v>
      </c>
      <c r="BH260" s="149" t="e">
        <f t="shared" si="135"/>
        <v>#DIV/0!</v>
      </c>
      <c r="BI260" s="149" t="e">
        <f t="shared" si="136"/>
        <v>#DIV/0!</v>
      </c>
      <c r="BJ260" s="149" t="e">
        <f t="shared" si="137"/>
        <v>#DIV/0!</v>
      </c>
      <c r="BK260" s="149" t="e">
        <f t="shared" si="138"/>
        <v>#DIV/0!</v>
      </c>
      <c r="BL260" s="149" t="e">
        <f t="shared" si="139"/>
        <v>#DIV/0!</v>
      </c>
      <c r="BM260" s="148">
        <f t="shared" si="140"/>
        <v>0</v>
      </c>
      <c r="BN260" s="149" t="e">
        <f t="shared" si="141"/>
        <v>#DIV/0!</v>
      </c>
      <c r="BO260" s="149" t="e">
        <f t="shared" si="142"/>
        <v>#DIV/0!</v>
      </c>
      <c r="BP260" s="149" t="e">
        <f t="shared" si="143"/>
        <v>#DIV/0!</v>
      </c>
      <c r="BQ260" s="149" t="e">
        <f t="shared" si="144"/>
        <v>#DIV/0!</v>
      </c>
      <c r="BR260" s="149" t="e">
        <f t="shared" si="145"/>
        <v>#DIV/0!</v>
      </c>
      <c r="BS260" s="148">
        <f t="shared" si="146"/>
        <v>0</v>
      </c>
      <c r="BT260" s="150"/>
      <c r="BU260" s="150" t="e">
        <f>VLOOKUP(I260,Lists!$D$2:$D$19,1,FALSE)</f>
        <v>#N/A</v>
      </c>
      <c r="BV260" s="150" t="e">
        <f>VLOOKUP($I260,Blends!$B$2:$B$115,1,FALSE)</f>
        <v>#N/A</v>
      </c>
      <c r="BW260" s="150"/>
      <c r="BX260" s="151">
        <f>ROUND(IF($I260="Other HFC Blend",(AA260*$L260*SUMIF(Lists!$E$2:$E$133,'Quarterly Information'!$K260,Exchange_Value)+AA260*$N260*SUMIF(Lists!$E$2:$E$133,'Quarterly Information'!$M260,Exchange_Value)+AA260*$P260*SUMIF(Lists!$E$2:$E$133,'Quarterly Information'!$O260,Exchange_Value)+AA260*$R260*SUMIF(Lists!$E$2:$E$133,'Quarterly Information'!$Q260,Exchange_Value)+AA260*$T260*SUMIF(Lists!$E$2:$E$133,'Quarterly Information'!$S260,Exchange_Value))/1000,AA260*SUMIF(Lists!$E$2:$E$133,$I260,Exchange_Value)/1000),1)</f>
        <v>0</v>
      </c>
      <c r="BY260" s="151">
        <f>ROUND(IF($I260="Other HFC Blend",(AB260*$L260*SUMIF(Lists!$E$2:$E$133,'Quarterly Information'!$K260,Exchange_Value)+AB260*$N260*SUMIF(Lists!$E$2:$E$133,'Quarterly Information'!$M260,Exchange_Value)+AB260*$P260*SUMIF(Lists!$E$2:$E$133,'Quarterly Information'!$O260,Exchange_Value)+AB260*$R260*SUMIF(Lists!$E$2:$E$133,'Quarterly Information'!$Q260,Exchange_Value)+AB260*$T260*SUMIF(Lists!$E$2:$E$133,'Quarterly Information'!$S260,Exchange_Value))/1000,AB260*SUMIF(Lists!$E$2:$E$133,$I260,Exchange_Value)/1000),1)</f>
        <v>0</v>
      </c>
      <c r="BZ260" s="151">
        <f>ROUND(IF($I260="Other HFC Blend",(AC260*$L260*SUMIF(Lists!$E$2:$E$133,'Quarterly Information'!$K260,Exchange_Value)+AC260*$N260*SUMIF(Lists!$E$2:$E$133,'Quarterly Information'!$M260,Exchange_Value)+AC260*$P260*SUMIF(Lists!$E$2:$E$133,'Quarterly Information'!$O260,Exchange_Value)+AC260*$R260*SUMIF(Lists!$E$2:$E$133,'Quarterly Information'!$Q260,Exchange_Value)+AC260*$T260*SUMIF(Lists!$E$2:$E$133,'Quarterly Information'!$S260,Exchange_Value))/1000,AC260*SUMIF(Lists!$E$2:$E$133,$I260,Exchange_Value)/1000),1)</f>
        <v>0</v>
      </c>
      <c r="CA260" s="151">
        <f>ROUND(IF($I260="Other HFC Blend",(AD260*$L260*SUMIF(Lists!$E$2:$E$133,'Quarterly Information'!$K260,Exchange_Value)+AD260*$N260*SUMIF(Lists!$E$2:$E$133,'Quarterly Information'!$M260,Exchange_Value)+AD260*$P260*SUMIF(Lists!$E$2:$E$133,'Quarterly Information'!$O260,Exchange_Value)+AD260*$R260*SUMIF(Lists!$E$2:$E$133,'Quarterly Information'!$Q260,Exchange_Value)+AD260*$T260*SUMIF(Lists!$E$2:$E$133,'Quarterly Information'!$S260,Exchange_Value))/1000,AD260*SUMIF(Lists!$E$2:$E$133,$I260,Exchange_Value)/1000),1)</f>
        <v>0</v>
      </c>
      <c r="CB260" s="151">
        <f>ROUND(IF($I260="Other HFC Blend",(AE260*$L260*SUMIF(Lists!$E$2:$E$133,'Quarterly Information'!$K260,Exchange_Value)+AE260*$N260*SUMIF(Lists!$E$2:$E$133,'Quarterly Information'!$M260,Exchange_Value)+AE260*$P260*SUMIF(Lists!$E$2:$E$133,'Quarterly Information'!$O260,Exchange_Value)+AE260*$R260*SUMIF(Lists!$E$2:$E$133,'Quarterly Information'!$Q260,Exchange_Value)+AE260*$T260*SUMIF(Lists!$E$2:$E$133,'Quarterly Information'!$S260,Exchange_Value))/1000,AE260*SUMIF(Lists!$E$2:$E$133,$I260,Exchange_Value)/1000),1)</f>
        <v>0</v>
      </c>
      <c r="CC260" s="151">
        <f>ROUND(IF($I260="Other HFC Blend",(AF260*$L260*SUMIF(Lists!$E$2:$E$133,'Quarterly Information'!$K260,Exchange_Value)+AF260*$N260*SUMIF(Lists!$E$2:$E$133,'Quarterly Information'!$M260,Exchange_Value)+AF260*$P260*SUMIF(Lists!$E$2:$E$133,'Quarterly Information'!$O260,Exchange_Value)+AF260*$R260*SUMIF(Lists!$E$2:$E$133,'Quarterly Information'!$Q260,Exchange_Value)+AF260*$T260*SUMIF(Lists!$E$2:$E$133,'Quarterly Information'!$S260,Exchange_Value))/1000,AF260*SUMIF(Lists!$E$2:$E$133,$I260,Exchange_Value)/1000),1)</f>
        <v>0</v>
      </c>
    </row>
    <row r="261" spans="1:81" ht="14.1">
      <c r="A261" s="18">
        <v>219</v>
      </c>
      <c r="B261" s="46" t="str">
        <f t="shared" si="147"/>
        <v/>
      </c>
      <c r="C261" s="72"/>
      <c r="D261" s="47"/>
      <c r="E261" s="81"/>
      <c r="F261" s="48"/>
      <c r="G261" s="49"/>
      <c r="H261" s="50"/>
      <c r="I261" s="92"/>
      <c r="J261" s="104"/>
      <c r="K261" s="109"/>
      <c r="L261" s="51"/>
      <c r="M261" s="48"/>
      <c r="N261" s="51"/>
      <c r="O261" s="48"/>
      <c r="P261" s="51"/>
      <c r="Q261" s="69"/>
      <c r="R261" s="51"/>
      <c r="S261" s="69"/>
      <c r="T261" s="110"/>
      <c r="U261" s="107"/>
      <c r="V261" s="48"/>
      <c r="W261" s="52"/>
      <c r="X261" s="48"/>
      <c r="Y261" s="116"/>
      <c r="Z261" s="133"/>
      <c r="AA261" s="131"/>
      <c r="AB261" s="76"/>
      <c r="AC261" s="76"/>
      <c r="AD261" s="76"/>
      <c r="AE261" s="76"/>
      <c r="AF261" s="76"/>
      <c r="AG261" s="145"/>
      <c r="AH261"/>
      <c r="AI261" s="148">
        <f t="shared" si="111"/>
        <v>0</v>
      </c>
      <c r="AJ261" s="148">
        <f t="shared" si="112"/>
        <v>0</v>
      </c>
      <c r="AK261" s="148">
        <f t="shared" si="113"/>
        <v>0</v>
      </c>
      <c r="AL261" s="148">
        <f t="shared" si="114"/>
        <v>0</v>
      </c>
      <c r="AM261" s="148">
        <f t="shared" si="115"/>
        <v>0</v>
      </c>
      <c r="AN261" s="148">
        <f t="shared" si="116"/>
        <v>0</v>
      </c>
      <c r="AO261" s="150"/>
      <c r="AP261" s="149" t="e">
        <f t="shared" si="117"/>
        <v>#DIV/0!</v>
      </c>
      <c r="AQ261" s="149" t="e">
        <f t="shared" si="118"/>
        <v>#DIV/0!</v>
      </c>
      <c r="AR261" s="149" t="e">
        <f t="shared" si="119"/>
        <v>#DIV/0!</v>
      </c>
      <c r="AS261" s="149" t="e">
        <f t="shared" si="120"/>
        <v>#DIV/0!</v>
      </c>
      <c r="AT261" s="149" t="e">
        <f t="shared" si="121"/>
        <v>#DIV/0!</v>
      </c>
      <c r="AU261" s="148">
        <f t="shared" si="122"/>
        <v>0</v>
      </c>
      <c r="AV261" s="149" t="e">
        <f t="shared" si="123"/>
        <v>#DIV/0!</v>
      </c>
      <c r="AW261" s="149" t="e">
        <f t="shared" si="124"/>
        <v>#DIV/0!</v>
      </c>
      <c r="AX261" s="149" t="e">
        <f t="shared" si="125"/>
        <v>#DIV/0!</v>
      </c>
      <c r="AY261" s="149" t="e">
        <f t="shared" si="126"/>
        <v>#DIV/0!</v>
      </c>
      <c r="AZ261" s="149" t="e">
        <f t="shared" si="127"/>
        <v>#DIV/0!</v>
      </c>
      <c r="BA261" s="148">
        <f t="shared" si="128"/>
        <v>0</v>
      </c>
      <c r="BB261" s="149" t="e">
        <f t="shared" si="129"/>
        <v>#DIV/0!</v>
      </c>
      <c r="BC261" s="149" t="e">
        <f t="shared" si="130"/>
        <v>#DIV/0!</v>
      </c>
      <c r="BD261" s="149" t="e">
        <f t="shared" si="131"/>
        <v>#DIV/0!</v>
      </c>
      <c r="BE261" s="149" t="e">
        <f t="shared" si="132"/>
        <v>#DIV/0!</v>
      </c>
      <c r="BF261" s="149" t="e">
        <f t="shared" si="133"/>
        <v>#DIV/0!</v>
      </c>
      <c r="BG261" s="148">
        <f t="shared" si="134"/>
        <v>0</v>
      </c>
      <c r="BH261" s="149" t="e">
        <f t="shared" si="135"/>
        <v>#DIV/0!</v>
      </c>
      <c r="BI261" s="149" t="e">
        <f t="shared" si="136"/>
        <v>#DIV/0!</v>
      </c>
      <c r="BJ261" s="149" t="e">
        <f t="shared" si="137"/>
        <v>#DIV/0!</v>
      </c>
      <c r="BK261" s="149" t="e">
        <f t="shared" si="138"/>
        <v>#DIV/0!</v>
      </c>
      <c r="BL261" s="149" t="e">
        <f t="shared" si="139"/>
        <v>#DIV/0!</v>
      </c>
      <c r="BM261" s="148">
        <f t="shared" si="140"/>
        <v>0</v>
      </c>
      <c r="BN261" s="149" t="e">
        <f t="shared" si="141"/>
        <v>#DIV/0!</v>
      </c>
      <c r="BO261" s="149" t="e">
        <f t="shared" si="142"/>
        <v>#DIV/0!</v>
      </c>
      <c r="BP261" s="149" t="e">
        <f t="shared" si="143"/>
        <v>#DIV/0!</v>
      </c>
      <c r="BQ261" s="149" t="e">
        <f t="shared" si="144"/>
        <v>#DIV/0!</v>
      </c>
      <c r="BR261" s="149" t="e">
        <f t="shared" si="145"/>
        <v>#DIV/0!</v>
      </c>
      <c r="BS261" s="148">
        <f t="shared" si="146"/>
        <v>0</v>
      </c>
      <c r="BT261" s="150"/>
      <c r="BU261" s="150" t="e">
        <f>VLOOKUP(I261,Lists!$D$2:$D$19,1,FALSE)</f>
        <v>#N/A</v>
      </c>
      <c r="BV261" s="150" t="e">
        <f>VLOOKUP($I261,Blends!$B$2:$B$115,1,FALSE)</f>
        <v>#N/A</v>
      </c>
      <c r="BW261" s="150"/>
      <c r="BX261" s="151">
        <f>ROUND(IF($I261="Other HFC Blend",(AA261*$L261*SUMIF(Lists!$E$2:$E$133,'Quarterly Information'!$K261,Exchange_Value)+AA261*$N261*SUMIF(Lists!$E$2:$E$133,'Quarterly Information'!$M261,Exchange_Value)+AA261*$P261*SUMIF(Lists!$E$2:$E$133,'Quarterly Information'!$O261,Exchange_Value)+AA261*$R261*SUMIF(Lists!$E$2:$E$133,'Quarterly Information'!$Q261,Exchange_Value)+AA261*$T261*SUMIF(Lists!$E$2:$E$133,'Quarterly Information'!$S261,Exchange_Value))/1000,AA261*SUMIF(Lists!$E$2:$E$133,$I261,Exchange_Value)/1000),1)</f>
        <v>0</v>
      </c>
      <c r="BY261" s="151">
        <f>ROUND(IF($I261="Other HFC Blend",(AB261*$L261*SUMIF(Lists!$E$2:$E$133,'Quarterly Information'!$K261,Exchange_Value)+AB261*$N261*SUMIF(Lists!$E$2:$E$133,'Quarterly Information'!$M261,Exchange_Value)+AB261*$P261*SUMIF(Lists!$E$2:$E$133,'Quarterly Information'!$O261,Exchange_Value)+AB261*$R261*SUMIF(Lists!$E$2:$E$133,'Quarterly Information'!$Q261,Exchange_Value)+AB261*$T261*SUMIF(Lists!$E$2:$E$133,'Quarterly Information'!$S261,Exchange_Value))/1000,AB261*SUMIF(Lists!$E$2:$E$133,$I261,Exchange_Value)/1000),1)</f>
        <v>0</v>
      </c>
      <c r="BZ261" s="151">
        <f>ROUND(IF($I261="Other HFC Blend",(AC261*$L261*SUMIF(Lists!$E$2:$E$133,'Quarterly Information'!$K261,Exchange_Value)+AC261*$N261*SUMIF(Lists!$E$2:$E$133,'Quarterly Information'!$M261,Exchange_Value)+AC261*$P261*SUMIF(Lists!$E$2:$E$133,'Quarterly Information'!$O261,Exchange_Value)+AC261*$R261*SUMIF(Lists!$E$2:$E$133,'Quarterly Information'!$Q261,Exchange_Value)+AC261*$T261*SUMIF(Lists!$E$2:$E$133,'Quarterly Information'!$S261,Exchange_Value))/1000,AC261*SUMIF(Lists!$E$2:$E$133,$I261,Exchange_Value)/1000),1)</f>
        <v>0</v>
      </c>
      <c r="CA261" s="151">
        <f>ROUND(IF($I261="Other HFC Blend",(AD261*$L261*SUMIF(Lists!$E$2:$E$133,'Quarterly Information'!$K261,Exchange_Value)+AD261*$N261*SUMIF(Lists!$E$2:$E$133,'Quarterly Information'!$M261,Exchange_Value)+AD261*$P261*SUMIF(Lists!$E$2:$E$133,'Quarterly Information'!$O261,Exchange_Value)+AD261*$R261*SUMIF(Lists!$E$2:$E$133,'Quarterly Information'!$Q261,Exchange_Value)+AD261*$T261*SUMIF(Lists!$E$2:$E$133,'Quarterly Information'!$S261,Exchange_Value))/1000,AD261*SUMIF(Lists!$E$2:$E$133,$I261,Exchange_Value)/1000),1)</f>
        <v>0</v>
      </c>
      <c r="CB261" s="151">
        <f>ROUND(IF($I261="Other HFC Blend",(AE261*$L261*SUMIF(Lists!$E$2:$E$133,'Quarterly Information'!$K261,Exchange_Value)+AE261*$N261*SUMIF(Lists!$E$2:$E$133,'Quarterly Information'!$M261,Exchange_Value)+AE261*$P261*SUMIF(Lists!$E$2:$E$133,'Quarterly Information'!$O261,Exchange_Value)+AE261*$R261*SUMIF(Lists!$E$2:$E$133,'Quarterly Information'!$Q261,Exchange_Value)+AE261*$T261*SUMIF(Lists!$E$2:$E$133,'Quarterly Information'!$S261,Exchange_Value))/1000,AE261*SUMIF(Lists!$E$2:$E$133,$I261,Exchange_Value)/1000),1)</f>
        <v>0</v>
      </c>
      <c r="CC261" s="151">
        <f>ROUND(IF($I261="Other HFC Blend",(AF261*$L261*SUMIF(Lists!$E$2:$E$133,'Quarterly Information'!$K261,Exchange_Value)+AF261*$N261*SUMIF(Lists!$E$2:$E$133,'Quarterly Information'!$M261,Exchange_Value)+AF261*$P261*SUMIF(Lists!$E$2:$E$133,'Quarterly Information'!$O261,Exchange_Value)+AF261*$R261*SUMIF(Lists!$E$2:$E$133,'Quarterly Information'!$Q261,Exchange_Value)+AF261*$T261*SUMIF(Lists!$E$2:$E$133,'Quarterly Information'!$S261,Exchange_Value))/1000,AF261*SUMIF(Lists!$E$2:$E$133,$I261,Exchange_Value)/1000),1)</f>
        <v>0</v>
      </c>
    </row>
    <row r="262" spans="1:81" ht="14.1">
      <c r="A262" s="18">
        <v>220</v>
      </c>
      <c r="B262" s="46" t="str">
        <f t="shared" si="147"/>
        <v/>
      </c>
      <c r="C262" s="72"/>
      <c r="D262" s="47"/>
      <c r="E262" s="81"/>
      <c r="F262" s="48"/>
      <c r="G262" s="49"/>
      <c r="H262" s="50"/>
      <c r="I262" s="92"/>
      <c r="J262" s="104"/>
      <c r="K262" s="109"/>
      <c r="L262" s="51"/>
      <c r="M262" s="48"/>
      <c r="N262" s="51"/>
      <c r="O262" s="48"/>
      <c r="P262" s="51"/>
      <c r="Q262" s="69"/>
      <c r="R262" s="51"/>
      <c r="S262" s="69"/>
      <c r="T262" s="110"/>
      <c r="U262" s="107"/>
      <c r="V262" s="48"/>
      <c r="W262" s="52"/>
      <c r="X262" s="48"/>
      <c r="Y262" s="116"/>
      <c r="Z262" s="133"/>
      <c r="AA262" s="131"/>
      <c r="AB262" s="76"/>
      <c r="AC262" s="76"/>
      <c r="AD262" s="76"/>
      <c r="AE262" s="76"/>
      <c r="AF262" s="76"/>
      <c r="AG262" s="145"/>
      <c r="AH262"/>
      <c r="AI262" s="148">
        <f t="shared" si="111"/>
        <v>0</v>
      </c>
      <c r="AJ262" s="148">
        <f t="shared" si="112"/>
        <v>0</v>
      </c>
      <c r="AK262" s="148">
        <f t="shared" si="113"/>
        <v>0</v>
      </c>
      <c r="AL262" s="148">
        <f t="shared" si="114"/>
        <v>0</v>
      </c>
      <c r="AM262" s="148">
        <f t="shared" si="115"/>
        <v>0</v>
      </c>
      <c r="AN262" s="148">
        <f t="shared" si="116"/>
        <v>0</v>
      </c>
      <c r="AO262" s="150"/>
      <c r="AP262" s="149" t="e">
        <f t="shared" si="117"/>
        <v>#DIV/0!</v>
      </c>
      <c r="AQ262" s="149" t="e">
        <f t="shared" si="118"/>
        <v>#DIV/0!</v>
      </c>
      <c r="AR262" s="149" t="e">
        <f t="shared" si="119"/>
        <v>#DIV/0!</v>
      </c>
      <c r="AS262" s="149" t="e">
        <f t="shared" si="120"/>
        <v>#DIV/0!</v>
      </c>
      <c r="AT262" s="149" t="e">
        <f t="shared" si="121"/>
        <v>#DIV/0!</v>
      </c>
      <c r="AU262" s="148">
        <f t="shared" si="122"/>
        <v>0</v>
      </c>
      <c r="AV262" s="149" t="e">
        <f t="shared" si="123"/>
        <v>#DIV/0!</v>
      </c>
      <c r="AW262" s="149" t="e">
        <f t="shared" si="124"/>
        <v>#DIV/0!</v>
      </c>
      <c r="AX262" s="149" t="e">
        <f t="shared" si="125"/>
        <v>#DIV/0!</v>
      </c>
      <c r="AY262" s="149" t="e">
        <f t="shared" si="126"/>
        <v>#DIV/0!</v>
      </c>
      <c r="AZ262" s="149" t="e">
        <f t="shared" si="127"/>
        <v>#DIV/0!</v>
      </c>
      <c r="BA262" s="148">
        <f t="shared" si="128"/>
        <v>0</v>
      </c>
      <c r="BB262" s="149" t="e">
        <f t="shared" si="129"/>
        <v>#DIV/0!</v>
      </c>
      <c r="BC262" s="149" t="e">
        <f t="shared" si="130"/>
        <v>#DIV/0!</v>
      </c>
      <c r="BD262" s="149" t="e">
        <f t="shared" si="131"/>
        <v>#DIV/0!</v>
      </c>
      <c r="BE262" s="149" t="e">
        <f t="shared" si="132"/>
        <v>#DIV/0!</v>
      </c>
      <c r="BF262" s="149" t="e">
        <f t="shared" si="133"/>
        <v>#DIV/0!</v>
      </c>
      <c r="BG262" s="148">
        <f t="shared" si="134"/>
        <v>0</v>
      </c>
      <c r="BH262" s="149" t="e">
        <f t="shared" si="135"/>
        <v>#DIV/0!</v>
      </c>
      <c r="BI262" s="149" t="e">
        <f t="shared" si="136"/>
        <v>#DIV/0!</v>
      </c>
      <c r="BJ262" s="149" t="e">
        <f t="shared" si="137"/>
        <v>#DIV/0!</v>
      </c>
      <c r="BK262" s="149" t="e">
        <f t="shared" si="138"/>
        <v>#DIV/0!</v>
      </c>
      <c r="BL262" s="149" t="e">
        <f t="shared" si="139"/>
        <v>#DIV/0!</v>
      </c>
      <c r="BM262" s="148">
        <f t="shared" si="140"/>
        <v>0</v>
      </c>
      <c r="BN262" s="149" t="e">
        <f t="shared" si="141"/>
        <v>#DIV/0!</v>
      </c>
      <c r="BO262" s="149" t="e">
        <f t="shared" si="142"/>
        <v>#DIV/0!</v>
      </c>
      <c r="BP262" s="149" t="e">
        <f t="shared" si="143"/>
        <v>#DIV/0!</v>
      </c>
      <c r="BQ262" s="149" t="e">
        <f t="shared" si="144"/>
        <v>#DIV/0!</v>
      </c>
      <c r="BR262" s="149" t="e">
        <f t="shared" si="145"/>
        <v>#DIV/0!</v>
      </c>
      <c r="BS262" s="148">
        <f t="shared" si="146"/>
        <v>0</v>
      </c>
      <c r="BT262" s="150"/>
      <c r="BU262" s="150" t="e">
        <f>VLOOKUP(I262,Lists!$D$2:$D$19,1,FALSE)</f>
        <v>#N/A</v>
      </c>
      <c r="BV262" s="150" t="e">
        <f>VLOOKUP($I262,Blends!$B$2:$B$115,1,FALSE)</f>
        <v>#N/A</v>
      </c>
      <c r="BW262" s="150"/>
      <c r="BX262" s="151">
        <f>ROUND(IF($I262="Other HFC Blend",(AA262*$L262*SUMIF(Lists!$E$2:$E$133,'Quarterly Information'!$K262,Exchange_Value)+AA262*$N262*SUMIF(Lists!$E$2:$E$133,'Quarterly Information'!$M262,Exchange_Value)+AA262*$P262*SUMIF(Lists!$E$2:$E$133,'Quarterly Information'!$O262,Exchange_Value)+AA262*$R262*SUMIF(Lists!$E$2:$E$133,'Quarterly Information'!$Q262,Exchange_Value)+AA262*$T262*SUMIF(Lists!$E$2:$E$133,'Quarterly Information'!$S262,Exchange_Value))/1000,AA262*SUMIF(Lists!$E$2:$E$133,$I262,Exchange_Value)/1000),1)</f>
        <v>0</v>
      </c>
      <c r="BY262" s="151">
        <f>ROUND(IF($I262="Other HFC Blend",(AB262*$L262*SUMIF(Lists!$E$2:$E$133,'Quarterly Information'!$K262,Exchange_Value)+AB262*$N262*SUMIF(Lists!$E$2:$E$133,'Quarterly Information'!$M262,Exchange_Value)+AB262*$P262*SUMIF(Lists!$E$2:$E$133,'Quarterly Information'!$O262,Exchange_Value)+AB262*$R262*SUMIF(Lists!$E$2:$E$133,'Quarterly Information'!$Q262,Exchange_Value)+AB262*$T262*SUMIF(Lists!$E$2:$E$133,'Quarterly Information'!$S262,Exchange_Value))/1000,AB262*SUMIF(Lists!$E$2:$E$133,$I262,Exchange_Value)/1000),1)</f>
        <v>0</v>
      </c>
      <c r="BZ262" s="151">
        <f>ROUND(IF($I262="Other HFC Blend",(AC262*$L262*SUMIF(Lists!$E$2:$E$133,'Quarterly Information'!$K262,Exchange_Value)+AC262*$N262*SUMIF(Lists!$E$2:$E$133,'Quarterly Information'!$M262,Exchange_Value)+AC262*$P262*SUMIF(Lists!$E$2:$E$133,'Quarterly Information'!$O262,Exchange_Value)+AC262*$R262*SUMIF(Lists!$E$2:$E$133,'Quarterly Information'!$Q262,Exchange_Value)+AC262*$T262*SUMIF(Lists!$E$2:$E$133,'Quarterly Information'!$S262,Exchange_Value))/1000,AC262*SUMIF(Lists!$E$2:$E$133,$I262,Exchange_Value)/1000),1)</f>
        <v>0</v>
      </c>
      <c r="CA262" s="151">
        <f>ROUND(IF($I262="Other HFC Blend",(AD262*$L262*SUMIF(Lists!$E$2:$E$133,'Quarterly Information'!$K262,Exchange_Value)+AD262*$N262*SUMIF(Lists!$E$2:$E$133,'Quarterly Information'!$M262,Exchange_Value)+AD262*$P262*SUMIF(Lists!$E$2:$E$133,'Quarterly Information'!$O262,Exchange_Value)+AD262*$R262*SUMIF(Lists!$E$2:$E$133,'Quarterly Information'!$Q262,Exchange_Value)+AD262*$T262*SUMIF(Lists!$E$2:$E$133,'Quarterly Information'!$S262,Exchange_Value))/1000,AD262*SUMIF(Lists!$E$2:$E$133,$I262,Exchange_Value)/1000),1)</f>
        <v>0</v>
      </c>
      <c r="CB262" s="151">
        <f>ROUND(IF($I262="Other HFC Blend",(AE262*$L262*SUMIF(Lists!$E$2:$E$133,'Quarterly Information'!$K262,Exchange_Value)+AE262*$N262*SUMIF(Lists!$E$2:$E$133,'Quarterly Information'!$M262,Exchange_Value)+AE262*$P262*SUMIF(Lists!$E$2:$E$133,'Quarterly Information'!$O262,Exchange_Value)+AE262*$R262*SUMIF(Lists!$E$2:$E$133,'Quarterly Information'!$Q262,Exchange_Value)+AE262*$T262*SUMIF(Lists!$E$2:$E$133,'Quarterly Information'!$S262,Exchange_Value))/1000,AE262*SUMIF(Lists!$E$2:$E$133,$I262,Exchange_Value)/1000),1)</f>
        <v>0</v>
      </c>
      <c r="CC262" s="151">
        <f>ROUND(IF($I262="Other HFC Blend",(AF262*$L262*SUMIF(Lists!$E$2:$E$133,'Quarterly Information'!$K262,Exchange_Value)+AF262*$N262*SUMIF(Lists!$E$2:$E$133,'Quarterly Information'!$M262,Exchange_Value)+AF262*$P262*SUMIF(Lists!$E$2:$E$133,'Quarterly Information'!$O262,Exchange_Value)+AF262*$R262*SUMIF(Lists!$E$2:$E$133,'Quarterly Information'!$Q262,Exchange_Value)+AF262*$T262*SUMIF(Lists!$E$2:$E$133,'Quarterly Information'!$S262,Exchange_Value))/1000,AF262*SUMIF(Lists!$E$2:$E$133,$I262,Exchange_Value)/1000),1)</f>
        <v>0</v>
      </c>
    </row>
    <row r="263" spans="1:81" ht="14.1">
      <c r="A263" s="18">
        <v>221</v>
      </c>
      <c r="B263" s="46" t="str">
        <f t="shared" si="147"/>
        <v/>
      </c>
      <c r="C263" s="72"/>
      <c r="D263" s="47"/>
      <c r="E263" s="81"/>
      <c r="F263" s="48"/>
      <c r="G263" s="49"/>
      <c r="H263" s="50"/>
      <c r="I263" s="92"/>
      <c r="J263" s="104"/>
      <c r="K263" s="109"/>
      <c r="L263" s="51"/>
      <c r="M263" s="48"/>
      <c r="N263" s="51"/>
      <c r="O263" s="48"/>
      <c r="P263" s="51"/>
      <c r="Q263" s="69"/>
      <c r="R263" s="51"/>
      <c r="S263" s="69"/>
      <c r="T263" s="110"/>
      <c r="U263" s="107"/>
      <c r="V263" s="48"/>
      <c r="W263" s="52"/>
      <c r="X263" s="48"/>
      <c r="Y263" s="116"/>
      <c r="Z263" s="133"/>
      <c r="AA263" s="131"/>
      <c r="AB263" s="76"/>
      <c r="AC263" s="76"/>
      <c r="AD263" s="76"/>
      <c r="AE263" s="76"/>
      <c r="AF263" s="76"/>
      <c r="AG263" s="145"/>
      <c r="AH263"/>
      <c r="AI263" s="148">
        <f t="shared" si="111"/>
        <v>0</v>
      </c>
      <c r="AJ263" s="148">
        <f t="shared" si="112"/>
        <v>0</v>
      </c>
      <c r="AK263" s="148">
        <f t="shared" si="113"/>
        <v>0</v>
      </c>
      <c r="AL263" s="148">
        <f t="shared" si="114"/>
        <v>0</v>
      </c>
      <c r="AM263" s="148">
        <f t="shared" si="115"/>
        <v>0</v>
      </c>
      <c r="AN263" s="148">
        <f t="shared" si="116"/>
        <v>0</v>
      </c>
      <c r="AO263" s="150"/>
      <c r="AP263" s="149" t="e">
        <f t="shared" si="117"/>
        <v>#DIV/0!</v>
      </c>
      <c r="AQ263" s="149" t="e">
        <f t="shared" si="118"/>
        <v>#DIV/0!</v>
      </c>
      <c r="AR263" s="149" t="e">
        <f t="shared" si="119"/>
        <v>#DIV/0!</v>
      </c>
      <c r="AS263" s="149" t="e">
        <f t="shared" si="120"/>
        <v>#DIV/0!</v>
      </c>
      <c r="AT263" s="149" t="e">
        <f t="shared" si="121"/>
        <v>#DIV/0!</v>
      </c>
      <c r="AU263" s="148">
        <f t="shared" si="122"/>
        <v>0</v>
      </c>
      <c r="AV263" s="149" t="e">
        <f t="shared" si="123"/>
        <v>#DIV/0!</v>
      </c>
      <c r="AW263" s="149" t="e">
        <f t="shared" si="124"/>
        <v>#DIV/0!</v>
      </c>
      <c r="AX263" s="149" t="e">
        <f t="shared" si="125"/>
        <v>#DIV/0!</v>
      </c>
      <c r="AY263" s="149" t="e">
        <f t="shared" si="126"/>
        <v>#DIV/0!</v>
      </c>
      <c r="AZ263" s="149" t="e">
        <f t="shared" si="127"/>
        <v>#DIV/0!</v>
      </c>
      <c r="BA263" s="148">
        <f t="shared" si="128"/>
        <v>0</v>
      </c>
      <c r="BB263" s="149" t="e">
        <f t="shared" si="129"/>
        <v>#DIV/0!</v>
      </c>
      <c r="BC263" s="149" t="e">
        <f t="shared" si="130"/>
        <v>#DIV/0!</v>
      </c>
      <c r="BD263" s="149" t="e">
        <f t="shared" si="131"/>
        <v>#DIV/0!</v>
      </c>
      <c r="BE263" s="149" t="e">
        <f t="shared" si="132"/>
        <v>#DIV/0!</v>
      </c>
      <c r="BF263" s="149" t="e">
        <f t="shared" si="133"/>
        <v>#DIV/0!</v>
      </c>
      <c r="BG263" s="148">
        <f t="shared" si="134"/>
        <v>0</v>
      </c>
      <c r="BH263" s="149" t="e">
        <f t="shared" si="135"/>
        <v>#DIV/0!</v>
      </c>
      <c r="BI263" s="149" t="e">
        <f t="shared" si="136"/>
        <v>#DIV/0!</v>
      </c>
      <c r="BJ263" s="149" t="e">
        <f t="shared" si="137"/>
        <v>#DIV/0!</v>
      </c>
      <c r="BK263" s="149" t="e">
        <f t="shared" si="138"/>
        <v>#DIV/0!</v>
      </c>
      <c r="BL263" s="149" t="e">
        <f t="shared" si="139"/>
        <v>#DIV/0!</v>
      </c>
      <c r="BM263" s="148">
        <f t="shared" si="140"/>
        <v>0</v>
      </c>
      <c r="BN263" s="149" t="e">
        <f t="shared" si="141"/>
        <v>#DIV/0!</v>
      </c>
      <c r="BO263" s="149" t="e">
        <f t="shared" si="142"/>
        <v>#DIV/0!</v>
      </c>
      <c r="BP263" s="149" t="e">
        <f t="shared" si="143"/>
        <v>#DIV/0!</v>
      </c>
      <c r="BQ263" s="149" t="e">
        <f t="shared" si="144"/>
        <v>#DIV/0!</v>
      </c>
      <c r="BR263" s="149" t="e">
        <f t="shared" si="145"/>
        <v>#DIV/0!</v>
      </c>
      <c r="BS263" s="148">
        <f t="shared" si="146"/>
        <v>0</v>
      </c>
      <c r="BT263" s="150"/>
      <c r="BU263" s="150" t="e">
        <f>VLOOKUP(I263,Lists!$D$2:$D$19,1,FALSE)</f>
        <v>#N/A</v>
      </c>
      <c r="BV263" s="150" t="e">
        <f>VLOOKUP($I263,Blends!$B$2:$B$115,1,FALSE)</f>
        <v>#N/A</v>
      </c>
      <c r="BW263" s="150"/>
      <c r="BX263" s="151">
        <f>ROUND(IF($I263="Other HFC Blend",(AA263*$L263*SUMIF(Lists!$E$2:$E$133,'Quarterly Information'!$K263,Exchange_Value)+AA263*$N263*SUMIF(Lists!$E$2:$E$133,'Quarterly Information'!$M263,Exchange_Value)+AA263*$P263*SUMIF(Lists!$E$2:$E$133,'Quarterly Information'!$O263,Exchange_Value)+AA263*$R263*SUMIF(Lists!$E$2:$E$133,'Quarterly Information'!$Q263,Exchange_Value)+AA263*$T263*SUMIF(Lists!$E$2:$E$133,'Quarterly Information'!$S263,Exchange_Value))/1000,AA263*SUMIF(Lists!$E$2:$E$133,$I263,Exchange_Value)/1000),1)</f>
        <v>0</v>
      </c>
      <c r="BY263" s="151">
        <f>ROUND(IF($I263="Other HFC Blend",(AB263*$L263*SUMIF(Lists!$E$2:$E$133,'Quarterly Information'!$K263,Exchange_Value)+AB263*$N263*SUMIF(Lists!$E$2:$E$133,'Quarterly Information'!$M263,Exchange_Value)+AB263*$P263*SUMIF(Lists!$E$2:$E$133,'Quarterly Information'!$O263,Exchange_Value)+AB263*$R263*SUMIF(Lists!$E$2:$E$133,'Quarterly Information'!$Q263,Exchange_Value)+AB263*$T263*SUMIF(Lists!$E$2:$E$133,'Quarterly Information'!$S263,Exchange_Value))/1000,AB263*SUMIF(Lists!$E$2:$E$133,$I263,Exchange_Value)/1000),1)</f>
        <v>0</v>
      </c>
      <c r="BZ263" s="151">
        <f>ROUND(IF($I263="Other HFC Blend",(AC263*$L263*SUMIF(Lists!$E$2:$E$133,'Quarterly Information'!$K263,Exchange_Value)+AC263*$N263*SUMIF(Lists!$E$2:$E$133,'Quarterly Information'!$M263,Exchange_Value)+AC263*$P263*SUMIF(Lists!$E$2:$E$133,'Quarterly Information'!$O263,Exchange_Value)+AC263*$R263*SUMIF(Lists!$E$2:$E$133,'Quarterly Information'!$Q263,Exchange_Value)+AC263*$T263*SUMIF(Lists!$E$2:$E$133,'Quarterly Information'!$S263,Exchange_Value))/1000,AC263*SUMIF(Lists!$E$2:$E$133,$I263,Exchange_Value)/1000),1)</f>
        <v>0</v>
      </c>
      <c r="CA263" s="151">
        <f>ROUND(IF($I263="Other HFC Blend",(AD263*$L263*SUMIF(Lists!$E$2:$E$133,'Quarterly Information'!$K263,Exchange_Value)+AD263*$N263*SUMIF(Lists!$E$2:$E$133,'Quarterly Information'!$M263,Exchange_Value)+AD263*$P263*SUMIF(Lists!$E$2:$E$133,'Quarterly Information'!$O263,Exchange_Value)+AD263*$R263*SUMIF(Lists!$E$2:$E$133,'Quarterly Information'!$Q263,Exchange_Value)+AD263*$T263*SUMIF(Lists!$E$2:$E$133,'Quarterly Information'!$S263,Exchange_Value))/1000,AD263*SUMIF(Lists!$E$2:$E$133,$I263,Exchange_Value)/1000),1)</f>
        <v>0</v>
      </c>
      <c r="CB263" s="151">
        <f>ROUND(IF($I263="Other HFC Blend",(AE263*$L263*SUMIF(Lists!$E$2:$E$133,'Quarterly Information'!$K263,Exchange_Value)+AE263*$N263*SUMIF(Lists!$E$2:$E$133,'Quarterly Information'!$M263,Exchange_Value)+AE263*$P263*SUMIF(Lists!$E$2:$E$133,'Quarterly Information'!$O263,Exchange_Value)+AE263*$R263*SUMIF(Lists!$E$2:$E$133,'Quarterly Information'!$Q263,Exchange_Value)+AE263*$T263*SUMIF(Lists!$E$2:$E$133,'Quarterly Information'!$S263,Exchange_Value))/1000,AE263*SUMIF(Lists!$E$2:$E$133,$I263,Exchange_Value)/1000),1)</f>
        <v>0</v>
      </c>
      <c r="CC263" s="151">
        <f>ROUND(IF($I263="Other HFC Blend",(AF263*$L263*SUMIF(Lists!$E$2:$E$133,'Quarterly Information'!$K263,Exchange_Value)+AF263*$N263*SUMIF(Lists!$E$2:$E$133,'Quarterly Information'!$M263,Exchange_Value)+AF263*$P263*SUMIF(Lists!$E$2:$E$133,'Quarterly Information'!$O263,Exchange_Value)+AF263*$R263*SUMIF(Lists!$E$2:$E$133,'Quarterly Information'!$Q263,Exchange_Value)+AF263*$T263*SUMIF(Lists!$E$2:$E$133,'Quarterly Information'!$S263,Exchange_Value))/1000,AF263*SUMIF(Lists!$E$2:$E$133,$I263,Exchange_Value)/1000),1)</f>
        <v>0</v>
      </c>
    </row>
    <row r="264" spans="1:81" ht="14.1">
      <c r="A264" s="18">
        <v>222</v>
      </c>
      <c r="B264" s="46" t="str">
        <f t="shared" si="147"/>
        <v/>
      </c>
      <c r="C264" s="72"/>
      <c r="D264" s="47"/>
      <c r="E264" s="81"/>
      <c r="F264" s="48"/>
      <c r="G264" s="49"/>
      <c r="H264" s="50"/>
      <c r="I264" s="92"/>
      <c r="J264" s="104"/>
      <c r="K264" s="109"/>
      <c r="L264" s="51"/>
      <c r="M264" s="48"/>
      <c r="N264" s="51"/>
      <c r="O264" s="48"/>
      <c r="P264" s="51"/>
      <c r="Q264" s="69"/>
      <c r="R264" s="51"/>
      <c r="S264" s="69"/>
      <c r="T264" s="110"/>
      <c r="U264" s="107"/>
      <c r="V264" s="48"/>
      <c r="W264" s="52"/>
      <c r="X264" s="48"/>
      <c r="Y264" s="116"/>
      <c r="Z264" s="133"/>
      <c r="AA264" s="131"/>
      <c r="AB264" s="76"/>
      <c r="AC264" s="76"/>
      <c r="AD264" s="76"/>
      <c r="AE264" s="76"/>
      <c r="AF264" s="76"/>
      <c r="AG264" s="145"/>
      <c r="AH264"/>
      <c r="AI264" s="148">
        <f t="shared" si="111"/>
        <v>0</v>
      </c>
      <c r="AJ264" s="148">
        <f t="shared" si="112"/>
        <v>0</v>
      </c>
      <c r="AK264" s="148">
        <f t="shared" si="113"/>
        <v>0</v>
      </c>
      <c r="AL264" s="148">
        <f t="shared" si="114"/>
        <v>0</v>
      </c>
      <c r="AM264" s="148">
        <f t="shared" si="115"/>
        <v>0</v>
      </c>
      <c r="AN264" s="148">
        <f t="shared" si="116"/>
        <v>0</v>
      </c>
      <c r="AO264" s="150"/>
      <c r="AP264" s="149" t="e">
        <f t="shared" si="117"/>
        <v>#DIV/0!</v>
      </c>
      <c r="AQ264" s="149" t="e">
        <f t="shared" si="118"/>
        <v>#DIV/0!</v>
      </c>
      <c r="AR264" s="149" t="e">
        <f t="shared" si="119"/>
        <v>#DIV/0!</v>
      </c>
      <c r="AS264" s="149" t="e">
        <f t="shared" si="120"/>
        <v>#DIV/0!</v>
      </c>
      <c r="AT264" s="149" t="e">
        <f t="shared" si="121"/>
        <v>#DIV/0!</v>
      </c>
      <c r="AU264" s="148">
        <f t="shared" si="122"/>
        <v>0</v>
      </c>
      <c r="AV264" s="149" t="e">
        <f t="shared" si="123"/>
        <v>#DIV/0!</v>
      </c>
      <c r="AW264" s="149" t="e">
        <f t="shared" si="124"/>
        <v>#DIV/0!</v>
      </c>
      <c r="AX264" s="149" t="e">
        <f t="shared" si="125"/>
        <v>#DIV/0!</v>
      </c>
      <c r="AY264" s="149" t="e">
        <f t="shared" si="126"/>
        <v>#DIV/0!</v>
      </c>
      <c r="AZ264" s="149" t="e">
        <f t="shared" si="127"/>
        <v>#DIV/0!</v>
      </c>
      <c r="BA264" s="148">
        <f t="shared" si="128"/>
        <v>0</v>
      </c>
      <c r="BB264" s="149" t="e">
        <f t="shared" si="129"/>
        <v>#DIV/0!</v>
      </c>
      <c r="BC264" s="149" t="e">
        <f t="shared" si="130"/>
        <v>#DIV/0!</v>
      </c>
      <c r="BD264" s="149" t="e">
        <f t="shared" si="131"/>
        <v>#DIV/0!</v>
      </c>
      <c r="BE264" s="149" t="e">
        <f t="shared" si="132"/>
        <v>#DIV/0!</v>
      </c>
      <c r="BF264" s="149" t="e">
        <f t="shared" si="133"/>
        <v>#DIV/0!</v>
      </c>
      <c r="BG264" s="148">
        <f t="shared" si="134"/>
        <v>0</v>
      </c>
      <c r="BH264" s="149" t="e">
        <f t="shared" si="135"/>
        <v>#DIV/0!</v>
      </c>
      <c r="BI264" s="149" t="e">
        <f t="shared" si="136"/>
        <v>#DIV/0!</v>
      </c>
      <c r="BJ264" s="149" t="e">
        <f t="shared" si="137"/>
        <v>#DIV/0!</v>
      </c>
      <c r="BK264" s="149" t="e">
        <f t="shared" si="138"/>
        <v>#DIV/0!</v>
      </c>
      <c r="BL264" s="149" t="e">
        <f t="shared" si="139"/>
        <v>#DIV/0!</v>
      </c>
      <c r="BM264" s="148">
        <f t="shared" si="140"/>
        <v>0</v>
      </c>
      <c r="BN264" s="149" t="e">
        <f t="shared" si="141"/>
        <v>#DIV/0!</v>
      </c>
      <c r="BO264" s="149" t="e">
        <f t="shared" si="142"/>
        <v>#DIV/0!</v>
      </c>
      <c r="BP264" s="149" t="e">
        <f t="shared" si="143"/>
        <v>#DIV/0!</v>
      </c>
      <c r="BQ264" s="149" t="e">
        <f t="shared" si="144"/>
        <v>#DIV/0!</v>
      </c>
      <c r="BR264" s="149" t="e">
        <f t="shared" si="145"/>
        <v>#DIV/0!</v>
      </c>
      <c r="BS264" s="148">
        <f t="shared" si="146"/>
        <v>0</v>
      </c>
      <c r="BT264" s="150"/>
      <c r="BU264" s="150" t="e">
        <f>VLOOKUP(I264,Lists!$D$2:$D$19,1,FALSE)</f>
        <v>#N/A</v>
      </c>
      <c r="BV264" s="150" t="e">
        <f>VLOOKUP($I264,Blends!$B$2:$B$115,1,FALSE)</f>
        <v>#N/A</v>
      </c>
      <c r="BW264" s="150"/>
      <c r="BX264" s="151">
        <f>ROUND(IF($I264="Other HFC Blend",(AA264*$L264*SUMIF(Lists!$E$2:$E$133,'Quarterly Information'!$K264,Exchange_Value)+AA264*$N264*SUMIF(Lists!$E$2:$E$133,'Quarterly Information'!$M264,Exchange_Value)+AA264*$P264*SUMIF(Lists!$E$2:$E$133,'Quarterly Information'!$O264,Exchange_Value)+AA264*$R264*SUMIF(Lists!$E$2:$E$133,'Quarterly Information'!$Q264,Exchange_Value)+AA264*$T264*SUMIF(Lists!$E$2:$E$133,'Quarterly Information'!$S264,Exchange_Value))/1000,AA264*SUMIF(Lists!$E$2:$E$133,$I264,Exchange_Value)/1000),1)</f>
        <v>0</v>
      </c>
      <c r="BY264" s="151">
        <f>ROUND(IF($I264="Other HFC Blend",(AB264*$L264*SUMIF(Lists!$E$2:$E$133,'Quarterly Information'!$K264,Exchange_Value)+AB264*$N264*SUMIF(Lists!$E$2:$E$133,'Quarterly Information'!$M264,Exchange_Value)+AB264*$P264*SUMIF(Lists!$E$2:$E$133,'Quarterly Information'!$O264,Exchange_Value)+AB264*$R264*SUMIF(Lists!$E$2:$E$133,'Quarterly Information'!$Q264,Exchange_Value)+AB264*$T264*SUMIF(Lists!$E$2:$E$133,'Quarterly Information'!$S264,Exchange_Value))/1000,AB264*SUMIF(Lists!$E$2:$E$133,$I264,Exchange_Value)/1000),1)</f>
        <v>0</v>
      </c>
      <c r="BZ264" s="151">
        <f>ROUND(IF($I264="Other HFC Blend",(AC264*$L264*SUMIF(Lists!$E$2:$E$133,'Quarterly Information'!$K264,Exchange_Value)+AC264*$N264*SUMIF(Lists!$E$2:$E$133,'Quarterly Information'!$M264,Exchange_Value)+AC264*$P264*SUMIF(Lists!$E$2:$E$133,'Quarterly Information'!$O264,Exchange_Value)+AC264*$R264*SUMIF(Lists!$E$2:$E$133,'Quarterly Information'!$Q264,Exchange_Value)+AC264*$T264*SUMIF(Lists!$E$2:$E$133,'Quarterly Information'!$S264,Exchange_Value))/1000,AC264*SUMIF(Lists!$E$2:$E$133,$I264,Exchange_Value)/1000),1)</f>
        <v>0</v>
      </c>
      <c r="CA264" s="151">
        <f>ROUND(IF($I264="Other HFC Blend",(AD264*$L264*SUMIF(Lists!$E$2:$E$133,'Quarterly Information'!$K264,Exchange_Value)+AD264*$N264*SUMIF(Lists!$E$2:$E$133,'Quarterly Information'!$M264,Exchange_Value)+AD264*$P264*SUMIF(Lists!$E$2:$E$133,'Quarterly Information'!$O264,Exchange_Value)+AD264*$R264*SUMIF(Lists!$E$2:$E$133,'Quarterly Information'!$Q264,Exchange_Value)+AD264*$T264*SUMIF(Lists!$E$2:$E$133,'Quarterly Information'!$S264,Exchange_Value))/1000,AD264*SUMIF(Lists!$E$2:$E$133,$I264,Exchange_Value)/1000),1)</f>
        <v>0</v>
      </c>
      <c r="CB264" s="151">
        <f>ROUND(IF($I264="Other HFC Blend",(AE264*$L264*SUMIF(Lists!$E$2:$E$133,'Quarterly Information'!$K264,Exchange_Value)+AE264*$N264*SUMIF(Lists!$E$2:$E$133,'Quarterly Information'!$M264,Exchange_Value)+AE264*$P264*SUMIF(Lists!$E$2:$E$133,'Quarterly Information'!$O264,Exchange_Value)+AE264*$R264*SUMIF(Lists!$E$2:$E$133,'Quarterly Information'!$Q264,Exchange_Value)+AE264*$T264*SUMIF(Lists!$E$2:$E$133,'Quarterly Information'!$S264,Exchange_Value))/1000,AE264*SUMIF(Lists!$E$2:$E$133,$I264,Exchange_Value)/1000),1)</f>
        <v>0</v>
      </c>
      <c r="CC264" s="151">
        <f>ROUND(IF($I264="Other HFC Blend",(AF264*$L264*SUMIF(Lists!$E$2:$E$133,'Quarterly Information'!$K264,Exchange_Value)+AF264*$N264*SUMIF(Lists!$E$2:$E$133,'Quarterly Information'!$M264,Exchange_Value)+AF264*$P264*SUMIF(Lists!$E$2:$E$133,'Quarterly Information'!$O264,Exchange_Value)+AF264*$R264*SUMIF(Lists!$E$2:$E$133,'Quarterly Information'!$Q264,Exchange_Value)+AF264*$T264*SUMIF(Lists!$E$2:$E$133,'Quarterly Information'!$S264,Exchange_Value))/1000,AF264*SUMIF(Lists!$E$2:$E$133,$I264,Exchange_Value)/1000),1)</f>
        <v>0</v>
      </c>
    </row>
    <row r="265" spans="1:81" ht="14.1">
      <c r="A265" s="18">
        <v>223</v>
      </c>
      <c r="B265" s="46" t="str">
        <f t="shared" si="147"/>
        <v/>
      </c>
      <c r="C265" s="72"/>
      <c r="D265" s="47"/>
      <c r="E265" s="81"/>
      <c r="F265" s="48"/>
      <c r="G265" s="49"/>
      <c r="H265" s="50"/>
      <c r="I265" s="92"/>
      <c r="J265" s="104"/>
      <c r="K265" s="109"/>
      <c r="L265" s="51"/>
      <c r="M265" s="48"/>
      <c r="N265" s="51"/>
      <c r="O265" s="48"/>
      <c r="P265" s="51"/>
      <c r="Q265" s="69"/>
      <c r="R265" s="51"/>
      <c r="S265" s="69"/>
      <c r="T265" s="110"/>
      <c r="U265" s="107"/>
      <c r="V265" s="48"/>
      <c r="W265" s="52"/>
      <c r="X265" s="48"/>
      <c r="Y265" s="116"/>
      <c r="Z265" s="133"/>
      <c r="AA265" s="131"/>
      <c r="AB265" s="76"/>
      <c r="AC265" s="76"/>
      <c r="AD265" s="76"/>
      <c r="AE265" s="76"/>
      <c r="AF265" s="76"/>
      <c r="AG265" s="145"/>
      <c r="AH265"/>
      <c r="AI265" s="148">
        <f t="shared" si="111"/>
        <v>0</v>
      </c>
      <c r="AJ265" s="148">
        <f t="shared" si="112"/>
        <v>0</v>
      </c>
      <c r="AK265" s="148">
        <f t="shared" si="113"/>
        <v>0</v>
      </c>
      <c r="AL265" s="148">
        <f t="shared" si="114"/>
        <v>0</v>
      </c>
      <c r="AM265" s="148">
        <f t="shared" si="115"/>
        <v>0</v>
      </c>
      <c r="AN265" s="148">
        <f t="shared" si="116"/>
        <v>0</v>
      </c>
      <c r="AO265" s="150"/>
      <c r="AP265" s="149" t="e">
        <f t="shared" si="117"/>
        <v>#DIV/0!</v>
      </c>
      <c r="AQ265" s="149" t="e">
        <f t="shared" si="118"/>
        <v>#DIV/0!</v>
      </c>
      <c r="AR265" s="149" t="e">
        <f t="shared" si="119"/>
        <v>#DIV/0!</v>
      </c>
      <c r="AS265" s="149" t="e">
        <f t="shared" si="120"/>
        <v>#DIV/0!</v>
      </c>
      <c r="AT265" s="149" t="e">
        <f t="shared" si="121"/>
        <v>#DIV/0!</v>
      </c>
      <c r="AU265" s="148">
        <f t="shared" si="122"/>
        <v>0</v>
      </c>
      <c r="AV265" s="149" t="e">
        <f t="shared" si="123"/>
        <v>#DIV/0!</v>
      </c>
      <c r="AW265" s="149" t="e">
        <f t="shared" si="124"/>
        <v>#DIV/0!</v>
      </c>
      <c r="AX265" s="149" t="e">
        <f t="shared" si="125"/>
        <v>#DIV/0!</v>
      </c>
      <c r="AY265" s="149" t="e">
        <f t="shared" si="126"/>
        <v>#DIV/0!</v>
      </c>
      <c r="AZ265" s="149" t="e">
        <f t="shared" si="127"/>
        <v>#DIV/0!</v>
      </c>
      <c r="BA265" s="148">
        <f t="shared" si="128"/>
        <v>0</v>
      </c>
      <c r="BB265" s="149" t="e">
        <f t="shared" si="129"/>
        <v>#DIV/0!</v>
      </c>
      <c r="BC265" s="149" t="e">
        <f t="shared" si="130"/>
        <v>#DIV/0!</v>
      </c>
      <c r="BD265" s="149" t="e">
        <f t="shared" si="131"/>
        <v>#DIV/0!</v>
      </c>
      <c r="BE265" s="149" t="e">
        <f t="shared" si="132"/>
        <v>#DIV/0!</v>
      </c>
      <c r="BF265" s="149" t="e">
        <f t="shared" si="133"/>
        <v>#DIV/0!</v>
      </c>
      <c r="BG265" s="148">
        <f t="shared" si="134"/>
        <v>0</v>
      </c>
      <c r="BH265" s="149" t="e">
        <f t="shared" si="135"/>
        <v>#DIV/0!</v>
      </c>
      <c r="BI265" s="149" t="e">
        <f t="shared" si="136"/>
        <v>#DIV/0!</v>
      </c>
      <c r="BJ265" s="149" t="e">
        <f t="shared" si="137"/>
        <v>#DIV/0!</v>
      </c>
      <c r="BK265" s="149" t="e">
        <f t="shared" si="138"/>
        <v>#DIV/0!</v>
      </c>
      <c r="BL265" s="149" t="e">
        <f t="shared" si="139"/>
        <v>#DIV/0!</v>
      </c>
      <c r="BM265" s="148">
        <f t="shared" si="140"/>
        <v>0</v>
      </c>
      <c r="BN265" s="149" t="e">
        <f t="shared" si="141"/>
        <v>#DIV/0!</v>
      </c>
      <c r="BO265" s="149" t="e">
        <f t="shared" si="142"/>
        <v>#DIV/0!</v>
      </c>
      <c r="BP265" s="149" t="e">
        <f t="shared" si="143"/>
        <v>#DIV/0!</v>
      </c>
      <c r="BQ265" s="149" t="e">
        <f t="shared" si="144"/>
        <v>#DIV/0!</v>
      </c>
      <c r="BR265" s="149" t="e">
        <f t="shared" si="145"/>
        <v>#DIV/0!</v>
      </c>
      <c r="BS265" s="148">
        <f t="shared" si="146"/>
        <v>0</v>
      </c>
      <c r="BT265" s="150"/>
      <c r="BU265" s="150" t="e">
        <f>VLOOKUP(I265,Lists!$D$2:$D$19,1,FALSE)</f>
        <v>#N/A</v>
      </c>
      <c r="BV265" s="150" t="e">
        <f>VLOOKUP($I265,Blends!$B$2:$B$115,1,FALSE)</f>
        <v>#N/A</v>
      </c>
      <c r="BW265" s="150"/>
      <c r="BX265" s="151">
        <f>ROUND(IF($I265="Other HFC Blend",(AA265*$L265*SUMIF(Lists!$E$2:$E$133,'Quarterly Information'!$K265,Exchange_Value)+AA265*$N265*SUMIF(Lists!$E$2:$E$133,'Quarterly Information'!$M265,Exchange_Value)+AA265*$P265*SUMIF(Lists!$E$2:$E$133,'Quarterly Information'!$O265,Exchange_Value)+AA265*$R265*SUMIF(Lists!$E$2:$E$133,'Quarterly Information'!$Q265,Exchange_Value)+AA265*$T265*SUMIF(Lists!$E$2:$E$133,'Quarterly Information'!$S265,Exchange_Value))/1000,AA265*SUMIF(Lists!$E$2:$E$133,$I265,Exchange_Value)/1000),1)</f>
        <v>0</v>
      </c>
      <c r="BY265" s="151">
        <f>ROUND(IF($I265="Other HFC Blend",(AB265*$L265*SUMIF(Lists!$E$2:$E$133,'Quarterly Information'!$K265,Exchange_Value)+AB265*$N265*SUMIF(Lists!$E$2:$E$133,'Quarterly Information'!$M265,Exchange_Value)+AB265*$P265*SUMIF(Lists!$E$2:$E$133,'Quarterly Information'!$O265,Exchange_Value)+AB265*$R265*SUMIF(Lists!$E$2:$E$133,'Quarterly Information'!$Q265,Exchange_Value)+AB265*$T265*SUMIF(Lists!$E$2:$E$133,'Quarterly Information'!$S265,Exchange_Value))/1000,AB265*SUMIF(Lists!$E$2:$E$133,$I265,Exchange_Value)/1000),1)</f>
        <v>0</v>
      </c>
      <c r="BZ265" s="151">
        <f>ROUND(IF($I265="Other HFC Blend",(AC265*$L265*SUMIF(Lists!$E$2:$E$133,'Quarterly Information'!$K265,Exchange_Value)+AC265*$N265*SUMIF(Lists!$E$2:$E$133,'Quarterly Information'!$M265,Exchange_Value)+AC265*$P265*SUMIF(Lists!$E$2:$E$133,'Quarterly Information'!$O265,Exchange_Value)+AC265*$R265*SUMIF(Lists!$E$2:$E$133,'Quarterly Information'!$Q265,Exchange_Value)+AC265*$T265*SUMIF(Lists!$E$2:$E$133,'Quarterly Information'!$S265,Exchange_Value))/1000,AC265*SUMIF(Lists!$E$2:$E$133,$I265,Exchange_Value)/1000),1)</f>
        <v>0</v>
      </c>
      <c r="CA265" s="151">
        <f>ROUND(IF($I265="Other HFC Blend",(AD265*$L265*SUMIF(Lists!$E$2:$E$133,'Quarterly Information'!$K265,Exchange_Value)+AD265*$N265*SUMIF(Lists!$E$2:$E$133,'Quarterly Information'!$M265,Exchange_Value)+AD265*$P265*SUMIF(Lists!$E$2:$E$133,'Quarterly Information'!$O265,Exchange_Value)+AD265*$R265*SUMIF(Lists!$E$2:$E$133,'Quarterly Information'!$Q265,Exchange_Value)+AD265*$T265*SUMIF(Lists!$E$2:$E$133,'Quarterly Information'!$S265,Exchange_Value))/1000,AD265*SUMIF(Lists!$E$2:$E$133,$I265,Exchange_Value)/1000),1)</f>
        <v>0</v>
      </c>
      <c r="CB265" s="151">
        <f>ROUND(IF($I265="Other HFC Blend",(AE265*$L265*SUMIF(Lists!$E$2:$E$133,'Quarterly Information'!$K265,Exchange_Value)+AE265*$N265*SUMIF(Lists!$E$2:$E$133,'Quarterly Information'!$M265,Exchange_Value)+AE265*$P265*SUMIF(Lists!$E$2:$E$133,'Quarterly Information'!$O265,Exchange_Value)+AE265*$R265*SUMIF(Lists!$E$2:$E$133,'Quarterly Information'!$Q265,Exchange_Value)+AE265*$T265*SUMIF(Lists!$E$2:$E$133,'Quarterly Information'!$S265,Exchange_Value))/1000,AE265*SUMIF(Lists!$E$2:$E$133,$I265,Exchange_Value)/1000),1)</f>
        <v>0</v>
      </c>
      <c r="CC265" s="151">
        <f>ROUND(IF($I265="Other HFC Blend",(AF265*$L265*SUMIF(Lists!$E$2:$E$133,'Quarterly Information'!$K265,Exchange_Value)+AF265*$N265*SUMIF(Lists!$E$2:$E$133,'Quarterly Information'!$M265,Exchange_Value)+AF265*$P265*SUMIF(Lists!$E$2:$E$133,'Quarterly Information'!$O265,Exchange_Value)+AF265*$R265*SUMIF(Lists!$E$2:$E$133,'Quarterly Information'!$Q265,Exchange_Value)+AF265*$T265*SUMIF(Lists!$E$2:$E$133,'Quarterly Information'!$S265,Exchange_Value))/1000,AF265*SUMIF(Lists!$E$2:$E$133,$I265,Exchange_Value)/1000),1)</f>
        <v>0</v>
      </c>
    </row>
    <row r="266" spans="1:81" ht="14.1">
      <c r="A266" s="18">
        <v>224</v>
      </c>
      <c r="B266" s="46" t="str">
        <f t="shared" si="147"/>
        <v/>
      </c>
      <c r="C266" s="72"/>
      <c r="D266" s="47"/>
      <c r="E266" s="81"/>
      <c r="F266" s="48"/>
      <c r="G266" s="49"/>
      <c r="H266" s="50"/>
      <c r="I266" s="92"/>
      <c r="J266" s="104"/>
      <c r="K266" s="109"/>
      <c r="L266" s="51"/>
      <c r="M266" s="48"/>
      <c r="N266" s="51"/>
      <c r="O266" s="48"/>
      <c r="P266" s="51"/>
      <c r="Q266" s="69"/>
      <c r="R266" s="51"/>
      <c r="S266" s="69"/>
      <c r="T266" s="110"/>
      <c r="U266" s="107"/>
      <c r="V266" s="48"/>
      <c r="W266" s="52"/>
      <c r="X266" s="48"/>
      <c r="Y266" s="116"/>
      <c r="Z266" s="133"/>
      <c r="AA266" s="131"/>
      <c r="AB266" s="76"/>
      <c r="AC266" s="76"/>
      <c r="AD266" s="76"/>
      <c r="AE266" s="76"/>
      <c r="AF266" s="76"/>
      <c r="AG266" s="145"/>
      <c r="AH266"/>
      <c r="AI266" s="148">
        <f t="shared" si="111"/>
        <v>0</v>
      </c>
      <c r="AJ266" s="148">
        <f t="shared" si="112"/>
        <v>0</v>
      </c>
      <c r="AK266" s="148">
        <f t="shared" si="113"/>
        <v>0</v>
      </c>
      <c r="AL266" s="148">
        <f t="shared" si="114"/>
        <v>0</v>
      </c>
      <c r="AM266" s="148">
        <f t="shared" si="115"/>
        <v>0</v>
      </c>
      <c r="AN266" s="148">
        <f t="shared" si="116"/>
        <v>0</v>
      </c>
      <c r="AO266" s="150"/>
      <c r="AP266" s="149" t="e">
        <f t="shared" si="117"/>
        <v>#DIV/0!</v>
      </c>
      <c r="AQ266" s="149" t="e">
        <f t="shared" si="118"/>
        <v>#DIV/0!</v>
      </c>
      <c r="AR266" s="149" t="e">
        <f t="shared" si="119"/>
        <v>#DIV/0!</v>
      </c>
      <c r="AS266" s="149" t="e">
        <f t="shared" si="120"/>
        <v>#DIV/0!</v>
      </c>
      <c r="AT266" s="149" t="e">
        <f t="shared" si="121"/>
        <v>#DIV/0!</v>
      </c>
      <c r="AU266" s="148">
        <f t="shared" si="122"/>
        <v>0</v>
      </c>
      <c r="AV266" s="149" t="e">
        <f t="shared" si="123"/>
        <v>#DIV/0!</v>
      </c>
      <c r="AW266" s="149" t="e">
        <f t="shared" si="124"/>
        <v>#DIV/0!</v>
      </c>
      <c r="AX266" s="149" t="e">
        <f t="shared" si="125"/>
        <v>#DIV/0!</v>
      </c>
      <c r="AY266" s="149" t="e">
        <f t="shared" si="126"/>
        <v>#DIV/0!</v>
      </c>
      <c r="AZ266" s="149" t="e">
        <f t="shared" si="127"/>
        <v>#DIV/0!</v>
      </c>
      <c r="BA266" s="148">
        <f t="shared" si="128"/>
        <v>0</v>
      </c>
      <c r="BB266" s="149" t="e">
        <f t="shared" si="129"/>
        <v>#DIV/0!</v>
      </c>
      <c r="BC266" s="149" t="e">
        <f t="shared" si="130"/>
        <v>#DIV/0!</v>
      </c>
      <c r="BD266" s="149" t="e">
        <f t="shared" si="131"/>
        <v>#DIV/0!</v>
      </c>
      <c r="BE266" s="149" t="e">
        <f t="shared" si="132"/>
        <v>#DIV/0!</v>
      </c>
      <c r="BF266" s="149" t="e">
        <f t="shared" si="133"/>
        <v>#DIV/0!</v>
      </c>
      <c r="BG266" s="148">
        <f t="shared" si="134"/>
        <v>0</v>
      </c>
      <c r="BH266" s="149" t="e">
        <f t="shared" si="135"/>
        <v>#DIV/0!</v>
      </c>
      <c r="BI266" s="149" t="e">
        <f t="shared" si="136"/>
        <v>#DIV/0!</v>
      </c>
      <c r="BJ266" s="149" t="e">
        <f t="shared" si="137"/>
        <v>#DIV/0!</v>
      </c>
      <c r="BK266" s="149" t="e">
        <f t="shared" si="138"/>
        <v>#DIV/0!</v>
      </c>
      <c r="BL266" s="149" t="e">
        <f t="shared" si="139"/>
        <v>#DIV/0!</v>
      </c>
      <c r="BM266" s="148">
        <f t="shared" si="140"/>
        <v>0</v>
      </c>
      <c r="BN266" s="149" t="e">
        <f t="shared" si="141"/>
        <v>#DIV/0!</v>
      </c>
      <c r="BO266" s="149" t="e">
        <f t="shared" si="142"/>
        <v>#DIV/0!</v>
      </c>
      <c r="BP266" s="149" t="e">
        <f t="shared" si="143"/>
        <v>#DIV/0!</v>
      </c>
      <c r="BQ266" s="149" t="e">
        <f t="shared" si="144"/>
        <v>#DIV/0!</v>
      </c>
      <c r="BR266" s="149" t="e">
        <f t="shared" si="145"/>
        <v>#DIV/0!</v>
      </c>
      <c r="BS266" s="148">
        <f t="shared" si="146"/>
        <v>0</v>
      </c>
      <c r="BT266" s="150"/>
      <c r="BU266" s="150" t="e">
        <f>VLOOKUP(I266,Lists!$D$2:$D$19,1,FALSE)</f>
        <v>#N/A</v>
      </c>
      <c r="BV266" s="150" t="e">
        <f>VLOOKUP($I266,Blends!$B$2:$B$115,1,FALSE)</f>
        <v>#N/A</v>
      </c>
      <c r="BW266" s="150"/>
      <c r="BX266" s="151">
        <f>ROUND(IF($I266="Other HFC Blend",(AA266*$L266*SUMIF(Lists!$E$2:$E$133,'Quarterly Information'!$K266,Exchange_Value)+AA266*$N266*SUMIF(Lists!$E$2:$E$133,'Quarterly Information'!$M266,Exchange_Value)+AA266*$P266*SUMIF(Lists!$E$2:$E$133,'Quarterly Information'!$O266,Exchange_Value)+AA266*$R266*SUMIF(Lists!$E$2:$E$133,'Quarterly Information'!$Q266,Exchange_Value)+AA266*$T266*SUMIF(Lists!$E$2:$E$133,'Quarterly Information'!$S266,Exchange_Value))/1000,AA266*SUMIF(Lists!$E$2:$E$133,$I266,Exchange_Value)/1000),1)</f>
        <v>0</v>
      </c>
      <c r="BY266" s="151">
        <f>ROUND(IF($I266="Other HFC Blend",(AB266*$L266*SUMIF(Lists!$E$2:$E$133,'Quarterly Information'!$K266,Exchange_Value)+AB266*$N266*SUMIF(Lists!$E$2:$E$133,'Quarterly Information'!$M266,Exchange_Value)+AB266*$P266*SUMIF(Lists!$E$2:$E$133,'Quarterly Information'!$O266,Exchange_Value)+AB266*$R266*SUMIF(Lists!$E$2:$E$133,'Quarterly Information'!$Q266,Exchange_Value)+AB266*$T266*SUMIF(Lists!$E$2:$E$133,'Quarterly Information'!$S266,Exchange_Value))/1000,AB266*SUMIF(Lists!$E$2:$E$133,$I266,Exchange_Value)/1000),1)</f>
        <v>0</v>
      </c>
      <c r="BZ266" s="151">
        <f>ROUND(IF($I266="Other HFC Blend",(AC266*$L266*SUMIF(Lists!$E$2:$E$133,'Quarterly Information'!$K266,Exchange_Value)+AC266*$N266*SUMIF(Lists!$E$2:$E$133,'Quarterly Information'!$M266,Exchange_Value)+AC266*$P266*SUMIF(Lists!$E$2:$E$133,'Quarterly Information'!$O266,Exchange_Value)+AC266*$R266*SUMIF(Lists!$E$2:$E$133,'Quarterly Information'!$Q266,Exchange_Value)+AC266*$T266*SUMIF(Lists!$E$2:$E$133,'Quarterly Information'!$S266,Exchange_Value))/1000,AC266*SUMIF(Lists!$E$2:$E$133,$I266,Exchange_Value)/1000),1)</f>
        <v>0</v>
      </c>
      <c r="CA266" s="151">
        <f>ROUND(IF($I266="Other HFC Blend",(AD266*$L266*SUMIF(Lists!$E$2:$E$133,'Quarterly Information'!$K266,Exchange_Value)+AD266*$N266*SUMIF(Lists!$E$2:$E$133,'Quarterly Information'!$M266,Exchange_Value)+AD266*$P266*SUMIF(Lists!$E$2:$E$133,'Quarterly Information'!$O266,Exchange_Value)+AD266*$R266*SUMIF(Lists!$E$2:$E$133,'Quarterly Information'!$Q266,Exchange_Value)+AD266*$T266*SUMIF(Lists!$E$2:$E$133,'Quarterly Information'!$S266,Exchange_Value))/1000,AD266*SUMIF(Lists!$E$2:$E$133,$I266,Exchange_Value)/1000),1)</f>
        <v>0</v>
      </c>
      <c r="CB266" s="151">
        <f>ROUND(IF($I266="Other HFC Blend",(AE266*$L266*SUMIF(Lists!$E$2:$E$133,'Quarterly Information'!$K266,Exchange_Value)+AE266*$N266*SUMIF(Lists!$E$2:$E$133,'Quarterly Information'!$M266,Exchange_Value)+AE266*$P266*SUMIF(Lists!$E$2:$E$133,'Quarterly Information'!$O266,Exchange_Value)+AE266*$R266*SUMIF(Lists!$E$2:$E$133,'Quarterly Information'!$Q266,Exchange_Value)+AE266*$T266*SUMIF(Lists!$E$2:$E$133,'Quarterly Information'!$S266,Exchange_Value))/1000,AE266*SUMIF(Lists!$E$2:$E$133,$I266,Exchange_Value)/1000),1)</f>
        <v>0</v>
      </c>
      <c r="CC266" s="151">
        <f>ROUND(IF($I266="Other HFC Blend",(AF266*$L266*SUMIF(Lists!$E$2:$E$133,'Quarterly Information'!$K266,Exchange_Value)+AF266*$N266*SUMIF(Lists!$E$2:$E$133,'Quarterly Information'!$M266,Exchange_Value)+AF266*$P266*SUMIF(Lists!$E$2:$E$133,'Quarterly Information'!$O266,Exchange_Value)+AF266*$R266*SUMIF(Lists!$E$2:$E$133,'Quarterly Information'!$Q266,Exchange_Value)+AF266*$T266*SUMIF(Lists!$E$2:$E$133,'Quarterly Information'!$S266,Exchange_Value))/1000,AF266*SUMIF(Lists!$E$2:$E$133,$I266,Exchange_Value)/1000),1)</f>
        <v>0</v>
      </c>
    </row>
    <row r="267" spans="1:81" ht="14.1">
      <c r="A267" s="18">
        <v>225</v>
      </c>
      <c r="B267" s="46" t="str">
        <f t="shared" si="147"/>
        <v/>
      </c>
      <c r="C267" s="72"/>
      <c r="D267" s="47"/>
      <c r="E267" s="81"/>
      <c r="F267" s="48"/>
      <c r="G267" s="49"/>
      <c r="H267" s="50"/>
      <c r="I267" s="92"/>
      <c r="J267" s="104"/>
      <c r="K267" s="109"/>
      <c r="L267" s="51"/>
      <c r="M267" s="48"/>
      <c r="N267" s="51"/>
      <c r="O267" s="48"/>
      <c r="P267" s="51"/>
      <c r="Q267" s="69"/>
      <c r="R267" s="51"/>
      <c r="S267" s="69"/>
      <c r="T267" s="110"/>
      <c r="U267" s="107"/>
      <c r="V267" s="48"/>
      <c r="W267" s="52"/>
      <c r="X267" s="48"/>
      <c r="Y267" s="116"/>
      <c r="Z267" s="133"/>
      <c r="AA267" s="131"/>
      <c r="AB267" s="76"/>
      <c r="AC267" s="76"/>
      <c r="AD267" s="76"/>
      <c r="AE267" s="76"/>
      <c r="AF267" s="76"/>
      <c r="AG267" s="145"/>
      <c r="AH267"/>
      <c r="AI267" s="148">
        <f t="shared" si="111"/>
        <v>0</v>
      </c>
      <c r="AJ267" s="148">
        <f t="shared" si="112"/>
        <v>0</v>
      </c>
      <c r="AK267" s="148">
        <f t="shared" si="113"/>
        <v>0</v>
      </c>
      <c r="AL267" s="148">
        <f t="shared" si="114"/>
        <v>0</v>
      </c>
      <c r="AM267" s="148">
        <f t="shared" si="115"/>
        <v>0</v>
      </c>
      <c r="AN267" s="148">
        <f t="shared" si="116"/>
        <v>0</v>
      </c>
      <c r="AO267" s="150"/>
      <c r="AP267" s="149" t="e">
        <f t="shared" si="117"/>
        <v>#DIV/0!</v>
      </c>
      <c r="AQ267" s="149" t="e">
        <f t="shared" si="118"/>
        <v>#DIV/0!</v>
      </c>
      <c r="AR267" s="149" t="e">
        <f t="shared" si="119"/>
        <v>#DIV/0!</v>
      </c>
      <c r="AS267" s="149" t="e">
        <f t="shared" si="120"/>
        <v>#DIV/0!</v>
      </c>
      <c r="AT267" s="149" t="e">
        <f t="shared" si="121"/>
        <v>#DIV/0!</v>
      </c>
      <c r="AU267" s="148">
        <f t="shared" si="122"/>
        <v>0</v>
      </c>
      <c r="AV267" s="149" t="e">
        <f t="shared" si="123"/>
        <v>#DIV/0!</v>
      </c>
      <c r="AW267" s="149" t="e">
        <f t="shared" si="124"/>
        <v>#DIV/0!</v>
      </c>
      <c r="AX267" s="149" t="e">
        <f t="shared" si="125"/>
        <v>#DIV/0!</v>
      </c>
      <c r="AY267" s="149" t="e">
        <f t="shared" si="126"/>
        <v>#DIV/0!</v>
      </c>
      <c r="AZ267" s="149" t="e">
        <f t="shared" si="127"/>
        <v>#DIV/0!</v>
      </c>
      <c r="BA267" s="148">
        <f t="shared" si="128"/>
        <v>0</v>
      </c>
      <c r="BB267" s="149" t="e">
        <f t="shared" si="129"/>
        <v>#DIV/0!</v>
      </c>
      <c r="BC267" s="149" t="e">
        <f t="shared" si="130"/>
        <v>#DIV/0!</v>
      </c>
      <c r="BD267" s="149" t="e">
        <f t="shared" si="131"/>
        <v>#DIV/0!</v>
      </c>
      <c r="BE267" s="149" t="e">
        <f t="shared" si="132"/>
        <v>#DIV/0!</v>
      </c>
      <c r="BF267" s="149" t="e">
        <f t="shared" si="133"/>
        <v>#DIV/0!</v>
      </c>
      <c r="BG267" s="148">
        <f t="shared" si="134"/>
        <v>0</v>
      </c>
      <c r="BH267" s="149" t="e">
        <f t="shared" si="135"/>
        <v>#DIV/0!</v>
      </c>
      <c r="BI267" s="149" t="e">
        <f t="shared" si="136"/>
        <v>#DIV/0!</v>
      </c>
      <c r="BJ267" s="149" t="e">
        <f t="shared" si="137"/>
        <v>#DIV/0!</v>
      </c>
      <c r="BK267" s="149" t="e">
        <f t="shared" si="138"/>
        <v>#DIV/0!</v>
      </c>
      <c r="BL267" s="149" t="e">
        <f t="shared" si="139"/>
        <v>#DIV/0!</v>
      </c>
      <c r="BM267" s="148">
        <f t="shared" si="140"/>
        <v>0</v>
      </c>
      <c r="BN267" s="149" t="e">
        <f t="shared" si="141"/>
        <v>#DIV/0!</v>
      </c>
      <c r="BO267" s="149" t="e">
        <f t="shared" si="142"/>
        <v>#DIV/0!</v>
      </c>
      <c r="BP267" s="149" t="e">
        <f t="shared" si="143"/>
        <v>#DIV/0!</v>
      </c>
      <c r="BQ267" s="149" t="e">
        <f t="shared" si="144"/>
        <v>#DIV/0!</v>
      </c>
      <c r="BR267" s="149" t="e">
        <f t="shared" si="145"/>
        <v>#DIV/0!</v>
      </c>
      <c r="BS267" s="148">
        <f t="shared" si="146"/>
        <v>0</v>
      </c>
      <c r="BT267" s="150"/>
      <c r="BU267" s="150" t="e">
        <f>VLOOKUP(I267,Lists!$D$2:$D$19,1,FALSE)</f>
        <v>#N/A</v>
      </c>
      <c r="BV267" s="150" t="e">
        <f>VLOOKUP($I267,Blends!$B$2:$B$115,1,FALSE)</f>
        <v>#N/A</v>
      </c>
      <c r="BW267" s="150"/>
      <c r="BX267" s="151">
        <f>ROUND(IF($I267="Other HFC Blend",(AA267*$L267*SUMIF(Lists!$E$2:$E$133,'Quarterly Information'!$K267,Exchange_Value)+AA267*$N267*SUMIF(Lists!$E$2:$E$133,'Quarterly Information'!$M267,Exchange_Value)+AA267*$P267*SUMIF(Lists!$E$2:$E$133,'Quarterly Information'!$O267,Exchange_Value)+AA267*$R267*SUMIF(Lists!$E$2:$E$133,'Quarterly Information'!$Q267,Exchange_Value)+AA267*$T267*SUMIF(Lists!$E$2:$E$133,'Quarterly Information'!$S267,Exchange_Value))/1000,AA267*SUMIF(Lists!$E$2:$E$133,$I267,Exchange_Value)/1000),1)</f>
        <v>0</v>
      </c>
      <c r="BY267" s="151">
        <f>ROUND(IF($I267="Other HFC Blend",(AB267*$L267*SUMIF(Lists!$E$2:$E$133,'Quarterly Information'!$K267,Exchange_Value)+AB267*$N267*SUMIF(Lists!$E$2:$E$133,'Quarterly Information'!$M267,Exchange_Value)+AB267*$P267*SUMIF(Lists!$E$2:$E$133,'Quarterly Information'!$O267,Exchange_Value)+AB267*$R267*SUMIF(Lists!$E$2:$E$133,'Quarterly Information'!$Q267,Exchange_Value)+AB267*$T267*SUMIF(Lists!$E$2:$E$133,'Quarterly Information'!$S267,Exchange_Value))/1000,AB267*SUMIF(Lists!$E$2:$E$133,$I267,Exchange_Value)/1000),1)</f>
        <v>0</v>
      </c>
      <c r="BZ267" s="151">
        <f>ROUND(IF($I267="Other HFC Blend",(AC267*$L267*SUMIF(Lists!$E$2:$E$133,'Quarterly Information'!$K267,Exchange_Value)+AC267*$N267*SUMIF(Lists!$E$2:$E$133,'Quarterly Information'!$M267,Exchange_Value)+AC267*$P267*SUMIF(Lists!$E$2:$E$133,'Quarterly Information'!$O267,Exchange_Value)+AC267*$R267*SUMIF(Lists!$E$2:$E$133,'Quarterly Information'!$Q267,Exchange_Value)+AC267*$T267*SUMIF(Lists!$E$2:$E$133,'Quarterly Information'!$S267,Exchange_Value))/1000,AC267*SUMIF(Lists!$E$2:$E$133,$I267,Exchange_Value)/1000),1)</f>
        <v>0</v>
      </c>
      <c r="CA267" s="151">
        <f>ROUND(IF($I267="Other HFC Blend",(AD267*$L267*SUMIF(Lists!$E$2:$E$133,'Quarterly Information'!$K267,Exchange_Value)+AD267*$N267*SUMIF(Lists!$E$2:$E$133,'Quarterly Information'!$M267,Exchange_Value)+AD267*$P267*SUMIF(Lists!$E$2:$E$133,'Quarterly Information'!$O267,Exchange_Value)+AD267*$R267*SUMIF(Lists!$E$2:$E$133,'Quarterly Information'!$Q267,Exchange_Value)+AD267*$T267*SUMIF(Lists!$E$2:$E$133,'Quarterly Information'!$S267,Exchange_Value))/1000,AD267*SUMIF(Lists!$E$2:$E$133,$I267,Exchange_Value)/1000),1)</f>
        <v>0</v>
      </c>
      <c r="CB267" s="151">
        <f>ROUND(IF($I267="Other HFC Blend",(AE267*$L267*SUMIF(Lists!$E$2:$E$133,'Quarterly Information'!$K267,Exchange_Value)+AE267*$N267*SUMIF(Lists!$E$2:$E$133,'Quarterly Information'!$M267,Exchange_Value)+AE267*$P267*SUMIF(Lists!$E$2:$E$133,'Quarterly Information'!$O267,Exchange_Value)+AE267*$R267*SUMIF(Lists!$E$2:$E$133,'Quarterly Information'!$Q267,Exchange_Value)+AE267*$T267*SUMIF(Lists!$E$2:$E$133,'Quarterly Information'!$S267,Exchange_Value))/1000,AE267*SUMIF(Lists!$E$2:$E$133,$I267,Exchange_Value)/1000),1)</f>
        <v>0</v>
      </c>
      <c r="CC267" s="151">
        <f>ROUND(IF($I267="Other HFC Blend",(AF267*$L267*SUMIF(Lists!$E$2:$E$133,'Quarterly Information'!$K267,Exchange_Value)+AF267*$N267*SUMIF(Lists!$E$2:$E$133,'Quarterly Information'!$M267,Exchange_Value)+AF267*$P267*SUMIF(Lists!$E$2:$E$133,'Quarterly Information'!$O267,Exchange_Value)+AF267*$R267*SUMIF(Lists!$E$2:$E$133,'Quarterly Information'!$Q267,Exchange_Value)+AF267*$T267*SUMIF(Lists!$E$2:$E$133,'Quarterly Information'!$S267,Exchange_Value))/1000,AF267*SUMIF(Lists!$E$2:$E$133,$I267,Exchange_Value)/1000),1)</f>
        <v>0</v>
      </c>
    </row>
    <row r="268" spans="1:81" ht="14.1">
      <c r="A268" s="18">
        <v>226</v>
      </c>
      <c r="B268" s="46" t="str">
        <f t="shared" si="147"/>
        <v/>
      </c>
      <c r="C268" s="72"/>
      <c r="D268" s="47"/>
      <c r="E268" s="81"/>
      <c r="F268" s="48"/>
      <c r="G268" s="49"/>
      <c r="H268" s="50"/>
      <c r="I268" s="92"/>
      <c r="J268" s="104"/>
      <c r="K268" s="109"/>
      <c r="L268" s="51"/>
      <c r="M268" s="48"/>
      <c r="N268" s="51"/>
      <c r="O268" s="48"/>
      <c r="P268" s="51"/>
      <c r="Q268" s="69"/>
      <c r="R268" s="51"/>
      <c r="S268" s="69"/>
      <c r="T268" s="110"/>
      <c r="U268" s="107"/>
      <c r="V268" s="48"/>
      <c r="W268" s="52"/>
      <c r="X268" s="48"/>
      <c r="Y268" s="116"/>
      <c r="Z268" s="133"/>
      <c r="AA268" s="131"/>
      <c r="AB268" s="76"/>
      <c r="AC268" s="76"/>
      <c r="AD268" s="76"/>
      <c r="AE268" s="76"/>
      <c r="AF268" s="76"/>
      <c r="AG268" s="145"/>
      <c r="AH268"/>
      <c r="AI268" s="148">
        <f t="shared" si="111"/>
        <v>0</v>
      </c>
      <c r="AJ268" s="148">
        <f t="shared" si="112"/>
        <v>0</v>
      </c>
      <c r="AK268" s="148">
        <f t="shared" si="113"/>
        <v>0</v>
      </c>
      <c r="AL268" s="148">
        <f t="shared" si="114"/>
        <v>0</v>
      </c>
      <c r="AM268" s="148">
        <f t="shared" si="115"/>
        <v>0</v>
      </c>
      <c r="AN268" s="148">
        <f t="shared" si="116"/>
        <v>0</v>
      </c>
      <c r="AO268" s="150"/>
      <c r="AP268" s="149" t="e">
        <f t="shared" si="117"/>
        <v>#DIV/0!</v>
      </c>
      <c r="AQ268" s="149" t="e">
        <f t="shared" si="118"/>
        <v>#DIV/0!</v>
      </c>
      <c r="AR268" s="149" t="e">
        <f t="shared" si="119"/>
        <v>#DIV/0!</v>
      </c>
      <c r="AS268" s="149" t="e">
        <f t="shared" si="120"/>
        <v>#DIV/0!</v>
      </c>
      <c r="AT268" s="149" t="e">
        <f t="shared" si="121"/>
        <v>#DIV/0!</v>
      </c>
      <c r="AU268" s="148">
        <f t="shared" si="122"/>
        <v>0</v>
      </c>
      <c r="AV268" s="149" t="e">
        <f t="shared" si="123"/>
        <v>#DIV/0!</v>
      </c>
      <c r="AW268" s="149" t="e">
        <f t="shared" si="124"/>
        <v>#DIV/0!</v>
      </c>
      <c r="AX268" s="149" t="e">
        <f t="shared" si="125"/>
        <v>#DIV/0!</v>
      </c>
      <c r="AY268" s="149" t="e">
        <f t="shared" si="126"/>
        <v>#DIV/0!</v>
      </c>
      <c r="AZ268" s="149" t="e">
        <f t="shared" si="127"/>
        <v>#DIV/0!</v>
      </c>
      <c r="BA268" s="148">
        <f t="shared" si="128"/>
        <v>0</v>
      </c>
      <c r="BB268" s="149" t="e">
        <f t="shared" si="129"/>
        <v>#DIV/0!</v>
      </c>
      <c r="BC268" s="149" t="e">
        <f t="shared" si="130"/>
        <v>#DIV/0!</v>
      </c>
      <c r="BD268" s="149" t="e">
        <f t="shared" si="131"/>
        <v>#DIV/0!</v>
      </c>
      <c r="BE268" s="149" t="e">
        <f t="shared" si="132"/>
        <v>#DIV/0!</v>
      </c>
      <c r="BF268" s="149" t="e">
        <f t="shared" si="133"/>
        <v>#DIV/0!</v>
      </c>
      <c r="BG268" s="148">
        <f t="shared" si="134"/>
        <v>0</v>
      </c>
      <c r="BH268" s="149" t="e">
        <f t="shared" si="135"/>
        <v>#DIV/0!</v>
      </c>
      <c r="BI268" s="149" t="e">
        <f t="shared" si="136"/>
        <v>#DIV/0!</v>
      </c>
      <c r="BJ268" s="149" t="e">
        <f t="shared" si="137"/>
        <v>#DIV/0!</v>
      </c>
      <c r="BK268" s="149" t="e">
        <f t="shared" si="138"/>
        <v>#DIV/0!</v>
      </c>
      <c r="BL268" s="149" t="e">
        <f t="shared" si="139"/>
        <v>#DIV/0!</v>
      </c>
      <c r="BM268" s="148">
        <f t="shared" si="140"/>
        <v>0</v>
      </c>
      <c r="BN268" s="149" t="e">
        <f t="shared" si="141"/>
        <v>#DIV/0!</v>
      </c>
      <c r="BO268" s="149" t="e">
        <f t="shared" si="142"/>
        <v>#DIV/0!</v>
      </c>
      <c r="BP268" s="149" t="e">
        <f t="shared" si="143"/>
        <v>#DIV/0!</v>
      </c>
      <c r="BQ268" s="149" t="e">
        <f t="shared" si="144"/>
        <v>#DIV/0!</v>
      </c>
      <c r="BR268" s="149" t="e">
        <f t="shared" si="145"/>
        <v>#DIV/0!</v>
      </c>
      <c r="BS268" s="148">
        <f t="shared" si="146"/>
        <v>0</v>
      </c>
      <c r="BT268" s="150"/>
      <c r="BU268" s="150" t="e">
        <f>VLOOKUP(I268,Lists!$D$2:$D$19,1,FALSE)</f>
        <v>#N/A</v>
      </c>
      <c r="BV268" s="150" t="e">
        <f>VLOOKUP($I268,Blends!$B$2:$B$115,1,FALSE)</f>
        <v>#N/A</v>
      </c>
      <c r="BW268" s="150"/>
      <c r="BX268" s="151">
        <f>ROUND(IF($I268="Other HFC Blend",(AA268*$L268*SUMIF(Lists!$E$2:$E$133,'Quarterly Information'!$K268,Exchange_Value)+AA268*$N268*SUMIF(Lists!$E$2:$E$133,'Quarterly Information'!$M268,Exchange_Value)+AA268*$P268*SUMIF(Lists!$E$2:$E$133,'Quarterly Information'!$O268,Exchange_Value)+AA268*$R268*SUMIF(Lists!$E$2:$E$133,'Quarterly Information'!$Q268,Exchange_Value)+AA268*$T268*SUMIF(Lists!$E$2:$E$133,'Quarterly Information'!$S268,Exchange_Value))/1000,AA268*SUMIF(Lists!$E$2:$E$133,$I268,Exchange_Value)/1000),1)</f>
        <v>0</v>
      </c>
      <c r="BY268" s="151">
        <f>ROUND(IF($I268="Other HFC Blend",(AB268*$L268*SUMIF(Lists!$E$2:$E$133,'Quarterly Information'!$K268,Exchange_Value)+AB268*$N268*SUMIF(Lists!$E$2:$E$133,'Quarterly Information'!$M268,Exchange_Value)+AB268*$P268*SUMIF(Lists!$E$2:$E$133,'Quarterly Information'!$O268,Exchange_Value)+AB268*$R268*SUMIF(Lists!$E$2:$E$133,'Quarterly Information'!$Q268,Exchange_Value)+AB268*$T268*SUMIF(Lists!$E$2:$E$133,'Quarterly Information'!$S268,Exchange_Value))/1000,AB268*SUMIF(Lists!$E$2:$E$133,$I268,Exchange_Value)/1000),1)</f>
        <v>0</v>
      </c>
      <c r="BZ268" s="151">
        <f>ROUND(IF($I268="Other HFC Blend",(AC268*$L268*SUMIF(Lists!$E$2:$E$133,'Quarterly Information'!$K268,Exchange_Value)+AC268*$N268*SUMIF(Lists!$E$2:$E$133,'Quarterly Information'!$M268,Exchange_Value)+AC268*$P268*SUMIF(Lists!$E$2:$E$133,'Quarterly Information'!$O268,Exchange_Value)+AC268*$R268*SUMIF(Lists!$E$2:$E$133,'Quarterly Information'!$Q268,Exchange_Value)+AC268*$T268*SUMIF(Lists!$E$2:$E$133,'Quarterly Information'!$S268,Exchange_Value))/1000,AC268*SUMIF(Lists!$E$2:$E$133,$I268,Exchange_Value)/1000),1)</f>
        <v>0</v>
      </c>
      <c r="CA268" s="151">
        <f>ROUND(IF($I268="Other HFC Blend",(AD268*$L268*SUMIF(Lists!$E$2:$E$133,'Quarterly Information'!$K268,Exchange_Value)+AD268*$N268*SUMIF(Lists!$E$2:$E$133,'Quarterly Information'!$M268,Exchange_Value)+AD268*$P268*SUMIF(Lists!$E$2:$E$133,'Quarterly Information'!$O268,Exchange_Value)+AD268*$R268*SUMIF(Lists!$E$2:$E$133,'Quarterly Information'!$Q268,Exchange_Value)+AD268*$T268*SUMIF(Lists!$E$2:$E$133,'Quarterly Information'!$S268,Exchange_Value))/1000,AD268*SUMIF(Lists!$E$2:$E$133,$I268,Exchange_Value)/1000),1)</f>
        <v>0</v>
      </c>
      <c r="CB268" s="151">
        <f>ROUND(IF($I268="Other HFC Blend",(AE268*$L268*SUMIF(Lists!$E$2:$E$133,'Quarterly Information'!$K268,Exchange_Value)+AE268*$N268*SUMIF(Lists!$E$2:$E$133,'Quarterly Information'!$M268,Exchange_Value)+AE268*$P268*SUMIF(Lists!$E$2:$E$133,'Quarterly Information'!$O268,Exchange_Value)+AE268*$R268*SUMIF(Lists!$E$2:$E$133,'Quarterly Information'!$Q268,Exchange_Value)+AE268*$T268*SUMIF(Lists!$E$2:$E$133,'Quarterly Information'!$S268,Exchange_Value))/1000,AE268*SUMIF(Lists!$E$2:$E$133,$I268,Exchange_Value)/1000),1)</f>
        <v>0</v>
      </c>
      <c r="CC268" s="151">
        <f>ROUND(IF($I268="Other HFC Blend",(AF268*$L268*SUMIF(Lists!$E$2:$E$133,'Quarterly Information'!$K268,Exchange_Value)+AF268*$N268*SUMIF(Lists!$E$2:$E$133,'Quarterly Information'!$M268,Exchange_Value)+AF268*$P268*SUMIF(Lists!$E$2:$E$133,'Quarterly Information'!$O268,Exchange_Value)+AF268*$R268*SUMIF(Lists!$E$2:$E$133,'Quarterly Information'!$Q268,Exchange_Value)+AF268*$T268*SUMIF(Lists!$E$2:$E$133,'Quarterly Information'!$S268,Exchange_Value))/1000,AF268*SUMIF(Lists!$E$2:$E$133,$I268,Exchange_Value)/1000),1)</f>
        <v>0</v>
      </c>
    </row>
    <row r="269" spans="1:81" ht="14.1">
      <c r="A269" s="18">
        <v>227</v>
      </c>
      <c r="B269" s="46" t="str">
        <f t="shared" si="147"/>
        <v/>
      </c>
      <c r="C269" s="72"/>
      <c r="D269" s="47"/>
      <c r="E269" s="81"/>
      <c r="F269" s="48"/>
      <c r="G269" s="49"/>
      <c r="H269" s="50"/>
      <c r="I269" s="92"/>
      <c r="J269" s="104"/>
      <c r="K269" s="109"/>
      <c r="L269" s="51"/>
      <c r="M269" s="48"/>
      <c r="N269" s="51"/>
      <c r="O269" s="48"/>
      <c r="P269" s="51"/>
      <c r="Q269" s="69"/>
      <c r="R269" s="51"/>
      <c r="S269" s="69"/>
      <c r="T269" s="110"/>
      <c r="U269" s="107"/>
      <c r="V269" s="48"/>
      <c r="W269" s="52"/>
      <c r="X269" s="48"/>
      <c r="Y269" s="116"/>
      <c r="Z269" s="133"/>
      <c r="AA269" s="131"/>
      <c r="AB269" s="76"/>
      <c r="AC269" s="76"/>
      <c r="AD269" s="76"/>
      <c r="AE269" s="76"/>
      <c r="AF269" s="76"/>
      <c r="AG269" s="145"/>
      <c r="AH269"/>
      <c r="AI269" s="148">
        <f t="shared" si="111"/>
        <v>0</v>
      </c>
      <c r="AJ269" s="148">
        <f t="shared" si="112"/>
        <v>0</v>
      </c>
      <c r="AK269" s="148">
        <f t="shared" si="113"/>
        <v>0</v>
      </c>
      <c r="AL269" s="148">
        <f t="shared" si="114"/>
        <v>0</v>
      </c>
      <c r="AM269" s="148">
        <f t="shared" si="115"/>
        <v>0</v>
      </c>
      <c r="AN269" s="148">
        <f t="shared" si="116"/>
        <v>0</v>
      </c>
      <c r="AO269" s="150"/>
      <c r="AP269" s="149" t="e">
        <f t="shared" si="117"/>
        <v>#DIV/0!</v>
      </c>
      <c r="AQ269" s="149" t="e">
        <f t="shared" si="118"/>
        <v>#DIV/0!</v>
      </c>
      <c r="AR269" s="149" t="e">
        <f t="shared" si="119"/>
        <v>#DIV/0!</v>
      </c>
      <c r="AS269" s="149" t="e">
        <f t="shared" si="120"/>
        <v>#DIV/0!</v>
      </c>
      <c r="AT269" s="149" t="e">
        <f t="shared" si="121"/>
        <v>#DIV/0!</v>
      </c>
      <c r="AU269" s="148">
        <f t="shared" si="122"/>
        <v>0</v>
      </c>
      <c r="AV269" s="149" t="e">
        <f t="shared" si="123"/>
        <v>#DIV/0!</v>
      </c>
      <c r="AW269" s="149" t="e">
        <f t="shared" si="124"/>
        <v>#DIV/0!</v>
      </c>
      <c r="AX269" s="149" t="e">
        <f t="shared" si="125"/>
        <v>#DIV/0!</v>
      </c>
      <c r="AY269" s="149" t="e">
        <f t="shared" si="126"/>
        <v>#DIV/0!</v>
      </c>
      <c r="AZ269" s="149" t="e">
        <f t="shared" si="127"/>
        <v>#DIV/0!</v>
      </c>
      <c r="BA269" s="148">
        <f t="shared" si="128"/>
        <v>0</v>
      </c>
      <c r="BB269" s="149" t="e">
        <f t="shared" si="129"/>
        <v>#DIV/0!</v>
      </c>
      <c r="BC269" s="149" t="e">
        <f t="shared" si="130"/>
        <v>#DIV/0!</v>
      </c>
      <c r="BD269" s="149" t="e">
        <f t="shared" si="131"/>
        <v>#DIV/0!</v>
      </c>
      <c r="BE269" s="149" t="e">
        <f t="shared" si="132"/>
        <v>#DIV/0!</v>
      </c>
      <c r="BF269" s="149" t="e">
        <f t="shared" si="133"/>
        <v>#DIV/0!</v>
      </c>
      <c r="BG269" s="148">
        <f t="shared" si="134"/>
        <v>0</v>
      </c>
      <c r="BH269" s="149" t="e">
        <f t="shared" si="135"/>
        <v>#DIV/0!</v>
      </c>
      <c r="BI269" s="149" t="e">
        <f t="shared" si="136"/>
        <v>#DIV/0!</v>
      </c>
      <c r="BJ269" s="149" t="e">
        <f t="shared" si="137"/>
        <v>#DIV/0!</v>
      </c>
      <c r="BK269" s="149" t="e">
        <f t="shared" si="138"/>
        <v>#DIV/0!</v>
      </c>
      <c r="BL269" s="149" t="e">
        <f t="shared" si="139"/>
        <v>#DIV/0!</v>
      </c>
      <c r="BM269" s="148">
        <f t="shared" si="140"/>
        <v>0</v>
      </c>
      <c r="BN269" s="149" t="e">
        <f t="shared" si="141"/>
        <v>#DIV/0!</v>
      </c>
      <c r="BO269" s="149" t="e">
        <f t="shared" si="142"/>
        <v>#DIV/0!</v>
      </c>
      <c r="BP269" s="149" t="e">
        <f t="shared" si="143"/>
        <v>#DIV/0!</v>
      </c>
      <c r="BQ269" s="149" t="e">
        <f t="shared" si="144"/>
        <v>#DIV/0!</v>
      </c>
      <c r="BR269" s="149" t="e">
        <f t="shared" si="145"/>
        <v>#DIV/0!</v>
      </c>
      <c r="BS269" s="148">
        <f t="shared" si="146"/>
        <v>0</v>
      </c>
      <c r="BT269" s="150"/>
      <c r="BU269" s="150" t="e">
        <f>VLOOKUP(I269,Lists!$D$2:$D$19,1,FALSE)</f>
        <v>#N/A</v>
      </c>
      <c r="BV269" s="150" t="e">
        <f>VLOOKUP($I269,Blends!$B$2:$B$115,1,FALSE)</f>
        <v>#N/A</v>
      </c>
      <c r="BW269" s="150"/>
      <c r="BX269" s="151">
        <f>ROUND(IF($I269="Other HFC Blend",(AA269*$L269*SUMIF(Lists!$E$2:$E$133,'Quarterly Information'!$K269,Exchange_Value)+AA269*$N269*SUMIF(Lists!$E$2:$E$133,'Quarterly Information'!$M269,Exchange_Value)+AA269*$P269*SUMIF(Lists!$E$2:$E$133,'Quarterly Information'!$O269,Exchange_Value)+AA269*$R269*SUMIF(Lists!$E$2:$E$133,'Quarterly Information'!$Q269,Exchange_Value)+AA269*$T269*SUMIF(Lists!$E$2:$E$133,'Quarterly Information'!$S269,Exchange_Value))/1000,AA269*SUMIF(Lists!$E$2:$E$133,$I269,Exchange_Value)/1000),1)</f>
        <v>0</v>
      </c>
      <c r="BY269" s="151">
        <f>ROUND(IF($I269="Other HFC Blend",(AB269*$L269*SUMIF(Lists!$E$2:$E$133,'Quarterly Information'!$K269,Exchange_Value)+AB269*$N269*SUMIF(Lists!$E$2:$E$133,'Quarterly Information'!$M269,Exchange_Value)+AB269*$P269*SUMIF(Lists!$E$2:$E$133,'Quarterly Information'!$O269,Exchange_Value)+AB269*$R269*SUMIF(Lists!$E$2:$E$133,'Quarterly Information'!$Q269,Exchange_Value)+AB269*$T269*SUMIF(Lists!$E$2:$E$133,'Quarterly Information'!$S269,Exchange_Value))/1000,AB269*SUMIF(Lists!$E$2:$E$133,$I269,Exchange_Value)/1000),1)</f>
        <v>0</v>
      </c>
      <c r="BZ269" s="151">
        <f>ROUND(IF($I269="Other HFC Blend",(AC269*$L269*SUMIF(Lists!$E$2:$E$133,'Quarterly Information'!$K269,Exchange_Value)+AC269*$N269*SUMIF(Lists!$E$2:$E$133,'Quarterly Information'!$M269,Exchange_Value)+AC269*$P269*SUMIF(Lists!$E$2:$E$133,'Quarterly Information'!$O269,Exchange_Value)+AC269*$R269*SUMIF(Lists!$E$2:$E$133,'Quarterly Information'!$Q269,Exchange_Value)+AC269*$T269*SUMIF(Lists!$E$2:$E$133,'Quarterly Information'!$S269,Exchange_Value))/1000,AC269*SUMIF(Lists!$E$2:$E$133,$I269,Exchange_Value)/1000),1)</f>
        <v>0</v>
      </c>
      <c r="CA269" s="151">
        <f>ROUND(IF($I269="Other HFC Blend",(AD269*$L269*SUMIF(Lists!$E$2:$E$133,'Quarterly Information'!$K269,Exchange_Value)+AD269*$N269*SUMIF(Lists!$E$2:$E$133,'Quarterly Information'!$M269,Exchange_Value)+AD269*$P269*SUMIF(Lists!$E$2:$E$133,'Quarterly Information'!$O269,Exchange_Value)+AD269*$R269*SUMIF(Lists!$E$2:$E$133,'Quarterly Information'!$Q269,Exchange_Value)+AD269*$T269*SUMIF(Lists!$E$2:$E$133,'Quarterly Information'!$S269,Exchange_Value))/1000,AD269*SUMIF(Lists!$E$2:$E$133,$I269,Exchange_Value)/1000),1)</f>
        <v>0</v>
      </c>
      <c r="CB269" s="151">
        <f>ROUND(IF($I269="Other HFC Blend",(AE269*$L269*SUMIF(Lists!$E$2:$E$133,'Quarterly Information'!$K269,Exchange_Value)+AE269*$N269*SUMIF(Lists!$E$2:$E$133,'Quarterly Information'!$M269,Exchange_Value)+AE269*$P269*SUMIF(Lists!$E$2:$E$133,'Quarterly Information'!$O269,Exchange_Value)+AE269*$R269*SUMIF(Lists!$E$2:$E$133,'Quarterly Information'!$Q269,Exchange_Value)+AE269*$T269*SUMIF(Lists!$E$2:$E$133,'Quarterly Information'!$S269,Exchange_Value))/1000,AE269*SUMIF(Lists!$E$2:$E$133,$I269,Exchange_Value)/1000),1)</f>
        <v>0</v>
      </c>
      <c r="CC269" s="151">
        <f>ROUND(IF($I269="Other HFC Blend",(AF269*$L269*SUMIF(Lists!$E$2:$E$133,'Quarterly Information'!$K269,Exchange_Value)+AF269*$N269*SUMIF(Lists!$E$2:$E$133,'Quarterly Information'!$M269,Exchange_Value)+AF269*$P269*SUMIF(Lists!$E$2:$E$133,'Quarterly Information'!$O269,Exchange_Value)+AF269*$R269*SUMIF(Lists!$E$2:$E$133,'Quarterly Information'!$Q269,Exchange_Value)+AF269*$T269*SUMIF(Lists!$E$2:$E$133,'Quarterly Information'!$S269,Exchange_Value))/1000,AF269*SUMIF(Lists!$E$2:$E$133,$I269,Exchange_Value)/1000),1)</f>
        <v>0</v>
      </c>
    </row>
    <row r="270" spans="1:81" ht="14.1">
      <c r="A270" s="18">
        <v>228</v>
      </c>
      <c r="B270" s="46" t="str">
        <f t="shared" si="147"/>
        <v/>
      </c>
      <c r="C270" s="72"/>
      <c r="D270" s="47"/>
      <c r="E270" s="81"/>
      <c r="F270" s="48"/>
      <c r="G270" s="49"/>
      <c r="H270" s="50"/>
      <c r="I270" s="92"/>
      <c r="J270" s="104"/>
      <c r="K270" s="109"/>
      <c r="L270" s="51"/>
      <c r="M270" s="48"/>
      <c r="N270" s="51"/>
      <c r="O270" s="48"/>
      <c r="P270" s="51"/>
      <c r="Q270" s="69"/>
      <c r="R270" s="51"/>
      <c r="S270" s="69"/>
      <c r="T270" s="110"/>
      <c r="U270" s="107"/>
      <c r="V270" s="48"/>
      <c r="W270" s="52"/>
      <c r="X270" s="48"/>
      <c r="Y270" s="116"/>
      <c r="Z270" s="133"/>
      <c r="AA270" s="131"/>
      <c r="AB270" s="76"/>
      <c r="AC270" s="76"/>
      <c r="AD270" s="76"/>
      <c r="AE270" s="76"/>
      <c r="AF270" s="76"/>
      <c r="AG270" s="145"/>
      <c r="AH270"/>
      <c r="AI270" s="148">
        <f t="shared" si="111"/>
        <v>0</v>
      </c>
      <c r="AJ270" s="148">
        <f t="shared" si="112"/>
        <v>0</v>
      </c>
      <c r="AK270" s="148">
        <f t="shared" si="113"/>
        <v>0</v>
      </c>
      <c r="AL270" s="148">
        <f t="shared" si="114"/>
        <v>0</v>
      </c>
      <c r="AM270" s="148">
        <f t="shared" si="115"/>
        <v>0</v>
      </c>
      <c r="AN270" s="148">
        <f t="shared" si="116"/>
        <v>0</v>
      </c>
      <c r="AO270" s="150"/>
      <c r="AP270" s="149" t="e">
        <f t="shared" si="117"/>
        <v>#DIV/0!</v>
      </c>
      <c r="AQ270" s="149" t="e">
        <f t="shared" si="118"/>
        <v>#DIV/0!</v>
      </c>
      <c r="AR270" s="149" t="e">
        <f t="shared" si="119"/>
        <v>#DIV/0!</v>
      </c>
      <c r="AS270" s="149" t="e">
        <f t="shared" si="120"/>
        <v>#DIV/0!</v>
      </c>
      <c r="AT270" s="149" t="e">
        <f t="shared" si="121"/>
        <v>#DIV/0!</v>
      </c>
      <c r="AU270" s="148">
        <f t="shared" si="122"/>
        <v>0</v>
      </c>
      <c r="AV270" s="149" t="e">
        <f t="shared" si="123"/>
        <v>#DIV/0!</v>
      </c>
      <c r="AW270" s="149" t="e">
        <f t="shared" si="124"/>
        <v>#DIV/0!</v>
      </c>
      <c r="AX270" s="149" t="e">
        <f t="shared" si="125"/>
        <v>#DIV/0!</v>
      </c>
      <c r="AY270" s="149" t="e">
        <f t="shared" si="126"/>
        <v>#DIV/0!</v>
      </c>
      <c r="AZ270" s="149" t="e">
        <f t="shared" si="127"/>
        <v>#DIV/0!</v>
      </c>
      <c r="BA270" s="148">
        <f t="shared" si="128"/>
        <v>0</v>
      </c>
      <c r="BB270" s="149" t="e">
        <f t="shared" si="129"/>
        <v>#DIV/0!</v>
      </c>
      <c r="BC270" s="149" t="e">
        <f t="shared" si="130"/>
        <v>#DIV/0!</v>
      </c>
      <c r="BD270" s="149" t="e">
        <f t="shared" si="131"/>
        <v>#DIV/0!</v>
      </c>
      <c r="BE270" s="149" t="e">
        <f t="shared" si="132"/>
        <v>#DIV/0!</v>
      </c>
      <c r="BF270" s="149" t="e">
        <f t="shared" si="133"/>
        <v>#DIV/0!</v>
      </c>
      <c r="BG270" s="148">
        <f t="shared" si="134"/>
        <v>0</v>
      </c>
      <c r="BH270" s="149" t="e">
        <f t="shared" si="135"/>
        <v>#DIV/0!</v>
      </c>
      <c r="BI270" s="149" t="e">
        <f t="shared" si="136"/>
        <v>#DIV/0!</v>
      </c>
      <c r="BJ270" s="149" t="e">
        <f t="shared" si="137"/>
        <v>#DIV/0!</v>
      </c>
      <c r="BK270" s="149" t="e">
        <f t="shared" si="138"/>
        <v>#DIV/0!</v>
      </c>
      <c r="BL270" s="149" t="e">
        <f t="shared" si="139"/>
        <v>#DIV/0!</v>
      </c>
      <c r="BM270" s="148">
        <f t="shared" si="140"/>
        <v>0</v>
      </c>
      <c r="BN270" s="149" t="e">
        <f t="shared" si="141"/>
        <v>#DIV/0!</v>
      </c>
      <c r="BO270" s="149" t="e">
        <f t="shared" si="142"/>
        <v>#DIV/0!</v>
      </c>
      <c r="BP270" s="149" t="e">
        <f t="shared" si="143"/>
        <v>#DIV/0!</v>
      </c>
      <c r="BQ270" s="149" t="e">
        <f t="shared" si="144"/>
        <v>#DIV/0!</v>
      </c>
      <c r="BR270" s="149" t="e">
        <f t="shared" si="145"/>
        <v>#DIV/0!</v>
      </c>
      <c r="BS270" s="148">
        <f t="shared" si="146"/>
        <v>0</v>
      </c>
      <c r="BT270" s="150"/>
      <c r="BU270" s="150" t="e">
        <f>VLOOKUP(I270,Lists!$D$2:$D$19,1,FALSE)</f>
        <v>#N/A</v>
      </c>
      <c r="BV270" s="150" t="e">
        <f>VLOOKUP($I270,Blends!$B$2:$B$115,1,FALSE)</f>
        <v>#N/A</v>
      </c>
      <c r="BW270" s="150"/>
      <c r="BX270" s="151">
        <f>ROUND(IF($I270="Other HFC Blend",(AA270*$L270*SUMIF(Lists!$E$2:$E$133,'Quarterly Information'!$K270,Exchange_Value)+AA270*$N270*SUMIF(Lists!$E$2:$E$133,'Quarterly Information'!$M270,Exchange_Value)+AA270*$P270*SUMIF(Lists!$E$2:$E$133,'Quarterly Information'!$O270,Exchange_Value)+AA270*$R270*SUMIF(Lists!$E$2:$E$133,'Quarterly Information'!$Q270,Exchange_Value)+AA270*$T270*SUMIF(Lists!$E$2:$E$133,'Quarterly Information'!$S270,Exchange_Value))/1000,AA270*SUMIF(Lists!$E$2:$E$133,$I270,Exchange_Value)/1000),1)</f>
        <v>0</v>
      </c>
      <c r="BY270" s="151">
        <f>ROUND(IF($I270="Other HFC Blend",(AB270*$L270*SUMIF(Lists!$E$2:$E$133,'Quarterly Information'!$K270,Exchange_Value)+AB270*$N270*SUMIF(Lists!$E$2:$E$133,'Quarterly Information'!$M270,Exchange_Value)+AB270*$P270*SUMIF(Lists!$E$2:$E$133,'Quarterly Information'!$O270,Exchange_Value)+AB270*$R270*SUMIF(Lists!$E$2:$E$133,'Quarterly Information'!$Q270,Exchange_Value)+AB270*$T270*SUMIF(Lists!$E$2:$E$133,'Quarterly Information'!$S270,Exchange_Value))/1000,AB270*SUMIF(Lists!$E$2:$E$133,$I270,Exchange_Value)/1000),1)</f>
        <v>0</v>
      </c>
      <c r="BZ270" s="151">
        <f>ROUND(IF($I270="Other HFC Blend",(AC270*$L270*SUMIF(Lists!$E$2:$E$133,'Quarterly Information'!$K270,Exchange_Value)+AC270*$N270*SUMIF(Lists!$E$2:$E$133,'Quarterly Information'!$M270,Exchange_Value)+AC270*$P270*SUMIF(Lists!$E$2:$E$133,'Quarterly Information'!$O270,Exchange_Value)+AC270*$R270*SUMIF(Lists!$E$2:$E$133,'Quarterly Information'!$Q270,Exchange_Value)+AC270*$T270*SUMIF(Lists!$E$2:$E$133,'Quarterly Information'!$S270,Exchange_Value))/1000,AC270*SUMIF(Lists!$E$2:$E$133,$I270,Exchange_Value)/1000),1)</f>
        <v>0</v>
      </c>
      <c r="CA270" s="151">
        <f>ROUND(IF($I270="Other HFC Blend",(AD270*$L270*SUMIF(Lists!$E$2:$E$133,'Quarterly Information'!$K270,Exchange_Value)+AD270*$N270*SUMIF(Lists!$E$2:$E$133,'Quarterly Information'!$M270,Exchange_Value)+AD270*$P270*SUMIF(Lists!$E$2:$E$133,'Quarterly Information'!$O270,Exchange_Value)+AD270*$R270*SUMIF(Lists!$E$2:$E$133,'Quarterly Information'!$Q270,Exchange_Value)+AD270*$T270*SUMIF(Lists!$E$2:$E$133,'Quarterly Information'!$S270,Exchange_Value))/1000,AD270*SUMIF(Lists!$E$2:$E$133,$I270,Exchange_Value)/1000),1)</f>
        <v>0</v>
      </c>
      <c r="CB270" s="151">
        <f>ROUND(IF($I270="Other HFC Blend",(AE270*$L270*SUMIF(Lists!$E$2:$E$133,'Quarterly Information'!$K270,Exchange_Value)+AE270*$N270*SUMIF(Lists!$E$2:$E$133,'Quarterly Information'!$M270,Exchange_Value)+AE270*$P270*SUMIF(Lists!$E$2:$E$133,'Quarterly Information'!$O270,Exchange_Value)+AE270*$R270*SUMIF(Lists!$E$2:$E$133,'Quarterly Information'!$Q270,Exchange_Value)+AE270*$T270*SUMIF(Lists!$E$2:$E$133,'Quarterly Information'!$S270,Exchange_Value))/1000,AE270*SUMIF(Lists!$E$2:$E$133,$I270,Exchange_Value)/1000),1)</f>
        <v>0</v>
      </c>
      <c r="CC270" s="151">
        <f>ROUND(IF($I270="Other HFC Blend",(AF270*$L270*SUMIF(Lists!$E$2:$E$133,'Quarterly Information'!$K270,Exchange_Value)+AF270*$N270*SUMIF(Lists!$E$2:$E$133,'Quarterly Information'!$M270,Exchange_Value)+AF270*$P270*SUMIF(Lists!$E$2:$E$133,'Quarterly Information'!$O270,Exchange_Value)+AF270*$R270*SUMIF(Lists!$E$2:$E$133,'Quarterly Information'!$Q270,Exchange_Value)+AF270*$T270*SUMIF(Lists!$E$2:$E$133,'Quarterly Information'!$S270,Exchange_Value))/1000,AF270*SUMIF(Lists!$E$2:$E$133,$I270,Exchange_Value)/1000),1)</f>
        <v>0</v>
      </c>
    </row>
    <row r="271" spans="1:81" ht="14.1">
      <c r="A271" s="18">
        <v>229</v>
      </c>
      <c r="B271" s="46" t="str">
        <f t="shared" si="147"/>
        <v/>
      </c>
      <c r="C271" s="72"/>
      <c r="D271" s="47"/>
      <c r="E271" s="81"/>
      <c r="F271" s="48"/>
      <c r="G271" s="49"/>
      <c r="H271" s="50"/>
      <c r="I271" s="92"/>
      <c r="J271" s="104"/>
      <c r="K271" s="109"/>
      <c r="L271" s="51"/>
      <c r="M271" s="48"/>
      <c r="N271" s="51"/>
      <c r="O271" s="48"/>
      <c r="P271" s="51"/>
      <c r="Q271" s="69"/>
      <c r="R271" s="51"/>
      <c r="S271" s="69"/>
      <c r="T271" s="110"/>
      <c r="U271" s="107"/>
      <c r="V271" s="48"/>
      <c r="W271" s="52"/>
      <c r="X271" s="48"/>
      <c r="Y271" s="116"/>
      <c r="Z271" s="133"/>
      <c r="AA271" s="131"/>
      <c r="AB271" s="76"/>
      <c r="AC271" s="76"/>
      <c r="AD271" s="76"/>
      <c r="AE271" s="76"/>
      <c r="AF271" s="76"/>
      <c r="AG271" s="145"/>
      <c r="AH271"/>
      <c r="AI271" s="148">
        <f t="shared" si="111"/>
        <v>0</v>
      </c>
      <c r="AJ271" s="148">
        <f t="shared" si="112"/>
        <v>0</v>
      </c>
      <c r="AK271" s="148">
        <f t="shared" si="113"/>
        <v>0</v>
      </c>
      <c r="AL271" s="148">
        <f t="shared" si="114"/>
        <v>0</v>
      </c>
      <c r="AM271" s="148">
        <f t="shared" si="115"/>
        <v>0</v>
      </c>
      <c r="AN271" s="148">
        <f t="shared" si="116"/>
        <v>0</v>
      </c>
      <c r="AO271" s="150"/>
      <c r="AP271" s="149" t="e">
        <f t="shared" si="117"/>
        <v>#DIV/0!</v>
      </c>
      <c r="AQ271" s="149" t="e">
        <f t="shared" si="118"/>
        <v>#DIV/0!</v>
      </c>
      <c r="AR271" s="149" t="e">
        <f t="shared" si="119"/>
        <v>#DIV/0!</v>
      </c>
      <c r="AS271" s="149" t="e">
        <f t="shared" si="120"/>
        <v>#DIV/0!</v>
      </c>
      <c r="AT271" s="149" t="e">
        <f t="shared" si="121"/>
        <v>#DIV/0!</v>
      </c>
      <c r="AU271" s="148">
        <f t="shared" si="122"/>
        <v>0</v>
      </c>
      <c r="AV271" s="149" t="e">
        <f t="shared" si="123"/>
        <v>#DIV/0!</v>
      </c>
      <c r="AW271" s="149" t="e">
        <f t="shared" si="124"/>
        <v>#DIV/0!</v>
      </c>
      <c r="AX271" s="149" t="e">
        <f t="shared" si="125"/>
        <v>#DIV/0!</v>
      </c>
      <c r="AY271" s="149" t="e">
        <f t="shared" si="126"/>
        <v>#DIV/0!</v>
      </c>
      <c r="AZ271" s="149" t="e">
        <f t="shared" si="127"/>
        <v>#DIV/0!</v>
      </c>
      <c r="BA271" s="148">
        <f t="shared" si="128"/>
        <v>0</v>
      </c>
      <c r="BB271" s="149" t="e">
        <f t="shared" si="129"/>
        <v>#DIV/0!</v>
      </c>
      <c r="BC271" s="149" t="e">
        <f t="shared" si="130"/>
        <v>#DIV/0!</v>
      </c>
      <c r="BD271" s="149" t="e">
        <f t="shared" si="131"/>
        <v>#DIV/0!</v>
      </c>
      <c r="BE271" s="149" t="e">
        <f t="shared" si="132"/>
        <v>#DIV/0!</v>
      </c>
      <c r="BF271" s="149" t="e">
        <f t="shared" si="133"/>
        <v>#DIV/0!</v>
      </c>
      <c r="BG271" s="148">
        <f t="shared" si="134"/>
        <v>0</v>
      </c>
      <c r="BH271" s="149" t="e">
        <f t="shared" si="135"/>
        <v>#DIV/0!</v>
      </c>
      <c r="BI271" s="149" t="e">
        <f t="shared" si="136"/>
        <v>#DIV/0!</v>
      </c>
      <c r="BJ271" s="149" t="e">
        <f t="shared" si="137"/>
        <v>#DIV/0!</v>
      </c>
      <c r="BK271" s="149" t="e">
        <f t="shared" si="138"/>
        <v>#DIV/0!</v>
      </c>
      <c r="BL271" s="149" t="e">
        <f t="shared" si="139"/>
        <v>#DIV/0!</v>
      </c>
      <c r="BM271" s="148">
        <f t="shared" si="140"/>
        <v>0</v>
      </c>
      <c r="BN271" s="149" t="e">
        <f t="shared" si="141"/>
        <v>#DIV/0!</v>
      </c>
      <c r="BO271" s="149" t="e">
        <f t="shared" si="142"/>
        <v>#DIV/0!</v>
      </c>
      <c r="BP271" s="149" t="e">
        <f t="shared" si="143"/>
        <v>#DIV/0!</v>
      </c>
      <c r="BQ271" s="149" t="e">
        <f t="shared" si="144"/>
        <v>#DIV/0!</v>
      </c>
      <c r="BR271" s="149" t="e">
        <f t="shared" si="145"/>
        <v>#DIV/0!</v>
      </c>
      <c r="BS271" s="148">
        <f t="shared" si="146"/>
        <v>0</v>
      </c>
      <c r="BT271" s="150"/>
      <c r="BU271" s="150" t="e">
        <f>VLOOKUP(I271,Lists!$D$2:$D$19,1,FALSE)</f>
        <v>#N/A</v>
      </c>
      <c r="BV271" s="150" t="e">
        <f>VLOOKUP($I271,Blends!$B$2:$B$115,1,FALSE)</f>
        <v>#N/A</v>
      </c>
      <c r="BW271" s="150"/>
      <c r="BX271" s="151">
        <f>ROUND(IF($I271="Other HFC Blend",(AA271*$L271*SUMIF(Lists!$E$2:$E$133,'Quarterly Information'!$K271,Exchange_Value)+AA271*$N271*SUMIF(Lists!$E$2:$E$133,'Quarterly Information'!$M271,Exchange_Value)+AA271*$P271*SUMIF(Lists!$E$2:$E$133,'Quarterly Information'!$O271,Exchange_Value)+AA271*$R271*SUMIF(Lists!$E$2:$E$133,'Quarterly Information'!$Q271,Exchange_Value)+AA271*$T271*SUMIF(Lists!$E$2:$E$133,'Quarterly Information'!$S271,Exchange_Value))/1000,AA271*SUMIF(Lists!$E$2:$E$133,$I271,Exchange_Value)/1000),1)</f>
        <v>0</v>
      </c>
      <c r="BY271" s="151">
        <f>ROUND(IF($I271="Other HFC Blend",(AB271*$L271*SUMIF(Lists!$E$2:$E$133,'Quarterly Information'!$K271,Exchange_Value)+AB271*$N271*SUMIF(Lists!$E$2:$E$133,'Quarterly Information'!$M271,Exchange_Value)+AB271*$P271*SUMIF(Lists!$E$2:$E$133,'Quarterly Information'!$O271,Exchange_Value)+AB271*$R271*SUMIF(Lists!$E$2:$E$133,'Quarterly Information'!$Q271,Exchange_Value)+AB271*$T271*SUMIF(Lists!$E$2:$E$133,'Quarterly Information'!$S271,Exchange_Value))/1000,AB271*SUMIF(Lists!$E$2:$E$133,$I271,Exchange_Value)/1000),1)</f>
        <v>0</v>
      </c>
      <c r="BZ271" s="151">
        <f>ROUND(IF($I271="Other HFC Blend",(AC271*$L271*SUMIF(Lists!$E$2:$E$133,'Quarterly Information'!$K271,Exchange_Value)+AC271*$N271*SUMIF(Lists!$E$2:$E$133,'Quarterly Information'!$M271,Exchange_Value)+AC271*$P271*SUMIF(Lists!$E$2:$E$133,'Quarterly Information'!$O271,Exchange_Value)+AC271*$R271*SUMIF(Lists!$E$2:$E$133,'Quarterly Information'!$Q271,Exchange_Value)+AC271*$T271*SUMIF(Lists!$E$2:$E$133,'Quarterly Information'!$S271,Exchange_Value))/1000,AC271*SUMIF(Lists!$E$2:$E$133,$I271,Exchange_Value)/1000),1)</f>
        <v>0</v>
      </c>
      <c r="CA271" s="151">
        <f>ROUND(IF($I271="Other HFC Blend",(AD271*$L271*SUMIF(Lists!$E$2:$E$133,'Quarterly Information'!$K271,Exchange_Value)+AD271*$N271*SUMIF(Lists!$E$2:$E$133,'Quarterly Information'!$M271,Exchange_Value)+AD271*$P271*SUMIF(Lists!$E$2:$E$133,'Quarterly Information'!$O271,Exchange_Value)+AD271*$R271*SUMIF(Lists!$E$2:$E$133,'Quarterly Information'!$Q271,Exchange_Value)+AD271*$T271*SUMIF(Lists!$E$2:$E$133,'Quarterly Information'!$S271,Exchange_Value))/1000,AD271*SUMIF(Lists!$E$2:$E$133,$I271,Exchange_Value)/1000),1)</f>
        <v>0</v>
      </c>
      <c r="CB271" s="151">
        <f>ROUND(IF($I271="Other HFC Blend",(AE271*$L271*SUMIF(Lists!$E$2:$E$133,'Quarterly Information'!$K271,Exchange_Value)+AE271*$N271*SUMIF(Lists!$E$2:$E$133,'Quarterly Information'!$M271,Exchange_Value)+AE271*$P271*SUMIF(Lists!$E$2:$E$133,'Quarterly Information'!$O271,Exchange_Value)+AE271*$R271*SUMIF(Lists!$E$2:$E$133,'Quarterly Information'!$Q271,Exchange_Value)+AE271*$T271*SUMIF(Lists!$E$2:$E$133,'Quarterly Information'!$S271,Exchange_Value))/1000,AE271*SUMIF(Lists!$E$2:$E$133,$I271,Exchange_Value)/1000),1)</f>
        <v>0</v>
      </c>
      <c r="CC271" s="151">
        <f>ROUND(IF($I271="Other HFC Blend",(AF271*$L271*SUMIF(Lists!$E$2:$E$133,'Quarterly Information'!$K271,Exchange_Value)+AF271*$N271*SUMIF(Lists!$E$2:$E$133,'Quarterly Information'!$M271,Exchange_Value)+AF271*$P271*SUMIF(Lists!$E$2:$E$133,'Quarterly Information'!$O271,Exchange_Value)+AF271*$R271*SUMIF(Lists!$E$2:$E$133,'Quarterly Information'!$Q271,Exchange_Value)+AF271*$T271*SUMIF(Lists!$E$2:$E$133,'Quarterly Information'!$S271,Exchange_Value))/1000,AF271*SUMIF(Lists!$E$2:$E$133,$I271,Exchange_Value)/1000),1)</f>
        <v>0</v>
      </c>
    </row>
    <row r="272" spans="1:81" ht="14.1">
      <c r="A272" s="18">
        <v>230</v>
      </c>
      <c r="B272" s="46" t="str">
        <f t="shared" si="147"/>
        <v/>
      </c>
      <c r="C272" s="72"/>
      <c r="D272" s="47"/>
      <c r="E272" s="81"/>
      <c r="F272" s="48"/>
      <c r="G272" s="49"/>
      <c r="H272" s="50"/>
      <c r="I272" s="92"/>
      <c r="J272" s="104"/>
      <c r="K272" s="109"/>
      <c r="L272" s="51"/>
      <c r="M272" s="48"/>
      <c r="N272" s="51"/>
      <c r="O272" s="48"/>
      <c r="P272" s="51"/>
      <c r="Q272" s="69"/>
      <c r="R272" s="51"/>
      <c r="S272" s="69"/>
      <c r="T272" s="110"/>
      <c r="U272" s="107"/>
      <c r="V272" s="48"/>
      <c r="W272" s="52"/>
      <c r="X272" s="48"/>
      <c r="Y272" s="116"/>
      <c r="Z272" s="133"/>
      <c r="AA272" s="131"/>
      <c r="AB272" s="76"/>
      <c r="AC272" s="76"/>
      <c r="AD272" s="76"/>
      <c r="AE272" s="76"/>
      <c r="AF272" s="76"/>
      <c r="AG272" s="145"/>
      <c r="AH272"/>
      <c r="AI272" s="148">
        <f t="shared" si="111"/>
        <v>0</v>
      </c>
      <c r="AJ272" s="148">
        <f t="shared" si="112"/>
        <v>0</v>
      </c>
      <c r="AK272" s="148">
        <f t="shared" si="113"/>
        <v>0</v>
      </c>
      <c r="AL272" s="148">
        <f t="shared" si="114"/>
        <v>0</v>
      </c>
      <c r="AM272" s="148">
        <f t="shared" si="115"/>
        <v>0</v>
      </c>
      <c r="AN272" s="148">
        <f t="shared" si="116"/>
        <v>0</v>
      </c>
      <c r="AO272" s="150"/>
      <c r="AP272" s="149" t="e">
        <f t="shared" si="117"/>
        <v>#DIV/0!</v>
      </c>
      <c r="AQ272" s="149" t="e">
        <f t="shared" si="118"/>
        <v>#DIV/0!</v>
      </c>
      <c r="AR272" s="149" t="e">
        <f t="shared" si="119"/>
        <v>#DIV/0!</v>
      </c>
      <c r="AS272" s="149" t="e">
        <f t="shared" si="120"/>
        <v>#DIV/0!</v>
      </c>
      <c r="AT272" s="149" t="e">
        <f t="shared" si="121"/>
        <v>#DIV/0!</v>
      </c>
      <c r="AU272" s="148">
        <f t="shared" si="122"/>
        <v>0</v>
      </c>
      <c r="AV272" s="149" t="e">
        <f t="shared" si="123"/>
        <v>#DIV/0!</v>
      </c>
      <c r="AW272" s="149" t="e">
        <f t="shared" si="124"/>
        <v>#DIV/0!</v>
      </c>
      <c r="AX272" s="149" t="e">
        <f t="shared" si="125"/>
        <v>#DIV/0!</v>
      </c>
      <c r="AY272" s="149" t="e">
        <f t="shared" si="126"/>
        <v>#DIV/0!</v>
      </c>
      <c r="AZ272" s="149" t="e">
        <f t="shared" si="127"/>
        <v>#DIV/0!</v>
      </c>
      <c r="BA272" s="148">
        <f t="shared" si="128"/>
        <v>0</v>
      </c>
      <c r="BB272" s="149" t="e">
        <f t="shared" si="129"/>
        <v>#DIV/0!</v>
      </c>
      <c r="BC272" s="149" t="e">
        <f t="shared" si="130"/>
        <v>#DIV/0!</v>
      </c>
      <c r="BD272" s="149" t="e">
        <f t="shared" si="131"/>
        <v>#DIV/0!</v>
      </c>
      <c r="BE272" s="149" t="e">
        <f t="shared" si="132"/>
        <v>#DIV/0!</v>
      </c>
      <c r="BF272" s="149" t="e">
        <f t="shared" si="133"/>
        <v>#DIV/0!</v>
      </c>
      <c r="BG272" s="148">
        <f t="shared" si="134"/>
        <v>0</v>
      </c>
      <c r="BH272" s="149" t="e">
        <f t="shared" si="135"/>
        <v>#DIV/0!</v>
      </c>
      <c r="BI272" s="149" t="e">
        <f t="shared" si="136"/>
        <v>#DIV/0!</v>
      </c>
      <c r="BJ272" s="149" t="e">
        <f t="shared" si="137"/>
        <v>#DIV/0!</v>
      </c>
      <c r="BK272" s="149" t="e">
        <f t="shared" si="138"/>
        <v>#DIV/0!</v>
      </c>
      <c r="BL272" s="149" t="e">
        <f t="shared" si="139"/>
        <v>#DIV/0!</v>
      </c>
      <c r="BM272" s="148">
        <f t="shared" si="140"/>
        <v>0</v>
      </c>
      <c r="BN272" s="149" t="e">
        <f t="shared" si="141"/>
        <v>#DIV/0!</v>
      </c>
      <c r="BO272" s="149" t="e">
        <f t="shared" si="142"/>
        <v>#DIV/0!</v>
      </c>
      <c r="BP272" s="149" t="e">
        <f t="shared" si="143"/>
        <v>#DIV/0!</v>
      </c>
      <c r="BQ272" s="149" t="e">
        <f t="shared" si="144"/>
        <v>#DIV/0!</v>
      </c>
      <c r="BR272" s="149" t="e">
        <f t="shared" si="145"/>
        <v>#DIV/0!</v>
      </c>
      <c r="BS272" s="148">
        <f t="shared" si="146"/>
        <v>0</v>
      </c>
      <c r="BT272" s="150"/>
      <c r="BU272" s="150" t="e">
        <f>VLOOKUP(I272,Lists!$D$2:$D$19,1,FALSE)</f>
        <v>#N/A</v>
      </c>
      <c r="BV272" s="150" t="e">
        <f>VLOOKUP($I272,Blends!$B$2:$B$115,1,FALSE)</f>
        <v>#N/A</v>
      </c>
      <c r="BW272" s="150"/>
      <c r="BX272" s="151">
        <f>ROUND(IF($I272="Other HFC Blend",(AA272*$L272*SUMIF(Lists!$E$2:$E$133,'Quarterly Information'!$K272,Exchange_Value)+AA272*$N272*SUMIF(Lists!$E$2:$E$133,'Quarterly Information'!$M272,Exchange_Value)+AA272*$P272*SUMIF(Lists!$E$2:$E$133,'Quarterly Information'!$O272,Exchange_Value)+AA272*$R272*SUMIF(Lists!$E$2:$E$133,'Quarterly Information'!$Q272,Exchange_Value)+AA272*$T272*SUMIF(Lists!$E$2:$E$133,'Quarterly Information'!$S272,Exchange_Value))/1000,AA272*SUMIF(Lists!$E$2:$E$133,$I272,Exchange_Value)/1000),1)</f>
        <v>0</v>
      </c>
      <c r="BY272" s="151">
        <f>ROUND(IF($I272="Other HFC Blend",(AB272*$L272*SUMIF(Lists!$E$2:$E$133,'Quarterly Information'!$K272,Exchange_Value)+AB272*$N272*SUMIF(Lists!$E$2:$E$133,'Quarterly Information'!$M272,Exchange_Value)+AB272*$P272*SUMIF(Lists!$E$2:$E$133,'Quarterly Information'!$O272,Exchange_Value)+AB272*$R272*SUMIF(Lists!$E$2:$E$133,'Quarterly Information'!$Q272,Exchange_Value)+AB272*$T272*SUMIF(Lists!$E$2:$E$133,'Quarterly Information'!$S272,Exchange_Value))/1000,AB272*SUMIF(Lists!$E$2:$E$133,$I272,Exchange_Value)/1000),1)</f>
        <v>0</v>
      </c>
      <c r="BZ272" s="151">
        <f>ROUND(IF($I272="Other HFC Blend",(AC272*$L272*SUMIF(Lists!$E$2:$E$133,'Quarterly Information'!$K272,Exchange_Value)+AC272*$N272*SUMIF(Lists!$E$2:$E$133,'Quarterly Information'!$M272,Exchange_Value)+AC272*$P272*SUMIF(Lists!$E$2:$E$133,'Quarterly Information'!$O272,Exchange_Value)+AC272*$R272*SUMIF(Lists!$E$2:$E$133,'Quarterly Information'!$Q272,Exchange_Value)+AC272*$T272*SUMIF(Lists!$E$2:$E$133,'Quarterly Information'!$S272,Exchange_Value))/1000,AC272*SUMIF(Lists!$E$2:$E$133,$I272,Exchange_Value)/1000),1)</f>
        <v>0</v>
      </c>
      <c r="CA272" s="151">
        <f>ROUND(IF($I272="Other HFC Blend",(AD272*$L272*SUMIF(Lists!$E$2:$E$133,'Quarterly Information'!$K272,Exchange_Value)+AD272*$N272*SUMIF(Lists!$E$2:$E$133,'Quarterly Information'!$M272,Exchange_Value)+AD272*$P272*SUMIF(Lists!$E$2:$E$133,'Quarterly Information'!$O272,Exchange_Value)+AD272*$R272*SUMIF(Lists!$E$2:$E$133,'Quarterly Information'!$Q272,Exchange_Value)+AD272*$T272*SUMIF(Lists!$E$2:$E$133,'Quarterly Information'!$S272,Exchange_Value))/1000,AD272*SUMIF(Lists!$E$2:$E$133,$I272,Exchange_Value)/1000),1)</f>
        <v>0</v>
      </c>
      <c r="CB272" s="151">
        <f>ROUND(IF($I272="Other HFC Blend",(AE272*$L272*SUMIF(Lists!$E$2:$E$133,'Quarterly Information'!$K272,Exchange_Value)+AE272*$N272*SUMIF(Lists!$E$2:$E$133,'Quarterly Information'!$M272,Exchange_Value)+AE272*$P272*SUMIF(Lists!$E$2:$E$133,'Quarterly Information'!$O272,Exchange_Value)+AE272*$R272*SUMIF(Lists!$E$2:$E$133,'Quarterly Information'!$Q272,Exchange_Value)+AE272*$T272*SUMIF(Lists!$E$2:$E$133,'Quarterly Information'!$S272,Exchange_Value))/1000,AE272*SUMIF(Lists!$E$2:$E$133,$I272,Exchange_Value)/1000),1)</f>
        <v>0</v>
      </c>
      <c r="CC272" s="151">
        <f>ROUND(IF($I272="Other HFC Blend",(AF272*$L272*SUMIF(Lists!$E$2:$E$133,'Quarterly Information'!$K272,Exchange_Value)+AF272*$N272*SUMIF(Lists!$E$2:$E$133,'Quarterly Information'!$M272,Exchange_Value)+AF272*$P272*SUMIF(Lists!$E$2:$E$133,'Quarterly Information'!$O272,Exchange_Value)+AF272*$R272*SUMIF(Lists!$E$2:$E$133,'Quarterly Information'!$Q272,Exchange_Value)+AF272*$T272*SUMIF(Lists!$E$2:$E$133,'Quarterly Information'!$S272,Exchange_Value))/1000,AF272*SUMIF(Lists!$E$2:$E$133,$I272,Exchange_Value)/1000),1)</f>
        <v>0</v>
      </c>
    </row>
    <row r="273" spans="1:81" ht="14.1">
      <c r="A273" s="18">
        <v>231</v>
      </c>
      <c r="B273" s="46" t="str">
        <f t="shared" si="147"/>
        <v/>
      </c>
      <c r="C273" s="72"/>
      <c r="D273" s="47"/>
      <c r="E273" s="81"/>
      <c r="F273" s="48"/>
      <c r="G273" s="49"/>
      <c r="H273" s="50"/>
      <c r="I273" s="92"/>
      <c r="J273" s="104"/>
      <c r="K273" s="109"/>
      <c r="L273" s="51"/>
      <c r="M273" s="48"/>
      <c r="N273" s="51"/>
      <c r="O273" s="48"/>
      <c r="P273" s="51"/>
      <c r="Q273" s="69"/>
      <c r="R273" s="51"/>
      <c r="S273" s="69"/>
      <c r="T273" s="110"/>
      <c r="U273" s="107"/>
      <c r="V273" s="48"/>
      <c r="W273" s="52"/>
      <c r="X273" s="48"/>
      <c r="Y273" s="116"/>
      <c r="Z273" s="133"/>
      <c r="AA273" s="131"/>
      <c r="AB273" s="76"/>
      <c r="AC273" s="76"/>
      <c r="AD273" s="76"/>
      <c r="AE273" s="76"/>
      <c r="AF273" s="76"/>
      <c r="AG273" s="145"/>
      <c r="AH273"/>
      <c r="AI273" s="148">
        <f t="shared" si="111"/>
        <v>0</v>
      </c>
      <c r="AJ273" s="148">
        <f t="shared" si="112"/>
        <v>0</v>
      </c>
      <c r="AK273" s="148">
        <f t="shared" si="113"/>
        <v>0</v>
      </c>
      <c r="AL273" s="148">
        <f t="shared" si="114"/>
        <v>0</v>
      </c>
      <c r="AM273" s="148">
        <f t="shared" si="115"/>
        <v>0</v>
      </c>
      <c r="AN273" s="148">
        <f t="shared" si="116"/>
        <v>0</v>
      </c>
      <c r="AO273" s="150"/>
      <c r="AP273" s="149" t="e">
        <f t="shared" si="117"/>
        <v>#DIV/0!</v>
      </c>
      <c r="AQ273" s="149" t="e">
        <f t="shared" si="118"/>
        <v>#DIV/0!</v>
      </c>
      <c r="AR273" s="149" t="e">
        <f t="shared" si="119"/>
        <v>#DIV/0!</v>
      </c>
      <c r="AS273" s="149" t="e">
        <f t="shared" si="120"/>
        <v>#DIV/0!</v>
      </c>
      <c r="AT273" s="149" t="e">
        <f t="shared" si="121"/>
        <v>#DIV/0!</v>
      </c>
      <c r="AU273" s="148">
        <f t="shared" si="122"/>
        <v>0</v>
      </c>
      <c r="AV273" s="149" t="e">
        <f t="shared" si="123"/>
        <v>#DIV/0!</v>
      </c>
      <c r="AW273" s="149" t="e">
        <f t="shared" si="124"/>
        <v>#DIV/0!</v>
      </c>
      <c r="AX273" s="149" t="e">
        <f t="shared" si="125"/>
        <v>#DIV/0!</v>
      </c>
      <c r="AY273" s="149" t="e">
        <f t="shared" si="126"/>
        <v>#DIV/0!</v>
      </c>
      <c r="AZ273" s="149" t="e">
        <f t="shared" si="127"/>
        <v>#DIV/0!</v>
      </c>
      <c r="BA273" s="148">
        <f t="shared" si="128"/>
        <v>0</v>
      </c>
      <c r="BB273" s="149" t="e">
        <f t="shared" si="129"/>
        <v>#DIV/0!</v>
      </c>
      <c r="BC273" s="149" t="e">
        <f t="shared" si="130"/>
        <v>#DIV/0!</v>
      </c>
      <c r="BD273" s="149" t="e">
        <f t="shared" si="131"/>
        <v>#DIV/0!</v>
      </c>
      <c r="BE273" s="149" t="e">
        <f t="shared" si="132"/>
        <v>#DIV/0!</v>
      </c>
      <c r="BF273" s="149" t="e">
        <f t="shared" si="133"/>
        <v>#DIV/0!</v>
      </c>
      <c r="BG273" s="148">
        <f t="shared" si="134"/>
        <v>0</v>
      </c>
      <c r="BH273" s="149" t="e">
        <f t="shared" si="135"/>
        <v>#DIV/0!</v>
      </c>
      <c r="BI273" s="149" t="e">
        <f t="shared" si="136"/>
        <v>#DIV/0!</v>
      </c>
      <c r="BJ273" s="149" t="e">
        <f t="shared" si="137"/>
        <v>#DIV/0!</v>
      </c>
      <c r="BK273" s="149" t="e">
        <f t="shared" si="138"/>
        <v>#DIV/0!</v>
      </c>
      <c r="BL273" s="149" t="e">
        <f t="shared" si="139"/>
        <v>#DIV/0!</v>
      </c>
      <c r="BM273" s="148">
        <f t="shared" si="140"/>
        <v>0</v>
      </c>
      <c r="BN273" s="149" t="e">
        <f t="shared" si="141"/>
        <v>#DIV/0!</v>
      </c>
      <c r="BO273" s="149" t="e">
        <f t="shared" si="142"/>
        <v>#DIV/0!</v>
      </c>
      <c r="BP273" s="149" t="e">
        <f t="shared" si="143"/>
        <v>#DIV/0!</v>
      </c>
      <c r="BQ273" s="149" t="e">
        <f t="shared" si="144"/>
        <v>#DIV/0!</v>
      </c>
      <c r="BR273" s="149" t="e">
        <f t="shared" si="145"/>
        <v>#DIV/0!</v>
      </c>
      <c r="BS273" s="148">
        <f t="shared" si="146"/>
        <v>0</v>
      </c>
      <c r="BT273" s="150"/>
      <c r="BU273" s="150" t="e">
        <f>VLOOKUP(I273,Lists!$D$2:$D$19,1,FALSE)</f>
        <v>#N/A</v>
      </c>
      <c r="BV273" s="150" t="e">
        <f>VLOOKUP($I273,Blends!$B$2:$B$115,1,FALSE)</f>
        <v>#N/A</v>
      </c>
      <c r="BW273" s="150"/>
      <c r="BX273" s="151">
        <f>ROUND(IF($I273="Other HFC Blend",(AA273*$L273*SUMIF(Lists!$E$2:$E$133,'Quarterly Information'!$K273,Exchange_Value)+AA273*$N273*SUMIF(Lists!$E$2:$E$133,'Quarterly Information'!$M273,Exchange_Value)+AA273*$P273*SUMIF(Lists!$E$2:$E$133,'Quarterly Information'!$O273,Exchange_Value)+AA273*$R273*SUMIF(Lists!$E$2:$E$133,'Quarterly Information'!$Q273,Exchange_Value)+AA273*$T273*SUMIF(Lists!$E$2:$E$133,'Quarterly Information'!$S273,Exchange_Value))/1000,AA273*SUMIF(Lists!$E$2:$E$133,$I273,Exchange_Value)/1000),1)</f>
        <v>0</v>
      </c>
      <c r="BY273" s="151">
        <f>ROUND(IF($I273="Other HFC Blend",(AB273*$L273*SUMIF(Lists!$E$2:$E$133,'Quarterly Information'!$K273,Exchange_Value)+AB273*$N273*SUMIF(Lists!$E$2:$E$133,'Quarterly Information'!$M273,Exchange_Value)+AB273*$P273*SUMIF(Lists!$E$2:$E$133,'Quarterly Information'!$O273,Exchange_Value)+AB273*$R273*SUMIF(Lists!$E$2:$E$133,'Quarterly Information'!$Q273,Exchange_Value)+AB273*$T273*SUMIF(Lists!$E$2:$E$133,'Quarterly Information'!$S273,Exchange_Value))/1000,AB273*SUMIF(Lists!$E$2:$E$133,$I273,Exchange_Value)/1000),1)</f>
        <v>0</v>
      </c>
      <c r="BZ273" s="151">
        <f>ROUND(IF($I273="Other HFC Blend",(AC273*$L273*SUMIF(Lists!$E$2:$E$133,'Quarterly Information'!$K273,Exchange_Value)+AC273*$N273*SUMIF(Lists!$E$2:$E$133,'Quarterly Information'!$M273,Exchange_Value)+AC273*$P273*SUMIF(Lists!$E$2:$E$133,'Quarterly Information'!$O273,Exchange_Value)+AC273*$R273*SUMIF(Lists!$E$2:$E$133,'Quarterly Information'!$Q273,Exchange_Value)+AC273*$T273*SUMIF(Lists!$E$2:$E$133,'Quarterly Information'!$S273,Exchange_Value))/1000,AC273*SUMIF(Lists!$E$2:$E$133,$I273,Exchange_Value)/1000),1)</f>
        <v>0</v>
      </c>
      <c r="CA273" s="151">
        <f>ROUND(IF($I273="Other HFC Blend",(AD273*$L273*SUMIF(Lists!$E$2:$E$133,'Quarterly Information'!$K273,Exchange_Value)+AD273*$N273*SUMIF(Lists!$E$2:$E$133,'Quarterly Information'!$M273,Exchange_Value)+AD273*$P273*SUMIF(Lists!$E$2:$E$133,'Quarterly Information'!$O273,Exchange_Value)+AD273*$R273*SUMIF(Lists!$E$2:$E$133,'Quarterly Information'!$Q273,Exchange_Value)+AD273*$T273*SUMIF(Lists!$E$2:$E$133,'Quarterly Information'!$S273,Exchange_Value))/1000,AD273*SUMIF(Lists!$E$2:$E$133,$I273,Exchange_Value)/1000),1)</f>
        <v>0</v>
      </c>
      <c r="CB273" s="151">
        <f>ROUND(IF($I273="Other HFC Blend",(AE273*$L273*SUMIF(Lists!$E$2:$E$133,'Quarterly Information'!$K273,Exchange_Value)+AE273*$N273*SUMIF(Lists!$E$2:$E$133,'Quarterly Information'!$M273,Exchange_Value)+AE273*$P273*SUMIF(Lists!$E$2:$E$133,'Quarterly Information'!$O273,Exchange_Value)+AE273*$R273*SUMIF(Lists!$E$2:$E$133,'Quarterly Information'!$Q273,Exchange_Value)+AE273*$T273*SUMIF(Lists!$E$2:$E$133,'Quarterly Information'!$S273,Exchange_Value))/1000,AE273*SUMIF(Lists!$E$2:$E$133,$I273,Exchange_Value)/1000),1)</f>
        <v>0</v>
      </c>
      <c r="CC273" s="151">
        <f>ROUND(IF($I273="Other HFC Blend",(AF273*$L273*SUMIF(Lists!$E$2:$E$133,'Quarterly Information'!$K273,Exchange_Value)+AF273*$N273*SUMIF(Lists!$E$2:$E$133,'Quarterly Information'!$M273,Exchange_Value)+AF273*$P273*SUMIF(Lists!$E$2:$E$133,'Quarterly Information'!$O273,Exchange_Value)+AF273*$R273*SUMIF(Lists!$E$2:$E$133,'Quarterly Information'!$Q273,Exchange_Value)+AF273*$T273*SUMIF(Lists!$E$2:$E$133,'Quarterly Information'!$S273,Exchange_Value))/1000,AF273*SUMIF(Lists!$E$2:$E$133,$I273,Exchange_Value)/1000),1)</f>
        <v>0</v>
      </c>
    </row>
    <row r="274" spans="1:81" ht="14.1">
      <c r="A274" s="18">
        <v>232</v>
      </c>
      <c r="B274" s="46" t="str">
        <f t="shared" si="147"/>
        <v/>
      </c>
      <c r="C274" s="72"/>
      <c r="D274" s="47"/>
      <c r="E274" s="81"/>
      <c r="F274" s="48"/>
      <c r="G274" s="49"/>
      <c r="H274" s="50"/>
      <c r="I274" s="92"/>
      <c r="J274" s="104"/>
      <c r="K274" s="109"/>
      <c r="L274" s="51"/>
      <c r="M274" s="48"/>
      <c r="N274" s="51"/>
      <c r="O274" s="48"/>
      <c r="P274" s="51"/>
      <c r="Q274" s="69"/>
      <c r="R274" s="51"/>
      <c r="S274" s="69"/>
      <c r="T274" s="110"/>
      <c r="U274" s="107"/>
      <c r="V274" s="48"/>
      <c r="W274" s="52"/>
      <c r="X274" s="48"/>
      <c r="Y274" s="116"/>
      <c r="Z274" s="133"/>
      <c r="AA274" s="131"/>
      <c r="AB274" s="76"/>
      <c r="AC274" s="76"/>
      <c r="AD274" s="76"/>
      <c r="AE274" s="76"/>
      <c r="AF274" s="76"/>
      <c r="AG274" s="145"/>
      <c r="AH274"/>
      <c r="AI274" s="148">
        <f t="shared" si="111"/>
        <v>0</v>
      </c>
      <c r="AJ274" s="148">
        <f t="shared" si="112"/>
        <v>0</v>
      </c>
      <c r="AK274" s="148">
        <f t="shared" si="113"/>
        <v>0</v>
      </c>
      <c r="AL274" s="148">
        <f t="shared" si="114"/>
        <v>0</v>
      </c>
      <c r="AM274" s="148">
        <f t="shared" si="115"/>
        <v>0</v>
      </c>
      <c r="AN274" s="148">
        <f t="shared" si="116"/>
        <v>0</v>
      </c>
      <c r="AO274" s="150"/>
      <c r="AP274" s="149" t="e">
        <f t="shared" si="117"/>
        <v>#DIV/0!</v>
      </c>
      <c r="AQ274" s="149" t="e">
        <f t="shared" si="118"/>
        <v>#DIV/0!</v>
      </c>
      <c r="AR274" s="149" t="e">
        <f t="shared" si="119"/>
        <v>#DIV/0!</v>
      </c>
      <c r="AS274" s="149" t="e">
        <f t="shared" si="120"/>
        <v>#DIV/0!</v>
      </c>
      <c r="AT274" s="149" t="e">
        <f t="shared" si="121"/>
        <v>#DIV/0!</v>
      </c>
      <c r="AU274" s="148">
        <f t="shared" si="122"/>
        <v>0</v>
      </c>
      <c r="AV274" s="149" t="e">
        <f t="shared" si="123"/>
        <v>#DIV/0!</v>
      </c>
      <c r="AW274" s="149" t="e">
        <f t="shared" si="124"/>
        <v>#DIV/0!</v>
      </c>
      <c r="AX274" s="149" t="e">
        <f t="shared" si="125"/>
        <v>#DIV/0!</v>
      </c>
      <c r="AY274" s="149" t="e">
        <f t="shared" si="126"/>
        <v>#DIV/0!</v>
      </c>
      <c r="AZ274" s="149" t="e">
        <f t="shared" si="127"/>
        <v>#DIV/0!</v>
      </c>
      <c r="BA274" s="148">
        <f t="shared" si="128"/>
        <v>0</v>
      </c>
      <c r="BB274" s="149" t="e">
        <f t="shared" si="129"/>
        <v>#DIV/0!</v>
      </c>
      <c r="BC274" s="149" t="e">
        <f t="shared" si="130"/>
        <v>#DIV/0!</v>
      </c>
      <c r="BD274" s="149" t="e">
        <f t="shared" si="131"/>
        <v>#DIV/0!</v>
      </c>
      <c r="BE274" s="149" t="e">
        <f t="shared" si="132"/>
        <v>#DIV/0!</v>
      </c>
      <c r="BF274" s="149" t="e">
        <f t="shared" si="133"/>
        <v>#DIV/0!</v>
      </c>
      <c r="BG274" s="148">
        <f t="shared" si="134"/>
        <v>0</v>
      </c>
      <c r="BH274" s="149" t="e">
        <f t="shared" si="135"/>
        <v>#DIV/0!</v>
      </c>
      <c r="BI274" s="149" t="e">
        <f t="shared" si="136"/>
        <v>#DIV/0!</v>
      </c>
      <c r="BJ274" s="149" t="e">
        <f t="shared" si="137"/>
        <v>#DIV/0!</v>
      </c>
      <c r="BK274" s="149" t="e">
        <f t="shared" si="138"/>
        <v>#DIV/0!</v>
      </c>
      <c r="BL274" s="149" t="e">
        <f t="shared" si="139"/>
        <v>#DIV/0!</v>
      </c>
      <c r="BM274" s="148">
        <f t="shared" si="140"/>
        <v>0</v>
      </c>
      <c r="BN274" s="149" t="e">
        <f t="shared" si="141"/>
        <v>#DIV/0!</v>
      </c>
      <c r="BO274" s="149" t="e">
        <f t="shared" si="142"/>
        <v>#DIV/0!</v>
      </c>
      <c r="BP274" s="149" t="e">
        <f t="shared" si="143"/>
        <v>#DIV/0!</v>
      </c>
      <c r="BQ274" s="149" t="e">
        <f t="shared" si="144"/>
        <v>#DIV/0!</v>
      </c>
      <c r="BR274" s="149" t="e">
        <f t="shared" si="145"/>
        <v>#DIV/0!</v>
      </c>
      <c r="BS274" s="148">
        <f t="shared" si="146"/>
        <v>0</v>
      </c>
      <c r="BT274" s="150"/>
      <c r="BU274" s="150" t="e">
        <f>VLOOKUP(I274,Lists!$D$2:$D$19,1,FALSE)</f>
        <v>#N/A</v>
      </c>
      <c r="BV274" s="150" t="e">
        <f>VLOOKUP($I274,Blends!$B$2:$B$115,1,FALSE)</f>
        <v>#N/A</v>
      </c>
      <c r="BW274" s="150"/>
      <c r="BX274" s="151">
        <f>ROUND(IF($I274="Other HFC Blend",(AA274*$L274*SUMIF(Lists!$E$2:$E$133,'Quarterly Information'!$K274,Exchange_Value)+AA274*$N274*SUMIF(Lists!$E$2:$E$133,'Quarterly Information'!$M274,Exchange_Value)+AA274*$P274*SUMIF(Lists!$E$2:$E$133,'Quarterly Information'!$O274,Exchange_Value)+AA274*$R274*SUMIF(Lists!$E$2:$E$133,'Quarterly Information'!$Q274,Exchange_Value)+AA274*$T274*SUMIF(Lists!$E$2:$E$133,'Quarterly Information'!$S274,Exchange_Value))/1000,AA274*SUMIF(Lists!$E$2:$E$133,$I274,Exchange_Value)/1000),1)</f>
        <v>0</v>
      </c>
      <c r="BY274" s="151">
        <f>ROUND(IF($I274="Other HFC Blend",(AB274*$L274*SUMIF(Lists!$E$2:$E$133,'Quarterly Information'!$K274,Exchange_Value)+AB274*$N274*SUMIF(Lists!$E$2:$E$133,'Quarterly Information'!$M274,Exchange_Value)+AB274*$P274*SUMIF(Lists!$E$2:$E$133,'Quarterly Information'!$O274,Exchange_Value)+AB274*$R274*SUMIF(Lists!$E$2:$E$133,'Quarterly Information'!$Q274,Exchange_Value)+AB274*$T274*SUMIF(Lists!$E$2:$E$133,'Quarterly Information'!$S274,Exchange_Value))/1000,AB274*SUMIF(Lists!$E$2:$E$133,$I274,Exchange_Value)/1000),1)</f>
        <v>0</v>
      </c>
      <c r="BZ274" s="151">
        <f>ROUND(IF($I274="Other HFC Blend",(AC274*$L274*SUMIF(Lists!$E$2:$E$133,'Quarterly Information'!$K274,Exchange_Value)+AC274*$N274*SUMIF(Lists!$E$2:$E$133,'Quarterly Information'!$M274,Exchange_Value)+AC274*$P274*SUMIF(Lists!$E$2:$E$133,'Quarterly Information'!$O274,Exchange_Value)+AC274*$R274*SUMIF(Lists!$E$2:$E$133,'Quarterly Information'!$Q274,Exchange_Value)+AC274*$T274*SUMIF(Lists!$E$2:$E$133,'Quarterly Information'!$S274,Exchange_Value))/1000,AC274*SUMIF(Lists!$E$2:$E$133,$I274,Exchange_Value)/1000),1)</f>
        <v>0</v>
      </c>
      <c r="CA274" s="151">
        <f>ROUND(IF($I274="Other HFC Blend",(AD274*$L274*SUMIF(Lists!$E$2:$E$133,'Quarterly Information'!$K274,Exchange_Value)+AD274*$N274*SUMIF(Lists!$E$2:$E$133,'Quarterly Information'!$M274,Exchange_Value)+AD274*$P274*SUMIF(Lists!$E$2:$E$133,'Quarterly Information'!$O274,Exchange_Value)+AD274*$R274*SUMIF(Lists!$E$2:$E$133,'Quarterly Information'!$Q274,Exchange_Value)+AD274*$T274*SUMIF(Lists!$E$2:$E$133,'Quarterly Information'!$S274,Exchange_Value))/1000,AD274*SUMIF(Lists!$E$2:$E$133,$I274,Exchange_Value)/1000),1)</f>
        <v>0</v>
      </c>
      <c r="CB274" s="151">
        <f>ROUND(IF($I274="Other HFC Blend",(AE274*$L274*SUMIF(Lists!$E$2:$E$133,'Quarterly Information'!$K274,Exchange_Value)+AE274*$N274*SUMIF(Lists!$E$2:$E$133,'Quarterly Information'!$M274,Exchange_Value)+AE274*$P274*SUMIF(Lists!$E$2:$E$133,'Quarterly Information'!$O274,Exchange_Value)+AE274*$R274*SUMIF(Lists!$E$2:$E$133,'Quarterly Information'!$Q274,Exchange_Value)+AE274*$T274*SUMIF(Lists!$E$2:$E$133,'Quarterly Information'!$S274,Exchange_Value))/1000,AE274*SUMIF(Lists!$E$2:$E$133,$I274,Exchange_Value)/1000),1)</f>
        <v>0</v>
      </c>
      <c r="CC274" s="151">
        <f>ROUND(IF($I274="Other HFC Blend",(AF274*$L274*SUMIF(Lists!$E$2:$E$133,'Quarterly Information'!$K274,Exchange_Value)+AF274*$N274*SUMIF(Lists!$E$2:$E$133,'Quarterly Information'!$M274,Exchange_Value)+AF274*$P274*SUMIF(Lists!$E$2:$E$133,'Quarterly Information'!$O274,Exchange_Value)+AF274*$R274*SUMIF(Lists!$E$2:$E$133,'Quarterly Information'!$Q274,Exchange_Value)+AF274*$T274*SUMIF(Lists!$E$2:$E$133,'Quarterly Information'!$S274,Exchange_Value))/1000,AF274*SUMIF(Lists!$E$2:$E$133,$I274,Exchange_Value)/1000),1)</f>
        <v>0</v>
      </c>
    </row>
    <row r="275" spans="1:81" ht="14.1">
      <c r="A275" s="18">
        <v>233</v>
      </c>
      <c r="B275" s="46" t="str">
        <f t="shared" si="147"/>
        <v/>
      </c>
      <c r="C275" s="72"/>
      <c r="D275" s="47"/>
      <c r="E275" s="81"/>
      <c r="F275" s="48"/>
      <c r="G275" s="49"/>
      <c r="H275" s="50"/>
      <c r="I275" s="92"/>
      <c r="J275" s="104"/>
      <c r="K275" s="109"/>
      <c r="L275" s="51"/>
      <c r="M275" s="48"/>
      <c r="N275" s="51"/>
      <c r="O275" s="48"/>
      <c r="P275" s="51"/>
      <c r="Q275" s="69"/>
      <c r="R275" s="51"/>
      <c r="S275" s="69"/>
      <c r="T275" s="110"/>
      <c r="U275" s="107"/>
      <c r="V275" s="48"/>
      <c r="W275" s="52"/>
      <c r="X275" s="48"/>
      <c r="Y275" s="116"/>
      <c r="Z275" s="133"/>
      <c r="AA275" s="131"/>
      <c r="AB275" s="76"/>
      <c r="AC275" s="76"/>
      <c r="AD275" s="76"/>
      <c r="AE275" s="76"/>
      <c r="AF275" s="76"/>
      <c r="AG275" s="145"/>
      <c r="AH275"/>
      <c r="AI275" s="148">
        <f t="shared" si="111"/>
        <v>0</v>
      </c>
      <c r="AJ275" s="148">
        <f t="shared" si="112"/>
        <v>0</v>
      </c>
      <c r="AK275" s="148">
        <f t="shared" si="113"/>
        <v>0</v>
      </c>
      <c r="AL275" s="148">
        <f t="shared" si="114"/>
        <v>0</v>
      </c>
      <c r="AM275" s="148">
        <f t="shared" si="115"/>
        <v>0</v>
      </c>
      <c r="AN275" s="148">
        <f t="shared" si="116"/>
        <v>0</v>
      </c>
      <c r="AO275" s="150"/>
      <c r="AP275" s="149" t="e">
        <f t="shared" si="117"/>
        <v>#DIV/0!</v>
      </c>
      <c r="AQ275" s="149" t="e">
        <f t="shared" si="118"/>
        <v>#DIV/0!</v>
      </c>
      <c r="AR275" s="149" t="e">
        <f t="shared" si="119"/>
        <v>#DIV/0!</v>
      </c>
      <c r="AS275" s="149" t="e">
        <f t="shared" si="120"/>
        <v>#DIV/0!</v>
      </c>
      <c r="AT275" s="149" t="e">
        <f t="shared" si="121"/>
        <v>#DIV/0!</v>
      </c>
      <c r="AU275" s="148">
        <f t="shared" si="122"/>
        <v>0</v>
      </c>
      <c r="AV275" s="149" t="e">
        <f t="shared" si="123"/>
        <v>#DIV/0!</v>
      </c>
      <c r="AW275" s="149" t="e">
        <f t="shared" si="124"/>
        <v>#DIV/0!</v>
      </c>
      <c r="AX275" s="149" t="e">
        <f t="shared" si="125"/>
        <v>#DIV/0!</v>
      </c>
      <c r="AY275" s="149" t="e">
        <f t="shared" si="126"/>
        <v>#DIV/0!</v>
      </c>
      <c r="AZ275" s="149" t="e">
        <f t="shared" si="127"/>
        <v>#DIV/0!</v>
      </c>
      <c r="BA275" s="148">
        <f t="shared" si="128"/>
        <v>0</v>
      </c>
      <c r="BB275" s="149" t="e">
        <f t="shared" si="129"/>
        <v>#DIV/0!</v>
      </c>
      <c r="BC275" s="149" t="e">
        <f t="shared" si="130"/>
        <v>#DIV/0!</v>
      </c>
      <c r="BD275" s="149" t="e">
        <f t="shared" si="131"/>
        <v>#DIV/0!</v>
      </c>
      <c r="BE275" s="149" t="e">
        <f t="shared" si="132"/>
        <v>#DIV/0!</v>
      </c>
      <c r="BF275" s="149" t="e">
        <f t="shared" si="133"/>
        <v>#DIV/0!</v>
      </c>
      <c r="BG275" s="148">
        <f t="shared" si="134"/>
        <v>0</v>
      </c>
      <c r="BH275" s="149" t="e">
        <f t="shared" si="135"/>
        <v>#DIV/0!</v>
      </c>
      <c r="BI275" s="149" t="e">
        <f t="shared" si="136"/>
        <v>#DIV/0!</v>
      </c>
      <c r="BJ275" s="149" t="e">
        <f t="shared" si="137"/>
        <v>#DIV/0!</v>
      </c>
      <c r="BK275" s="149" t="e">
        <f t="shared" si="138"/>
        <v>#DIV/0!</v>
      </c>
      <c r="BL275" s="149" t="e">
        <f t="shared" si="139"/>
        <v>#DIV/0!</v>
      </c>
      <c r="BM275" s="148">
        <f t="shared" si="140"/>
        <v>0</v>
      </c>
      <c r="BN275" s="149" t="e">
        <f t="shared" si="141"/>
        <v>#DIV/0!</v>
      </c>
      <c r="BO275" s="149" t="e">
        <f t="shared" si="142"/>
        <v>#DIV/0!</v>
      </c>
      <c r="BP275" s="149" t="e">
        <f t="shared" si="143"/>
        <v>#DIV/0!</v>
      </c>
      <c r="BQ275" s="149" t="e">
        <f t="shared" si="144"/>
        <v>#DIV/0!</v>
      </c>
      <c r="BR275" s="149" t="e">
        <f t="shared" si="145"/>
        <v>#DIV/0!</v>
      </c>
      <c r="BS275" s="148">
        <f t="shared" si="146"/>
        <v>0</v>
      </c>
      <c r="BT275" s="150"/>
      <c r="BU275" s="150" t="e">
        <f>VLOOKUP(I275,Lists!$D$2:$D$19,1,FALSE)</f>
        <v>#N/A</v>
      </c>
      <c r="BV275" s="150" t="e">
        <f>VLOOKUP($I275,Blends!$B$2:$B$115,1,FALSE)</f>
        <v>#N/A</v>
      </c>
      <c r="BW275" s="150"/>
      <c r="BX275" s="151">
        <f>ROUND(IF($I275="Other HFC Blend",(AA275*$L275*SUMIF(Lists!$E$2:$E$133,'Quarterly Information'!$K275,Exchange_Value)+AA275*$N275*SUMIF(Lists!$E$2:$E$133,'Quarterly Information'!$M275,Exchange_Value)+AA275*$P275*SUMIF(Lists!$E$2:$E$133,'Quarterly Information'!$O275,Exchange_Value)+AA275*$R275*SUMIF(Lists!$E$2:$E$133,'Quarterly Information'!$Q275,Exchange_Value)+AA275*$T275*SUMIF(Lists!$E$2:$E$133,'Quarterly Information'!$S275,Exchange_Value))/1000,AA275*SUMIF(Lists!$E$2:$E$133,$I275,Exchange_Value)/1000),1)</f>
        <v>0</v>
      </c>
      <c r="BY275" s="151">
        <f>ROUND(IF($I275="Other HFC Blend",(AB275*$L275*SUMIF(Lists!$E$2:$E$133,'Quarterly Information'!$K275,Exchange_Value)+AB275*$N275*SUMIF(Lists!$E$2:$E$133,'Quarterly Information'!$M275,Exchange_Value)+AB275*$P275*SUMIF(Lists!$E$2:$E$133,'Quarterly Information'!$O275,Exchange_Value)+AB275*$R275*SUMIF(Lists!$E$2:$E$133,'Quarterly Information'!$Q275,Exchange_Value)+AB275*$T275*SUMIF(Lists!$E$2:$E$133,'Quarterly Information'!$S275,Exchange_Value))/1000,AB275*SUMIF(Lists!$E$2:$E$133,$I275,Exchange_Value)/1000),1)</f>
        <v>0</v>
      </c>
      <c r="BZ275" s="151">
        <f>ROUND(IF($I275="Other HFC Blend",(AC275*$L275*SUMIF(Lists!$E$2:$E$133,'Quarterly Information'!$K275,Exchange_Value)+AC275*$N275*SUMIF(Lists!$E$2:$E$133,'Quarterly Information'!$M275,Exchange_Value)+AC275*$P275*SUMIF(Lists!$E$2:$E$133,'Quarterly Information'!$O275,Exchange_Value)+AC275*$R275*SUMIF(Lists!$E$2:$E$133,'Quarterly Information'!$Q275,Exchange_Value)+AC275*$T275*SUMIF(Lists!$E$2:$E$133,'Quarterly Information'!$S275,Exchange_Value))/1000,AC275*SUMIF(Lists!$E$2:$E$133,$I275,Exchange_Value)/1000),1)</f>
        <v>0</v>
      </c>
      <c r="CA275" s="151">
        <f>ROUND(IF($I275="Other HFC Blend",(AD275*$L275*SUMIF(Lists!$E$2:$E$133,'Quarterly Information'!$K275,Exchange_Value)+AD275*$N275*SUMIF(Lists!$E$2:$E$133,'Quarterly Information'!$M275,Exchange_Value)+AD275*$P275*SUMIF(Lists!$E$2:$E$133,'Quarterly Information'!$O275,Exchange_Value)+AD275*$R275*SUMIF(Lists!$E$2:$E$133,'Quarterly Information'!$Q275,Exchange_Value)+AD275*$T275*SUMIF(Lists!$E$2:$E$133,'Quarterly Information'!$S275,Exchange_Value))/1000,AD275*SUMIF(Lists!$E$2:$E$133,$I275,Exchange_Value)/1000),1)</f>
        <v>0</v>
      </c>
      <c r="CB275" s="151">
        <f>ROUND(IF($I275="Other HFC Blend",(AE275*$L275*SUMIF(Lists!$E$2:$E$133,'Quarterly Information'!$K275,Exchange_Value)+AE275*$N275*SUMIF(Lists!$E$2:$E$133,'Quarterly Information'!$M275,Exchange_Value)+AE275*$P275*SUMIF(Lists!$E$2:$E$133,'Quarterly Information'!$O275,Exchange_Value)+AE275*$R275*SUMIF(Lists!$E$2:$E$133,'Quarterly Information'!$Q275,Exchange_Value)+AE275*$T275*SUMIF(Lists!$E$2:$E$133,'Quarterly Information'!$S275,Exchange_Value))/1000,AE275*SUMIF(Lists!$E$2:$E$133,$I275,Exchange_Value)/1000),1)</f>
        <v>0</v>
      </c>
      <c r="CC275" s="151">
        <f>ROUND(IF($I275="Other HFC Blend",(AF275*$L275*SUMIF(Lists!$E$2:$E$133,'Quarterly Information'!$K275,Exchange_Value)+AF275*$N275*SUMIF(Lists!$E$2:$E$133,'Quarterly Information'!$M275,Exchange_Value)+AF275*$P275*SUMIF(Lists!$E$2:$E$133,'Quarterly Information'!$O275,Exchange_Value)+AF275*$R275*SUMIF(Lists!$E$2:$E$133,'Quarterly Information'!$Q275,Exchange_Value)+AF275*$T275*SUMIF(Lists!$E$2:$E$133,'Quarterly Information'!$S275,Exchange_Value))/1000,AF275*SUMIF(Lists!$E$2:$E$133,$I275,Exchange_Value)/1000),1)</f>
        <v>0</v>
      </c>
    </row>
    <row r="276" spans="1:81" ht="14.1">
      <c r="A276" s="18">
        <v>234</v>
      </c>
      <c r="B276" s="46" t="str">
        <f t="shared" si="147"/>
        <v/>
      </c>
      <c r="C276" s="72"/>
      <c r="D276" s="47"/>
      <c r="E276" s="81"/>
      <c r="F276" s="48"/>
      <c r="G276" s="49"/>
      <c r="H276" s="50"/>
      <c r="I276" s="92"/>
      <c r="J276" s="104"/>
      <c r="K276" s="109"/>
      <c r="L276" s="51"/>
      <c r="M276" s="48"/>
      <c r="N276" s="51"/>
      <c r="O276" s="48"/>
      <c r="P276" s="51"/>
      <c r="Q276" s="69"/>
      <c r="R276" s="51"/>
      <c r="S276" s="69"/>
      <c r="T276" s="110"/>
      <c r="U276" s="107"/>
      <c r="V276" s="48"/>
      <c r="W276" s="52"/>
      <c r="X276" s="48"/>
      <c r="Y276" s="116"/>
      <c r="Z276" s="133"/>
      <c r="AA276" s="131"/>
      <c r="AB276" s="76"/>
      <c r="AC276" s="76"/>
      <c r="AD276" s="76"/>
      <c r="AE276" s="76"/>
      <c r="AF276" s="76"/>
      <c r="AG276" s="145"/>
      <c r="AH276"/>
      <c r="AI276" s="148">
        <f t="shared" si="111"/>
        <v>0</v>
      </c>
      <c r="AJ276" s="148">
        <f t="shared" si="112"/>
        <v>0</v>
      </c>
      <c r="AK276" s="148">
        <f t="shared" si="113"/>
        <v>0</v>
      </c>
      <c r="AL276" s="148">
        <f t="shared" si="114"/>
        <v>0</v>
      </c>
      <c r="AM276" s="148">
        <f t="shared" si="115"/>
        <v>0</v>
      </c>
      <c r="AN276" s="148">
        <f t="shared" si="116"/>
        <v>0</v>
      </c>
      <c r="AO276" s="150"/>
      <c r="AP276" s="149" t="e">
        <f t="shared" si="117"/>
        <v>#DIV/0!</v>
      </c>
      <c r="AQ276" s="149" t="e">
        <f t="shared" si="118"/>
        <v>#DIV/0!</v>
      </c>
      <c r="AR276" s="149" t="e">
        <f t="shared" si="119"/>
        <v>#DIV/0!</v>
      </c>
      <c r="AS276" s="149" t="e">
        <f t="shared" si="120"/>
        <v>#DIV/0!</v>
      </c>
      <c r="AT276" s="149" t="e">
        <f t="shared" si="121"/>
        <v>#DIV/0!</v>
      </c>
      <c r="AU276" s="148">
        <f t="shared" si="122"/>
        <v>0</v>
      </c>
      <c r="AV276" s="149" t="e">
        <f t="shared" si="123"/>
        <v>#DIV/0!</v>
      </c>
      <c r="AW276" s="149" t="e">
        <f t="shared" si="124"/>
        <v>#DIV/0!</v>
      </c>
      <c r="AX276" s="149" t="e">
        <f t="shared" si="125"/>
        <v>#DIV/0!</v>
      </c>
      <c r="AY276" s="149" t="e">
        <f t="shared" si="126"/>
        <v>#DIV/0!</v>
      </c>
      <c r="AZ276" s="149" t="e">
        <f t="shared" si="127"/>
        <v>#DIV/0!</v>
      </c>
      <c r="BA276" s="148">
        <f t="shared" si="128"/>
        <v>0</v>
      </c>
      <c r="BB276" s="149" t="e">
        <f t="shared" si="129"/>
        <v>#DIV/0!</v>
      </c>
      <c r="BC276" s="149" t="e">
        <f t="shared" si="130"/>
        <v>#DIV/0!</v>
      </c>
      <c r="BD276" s="149" t="e">
        <f t="shared" si="131"/>
        <v>#DIV/0!</v>
      </c>
      <c r="BE276" s="149" t="e">
        <f t="shared" si="132"/>
        <v>#DIV/0!</v>
      </c>
      <c r="BF276" s="149" t="e">
        <f t="shared" si="133"/>
        <v>#DIV/0!</v>
      </c>
      <c r="BG276" s="148">
        <f t="shared" si="134"/>
        <v>0</v>
      </c>
      <c r="BH276" s="149" t="e">
        <f t="shared" si="135"/>
        <v>#DIV/0!</v>
      </c>
      <c r="BI276" s="149" t="e">
        <f t="shared" si="136"/>
        <v>#DIV/0!</v>
      </c>
      <c r="BJ276" s="149" t="e">
        <f t="shared" si="137"/>
        <v>#DIV/0!</v>
      </c>
      <c r="BK276" s="149" t="e">
        <f t="shared" si="138"/>
        <v>#DIV/0!</v>
      </c>
      <c r="BL276" s="149" t="e">
        <f t="shared" si="139"/>
        <v>#DIV/0!</v>
      </c>
      <c r="BM276" s="148">
        <f t="shared" si="140"/>
        <v>0</v>
      </c>
      <c r="BN276" s="149" t="e">
        <f t="shared" si="141"/>
        <v>#DIV/0!</v>
      </c>
      <c r="BO276" s="149" t="e">
        <f t="shared" si="142"/>
        <v>#DIV/0!</v>
      </c>
      <c r="BP276" s="149" t="e">
        <f t="shared" si="143"/>
        <v>#DIV/0!</v>
      </c>
      <c r="BQ276" s="149" t="e">
        <f t="shared" si="144"/>
        <v>#DIV/0!</v>
      </c>
      <c r="BR276" s="149" t="e">
        <f t="shared" si="145"/>
        <v>#DIV/0!</v>
      </c>
      <c r="BS276" s="148">
        <f t="shared" si="146"/>
        <v>0</v>
      </c>
      <c r="BT276" s="150"/>
      <c r="BU276" s="150" t="e">
        <f>VLOOKUP(I276,Lists!$D$2:$D$19,1,FALSE)</f>
        <v>#N/A</v>
      </c>
      <c r="BV276" s="150" t="e">
        <f>VLOOKUP($I276,Blends!$B$2:$B$115,1,FALSE)</f>
        <v>#N/A</v>
      </c>
      <c r="BW276" s="150"/>
      <c r="BX276" s="151">
        <f>ROUND(IF($I276="Other HFC Blend",(AA276*$L276*SUMIF(Lists!$E$2:$E$133,'Quarterly Information'!$K276,Exchange_Value)+AA276*$N276*SUMIF(Lists!$E$2:$E$133,'Quarterly Information'!$M276,Exchange_Value)+AA276*$P276*SUMIF(Lists!$E$2:$E$133,'Quarterly Information'!$O276,Exchange_Value)+AA276*$R276*SUMIF(Lists!$E$2:$E$133,'Quarterly Information'!$Q276,Exchange_Value)+AA276*$T276*SUMIF(Lists!$E$2:$E$133,'Quarterly Information'!$S276,Exchange_Value))/1000,AA276*SUMIF(Lists!$E$2:$E$133,$I276,Exchange_Value)/1000),1)</f>
        <v>0</v>
      </c>
      <c r="BY276" s="151">
        <f>ROUND(IF($I276="Other HFC Blend",(AB276*$L276*SUMIF(Lists!$E$2:$E$133,'Quarterly Information'!$K276,Exchange_Value)+AB276*$N276*SUMIF(Lists!$E$2:$E$133,'Quarterly Information'!$M276,Exchange_Value)+AB276*$P276*SUMIF(Lists!$E$2:$E$133,'Quarterly Information'!$O276,Exchange_Value)+AB276*$R276*SUMIF(Lists!$E$2:$E$133,'Quarterly Information'!$Q276,Exchange_Value)+AB276*$T276*SUMIF(Lists!$E$2:$E$133,'Quarterly Information'!$S276,Exchange_Value))/1000,AB276*SUMIF(Lists!$E$2:$E$133,$I276,Exchange_Value)/1000),1)</f>
        <v>0</v>
      </c>
      <c r="BZ276" s="151">
        <f>ROUND(IF($I276="Other HFC Blend",(AC276*$L276*SUMIF(Lists!$E$2:$E$133,'Quarterly Information'!$K276,Exchange_Value)+AC276*$N276*SUMIF(Lists!$E$2:$E$133,'Quarterly Information'!$M276,Exchange_Value)+AC276*$P276*SUMIF(Lists!$E$2:$E$133,'Quarterly Information'!$O276,Exchange_Value)+AC276*$R276*SUMIF(Lists!$E$2:$E$133,'Quarterly Information'!$Q276,Exchange_Value)+AC276*$T276*SUMIF(Lists!$E$2:$E$133,'Quarterly Information'!$S276,Exchange_Value))/1000,AC276*SUMIF(Lists!$E$2:$E$133,$I276,Exchange_Value)/1000),1)</f>
        <v>0</v>
      </c>
      <c r="CA276" s="151">
        <f>ROUND(IF($I276="Other HFC Blend",(AD276*$L276*SUMIF(Lists!$E$2:$E$133,'Quarterly Information'!$K276,Exchange_Value)+AD276*$N276*SUMIF(Lists!$E$2:$E$133,'Quarterly Information'!$M276,Exchange_Value)+AD276*$P276*SUMIF(Lists!$E$2:$E$133,'Quarterly Information'!$O276,Exchange_Value)+AD276*$R276*SUMIF(Lists!$E$2:$E$133,'Quarterly Information'!$Q276,Exchange_Value)+AD276*$T276*SUMIF(Lists!$E$2:$E$133,'Quarterly Information'!$S276,Exchange_Value))/1000,AD276*SUMIF(Lists!$E$2:$E$133,$I276,Exchange_Value)/1000),1)</f>
        <v>0</v>
      </c>
      <c r="CB276" s="151">
        <f>ROUND(IF($I276="Other HFC Blend",(AE276*$L276*SUMIF(Lists!$E$2:$E$133,'Quarterly Information'!$K276,Exchange_Value)+AE276*$N276*SUMIF(Lists!$E$2:$E$133,'Quarterly Information'!$M276,Exchange_Value)+AE276*$P276*SUMIF(Lists!$E$2:$E$133,'Quarterly Information'!$O276,Exchange_Value)+AE276*$R276*SUMIF(Lists!$E$2:$E$133,'Quarterly Information'!$Q276,Exchange_Value)+AE276*$T276*SUMIF(Lists!$E$2:$E$133,'Quarterly Information'!$S276,Exchange_Value))/1000,AE276*SUMIF(Lists!$E$2:$E$133,$I276,Exchange_Value)/1000),1)</f>
        <v>0</v>
      </c>
      <c r="CC276" s="151">
        <f>ROUND(IF($I276="Other HFC Blend",(AF276*$L276*SUMIF(Lists!$E$2:$E$133,'Quarterly Information'!$K276,Exchange_Value)+AF276*$N276*SUMIF(Lists!$E$2:$E$133,'Quarterly Information'!$M276,Exchange_Value)+AF276*$P276*SUMIF(Lists!$E$2:$E$133,'Quarterly Information'!$O276,Exchange_Value)+AF276*$R276*SUMIF(Lists!$E$2:$E$133,'Quarterly Information'!$Q276,Exchange_Value)+AF276*$T276*SUMIF(Lists!$E$2:$E$133,'Quarterly Information'!$S276,Exchange_Value))/1000,AF276*SUMIF(Lists!$E$2:$E$133,$I276,Exchange_Value)/1000),1)</f>
        <v>0</v>
      </c>
    </row>
    <row r="277" spans="1:81" ht="14.1">
      <c r="A277" s="18">
        <v>235</v>
      </c>
      <c r="B277" s="46" t="str">
        <f t="shared" si="147"/>
        <v/>
      </c>
      <c r="C277" s="72"/>
      <c r="D277" s="47"/>
      <c r="E277" s="81"/>
      <c r="F277" s="48"/>
      <c r="G277" s="49"/>
      <c r="H277" s="50"/>
      <c r="I277" s="92"/>
      <c r="J277" s="104"/>
      <c r="K277" s="109"/>
      <c r="L277" s="51"/>
      <c r="M277" s="48"/>
      <c r="N277" s="51"/>
      <c r="O277" s="48"/>
      <c r="P277" s="51"/>
      <c r="Q277" s="69"/>
      <c r="R277" s="51"/>
      <c r="S277" s="69"/>
      <c r="T277" s="110"/>
      <c r="U277" s="107"/>
      <c r="V277" s="48"/>
      <c r="W277" s="52"/>
      <c r="X277" s="48"/>
      <c r="Y277" s="116"/>
      <c r="Z277" s="133"/>
      <c r="AA277" s="131"/>
      <c r="AB277" s="76"/>
      <c r="AC277" s="76"/>
      <c r="AD277" s="76"/>
      <c r="AE277" s="76"/>
      <c r="AF277" s="76"/>
      <c r="AG277" s="145"/>
      <c r="AH277"/>
      <c r="AI277" s="148">
        <f t="shared" si="111"/>
        <v>0</v>
      </c>
      <c r="AJ277" s="148">
        <f t="shared" si="112"/>
        <v>0</v>
      </c>
      <c r="AK277" s="148">
        <f t="shared" si="113"/>
        <v>0</v>
      </c>
      <c r="AL277" s="148">
        <f t="shared" si="114"/>
        <v>0</v>
      </c>
      <c r="AM277" s="148">
        <f t="shared" si="115"/>
        <v>0</v>
      </c>
      <c r="AN277" s="148">
        <f t="shared" si="116"/>
        <v>0</v>
      </c>
      <c r="AO277" s="150"/>
      <c r="AP277" s="149" t="e">
        <f t="shared" si="117"/>
        <v>#DIV/0!</v>
      </c>
      <c r="AQ277" s="149" t="e">
        <f t="shared" si="118"/>
        <v>#DIV/0!</v>
      </c>
      <c r="AR277" s="149" t="e">
        <f t="shared" si="119"/>
        <v>#DIV/0!</v>
      </c>
      <c r="AS277" s="149" t="e">
        <f t="shared" si="120"/>
        <v>#DIV/0!</v>
      </c>
      <c r="AT277" s="149" t="e">
        <f t="shared" si="121"/>
        <v>#DIV/0!</v>
      </c>
      <c r="AU277" s="148">
        <f t="shared" si="122"/>
        <v>0</v>
      </c>
      <c r="AV277" s="149" t="e">
        <f t="shared" si="123"/>
        <v>#DIV/0!</v>
      </c>
      <c r="AW277" s="149" t="e">
        <f t="shared" si="124"/>
        <v>#DIV/0!</v>
      </c>
      <c r="AX277" s="149" t="e">
        <f t="shared" si="125"/>
        <v>#DIV/0!</v>
      </c>
      <c r="AY277" s="149" t="e">
        <f t="shared" si="126"/>
        <v>#DIV/0!</v>
      </c>
      <c r="AZ277" s="149" t="e">
        <f t="shared" si="127"/>
        <v>#DIV/0!</v>
      </c>
      <c r="BA277" s="148">
        <f t="shared" si="128"/>
        <v>0</v>
      </c>
      <c r="BB277" s="149" t="e">
        <f t="shared" si="129"/>
        <v>#DIV/0!</v>
      </c>
      <c r="BC277" s="149" t="e">
        <f t="shared" si="130"/>
        <v>#DIV/0!</v>
      </c>
      <c r="BD277" s="149" t="e">
        <f t="shared" si="131"/>
        <v>#DIV/0!</v>
      </c>
      <c r="BE277" s="149" t="e">
        <f t="shared" si="132"/>
        <v>#DIV/0!</v>
      </c>
      <c r="BF277" s="149" t="e">
        <f t="shared" si="133"/>
        <v>#DIV/0!</v>
      </c>
      <c r="BG277" s="148">
        <f t="shared" si="134"/>
        <v>0</v>
      </c>
      <c r="BH277" s="149" t="e">
        <f t="shared" si="135"/>
        <v>#DIV/0!</v>
      </c>
      <c r="BI277" s="149" t="e">
        <f t="shared" si="136"/>
        <v>#DIV/0!</v>
      </c>
      <c r="BJ277" s="149" t="e">
        <f t="shared" si="137"/>
        <v>#DIV/0!</v>
      </c>
      <c r="BK277" s="149" t="e">
        <f t="shared" si="138"/>
        <v>#DIV/0!</v>
      </c>
      <c r="BL277" s="149" t="e">
        <f t="shared" si="139"/>
        <v>#DIV/0!</v>
      </c>
      <c r="BM277" s="148">
        <f t="shared" si="140"/>
        <v>0</v>
      </c>
      <c r="BN277" s="149" t="e">
        <f t="shared" si="141"/>
        <v>#DIV/0!</v>
      </c>
      <c r="BO277" s="149" t="e">
        <f t="shared" si="142"/>
        <v>#DIV/0!</v>
      </c>
      <c r="BP277" s="149" t="e">
        <f t="shared" si="143"/>
        <v>#DIV/0!</v>
      </c>
      <c r="BQ277" s="149" t="e">
        <f t="shared" si="144"/>
        <v>#DIV/0!</v>
      </c>
      <c r="BR277" s="149" t="e">
        <f t="shared" si="145"/>
        <v>#DIV/0!</v>
      </c>
      <c r="BS277" s="148">
        <f t="shared" si="146"/>
        <v>0</v>
      </c>
      <c r="BT277" s="150"/>
      <c r="BU277" s="150" t="e">
        <f>VLOOKUP(I277,Lists!$D$2:$D$19,1,FALSE)</f>
        <v>#N/A</v>
      </c>
      <c r="BV277" s="150" t="e">
        <f>VLOOKUP($I277,Blends!$B$2:$B$115,1,FALSE)</f>
        <v>#N/A</v>
      </c>
      <c r="BW277" s="150"/>
      <c r="BX277" s="151">
        <f>ROUND(IF($I277="Other HFC Blend",(AA277*$L277*SUMIF(Lists!$E$2:$E$133,'Quarterly Information'!$K277,Exchange_Value)+AA277*$N277*SUMIF(Lists!$E$2:$E$133,'Quarterly Information'!$M277,Exchange_Value)+AA277*$P277*SUMIF(Lists!$E$2:$E$133,'Quarterly Information'!$O277,Exchange_Value)+AA277*$R277*SUMIF(Lists!$E$2:$E$133,'Quarterly Information'!$Q277,Exchange_Value)+AA277*$T277*SUMIF(Lists!$E$2:$E$133,'Quarterly Information'!$S277,Exchange_Value))/1000,AA277*SUMIF(Lists!$E$2:$E$133,$I277,Exchange_Value)/1000),1)</f>
        <v>0</v>
      </c>
      <c r="BY277" s="151">
        <f>ROUND(IF($I277="Other HFC Blend",(AB277*$L277*SUMIF(Lists!$E$2:$E$133,'Quarterly Information'!$K277,Exchange_Value)+AB277*$N277*SUMIF(Lists!$E$2:$E$133,'Quarterly Information'!$M277,Exchange_Value)+AB277*$P277*SUMIF(Lists!$E$2:$E$133,'Quarterly Information'!$O277,Exchange_Value)+AB277*$R277*SUMIF(Lists!$E$2:$E$133,'Quarterly Information'!$Q277,Exchange_Value)+AB277*$T277*SUMIF(Lists!$E$2:$E$133,'Quarterly Information'!$S277,Exchange_Value))/1000,AB277*SUMIF(Lists!$E$2:$E$133,$I277,Exchange_Value)/1000),1)</f>
        <v>0</v>
      </c>
      <c r="BZ277" s="151">
        <f>ROUND(IF($I277="Other HFC Blend",(AC277*$L277*SUMIF(Lists!$E$2:$E$133,'Quarterly Information'!$K277,Exchange_Value)+AC277*$N277*SUMIF(Lists!$E$2:$E$133,'Quarterly Information'!$M277,Exchange_Value)+AC277*$P277*SUMIF(Lists!$E$2:$E$133,'Quarterly Information'!$O277,Exchange_Value)+AC277*$R277*SUMIF(Lists!$E$2:$E$133,'Quarterly Information'!$Q277,Exchange_Value)+AC277*$T277*SUMIF(Lists!$E$2:$E$133,'Quarterly Information'!$S277,Exchange_Value))/1000,AC277*SUMIF(Lists!$E$2:$E$133,$I277,Exchange_Value)/1000),1)</f>
        <v>0</v>
      </c>
      <c r="CA277" s="151">
        <f>ROUND(IF($I277="Other HFC Blend",(AD277*$L277*SUMIF(Lists!$E$2:$E$133,'Quarterly Information'!$K277,Exchange_Value)+AD277*$N277*SUMIF(Lists!$E$2:$E$133,'Quarterly Information'!$M277,Exchange_Value)+AD277*$P277*SUMIF(Lists!$E$2:$E$133,'Quarterly Information'!$O277,Exchange_Value)+AD277*$R277*SUMIF(Lists!$E$2:$E$133,'Quarterly Information'!$Q277,Exchange_Value)+AD277*$T277*SUMIF(Lists!$E$2:$E$133,'Quarterly Information'!$S277,Exchange_Value))/1000,AD277*SUMIF(Lists!$E$2:$E$133,$I277,Exchange_Value)/1000),1)</f>
        <v>0</v>
      </c>
      <c r="CB277" s="151">
        <f>ROUND(IF($I277="Other HFC Blend",(AE277*$L277*SUMIF(Lists!$E$2:$E$133,'Quarterly Information'!$K277,Exchange_Value)+AE277*$N277*SUMIF(Lists!$E$2:$E$133,'Quarterly Information'!$M277,Exchange_Value)+AE277*$P277*SUMIF(Lists!$E$2:$E$133,'Quarterly Information'!$O277,Exchange_Value)+AE277*$R277*SUMIF(Lists!$E$2:$E$133,'Quarterly Information'!$Q277,Exchange_Value)+AE277*$T277*SUMIF(Lists!$E$2:$E$133,'Quarterly Information'!$S277,Exchange_Value))/1000,AE277*SUMIF(Lists!$E$2:$E$133,$I277,Exchange_Value)/1000),1)</f>
        <v>0</v>
      </c>
      <c r="CC277" s="151">
        <f>ROUND(IF($I277="Other HFC Blend",(AF277*$L277*SUMIF(Lists!$E$2:$E$133,'Quarterly Information'!$K277,Exchange_Value)+AF277*$N277*SUMIF(Lists!$E$2:$E$133,'Quarterly Information'!$M277,Exchange_Value)+AF277*$P277*SUMIF(Lists!$E$2:$E$133,'Quarterly Information'!$O277,Exchange_Value)+AF277*$R277*SUMIF(Lists!$E$2:$E$133,'Quarterly Information'!$Q277,Exchange_Value)+AF277*$T277*SUMIF(Lists!$E$2:$E$133,'Quarterly Information'!$S277,Exchange_Value))/1000,AF277*SUMIF(Lists!$E$2:$E$133,$I277,Exchange_Value)/1000),1)</f>
        <v>0</v>
      </c>
    </row>
    <row r="278" spans="1:81" ht="14.1">
      <c r="A278" s="18">
        <v>236</v>
      </c>
      <c r="B278" s="46" t="str">
        <f t="shared" si="147"/>
        <v/>
      </c>
      <c r="C278" s="72"/>
      <c r="D278" s="47"/>
      <c r="E278" s="81"/>
      <c r="F278" s="48"/>
      <c r="G278" s="49"/>
      <c r="H278" s="50"/>
      <c r="I278" s="92"/>
      <c r="J278" s="104"/>
      <c r="K278" s="109"/>
      <c r="L278" s="51"/>
      <c r="M278" s="48"/>
      <c r="N278" s="51"/>
      <c r="O278" s="48"/>
      <c r="P278" s="51"/>
      <c r="Q278" s="69"/>
      <c r="R278" s="51"/>
      <c r="S278" s="69"/>
      <c r="T278" s="110"/>
      <c r="U278" s="107"/>
      <c r="V278" s="48"/>
      <c r="W278" s="52"/>
      <c r="X278" s="48"/>
      <c r="Y278" s="116"/>
      <c r="Z278" s="133"/>
      <c r="AA278" s="131"/>
      <c r="AB278" s="76"/>
      <c r="AC278" s="76"/>
      <c r="AD278" s="76"/>
      <c r="AE278" s="76"/>
      <c r="AF278" s="76"/>
      <c r="AG278" s="145"/>
      <c r="AH278"/>
      <c r="AI278" s="148">
        <f t="shared" si="111"/>
        <v>0</v>
      </c>
      <c r="AJ278" s="148">
        <f t="shared" si="112"/>
        <v>0</v>
      </c>
      <c r="AK278" s="148">
        <f t="shared" si="113"/>
        <v>0</v>
      </c>
      <c r="AL278" s="148">
        <f t="shared" si="114"/>
        <v>0</v>
      </c>
      <c r="AM278" s="148">
        <f t="shared" si="115"/>
        <v>0</v>
      </c>
      <c r="AN278" s="148">
        <f t="shared" si="116"/>
        <v>0</v>
      </c>
      <c r="AO278" s="150"/>
      <c r="AP278" s="149" t="e">
        <f t="shared" si="117"/>
        <v>#DIV/0!</v>
      </c>
      <c r="AQ278" s="149" t="e">
        <f t="shared" si="118"/>
        <v>#DIV/0!</v>
      </c>
      <c r="AR278" s="149" t="e">
        <f t="shared" si="119"/>
        <v>#DIV/0!</v>
      </c>
      <c r="AS278" s="149" t="e">
        <f t="shared" si="120"/>
        <v>#DIV/0!</v>
      </c>
      <c r="AT278" s="149" t="e">
        <f t="shared" si="121"/>
        <v>#DIV/0!</v>
      </c>
      <c r="AU278" s="148">
        <f t="shared" si="122"/>
        <v>0</v>
      </c>
      <c r="AV278" s="149" t="e">
        <f t="shared" si="123"/>
        <v>#DIV/0!</v>
      </c>
      <c r="AW278" s="149" t="e">
        <f t="shared" si="124"/>
        <v>#DIV/0!</v>
      </c>
      <c r="AX278" s="149" t="e">
        <f t="shared" si="125"/>
        <v>#DIV/0!</v>
      </c>
      <c r="AY278" s="149" t="e">
        <f t="shared" si="126"/>
        <v>#DIV/0!</v>
      </c>
      <c r="AZ278" s="149" t="e">
        <f t="shared" si="127"/>
        <v>#DIV/0!</v>
      </c>
      <c r="BA278" s="148">
        <f t="shared" si="128"/>
        <v>0</v>
      </c>
      <c r="BB278" s="149" t="e">
        <f t="shared" si="129"/>
        <v>#DIV/0!</v>
      </c>
      <c r="BC278" s="149" t="e">
        <f t="shared" si="130"/>
        <v>#DIV/0!</v>
      </c>
      <c r="BD278" s="149" t="e">
        <f t="shared" si="131"/>
        <v>#DIV/0!</v>
      </c>
      <c r="BE278" s="149" t="e">
        <f t="shared" si="132"/>
        <v>#DIV/0!</v>
      </c>
      <c r="BF278" s="149" t="e">
        <f t="shared" si="133"/>
        <v>#DIV/0!</v>
      </c>
      <c r="BG278" s="148">
        <f t="shared" si="134"/>
        <v>0</v>
      </c>
      <c r="BH278" s="149" t="e">
        <f t="shared" si="135"/>
        <v>#DIV/0!</v>
      </c>
      <c r="BI278" s="149" t="e">
        <f t="shared" si="136"/>
        <v>#DIV/0!</v>
      </c>
      <c r="BJ278" s="149" t="e">
        <f t="shared" si="137"/>
        <v>#DIV/0!</v>
      </c>
      <c r="BK278" s="149" t="e">
        <f t="shared" si="138"/>
        <v>#DIV/0!</v>
      </c>
      <c r="BL278" s="149" t="e">
        <f t="shared" si="139"/>
        <v>#DIV/0!</v>
      </c>
      <c r="BM278" s="148">
        <f t="shared" si="140"/>
        <v>0</v>
      </c>
      <c r="BN278" s="149" t="e">
        <f t="shared" si="141"/>
        <v>#DIV/0!</v>
      </c>
      <c r="BO278" s="149" t="e">
        <f t="shared" si="142"/>
        <v>#DIV/0!</v>
      </c>
      <c r="BP278" s="149" t="e">
        <f t="shared" si="143"/>
        <v>#DIV/0!</v>
      </c>
      <c r="BQ278" s="149" t="e">
        <f t="shared" si="144"/>
        <v>#DIV/0!</v>
      </c>
      <c r="BR278" s="149" t="e">
        <f t="shared" si="145"/>
        <v>#DIV/0!</v>
      </c>
      <c r="BS278" s="148">
        <f t="shared" si="146"/>
        <v>0</v>
      </c>
      <c r="BT278" s="150"/>
      <c r="BU278" s="150" t="e">
        <f>VLOOKUP(I278,Lists!$D$2:$D$19,1,FALSE)</f>
        <v>#N/A</v>
      </c>
      <c r="BV278" s="150" t="e">
        <f>VLOOKUP($I278,Blends!$B$2:$B$115,1,FALSE)</f>
        <v>#N/A</v>
      </c>
      <c r="BW278" s="150"/>
      <c r="BX278" s="151">
        <f>ROUND(IF($I278="Other HFC Blend",(AA278*$L278*SUMIF(Lists!$E$2:$E$133,'Quarterly Information'!$K278,Exchange_Value)+AA278*$N278*SUMIF(Lists!$E$2:$E$133,'Quarterly Information'!$M278,Exchange_Value)+AA278*$P278*SUMIF(Lists!$E$2:$E$133,'Quarterly Information'!$O278,Exchange_Value)+AA278*$R278*SUMIF(Lists!$E$2:$E$133,'Quarterly Information'!$Q278,Exchange_Value)+AA278*$T278*SUMIF(Lists!$E$2:$E$133,'Quarterly Information'!$S278,Exchange_Value))/1000,AA278*SUMIF(Lists!$E$2:$E$133,$I278,Exchange_Value)/1000),1)</f>
        <v>0</v>
      </c>
      <c r="BY278" s="151">
        <f>ROUND(IF($I278="Other HFC Blend",(AB278*$L278*SUMIF(Lists!$E$2:$E$133,'Quarterly Information'!$K278,Exchange_Value)+AB278*$N278*SUMIF(Lists!$E$2:$E$133,'Quarterly Information'!$M278,Exchange_Value)+AB278*$P278*SUMIF(Lists!$E$2:$E$133,'Quarterly Information'!$O278,Exchange_Value)+AB278*$R278*SUMIF(Lists!$E$2:$E$133,'Quarterly Information'!$Q278,Exchange_Value)+AB278*$T278*SUMIF(Lists!$E$2:$E$133,'Quarterly Information'!$S278,Exchange_Value))/1000,AB278*SUMIF(Lists!$E$2:$E$133,$I278,Exchange_Value)/1000),1)</f>
        <v>0</v>
      </c>
      <c r="BZ278" s="151">
        <f>ROUND(IF($I278="Other HFC Blend",(AC278*$L278*SUMIF(Lists!$E$2:$E$133,'Quarterly Information'!$K278,Exchange_Value)+AC278*$N278*SUMIF(Lists!$E$2:$E$133,'Quarterly Information'!$M278,Exchange_Value)+AC278*$P278*SUMIF(Lists!$E$2:$E$133,'Quarterly Information'!$O278,Exchange_Value)+AC278*$R278*SUMIF(Lists!$E$2:$E$133,'Quarterly Information'!$Q278,Exchange_Value)+AC278*$T278*SUMIF(Lists!$E$2:$E$133,'Quarterly Information'!$S278,Exchange_Value))/1000,AC278*SUMIF(Lists!$E$2:$E$133,$I278,Exchange_Value)/1000),1)</f>
        <v>0</v>
      </c>
      <c r="CA278" s="151">
        <f>ROUND(IF($I278="Other HFC Blend",(AD278*$L278*SUMIF(Lists!$E$2:$E$133,'Quarterly Information'!$K278,Exchange_Value)+AD278*$N278*SUMIF(Lists!$E$2:$E$133,'Quarterly Information'!$M278,Exchange_Value)+AD278*$P278*SUMIF(Lists!$E$2:$E$133,'Quarterly Information'!$O278,Exchange_Value)+AD278*$R278*SUMIF(Lists!$E$2:$E$133,'Quarterly Information'!$Q278,Exchange_Value)+AD278*$T278*SUMIF(Lists!$E$2:$E$133,'Quarterly Information'!$S278,Exchange_Value))/1000,AD278*SUMIF(Lists!$E$2:$E$133,$I278,Exchange_Value)/1000),1)</f>
        <v>0</v>
      </c>
      <c r="CB278" s="151">
        <f>ROUND(IF($I278="Other HFC Blend",(AE278*$L278*SUMIF(Lists!$E$2:$E$133,'Quarterly Information'!$K278,Exchange_Value)+AE278*$N278*SUMIF(Lists!$E$2:$E$133,'Quarterly Information'!$M278,Exchange_Value)+AE278*$P278*SUMIF(Lists!$E$2:$E$133,'Quarterly Information'!$O278,Exchange_Value)+AE278*$R278*SUMIF(Lists!$E$2:$E$133,'Quarterly Information'!$Q278,Exchange_Value)+AE278*$T278*SUMIF(Lists!$E$2:$E$133,'Quarterly Information'!$S278,Exchange_Value))/1000,AE278*SUMIF(Lists!$E$2:$E$133,$I278,Exchange_Value)/1000),1)</f>
        <v>0</v>
      </c>
      <c r="CC278" s="151">
        <f>ROUND(IF($I278="Other HFC Blend",(AF278*$L278*SUMIF(Lists!$E$2:$E$133,'Quarterly Information'!$K278,Exchange_Value)+AF278*$N278*SUMIF(Lists!$E$2:$E$133,'Quarterly Information'!$M278,Exchange_Value)+AF278*$P278*SUMIF(Lists!$E$2:$E$133,'Quarterly Information'!$O278,Exchange_Value)+AF278*$R278*SUMIF(Lists!$E$2:$E$133,'Quarterly Information'!$Q278,Exchange_Value)+AF278*$T278*SUMIF(Lists!$E$2:$E$133,'Quarterly Information'!$S278,Exchange_Value))/1000,AF278*SUMIF(Lists!$E$2:$E$133,$I278,Exchange_Value)/1000),1)</f>
        <v>0</v>
      </c>
    </row>
    <row r="279" spans="1:81" ht="14.1">
      <c r="A279" s="18">
        <v>237</v>
      </c>
      <c r="B279" s="46" t="str">
        <f t="shared" si="147"/>
        <v/>
      </c>
      <c r="C279" s="72"/>
      <c r="D279" s="47"/>
      <c r="E279" s="81"/>
      <c r="F279" s="48"/>
      <c r="G279" s="49"/>
      <c r="H279" s="50"/>
      <c r="I279" s="92"/>
      <c r="J279" s="104"/>
      <c r="K279" s="109"/>
      <c r="L279" s="51"/>
      <c r="M279" s="48"/>
      <c r="N279" s="51"/>
      <c r="O279" s="48"/>
      <c r="P279" s="51"/>
      <c r="Q279" s="69"/>
      <c r="R279" s="51"/>
      <c r="S279" s="69"/>
      <c r="T279" s="110"/>
      <c r="U279" s="107"/>
      <c r="V279" s="48"/>
      <c r="W279" s="52"/>
      <c r="X279" s="48"/>
      <c r="Y279" s="116"/>
      <c r="Z279" s="133"/>
      <c r="AA279" s="131"/>
      <c r="AB279" s="76"/>
      <c r="AC279" s="76"/>
      <c r="AD279" s="76"/>
      <c r="AE279" s="76"/>
      <c r="AF279" s="76"/>
      <c r="AG279" s="145"/>
      <c r="AH279"/>
      <c r="AI279" s="148">
        <f t="shared" si="111"/>
        <v>0</v>
      </c>
      <c r="AJ279" s="148">
        <f t="shared" si="112"/>
        <v>0</v>
      </c>
      <c r="AK279" s="148">
        <f t="shared" si="113"/>
        <v>0</v>
      </c>
      <c r="AL279" s="148">
        <f t="shared" si="114"/>
        <v>0</v>
      </c>
      <c r="AM279" s="148">
        <f t="shared" si="115"/>
        <v>0</v>
      </c>
      <c r="AN279" s="148">
        <f t="shared" si="116"/>
        <v>0</v>
      </c>
      <c r="AO279" s="150"/>
      <c r="AP279" s="149" t="e">
        <f t="shared" si="117"/>
        <v>#DIV/0!</v>
      </c>
      <c r="AQ279" s="149" t="e">
        <f t="shared" si="118"/>
        <v>#DIV/0!</v>
      </c>
      <c r="AR279" s="149" t="e">
        <f t="shared" si="119"/>
        <v>#DIV/0!</v>
      </c>
      <c r="AS279" s="149" t="e">
        <f t="shared" si="120"/>
        <v>#DIV/0!</v>
      </c>
      <c r="AT279" s="149" t="e">
        <f t="shared" si="121"/>
        <v>#DIV/0!</v>
      </c>
      <c r="AU279" s="148">
        <f t="shared" si="122"/>
        <v>0</v>
      </c>
      <c r="AV279" s="149" t="e">
        <f t="shared" si="123"/>
        <v>#DIV/0!</v>
      </c>
      <c r="AW279" s="149" t="e">
        <f t="shared" si="124"/>
        <v>#DIV/0!</v>
      </c>
      <c r="AX279" s="149" t="e">
        <f t="shared" si="125"/>
        <v>#DIV/0!</v>
      </c>
      <c r="AY279" s="149" t="e">
        <f t="shared" si="126"/>
        <v>#DIV/0!</v>
      </c>
      <c r="AZ279" s="149" t="e">
        <f t="shared" si="127"/>
        <v>#DIV/0!</v>
      </c>
      <c r="BA279" s="148">
        <f t="shared" si="128"/>
        <v>0</v>
      </c>
      <c r="BB279" s="149" t="e">
        <f t="shared" si="129"/>
        <v>#DIV/0!</v>
      </c>
      <c r="BC279" s="149" t="e">
        <f t="shared" si="130"/>
        <v>#DIV/0!</v>
      </c>
      <c r="BD279" s="149" t="e">
        <f t="shared" si="131"/>
        <v>#DIV/0!</v>
      </c>
      <c r="BE279" s="149" t="e">
        <f t="shared" si="132"/>
        <v>#DIV/0!</v>
      </c>
      <c r="BF279" s="149" t="e">
        <f t="shared" si="133"/>
        <v>#DIV/0!</v>
      </c>
      <c r="BG279" s="148">
        <f t="shared" si="134"/>
        <v>0</v>
      </c>
      <c r="BH279" s="149" t="e">
        <f t="shared" si="135"/>
        <v>#DIV/0!</v>
      </c>
      <c r="BI279" s="149" t="e">
        <f t="shared" si="136"/>
        <v>#DIV/0!</v>
      </c>
      <c r="BJ279" s="149" t="e">
        <f t="shared" si="137"/>
        <v>#DIV/0!</v>
      </c>
      <c r="BK279" s="149" t="e">
        <f t="shared" si="138"/>
        <v>#DIV/0!</v>
      </c>
      <c r="BL279" s="149" t="e">
        <f t="shared" si="139"/>
        <v>#DIV/0!</v>
      </c>
      <c r="BM279" s="148">
        <f t="shared" si="140"/>
        <v>0</v>
      </c>
      <c r="BN279" s="149" t="e">
        <f t="shared" si="141"/>
        <v>#DIV/0!</v>
      </c>
      <c r="BO279" s="149" t="e">
        <f t="shared" si="142"/>
        <v>#DIV/0!</v>
      </c>
      <c r="BP279" s="149" t="e">
        <f t="shared" si="143"/>
        <v>#DIV/0!</v>
      </c>
      <c r="BQ279" s="149" t="e">
        <f t="shared" si="144"/>
        <v>#DIV/0!</v>
      </c>
      <c r="BR279" s="149" t="e">
        <f t="shared" si="145"/>
        <v>#DIV/0!</v>
      </c>
      <c r="BS279" s="148">
        <f t="shared" si="146"/>
        <v>0</v>
      </c>
      <c r="BT279" s="150"/>
      <c r="BU279" s="150" t="e">
        <f>VLOOKUP(I279,Lists!$D$2:$D$19,1,FALSE)</f>
        <v>#N/A</v>
      </c>
      <c r="BV279" s="150" t="e">
        <f>VLOOKUP($I279,Blends!$B$2:$B$115,1,FALSE)</f>
        <v>#N/A</v>
      </c>
      <c r="BW279" s="150"/>
      <c r="BX279" s="151">
        <f>ROUND(IF($I279="Other HFC Blend",(AA279*$L279*SUMIF(Lists!$E$2:$E$133,'Quarterly Information'!$K279,Exchange_Value)+AA279*$N279*SUMIF(Lists!$E$2:$E$133,'Quarterly Information'!$M279,Exchange_Value)+AA279*$P279*SUMIF(Lists!$E$2:$E$133,'Quarterly Information'!$O279,Exchange_Value)+AA279*$R279*SUMIF(Lists!$E$2:$E$133,'Quarterly Information'!$Q279,Exchange_Value)+AA279*$T279*SUMIF(Lists!$E$2:$E$133,'Quarterly Information'!$S279,Exchange_Value))/1000,AA279*SUMIF(Lists!$E$2:$E$133,$I279,Exchange_Value)/1000),1)</f>
        <v>0</v>
      </c>
      <c r="BY279" s="151">
        <f>ROUND(IF($I279="Other HFC Blend",(AB279*$L279*SUMIF(Lists!$E$2:$E$133,'Quarterly Information'!$K279,Exchange_Value)+AB279*$N279*SUMIF(Lists!$E$2:$E$133,'Quarterly Information'!$M279,Exchange_Value)+AB279*$P279*SUMIF(Lists!$E$2:$E$133,'Quarterly Information'!$O279,Exchange_Value)+AB279*$R279*SUMIF(Lists!$E$2:$E$133,'Quarterly Information'!$Q279,Exchange_Value)+AB279*$T279*SUMIF(Lists!$E$2:$E$133,'Quarterly Information'!$S279,Exchange_Value))/1000,AB279*SUMIF(Lists!$E$2:$E$133,$I279,Exchange_Value)/1000),1)</f>
        <v>0</v>
      </c>
      <c r="BZ279" s="151">
        <f>ROUND(IF($I279="Other HFC Blend",(AC279*$L279*SUMIF(Lists!$E$2:$E$133,'Quarterly Information'!$K279,Exchange_Value)+AC279*$N279*SUMIF(Lists!$E$2:$E$133,'Quarterly Information'!$M279,Exchange_Value)+AC279*$P279*SUMIF(Lists!$E$2:$E$133,'Quarterly Information'!$O279,Exchange_Value)+AC279*$R279*SUMIF(Lists!$E$2:$E$133,'Quarterly Information'!$Q279,Exchange_Value)+AC279*$T279*SUMIF(Lists!$E$2:$E$133,'Quarterly Information'!$S279,Exchange_Value))/1000,AC279*SUMIF(Lists!$E$2:$E$133,$I279,Exchange_Value)/1000),1)</f>
        <v>0</v>
      </c>
      <c r="CA279" s="151">
        <f>ROUND(IF($I279="Other HFC Blend",(AD279*$L279*SUMIF(Lists!$E$2:$E$133,'Quarterly Information'!$K279,Exchange_Value)+AD279*$N279*SUMIF(Lists!$E$2:$E$133,'Quarterly Information'!$M279,Exchange_Value)+AD279*$P279*SUMIF(Lists!$E$2:$E$133,'Quarterly Information'!$O279,Exchange_Value)+AD279*$R279*SUMIF(Lists!$E$2:$E$133,'Quarterly Information'!$Q279,Exchange_Value)+AD279*$T279*SUMIF(Lists!$E$2:$E$133,'Quarterly Information'!$S279,Exchange_Value))/1000,AD279*SUMIF(Lists!$E$2:$E$133,$I279,Exchange_Value)/1000),1)</f>
        <v>0</v>
      </c>
      <c r="CB279" s="151">
        <f>ROUND(IF($I279="Other HFC Blend",(AE279*$L279*SUMIF(Lists!$E$2:$E$133,'Quarterly Information'!$K279,Exchange_Value)+AE279*$N279*SUMIF(Lists!$E$2:$E$133,'Quarterly Information'!$M279,Exchange_Value)+AE279*$P279*SUMIF(Lists!$E$2:$E$133,'Quarterly Information'!$O279,Exchange_Value)+AE279*$R279*SUMIF(Lists!$E$2:$E$133,'Quarterly Information'!$Q279,Exchange_Value)+AE279*$T279*SUMIF(Lists!$E$2:$E$133,'Quarterly Information'!$S279,Exchange_Value))/1000,AE279*SUMIF(Lists!$E$2:$E$133,$I279,Exchange_Value)/1000),1)</f>
        <v>0</v>
      </c>
      <c r="CC279" s="151">
        <f>ROUND(IF($I279="Other HFC Blend",(AF279*$L279*SUMIF(Lists!$E$2:$E$133,'Quarterly Information'!$K279,Exchange_Value)+AF279*$N279*SUMIF(Lists!$E$2:$E$133,'Quarterly Information'!$M279,Exchange_Value)+AF279*$P279*SUMIF(Lists!$E$2:$E$133,'Quarterly Information'!$O279,Exchange_Value)+AF279*$R279*SUMIF(Lists!$E$2:$E$133,'Quarterly Information'!$Q279,Exchange_Value)+AF279*$T279*SUMIF(Lists!$E$2:$E$133,'Quarterly Information'!$S279,Exchange_Value))/1000,AF279*SUMIF(Lists!$E$2:$E$133,$I279,Exchange_Value)/1000),1)</f>
        <v>0</v>
      </c>
    </row>
    <row r="280" spans="1:81" ht="14.1">
      <c r="A280" s="18">
        <v>238</v>
      </c>
      <c r="B280" s="46" t="str">
        <f t="shared" si="147"/>
        <v/>
      </c>
      <c r="C280" s="72"/>
      <c r="D280" s="47"/>
      <c r="E280" s="81"/>
      <c r="F280" s="48"/>
      <c r="G280" s="49"/>
      <c r="H280" s="50"/>
      <c r="I280" s="92"/>
      <c r="J280" s="104"/>
      <c r="K280" s="109"/>
      <c r="L280" s="51"/>
      <c r="M280" s="48"/>
      <c r="N280" s="51"/>
      <c r="O280" s="48"/>
      <c r="P280" s="51"/>
      <c r="Q280" s="69"/>
      <c r="R280" s="51"/>
      <c r="S280" s="69"/>
      <c r="T280" s="110"/>
      <c r="U280" s="107"/>
      <c r="V280" s="48"/>
      <c r="W280" s="52"/>
      <c r="X280" s="48"/>
      <c r="Y280" s="116"/>
      <c r="Z280" s="133"/>
      <c r="AA280" s="131"/>
      <c r="AB280" s="76"/>
      <c r="AC280" s="76"/>
      <c r="AD280" s="76"/>
      <c r="AE280" s="76"/>
      <c r="AF280" s="76"/>
      <c r="AG280" s="145"/>
      <c r="AH280"/>
      <c r="AI280" s="148">
        <f t="shared" si="111"/>
        <v>0</v>
      </c>
      <c r="AJ280" s="148">
        <f t="shared" si="112"/>
        <v>0</v>
      </c>
      <c r="AK280" s="148">
        <f t="shared" si="113"/>
        <v>0</v>
      </c>
      <c r="AL280" s="148">
        <f t="shared" si="114"/>
        <v>0</v>
      </c>
      <c r="AM280" s="148">
        <f t="shared" si="115"/>
        <v>0</v>
      </c>
      <c r="AN280" s="148">
        <f t="shared" si="116"/>
        <v>0</v>
      </c>
      <c r="AO280" s="150"/>
      <c r="AP280" s="149" t="e">
        <f t="shared" si="117"/>
        <v>#DIV/0!</v>
      </c>
      <c r="AQ280" s="149" t="e">
        <f t="shared" si="118"/>
        <v>#DIV/0!</v>
      </c>
      <c r="AR280" s="149" t="e">
        <f t="shared" si="119"/>
        <v>#DIV/0!</v>
      </c>
      <c r="AS280" s="149" t="e">
        <f t="shared" si="120"/>
        <v>#DIV/0!</v>
      </c>
      <c r="AT280" s="149" t="e">
        <f t="shared" si="121"/>
        <v>#DIV/0!</v>
      </c>
      <c r="AU280" s="148">
        <f t="shared" si="122"/>
        <v>0</v>
      </c>
      <c r="AV280" s="149" t="e">
        <f t="shared" si="123"/>
        <v>#DIV/0!</v>
      </c>
      <c r="AW280" s="149" t="e">
        <f t="shared" si="124"/>
        <v>#DIV/0!</v>
      </c>
      <c r="AX280" s="149" t="e">
        <f t="shared" si="125"/>
        <v>#DIV/0!</v>
      </c>
      <c r="AY280" s="149" t="e">
        <f t="shared" si="126"/>
        <v>#DIV/0!</v>
      </c>
      <c r="AZ280" s="149" t="e">
        <f t="shared" si="127"/>
        <v>#DIV/0!</v>
      </c>
      <c r="BA280" s="148">
        <f t="shared" si="128"/>
        <v>0</v>
      </c>
      <c r="BB280" s="149" t="e">
        <f t="shared" si="129"/>
        <v>#DIV/0!</v>
      </c>
      <c r="BC280" s="149" t="e">
        <f t="shared" si="130"/>
        <v>#DIV/0!</v>
      </c>
      <c r="BD280" s="149" t="e">
        <f t="shared" si="131"/>
        <v>#DIV/0!</v>
      </c>
      <c r="BE280" s="149" t="e">
        <f t="shared" si="132"/>
        <v>#DIV/0!</v>
      </c>
      <c r="BF280" s="149" t="e">
        <f t="shared" si="133"/>
        <v>#DIV/0!</v>
      </c>
      <c r="BG280" s="148">
        <f t="shared" si="134"/>
        <v>0</v>
      </c>
      <c r="BH280" s="149" t="e">
        <f t="shared" si="135"/>
        <v>#DIV/0!</v>
      </c>
      <c r="BI280" s="149" t="e">
        <f t="shared" si="136"/>
        <v>#DIV/0!</v>
      </c>
      <c r="BJ280" s="149" t="e">
        <f t="shared" si="137"/>
        <v>#DIV/0!</v>
      </c>
      <c r="BK280" s="149" t="e">
        <f t="shared" si="138"/>
        <v>#DIV/0!</v>
      </c>
      <c r="BL280" s="149" t="e">
        <f t="shared" si="139"/>
        <v>#DIV/0!</v>
      </c>
      <c r="BM280" s="148">
        <f t="shared" si="140"/>
        <v>0</v>
      </c>
      <c r="BN280" s="149" t="e">
        <f t="shared" si="141"/>
        <v>#DIV/0!</v>
      </c>
      <c r="BO280" s="149" t="e">
        <f t="shared" si="142"/>
        <v>#DIV/0!</v>
      </c>
      <c r="BP280" s="149" t="e">
        <f t="shared" si="143"/>
        <v>#DIV/0!</v>
      </c>
      <c r="BQ280" s="149" t="e">
        <f t="shared" si="144"/>
        <v>#DIV/0!</v>
      </c>
      <c r="BR280" s="149" t="e">
        <f t="shared" si="145"/>
        <v>#DIV/0!</v>
      </c>
      <c r="BS280" s="148">
        <f t="shared" si="146"/>
        <v>0</v>
      </c>
      <c r="BT280" s="150"/>
      <c r="BU280" s="150" t="e">
        <f>VLOOKUP(I280,Lists!$D$2:$D$19,1,FALSE)</f>
        <v>#N/A</v>
      </c>
      <c r="BV280" s="150" t="e">
        <f>VLOOKUP($I280,Blends!$B$2:$B$115,1,FALSE)</f>
        <v>#N/A</v>
      </c>
      <c r="BW280" s="150"/>
      <c r="BX280" s="151">
        <f>ROUND(IF($I280="Other HFC Blend",(AA280*$L280*SUMIF(Lists!$E$2:$E$133,'Quarterly Information'!$K280,Exchange_Value)+AA280*$N280*SUMIF(Lists!$E$2:$E$133,'Quarterly Information'!$M280,Exchange_Value)+AA280*$P280*SUMIF(Lists!$E$2:$E$133,'Quarterly Information'!$O280,Exchange_Value)+AA280*$R280*SUMIF(Lists!$E$2:$E$133,'Quarterly Information'!$Q280,Exchange_Value)+AA280*$T280*SUMIF(Lists!$E$2:$E$133,'Quarterly Information'!$S280,Exchange_Value))/1000,AA280*SUMIF(Lists!$E$2:$E$133,$I280,Exchange_Value)/1000),1)</f>
        <v>0</v>
      </c>
      <c r="BY280" s="151">
        <f>ROUND(IF($I280="Other HFC Blend",(AB280*$L280*SUMIF(Lists!$E$2:$E$133,'Quarterly Information'!$K280,Exchange_Value)+AB280*$N280*SUMIF(Lists!$E$2:$E$133,'Quarterly Information'!$M280,Exchange_Value)+AB280*$P280*SUMIF(Lists!$E$2:$E$133,'Quarterly Information'!$O280,Exchange_Value)+AB280*$R280*SUMIF(Lists!$E$2:$E$133,'Quarterly Information'!$Q280,Exchange_Value)+AB280*$T280*SUMIF(Lists!$E$2:$E$133,'Quarterly Information'!$S280,Exchange_Value))/1000,AB280*SUMIF(Lists!$E$2:$E$133,$I280,Exchange_Value)/1000),1)</f>
        <v>0</v>
      </c>
      <c r="BZ280" s="151">
        <f>ROUND(IF($I280="Other HFC Blend",(AC280*$L280*SUMIF(Lists!$E$2:$E$133,'Quarterly Information'!$K280,Exchange_Value)+AC280*$N280*SUMIF(Lists!$E$2:$E$133,'Quarterly Information'!$M280,Exchange_Value)+AC280*$P280*SUMIF(Lists!$E$2:$E$133,'Quarterly Information'!$O280,Exchange_Value)+AC280*$R280*SUMIF(Lists!$E$2:$E$133,'Quarterly Information'!$Q280,Exchange_Value)+AC280*$T280*SUMIF(Lists!$E$2:$E$133,'Quarterly Information'!$S280,Exchange_Value))/1000,AC280*SUMIF(Lists!$E$2:$E$133,$I280,Exchange_Value)/1000),1)</f>
        <v>0</v>
      </c>
      <c r="CA280" s="151">
        <f>ROUND(IF($I280="Other HFC Blend",(AD280*$L280*SUMIF(Lists!$E$2:$E$133,'Quarterly Information'!$K280,Exchange_Value)+AD280*$N280*SUMIF(Lists!$E$2:$E$133,'Quarterly Information'!$M280,Exchange_Value)+AD280*$P280*SUMIF(Lists!$E$2:$E$133,'Quarterly Information'!$O280,Exchange_Value)+AD280*$R280*SUMIF(Lists!$E$2:$E$133,'Quarterly Information'!$Q280,Exchange_Value)+AD280*$T280*SUMIF(Lists!$E$2:$E$133,'Quarterly Information'!$S280,Exchange_Value))/1000,AD280*SUMIF(Lists!$E$2:$E$133,$I280,Exchange_Value)/1000),1)</f>
        <v>0</v>
      </c>
      <c r="CB280" s="151">
        <f>ROUND(IF($I280="Other HFC Blend",(AE280*$L280*SUMIF(Lists!$E$2:$E$133,'Quarterly Information'!$K280,Exchange_Value)+AE280*$N280*SUMIF(Lists!$E$2:$E$133,'Quarterly Information'!$M280,Exchange_Value)+AE280*$P280*SUMIF(Lists!$E$2:$E$133,'Quarterly Information'!$O280,Exchange_Value)+AE280*$R280*SUMIF(Lists!$E$2:$E$133,'Quarterly Information'!$Q280,Exchange_Value)+AE280*$T280*SUMIF(Lists!$E$2:$E$133,'Quarterly Information'!$S280,Exchange_Value))/1000,AE280*SUMIF(Lists!$E$2:$E$133,$I280,Exchange_Value)/1000),1)</f>
        <v>0</v>
      </c>
      <c r="CC280" s="151">
        <f>ROUND(IF($I280="Other HFC Blend",(AF280*$L280*SUMIF(Lists!$E$2:$E$133,'Quarterly Information'!$K280,Exchange_Value)+AF280*$N280*SUMIF(Lists!$E$2:$E$133,'Quarterly Information'!$M280,Exchange_Value)+AF280*$P280*SUMIF(Lists!$E$2:$E$133,'Quarterly Information'!$O280,Exchange_Value)+AF280*$R280*SUMIF(Lists!$E$2:$E$133,'Quarterly Information'!$Q280,Exchange_Value)+AF280*$T280*SUMIF(Lists!$E$2:$E$133,'Quarterly Information'!$S280,Exchange_Value))/1000,AF280*SUMIF(Lists!$E$2:$E$133,$I280,Exchange_Value)/1000),1)</f>
        <v>0</v>
      </c>
    </row>
    <row r="281" spans="1:81" ht="14.1">
      <c r="A281" s="18">
        <v>239</v>
      </c>
      <c r="B281" s="46" t="str">
        <f t="shared" si="147"/>
        <v/>
      </c>
      <c r="C281" s="72"/>
      <c r="D281" s="47"/>
      <c r="E281" s="81"/>
      <c r="F281" s="48"/>
      <c r="G281" s="49"/>
      <c r="H281" s="50"/>
      <c r="I281" s="92"/>
      <c r="J281" s="104"/>
      <c r="K281" s="109"/>
      <c r="L281" s="51"/>
      <c r="M281" s="48"/>
      <c r="N281" s="51"/>
      <c r="O281" s="48"/>
      <c r="P281" s="51"/>
      <c r="Q281" s="69"/>
      <c r="R281" s="51"/>
      <c r="S281" s="69"/>
      <c r="T281" s="110"/>
      <c r="U281" s="107"/>
      <c r="V281" s="48"/>
      <c r="W281" s="52"/>
      <c r="X281" s="48"/>
      <c r="Y281" s="116"/>
      <c r="Z281" s="133"/>
      <c r="AA281" s="131"/>
      <c r="AB281" s="76"/>
      <c r="AC281" s="76"/>
      <c r="AD281" s="76"/>
      <c r="AE281" s="76"/>
      <c r="AF281" s="76"/>
      <c r="AG281" s="145"/>
      <c r="AH281"/>
      <c r="AI281" s="148">
        <f t="shared" si="111"/>
        <v>0</v>
      </c>
      <c r="AJ281" s="148">
        <f t="shared" si="112"/>
        <v>0</v>
      </c>
      <c r="AK281" s="148">
        <f t="shared" si="113"/>
        <v>0</v>
      </c>
      <c r="AL281" s="148">
        <f t="shared" si="114"/>
        <v>0</v>
      </c>
      <c r="AM281" s="148">
        <f t="shared" si="115"/>
        <v>0</v>
      </c>
      <c r="AN281" s="148">
        <f t="shared" si="116"/>
        <v>0</v>
      </c>
      <c r="AO281" s="150"/>
      <c r="AP281" s="149" t="e">
        <f t="shared" si="117"/>
        <v>#DIV/0!</v>
      </c>
      <c r="AQ281" s="149" t="e">
        <f t="shared" si="118"/>
        <v>#DIV/0!</v>
      </c>
      <c r="AR281" s="149" t="e">
        <f t="shared" si="119"/>
        <v>#DIV/0!</v>
      </c>
      <c r="AS281" s="149" t="e">
        <f t="shared" si="120"/>
        <v>#DIV/0!</v>
      </c>
      <c r="AT281" s="149" t="e">
        <f t="shared" si="121"/>
        <v>#DIV/0!</v>
      </c>
      <c r="AU281" s="148">
        <f t="shared" si="122"/>
        <v>0</v>
      </c>
      <c r="AV281" s="149" t="e">
        <f t="shared" si="123"/>
        <v>#DIV/0!</v>
      </c>
      <c r="AW281" s="149" t="e">
        <f t="shared" si="124"/>
        <v>#DIV/0!</v>
      </c>
      <c r="AX281" s="149" t="e">
        <f t="shared" si="125"/>
        <v>#DIV/0!</v>
      </c>
      <c r="AY281" s="149" t="e">
        <f t="shared" si="126"/>
        <v>#DIV/0!</v>
      </c>
      <c r="AZ281" s="149" t="e">
        <f t="shared" si="127"/>
        <v>#DIV/0!</v>
      </c>
      <c r="BA281" s="148">
        <f t="shared" si="128"/>
        <v>0</v>
      </c>
      <c r="BB281" s="149" t="e">
        <f t="shared" si="129"/>
        <v>#DIV/0!</v>
      </c>
      <c r="BC281" s="149" t="e">
        <f t="shared" si="130"/>
        <v>#DIV/0!</v>
      </c>
      <c r="BD281" s="149" t="e">
        <f t="shared" si="131"/>
        <v>#DIV/0!</v>
      </c>
      <c r="BE281" s="149" t="e">
        <f t="shared" si="132"/>
        <v>#DIV/0!</v>
      </c>
      <c r="BF281" s="149" t="e">
        <f t="shared" si="133"/>
        <v>#DIV/0!</v>
      </c>
      <c r="BG281" s="148">
        <f t="shared" si="134"/>
        <v>0</v>
      </c>
      <c r="BH281" s="149" t="e">
        <f t="shared" si="135"/>
        <v>#DIV/0!</v>
      </c>
      <c r="BI281" s="149" t="e">
        <f t="shared" si="136"/>
        <v>#DIV/0!</v>
      </c>
      <c r="BJ281" s="149" t="e">
        <f t="shared" si="137"/>
        <v>#DIV/0!</v>
      </c>
      <c r="BK281" s="149" t="e">
        <f t="shared" si="138"/>
        <v>#DIV/0!</v>
      </c>
      <c r="BL281" s="149" t="e">
        <f t="shared" si="139"/>
        <v>#DIV/0!</v>
      </c>
      <c r="BM281" s="148">
        <f t="shared" si="140"/>
        <v>0</v>
      </c>
      <c r="BN281" s="149" t="e">
        <f t="shared" si="141"/>
        <v>#DIV/0!</v>
      </c>
      <c r="BO281" s="149" t="e">
        <f t="shared" si="142"/>
        <v>#DIV/0!</v>
      </c>
      <c r="BP281" s="149" t="e">
        <f t="shared" si="143"/>
        <v>#DIV/0!</v>
      </c>
      <c r="BQ281" s="149" t="e">
        <f t="shared" si="144"/>
        <v>#DIV/0!</v>
      </c>
      <c r="BR281" s="149" t="e">
        <f t="shared" si="145"/>
        <v>#DIV/0!</v>
      </c>
      <c r="BS281" s="148">
        <f t="shared" si="146"/>
        <v>0</v>
      </c>
      <c r="BT281" s="150"/>
      <c r="BU281" s="150" t="e">
        <f>VLOOKUP(I281,Lists!$D$2:$D$19,1,FALSE)</f>
        <v>#N/A</v>
      </c>
      <c r="BV281" s="150" t="e">
        <f>VLOOKUP($I281,Blends!$B$2:$B$115,1,FALSE)</f>
        <v>#N/A</v>
      </c>
      <c r="BW281" s="150"/>
      <c r="BX281" s="151">
        <f>ROUND(IF($I281="Other HFC Blend",(AA281*$L281*SUMIF(Lists!$E$2:$E$133,'Quarterly Information'!$K281,Exchange_Value)+AA281*$N281*SUMIF(Lists!$E$2:$E$133,'Quarterly Information'!$M281,Exchange_Value)+AA281*$P281*SUMIF(Lists!$E$2:$E$133,'Quarterly Information'!$O281,Exchange_Value)+AA281*$R281*SUMIF(Lists!$E$2:$E$133,'Quarterly Information'!$Q281,Exchange_Value)+AA281*$T281*SUMIF(Lists!$E$2:$E$133,'Quarterly Information'!$S281,Exchange_Value))/1000,AA281*SUMIF(Lists!$E$2:$E$133,$I281,Exchange_Value)/1000),1)</f>
        <v>0</v>
      </c>
      <c r="BY281" s="151">
        <f>ROUND(IF($I281="Other HFC Blend",(AB281*$L281*SUMIF(Lists!$E$2:$E$133,'Quarterly Information'!$K281,Exchange_Value)+AB281*$N281*SUMIF(Lists!$E$2:$E$133,'Quarterly Information'!$M281,Exchange_Value)+AB281*$P281*SUMIF(Lists!$E$2:$E$133,'Quarterly Information'!$O281,Exchange_Value)+AB281*$R281*SUMIF(Lists!$E$2:$E$133,'Quarterly Information'!$Q281,Exchange_Value)+AB281*$T281*SUMIF(Lists!$E$2:$E$133,'Quarterly Information'!$S281,Exchange_Value))/1000,AB281*SUMIF(Lists!$E$2:$E$133,$I281,Exchange_Value)/1000),1)</f>
        <v>0</v>
      </c>
      <c r="BZ281" s="151">
        <f>ROUND(IF($I281="Other HFC Blend",(AC281*$L281*SUMIF(Lists!$E$2:$E$133,'Quarterly Information'!$K281,Exchange_Value)+AC281*$N281*SUMIF(Lists!$E$2:$E$133,'Quarterly Information'!$M281,Exchange_Value)+AC281*$P281*SUMIF(Lists!$E$2:$E$133,'Quarterly Information'!$O281,Exchange_Value)+AC281*$R281*SUMIF(Lists!$E$2:$E$133,'Quarterly Information'!$Q281,Exchange_Value)+AC281*$T281*SUMIF(Lists!$E$2:$E$133,'Quarterly Information'!$S281,Exchange_Value))/1000,AC281*SUMIF(Lists!$E$2:$E$133,$I281,Exchange_Value)/1000),1)</f>
        <v>0</v>
      </c>
      <c r="CA281" s="151">
        <f>ROUND(IF($I281="Other HFC Blend",(AD281*$L281*SUMIF(Lists!$E$2:$E$133,'Quarterly Information'!$K281,Exchange_Value)+AD281*$N281*SUMIF(Lists!$E$2:$E$133,'Quarterly Information'!$M281,Exchange_Value)+AD281*$P281*SUMIF(Lists!$E$2:$E$133,'Quarterly Information'!$O281,Exchange_Value)+AD281*$R281*SUMIF(Lists!$E$2:$E$133,'Quarterly Information'!$Q281,Exchange_Value)+AD281*$T281*SUMIF(Lists!$E$2:$E$133,'Quarterly Information'!$S281,Exchange_Value))/1000,AD281*SUMIF(Lists!$E$2:$E$133,$I281,Exchange_Value)/1000),1)</f>
        <v>0</v>
      </c>
      <c r="CB281" s="151">
        <f>ROUND(IF($I281="Other HFC Blend",(AE281*$L281*SUMIF(Lists!$E$2:$E$133,'Quarterly Information'!$K281,Exchange_Value)+AE281*$N281*SUMIF(Lists!$E$2:$E$133,'Quarterly Information'!$M281,Exchange_Value)+AE281*$P281*SUMIF(Lists!$E$2:$E$133,'Quarterly Information'!$O281,Exchange_Value)+AE281*$R281*SUMIF(Lists!$E$2:$E$133,'Quarterly Information'!$Q281,Exchange_Value)+AE281*$T281*SUMIF(Lists!$E$2:$E$133,'Quarterly Information'!$S281,Exchange_Value))/1000,AE281*SUMIF(Lists!$E$2:$E$133,$I281,Exchange_Value)/1000),1)</f>
        <v>0</v>
      </c>
      <c r="CC281" s="151">
        <f>ROUND(IF($I281="Other HFC Blend",(AF281*$L281*SUMIF(Lists!$E$2:$E$133,'Quarterly Information'!$K281,Exchange_Value)+AF281*$N281*SUMIF(Lists!$E$2:$E$133,'Quarterly Information'!$M281,Exchange_Value)+AF281*$P281*SUMIF(Lists!$E$2:$E$133,'Quarterly Information'!$O281,Exchange_Value)+AF281*$R281*SUMIF(Lists!$E$2:$E$133,'Quarterly Information'!$Q281,Exchange_Value)+AF281*$T281*SUMIF(Lists!$E$2:$E$133,'Quarterly Information'!$S281,Exchange_Value))/1000,AF281*SUMIF(Lists!$E$2:$E$133,$I281,Exchange_Value)/1000),1)</f>
        <v>0</v>
      </c>
    </row>
    <row r="282" spans="1:81" ht="14.1">
      <c r="A282" s="18">
        <v>240</v>
      </c>
      <c r="B282" s="46" t="str">
        <f t="shared" si="147"/>
        <v/>
      </c>
      <c r="C282" s="72"/>
      <c r="D282" s="47"/>
      <c r="E282" s="81"/>
      <c r="F282" s="48"/>
      <c r="G282" s="49"/>
      <c r="H282" s="50"/>
      <c r="I282" s="92"/>
      <c r="J282" s="104"/>
      <c r="K282" s="109"/>
      <c r="L282" s="51"/>
      <c r="M282" s="48"/>
      <c r="N282" s="51"/>
      <c r="O282" s="48"/>
      <c r="P282" s="51"/>
      <c r="Q282" s="69"/>
      <c r="R282" s="51"/>
      <c r="S282" s="69"/>
      <c r="T282" s="110"/>
      <c r="U282" s="107"/>
      <c r="V282" s="48"/>
      <c r="W282" s="52"/>
      <c r="X282" s="48"/>
      <c r="Y282" s="116"/>
      <c r="Z282" s="133"/>
      <c r="AA282" s="131"/>
      <c r="AB282" s="76"/>
      <c r="AC282" s="76"/>
      <c r="AD282" s="76"/>
      <c r="AE282" s="76"/>
      <c r="AF282" s="76"/>
      <c r="AG282" s="145"/>
      <c r="AH282"/>
      <c r="AI282" s="148">
        <f t="shared" si="111"/>
        <v>0</v>
      </c>
      <c r="AJ282" s="148">
        <f t="shared" si="112"/>
        <v>0</v>
      </c>
      <c r="AK282" s="148">
        <f t="shared" si="113"/>
        <v>0</v>
      </c>
      <c r="AL282" s="148">
        <f t="shared" si="114"/>
        <v>0</v>
      </c>
      <c r="AM282" s="148">
        <f t="shared" si="115"/>
        <v>0</v>
      </c>
      <c r="AN282" s="148">
        <f t="shared" si="116"/>
        <v>0</v>
      </c>
      <c r="AO282" s="150"/>
      <c r="AP282" s="149" t="e">
        <f t="shared" si="117"/>
        <v>#DIV/0!</v>
      </c>
      <c r="AQ282" s="149" t="e">
        <f t="shared" si="118"/>
        <v>#DIV/0!</v>
      </c>
      <c r="AR282" s="149" t="e">
        <f t="shared" si="119"/>
        <v>#DIV/0!</v>
      </c>
      <c r="AS282" s="149" t="e">
        <f t="shared" si="120"/>
        <v>#DIV/0!</v>
      </c>
      <c r="AT282" s="149" t="e">
        <f t="shared" si="121"/>
        <v>#DIV/0!</v>
      </c>
      <c r="AU282" s="148">
        <f t="shared" si="122"/>
        <v>0</v>
      </c>
      <c r="AV282" s="149" t="e">
        <f t="shared" si="123"/>
        <v>#DIV/0!</v>
      </c>
      <c r="AW282" s="149" t="e">
        <f t="shared" si="124"/>
        <v>#DIV/0!</v>
      </c>
      <c r="AX282" s="149" t="e">
        <f t="shared" si="125"/>
        <v>#DIV/0!</v>
      </c>
      <c r="AY282" s="149" t="e">
        <f t="shared" si="126"/>
        <v>#DIV/0!</v>
      </c>
      <c r="AZ282" s="149" t="e">
        <f t="shared" si="127"/>
        <v>#DIV/0!</v>
      </c>
      <c r="BA282" s="148">
        <f t="shared" si="128"/>
        <v>0</v>
      </c>
      <c r="BB282" s="149" t="e">
        <f t="shared" si="129"/>
        <v>#DIV/0!</v>
      </c>
      <c r="BC282" s="149" t="e">
        <f t="shared" si="130"/>
        <v>#DIV/0!</v>
      </c>
      <c r="BD282" s="149" t="e">
        <f t="shared" si="131"/>
        <v>#DIV/0!</v>
      </c>
      <c r="BE282" s="149" t="e">
        <f t="shared" si="132"/>
        <v>#DIV/0!</v>
      </c>
      <c r="BF282" s="149" t="e">
        <f t="shared" si="133"/>
        <v>#DIV/0!</v>
      </c>
      <c r="BG282" s="148">
        <f t="shared" si="134"/>
        <v>0</v>
      </c>
      <c r="BH282" s="149" t="e">
        <f t="shared" si="135"/>
        <v>#DIV/0!</v>
      </c>
      <c r="BI282" s="149" t="e">
        <f t="shared" si="136"/>
        <v>#DIV/0!</v>
      </c>
      <c r="BJ282" s="149" t="e">
        <f t="shared" si="137"/>
        <v>#DIV/0!</v>
      </c>
      <c r="BK282" s="149" t="e">
        <f t="shared" si="138"/>
        <v>#DIV/0!</v>
      </c>
      <c r="BL282" s="149" t="e">
        <f t="shared" si="139"/>
        <v>#DIV/0!</v>
      </c>
      <c r="BM282" s="148">
        <f t="shared" si="140"/>
        <v>0</v>
      </c>
      <c r="BN282" s="149" t="e">
        <f t="shared" si="141"/>
        <v>#DIV/0!</v>
      </c>
      <c r="BO282" s="149" t="e">
        <f t="shared" si="142"/>
        <v>#DIV/0!</v>
      </c>
      <c r="BP282" s="149" t="e">
        <f t="shared" si="143"/>
        <v>#DIV/0!</v>
      </c>
      <c r="BQ282" s="149" t="e">
        <f t="shared" si="144"/>
        <v>#DIV/0!</v>
      </c>
      <c r="BR282" s="149" t="e">
        <f t="shared" si="145"/>
        <v>#DIV/0!</v>
      </c>
      <c r="BS282" s="148">
        <f t="shared" si="146"/>
        <v>0</v>
      </c>
      <c r="BT282" s="150"/>
      <c r="BU282" s="150" t="e">
        <f>VLOOKUP(I282,Lists!$D$2:$D$19,1,FALSE)</f>
        <v>#N/A</v>
      </c>
      <c r="BV282" s="150" t="e">
        <f>VLOOKUP($I282,Blends!$B$2:$B$115,1,FALSE)</f>
        <v>#N/A</v>
      </c>
      <c r="BW282" s="150"/>
      <c r="BX282" s="151">
        <f>ROUND(IF($I282="Other HFC Blend",(AA282*$L282*SUMIF(Lists!$E$2:$E$133,'Quarterly Information'!$K282,Exchange_Value)+AA282*$N282*SUMIF(Lists!$E$2:$E$133,'Quarterly Information'!$M282,Exchange_Value)+AA282*$P282*SUMIF(Lists!$E$2:$E$133,'Quarterly Information'!$O282,Exchange_Value)+AA282*$R282*SUMIF(Lists!$E$2:$E$133,'Quarterly Information'!$Q282,Exchange_Value)+AA282*$T282*SUMIF(Lists!$E$2:$E$133,'Quarterly Information'!$S282,Exchange_Value))/1000,AA282*SUMIF(Lists!$E$2:$E$133,$I282,Exchange_Value)/1000),1)</f>
        <v>0</v>
      </c>
      <c r="BY282" s="151">
        <f>ROUND(IF($I282="Other HFC Blend",(AB282*$L282*SUMIF(Lists!$E$2:$E$133,'Quarterly Information'!$K282,Exchange_Value)+AB282*$N282*SUMIF(Lists!$E$2:$E$133,'Quarterly Information'!$M282,Exchange_Value)+AB282*$P282*SUMIF(Lists!$E$2:$E$133,'Quarterly Information'!$O282,Exchange_Value)+AB282*$R282*SUMIF(Lists!$E$2:$E$133,'Quarterly Information'!$Q282,Exchange_Value)+AB282*$T282*SUMIF(Lists!$E$2:$E$133,'Quarterly Information'!$S282,Exchange_Value))/1000,AB282*SUMIF(Lists!$E$2:$E$133,$I282,Exchange_Value)/1000),1)</f>
        <v>0</v>
      </c>
      <c r="BZ282" s="151">
        <f>ROUND(IF($I282="Other HFC Blend",(AC282*$L282*SUMIF(Lists!$E$2:$E$133,'Quarterly Information'!$K282,Exchange_Value)+AC282*$N282*SUMIF(Lists!$E$2:$E$133,'Quarterly Information'!$M282,Exchange_Value)+AC282*$P282*SUMIF(Lists!$E$2:$E$133,'Quarterly Information'!$O282,Exchange_Value)+AC282*$R282*SUMIF(Lists!$E$2:$E$133,'Quarterly Information'!$Q282,Exchange_Value)+AC282*$T282*SUMIF(Lists!$E$2:$E$133,'Quarterly Information'!$S282,Exchange_Value))/1000,AC282*SUMIF(Lists!$E$2:$E$133,$I282,Exchange_Value)/1000),1)</f>
        <v>0</v>
      </c>
      <c r="CA282" s="151">
        <f>ROUND(IF($I282="Other HFC Blend",(AD282*$L282*SUMIF(Lists!$E$2:$E$133,'Quarterly Information'!$K282,Exchange_Value)+AD282*$N282*SUMIF(Lists!$E$2:$E$133,'Quarterly Information'!$M282,Exchange_Value)+AD282*$P282*SUMIF(Lists!$E$2:$E$133,'Quarterly Information'!$O282,Exchange_Value)+AD282*$R282*SUMIF(Lists!$E$2:$E$133,'Quarterly Information'!$Q282,Exchange_Value)+AD282*$T282*SUMIF(Lists!$E$2:$E$133,'Quarterly Information'!$S282,Exchange_Value))/1000,AD282*SUMIF(Lists!$E$2:$E$133,$I282,Exchange_Value)/1000),1)</f>
        <v>0</v>
      </c>
      <c r="CB282" s="151">
        <f>ROUND(IF($I282="Other HFC Blend",(AE282*$L282*SUMIF(Lists!$E$2:$E$133,'Quarterly Information'!$K282,Exchange_Value)+AE282*$N282*SUMIF(Lists!$E$2:$E$133,'Quarterly Information'!$M282,Exchange_Value)+AE282*$P282*SUMIF(Lists!$E$2:$E$133,'Quarterly Information'!$O282,Exchange_Value)+AE282*$R282*SUMIF(Lists!$E$2:$E$133,'Quarterly Information'!$Q282,Exchange_Value)+AE282*$T282*SUMIF(Lists!$E$2:$E$133,'Quarterly Information'!$S282,Exchange_Value))/1000,AE282*SUMIF(Lists!$E$2:$E$133,$I282,Exchange_Value)/1000),1)</f>
        <v>0</v>
      </c>
      <c r="CC282" s="151">
        <f>ROUND(IF($I282="Other HFC Blend",(AF282*$L282*SUMIF(Lists!$E$2:$E$133,'Quarterly Information'!$K282,Exchange_Value)+AF282*$N282*SUMIF(Lists!$E$2:$E$133,'Quarterly Information'!$M282,Exchange_Value)+AF282*$P282*SUMIF(Lists!$E$2:$E$133,'Quarterly Information'!$O282,Exchange_Value)+AF282*$R282*SUMIF(Lists!$E$2:$E$133,'Quarterly Information'!$Q282,Exchange_Value)+AF282*$T282*SUMIF(Lists!$E$2:$E$133,'Quarterly Information'!$S282,Exchange_Value))/1000,AF282*SUMIF(Lists!$E$2:$E$133,$I282,Exchange_Value)/1000),1)</f>
        <v>0</v>
      </c>
    </row>
    <row r="283" spans="1:81" ht="14.1">
      <c r="A283" s="18">
        <v>241</v>
      </c>
      <c r="B283" s="46" t="str">
        <f t="shared" si="147"/>
        <v/>
      </c>
      <c r="C283" s="72"/>
      <c r="D283" s="47"/>
      <c r="E283" s="81"/>
      <c r="F283" s="48"/>
      <c r="G283" s="49"/>
      <c r="H283" s="50"/>
      <c r="I283" s="92"/>
      <c r="J283" s="104"/>
      <c r="K283" s="109"/>
      <c r="L283" s="51"/>
      <c r="M283" s="48"/>
      <c r="N283" s="51"/>
      <c r="O283" s="48"/>
      <c r="P283" s="51"/>
      <c r="Q283" s="69"/>
      <c r="R283" s="51"/>
      <c r="S283" s="69"/>
      <c r="T283" s="110"/>
      <c r="U283" s="107"/>
      <c r="V283" s="48"/>
      <c r="W283" s="52"/>
      <c r="X283" s="48"/>
      <c r="Y283" s="116"/>
      <c r="Z283" s="133"/>
      <c r="AA283" s="131"/>
      <c r="AB283" s="76"/>
      <c r="AC283" s="76"/>
      <c r="AD283" s="76"/>
      <c r="AE283" s="76"/>
      <c r="AF283" s="76"/>
      <c r="AG283" s="145"/>
      <c r="AH283"/>
      <c r="AI283" s="148">
        <f t="shared" si="111"/>
        <v>0</v>
      </c>
      <c r="AJ283" s="148">
        <f t="shared" si="112"/>
        <v>0</v>
      </c>
      <c r="AK283" s="148">
        <f t="shared" si="113"/>
        <v>0</v>
      </c>
      <c r="AL283" s="148">
        <f t="shared" si="114"/>
        <v>0</v>
      </c>
      <c r="AM283" s="148">
        <f t="shared" si="115"/>
        <v>0</v>
      </c>
      <c r="AN283" s="148">
        <f t="shared" si="116"/>
        <v>0</v>
      </c>
      <c r="AO283" s="150"/>
      <c r="AP283" s="149" t="e">
        <f t="shared" si="117"/>
        <v>#DIV/0!</v>
      </c>
      <c r="AQ283" s="149" t="e">
        <f t="shared" si="118"/>
        <v>#DIV/0!</v>
      </c>
      <c r="AR283" s="149" t="e">
        <f t="shared" si="119"/>
        <v>#DIV/0!</v>
      </c>
      <c r="AS283" s="149" t="e">
        <f t="shared" si="120"/>
        <v>#DIV/0!</v>
      </c>
      <c r="AT283" s="149" t="e">
        <f t="shared" si="121"/>
        <v>#DIV/0!</v>
      </c>
      <c r="AU283" s="148">
        <f t="shared" si="122"/>
        <v>0</v>
      </c>
      <c r="AV283" s="149" t="e">
        <f t="shared" si="123"/>
        <v>#DIV/0!</v>
      </c>
      <c r="AW283" s="149" t="e">
        <f t="shared" si="124"/>
        <v>#DIV/0!</v>
      </c>
      <c r="AX283" s="149" t="e">
        <f t="shared" si="125"/>
        <v>#DIV/0!</v>
      </c>
      <c r="AY283" s="149" t="e">
        <f t="shared" si="126"/>
        <v>#DIV/0!</v>
      </c>
      <c r="AZ283" s="149" t="e">
        <f t="shared" si="127"/>
        <v>#DIV/0!</v>
      </c>
      <c r="BA283" s="148">
        <f t="shared" si="128"/>
        <v>0</v>
      </c>
      <c r="BB283" s="149" t="e">
        <f t="shared" si="129"/>
        <v>#DIV/0!</v>
      </c>
      <c r="BC283" s="149" t="e">
        <f t="shared" si="130"/>
        <v>#DIV/0!</v>
      </c>
      <c r="BD283" s="149" t="e">
        <f t="shared" si="131"/>
        <v>#DIV/0!</v>
      </c>
      <c r="BE283" s="149" t="e">
        <f t="shared" si="132"/>
        <v>#DIV/0!</v>
      </c>
      <c r="BF283" s="149" t="e">
        <f t="shared" si="133"/>
        <v>#DIV/0!</v>
      </c>
      <c r="BG283" s="148">
        <f t="shared" si="134"/>
        <v>0</v>
      </c>
      <c r="BH283" s="149" t="e">
        <f t="shared" si="135"/>
        <v>#DIV/0!</v>
      </c>
      <c r="BI283" s="149" t="e">
        <f t="shared" si="136"/>
        <v>#DIV/0!</v>
      </c>
      <c r="BJ283" s="149" t="e">
        <f t="shared" si="137"/>
        <v>#DIV/0!</v>
      </c>
      <c r="BK283" s="149" t="e">
        <f t="shared" si="138"/>
        <v>#DIV/0!</v>
      </c>
      <c r="BL283" s="149" t="e">
        <f t="shared" si="139"/>
        <v>#DIV/0!</v>
      </c>
      <c r="BM283" s="148">
        <f t="shared" si="140"/>
        <v>0</v>
      </c>
      <c r="BN283" s="149" t="e">
        <f t="shared" si="141"/>
        <v>#DIV/0!</v>
      </c>
      <c r="BO283" s="149" t="e">
        <f t="shared" si="142"/>
        <v>#DIV/0!</v>
      </c>
      <c r="BP283" s="149" t="e">
        <f t="shared" si="143"/>
        <v>#DIV/0!</v>
      </c>
      <c r="BQ283" s="149" t="e">
        <f t="shared" si="144"/>
        <v>#DIV/0!</v>
      </c>
      <c r="BR283" s="149" t="e">
        <f t="shared" si="145"/>
        <v>#DIV/0!</v>
      </c>
      <c r="BS283" s="148">
        <f t="shared" si="146"/>
        <v>0</v>
      </c>
      <c r="BT283" s="150"/>
      <c r="BU283" s="150" t="e">
        <f>VLOOKUP(I283,Lists!$D$2:$D$19,1,FALSE)</f>
        <v>#N/A</v>
      </c>
      <c r="BV283" s="150" t="e">
        <f>VLOOKUP($I283,Blends!$B$2:$B$115,1,FALSE)</f>
        <v>#N/A</v>
      </c>
      <c r="BW283" s="150"/>
      <c r="BX283" s="151">
        <f>ROUND(IF($I283="Other HFC Blend",(AA283*$L283*SUMIF(Lists!$E$2:$E$133,'Quarterly Information'!$K283,Exchange_Value)+AA283*$N283*SUMIF(Lists!$E$2:$E$133,'Quarterly Information'!$M283,Exchange_Value)+AA283*$P283*SUMIF(Lists!$E$2:$E$133,'Quarterly Information'!$O283,Exchange_Value)+AA283*$R283*SUMIF(Lists!$E$2:$E$133,'Quarterly Information'!$Q283,Exchange_Value)+AA283*$T283*SUMIF(Lists!$E$2:$E$133,'Quarterly Information'!$S283,Exchange_Value))/1000,AA283*SUMIF(Lists!$E$2:$E$133,$I283,Exchange_Value)/1000),1)</f>
        <v>0</v>
      </c>
      <c r="BY283" s="151">
        <f>ROUND(IF($I283="Other HFC Blend",(AB283*$L283*SUMIF(Lists!$E$2:$E$133,'Quarterly Information'!$K283,Exchange_Value)+AB283*$N283*SUMIF(Lists!$E$2:$E$133,'Quarterly Information'!$M283,Exchange_Value)+AB283*$P283*SUMIF(Lists!$E$2:$E$133,'Quarterly Information'!$O283,Exchange_Value)+AB283*$R283*SUMIF(Lists!$E$2:$E$133,'Quarterly Information'!$Q283,Exchange_Value)+AB283*$T283*SUMIF(Lists!$E$2:$E$133,'Quarterly Information'!$S283,Exchange_Value))/1000,AB283*SUMIF(Lists!$E$2:$E$133,$I283,Exchange_Value)/1000),1)</f>
        <v>0</v>
      </c>
      <c r="BZ283" s="151">
        <f>ROUND(IF($I283="Other HFC Blend",(AC283*$L283*SUMIF(Lists!$E$2:$E$133,'Quarterly Information'!$K283,Exchange_Value)+AC283*$N283*SUMIF(Lists!$E$2:$E$133,'Quarterly Information'!$M283,Exchange_Value)+AC283*$P283*SUMIF(Lists!$E$2:$E$133,'Quarterly Information'!$O283,Exchange_Value)+AC283*$R283*SUMIF(Lists!$E$2:$E$133,'Quarterly Information'!$Q283,Exchange_Value)+AC283*$T283*SUMIF(Lists!$E$2:$E$133,'Quarterly Information'!$S283,Exchange_Value))/1000,AC283*SUMIF(Lists!$E$2:$E$133,$I283,Exchange_Value)/1000),1)</f>
        <v>0</v>
      </c>
      <c r="CA283" s="151">
        <f>ROUND(IF($I283="Other HFC Blend",(AD283*$L283*SUMIF(Lists!$E$2:$E$133,'Quarterly Information'!$K283,Exchange_Value)+AD283*$N283*SUMIF(Lists!$E$2:$E$133,'Quarterly Information'!$M283,Exchange_Value)+AD283*$P283*SUMIF(Lists!$E$2:$E$133,'Quarterly Information'!$O283,Exchange_Value)+AD283*$R283*SUMIF(Lists!$E$2:$E$133,'Quarterly Information'!$Q283,Exchange_Value)+AD283*$T283*SUMIF(Lists!$E$2:$E$133,'Quarterly Information'!$S283,Exchange_Value))/1000,AD283*SUMIF(Lists!$E$2:$E$133,$I283,Exchange_Value)/1000),1)</f>
        <v>0</v>
      </c>
      <c r="CB283" s="151">
        <f>ROUND(IF($I283="Other HFC Blend",(AE283*$L283*SUMIF(Lists!$E$2:$E$133,'Quarterly Information'!$K283,Exchange_Value)+AE283*$N283*SUMIF(Lists!$E$2:$E$133,'Quarterly Information'!$M283,Exchange_Value)+AE283*$P283*SUMIF(Lists!$E$2:$E$133,'Quarterly Information'!$O283,Exchange_Value)+AE283*$R283*SUMIF(Lists!$E$2:$E$133,'Quarterly Information'!$Q283,Exchange_Value)+AE283*$T283*SUMIF(Lists!$E$2:$E$133,'Quarterly Information'!$S283,Exchange_Value))/1000,AE283*SUMIF(Lists!$E$2:$E$133,$I283,Exchange_Value)/1000),1)</f>
        <v>0</v>
      </c>
      <c r="CC283" s="151">
        <f>ROUND(IF($I283="Other HFC Blend",(AF283*$L283*SUMIF(Lists!$E$2:$E$133,'Quarterly Information'!$K283,Exchange_Value)+AF283*$N283*SUMIF(Lists!$E$2:$E$133,'Quarterly Information'!$M283,Exchange_Value)+AF283*$P283*SUMIF(Lists!$E$2:$E$133,'Quarterly Information'!$O283,Exchange_Value)+AF283*$R283*SUMIF(Lists!$E$2:$E$133,'Quarterly Information'!$Q283,Exchange_Value)+AF283*$T283*SUMIF(Lists!$E$2:$E$133,'Quarterly Information'!$S283,Exchange_Value))/1000,AF283*SUMIF(Lists!$E$2:$E$133,$I283,Exchange_Value)/1000),1)</f>
        <v>0</v>
      </c>
    </row>
    <row r="284" spans="1:81" ht="14.1">
      <c r="A284" s="18">
        <v>242</v>
      </c>
      <c r="B284" s="46" t="str">
        <f t="shared" si="147"/>
        <v/>
      </c>
      <c r="C284" s="72"/>
      <c r="D284" s="47"/>
      <c r="E284" s="81"/>
      <c r="F284" s="48"/>
      <c r="G284" s="49"/>
      <c r="H284" s="50"/>
      <c r="I284" s="92"/>
      <c r="J284" s="104"/>
      <c r="K284" s="109"/>
      <c r="L284" s="51"/>
      <c r="M284" s="48"/>
      <c r="N284" s="51"/>
      <c r="O284" s="48"/>
      <c r="P284" s="51"/>
      <c r="Q284" s="69"/>
      <c r="R284" s="51"/>
      <c r="S284" s="69"/>
      <c r="T284" s="110"/>
      <c r="U284" s="107"/>
      <c r="V284" s="48"/>
      <c r="W284" s="52"/>
      <c r="X284" s="48"/>
      <c r="Y284" s="116"/>
      <c r="Z284" s="133"/>
      <c r="AA284" s="131"/>
      <c r="AB284" s="76"/>
      <c r="AC284" s="76"/>
      <c r="AD284" s="76"/>
      <c r="AE284" s="76"/>
      <c r="AF284" s="76"/>
      <c r="AG284" s="145"/>
      <c r="AH284"/>
      <c r="AI284" s="148">
        <f t="shared" si="111"/>
        <v>0</v>
      </c>
      <c r="AJ284" s="148">
        <f t="shared" si="112"/>
        <v>0</v>
      </c>
      <c r="AK284" s="148">
        <f t="shared" si="113"/>
        <v>0</v>
      </c>
      <c r="AL284" s="148">
        <f t="shared" si="114"/>
        <v>0</v>
      </c>
      <c r="AM284" s="148">
        <f t="shared" si="115"/>
        <v>0</v>
      </c>
      <c r="AN284" s="148">
        <f t="shared" si="116"/>
        <v>0</v>
      </c>
      <c r="AO284" s="150"/>
      <c r="AP284" s="149" t="e">
        <f t="shared" si="117"/>
        <v>#DIV/0!</v>
      </c>
      <c r="AQ284" s="149" t="e">
        <f t="shared" si="118"/>
        <v>#DIV/0!</v>
      </c>
      <c r="AR284" s="149" t="e">
        <f t="shared" si="119"/>
        <v>#DIV/0!</v>
      </c>
      <c r="AS284" s="149" t="e">
        <f t="shared" si="120"/>
        <v>#DIV/0!</v>
      </c>
      <c r="AT284" s="149" t="e">
        <f t="shared" si="121"/>
        <v>#DIV/0!</v>
      </c>
      <c r="AU284" s="148">
        <f t="shared" si="122"/>
        <v>0</v>
      </c>
      <c r="AV284" s="149" t="e">
        <f t="shared" si="123"/>
        <v>#DIV/0!</v>
      </c>
      <c r="AW284" s="149" t="e">
        <f t="shared" si="124"/>
        <v>#DIV/0!</v>
      </c>
      <c r="AX284" s="149" t="e">
        <f t="shared" si="125"/>
        <v>#DIV/0!</v>
      </c>
      <c r="AY284" s="149" t="e">
        <f t="shared" si="126"/>
        <v>#DIV/0!</v>
      </c>
      <c r="AZ284" s="149" t="e">
        <f t="shared" si="127"/>
        <v>#DIV/0!</v>
      </c>
      <c r="BA284" s="148">
        <f t="shared" si="128"/>
        <v>0</v>
      </c>
      <c r="BB284" s="149" t="e">
        <f t="shared" si="129"/>
        <v>#DIV/0!</v>
      </c>
      <c r="BC284" s="149" t="e">
        <f t="shared" si="130"/>
        <v>#DIV/0!</v>
      </c>
      <c r="BD284" s="149" t="e">
        <f t="shared" si="131"/>
        <v>#DIV/0!</v>
      </c>
      <c r="BE284" s="149" t="e">
        <f t="shared" si="132"/>
        <v>#DIV/0!</v>
      </c>
      <c r="BF284" s="149" t="e">
        <f t="shared" si="133"/>
        <v>#DIV/0!</v>
      </c>
      <c r="BG284" s="148">
        <f t="shared" si="134"/>
        <v>0</v>
      </c>
      <c r="BH284" s="149" t="e">
        <f t="shared" si="135"/>
        <v>#DIV/0!</v>
      </c>
      <c r="BI284" s="149" t="e">
        <f t="shared" si="136"/>
        <v>#DIV/0!</v>
      </c>
      <c r="BJ284" s="149" t="e">
        <f t="shared" si="137"/>
        <v>#DIV/0!</v>
      </c>
      <c r="BK284" s="149" t="e">
        <f t="shared" si="138"/>
        <v>#DIV/0!</v>
      </c>
      <c r="BL284" s="149" t="e">
        <f t="shared" si="139"/>
        <v>#DIV/0!</v>
      </c>
      <c r="BM284" s="148">
        <f t="shared" si="140"/>
        <v>0</v>
      </c>
      <c r="BN284" s="149" t="e">
        <f t="shared" si="141"/>
        <v>#DIV/0!</v>
      </c>
      <c r="BO284" s="149" t="e">
        <f t="shared" si="142"/>
        <v>#DIV/0!</v>
      </c>
      <c r="BP284" s="149" t="e">
        <f t="shared" si="143"/>
        <v>#DIV/0!</v>
      </c>
      <c r="BQ284" s="149" t="e">
        <f t="shared" si="144"/>
        <v>#DIV/0!</v>
      </c>
      <c r="BR284" s="149" t="e">
        <f t="shared" si="145"/>
        <v>#DIV/0!</v>
      </c>
      <c r="BS284" s="148">
        <f t="shared" si="146"/>
        <v>0</v>
      </c>
      <c r="BT284" s="150"/>
      <c r="BU284" s="150" t="e">
        <f>VLOOKUP(I284,Lists!$D$2:$D$19,1,FALSE)</f>
        <v>#N/A</v>
      </c>
      <c r="BV284" s="150" t="e">
        <f>VLOOKUP($I284,Blends!$B$2:$B$115,1,FALSE)</f>
        <v>#N/A</v>
      </c>
      <c r="BW284" s="150"/>
      <c r="BX284" s="151">
        <f>ROUND(IF($I284="Other HFC Blend",(AA284*$L284*SUMIF(Lists!$E$2:$E$133,'Quarterly Information'!$K284,Exchange_Value)+AA284*$N284*SUMIF(Lists!$E$2:$E$133,'Quarterly Information'!$M284,Exchange_Value)+AA284*$P284*SUMIF(Lists!$E$2:$E$133,'Quarterly Information'!$O284,Exchange_Value)+AA284*$R284*SUMIF(Lists!$E$2:$E$133,'Quarterly Information'!$Q284,Exchange_Value)+AA284*$T284*SUMIF(Lists!$E$2:$E$133,'Quarterly Information'!$S284,Exchange_Value))/1000,AA284*SUMIF(Lists!$E$2:$E$133,$I284,Exchange_Value)/1000),1)</f>
        <v>0</v>
      </c>
      <c r="BY284" s="151">
        <f>ROUND(IF($I284="Other HFC Blend",(AB284*$L284*SUMIF(Lists!$E$2:$E$133,'Quarterly Information'!$K284,Exchange_Value)+AB284*$N284*SUMIF(Lists!$E$2:$E$133,'Quarterly Information'!$M284,Exchange_Value)+AB284*$P284*SUMIF(Lists!$E$2:$E$133,'Quarterly Information'!$O284,Exchange_Value)+AB284*$R284*SUMIF(Lists!$E$2:$E$133,'Quarterly Information'!$Q284,Exchange_Value)+AB284*$T284*SUMIF(Lists!$E$2:$E$133,'Quarterly Information'!$S284,Exchange_Value))/1000,AB284*SUMIF(Lists!$E$2:$E$133,$I284,Exchange_Value)/1000),1)</f>
        <v>0</v>
      </c>
      <c r="BZ284" s="151">
        <f>ROUND(IF($I284="Other HFC Blend",(AC284*$L284*SUMIF(Lists!$E$2:$E$133,'Quarterly Information'!$K284,Exchange_Value)+AC284*$N284*SUMIF(Lists!$E$2:$E$133,'Quarterly Information'!$M284,Exchange_Value)+AC284*$P284*SUMIF(Lists!$E$2:$E$133,'Quarterly Information'!$O284,Exchange_Value)+AC284*$R284*SUMIF(Lists!$E$2:$E$133,'Quarterly Information'!$Q284,Exchange_Value)+AC284*$T284*SUMIF(Lists!$E$2:$E$133,'Quarterly Information'!$S284,Exchange_Value))/1000,AC284*SUMIF(Lists!$E$2:$E$133,$I284,Exchange_Value)/1000),1)</f>
        <v>0</v>
      </c>
      <c r="CA284" s="151">
        <f>ROUND(IF($I284="Other HFC Blend",(AD284*$L284*SUMIF(Lists!$E$2:$E$133,'Quarterly Information'!$K284,Exchange_Value)+AD284*$N284*SUMIF(Lists!$E$2:$E$133,'Quarterly Information'!$M284,Exchange_Value)+AD284*$P284*SUMIF(Lists!$E$2:$E$133,'Quarterly Information'!$O284,Exchange_Value)+AD284*$R284*SUMIF(Lists!$E$2:$E$133,'Quarterly Information'!$Q284,Exchange_Value)+AD284*$T284*SUMIF(Lists!$E$2:$E$133,'Quarterly Information'!$S284,Exchange_Value))/1000,AD284*SUMIF(Lists!$E$2:$E$133,$I284,Exchange_Value)/1000),1)</f>
        <v>0</v>
      </c>
      <c r="CB284" s="151">
        <f>ROUND(IF($I284="Other HFC Blend",(AE284*$L284*SUMIF(Lists!$E$2:$E$133,'Quarterly Information'!$K284,Exchange_Value)+AE284*$N284*SUMIF(Lists!$E$2:$E$133,'Quarterly Information'!$M284,Exchange_Value)+AE284*$P284*SUMIF(Lists!$E$2:$E$133,'Quarterly Information'!$O284,Exchange_Value)+AE284*$R284*SUMIF(Lists!$E$2:$E$133,'Quarterly Information'!$Q284,Exchange_Value)+AE284*$T284*SUMIF(Lists!$E$2:$E$133,'Quarterly Information'!$S284,Exchange_Value))/1000,AE284*SUMIF(Lists!$E$2:$E$133,$I284,Exchange_Value)/1000),1)</f>
        <v>0</v>
      </c>
      <c r="CC284" s="151">
        <f>ROUND(IF($I284="Other HFC Blend",(AF284*$L284*SUMIF(Lists!$E$2:$E$133,'Quarterly Information'!$K284,Exchange_Value)+AF284*$N284*SUMIF(Lists!$E$2:$E$133,'Quarterly Information'!$M284,Exchange_Value)+AF284*$P284*SUMIF(Lists!$E$2:$E$133,'Quarterly Information'!$O284,Exchange_Value)+AF284*$R284*SUMIF(Lists!$E$2:$E$133,'Quarterly Information'!$Q284,Exchange_Value)+AF284*$T284*SUMIF(Lists!$E$2:$E$133,'Quarterly Information'!$S284,Exchange_Value))/1000,AF284*SUMIF(Lists!$E$2:$E$133,$I284,Exchange_Value)/1000),1)</f>
        <v>0</v>
      </c>
    </row>
    <row r="285" spans="1:81" ht="14.1">
      <c r="A285" s="18">
        <v>243</v>
      </c>
      <c r="B285" s="46" t="str">
        <f t="shared" si="147"/>
        <v/>
      </c>
      <c r="C285" s="72"/>
      <c r="D285" s="47"/>
      <c r="E285" s="81"/>
      <c r="F285" s="48"/>
      <c r="G285" s="49"/>
      <c r="H285" s="50"/>
      <c r="I285" s="92"/>
      <c r="J285" s="104"/>
      <c r="K285" s="109"/>
      <c r="L285" s="51"/>
      <c r="M285" s="48"/>
      <c r="N285" s="51"/>
      <c r="O285" s="48"/>
      <c r="P285" s="51"/>
      <c r="Q285" s="69"/>
      <c r="R285" s="51"/>
      <c r="S285" s="69"/>
      <c r="T285" s="110"/>
      <c r="U285" s="107"/>
      <c r="V285" s="48"/>
      <c r="W285" s="52"/>
      <c r="X285" s="48"/>
      <c r="Y285" s="116"/>
      <c r="Z285" s="133"/>
      <c r="AA285" s="131"/>
      <c r="AB285" s="76"/>
      <c r="AC285" s="76"/>
      <c r="AD285" s="76"/>
      <c r="AE285" s="76"/>
      <c r="AF285" s="76"/>
      <c r="AG285" s="145"/>
      <c r="AH285"/>
      <c r="AI285" s="148">
        <f t="shared" si="111"/>
        <v>0</v>
      </c>
      <c r="AJ285" s="148">
        <f t="shared" si="112"/>
        <v>0</v>
      </c>
      <c r="AK285" s="148">
        <f t="shared" si="113"/>
        <v>0</v>
      </c>
      <c r="AL285" s="148">
        <f t="shared" si="114"/>
        <v>0</v>
      </c>
      <c r="AM285" s="148">
        <f t="shared" si="115"/>
        <v>0</v>
      </c>
      <c r="AN285" s="148">
        <f t="shared" si="116"/>
        <v>0</v>
      </c>
      <c r="AO285" s="150"/>
      <c r="AP285" s="149" t="e">
        <f t="shared" si="117"/>
        <v>#DIV/0!</v>
      </c>
      <c r="AQ285" s="149" t="e">
        <f t="shared" si="118"/>
        <v>#DIV/0!</v>
      </c>
      <c r="AR285" s="149" t="e">
        <f t="shared" si="119"/>
        <v>#DIV/0!</v>
      </c>
      <c r="AS285" s="149" t="e">
        <f t="shared" si="120"/>
        <v>#DIV/0!</v>
      </c>
      <c r="AT285" s="149" t="e">
        <f t="shared" si="121"/>
        <v>#DIV/0!</v>
      </c>
      <c r="AU285" s="148">
        <f t="shared" si="122"/>
        <v>0</v>
      </c>
      <c r="AV285" s="149" t="e">
        <f t="shared" si="123"/>
        <v>#DIV/0!</v>
      </c>
      <c r="AW285" s="149" t="e">
        <f t="shared" si="124"/>
        <v>#DIV/0!</v>
      </c>
      <c r="AX285" s="149" t="e">
        <f t="shared" si="125"/>
        <v>#DIV/0!</v>
      </c>
      <c r="AY285" s="149" t="e">
        <f t="shared" si="126"/>
        <v>#DIV/0!</v>
      </c>
      <c r="AZ285" s="149" t="e">
        <f t="shared" si="127"/>
        <v>#DIV/0!</v>
      </c>
      <c r="BA285" s="148">
        <f t="shared" si="128"/>
        <v>0</v>
      </c>
      <c r="BB285" s="149" t="e">
        <f t="shared" si="129"/>
        <v>#DIV/0!</v>
      </c>
      <c r="BC285" s="149" t="e">
        <f t="shared" si="130"/>
        <v>#DIV/0!</v>
      </c>
      <c r="BD285" s="149" t="e">
        <f t="shared" si="131"/>
        <v>#DIV/0!</v>
      </c>
      <c r="BE285" s="149" t="e">
        <f t="shared" si="132"/>
        <v>#DIV/0!</v>
      </c>
      <c r="BF285" s="149" t="e">
        <f t="shared" si="133"/>
        <v>#DIV/0!</v>
      </c>
      <c r="BG285" s="148">
        <f t="shared" si="134"/>
        <v>0</v>
      </c>
      <c r="BH285" s="149" t="e">
        <f t="shared" si="135"/>
        <v>#DIV/0!</v>
      </c>
      <c r="BI285" s="149" t="e">
        <f t="shared" si="136"/>
        <v>#DIV/0!</v>
      </c>
      <c r="BJ285" s="149" t="e">
        <f t="shared" si="137"/>
        <v>#DIV/0!</v>
      </c>
      <c r="BK285" s="149" t="e">
        <f t="shared" si="138"/>
        <v>#DIV/0!</v>
      </c>
      <c r="BL285" s="149" t="e">
        <f t="shared" si="139"/>
        <v>#DIV/0!</v>
      </c>
      <c r="BM285" s="148">
        <f t="shared" si="140"/>
        <v>0</v>
      </c>
      <c r="BN285" s="149" t="e">
        <f t="shared" si="141"/>
        <v>#DIV/0!</v>
      </c>
      <c r="BO285" s="149" t="e">
        <f t="shared" si="142"/>
        <v>#DIV/0!</v>
      </c>
      <c r="BP285" s="149" t="e">
        <f t="shared" si="143"/>
        <v>#DIV/0!</v>
      </c>
      <c r="BQ285" s="149" t="e">
        <f t="shared" si="144"/>
        <v>#DIV/0!</v>
      </c>
      <c r="BR285" s="149" t="e">
        <f t="shared" si="145"/>
        <v>#DIV/0!</v>
      </c>
      <c r="BS285" s="148">
        <f t="shared" si="146"/>
        <v>0</v>
      </c>
      <c r="BT285" s="150"/>
      <c r="BU285" s="150" t="e">
        <f>VLOOKUP(I285,Lists!$D$2:$D$19,1,FALSE)</f>
        <v>#N/A</v>
      </c>
      <c r="BV285" s="150" t="e">
        <f>VLOOKUP($I285,Blends!$B$2:$B$115,1,FALSE)</f>
        <v>#N/A</v>
      </c>
      <c r="BW285" s="150"/>
      <c r="BX285" s="151">
        <f>ROUND(IF($I285="Other HFC Blend",(AA285*$L285*SUMIF(Lists!$E$2:$E$133,'Quarterly Information'!$K285,Exchange_Value)+AA285*$N285*SUMIF(Lists!$E$2:$E$133,'Quarterly Information'!$M285,Exchange_Value)+AA285*$P285*SUMIF(Lists!$E$2:$E$133,'Quarterly Information'!$O285,Exchange_Value)+AA285*$R285*SUMIF(Lists!$E$2:$E$133,'Quarterly Information'!$Q285,Exchange_Value)+AA285*$T285*SUMIF(Lists!$E$2:$E$133,'Quarterly Information'!$S285,Exchange_Value))/1000,AA285*SUMIF(Lists!$E$2:$E$133,$I285,Exchange_Value)/1000),1)</f>
        <v>0</v>
      </c>
      <c r="BY285" s="151">
        <f>ROUND(IF($I285="Other HFC Blend",(AB285*$L285*SUMIF(Lists!$E$2:$E$133,'Quarterly Information'!$K285,Exchange_Value)+AB285*$N285*SUMIF(Lists!$E$2:$E$133,'Quarterly Information'!$M285,Exchange_Value)+AB285*$P285*SUMIF(Lists!$E$2:$E$133,'Quarterly Information'!$O285,Exchange_Value)+AB285*$R285*SUMIF(Lists!$E$2:$E$133,'Quarterly Information'!$Q285,Exchange_Value)+AB285*$T285*SUMIF(Lists!$E$2:$E$133,'Quarterly Information'!$S285,Exchange_Value))/1000,AB285*SUMIF(Lists!$E$2:$E$133,$I285,Exchange_Value)/1000),1)</f>
        <v>0</v>
      </c>
      <c r="BZ285" s="151">
        <f>ROUND(IF($I285="Other HFC Blend",(AC285*$L285*SUMIF(Lists!$E$2:$E$133,'Quarterly Information'!$K285,Exchange_Value)+AC285*$N285*SUMIF(Lists!$E$2:$E$133,'Quarterly Information'!$M285,Exchange_Value)+AC285*$P285*SUMIF(Lists!$E$2:$E$133,'Quarterly Information'!$O285,Exchange_Value)+AC285*$R285*SUMIF(Lists!$E$2:$E$133,'Quarterly Information'!$Q285,Exchange_Value)+AC285*$T285*SUMIF(Lists!$E$2:$E$133,'Quarterly Information'!$S285,Exchange_Value))/1000,AC285*SUMIF(Lists!$E$2:$E$133,$I285,Exchange_Value)/1000),1)</f>
        <v>0</v>
      </c>
      <c r="CA285" s="151">
        <f>ROUND(IF($I285="Other HFC Blend",(AD285*$L285*SUMIF(Lists!$E$2:$E$133,'Quarterly Information'!$K285,Exchange_Value)+AD285*$N285*SUMIF(Lists!$E$2:$E$133,'Quarterly Information'!$M285,Exchange_Value)+AD285*$P285*SUMIF(Lists!$E$2:$E$133,'Quarterly Information'!$O285,Exchange_Value)+AD285*$R285*SUMIF(Lists!$E$2:$E$133,'Quarterly Information'!$Q285,Exchange_Value)+AD285*$T285*SUMIF(Lists!$E$2:$E$133,'Quarterly Information'!$S285,Exchange_Value))/1000,AD285*SUMIF(Lists!$E$2:$E$133,$I285,Exchange_Value)/1000),1)</f>
        <v>0</v>
      </c>
      <c r="CB285" s="151">
        <f>ROUND(IF($I285="Other HFC Blend",(AE285*$L285*SUMIF(Lists!$E$2:$E$133,'Quarterly Information'!$K285,Exchange_Value)+AE285*$N285*SUMIF(Lists!$E$2:$E$133,'Quarterly Information'!$M285,Exchange_Value)+AE285*$P285*SUMIF(Lists!$E$2:$E$133,'Quarterly Information'!$O285,Exchange_Value)+AE285*$R285*SUMIF(Lists!$E$2:$E$133,'Quarterly Information'!$Q285,Exchange_Value)+AE285*$T285*SUMIF(Lists!$E$2:$E$133,'Quarterly Information'!$S285,Exchange_Value))/1000,AE285*SUMIF(Lists!$E$2:$E$133,$I285,Exchange_Value)/1000),1)</f>
        <v>0</v>
      </c>
      <c r="CC285" s="151">
        <f>ROUND(IF($I285="Other HFC Blend",(AF285*$L285*SUMIF(Lists!$E$2:$E$133,'Quarterly Information'!$K285,Exchange_Value)+AF285*$N285*SUMIF(Lists!$E$2:$E$133,'Quarterly Information'!$M285,Exchange_Value)+AF285*$P285*SUMIF(Lists!$E$2:$E$133,'Quarterly Information'!$O285,Exchange_Value)+AF285*$R285*SUMIF(Lists!$E$2:$E$133,'Quarterly Information'!$Q285,Exchange_Value)+AF285*$T285*SUMIF(Lists!$E$2:$E$133,'Quarterly Information'!$S285,Exchange_Value))/1000,AF285*SUMIF(Lists!$E$2:$E$133,$I285,Exchange_Value)/1000),1)</f>
        <v>0</v>
      </c>
    </row>
    <row r="286" spans="1:81" ht="14.1">
      <c r="A286" s="18">
        <v>244</v>
      </c>
      <c r="B286" s="46" t="str">
        <f t="shared" si="147"/>
        <v/>
      </c>
      <c r="C286" s="72"/>
      <c r="D286" s="47"/>
      <c r="E286" s="81"/>
      <c r="F286" s="48"/>
      <c r="G286" s="49"/>
      <c r="H286" s="50"/>
      <c r="I286" s="92"/>
      <c r="J286" s="104"/>
      <c r="K286" s="109"/>
      <c r="L286" s="51"/>
      <c r="M286" s="48"/>
      <c r="N286" s="51"/>
      <c r="O286" s="48"/>
      <c r="P286" s="51"/>
      <c r="Q286" s="69"/>
      <c r="R286" s="51"/>
      <c r="S286" s="69"/>
      <c r="T286" s="110"/>
      <c r="U286" s="107"/>
      <c r="V286" s="48"/>
      <c r="W286" s="52"/>
      <c r="X286" s="48"/>
      <c r="Y286" s="116"/>
      <c r="Z286" s="133"/>
      <c r="AA286" s="131"/>
      <c r="AB286" s="76"/>
      <c r="AC286" s="76"/>
      <c r="AD286" s="76"/>
      <c r="AE286" s="76"/>
      <c r="AF286" s="76"/>
      <c r="AG286" s="145"/>
      <c r="AH286"/>
      <c r="AI286" s="148">
        <f t="shared" si="111"/>
        <v>0</v>
      </c>
      <c r="AJ286" s="148">
        <f t="shared" si="112"/>
        <v>0</v>
      </c>
      <c r="AK286" s="148">
        <f t="shared" si="113"/>
        <v>0</v>
      </c>
      <c r="AL286" s="148">
        <f t="shared" si="114"/>
        <v>0</v>
      </c>
      <c r="AM286" s="148">
        <f t="shared" si="115"/>
        <v>0</v>
      </c>
      <c r="AN286" s="148">
        <f t="shared" si="116"/>
        <v>0</v>
      </c>
      <c r="AO286" s="150"/>
      <c r="AP286" s="149" t="e">
        <f t="shared" si="117"/>
        <v>#DIV/0!</v>
      </c>
      <c r="AQ286" s="149" t="e">
        <f t="shared" si="118"/>
        <v>#DIV/0!</v>
      </c>
      <c r="AR286" s="149" t="e">
        <f t="shared" si="119"/>
        <v>#DIV/0!</v>
      </c>
      <c r="AS286" s="149" t="e">
        <f t="shared" si="120"/>
        <v>#DIV/0!</v>
      </c>
      <c r="AT286" s="149" t="e">
        <f t="shared" si="121"/>
        <v>#DIV/0!</v>
      </c>
      <c r="AU286" s="148">
        <f t="shared" si="122"/>
        <v>0</v>
      </c>
      <c r="AV286" s="149" t="e">
        <f t="shared" si="123"/>
        <v>#DIV/0!</v>
      </c>
      <c r="AW286" s="149" t="e">
        <f t="shared" si="124"/>
        <v>#DIV/0!</v>
      </c>
      <c r="AX286" s="149" t="e">
        <f t="shared" si="125"/>
        <v>#DIV/0!</v>
      </c>
      <c r="AY286" s="149" t="e">
        <f t="shared" si="126"/>
        <v>#DIV/0!</v>
      </c>
      <c r="AZ286" s="149" t="e">
        <f t="shared" si="127"/>
        <v>#DIV/0!</v>
      </c>
      <c r="BA286" s="148">
        <f t="shared" si="128"/>
        <v>0</v>
      </c>
      <c r="BB286" s="149" t="e">
        <f t="shared" si="129"/>
        <v>#DIV/0!</v>
      </c>
      <c r="BC286" s="149" t="e">
        <f t="shared" si="130"/>
        <v>#DIV/0!</v>
      </c>
      <c r="BD286" s="149" t="e">
        <f t="shared" si="131"/>
        <v>#DIV/0!</v>
      </c>
      <c r="BE286" s="149" t="e">
        <f t="shared" si="132"/>
        <v>#DIV/0!</v>
      </c>
      <c r="BF286" s="149" t="e">
        <f t="shared" si="133"/>
        <v>#DIV/0!</v>
      </c>
      <c r="BG286" s="148">
        <f t="shared" si="134"/>
        <v>0</v>
      </c>
      <c r="BH286" s="149" t="e">
        <f t="shared" si="135"/>
        <v>#DIV/0!</v>
      </c>
      <c r="BI286" s="149" t="e">
        <f t="shared" si="136"/>
        <v>#DIV/0!</v>
      </c>
      <c r="BJ286" s="149" t="e">
        <f t="shared" si="137"/>
        <v>#DIV/0!</v>
      </c>
      <c r="BK286" s="149" t="e">
        <f t="shared" si="138"/>
        <v>#DIV/0!</v>
      </c>
      <c r="BL286" s="149" t="e">
        <f t="shared" si="139"/>
        <v>#DIV/0!</v>
      </c>
      <c r="BM286" s="148">
        <f t="shared" si="140"/>
        <v>0</v>
      </c>
      <c r="BN286" s="149" t="e">
        <f t="shared" si="141"/>
        <v>#DIV/0!</v>
      </c>
      <c r="BO286" s="149" t="e">
        <f t="shared" si="142"/>
        <v>#DIV/0!</v>
      </c>
      <c r="BP286" s="149" t="e">
        <f t="shared" si="143"/>
        <v>#DIV/0!</v>
      </c>
      <c r="BQ286" s="149" t="e">
        <f t="shared" si="144"/>
        <v>#DIV/0!</v>
      </c>
      <c r="BR286" s="149" t="e">
        <f t="shared" si="145"/>
        <v>#DIV/0!</v>
      </c>
      <c r="BS286" s="148">
        <f t="shared" si="146"/>
        <v>0</v>
      </c>
      <c r="BT286" s="150"/>
      <c r="BU286" s="150" t="e">
        <f>VLOOKUP(I286,Lists!$D$2:$D$19,1,FALSE)</f>
        <v>#N/A</v>
      </c>
      <c r="BV286" s="150" t="e">
        <f>VLOOKUP($I286,Blends!$B$2:$B$115,1,FALSE)</f>
        <v>#N/A</v>
      </c>
      <c r="BW286" s="150"/>
      <c r="BX286" s="151">
        <f>ROUND(IF($I286="Other HFC Blend",(AA286*$L286*SUMIF(Lists!$E$2:$E$133,'Quarterly Information'!$K286,Exchange_Value)+AA286*$N286*SUMIF(Lists!$E$2:$E$133,'Quarterly Information'!$M286,Exchange_Value)+AA286*$P286*SUMIF(Lists!$E$2:$E$133,'Quarterly Information'!$O286,Exchange_Value)+AA286*$R286*SUMIF(Lists!$E$2:$E$133,'Quarterly Information'!$Q286,Exchange_Value)+AA286*$T286*SUMIF(Lists!$E$2:$E$133,'Quarterly Information'!$S286,Exchange_Value))/1000,AA286*SUMIF(Lists!$E$2:$E$133,$I286,Exchange_Value)/1000),1)</f>
        <v>0</v>
      </c>
      <c r="BY286" s="151">
        <f>ROUND(IF($I286="Other HFC Blend",(AB286*$L286*SUMIF(Lists!$E$2:$E$133,'Quarterly Information'!$K286,Exchange_Value)+AB286*$N286*SUMIF(Lists!$E$2:$E$133,'Quarterly Information'!$M286,Exchange_Value)+AB286*$P286*SUMIF(Lists!$E$2:$E$133,'Quarterly Information'!$O286,Exchange_Value)+AB286*$R286*SUMIF(Lists!$E$2:$E$133,'Quarterly Information'!$Q286,Exchange_Value)+AB286*$T286*SUMIF(Lists!$E$2:$E$133,'Quarterly Information'!$S286,Exchange_Value))/1000,AB286*SUMIF(Lists!$E$2:$E$133,$I286,Exchange_Value)/1000),1)</f>
        <v>0</v>
      </c>
      <c r="BZ286" s="151">
        <f>ROUND(IF($I286="Other HFC Blend",(AC286*$L286*SUMIF(Lists!$E$2:$E$133,'Quarterly Information'!$K286,Exchange_Value)+AC286*$N286*SUMIF(Lists!$E$2:$E$133,'Quarterly Information'!$M286,Exchange_Value)+AC286*$P286*SUMIF(Lists!$E$2:$E$133,'Quarterly Information'!$O286,Exchange_Value)+AC286*$R286*SUMIF(Lists!$E$2:$E$133,'Quarterly Information'!$Q286,Exchange_Value)+AC286*$T286*SUMIF(Lists!$E$2:$E$133,'Quarterly Information'!$S286,Exchange_Value))/1000,AC286*SUMIF(Lists!$E$2:$E$133,$I286,Exchange_Value)/1000),1)</f>
        <v>0</v>
      </c>
      <c r="CA286" s="151">
        <f>ROUND(IF($I286="Other HFC Blend",(AD286*$L286*SUMIF(Lists!$E$2:$E$133,'Quarterly Information'!$K286,Exchange_Value)+AD286*$N286*SUMIF(Lists!$E$2:$E$133,'Quarterly Information'!$M286,Exchange_Value)+AD286*$P286*SUMIF(Lists!$E$2:$E$133,'Quarterly Information'!$O286,Exchange_Value)+AD286*$R286*SUMIF(Lists!$E$2:$E$133,'Quarterly Information'!$Q286,Exchange_Value)+AD286*$T286*SUMIF(Lists!$E$2:$E$133,'Quarterly Information'!$S286,Exchange_Value))/1000,AD286*SUMIF(Lists!$E$2:$E$133,$I286,Exchange_Value)/1000),1)</f>
        <v>0</v>
      </c>
      <c r="CB286" s="151">
        <f>ROUND(IF($I286="Other HFC Blend",(AE286*$L286*SUMIF(Lists!$E$2:$E$133,'Quarterly Information'!$K286,Exchange_Value)+AE286*$N286*SUMIF(Lists!$E$2:$E$133,'Quarterly Information'!$M286,Exchange_Value)+AE286*$P286*SUMIF(Lists!$E$2:$E$133,'Quarterly Information'!$O286,Exchange_Value)+AE286*$R286*SUMIF(Lists!$E$2:$E$133,'Quarterly Information'!$Q286,Exchange_Value)+AE286*$T286*SUMIF(Lists!$E$2:$E$133,'Quarterly Information'!$S286,Exchange_Value))/1000,AE286*SUMIF(Lists!$E$2:$E$133,$I286,Exchange_Value)/1000),1)</f>
        <v>0</v>
      </c>
      <c r="CC286" s="151">
        <f>ROUND(IF($I286="Other HFC Blend",(AF286*$L286*SUMIF(Lists!$E$2:$E$133,'Quarterly Information'!$K286,Exchange_Value)+AF286*$N286*SUMIF(Lists!$E$2:$E$133,'Quarterly Information'!$M286,Exchange_Value)+AF286*$P286*SUMIF(Lists!$E$2:$E$133,'Quarterly Information'!$O286,Exchange_Value)+AF286*$R286*SUMIF(Lists!$E$2:$E$133,'Quarterly Information'!$Q286,Exchange_Value)+AF286*$T286*SUMIF(Lists!$E$2:$E$133,'Quarterly Information'!$S286,Exchange_Value))/1000,AF286*SUMIF(Lists!$E$2:$E$133,$I286,Exchange_Value)/1000),1)</f>
        <v>0</v>
      </c>
    </row>
    <row r="287" spans="1:81" ht="14.1">
      <c r="A287" s="18">
        <v>245</v>
      </c>
      <c r="B287" s="46" t="str">
        <f t="shared" si="147"/>
        <v/>
      </c>
      <c r="C287" s="72"/>
      <c r="D287" s="47"/>
      <c r="E287" s="81"/>
      <c r="F287" s="48"/>
      <c r="G287" s="49"/>
      <c r="H287" s="50"/>
      <c r="I287" s="92"/>
      <c r="J287" s="104"/>
      <c r="K287" s="109"/>
      <c r="L287" s="51"/>
      <c r="M287" s="48"/>
      <c r="N287" s="51"/>
      <c r="O287" s="48"/>
      <c r="P287" s="51"/>
      <c r="Q287" s="69"/>
      <c r="R287" s="51"/>
      <c r="S287" s="69"/>
      <c r="T287" s="110"/>
      <c r="U287" s="107"/>
      <c r="V287" s="48"/>
      <c r="W287" s="52"/>
      <c r="X287" s="48"/>
      <c r="Y287" s="116"/>
      <c r="Z287" s="133"/>
      <c r="AA287" s="131"/>
      <c r="AB287" s="76"/>
      <c r="AC287" s="76"/>
      <c r="AD287" s="76"/>
      <c r="AE287" s="76"/>
      <c r="AF287" s="76"/>
      <c r="AG287" s="145"/>
      <c r="AH287"/>
      <c r="AI287" s="148">
        <f t="shared" si="111"/>
        <v>0</v>
      </c>
      <c r="AJ287" s="148">
        <f t="shared" si="112"/>
        <v>0</v>
      </c>
      <c r="AK287" s="148">
        <f t="shared" si="113"/>
        <v>0</v>
      </c>
      <c r="AL287" s="148">
        <f t="shared" si="114"/>
        <v>0</v>
      </c>
      <c r="AM287" s="148">
        <f t="shared" si="115"/>
        <v>0</v>
      </c>
      <c r="AN287" s="148">
        <f t="shared" si="116"/>
        <v>0</v>
      </c>
      <c r="AO287" s="150"/>
      <c r="AP287" s="149" t="e">
        <f t="shared" si="117"/>
        <v>#DIV/0!</v>
      </c>
      <c r="AQ287" s="149" t="e">
        <f t="shared" si="118"/>
        <v>#DIV/0!</v>
      </c>
      <c r="AR287" s="149" t="e">
        <f t="shared" si="119"/>
        <v>#DIV/0!</v>
      </c>
      <c r="AS287" s="149" t="e">
        <f t="shared" si="120"/>
        <v>#DIV/0!</v>
      </c>
      <c r="AT287" s="149" t="e">
        <f t="shared" si="121"/>
        <v>#DIV/0!</v>
      </c>
      <c r="AU287" s="148">
        <f t="shared" si="122"/>
        <v>0</v>
      </c>
      <c r="AV287" s="149" t="e">
        <f t="shared" si="123"/>
        <v>#DIV/0!</v>
      </c>
      <c r="AW287" s="149" t="e">
        <f t="shared" si="124"/>
        <v>#DIV/0!</v>
      </c>
      <c r="AX287" s="149" t="e">
        <f t="shared" si="125"/>
        <v>#DIV/0!</v>
      </c>
      <c r="AY287" s="149" t="e">
        <f t="shared" si="126"/>
        <v>#DIV/0!</v>
      </c>
      <c r="AZ287" s="149" t="e">
        <f t="shared" si="127"/>
        <v>#DIV/0!</v>
      </c>
      <c r="BA287" s="148">
        <f t="shared" si="128"/>
        <v>0</v>
      </c>
      <c r="BB287" s="149" t="e">
        <f t="shared" si="129"/>
        <v>#DIV/0!</v>
      </c>
      <c r="BC287" s="149" t="e">
        <f t="shared" si="130"/>
        <v>#DIV/0!</v>
      </c>
      <c r="BD287" s="149" t="e">
        <f t="shared" si="131"/>
        <v>#DIV/0!</v>
      </c>
      <c r="BE287" s="149" t="e">
        <f t="shared" si="132"/>
        <v>#DIV/0!</v>
      </c>
      <c r="BF287" s="149" t="e">
        <f t="shared" si="133"/>
        <v>#DIV/0!</v>
      </c>
      <c r="BG287" s="148">
        <f t="shared" si="134"/>
        <v>0</v>
      </c>
      <c r="BH287" s="149" t="e">
        <f t="shared" si="135"/>
        <v>#DIV/0!</v>
      </c>
      <c r="BI287" s="149" t="e">
        <f t="shared" si="136"/>
        <v>#DIV/0!</v>
      </c>
      <c r="BJ287" s="149" t="e">
        <f t="shared" si="137"/>
        <v>#DIV/0!</v>
      </c>
      <c r="BK287" s="149" t="e">
        <f t="shared" si="138"/>
        <v>#DIV/0!</v>
      </c>
      <c r="BL287" s="149" t="e">
        <f t="shared" si="139"/>
        <v>#DIV/0!</v>
      </c>
      <c r="BM287" s="148">
        <f t="shared" si="140"/>
        <v>0</v>
      </c>
      <c r="BN287" s="149" t="e">
        <f t="shared" si="141"/>
        <v>#DIV/0!</v>
      </c>
      <c r="BO287" s="149" t="e">
        <f t="shared" si="142"/>
        <v>#DIV/0!</v>
      </c>
      <c r="BP287" s="149" t="e">
        <f t="shared" si="143"/>
        <v>#DIV/0!</v>
      </c>
      <c r="BQ287" s="149" t="e">
        <f t="shared" si="144"/>
        <v>#DIV/0!</v>
      </c>
      <c r="BR287" s="149" t="e">
        <f t="shared" si="145"/>
        <v>#DIV/0!</v>
      </c>
      <c r="BS287" s="148">
        <f t="shared" si="146"/>
        <v>0</v>
      </c>
      <c r="BT287" s="150"/>
      <c r="BU287" s="150" t="e">
        <f>VLOOKUP(I287,Lists!$D$2:$D$19,1,FALSE)</f>
        <v>#N/A</v>
      </c>
      <c r="BV287" s="150" t="e">
        <f>VLOOKUP($I287,Blends!$B$2:$B$115,1,FALSE)</f>
        <v>#N/A</v>
      </c>
      <c r="BW287" s="150"/>
      <c r="BX287" s="151">
        <f>ROUND(IF($I287="Other HFC Blend",(AA287*$L287*SUMIF(Lists!$E$2:$E$133,'Quarterly Information'!$K287,Exchange_Value)+AA287*$N287*SUMIF(Lists!$E$2:$E$133,'Quarterly Information'!$M287,Exchange_Value)+AA287*$P287*SUMIF(Lists!$E$2:$E$133,'Quarterly Information'!$O287,Exchange_Value)+AA287*$R287*SUMIF(Lists!$E$2:$E$133,'Quarterly Information'!$Q287,Exchange_Value)+AA287*$T287*SUMIF(Lists!$E$2:$E$133,'Quarterly Information'!$S287,Exchange_Value))/1000,AA287*SUMIF(Lists!$E$2:$E$133,$I287,Exchange_Value)/1000),1)</f>
        <v>0</v>
      </c>
      <c r="BY287" s="151">
        <f>ROUND(IF($I287="Other HFC Blend",(AB287*$L287*SUMIF(Lists!$E$2:$E$133,'Quarterly Information'!$K287,Exchange_Value)+AB287*$N287*SUMIF(Lists!$E$2:$E$133,'Quarterly Information'!$M287,Exchange_Value)+AB287*$P287*SUMIF(Lists!$E$2:$E$133,'Quarterly Information'!$O287,Exchange_Value)+AB287*$R287*SUMIF(Lists!$E$2:$E$133,'Quarterly Information'!$Q287,Exchange_Value)+AB287*$T287*SUMIF(Lists!$E$2:$E$133,'Quarterly Information'!$S287,Exchange_Value))/1000,AB287*SUMIF(Lists!$E$2:$E$133,$I287,Exchange_Value)/1000),1)</f>
        <v>0</v>
      </c>
      <c r="BZ287" s="151">
        <f>ROUND(IF($I287="Other HFC Blend",(AC287*$L287*SUMIF(Lists!$E$2:$E$133,'Quarterly Information'!$K287,Exchange_Value)+AC287*$N287*SUMIF(Lists!$E$2:$E$133,'Quarterly Information'!$M287,Exchange_Value)+AC287*$P287*SUMIF(Lists!$E$2:$E$133,'Quarterly Information'!$O287,Exchange_Value)+AC287*$R287*SUMIF(Lists!$E$2:$E$133,'Quarterly Information'!$Q287,Exchange_Value)+AC287*$T287*SUMIF(Lists!$E$2:$E$133,'Quarterly Information'!$S287,Exchange_Value))/1000,AC287*SUMIF(Lists!$E$2:$E$133,$I287,Exchange_Value)/1000),1)</f>
        <v>0</v>
      </c>
      <c r="CA287" s="151">
        <f>ROUND(IF($I287="Other HFC Blend",(AD287*$L287*SUMIF(Lists!$E$2:$E$133,'Quarterly Information'!$K287,Exchange_Value)+AD287*$N287*SUMIF(Lists!$E$2:$E$133,'Quarterly Information'!$M287,Exchange_Value)+AD287*$P287*SUMIF(Lists!$E$2:$E$133,'Quarterly Information'!$O287,Exchange_Value)+AD287*$R287*SUMIF(Lists!$E$2:$E$133,'Quarterly Information'!$Q287,Exchange_Value)+AD287*$T287*SUMIF(Lists!$E$2:$E$133,'Quarterly Information'!$S287,Exchange_Value))/1000,AD287*SUMIF(Lists!$E$2:$E$133,$I287,Exchange_Value)/1000),1)</f>
        <v>0</v>
      </c>
      <c r="CB287" s="151">
        <f>ROUND(IF($I287="Other HFC Blend",(AE287*$L287*SUMIF(Lists!$E$2:$E$133,'Quarterly Information'!$K287,Exchange_Value)+AE287*$N287*SUMIF(Lists!$E$2:$E$133,'Quarterly Information'!$M287,Exchange_Value)+AE287*$P287*SUMIF(Lists!$E$2:$E$133,'Quarterly Information'!$O287,Exchange_Value)+AE287*$R287*SUMIF(Lists!$E$2:$E$133,'Quarterly Information'!$Q287,Exchange_Value)+AE287*$T287*SUMIF(Lists!$E$2:$E$133,'Quarterly Information'!$S287,Exchange_Value))/1000,AE287*SUMIF(Lists!$E$2:$E$133,$I287,Exchange_Value)/1000),1)</f>
        <v>0</v>
      </c>
      <c r="CC287" s="151">
        <f>ROUND(IF($I287="Other HFC Blend",(AF287*$L287*SUMIF(Lists!$E$2:$E$133,'Quarterly Information'!$K287,Exchange_Value)+AF287*$N287*SUMIF(Lists!$E$2:$E$133,'Quarterly Information'!$M287,Exchange_Value)+AF287*$P287*SUMIF(Lists!$E$2:$E$133,'Quarterly Information'!$O287,Exchange_Value)+AF287*$R287*SUMIF(Lists!$E$2:$E$133,'Quarterly Information'!$Q287,Exchange_Value)+AF287*$T287*SUMIF(Lists!$E$2:$E$133,'Quarterly Information'!$S287,Exchange_Value))/1000,AF287*SUMIF(Lists!$E$2:$E$133,$I287,Exchange_Value)/1000),1)</f>
        <v>0</v>
      </c>
    </row>
    <row r="288" spans="1:81" ht="14.1">
      <c r="A288" s="18">
        <v>246</v>
      </c>
      <c r="B288" s="46" t="str">
        <f t="shared" si="147"/>
        <v/>
      </c>
      <c r="C288" s="72"/>
      <c r="D288" s="47"/>
      <c r="E288" s="81"/>
      <c r="F288" s="48"/>
      <c r="G288" s="49"/>
      <c r="H288" s="50"/>
      <c r="I288" s="92"/>
      <c r="J288" s="104"/>
      <c r="K288" s="109"/>
      <c r="L288" s="51"/>
      <c r="M288" s="48"/>
      <c r="N288" s="51"/>
      <c r="O288" s="48"/>
      <c r="P288" s="51"/>
      <c r="Q288" s="69"/>
      <c r="R288" s="51"/>
      <c r="S288" s="69"/>
      <c r="T288" s="110"/>
      <c r="U288" s="107"/>
      <c r="V288" s="48"/>
      <c r="W288" s="52"/>
      <c r="X288" s="48"/>
      <c r="Y288" s="116"/>
      <c r="Z288" s="133"/>
      <c r="AA288" s="131"/>
      <c r="AB288" s="76"/>
      <c r="AC288" s="76"/>
      <c r="AD288" s="76"/>
      <c r="AE288" s="76"/>
      <c r="AF288" s="76"/>
      <c r="AG288" s="145"/>
      <c r="AH288"/>
      <c r="AI288" s="148">
        <f t="shared" si="111"/>
        <v>0</v>
      </c>
      <c r="AJ288" s="148">
        <f t="shared" si="112"/>
        <v>0</v>
      </c>
      <c r="AK288" s="148">
        <f t="shared" si="113"/>
        <v>0</v>
      </c>
      <c r="AL288" s="148">
        <f t="shared" si="114"/>
        <v>0</v>
      </c>
      <c r="AM288" s="148">
        <f t="shared" si="115"/>
        <v>0</v>
      </c>
      <c r="AN288" s="148">
        <f t="shared" si="116"/>
        <v>0</v>
      </c>
      <c r="AO288" s="150"/>
      <c r="AP288" s="149" t="e">
        <f t="shared" si="117"/>
        <v>#DIV/0!</v>
      </c>
      <c r="AQ288" s="149" t="e">
        <f t="shared" si="118"/>
        <v>#DIV/0!</v>
      </c>
      <c r="AR288" s="149" t="e">
        <f t="shared" si="119"/>
        <v>#DIV/0!</v>
      </c>
      <c r="AS288" s="149" t="e">
        <f t="shared" si="120"/>
        <v>#DIV/0!</v>
      </c>
      <c r="AT288" s="149" t="e">
        <f t="shared" si="121"/>
        <v>#DIV/0!</v>
      </c>
      <c r="AU288" s="148">
        <f t="shared" si="122"/>
        <v>0</v>
      </c>
      <c r="AV288" s="149" t="e">
        <f t="shared" si="123"/>
        <v>#DIV/0!</v>
      </c>
      <c r="AW288" s="149" t="e">
        <f t="shared" si="124"/>
        <v>#DIV/0!</v>
      </c>
      <c r="AX288" s="149" t="e">
        <f t="shared" si="125"/>
        <v>#DIV/0!</v>
      </c>
      <c r="AY288" s="149" t="e">
        <f t="shared" si="126"/>
        <v>#DIV/0!</v>
      </c>
      <c r="AZ288" s="149" t="e">
        <f t="shared" si="127"/>
        <v>#DIV/0!</v>
      </c>
      <c r="BA288" s="148">
        <f t="shared" si="128"/>
        <v>0</v>
      </c>
      <c r="BB288" s="149" t="e">
        <f t="shared" si="129"/>
        <v>#DIV/0!</v>
      </c>
      <c r="BC288" s="149" t="e">
        <f t="shared" si="130"/>
        <v>#DIV/0!</v>
      </c>
      <c r="BD288" s="149" t="e">
        <f t="shared" si="131"/>
        <v>#DIV/0!</v>
      </c>
      <c r="BE288" s="149" t="e">
        <f t="shared" si="132"/>
        <v>#DIV/0!</v>
      </c>
      <c r="BF288" s="149" t="e">
        <f t="shared" si="133"/>
        <v>#DIV/0!</v>
      </c>
      <c r="BG288" s="148">
        <f t="shared" si="134"/>
        <v>0</v>
      </c>
      <c r="BH288" s="149" t="e">
        <f t="shared" si="135"/>
        <v>#DIV/0!</v>
      </c>
      <c r="BI288" s="149" t="e">
        <f t="shared" si="136"/>
        <v>#DIV/0!</v>
      </c>
      <c r="BJ288" s="149" t="e">
        <f t="shared" si="137"/>
        <v>#DIV/0!</v>
      </c>
      <c r="BK288" s="149" t="e">
        <f t="shared" si="138"/>
        <v>#DIV/0!</v>
      </c>
      <c r="BL288" s="149" t="e">
        <f t="shared" si="139"/>
        <v>#DIV/0!</v>
      </c>
      <c r="BM288" s="148">
        <f t="shared" si="140"/>
        <v>0</v>
      </c>
      <c r="BN288" s="149" t="e">
        <f t="shared" si="141"/>
        <v>#DIV/0!</v>
      </c>
      <c r="BO288" s="149" t="e">
        <f t="shared" si="142"/>
        <v>#DIV/0!</v>
      </c>
      <c r="BP288" s="149" t="e">
        <f t="shared" si="143"/>
        <v>#DIV/0!</v>
      </c>
      <c r="BQ288" s="149" t="e">
        <f t="shared" si="144"/>
        <v>#DIV/0!</v>
      </c>
      <c r="BR288" s="149" t="e">
        <f t="shared" si="145"/>
        <v>#DIV/0!</v>
      </c>
      <c r="BS288" s="148">
        <f t="shared" si="146"/>
        <v>0</v>
      </c>
      <c r="BT288" s="150"/>
      <c r="BU288" s="150" t="e">
        <f>VLOOKUP(I288,Lists!$D$2:$D$19,1,FALSE)</f>
        <v>#N/A</v>
      </c>
      <c r="BV288" s="150" t="e">
        <f>VLOOKUP($I288,Blends!$B$2:$B$115,1,FALSE)</f>
        <v>#N/A</v>
      </c>
      <c r="BW288" s="150"/>
      <c r="BX288" s="151">
        <f>ROUND(IF($I288="Other HFC Blend",(AA288*$L288*SUMIF(Lists!$E$2:$E$133,'Quarterly Information'!$K288,Exchange_Value)+AA288*$N288*SUMIF(Lists!$E$2:$E$133,'Quarterly Information'!$M288,Exchange_Value)+AA288*$P288*SUMIF(Lists!$E$2:$E$133,'Quarterly Information'!$O288,Exchange_Value)+AA288*$R288*SUMIF(Lists!$E$2:$E$133,'Quarterly Information'!$Q288,Exchange_Value)+AA288*$T288*SUMIF(Lists!$E$2:$E$133,'Quarterly Information'!$S288,Exchange_Value))/1000,AA288*SUMIF(Lists!$E$2:$E$133,$I288,Exchange_Value)/1000),1)</f>
        <v>0</v>
      </c>
      <c r="BY288" s="151">
        <f>ROUND(IF($I288="Other HFC Blend",(AB288*$L288*SUMIF(Lists!$E$2:$E$133,'Quarterly Information'!$K288,Exchange_Value)+AB288*$N288*SUMIF(Lists!$E$2:$E$133,'Quarterly Information'!$M288,Exchange_Value)+AB288*$P288*SUMIF(Lists!$E$2:$E$133,'Quarterly Information'!$O288,Exchange_Value)+AB288*$R288*SUMIF(Lists!$E$2:$E$133,'Quarterly Information'!$Q288,Exchange_Value)+AB288*$T288*SUMIF(Lists!$E$2:$E$133,'Quarterly Information'!$S288,Exchange_Value))/1000,AB288*SUMIF(Lists!$E$2:$E$133,$I288,Exchange_Value)/1000),1)</f>
        <v>0</v>
      </c>
      <c r="BZ288" s="151">
        <f>ROUND(IF($I288="Other HFC Blend",(AC288*$L288*SUMIF(Lists!$E$2:$E$133,'Quarterly Information'!$K288,Exchange_Value)+AC288*$N288*SUMIF(Lists!$E$2:$E$133,'Quarterly Information'!$M288,Exchange_Value)+AC288*$P288*SUMIF(Lists!$E$2:$E$133,'Quarterly Information'!$O288,Exchange_Value)+AC288*$R288*SUMIF(Lists!$E$2:$E$133,'Quarterly Information'!$Q288,Exchange_Value)+AC288*$T288*SUMIF(Lists!$E$2:$E$133,'Quarterly Information'!$S288,Exchange_Value))/1000,AC288*SUMIF(Lists!$E$2:$E$133,$I288,Exchange_Value)/1000),1)</f>
        <v>0</v>
      </c>
      <c r="CA288" s="151">
        <f>ROUND(IF($I288="Other HFC Blend",(AD288*$L288*SUMIF(Lists!$E$2:$E$133,'Quarterly Information'!$K288,Exchange_Value)+AD288*$N288*SUMIF(Lists!$E$2:$E$133,'Quarterly Information'!$M288,Exchange_Value)+AD288*$P288*SUMIF(Lists!$E$2:$E$133,'Quarterly Information'!$O288,Exchange_Value)+AD288*$R288*SUMIF(Lists!$E$2:$E$133,'Quarterly Information'!$Q288,Exchange_Value)+AD288*$T288*SUMIF(Lists!$E$2:$E$133,'Quarterly Information'!$S288,Exchange_Value))/1000,AD288*SUMIF(Lists!$E$2:$E$133,$I288,Exchange_Value)/1000),1)</f>
        <v>0</v>
      </c>
      <c r="CB288" s="151">
        <f>ROUND(IF($I288="Other HFC Blend",(AE288*$L288*SUMIF(Lists!$E$2:$E$133,'Quarterly Information'!$K288,Exchange_Value)+AE288*$N288*SUMIF(Lists!$E$2:$E$133,'Quarterly Information'!$M288,Exchange_Value)+AE288*$P288*SUMIF(Lists!$E$2:$E$133,'Quarterly Information'!$O288,Exchange_Value)+AE288*$R288*SUMIF(Lists!$E$2:$E$133,'Quarterly Information'!$Q288,Exchange_Value)+AE288*$T288*SUMIF(Lists!$E$2:$E$133,'Quarterly Information'!$S288,Exchange_Value))/1000,AE288*SUMIF(Lists!$E$2:$E$133,$I288,Exchange_Value)/1000),1)</f>
        <v>0</v>
      </c>
      <c r="CC288" s="151">
        <f>ROUND(IF($I288="Other HFC Blend",(AF288*$L288*SUMIF(Lists!$E$2:$E$133,'Quarterly Information'!$K288,Exchange_Value)+AF288*$N288*SUMIF(Lists!$E$2:$E$133,'Quarterly Information'!$M288,Exchange_Value)+AF288*$P288*SUMIF(Lists!$E$2:$E$133,'Quarterly Information'!$O288,Exchange_Value)+AF288*$R288*SUMIF(Lists!$E$2:$E$133,'Quarterly Information'!$Q288,Exchange_Value)+AF288*$T288*SUMIF(Lists!$E$2:$E$133,'Quarterly Information'!$S288,Exchange_Value))/1000,AF288*SUMIF(Lists!$E$2:$E$133,$I288,Exchange_Value)/1000),1)</f>
        <v>0</v>
      </c>
    </row>
    <row r="289" spans="1:81" ht="14.1">
      <c r="A289" s="18">
        <v>247</v>
      </c>
      <c r="B289" s="46" t="str">
        <f t="shared" si="147"/>
        <v/>
      </c>
      <c r="C289" s="72"/>
      <c r="D289" s="47"/>
      <c r="E289" s="81"/>
      <c r="F289" s="48"/>
      <c r="G289" s="49"/>
      <c r="H289" s="50"/>
      <c r="I289" s="92"/>
      <c r="J289" s="104"/>
      <c r="K289" s="109"/>
      <c r="L289" s="51"/>
      <c r="M289" s="48"/>
      <c r="N289" s="51"/>
      <c r="O289" s="48"/>
      <c r="P289" s="51"/>
      <c r="Q289" s="69"/>
      <c r="R289" s="51"/>
      <c r="S289" s="69"/>
      <c r="T289" s="110"/>
      <c r="U289" s="107"/>
      <c r="V289" s="48"/>
      <c r="W289" s="52"/>
      <c r="X289" s="48"/>
      <c r="Y289" s="116"/>
      <c r="Z289" s="133"/>
      <c r="AA289" s="131"/>
      <c r="AB289" s="76"/>
      <c r="AC289" s="76"/>
      <c r="AD289" s="76"/>
      <c r="AE289" s="76"/>
      <c r="AF289" s="76"/>
      <c r="AG289" s="145"/>
      <c r="AH289"/>
      <c r="AI289" s="148">
        <f t="shared" si="111"/>
        <v>0</v>
      </c>
      <c r="AJ289" s="148">
        <f t="shared" si="112"/>
        <v>0</v>
      </c>
      <c r="AK289" s="148">
        <f t="shared" si="113"/>
        <v>0</v>
      </c>
      <c r="AL289" s="148">
        <f t="shared" si="114"/>
        <v>0</v>
      </c>
      <c r="AM289" s="148">
        <f t="shared" si="115"/>
        <v>0</v>
      </c>
      <c r="AN289" s="148">
        <f t="shared" si="116"/>
        <v>0</v>
      </c>
      <c r="AO289" s="150"/>
      <c r="AP289" s="149" t="e">
        <f t="shared" si="117"/>
        <v>#DIV/0!</v>
      </c>
      <c r="AQ289" s="149" t="e">
        <f t="shared" si="118"/>
        <v>#DIV/0!</v>
      </c>
      <c r="AR289" s="149" t="e">
        <f t="shared" si="119"/>
        <v>#DIV/0!</v>
      </c>
      <c r="AS289" s="149" t="e">
        <f t="shared" si="120"/>
        <v>#DIV/0!</v>
      </c>
      <c r="AT289" s="149" t="e">
        <f t="shared" si="121"/>
        <v>#DIV/0!</v>
      </c>
      <c r="AU289" s="148">
        <f t="shared" si="122"/>
        <v>0</v>
      </c>
      <c r="AV289" s="149" t="e">
        <f t="shared" si="123"/>
        <v>#DIV/0!</v>
      </c>
      <c r="AW289" s="149" t="e">
        <f t="shared" si="124"/>
        <v>#DIV/0!</v>
      </c>
      <c r="AX289" s="149" t="e">
        <f t="shared" si="125"/>
        <v>#DIV/0!</v>
      </c>
      <c r="AY289" s="149" t="e">
        <f t="shared" si="126"/>
        <v>#DIV/0!</v>
      </c>
      <c r="AZ289" s="149" t="e">
        <f t="shared" si="127"/>
        <v>#DIV/0!</v>
      </c>
      <c r="BA289" s="148">
        <f t="shared" si="128"/>
        <v>0</v>
      </c>
      <c r="BB289" s="149" t="e">
        <f t="shared" si="129"/>
        <v>#DIV/0!</v>
      </c>
      <c r="BC289" s="149" t="e">
        <f t="shared" si="130"/>
        <v>#DIV/0!</v>
      </c>
      <c r="BD289" s="149" t="e">
        <f t="shared" si="131"/>
        <v>#DIV/0!</v>
      </c>
      <c r="BE289" s="149" t="e">
        <f t="shared" si="132"/>
        <v>#DIV/0!</v>
      </c>
      <c r="BF289" s="149" t="e">
        <f t="shared" si="133"/>
        <v>#DIV/0!</v>
      </c>
      <c r="BG289" s="148">
        <f t="shared" si="134"/>
        <v>0</v>
      </c>
      <c r="BH289" s="149" t="e">
        <f t="shared" si="135"/>
        <v>#DIV/0!</v>
      </c>
      <c r="BI289" s="149" t="e">
        <f t="shared" si="136"/>
        <v>#DIV/0!</v>
      </c>
      <c r="BJ289" s="149" t="e">
        <f t="shared" si="137"/>
        <v>#DIV/0!</v>
      </c>
      <c r="BK289" s="149" t="e">
        <f t="shared" si="138"/>
        <v>#DIV/0!</v>
      </c>
      <c r="BL289" s="149" t="e">
        <f t="shared" si="139"/>
        <v>#DIV/0!</v>
      </c>
      <c r="BM289" s="148">
        <f t="shared" si="140"/>
        <v>0</v>
      </c>
      <c r="BN289" s="149" t="e">
        <f t="shared" si="141"/>
        <v>#DIV/0!</v>
      </c>
      <c r="BO289" s="149" t="e">
        <f t="shared" si="142"/>
        <v>#DIV/0!</v>
      </c>
      <c r="BP289" s="149" t="e">
        <f t="shared" si="143"/>
        <v>#DIV/0!</v>
      </c>
      <c r="BQ289" s="149" t="e">
        <f t="shared" si="144"/>
        <v>#DIV/0!</v>
      </c>
      <c r="BR289" s="149" t="e">
        <f t="shared" si="145"/>
        <v>#DIV/0!</v>
      </c>
      <c r="BS289" s="148">
        <f t="shared" si="146"/>
        <v>0</v>
      </c>
      <c r="BT289" s="150"/>
      <c r="BU289" s="150" t="e">
        <f>VLOOKUP(I289,Lists!$D$2:$D$19,1,FALSE)</f>
        <v>#N/A</v>
      </c>
      <c r="BV289" s="150" t="e">
        <f>VLOOKUP($I289,Blends!$B$2:$B$115,1,FALSE)</f>
        <v>#N/A</v>
      </c>
      <c r="BW289" s="150"/>
      <c r="BX289" s="151">
        <f>ROUND(IF($I289="Other HFC Blend",(AA289*$L289*SUMIF(Lists!$E$2:$E$133,'Quarterly Information'!$K289,Exchange_Value)+AA289*$N289*SUMIF(Lists!$E$2:$E$133,'Quarterly Information'!$M289,Exchange_Value)+AA289*$P289*SUMIF(Lists!$E$2:$E$133,'Quarterly Information'!$O289,Exchange_Value)+AA289*$R289*SUMIF(Lists!$E$2:$E$133,'Quarterly Information'!$Q289,Exchange_Value)+AA289*$T289*SUMIF(Lists!$E$2:$E$133,'Quarterly Information'!$S289,Exchange_Value))/1000,AA289*SUMIF(Lists!$E$2:$E$133,$I289,Exchange_Value)/1000),1)</f>
        <v>0</v>
      </c>
      <c r="BY289" s="151">
        <f>ROUND(IF($I289="Other HFC Blend",(AB289*$L289*SUMIF(Lists!$E$2:$E$133,'Quarterly Information'!$K289,Exchange_Value)+AB289*$N289*SUMIF(Lists!$E$2:$E$133,'Quarterly Information'!$M289,Exchange_Value)+AB289*$P289*SUMIF(Lists!$E$2:$E$133,'Quarterly Information'!$O289,Exchange_Value)+AB289*$R289*SUMIF(Lists!$E$2:$E$133,'Quarterly Information'!$Q289,Exchange_Value)+AB289*$T289*SUMIF(Lists!$E$2:$E$133,'Quarterly Information'!$S289,Exchange_Value))/1000,AB289*SUMIF(Lists!$E$2:$E$133,$I289,Exchange_Value)/1000),1)</f>
        <v>0</v>
      </c>
      <c r="BZ289" s="151">
        <f>ROUND(IF($I289="Other HFC Blend",(AC289*$L289*SUMIF(Lists!$E$2:$E$133,'Quarterly Information'!$K289,Exchange_Value)+AC289*$N289*SUMIF(Lists!$E$2:$E$133,'Quarterly Information'!$M289,Exchange_Value)+AC289*$P289*SUMIF(Lists!$E$2:$E$133,'Quarterly Information'!$O289,Exchange_Value)+AC289*$R289*SUMIF(Lists!$E$2:$E$133,'Quarterly Information'!$Q289,Exchange_Value)+AC289*$T289*SUMIF(Lists!$E$2:$E$133,'Quarterly Information'!$S289,Exchange_Value))/1000,AC289*SUMIF(Lists!$E$2:$E$133,$I289,Exchange_Value)/1000),1)</f>
        <v>0</v>
      </c>
      <c r="CA289" s="151">
        <f>ROUND(IF($I289="Other HFC Blend",(AD289*$L289*SUMIF(Lists!$E$2:$E$133,'Quarterly Information'!$K289,Exchange_Value)+AD289*$N289*SUMIF(Lists!$E$2:$E$133,'Quarterly Information'!$M289,Exchange_Value)+AD289*$P289*SUMIF(Lists!$E$2:$E$133,'Quarterly Information'!$O289,Exchange_Value)+AD289*$R289*SUMIF(Lists!$E$2:$E$133,'Quarterly Information'!$Q289,Exchange_Value)+AD289*$T289*SUMIF(Lists!$E$2:$E$133,'Quarterly Information'!$S289,Exchange_Value))/1000,AD289*SUMIF(Lists!$E$2:$E$133,$I289,Exchange_Value)/1000),1)</f>
        <v>0</v>
      </c>
      <c r="CB289" s="151">
        <f>ROUND(IF($I289="Other HFC Blend",(AE289*$L289*SUMIF(Lists!$E$2:$E$133,'Quarterly Information'!$K289,Exchange_Value)+AE289*$N289*SUMIF(Lists!$E$2:$E$133,'Quarterly Information'!$M289,Exchange_Value)+AE289*$P289*SUMIF(Lists!$E$2:$E$133,'Quarterly Information'!$O289,Exchange_Value)+AE289*$R289*SUMIF(Lists!$E$2:$E$133,'Quarterly Information'!$Q289,Exchange_Value)+AE289*$T289*SUMIF(Lists!$E$2:$E$133,'Quarterly Information'!$S289,Exchange_Value))/1000,AE289*SUMIF(Lists!$E$2:$E$133,$I289,Exchange_Value)/1000),1)</f>
        <v>0</v>
      </c>
      <c r="CC289" s="151">
        <f>ROUND(IF($I289="Other HFC Blend",(AF289*$L289*SUMIF(Lists!$E$2:$E$133,'Quarterly Information'!$K289,Exchange_Value)+AF289*$N289*SUMIF(Lists!$E$2:$E$133,'Quarterly Information'!$M289,Exchange_Value)+AF289*$P289*SUMIF(Lists!$E$2:$E$133,'Quarterly Information'!$O289,Exchange_Value)+AF289*$R289*SUMIF(Lists!$E$2:$E$133,'Quarterly Information'!$Q289,Exchange_Value)+AF289*$T289*SUMIF(Lists!$E$2:$E$133,'Quarterly Information'!$S289,Exchange_Value))/1000,AF289*SUMIF(Lists!$E$2:$E$133,$I289,Exchange_Value)/1000),1)</f>
        <v>0</v>
      </c>
    </row>
    <row r="290" spans="1:81" ht="14.1">
      <c r="A290" s="18">
        <v>248</v>
      </c>
      <c r="B290" s="46" t="str">
        <f t="shared" si="147"/>
        <v/>
      </c>
      <c r="C290" s="72"/>
      <c r="D290" s="47"/>
      <c r="E290" s="81"/>
      <c r="F290" s="48"/>
      <c r="G290" s="49"/>
      <c r="H290" s="50"/>
      <c r="I290" s="92"/>
      <c r="J290" s="104"/>
      <c r="K290" s="109"/>
      <c r="L290" s="51"/>
      <c r="M290" s="48"/>
      <c r="N290" s="51"/>
      <c r="O290" s="48"/>
      <c r="P290" s="51"/>
      <c r="Q290" s="69"/>
      <c r="R290" s="51"/>
      <c r="S290" s="69"/>
      <c r="T290" s="110"/>
      <c r="U290" s="107"/>
      <c r="V290" s="48"/>
      <c r="W290" s="52"/>
      <c r="X290" s="48"/>
      <c r="Y290" s="116"/>
      <c r="Z290" s="133"/>
      <c r="AA290" s="131"/>
      <c r="AB290" s="76"/>
      <c r="AC290" s="76"/>
      <c r="AD290" s="76"/>
      <c r="AE290" s="76"/>
      <c r="AF290" s="76"/>
      <c r="AG290" s="145"/>
      <c r="AH290"/>
      <c r="AI290" s="148">
        <f t="shared" si="111"/>
        <v>0</v>
      </c>
      <c r="AJ290" s="148">
        <f t="shared" si="112"/>
        <v>0</v>
      </c>
      <c r="AK290" s="148">
        <f t="shared" si="113"/>
        <v>0</v>
      </c>
      <c r="AL290" s="148">
        <f t="shared" si="114"/>
        <v>0</v>
      </c>
      <c r="AM290" s="148">
        <f t="shared" si="115"/>
        <v>0</v>
      </c>
      <c r="AN290" s="148">
        <f t="shared" si="116"/>
        <v>0</v>
      </c>
      <c r="AO290" s="150"/>
      <c r="AP290" s="149" t="e">
        <f t="shared" si="117"/>
        <v>#DIV/0!</v>
      </c>
      <c r="AQ290" s="149" t="e">
        <f t="shared" si="118"/>
        <v>#DIV/0!</v>
      </c>
      <c r="AR290" s="149" t="e">
        <f t="shared" si="119"/>
        <v>#DIV/0!</v>
      </c>
      <c r="AS290" s="149" t="e">
        <f t="shared" si="120"/>
        <v>#DIV/0!</v>
      </c>
      <c r="AT290" s="149" t="e">
        <f t="shared" si="121"/>
        <v>#DIV/0!</v>
      </c>
      <c r="AU290" s="148">
        <f t="shared" si="122"/>
        <v>0</v>
      </c>
      <c r="AV290" s="149" t="e">
        <f t="shared" si="123"/>
        <v>#DIV/0!</v>
      </c>
      <c r="AW290" s="149" t="e">
        <f t="shared" si="124"/>
        <v>#DIV/0!</v>
      </c>
      <c r="AX290" s="149" t="e">
        <f t="shared" si="125"/>
        <v>#DIV/0!</v>
      </c>
      <c r="AY290" s="149" t="e">
        <f t="shared" si="126"/>
        <v>#DIV/0!</v>
      </c>
      <c r="AZ290" s="149" t="e">
        <f t="shared" si="127"/>
        <v>#DIV/0!</v>
      </c>
      <c r="BA290" s="148">
        <f t="shared" si="128"/>
        <v>0</v>
      </c>
      <c r="BB290" s="149" t="e">
        <f t="shared" si="129"/>
        <v>#DIV/0!</v>
      </c>
      <c r="BC290" s="149" t="e">
        <f t="shared" si="130"/>
        <v>#DIV/0!</v>
      </c>
      <c r="BD290" s="149" t="e">
        <f t="shared" si="131"/>
        <v>#DIV/0!</v>
      </c>
      <c r="BE290" s="149" t="e">
        <f t="shared" si="132"/>
        <v>#DIV/0!</v>
      </c>
      <c r="BF290" s="149" t="e">
        <f t="shared" si="133"/>
        <v>#DIV/0!</v>
      </c>
      <c r="BG290" s="148">
        <f t="shared" si="134"/>
        <v>0</v>
      </c>
      <c r="BH290" s="149" t="e">
        <f t="shared" si="135"/>
        <v>#DIV/0!</v>
      </c>
      <c r="BI290" s="149" t="e">
        <f t="shared" si="136"/>
        <v>#DIV/0!</v>
      </c>
      <c r="BJ290" s="149" t="e">
        <f t="shared" si="137"/>
        <v>#DIV/0!</v>
      </c>
      <c r="BK290" s="149" t="e">
        <f t="shared" si="138"/>
        <v>#DIV/0!</v>
      </c>
      <c r="BL290" s="149" t="e">
        <f t="shared" si="139"/>
        <v>#DIV/0!</v>
      </c>
      <c r="BM290" s="148">
        <f t="shared" si="140"/>
        <v>0</v>
      </c>
      <c r="BN290" s="149" t="e">
        <f t="shared" si="141"/>
        <v>#DIV/0!</v>
      </c>
      <c r="BO290" s="149" t="e">
        <f t="shared" si="142"/>
        <v>#DIV/0!</v>
      </c>
      <c r="BP290" s="149" t="e">
        <f t="shared" si="143"/>
        <v>#DIV/0!</v>
      </c>
      <c r="BQ290" s="149" t="e">
        <f t="shared" si="144"/>
        <v>#DIV/0!</v>
      </c>
      <c r="BR290" s="149" t="e">
        <f t="shared" si="145"/>
        <v>#DIV/0!</v>
      </c>
      <c r="BS290" s="148">
        <f t="shared" si="146"/>
        <v>0</v>
      </c>
      <c r="BT290" s="150"/>
      <c r="BU290" s="150" t="e">
        <f>VLOOKUP(I290,Lists!$D$2:$D$19,1,FALSE)</f>
        <v>#N/A</v>
      </c>
      <c r="BV290" s="150" t="e">
        <f>VLOOKUP($I290,Blends!$B$2:$B$115,1,FALSE)</f>
        <v>#N/A</v>
      </c>
      <c r="BW290" s="150"/>
      <c r="BX290" s="151">
        <f>ROUND(IF($I290="Other HFC Blend",(AA290*$L290*SUMIF(Lists!$E$2:$E$133,'Quarterly Information'!$K290,Exchange_Value)+AA290*$N290*SUMIF(Lists!$E$2:$E$133,'Quarterly Information'!$M290,Exchange_Value)+AA290*$P290*SUMIF(Lists!$E$2:$E$133,'Quarterly Information'!$O290,Exchange_Value)+AA290*$R290*SUMIF(Lists!$E$2:$E$133,'Quarterly Information'!$Q290,Exchange_Value)+AA290*$T290*SUMIF(Lists!$E$2:$E$133,'Quarterly Information'!$S290,Exchange_Value))/1000,AA290*SUMIF(Lists!$E$2:$E$133,$I290,Exchange_Value)/1000),1)</f>
        <v>0</v>
      </c>
      <c r="BY290" s="151">
        <f>ROUND(IF($I290="Other HFC Blend",(AB290*$L290*SUMIF(Lists!$E$2:$E$133,'Quarterly Information'!$K290,Exchange_Value)+AB290*$N290*SUMIF(Lists!$E$2:$E$133,'Quarterly Information'!$M290,Exchange_Value)+AB290*$P290*SUMIF(Lists!$E$2:$E$133,'Quarterly Information'!$O290,Exchange_Value)+AB290*$R290*SUMIF(Lists!$E$2:$E$133,'Quarterly Information'!$Q290,Exchange_Value)+AB290*$T290*SUMIF(Lists!$E$2:$E$133,'Quarterly Information'!$S290,Exchange_Value))/1000,AB290*SUMIF(Lists!$E$2:$E$133,$I290,Exchange_Value)/1000),1)</f>
        <v>0</v>
      </c>
      <c r="BZ290" s="151">
        <f>ROUND(IF($I290="Other HFC Blend",(AC290*$L290*SUMIF(Lists!$E$2:$E$133,'Quarterly Information'!$K290,Exchange_Value)+AC290*$N290*SUMIF(Lists!$E$2:$E$133,'Quarterly Information'!$M290,Exchange_Value)+AC290*$P290*SUMIF(Lists!$E$2:$E$133,'Quarterly Information'!$O290,Exchange_Value)+AC290*$R290*SUMIF(Lists!$E$2:$E$133,'Quarterly Information'!$Q290,Exchange_Value)+AC290*$T290*SUMIF(Lists!$E$2:$E$133,'Quarterly Information'!$S290,Exchange_Value))/1000,AC290*SUMIF(Lists!$E$2:$E$133,$I290,Exchange_Value)/1000),1)</f>
        <v>0</v>
      </c>
      <c r="CA290" s="151">
        <f>ROUND(IF($I290="Other HFC Blend",(AD290*$L290*SUMIF(Lists!$E$2:$E$133,'Quarterly Information'!$K290,Exchange_Value)+AD290*$N290*SUMIF(Lists!$E$2:$E$133,'Quarterly Information'!$M290,Exchange_Value)+AD290*$P290*SUMIF(Lists!$E$2:$E$133,'Quarterly Information'!$O290,Exchange_Value)+AD290*$R290*SUMIF(Lists!$E$2:$E$133,'Quarterly Information'!$Q290,Exchange_Value)+AD290*$T290*SUMIF(Lists!$E$2:$E$133,'Quarterly Information'!$S290,Exchange_Value))/1000,AD290*SUMIF(Lists!$E$2:$E$133,$I290,Exchange_Value)/1000),1)</f>
        <v>0</v>
      </c>
      <c r="CB290" s="151">
        <f>ROUND(IF($I290="Other HFC Blend",(AE290*$L290*SUMIF(Lists!$E$2:$E$133,'Quarterly Information'!$K290,Exchange_Value)+AE290*$N290*SUMIF(Lists!$E$2:$E$133,'Quarterly Information'!$M290,Exchange_Value)+AE290*$P290*SUMIF(Lists!$E$2:$E$133,'Quarterly Information'!$O290,Exchange_Value)+AE290*$R290*SUMIF(Lists!$E$2:$E$133,'Quarterly Information'!$Q290,Exchange_Value)+AE290*$T290*SUMIF(Lists!$E$2:$E$133,'Quarterly Information'!$S290,Exchange_Value))/1000,AE290*SUMIF(Lists!$E$2:$E$133,$I290,Exchange_Value)/1000),1)</f>
        <v>0</v>
      </c>
      <c r="CC290" s="151">
        <f>ROUND(IF($I290="Other HFC Blend",(AF290*$L290*SUMIF(Lists!$E$2:$E$133,'Quarterly Information'!$K290,Exchange_Value)+AF290*$N290*SUMIF(Lists!$E$2:$E$133,'Quarterly Information'!$M290,Exchange_Value)+AF290*$P290*SUMIF(Lists!$E$2:$E$133,'Quarterly Information'!$O290,Exchange_Value)+AF290*$R290*SUMIF(Lists!$E$2:$E$133,'Quarterly Information'!$Q290,Exchange_Value)+AF290*$T290*SUMIF(Lists!$E$2:$E$133,'Quarterly Information'!$S290,Exchange_Value))/1000,AF290*SUMIF(Lists!$E$2:$E$133,$I290,Exchange_Value)/1000),1)</f>
        <v>0</v>
      </c>
    </row>
    <row r="291" spans="1:81" ht="14.1">
      <c r="A291" s="18">
        <v>249</v>
      </c>
      <c r="B291" s="46" t="str">
        <f t="shared" si="147"/>
        <v/>
      </c>
      <c r="C291" s="72"/>
      <c r="D291" s="47"/>
      <c r="E291" s="81"/>
      <c r="F291" s="48"/>
      <c r="G291" s="49"/>
      <c r="H291" s="50"/>
      <c r="I291" s="92"/>
      <c r="J291" s="104"/>
      <c r="K291" s="109"/>
      <c r="L291" s="51"/>
      <c r="M291" s="48"/>
      <c r="N291" s="51"/>
      <c r="O291" s="48"/>
      <c r="P291" s="51"/>
      <c r="Q291" s="69"/>
      <c r="R291" s="51"/>
      <c r="S291" s="69"/>
      <c r="T291" s="110"/>
      <c r="U291" s="107"/>
      <c r="V291" s="48"/>
      <c r="W291" s="52"/>
      <c r="X291" s="48"/>
      <c r="Y291" s="116"/>
      <c r="Z291" s="133"/>
      <c r="AA291" s="131"/>
      <c r="AB291" s="76"/>
      <c r="AC291" s="76"/>
      <c r="AD291" s="76"/>
      <c r="AE291" s="76"/>
      <c r="AF291" s="76"/>
      <c r="AG291" s="145"/>
      <c r="AH291"/>
      <c r="AI291" s="148">
        <f t="shared" si="111"/>
        <v>0</v>
      </c>
      <c r="AJ291" s="148">
        <f t="shared" si="112"/>
        <v>0</v>
      </c>
      <c r="AK291" s="148">
        <f t="shared" si="113"/>
        <v>0</v>
      </c>
      <c r="AL291" s="148">
        <f t="shared" si="114"/>
        <v>0</v>
      </c>
      <c r="AM291" s="148">
        <f t="shared" si="115"/>
        <v>0</v>
      </c>
      <c r="AN291" s="148">
        <f t="shared" si="116"/>
        <v>0</v>
      </c>
      <c r="AO291" s="150"/>
      <c r="AP291" s="149" t="e">
        <f t="shared" si="117"/>
        <v>#DIV/0!</v>
      </c>
      <c r="AQ291" s="149" t="e">
        <f t="shared" si="118"/>
        <v>#DIV/0!</v>
      </c>
      <c r="AR291" s="149" t="e">
        <f t="shared" si="119"/>
        <v>#DIV/0!</v>
      </c>
      <c r="AS291" s="149" t="e">
        <f t="shared" si="120"/>
        <v>#DIV/0!</v>
      </c>
      <c r="AT291" s="149" t="e">
        <f t="shared" si="121"/>
        <v>#DIV/0!</v>
      </c>
      <c r="AU291" s="148">
        <f t="shared" si="122"/>
        <v>0</v>
      </c>
      <c r="AV291" s="149" t="e">
        <f t="shared" si="123"/>
        <v>#DIV/0!</v>
      </c>
      <c r="AW291" s="149" t="e">
        <f t="shared" si="124"/>
        <v>#DIV/0!</v>
      </c>
      <c r="AX291" s="149" t="e">
        <f t="shared" si="125"/>
        <v>#DIV/0!</v>
      </c>
      <c r="AY291" s="149" t="e">
        <f t="shared" si="126"/>
        <v>#DIV/0!</v>
      </c>
      <c r="AZ291" s="149" t="e">
        <f t="shared" si="127"/>
        <v>#DIV/0!</v>
      </c>
      <c r="BA291" s="148">
        <f t="shared" si="128"/>
        <v>0</v>
      </c>
      <c r="BB291" s="149" t="e">
        <f t="shared" si="129"/>
        <v>#DIV/0!</v>
      </c>
      <c r="BC291" s="149" t="e">
        <f t="shared" si="130"/>
        <v>#DIV/0!</v>
      </c>
      <c r="BD291" s="149" t="e">
        <f t="shared" si="131"/>
        <v>#DIV/0!</v>
      </c>
      <c r="BE291" s="149" t="e">
        <f t="shared" si="132"/>
        <v>#DIV/0!</v>
      </c>
      <c r="BF291" s="149" t="e">
        <f t="shared" si="133"/>
        <v>#DIV/0!</v>
      </c>
      <c r="BG291" s="148">
        <f t="shared" si="134"/>
        <v>0</v>
      </c>
      <c r="BH291" s="149" t="e">
        <f t="shared" si="135"/>
        <v>#DIV/0!</v>
      </c>
      <c r="BI291" s="149" t="e">
        <f t="shared" si="136"/>
        <v>#DIV/0!</v>
      </c>
      <c r="BJ291" s="149" t="e">
        <f t="shared" si="137"/>
        <v>#DIV/0!</v>
      </c>
      <c r="BK291" s="149" t="e">
        <f t="shared" si="138"/>
        <v>#DIV/0!</v>
      </c>
      <c r="BL291" s="149" t="e">
        <f t="shared" si="139"/>
        <v>#DIV/0!</v>
      </c>
      <c r="BM291" s="148">
        <f t="shared" si="140"/>
        <v>0</v>
      </c>
      <c r="BN291" s="149" t="e">
        <f t="shared" si="141"/>
        <v>#DIV/0!</v>
      </c>
      <c r="BO291" s="149" t="e">
        <f t="shared" si="142"/>
        <v>#DIV/0!</v>
      </c>
      <c r="BP291" s="149" t="e">
        <f t="shared" si="143"/>
        <v>#DIV/0!</v>
      </c>
      <c r="BQ291" s="149" t="e">
        <f t="shared" si="144"/>
        <v>#DIV/0!</v>
      </c>
      <c r="BR291" s="149" t="e">
        <f t="shared" si="145"/>
        <v>#DIV/0!</v>
      </c>
      <c r="BS291" s="148">
        <f t="shared" si="146"/>
        <v>0</v>
      </c>
      <c r="BT291" s="150"/>
      <c r="BU291" s="150" t="e">
        <f>VLOOKUP(I291,Lists!$D$2:$D$19,1,FALSE)</f>
        <v>#N/A</v>
      </c>
      <c r="BV291" s="150" t="e">
        <f>VLOOKUP($I291,Blends!$B$2:$B$115,1,FALSE)</f>
        <v>#N/A</v>
      </c>
      <c r="BW291" s="150"/>
      <c r="BX291" s="151">
        <f>ROUND(IF($I291="Other HFC Blend",(AA291*$L291*SUMIF(Lists!$E$2:$E$133,'Quarterly Information'!$K291,Exchange_Value)+AA291*$N291*SUMIF(Lists!$E$2:$E$133,'Quarterly Information'!$M291,Exchange_Value)+AA291*$P291*SUMIF(Lists!$E$2:$E$133,'Quarterly Information'!$O291,Exchange_Value)+AA291*$R291*SUMIF(Lists!$E$2:$E$133,'Quarterly Information'!$Q291,Exchange_Value)+AA291*$T291*SUMIF(Lists!$E$2:$E$133,'Quarterly Information'!$S291,Exchange_Value))/1000,AA291*SUMIF(Lists!$E$2:$E$133,$I291,Exchange_Value)/1000),1)</f>
        <v>0</v>
      </c>
      <c r="BY291" s="151">
        <f>ROUND(IF($I291="Other HFC Blend",(AB291*$L291*SUMIF(Lists!$E$2:$E$133,'Quarterly Information'!$K291,Exchange_Value)+AB291*$N291*SUMIF(Lists!$E$2:$E$133,'Quarterly Information'!$M291,Exchange_Value)+AB291*$P291*SUMIF(Lists!$E$2:$E$133,'Quarterly Information'!$O291,Exchange_Value)+AB291*$R291*SUMIF(Lists!$E$2:$E$133,'Quarterly Information'!$Q291,Exchange_Value)+AB291*$T291*SUMIF(Lists!$E$2:$E$133,'Quarterly Information'!$S291,Exchange_Value))/1000,AB291*SUMIF(Lists!$E$2:$E$133,$I291,Exchange_Value)/1000),1)</f>
        <v>0</v>
      </c>
      <c r="BZ291" s="151">
        <f>ROUND(IF($I291="Other HFC Blend",(AC291*$L291*SUMIF(Lists!$E$2:$E$133,'Quarterly Information'!$K291,Exchange_Value)+AC291*$N291*SUMIF(Lists!$E$2:$E$133,'Quarterly Information'!$M291,Exchange_Value)+AC291*$P291*SUMIF(Lists!$E$2:$E$133,'Quarterly Information'!$O291,Exchange_Value)+AC291*$R291*SUMIF(Lists!$E$2:$E$133,'Quarterly Information'!$Q291,Exchange_Value)+AC291*$T291*SUMIF(Lists!$E$2:$E$133,'Quarterly Information'!$S291,Exchange_Value))/1000,AC291*SUMIF(Lists!$E$2:$E$133,$I291,Exchange_Value)/1000),1)</f>
        <v>0</v>
      </c>
      <c r="CA291" s="151">
        <f>ROUND(IF($I291="Other HFC Blend",(AD291*$L291*SUMIF(Lists!$E$2:$E$133,'Quarterly Information'!$K291,Exchange_Value)+AD291*$N291*SUMIF(Lists!$E$2:$E$133,'Quarterly Information'!$M291,Exchange_Value)+AD291*$P291*SUMIF(Lists!$E$2:$E$133,'Quarterly Information'!$O291,Exchange_Value)+AD291*$R291*SUMIF(Lists!$E$2:$E$133,'Quarterly Information'!$Q291,Exchange_Value)+AD291*$T291*SUMIF(Lists!$E$2:$E$133,'Quarterly Information'!$S291,Exchange_Value))/1000,AD291*SUMIF(Lists!$E$2:$E$133,$I291,Exchange_Value)/1000),1)</f>
        <v>0</v>
      </c>
      <c r="CB291" s="151">
        <f>ROUND(IF($I291="Other HFC Blend",(AE291*$L291*SUMIF(Lists!$E$2:$E$133,'Quarterly Information'!$K291,Exchange_Value)+AE291*$N291*SUMIF(Lists!$E$2:$E$133,'Quarterly Information'!$M291,Exchange_Value)+AE291*$P291*SUMIF(Lists!$E$2:$E$133,'Quarterly Information'!$O291,Exchange_Value)+AE291*$R291*SUMIF(Lists!$E$2:$E$133,'Quarterly Information'!$Q291,Exchange_Value)+AE291*$T291*SUMIF(Lists!$E$2:$E$133,'Quarterly Information'!$S291,Exchange_Value))/1000,AE291*SUMIF(Lists!$E$2:$E$133,$I291,Exchange_Value)/1000),1)</f>
        <v>0</v>
      </c>
      <c r="CC291" s="151">
        <f>ROUND(IF($I291="Other HFC Blend",(AF291*$L291*SUMIF(Lists!$E$2:$E$133,'Quarterly Information'!$K291,Exchange_Value)+AF291*$N291*SUMIF(Lists!$E$2:$E$133,'Quarterly Information'!$M291,Exchange_Value)+AF291*$P291*SUMIF(Lists!$E$2:$E$133,'Quarterly Information'!$O291,Exchange_Value)+AF291*$R291*SUMIF(Lists!$E$2:$E$133,'Quarterly Information'!$Q291,Exchange_Value)+AF291*$T291*SUMIF(Lists!$E$2:$E$133,'Quarterly Information'!$S291,Exchange_Value))/1000,AF291*SUMIF(Lists!$E$2:$E$133,$I291,Exchange_Value)/1000),1)</f>
        <v>0</v>
      </c>
    </row>
    <row r="292" spans="1:81" ht="14.1">
      <c r="A292" s="18">
        <v>250</v>
      </c>
      <c r="B292" s="46" t="str">
        <f t="shared" si="147"/>
        <v/>
      </c>
      <c r="C292" s="72"/>
      <c r="D292" s="47"/>
      <c r="E292" s="81"/>
      <c r="F292" s="48"/>
      <c r="G292" s="49"/>
      <c r="H292" s="50"/>
      <c r="I292" s="92"/>
      <c r="J292" s="104"/>
      <c r="K292" s="109"/>
      <c r="L292" s="51"/>
      <c r="M292" s="48"/>
      <c r="N292" s="51"/>
      <c r="O292" s="48"/>
      <c r="P292" s="51"/>
      <c r="Q292" s="69"/>
      <c r="R292" s="51"/>
      <c r="S292" s="69"/>
      <c r="T292" s="110"/>
      <c r="U292" s="107"/>
      <c r="V292" s="48"/>
      <c r="W292" s="52"/>
      <c r="X292" s="48"/>
      <c r="Y292" s="116"/>
      <c r="Z292" s="133"/>
      <c r="AA292" s="131"/>
      <c r="AB292" s="76"/>
      <c r="AC292" s="76"/>
      <c r="AD292" s="76"/>
      <c r="AE292" s="76"/>
      <c r="AF292" s="76"/>
      <c r="AG292" s="145"/>
      <c r="AH292"/>
      <c r="AI292" s="148">
        <f t="shared" si="111"/>
        <v>0</v>
      </c>
      <c r="AJ292" s="148">
        <f t="shared" si="112"/>
        <v>0</v>
      </c>
      <c r="AK292" s="148">
        <f t="shared" si="113"/>
        <v>0</v>
      </c>
      <c r="AL292" s="148">
        <f t="shared" si="114"/>
        <v>0</v>
      </c>
      <c r="AM292" s="148">
        <f t="shared" si="115"/>
        <v>0</v>
      </c>
      <c r="AN292" s="148">
        <f t="shared" si="116"/>
        <v>0</v>
      </c>
      <c r="AO292" s="150"/>
      <c r="AP292" s="149" t="e">
        <f t="shared" si="117"/>
        <v>#DIV/0!</v>
      </c>
      <c r="AQ292" s="149" t="e">
        <f t="shared" si="118"/>
        <v>#DIV/0!</v>
      </c>
      <c r="AR292" s="149" t="e">
        <f t="shared" si="119"/>
        <v>#DIV/0!</v>
      </c>
      <c r="AS292" s="149" t="e">
        <f t="shared" si="120"/>
        <v>#DIV/0!</v>
      </c>
      <c r="AT292" s="149" t="e">
        <f t="shared" si="121"/>
        <v>#DIV/0!</v>
      </c>
      <c r="AU292" s="148">
        <f t="shared" si="122"/>
        <v>0</v>
      </c>
      <c r="AV292" s="149" t="e">
        <f t="shared" si="123"/>
        <v>#DIV/0!</v>
      </c>
      <c r="AW292" s="149" t="e">
        <f t="shared" si="124"/>
        <v>#DIV/0!</v>
      </c>
      <c r="AX292" s="149" t="e">
        <f t="shared" si="125"/>
        <v>#DIV/0!</v>
      </c>
      <c r="AY292" s="149" t="e">
        <f t="shared" si="126"/>
        <v>#DIV/0!</v>
      </c>
      <c r="AZ292" s="149" t="e">
        <f t="shared" si="127"/>
        <v>#DIV/0!</v>
      </c>
      <c r="BA292" s="148">
        <f t="shared" si="128"/>
        <v>0</v>
      </c>
      <c r="BB292" s="149" t="e">
        <f t="shared" si="129"/>
        <v>#DIV/0!</v>
      </c>
      <c r="BC292" s="149" t="e">
        <f t="shared" si="130"/>
        <v>#DIV/0!</v>
      </c>
      <c r="BD292" s="149" t="e">
        <f t="shared" si="131"/>
        <v>#DIV/0!</v>
      </c>
      <c r="BE292" s="149" t="e">
        <f t="shared" si="132"/>
        <v>#DIV/0!</v>
      </c>
      <c r="BF292" s="149" t="e">
        <f t="shared" si="133"/>
        <v>#DIV/0!</v>
      </c>
      <c r="BG292" s="148">
        <f t="shared" si="134"/>
        <v>0</v>
      </c>
      <c r="BH292" s="149" t="e">
        <f t="shared" si="135"/>
        <v>#DIV/0!</v>
      </c>
      <c r="BI292" s="149" t="e">
        <f t="shared" si="136"/>
        <v>#DIV/0!</v>
      </c>
      <c r="BJ292" s="149" t="e">
        <f t="shared" si="137"/>
        <v>#DIV/0!</v>
      </c>
      <c r="BK292" s="149" t="e">
        <f t="shared" si="138"/>
        <v>#DIV/0!</v>
      </c>
      <c r="BL292" s="149" t="e">
        <f t="shared" si="139"/>
        <v>#DIV/0!</v>
      </c>
      <c r="BM292" s="148">
        <f t="shared" si="140"/>
        <v>0</v>
      </c>
      <c r="BN292" s="149" t="e">
        <f t="shared" si="141"/>
        <v>#DIV/0!</v>
      </c>
      <c r="BO292" s="149" t="e">
        <f t="shared" si="142"/>
        <v>#DIV/0!</v>
      </c>
      <c r="BP292" s="149" t="e">
        <f t="shared" si="143"/>
        <v>#DIV/0!</v>
      </c>
      <c r="BQ292" s="149" t="e">
        <f t="shared" si="144"/>
        <v>#DIV/0!</v>
      </c>
      <c r="BR292" s="149" t="e">
        <f t="shared" si="145"/>
        <v>#DIV/0!</v>
      </c>
      <c r="BS292" s="148">
        <f t="shared" si="146"/>
        <v>0</v>
      </c>
      <c r="BT292" s="150"/>
      <c r="BU292" s="150" t="e">
        <f>VLOOKUP(I292,Lists!$D$2:$D$19,1,FALSE)</f>
        <v>#N/A</v>
      </c>
      <c r="BV292" s="150" t="e">
        <f>VLOOKUP($I292,Blends!$B$2:$B$115,1,FALSE)</f>
        <v>#N/A</v>
      </c>
      <c r="BW292" s="150"/>
      <c r="BX292" s="151">
        <f>ROUND(IF($I292="Other HFC Blend",(AA292*$L292*SUMIF(Lists!$E$2:$E$133,'Quarterly Information'!$K292,Exchange_Value)+AA292*$N292*SUMIF(Lists!$E$2:$E$133,'Quarterly Information'!$M292,Exchange_Value)+AA292*$P292*SUMIF(Lists!$E$2:$E$133,'Quarterly Information'!$O292,Exchange_Value)+AA292*$R292*SUMIF(Lists!$E$2:$E$133,'Quarterly Information'!$Q292,Exchange_Value)+AA292*$T292*SUMIF(Lists!$E$2:$E$133,'Quarterly Information'!$S292,Exchange_Value))/1000,AA292*SUMIF(Lists!$E$2:$E$133,$I292,Exchange_Value)/1000),1)</f>
        <v>0</v>
      </c>
      <c r="BY292" s="151">
        <f>ROUND(IF($I292="Other HFC Blend",(AB292*$L292*SUMIF(Lists!$E$2:$E$133,'Quarterly Information'!$K292,Exchange_Value)+AB292*$N292*SUMIF(Lists!$E$2:$E$133,'Quarterly Information'!$M292,Exchange_Value)+AB292*$P292*SUMIF(Lists!$E$2:$E$133,'Quarterly Information'!$O292,Exchange_Value)+AB292*$R292*SUMIF(Lists!$E$2:$E$133,'Quarterly Information'!$Q292,Exchange_Value)+AB292*$T292*SUMIF(Lists!$E$2:$E$133,'Quarterly Information'!$S292,Exchange_Value))/1000,AB292*SUMIF(Lists!$E$2:$E$133,$I292,Exchange_Value)/1000),1)</f>
        <v>0</v>
      </c>
      <c r="BZ292" s="151">
        <f>ROUND(IF($I292="Other HFC Blend",(AC292*$L292*SUMIF(Lists!$E$2:$E$133,'Quarterly Information'!$K292,Exchange_Value)+AC292*$N292*SUMIF(Lists!$E$2:$E$133,'Quarterly Information'!$M292,Exchange_Value)+AC292*$P292*SUMIF(Lists!$E$2:$E$133,'Quarterly Information'!$O292,Exchange_Value)+AC292*$R292*SUMIF(Lists!$E$2:$E$133,'Quarterly Information'!$Q292,Exchange_Value)+AC292*$T292*SUMIF(Lists!$E$2:$E$133,'Quarterly Information'!$S292,Exchange_Value))/1000,AC292*SUMIF(Lists!$E$2:$E$133,$I292,Exchange_Value)/1000),1)</f>
        <v>0</v>
      </c>
      <c r="CA292" s="151">
        <f>ROUND(IF($I292="Other HFC Blend",(AD292*$L292*SUMIF(Lists!$E$2:$E$133,'Quarterly Information'!$K292,Exchange_Value)+AD292*$N292*SUMIF(Lists!$E$2:$E$133,'Quarterly Information'!$M292,Exchange_Value)+AD292*$P292*SUMIF(Lists!$E$2:$E$133,'Quarterly Information'!$O292,Exchange_Value)+AD292*$R292*SUMIF(Lists!$E$2:$E$133,'Quarterly Information'!$Q292,Exchange_Value)+AD292*$T292*SUMIF(Lists!$E$2:$E$133,'Quarterly Information'!$S292,Exchange_Value))/1000,AD292*SUMIF(Lists!$E$2:$E$133,$I292,Exchange_Value)/1000),1)</f>
        <v>0</v>
      </c>
      <c r="CB292" s="151">
        <f>ROUND(IF($I292="Other HFC Blend",(AE292*$L292*SUMIF(Lists!$E$2:$E$133,'Quarterly Information'!$K292,Exchange_Value)+AE292*$N292*SUMIF(Lists!$E$2:$E$133,'Quarterly Information'!$M292,Exchange_Value)+AE292*$P292*SUMIF(Lists!$E$2:$E$133,'Quarterly Information'!$O292,Exchange_Value)+AE292*$R292*SUMIF(Lists!$E$2:$E$133,'Quarterly Information'!$Q292,Exchange_Value)+AE292*$T292*SUMIF(Lists!$E$2:$E$133,'Quarterly Information'!$S292,Exchange_Value))/1000,AE292*SUMIF(Lists!$E$2:$E$133,$I292,Exchange_Value)/1000),1)</f>
        <v>0</v>
      </c>
      <c r="CC292" s="151">
        <f>ROUND(IF($I292="Other HFC Blend",(AF292*$L292*SUMIF(Lists!$E$2:$E$133,'Quarterly Information'!$K292,Exchange_Value)+AF292*$N292*SUMIF(Lists!$E$2:$E$133,'Quarterly Information'!$M292,Exchange_Value)+AF292*$P292*SUMIF(Lists!$E$2:$E$133,'Quarterly Information'!$O292,Exchange_Value)+AF292*$R292*SUMIF(Lists!$E$2:$E$133,'Quarterly Information'!$Q292,Exchange_Value)+AF292*$T292*SUMIF(Lists!$E$2:$E$133,'Quarterly Information'!$S292,Exchange_Value))/1000,AF292*SUMIF(Lists!$E$2:$E$133,$I292,Exchange_Value)/1000),1)</f>
        <v>0</v>
      </c>
    </row>
    <row r="293" spans="1:81" ht="14.1">
      <c r="A293" s="18">
        <v>251</v>
      </c>
      <c r="B293" s="46" t="str">
        <f t="shared" si="147"/>
        <v/>
      </c>
      <c r="C293" s="72"/>
      <c r="D293" s="47"/>
      <c r="E293" s="81"/>
      <c r="F293" s="48"/>
      <c r="G293" s="49"/>
      <c r="H293" s="50"/>
      <c r="I293" s="92"/>
      <c r="J293" s="104"/>
      <c r="K293" s="109"/>
      <c r="L293" s="51"/>
      <c r="M293" s="48"/>
      <c r="N293" s="51"/>
      <c r="O293" s="48"/>
      <c r="P293" s="51"/>
      <c r="Q293" s="69"/>
      <c r="R293" s="51"/>
      <c r="S293" s="69"/>
      <c r="T293" s="110"/>
      <c r="U293" s="107"/>
      <c r="V293" s="48"/>
      <c r="W293" s="52"/>
      <c r="X293" s="48"/>
      <c r="Y293" s="116"/>
      <c r="Z293" s="133"/>
      <c r="AA293" s="131"/>
      <c r="AB293" s="76"/>
      <c r="AC293" s="76"/>
      <c r="AD293" s="76"/>
      <c r="AE293" s="76"/>
      <c r="AF293" s="76"/>
      <c r="AG293" s="145"/>
      <c r="AH293"/>
      <c r="AI293" s="148">
        <f t="shared" si="111"/>
        <v>0</v>
      </c>
      <c r="AJ293" s="148">
        <f t="shared" si="112"/>
        <v>0</v>
      </c>
      <c r="AK293" s="148">
        <f t="shared" si="113"/>
        <v>0</v>
      </c>
      <c r="AL293" s="148">
        <f t="shared" si="114"/>
        <v>0</v>
      </c>
      <c r="AM293" s="148">
        <f t="shared" si="115"/>
        <v>0</v>
      </c>
      <c r="AN293" s="148">
        <f t="shared" si="116"/>
        <v>0</v>
      </c>
      <c r="AO293" s="150"/>
      <c r="AP293" s="149" t="e">
        <f t="shared" si="117"/>
        <v>#DIV/0!</v>
      </c>
      <c r="AQ293" s="149" t="e">
        <f t="shared" si="118"/>
        <v>#DIV/0!</v>
      </c>
      <c r="AR293" s="149" t="e">
        <f t="shared" si="119"/>
        <v>#DIV/0!</v>
      </c>
      <c r="AS293" s="149" t="e">
        <f t="shared" si="120"/>
        <v>#DIV/0!</v>
      </c>
      <c r="AT293" s="149" t="e">
        <f t="shared" si="121"/>
        <v>#DIV/0!</v>
      </c>
      <c r="AU293" s="148">
        <f t="shared" si="122"/>
        <v>0</v>
      </c>
      <c r="AV293" s="149" t="e">
        <f t="shared" si="123"/>
        <v>#DIV/0!</v>
      </c>
      <c r="AW293" s="149" t="e">
        <f t="shared" si="124"/>
        <v>#DIV/0!</v>
      </c>
      <c r="AX293" s="149" t="e">
        <f t="shared" si="125"/>
        <v>#DIV/0!</v>
      </c>
      <c r="AY293" s="149" t="e">
        <f t="shared" si="126"/>
        <v>#DIV/0!</v>
      </c>
      <c r="AZ293" s="149" t="e">
        <f t="shared" si="127"/>
        <v>#DIV/0!</v>
      </c>
      <c r="BA293" s="148">
        <f t="shared" si="128"/>
        <v>0</v>
      </c>
      <c r="BB293" s="149" t="e">
        <f t="shared" si="129"/>
        <v>#DIV/0!</v>
      </c>
      <c r="BC293" s="149" t="e">
        <f t="shared" si="130"/>
        <v>#DIV/0!</v>
      </c>
      <c r="BD293" s="149" t="e">
        <f t="shared" si="131"/>
        <v>#DIV/0!</v>
      </c>
      <c r="BE293" s="149" t="e">
        <f t="shared" si="132"/>
        <v>#DIV/0!</v>
      </c>
      <c r="BF293" s="149" t="e">
        <f t="shared" si="133"/>
        <v>#DIV/0!</v>
      </c>
      <c r="BG293" s="148">
        <f t="shared" si="134"/>
        <v>0</v>
      </c>
      <c r="BH293" s="149" t="e">
        <f t="shared" si="135"/>
        <v>#DIV/0!</v>
      </c>
      <c r="BI293" s="149" t="e">
        <f t="shared" si="136"/>
        <v>#DIV/0!</v>
      </c>
      <c r="BJ293" s="149" t="e">
        <f t="shared" si="137"/>
        <v>#DIV/0!</v>
      </c>
      <c r="BK293" s="149" t="e">
        <f t="shared" si="138"/>
        <v>#DIV/0!</v>
      </c>
      <c r="BL293" s="149" t="e">
        <f t="shared" si="139"/>
        <v>#DIV/0!</v>
      </c>
      <c r="BM293" s="148">
        <f t="shared" si="140"/>
        <v>0</v>
      </c>
      <c r="BN293" s="149" t="e">
        <f t="shared" si="141"/>
        <v>#DIV/0!</v>
      </c>
      <c r="BO293" s="149" t="e">
        <f t="shared" si="142"/>
        <v>#DIV/0!</v>
      </c>
      <c r="BP293" s="149" t="e">
        <f t="shared" si="143"/>
        <v>#DIV/0!</v>
      </c>
      <c r="BQ293" s="149" t="e">
        <f t="shared" si="144"/>
        <v>#DIV/0!</v>
      </c>
      <c r="BR293" s="149" t="e">
        <f t="shared" si="145"/>
        <v>#DIV/0!</v>
      </c>
      <c r="BS293" s="148">
        <f t="shared" si="146"/>
        <v>0</v>
      </c>
      <c r="BT293" s="150"/>
      <c r="BU293" s="150" t="e">
        <f>VLOOKUP(I293,Lists!$D$2:$D$19,1,FALSE)</f>
        <v>#N/A</v>
      </c>
      <c r="BV293" s="150" t="e">
        <f>VLOOKUP($I293,Blends!$B$2:$B$115,1,FALSE)</f>
        <v>#N/A</v>
      </c>
      <c r="BW293" s="150"/>
      <c r="BX293" s="151">
        <f>ROUND(IF($I293="Other HFC Blend",(AA293*$L293*SUMIF(Lists!$E$2:$E$133,'Quarterly Information'!$K293,Exchange_Value)+AA293*$N293*SUMIF(Lists!$E$2:$E$133,'Quarterly Information'!$M293,Exchange_Value)+AA293*$P293*SUMIF(Lists!$E$2:$E$133,'Quarterly Information'!$O293,Exchange_Value)+AA293*$R293*SUMIF(Lists!$E$2:$E$133,'Quarterly Information'!$Q293,Exchange_Value)+AA293*$T293*SUMIF(Lists!$E$2:$E$133,'Quarterly Information'!$S293,Exchange_Value))/1000,AA293*SUMIF(Lists!$E$2:$E$133,$I293,Exchange_Value)/1000),1)</f>
        <v>0</v>
      </c>
      <c r="BY293" s="151">
        <f>ROUND(IF($I293="Other HFC Blend",(AB293*$L293*SUMIF(Lists!$E$2:$E$133,'Quarterly Information'!$K293,Exchange_Value)+AB293*$N293*SUMIF(Lists!$E$2:$E$133,'Quarterly Information'!$M293,Exchange_Value)+AB293*$P293*SUMIF(Lists!$E$2:$E$133,'Quarterly Information'!$O293,Exchange_Value)+AB293*$R293*SUMIF(Lists!$E$2:$E$133,'Quarterly Information'!$Q293,Exchange_Value)+AB293*$T293*SUMIF(Lists!$E$2:$E$133,'Quarterly Information'!$S293,Exchange_Value))/1000,AB293*SUMIF(Lists!$E$2:$E$133,$I293,Exchange_Value)/1000),1)</f>
        <v>0</v>
      </c>
      <c r="BZ293" s="151">
        <f>ROUND(IF($I293="Other HFC Blend",(AC293*$L293*SUMIF(Lists!$E$2:$E$133,'Quarterly Information'!$K293,Exchange_Value)+AC293*$N293*SUMIF(Lists!$E$2:$E$133,'Quarterly Information'!$M293,Exchange_Value)+AC293*$P293*SUMIF(Lists!$E$2:$E$133,'Quarterly Information'!$O293,Exchange_Value)+AC293*$R293*SUMIF(Lists!$E$2:$E$133,'Quarterly Information'!$Q293,Exchange_Value)+AC293*$T293*SUMIF(Lists!$E$2:$E$133,'Quarterly Information'!$S293,Exchange_Value))/1000,AC293*SUMIF(Lists!$E$2:$E$133,$I293,Exchange_Value)/1000),1)</f>
        <v>0</v>
      </c>
      <c r="CA293" s="151">
        <f>ROUND(IF($I293="Other HFC Blend",(AD293*$L293*SUMIF(Lists!$E$2:$E$133,'Quarterly Information'!$K293,Exchange_Value)+AD293*$N293*SUMIF(Lists!$E$2:$E$133,'Quarterly Information'!$M293,Exchange_Value)+AD293*$P293*SUMIF(Lists!$E$2:$E$133,'Quarterly Information'!$O293,Exchange_Value)+AD293*$R293*SUMIF(Lists!$E$2:$E$133,'Quarterly Information'!$Q293,Exchange_Value)+AD293*$T293*SUMIF(Lists!$E$2:$E$133,'Quarterly Information'!$S293,Exchange_Value))/1000,AD293*SUMIF(Lists!$E$2:$E$133,$I293,Exchange_Value)/1000),1)</f>
        <v>0</v>
      </c>
      <c r="CB293" s="151">
        <f>ROUND(IF($I293="Other HFC Blend",(AE293*$L293*SUMIF(Lists!$E$2:$E$133,'Quarterly Information'!$K293,Exchange_Value)+AE293*$N293*SUMIF(Lists!$E$2:$E$133,'Quarterly Information'!$M293,Exchange_Value)+AE293*$P293*SUMIF(Lists!$E$2:$E$133,'Quarterly Information'!$O293,Exchange_Value)+AE293*$R293*SUMIF(Lists!$E$2:$E$133,'Quarterly Information'!$Q293,Exchange_Value)+AE293*$T293*SUMIF(Lists!$E$2:$E$133,'Quarterly Information'!$S293,Exchange_Value))/1000,AE293*SUMIF(Lists!$E$2:$E$133,$I293,Exchange_Value)/1000),1)</f>
        <v>0</v>
      </c>
      <c r="CC293" s="151">
        <f>ROUND(IF($I293="Other HFC Blend",(AF293*$L293*SUMIF(Lists!$E$2:$E$133,'Quarterly Information'!$K293,Exchange_Value)+AF293*$N293*SUMIF(Lists!$E$2:$E$133,'Quarterly Information'!$M293,Exchange_Value)+AF293*$P293*SUMIF(Lists!$E$2:$E$133,'Quarterly Information'!$O293,Exchange_Value)+AF293*$R293*SUMIF(Lists!$E$2:$E$133,'Quarterly Information'!$Q293,Exchange_Value)+AF293*$T293*SUMIF(Lists!$E$2:$E$133,'Quarterly Information'!$S293,Exchange_Value))/1000,AF293*SUMIF(Lists!$E$2:$E$133,$I293,Exchange_Value)/1000),1)</f>
        <v>0</v>
      </c>
    </row>
    <row r="294" spans="1:81" ht="14.1">
      <c r="A294" s="18">
        <v>252</v>
      </c>
      <c r="B294" s="46" t="str">
        <f t="shared" si="147"/>
        <v/>
      </c>
      <c r="C294" s="72"/>
      <c r="D294" s="47"/>
      <c r="E294" s="81"/>
      <c r="F294" s="48"/>
      <c r="G294" s="49"/>
      <c r="H294" s="50"/>
      <c r="I294" s="92"/>
      <c r="J294" s="104"/>
      <c r="K294" s="109"/>
      <c r="L294" s="51"/>
      <c r="M294" s="48"/>
      <c r="N294" s="51"/>
      <c r="O294" s="48"/>
      <c r="P294" s="51"/>
      <c r="Q294" s="69"/>
      <c r="R294" s="51"/>
      <c r="S294" s="69"/>
      <c r="T294" s="110"/>
      <c r="U294" s="107"/>
      <c r="V294" s="48"/>
      <c r="W294" s="52"/>
      <c r="X294" s="48"/>
      <c r="Y294" s="116"/>
      <c r="Z294" s="133"/>
      <c r="AA294" s="131"/>
      <c r="AB294" s="76"/>
      <c r="AC294" s="76"/>
      <c r="AD294" s="76"/>
      <c r="AE294" s="76"/>
      <c r="AF294" s="76"/>
      <c r="AG294" s="145"/>
      <c r="AH294"/>
      <c r="AI294" s="148">
        <f t="shared" si="111"/>
        <v>0</v>
      </c>
      <c r="AJ294" s="148">
        <f t="shared" si="112"/>
        <v>0</v>
      </c>
      <c r="AK294" s="148">
        <f t="shared" si="113"/>
        <v>0</v>
      </c>
      <c r="AL294" s="148">
        <f t="shared" si="114"/>
        <v>0</v>
      </c>
      <c r="AM294" s="148">
        <f t="shared" si="115"/>
        <v>0</v>
      </c>
      <c r="AN294" s="148">
        <f t="shared" si="116"/>
        <v>0</v>
      </c>
      <c r="AO294" s="150"/>
      <c r="AP294" s="149" t="e">
        <f t="shared" si="117"/>
        <v>#DIV/0!</v>
      </c>
      <c r="AQ294" s="149" t="e">
        <f t="shared" si="118"/>
        <v>#DIV/0!</v>
      </c>
      <c r="AR294" s="149" t="e">
        <f t="shared" si="119"/>
        <v>#DIV/0!</v>
      </c>
      <c r="AS294" s="149" t="e">
        <f t="shared" si="120"/>
        <v>#DIV/0!</v>
      </c>
      <c r="AT294" s="149" t="e">
        <f t="shared" si="121"/>
        <v>#DIV/0!</v>
      </c>
      <c r="AU294" s="148">
        <f t="shared" si="122"/>
        <v>0</v>
      </c>
      <c r="AV294" s="149" t="e">
        <f t="shared" si="123"/>
        <v>#DIV/0!</v>
      </c>
      <c r="AW294" s="149" t="e">
        <f t="shared" si="124"/>
        <v>#DIV/0!</v>
      </c>
      <c r="AX294" s="149" t="e">
        <f t="shared" si="125"/>
        <v>#DIV/0!</v>
      </c>
      <c r="AY294" s="149" t="e">
        <f t="shared" si="126"/>
        <v>#DIV/0!</v>
      </c>
      <c r="AZ294" s="149" t="e">
        <f t="shared" si="127"/>
        <v>#DIV/0!</v>
      </c>
      <c r="BA294" s="148">
        <f t="shared" si="128"/>
        <v>0</v>
      </c>
      <c r="BB294" s="149" t="e">
        <f t="shared" si="129"/>
        <v>#DIV/0!</v>
      </c>
      <c r="BC294" s="149" t="e">
        <f t="shared" si="130"/>
        <v>#DIV/0!</v>
      </c>
      <c r="BD294" s="149" t="e">
        <f t="shared" si="131"/>
        <v>#DIV/0!</v>
      </c>
      <c r="BE294" s="149" t="e">
        <f t="shared" si="132"/>
        <v>#DIV/0!</v>
      </c>
      <c r="BF294" s="149" t="e">
        <f t="shared" si="133"/>
        <v>#DIV/0!</v>
      </c>
      <c r="BG294" s="148">
        <f t="shared" si="134"/>
        <v>0</v>
      </c>
      <c r="BH294" s="149" t="e">
        <f t="shared" si="135"/>
        <v>#DIV/0!</v>
      </c>
      <c r="BI294" s="149" t="e">
        <f t="shared" si="136"/>
        <v>#DIV/0!</v>
      </c>
      <c r="BJ294" s="149" t="e">
        <f t="shared" si="137"/>
        <v>#DIV/0!</v>
      </c>
      <c r="BK294" s="149" t="e">
        <f t="shared" si="138"/>
        <v>#DIV/0!</v>
      </c>
      <c r="BL294" s="149" t="e">
        <f t="shared" si="139"/>
        <v>#DIV/0!</v>
      </c>
      <c r="BM294" s="148">
        <f t="shared" si="140"/>
        <v>0</v>
      </c>
      <c r="BN294" s="149" t="e">
        <f t="shared" si="141"/>
        <v>#DIV/0!</v>
      </c>
      <c r="BO294" s="149" t="e">
        <f t="shared" si="142"/>
        <v>#DIV/0!</v>
      </c>
      <c r="BP294" s="149" t="e">
        <f t="shared" si="143"/>
        <v>#DIV/0!</v>
      </c>
      <c r="BQ294" s="149" t="e">
        <f t="shared" si="144"/>
        <v>#DIV/0!</v>
      </c>
      <c r="BR294" s="149" t="e">
        <f t="shared" si="145"/>
        <v>#DIV/0!</v>
      </c>
      <c r="BS294" s="148">
        <f t="shared" si="146"/>
        <v>0</v>
      </c>
      <c r="BT294" s="150"/>
      <c r="BU294" s="150" t="e">
        <f>VLOOKUP(I294,Lists!$D$2:$D$19,1,FALSE)</f>
        <v>#N/A</v>
      </c>
      <c r="BV294" s="150" t="e">
        <f>VLOOKUP($I294,Blends!$B$2:$B$115,1,FALSE)</f>
        <v>#N/A</v>
      </c>
      <c r="BW294" s="150"/>
      <c r="BX294" s="151">
        <f>ROUND(IF($I294="Other HFC Blend",(AA294*$L294*SUMIF(Lists!$E$2:$E$133,'Quarterly Information'!$K294,Exchange_Value)+AA294*$N294*SUMIF(Lists!$E$2:$E$133,'Quarterly Information'!$M294,Exchange_Value)+AA294*$P294*SUMIF(Lists!$E$2:$E$133,'Quarterly Information'!$O294,Exchange_Value)+AA294*$R294*SUMIF(Lists!$E$2:$E$133,'Quarterly Information'!$Q294,Exchange_Value)+AA294*$T294*SUMIF(Lists!$E$2:$E$133,'Quarterly Information'!$S294,Exchange_Value))/1000,AA294*SUMIF(Lists!$E$2:$E$133,$I294,Exchange_Value)/1000),1)</f>
        <v>0</v>
      </c>
      <c r="BY294" s="151">
        <f>ROUND(IF($I294="Other HFC Blend",(AB294*$L294*SUMIF(Lists!$E$2:$E$133,'Quarterly Information'!$K294,Exchange_Value)+AB294*$N294*SUMIF(Lists!$E$2:$E$133,'Quarterly Information'!$M294,Exchange_Value)+AB294*$P294*SUMIF(Lists!$E$2:$E$133,'Quarterly Information'!$O294,Exchange_Value)+AB294*$R294*SUMIF(Lists!$E$2:$E$133,'Quarterly Information'!$Q294,Exchange_Value)+AB294*$T294*SUMIF(Lists!$E$2:$E$133,'Quarterly Information'!$S294,Exchange_Value))/1000,AB294*SUMIF(Lists!$E$2:$E$133,$I294,Exchange_Value)/1000),1)</f>
        <v>0</v>
      </c>
      <c r="BZ294" s="151">
        <f>ROUND(IF($I294="Other HFC Blend",(AC294*$L294*SUMIF(Lists!$E$2:$E$133,'Quarterly Information'!$K294,Exchange_Value)+AC294*$N294*SUMIF(Lists!$E$2:$E$133,'Quarterly Information'!$M294,Exchange_Value)+AC294*$P294*SUMIF(Lists!$E$2:$E$133,'Quarterly Information'!$O294,Exchange_Value)+AC294*$R294*SUMIF(Lists!$E$2:$E$133,'Quarterly Information'!$Q294,Exchange_Value)+AC294*$T294*SUMIF(Lists!$E$2:$E$133,'Quarterly Information'!$S294,Exchange_Value))/1000,AC294*SUMIF(Lists!$E$2:$E$133,$I294,Exchange_Value)/1000),1)</f>
        <v>0</v>
      </c>
      <c r="CA294" s="151">
        <f>ROUND(IF($I294="Other HFC Blend",(AD294*$L294*SUMIF(Lists!$E$2:$E$133,'Quarterly Information'!$K294,Exchange_Value)+AD294*$N294*SUMIF(Lists!$E$2:$E$133,'Quarterly Information'!$M294,Exchange_Value)+AD294*$P294*SUMIF(Lists!$E$2:$E$133,'Quarterly Information'!$O294,Exchange_Value)+AD294*$R294*SUMIF(Lists!$E$2:$E$133,'Quarterly Information'!$Q294,Exchange_Value)+AD294*$T294*SUMIF(Lists!$E$2:$E$133,'Quarterly Information'!$S294,Exchange_Value))/1000,AD294*SUMIF(Lists!$E$2:$E$133,$I294,Exchange_Value)/1000),1)</f>
        <v>0</v>
      </c>
      <c r="CB294" s="151">
        <f>ROUND(IF($I294="Other HFC Blend",(AE294*$L294*SUMIF(Lists!$E$2:$E$133,'Quarterly Information'!$K294,Exchange_Value)+AE294*$N294*SUMIF(Lists!$E$2:$E$133,'Quarterly Information'!$M294,Exchange_Value)+AE294*$P294*SUMIF(Lists!$E$2:$E$133,'Quarterly Information'!$O294,Exchange_Value)+AE294*$R294*SUMIF(Lists!$E$2:$E$133,'Quarterly Information'!$Q294,Exchange_Value)+AE294*$T294*SUMIF(Lists!$E$2:$E$133,'Quarterly Information'!$S294,Exchange_Value))/1000,AE294*SUMIF(Lists!$E$2:$E$133,$I294,Exchange_Value)/1000),1)</f>
        <v>0</v>
      </c>
      <c r="CC294" s="151">
        <f>ROUND(IF($I294="Other HFC Blend",(AF294*$L294*SUMIF(Lists!$E$2:$E$133,'Quarterly Information'!$K294,Exchange_Value)+AF294*$N294*SUMIF(Lists!$E$2:$E$133,'Quarterly Information'!$M294,Exchange_Value)+AF294*$P294*SUMIF(Lists!$E$2:$E$133,'Quarterly Information'!$O294,Exchange_Value)+AF294*$R294*SUMIF(Lists!$E$2:$E$133,'Quarterly Information'!$Q294,Exchange_Value)+AF294*$T294*SUMIF(Lists!$E$2:$E$133,'Quarterly Information'!$S294,Exchange_Value))/1000,AF294*SUMIF(Lists!$E$2:$E$133,$I294,Exchange_Value)/1000),1)</f>
        <v>0</v>
      </c>
    </row>
    <row r="295" spans="1:81" ht="14.1">
      <c r="A295" s="18">
        <v>253</v>
      </c>
      <c r="B295" s="46" t="str">
        <f t="shared" si="147"/>
        <v/>
      </c>
      <c r="C295" s="72"/>
      <c r="D295" s="47"/>
      <c r="E295" s="81"/>
      <c r="F295" s="48"/>
      <c r="G295" s="49"/>
      <c r="H295" s="50"/>
      <c r="I295" s="92"/>
      <c r="J295" s="104"/>
      <c r="K295" s="109"/>
      <c r="L295" s="51"/>
      <c r="M295" s="48"/>
      <c r="N295" s="51"/>
      <c r="O295" s="48"/>
      <c r="P295" s="51"/>
      <c r="Q295" s="69"/>
      <c r="R295" s="51"/>
      <c r="S295" s="69"/>
      <c r="T295" s="110"/>
      <c r="U295" s="107"/>
      <c r="V295" s="48"/>
      <c r="W295" s="52"/>
      <c r="X295" s="48"/>
      <c r="Y295" s="116"/>
      <c r="Z295" s="133"/>
      <c r="AA295" s="131"/>
      <c r="AB295" s="76"/>
      <c r="AC295" s="76"/>
      <c r="AD295" s="76"/>
      <c r="AE295" s="76"/>
      <c r="AF295" s="76"/>
      <c r="AG295" s="145"/>
      <c r="AH295"/>
      <c r="AI295" s="148">
        <f t="shared" si="111"/>
        <v>0</v>
      </c>
      <c r="AJ295" s="148">
        <f t="shared" si="112"/>
        <v>0</v>
      </c>
      <c r="AK295" s="148">
        <f t="shared" si="113"/>
        <v>0</v>
      </c>
      <c r="AL295" s="148">
        <f t="shared" si="114"/>
        <v>0</v>
      </c>
      <c r="AM295" s="148">
        <f t="shared" si="115"/>
        <v>0</v>
      </c>
      <c r="AN295" s="148">
        <f t="shared" si="116"/>
        <v>0</v>
      </c>
      <c r="AO295" s="150"/>
      <c r="AP295" s="149" t="e">
        <f t="shared" si="117"/>
        <v>#DIV/0!</v>
      </c>
      <c r="AQ295" s="149" t="e">
        <f t="shared" si="118"/>
        <v>#DIV/0!</v>
      </c>
      <c r="AR295" s="149" t="e">
        <f t="shared" si="119"/>
        <v>#DIV/0!</v>
      </c>
      <c r="AS295" s="149" t="e">
        <f t="shared" si="120"/>
        <v>#DIV/0!</v>
      </c>
      <c r="AT295" s="149" t="e">
        <f t="shared" si="121"/>
        <v>#DIV/0!</v>
      </c>
      <c r="AU295" s="148">
        <f t="shared" si="122"/>
        <v>0</v>
      </c>
      <c r="AV295" s="149" t="e">
        <f t="shared" si="123"/>
        <v>#DIV/0!</v>
      </c>
      <c r="AW295" s="149" t="e">
        <f t="shared" si="124"/>
        <v>#DIV/0!</v>
      </c>
      <c r="AX295" s="149" t="e">
        <f t="shared" si="125"/>
        <v>#DIV/0!</v>
      </c>
      <c r="AY295" s="149" t="e">
        <f t="shared" si="126"/>
        <v>#DIV/0!</v>
      </c>
      <c r="AZ295" s="149" t="e">
        <f t="shared" si="127"/>
        <v>#DIV/0!</v>
      </c>
      <c r="BA295" s="148">
        <f t="shared" si="128"/>
        <v>0</v>
      </c>
      <c r="BB295" s="149" t="e">
        <f t="shared" si="129"/>
        <v>#DIV/0!</v>
      </c>
      <c r="BC295" s="149" t="e">
        <f t="shared" si="130"/>
        <v>#DIV/0!</v>
      </c>
      <c r="BD295" s="149" t="e">
        <f t="shared" si="131"/>
        <v>#DIV/0!</v>
      </c>
      <c r="BE295" s="149" t="e">
        <f t="shared" si="132"/>
        <v>#DIV/0!</v>
      </c>
      <c r="BF295" s="149" t="e">
        <f t="shared" si="133"/>
        <v>#DIV/0!</v>
      </c>
      <c r="BG295" s="148">
        <f t="shared" si="134"/>
        <v>0</v>
      </c>
      <c r="BH295" s="149" t="e">
        <f t="shared" si="135"/>
        <v>#DIV/0!</v>
      </c>
      <c r="BI295" s="149" t="e">
        <f t="shared" si="136"/>
        <v>#DIV/0!</v>
      </c>
      <c r="BJ295" s="149" t="e">
        <f t="shared" si="137"/>
        <v>#DIV/0!</v>
      </c>
      <c r="BK295" s="149" t="e">
        <f t="shared" si="138"/>
        <v>#DIV/0!</v>
      </c>
      <c r="BL295" s="149" t="e">
        <f t="shared" si="139"/>
        <v>#DIV/0!</v>
      </c>
      <c r="BM295" s="148">
        <f t="shared" si="140"/>
        <v>0</v>
      </c>
      <c r="BN295" s="149" t="e">
        <f t="shared" si="141"/>
        <v>#DIV/0!</v>
      </c>
      <c r="BO295" s="149" t="e">
        <f t="shared" si="142"/>
        <v>#DIV/0!</v>
      </c>
      <c r="BP295" s="149" t="e">
        <f t="shared" si="143"/>
        <v>#DIV/0!</v>
      </c>
      <c r="BQ295" s="149" t="e">
        <f t="shared" si="144"/>
        <v>#DIV/0!</v>
      </c>
      <c r="BR295" s="149" t="e">
        <f t="shared" si="145"/>
        <v>#DIV/0!</v>
      </c>
      <c r="BS295" s="148">
        <f t="shared" si="146"/>
        <v>0</v>
      </c>
      <c r="BT295" s="150"/>
      <c r="BU295" s="150" t="e">
        <f>VLOOKUP(I295,Lists!$D$2:$D$19,1,FALSE)</f>
        <v>#N/A</v>
      </c>
      <c r="BV295" s="150" t="e">
        <f>VLOOKUP($I295,Blends!$B$2:$B$115,1,FALSE)</f>
        <v>#N/A</v>
      </c>
      <c r="BW295" s="150"/>
      <c r="BX295" s="151">
        <f>ROUND(IF($I295="Other HFC Blend",(AA295*$L295*SUMIF(Lists!$E$2:$E$133,'Quarterly Information'!$K295,Exchange_Value)+AA295*$N295*SUMIF(Lists!$E$2:$E$133,'Quarterly Information'!$M295,Exchange_Value)+AA295*$P295*SUMIF(Lists!$E$2:$E$133,'Quarterly Information'!$O295,Exchange_Value)+AA295*$R295*SUMIF(Lists!$E$2:$E$133,'Quarterly Information'!$Q295,Exchange_Value)+AA295*$T295*SUMIF(Lists!$E$2:$E$133,'Quarterly Information'!$S295,Exchange_Value))/1000,AA295*SUMIF(Lists!$E$2:$E$133,$I295,Exchange_Value)/1000),1)</f>
        <v>0</v>
      </c>
      <c r="BY295" s="151">
        <f>ROUND(IF($I295="Other HFC Blend",(AB295*$L295*SUMIF(Lists!$E$2:$E$133,'Quarterly Information'!$K295,Exchange_Value)+AB295*$N295*SUMIF(Lists!$E$2:$E$133,'Quarterly Information'!$M295,Exchange_Value)+AB295*$P295*SUMIF(Lists!$E$2:$E$133,'Quarterly Information'!$O295,Exchange_Value)+AB295*$R295*SUMIF(Lists!$E$2:$E$133,'Quarterly Information'!$Q295,Exchange_Value)+AB295*$T295*SUMIF(Lists!$E$2:$E$133,'Quarterly Information'!$S295,Exchange_Value))/1000,AB295*SUMIF(Lists!$E$2:$E$133,$I295,Exchange_Value)/1000),1)</f>
        <v>0</v>
      </c>
      <c r="BZ295" s="151">
        <f>ROUND(IF($I295="Other HFC Blend",(AC295*$L295*SUMIF(Lists!$E$2:$E$133,'Quarterly Information'!$K295,Exchange_Value)+AC295*$N295*SUMIF(Lists!$E$2:$E$133,'Quarterly Information'!$M295,Exchange_Value)+AC295*$P295*SUMIF(Lists!$E$2:$E$133,'Quarterly Information'!$O295,Exchange_Value)+AC295*$R295*SUMIF(Lists!$E$2:$E$133,'Quarterly Information'!$Q295,Exchange_Value)+AC295*$T295*SUMIF(Lists!$E$2:$E$133,'Quarterly Information'!$S295,Exchange_Value))/1000,AC295*SUMIF(Lists!$E$2:$E$133,$I295,Exchange_Value)/1000),1)</f>
        <v>0</v>
      </c>
      <c r="CA295" s="151">
        <f>ROUND(IF($I295="Other HFC Blend",(AD295*$L295*SUMIF(Lists!$E$2:$E$133,'Quarterly Information'!$K295,Exchange_Value)+AD295*$N295*SUMIF(Lists!$E$2:$E$133,'Quarterly Information'!$M295,Exchange_Value)+AD295*$P295*SUMIF(Lists!$E$2:$E$133,'Quarterly Information'!$O295,Exchange_Value)+AD295*$R295*SUMIF(Lists!$E$2:$E$133,'Quarterly Information'!$Q295,Exchange_Value)+AD295*$T295*SUMIF(Lists!$E$2:$E$133,'Quarterly Information'!$S295,Exchange_Value))/1000,AD295*SUMIF(Lists!$E$2:$E$133,$I295,Exchange_Value)/1000),1)</f>
        <v>0</v>
      </c>
      <c r="CB295" s="151">
        <f>ROUND(IF($I295="Other HFC Blend",(AE295*$L295*SUMIF(Lists!$E$2:$E$133,'Quarterly Information'!$K295,Exchange_Value)+AE295*$N295*SUMIF(Lists!$E$2:$E$133,'Quarterly Information'!$M295,Exchange_Value)+AE295*$P295*SUMIF(Lists!$E$2:$E$133,'Quarterly Information'!$O295,Exchange_Value)+AE295*$R295*SUMIF(Lists!$E$2:$E$133,'Quarterly Information'!$Q295,Exchange_Value)+AE295*$T295*SUMIF(Lists!$E$2:$E$133,'Quarterly Information'!$S295,Exchange_Value))/1000,AE295*SUMIF(Lists!$E$2:$E$133,$I295,Exchange_Value)/1000),1)</f>
        <v>0</v>
      </c>
      <c r="CC295" s="151">
        <f>ROUND(IF($I295="Other HFC Blend",(AF295*$L295*SUMIF(Lists!$E$2:$E$133,'Quarterly Information'!$K295,Exchange_Value)+AF295*$N295*SUMIF(Lists!$E$2:$E$133,'Quarterly Information'!$M295,Exchange_Value)+AF295*$P295*SUMIF(Lists!$E$2:$E$133,'Quarterly Information'!$O295,Exchange_Value)+AF295*$R295*SUMIF(Lists!$E$2:$E$133,'Quarterly Information'!$Q295,Exchange_Value)+AF295*$T295*SUMIF(Lists!$E$2:$E$133,'Quarterly Information'!$S295,Exchange_Value))/1000,AF295*SUMIF(Lists!$E$2:$E$133,$I295,Exchange_Value)/1000),1)</f>
        <v>0</v>
      </c>
    </row>
    <row r="296" spans="1:81" ht="14.1">
      <c r="A296" s="18">
        <v>254</v>
      </c>
      <c r="B296" s="46" t="str">
        <f t="shared" si="147"/>
        <v/>
      </c>
      <c r="C296" s="72"/>
      <c r="D296" s="47"/>
      <c r="E296" s="81"/>
      <c r="F296" s="48"/>
      <c r="G296" s="49"/>
      <c r="H296" s="50"/>
      <c r="I296" s="92"/>
      <c r="J296" s="104"/>
      <c r="K296" s="109"/>
      <c r="L296" s="51"/>
      <c r="M296" s="48"/>
      <c r="N296" s="51"/>
      <c r="O296" s="48"/>
      <c r="P296" s="51"/>
      <c r="Q296" s="69"/>
      <c r="R296" s="51"/>
      <c r="S296" s="69"/>
      <c r="T296" s="110"/>
      <c r="U296" s="107"/>
      <c r="V296" s="48"/>
      <c r="W296" s="52"/>
      <c r="X296" s="48"/>
      <c r="Y296" s="116"/>
      <c r="Z296" s="133"/>
      <c r="AA296" s="131"/>
      <c r="AB296" s="76"/>
      <c r="AC296" s="76"/>
      <c r="AD296" s="76"/>
      <c r="AE296" s="76"/>
      <c r="AF296" s="76"/>
      <c r="AG296" s="145"/>
      <c r="AH296"/>
      <c r="AI296" s="148">
        <f t="shared" si="111"/>
        <v>0</v>
      </c>
      <c r="AJ296" s="148">
        <f t="shared" si="112"/>
        <v>0</v>
      </c>
      <c r="AK296" s="148">
        <f t="shared" si="113"/>
        <v>0</v>
      </c>
      <c r="AL296" s="148">
        <f t="shared" si="114"/>
        <v>0</v>
      </c>
      <c r="AM296" s="148">
        <f t="shared" si="115"/>
        <v>0</v>
      </c>
      <c r="AN296" s="148">
        <f t="shared" si="116"/>
        <v>0</v>
      </c>
      <c r="AO296" s="150"/>
      <c r="AP296" s="149" t="e">
        <f t="shared" si="117"/>
        <v>#DIV/0!</v>
      </c>
      <c r="AQ296" s="149" t="e">
        <f t="shared" si="118"/>
        <v>#DIV/0!</v>
      </c>
      <c r="AR296" s="149" t="e">
        <f t="shared" si="119"/>
        <v>#DIV/0!</v>
      </c>
      <c r="AS296" s="149" t="e">
        <f t="shared" si="120"/>
        <v>#DIV/0!</v>
      </c>
      <c r="AT296" s="149" t="e">
        <f t="shared" si="121"/>
        <v>#DIV/0!</v>
      </c>
      <c r="AU296" s="148">
        <f t="shared" si="122"/>
        <v>0</v>
      </c>
      <c r="AV296" s="149" t="e">
        <f t="shared" si="123"/>
        <v>#DIV/0!</v>
      </c>
      <c r="AW296" s="149" t="e">
        <f t="shared" si="124"/>
        <v>#DIV/0!</v>
      </c>
      <c r="AX296" s="149" t="e">
        <f t="shared" si="125"/>
        <v>#DIV/0!</v>
      </c>
      <c r="AY296" s="149" t="e">
        <f t="shared" si="126"/>
        <v>#DIV/0!</v>
      </c>
      <c r="AZ296" s="149" t="e">
        <f t="shared" si="127"/>
        <v>#DIV/0!</v>
      </c>
      <c r="BA296" s="148">
        <f t="shared" si="128"/>
        <v>0</v>
      </c>
      <c r="BB296" s="149" t="e">
        <f t="shared" si="129"/>
        <v>#DIV/0!</v>
      </c>
      <c r="BC296" s="149" t="e">
        <f t="shared" si="130"/>
        <v>#DIV/0!</v>
      </c>
      <c r="BD296" s="149" t="e">
        <f t="shared" si="131"/>
        <v>#DIV/0!</v>
      </c>
      <c r="BE296" s="149" t="e">
        <f t="shared" si="132"/>
        <v>#DIV/0!</v>
      </c>
      <c r="BF296" s="149" t="e">
        <f t="shared" si="133"/>
        <v>#DIV/0!</v>
      </c>
      <c r="BG296" s="148">
        <f t="shared" si="134"/>
        <v>0</v>
      </c>
      <c r="BH296" s="149" t="e">
        <f t="shared" si="135"/>
        <v>#DIV/0!</v>
      </c>
      <c r="BI296" s="149" t="e">
        <f t="shared" si="136"/>
        <v>#DIV/0!</v>
      </c>
      <c r="BJ296" s="149" t="e">
        <f t="shared" si="137"/>
        <v>#DIV/0!</v>
      </c>
      <c r="BK296" s="149" t="e">
        <f t="shared" si="138"/>
        <v>#DIV/0!</v>
      </c>
      <c r="BL296" s="149" t="e">
        <f t="shared" si="139"/>
        <v>#DIV/0!</v>
      </c>
      <c r="BM296" s="148">
        <f t="shared" si="140"/>
        <v>0</v>
      </c>
      <c r="BN296" s="149" t="e">
        <f t="shared" si="141"/>
        <v>#DIV/0!</v>
      </c>
      <c r="BO296" s="149" t="e">
        <f t="shared" si="142"/>
        <v>#DIV/0!</v>
      </c>
      <c r="BP296" s="149" t="e">
        <f t="shared" si="143"/>
        <v>#DIV/0!</v>
      </c>
      <c r="BQ296" s="149" t="e">
        <f t="shared" si="144"/>
        <v>#DIV/0!</v>
      </c>
      <c r="BR296" s="149" t="e">
        <f t="shared" si="145"/>
        <v>#DIV/0!</v>
      </c>
      <c r="BS296" s="148">
        <f t="shared" si="146"/>
        <v>0</v>
      </c>
      <c r="BT296" s="150"/>
      <c r="BU296" s="150" t="e">
        <f>VLOOKUP(I296,Lists!$D$2:$D$19,1,FALSE)</f>
        <v>#N/A</v>
      </c>
      <c r="BV296" s="150" t="e">
        <f>VLOOKUP($I296,Blends!$B$2:$B$115,1,FALSE)</f>
        <v>#N/A</v>
      </c>
      <c r="BW296" s="150"/>
      <c r="BX296" s="151">
        <f>ROUND(IF($I296="Other HFC Blend",(AA296*$L296*SUMIF(Lists!$E$2:$E$133,'Quarterly Information'!$K296,Exchange_Value)+AA296*$N296*SUMIF(Lists!$E$2:$E$133,'Quarterly Information'!$M296,Exchange_Value)+AA296*$P296*SUMIF(Lists!$E$2:$E$133,'Quarterly Information'!$O296,Exchange_Value)+AA296*$R296*SUMIF(Lists!$E$2:$E$133,'Quarterly Information'!$Q296,Exchange_Value)+AA296*$T296*SUMIF(Lists!$E$2:$E$133,'Quarterly Information'!$S296,Exchange_Value))/1000,AA296*SUMIF(Lists!$E$2:$E$133,$I296,Exchange_Value)/1000),1)</f>
        <v>0</v>
      </c>
      <c r="BY296" s="151">
        <f>ROUND(IF($I296="Other HFC Blend",(AB296*$L296*SUMIF(Lists!$E$2:$E$133,'Quarterly Information'!$K296,Exchange_Value)+AB296*$N296*SUMIF(Lists!$E$2:$E$133,'Quarterly Information'!$M296,Exchange_Value)+AB296*$P296*SUMIF(Lists!$E$2:$E$133,'Quarterly Information'!$O296,Exchange_Value)+AB296*$R296*SUMIF(Lists!$E$2:$E$133,'Quarterly Information'!$Q296,Exchange_Value)+AB296*$T296*SUMIF(Lists!$E$2:$E$133,'Quarterly Information'!$S296,Exchange_Value))/1000,AB296*SUMIF(Lists!$E$2:$E$133,$I296,Exchange_Value)/1000),1)</f>
        <v>0</v>
      </c>
      <c r="BZ296" s="151">
        <f>ROUND(IF($I296="Other HFC Blend",(AC296*$L296*SUMIF(Lists!$E$2:$E$133,'Quarterly Information'!$K296,Exchange_Value)+AC296*$N296*SUMIF(Lists!$E$2:$E$133,'Quarterly Information'!$M296,Exchange_Value)+AC296*$P296*SUMIF(Lists!$E$2:$E$133,'Quarterly Information'!$O296,Exchange_Value)+AC296*$R296*SUMIF(Lists!$E$2:$E$133,'Quarterly Information'!$Q296,Exchange_Value)+AC296*$T296*SUMIF(Lists!$E$2:$E$133,'Quarterly Information'!$S296,Exchange_Value))/1000,AC296*SUMIF(Lists!$E$2:$E$133,$I296,Exchange_Value)/1000),1)</f>
        <v>0</v>
      </c>
      <c r="CA296" s="151">
        <f>ROUND(IF($I296="Other HFC Blend",(AD296*$L296*SUMIF(Lists!$E$2:$E$133,'Quarterly Information'!$K296,Exchange_Value)+AD296*$N296*SUMIF(Lists!$E$2:$E$133,'Quarterly Information'!$M296,Exchange_Value)+AD296*$P296*SUMIF(Lists!$E$2:$E$133,'Quarterly Information'!$O296,Exchange_Value)+AD296*$R296*SUMIF(Lists!$E$2:$E$133,'Quarterly Information'!$Q296,Exchange_Value)+AD296*$T296*SUMIF(Lists!$E$2:$E$133,'Quarterly Information'!$S296,Exchange_Value))/1000,AD296*SUMIF(Lists!$E$2:$E$133,$I296,Exchange_Value)/1000),1)</f>
        <v>0</v>
      </c>
      <c r="CB296" s="151">
        <f>ROUND(IF($I296="Other HFC Blend",(AE296*$L296*SUMIF(Lists!$E$2:$E$133,'Quarterly Information'!$K296,Exchange_Value)+AE296*$N296*SUMIF(Lists!$E$2:$E$133,'Quarterly Information'!$M296,Exchange_Value)+AE296*$P296*SUMIF(Lists!$E$2:$E$133,'Quarterly Information'!$O296,Exchange_Value)+AE296*$R296*SUMIF(Lists!$E$2:$E$133,'Quarterly Information'!$Q296,Exchange_Value)+AE296*$T296*SUMIF(Lists!$E$2:$E$133,'Quarterly Information'!$S296,Exchange_Value))/1000,AE296*SUMIF(Lists!$E$2:$E$133,$I296,Exchange_Value)/1000),1)</f>
        <v>0</v>
      </c>
      <c r="CC296" s="151">
        <f>ROUND(IF($I296="Other HFC Blend",(AF296*$L296*SUMIF(Lists!$E$2:$E$133,'Quarterly Information'!$K296,Exchange_Value)+AF296*$N296*SUMIF(Lists!$E$2:$E$133,'Quarterly Information'!$M296,Exchange_Value)+AF296*$P296*SUMIF(Lists!$E$2:$E$133,'Quarterly Information'!$O296,Exchange_Value)+AF296*$R296*SUMIF(Lists!$E$2:$E$133,'Quarterly Information'!$Q296,Exchange_Value)+AF296*$T296*SUMIF(Lists!$E$2:$E$133,'Quarterly Information'!$S296,Exchange_Value))/1000,AF296*SUMIF(Lists!$E$2:$E$133,$I296,Exchange_Value)/1000),1)</f>
        <v>0</v>
      </c>
    </row>
    <row r="297" spans="1:81" ht="14.1">
      <c r="A297" s="18">
        <v>255</v>
      </c>
      <c r="B297" s="46" t="str">
        <f t="shared" si="147"/>
        <v/>
      </c>
      <c r="C297" s="72"/>
      <c r="D297" s="47"/>
      <c r="E297" s="81"/>
      <c r="F297" s="48"/>
      <c r="G297" s="49"/>
      <c r="H297" s="50"/>
      <c r="I297" s="92"/>
      <c r="J297" s="104"/>
      <c r="K297" s="109"/>
      <c r="L297" s="51"/>
      <c r="M297" s="48"/>
      <c r="N297" s="51"/>
      <c r="O297" s="48"/>
      <c r="P297" s="51"/>
      <c r="Q297" s="69"/>
      <c r="R297" s="51"/>
      <c r="S297" s="69"/>
      <c r="T297" s="110"/>
      <c r="U297" s="107"/>
      <c r="V297" s="48"/>
      <c r="W297" s="52"/>
      <c r="X297" s="48"/>
      <c r="Y297" s="116"/>
      <c r="Z297" s="133"/>
      <c r="AA297" s="131"/>
      <c r="AB297" s="76"/>
      <c r="AC297" s="76"/>
      <c r="AD297" s="76"/>
      <c r="AE297" s="76"/>
      <c r="AF297" s="76"/>
      <c r="AG297" s="145"/>
      <c r="AH297"/>
      <c r="AI297" s="148">
        <f t="shared" si="111"/>
        <v>0</v>
      </c>
      <c r="AJ297" s="148">
        <f t="shared" si="112"/>
        <v>0</v>
      </c>
      <c r="AK297" s="148">
        <f t="shared" si="113"/>
        <v>0</v>
      </c>
      <c r="AL297" s="148">
        <f t="shared" si="114"/>
        <v>0</v>
      </c>
      <c r="AM297" s="148">
        <f t="shared" si="115"/>
        <v>0</v>
      </c>
      <c r="AN297" s="148">
        <f t="shared" si="116"/>
        <v>0</v>
      </c>
      <c r="AO297" s="150"/>
      <c r="AP297" s="149" t="e">
        <f t="shared" si="117"/>
        <v>#DIV/0!</v>
      </c>
      <c r="AQ297" s="149" t="e">
        <f t="shared" si="118"/>
        <v>#DIV/0!</v>
      </c>
      <c r="AR297" s="149" t="e">
        <f t="shared" si="119"/>
        <v>#DIV/0!</v>
      </c>
      <c r="AS297" s="149" t="e">
        <f t="shared" si="120"/>
        <v>#DIV/0!</v>
      </c>
      <c r="AT297" s="149" t="e">
        <f t="shared" si="121"/>
        <v>#DIV/0!</v>
      </c>
      <c r="AU297" s="148">
        <f t="shared" si="122"/>
        <v>0</v>
      </c>
      <c r="AV297" s="149" t="e">
        <f t="shared" si="123"/>
        <v>#DIV/0!</v>
      </c>
      <c r="AW297" s="149" t="e">
        <f t="shared" si="124"/>
        <v>#DIV/0!</v>
      </c>
      <c r="AX297" s="149" t="e">
        <f t="shared" si="125"/>
        <v>#DIV/0!</v>
      </c>
      <c r="AY297" s="149" t="e">
        <f t="shared" si="126"/>
        <v>#DIV/0!</v>
      </c>
      <c r="AZ297" s="149" t="e">
        <f t="shared" si="127"/>
        <v>#DIV/0!</v>
      </c>
      <c r="BA297" s="148">
        <f t="shared" si="128"/>
        <v>0</v>
      </c>
      <c r="BB297" s="149" t="e">
        <f t="shared" si="129"/>
        <v>#DIV/0!</v>
      </c>
      <c r="BC297" s="149" t="e">
        <f t="shared" si="130"/>
        <v>#DIV/0!</v>
      </c>
      <c r="BD297" s="149" t="e">
        <f t="shared" si="131"/>
        <v>#DIV/0!</v>
      </c>
      <c r="BE297" s="149" t="e">
        <f t="shared" si="132"/>
        <v>#DIV/0!</v>
      </c>
      <c r="BF297" s="149" t="e">
        <f t="shared" si="133"/>
        <v>#DIV/0!</v>
      </c>
      <c r="BG297" s="148">
        <f t="shared" si="134"/>
        <v>0</v>
      </c>
      <c r="BH297" s="149" t="e">
        <f t="shared" si="135"/>
        <v>#DIV/0!</v>
      </c>
      <c r="BI297" s="149" t="e">
        <f t="shared" si="136"/>
        <v>#DIV/0!</v>
      </c>
      <c r="BJ297" s="149" t="e">
        <f t="shared" si="137"/>
        <v>#DIV/0!</v>
      </c>
      <c r="BK297" s="149" t="e">
        <f t="shared" si="138"/>
        <v>#DIV/0!</v>
      </c>
      <c r="BL297" s="149" t="e">
        <f t="shared" si="139"/>
        <v>#DIV/0!</v>
      </c>
      <c r="BM297" s="148">
        <f t="shared" si="140"/>
        <v>0</v>
      </c>
      <c r="BN297" s="149" t="e">
        <f t="shared" si="141"/>
        <v>#DIV/0!</v>
      </c>
      <c r="BO297" s="149" t="e">
        <f t="shared" si="142"/>
        <v>#DIV/0!</v>
      </c>
      <c r="BP297" s="149" t="e">
        <f t="shared" si="143"/>
        <v>#DIV/0!</v>
      </c>
      <c r="BQ297" s="149" t="e">
        <f t="shared" si="144"/>
        <v>#DIV/0!</v>
      </c>
      <c r="BR297" s="149" t="e">
        <f t="shared" si="145"/>
        <v>#DIV/0!</v>
      </c>
      <c r="BS297" s="148">
        <f t="shared" si="146"/>
        <v>0</v>
      </c>
      <c r="BT297" s="150"/>
      <c r="BU297" s="150" t="e">
        <f>VLOOKUP(I297,Lists!$D$2:$D$19,1,FALSE)</f>
        <v>#N/A</v>
      </c>
      <c r="BV297" s="150" t="e">
        <f>VLOOKUP($I297,Blends!$B$2:$B$115,1,FALSE)</f>
        <v>#N/A</v>
      </c>
      <c r="BW297" s="150"/>
      <c r="BX297" s="151">
        <f>ROUND(IF($I297="Other HFC Blend",(AA297*$L297*SUMIF(Lists!$E$2:$E$133,'Quarterly Information'!$K297,Exchange_Value)+AA297*$N297*SUMIF(Lists!$E$2:$E$133,'Quarterly Information'!$M297,Exchange_Value)+AA297*$P297*SUMIF(Lists!$E$2:$E$133,'Quarterly Information'!$O297,Exchange_Value)+AA297*$R297*SUMIF(Lists!$E$2:$E$133,'Quarterly Information'!$Q297,Exchange_Value)+AA297*$T297*SUMIF(Lists!$E$2:$E$133,'Quarterly Information'!$S297,Exchange_Value))/1000,AA297*SUMIF(Lists!$E$2:$E$133,$I297,Exchange_Value)/1000),1)</f>
        <v>0</v>
      </c>
      <c r="BY297" s="151">
        <f>ROUND(IF($I297="Other HFC Blend",(AB297*$L297*SUMIF(Lists!$E$2:$E$133,'Quarterly Information'!$K297,Exchange_Value)+AB297*$N297*SUMIF(Lists!$E$2:$E$133,'Quarterly Information'!$M297,Exchange_Value)+AB297*$P297*SUMIF(Lists!$E$2:$E$133,'Quarterly Information'!$O297,Exchange_Value)+AB297*$R297*SUMIF(Lists!$E$2:$E$133,'Quarterly Information'!$Q297,Exchange_Value)+AB297*$T297*SUMIF(Lists!$E$2:$E$133,'Quarterly Information'!$S297,Exchange_Value))/1000,AB297*SUMIF(Lists!$E$2:$E$133,$I297,Exchange_Value)/1000),1)</f>
        <v>0</v>
      </c>
      <c r="BZ297" s="151">
        <f>ROUND(IF($I297="Other HFC Blend",(AC297*$L297*SUMIF(Lists!$E$2:$E$133,'Quarterly Information'!$K297,Exchange_Value)+AC297*$N297*SUMIF(Lists!$E$2:$E$133,'Quarterly Information'!$M297,Exchange_Value)+AC297*$P297*SUMIF(Lists!$E$2:$E$133,'Quarterly Information'!$O297,Exchange_Value)+AC297*$R297*SUMIF(Lists!$E$2:$E$133,'Quarterly Information'!$Q297,Exchange_Value)+AC297*$T297*SUMIF(Lists!$E$2:$E$133,'Quarterly Information'!$S297,Exchange_Value))/1000,AC297*SUMIF(Lists!$E$2:$E$133,$I297,Exchange_Value)/1000),1)</f>
        <v>0</v>
      </c>
      <c r="CA297" s="151">
        <f>ROUND(IF($I297="Other HFC Blend",(AD297*$L297*SUMIF(Lists!$E$2:$E$133,'Quarterly Information'!$K297,Exchange_Value)+AD297*$N297*SUMIF(Lists!$E$2:$E$133,'Quarterly Information'!$M297,Exchange_Value)+AD297*$P297*SUMIF(Lists!$E$2:$E$133,'Quarterly Information'!$O297,Exchange_Value)+AD297*$R297*SUMIF(Lists!$E$2:$E$133,'Quarterly Information'!$Q297,Exchange_Value)+AD297*$T297*SUMIF(Lists!$E$2:$E$133,'Quarterly Information'!$S297,Exchange_Value))/1000,AD297*SUMIF(Lists!$E$2:$E$133,$I297,Exchange_Value)/1000),1)</f>
        <v>0</v>
      </c>
      <c r="CB297" s="151">
        <f>ROUND(IF($I297="Other HFC Blend",(AE297*$L297*SUMIF(Lists!$E$2:$E$133,'Quarterly Information'!$K297,Exchange_Value)+AE297*$N297*SUMIF(Lists!$E$2:$E$133,'Quarterly Information'!$M297,Exchange_Value)+AE297*$P297*SUMIF(Lists!$E$2:$E$133,'Quarterly Information'!$O297,Exchange_Value)+AE297*$R297*SUMIF(Lists!$E$2:$E$133,'Quarterly Information'!$Q297,Exchange_Value)+AE297*$T297*SUMIF(Lists!$E$2:$E$133,'Quarterly Information'!$S297,Exchange_Value))/1000,AE297*SUMIF(Lists!$E$2:$E$133,$I297,Exchange_Value)/1000),1)</f>
        <v>0</v>
      </c>
      <c r="CC297" s="151">
        <f>ROUND(IF($I297="Other HFC Blend",(AF297*$L297*SUMIF(Lists!$E$2:$E$133,'Quarterly Information'!$K297,Exchange_Value)+AF297*$N297*SUMIF(Lists!$E$2:$E$133,'Quarterly Information'!$M297,Exchange_Value)+AF297*$P297*SUMIF(Lists!$E$2:$E$133,'Quarterly Information'!$O297,Exchange_Value)+AF297*$R297*SUMIF(Lists!$E$2:$E$133,'Quarterly Information'!$Q297,Exchange_Value)+AF297*$T297*SUMIF(Lists!$E$2:$E$133,'Quarterly Information'!$S297,Exchange_Value))/1000,AF297*SUMIF(Lists!$E$2:$E$133,$I297,Exchange_Value)/1000),1)</f>
        <v>0</v>
      </c>
    </row>
    <row r="298" spans="1:81" ht="14.1">
      <c r="A298" s="18">
        <v>256</v>
      </c>
      <c r="B298" s="46" t="str">
        <f t="shared" si="147"/>
        <v/>
      </c>
      <c r="C298" s="72"/>
      <c r="D298" s="47"/>
      <c r="E298" s="81"/>
      <c r="F298" s="48"/>
      <c r="G298" s="49"/>
      <c r="H298" s="50"/>
      <c r="I298" s="92"/>
      <c r="J298" s="104"/>
      <c r="K298" s="109"/>
      <c r="L298" s="51"/>
      <c r="M298" s="48"/>
      <c r="N298" s="51"/>
      <c r="O298" s="48"/>
      <c r="P298" s="51"/>
      <c r="Q298" s="69"/>
      <c r="R298" s="51"/>
      <c r="S298" s="69"/>
      <c r="T298" s="110"/>
      <c r="U298" s="107"/>
      <c r="V298" s="48"/>
      <c r="W298" s="52"/>
      <c r="X298" s="48"/>
      <c r="Y298" s="116"/>
      <c r="Z298" s="133"/>
      <c r="AA298" s="131"/>
      <c r="AB298" s="76"/>
      <c r="AC298" s="76"/>
      <c r="AD298" s="76"/>
      <c r="AE298" s="76"/>
      <c r="AF298" s="76"/>
      <c r="AG298" s="145"/>
      <c r="AH298"/>
      <c r="AI298" s="148">
        <f t="shared" si="111"/>
        <v>0</v>
      </c>
      <c r="AJ298" s="148">
        <f t="shared" si="112"/>
        <v>0</v>
      </c>
      <c r="AK298" s="148">
        <f t="shared" si="113"/>
        <v>0</v>
      </c>
      <c r="AL298" s="148">
        <f t="shared" si="114"/>
        <v>0</v>
      </c>
      <c r="AM298" s="148">
        <f t="shared" si="115"/>
        <v>0</v>
      </c>
      <c r="AN298" s="148">
        <f t="shared" si="116"/>
        <v>0</v>
      </c>
      <c r="AO298" s="150"/>
      <c r="AP298" s="149" t="e">
        <f t="shared" si="117"/>
        <v>#DIV/0!</v>
      </c>
      <c r="AQ298" s="149" t="e">
        <f t="shared" si="118"/>
        <v>#DIV/0!</v>
      </c>
      <c r="AR298" s="149" t="e">
        <f t="shared" si="119"/>
        <v>#DIV/0!</v>
      </c>
      <c r="AS298" s="149" t="e">
        <f t="shared" si="120"/>
        <v>#DIV/0!</v>
      </c>
      <c r="AT298" s="149" t="e">
        <f t="shared" si="121"/>
        <v>#DIV/0!</v>
      </c>
      <c r="AU298" s="148">
        <f t="shared" si="122"/>
        <v>0</v>
      </c>
      <c r="AV298" s="149" t="e">
        <f t="shared" si="123"/>
        <v>#DIV/0!</v>
      </c>
      <c r="AW298" s="149" t="e">
        <f t="shared" si="124"/>
        <v>#DIV/0!</v>
      </c>
      <c r="AX298" s="149" t="e">
        <f t="shared" si="125"/>
        <v>#DIV/0!</v>
      </c>
      <c r="AY298" s="149" t="e">
        <f t="shared" si="126"/>
        <v>#DIV/0!</v>
      </c>
      <c r="AZ298" s="149" t="e">
        <f t="shared" si="127"/>
        <v>#DIV/0!</v>
      </c>
      <c r="BA298" s="148">
        <f t="shared" si="128"/>
        <v>0</v>
      </c>
      <c r="BB298" s="149" t="e">
        <f t="shared" si="129"/>
        <v>#DIV/0!</v>
      </c>
      <c r="BC298" s="149" t="e">
        <f t="shared" si="130"/>
        <v>#DIV/0!</v>
      </c>
      <c r="BD298" s="149" t="e">
        <f t="shared" si="131"/>
        <v>#DIV/0!</v>
      </c>
      <c r="BE298" s="149" t="e">
        <f t="shared" si="132"/>
        <v>#DIV/0!</v>
      </c>
      <c r="BF298" s="149" t="e">
        <f t="shared" si="133"/>
        <v>#DIV/0!</v>
      </c>
      <c r="BG298" s="148">
        <f t="shared" si="134"/>
        <v>0</v>
      </c>
      <c r="BH298" s="149" t="e">
        <f t="shared" si="135"/>
        <v>#DIV/0!</v>
      </c>
      <c r="BI298" s="149" t="e">
        <f t="shared" si="136"/>
        <v>#DIV/0!</v>
      </c>
      <c r="BJ298" s="149" t="e">
        <f t="shared" si="137"/>
        <v>#DIV/0!</v>
      </c>
      <c r="BK298" s="149" t="e">
        <f t="shared" si="138"/>
        <v>#DIV/0!</v>
      </c>
      <c r="BL298" s="149" t="e">
        <f t="shared" si="139"/>
        <v>#DIV/0!</v>
      </c>
      <c r="BM298" s="148">
        <f t="shared" si="140"/>
        <v>0</v>
      </c>
      <c r="BN298" s="149" t="e">
        <f t="shared" si="141"/>
        <v>#DIV/0!</v>
      </c>
      <c r="BO298" s="149" t="e">
        <f t="shared" si="142"/>
        <v>#DIV/0!</v>
      </c>
      <c r="BP298" s="149" t="e">
        <f t="shared" si="143"/>
        <v>#DIV/0!</v>
      </c>
      <c r="BQ298" s="149" t="e">
        <f t="shared" si="144"/>
        <v>#DIV/0!</v>
      </c>
      <c r="BR298" s="149" t="e">
        <f t="shared" si="145"/>
        <v>#DIV/0!</v>
      </c>
      <c r="BS298" s="148">
        <f t="shared" si="146"/>
        <v>0</v>
      </c>
      <c r="BT298" s="150"/>
      <c r="BU298" s="150" t="e">
        <f>VLOOKUP(I298,Lists!$D$2:$D$19,1,FALSE)</f>
        <v>#N/A</v>
      </c>
      <c r="BV298" s="150" t="e">
        <f>VLOOKUP($I298,Blends!$B$2:$B$115,1,FALSE)</f>
        <v>#N/A</v>
      </c>
      <c r="BW298" s="150"/>
      <c r="BX298" s="151">
        <f>ROUND(IF($I298="Other HFC Blend",(AA298*$L298*SUMIF(Lists!$E$2:$E$133,'Quarterly Information'!$K298,Exchange_Value)+AA298*$N298*SUMIF(Lists!$E$2:$E$133,'Quarterly Information'!$M298,Exchange_Value)+AA298*$P298*SUMIF(Lists!$E$2:$E$133,'Quarterly Information'!$O298,Exchange_Value)+AA298*$R298*SUMIF(Lists!$E$2:$E$133,'Quarterly Information'!$Q298,Exchange_Value)+AA298*$T298*SUMIF(Lists!$E$2:$E$133,'Quarterly Information'!$S298,Exchange_Value))/1000,AA298*SUMIF(Lists!$E$2:$E$133,$I298,Exchange_Value)/1000),1)</f>
        <v>0</v>
      </c>
      <c r="BY298" s="151">
        <f>ROUND(IF($I298="Other HFC Blend",(AB298*$L298*SUMIF(Lists!$E$2:$E$133,'Quarterly Information'!$K298,Exchange_Value)+AB298*$N298*SUMIF(Lists!$E$2:$E$133,'Quarterly Information'!$M298,Exchange_Value)+AB298*$P298*SUMIF(Lists!$E$2:$E$133,'Quarterly Information'!$O298,Exchange_Value)+AB298*$R298*SUMIF(Lists!$E$2:$E$133,'Quarterly Information'!$Q298,Exchange_Value)+AB298*$T298*SUMIF(Lists!$E$2:$E$133,'Quarterly Information'!$S298,Exchange_Value))/1000,AB298*SUMIF(Lists!$E$2:$E$133,$I298,Exchange_Value)/1000),1)</f>
        <v>0</v>
      </c>
      <c r="BZ298" s="151">
        <f>ROUND(IF($I298="Other HFC Blend",(AC298*$L298*SUMIF(Lists!$E$2:$E$133,'Quarterly Information'!$K298,Exchange_Value)+AC298*$N298*SUMIF(Lists!$E$2:$E$133,'Quarterly Information'!$M298,Exchange_Value)+AC298*$P298*SUMIF(Lists!$E$2:$E$133,'Quarterly Information'!$O298,Exchange_Value)+AC298*$R298*SUMIF(Lists!$E$2:$E$133,'Quarterly Information'!$Q298,Exchange_Value)+AC298*$T298*SUMIF(Lists!$E$2:$E$133,'Quarterly Information'!$S298,Exchange_Value))/1000,AC298*SUMIF(Lists!$E$2:$E$133,$I298,Exchange_Value)/1000),1)</f>
        <v>0</v>
      </c>
      <c r="CA298" s="151">
        <f>ROUND(IF($I298="Other HFC Blend",(AD298*$L298*SUMIF(Lists!$E$2:$E$133,'Quarterly Information'!$K298,Exchange_Value)+AD298*$N298*SUMIF(Lists!$E$2:$E$133,'Quarterly Information'!$M298,Exchange_Value)+AD298*$P298*SUMIF(Lists!$E$2:$E$133,'Quarterly Information'!$O298,Exchange_Value)+AD298*$R298*SUMIF(Lists!$E$2:$E$133,'Quarterly Information'!$Q298,Exchange_Value)+AD298*$T298*SUMIF(Lists!$E$2:$E$133,'Quarterly Information'!$S298,Exchange_Value))/1000,AD298*SUMIF(Lists!$E$2:$E$133,$I298,Exchange_Value)/1000),1)</f>
        <v>0</v>
      </c>
      <c r="CB298" s="151">
        <f>ROUND(IF($I298="Other HFC Blend",(AE298*$L298*SUMIF(Lists!$E$2:$E$133,'Quarterly Information'!$K298,Exchange_Value)+AE298*$N298*SUMIF(Lists!$E$2:$E$133,'Quarterly Information'!$M298,Exchange_Value)+AE298*$P298*SUMIF(Lists!$E$2:$E$133,'Quarterly Information'!$O298,Exchange_Value)+AE298*$R298*SUMIF(Lists!$E$2:$E$133,'Quarterly Information'!$Q298,Exchange_Value)+AE298*$T298*SUMIF(Lists!$E$2:$E$133,'Quarterly Information'!$S298,Exchange_Value))/1000,AE298*SUMIF(Lists!$E$2:$E$133,$I298,Exchange_Value)/1000),1)</f>
        <v>0</v>
      </c>
      <c r="CC298" s="151">
        <f>ROUND(IF($I298="Other HFC Blend",(AF298*$L298*SUMIF(Lists!$E$2:$E$133,'Quarterly Information'!$K298,Exchange_Value)+AF298*$N298*SUMIF(Lists!$E$2:$E$133,'Quarterly Information'!$M298,Exchange_Value)+AF298*$P298*SUMIF(Lists!$E$2:$E$133,'Quarterly Information'!$O298,Exchange_Value)+AF298*$R298*SUMIF(Lists!$E$2:$E$133,'Quarterly Information'!$Q298,Exchange_Value)+AF298*$T298*SUMIF(Lists!$E$2:$E$133,'Quarterly Information'!$S298,Exchange_Value))/1000,AF298*SUMIF(Lists!$E$2:$E$133,$I298,Exchange_Value)/1000),1)</f>
        <v>0</v>
      </c>
    </row>
    <row r="299" spans="1:81" ht="14.1">
      <c r="A299" s="18">
        <v>257</v>
      </c>
      <c r="B299" s="46" t="str">
        <f t="shared" si="147"/>
        <v/>
      </c>
      <c r="C299" s="72"/>
      <c r="D299" s="47"/>
      <c r="E299" s="81"/>
      <c r="F299" s="48"/>
      <c r="G299" s="49"/>
      <c r="H299" s="50"/>
      <c r="I299" s="92"/>
      <c r="J299" s="104"/>
      <c r="K299" s="109"/>
      <c r="L299" s="51"/>
      <c r="M299" s="48"/>
      <c r="N299" s="51"/>
      <c r="O299" s="48"/>
      <c r="P299" s="51"/>
      <c r="Q299" s="69"/>
      <c r="R299" s="51"/>
      <c r="S299" s="69"/>
      <c r="T299" s="110"/>
      <c r="U299" s="107"/>
      <c r="V299" s="48"/>
      <c r="W299" s="52"/>
      <c r="X299" s="48"/>
      <c r="Y299" s="116"/>
      <c r="Z299" s="133"/>
      <c r="AA299" s="131"/>
      <c r="AB299" s="76"/>
      <c r="AC299" s="76"/>
      <c r="AD299" s="76"/>
      <c r="AE299" s="76"/>
      <c r="AF299" s="76"/>
      <c r="AG299" s="145"/>
      <c r="AH299"/>
      <c r="AI299" s="148">
        <f t="shared" ref="AI299:AI362" si="148">L299*J299</f>
        <v>0</v>
      </c>
      <c r="AJ299" s="148">
        <f t="shared" ref="AJ299:AJ362" si="149">N299*J299</f>
        <v>0</v>
      </c>
      <c r="AK299" s="148">
        <f t="shared" ref="AK299:AK362" si="150">P299*J299</f>
        <v>0</v>
      </c>
      <c r="AL299" s="148">
        <f t="shared" ref="AL299:AL362" si="151">R299*J299</f>
        <v>0</v>
      </c>
      <c r="AM299" s="148">
        <f t="shared" ref="AM299:AM362" si="152">T299*J299</f>
        <v>0</v>
      </c>
      <c r="AN299" s="148">
        <f t="shared" ref="AN299:AN362" si="153">IF(F299="No",J299,0)</f>
        <v>0</v>
      </c>
      <c r="AO299" s="150"/>
      <c r="AP299" s="149" t="e">
        <f t="shared" ref="AP299:AP362" si="154">(J299*L299)*(AA299/J299)</f>
        <v>#DIV/0!</v>
      </c>
      <c r="AQ299" s="149" t="e">
        <f t="shared" ref="AQ299:AQ362" si="155">(J299*N299)*(AA299/J299)</f>
        <v>#DIV/0!</v>
      </c>
      <c r="AR299" s="149" t="e">
        <f t="shared" ref="AR299:AR362" si="156">(J299*P299)*(AA299/J299)</f>
        <v>#DIV/0!</v>
      </c>
      <c r="AS299" s="149" t="e">
        <f t="shared" ref="AS299:AS362" si="157">(J299*R299)*(AA299/J299)</f>
        <v>#DIV/0!</v>
      </c>
      <c r="AT299" s="149" t="e">
        <f t="shared" ref="AT299:AT362" si="158">(J299*T299)*(AA299/J299)</f>
        <v>#DIV/0!</v>
      </c>
      <c r="AU299" s="148">
        <f t="shared" ref="AU299:AU362" si="159">IF(F299="No",AA299,0)</f>
        <v>0</v>
      </c>
      <c r="AV299" s="149" t="e">
        <f t="shared" ref="AV299:AV362" si="160">(J299*L299)*(AB299/J299)</f>
        <v>#DIV/0!</v>
      </c>
      <c r="AW299" s="149" t="e">
        <f t="shared" ref="AW299:AW362" si="161">(J299*N299)*(AB299/J299)</f>
        <v>#DIV/0!</v>
      </c>
      <c r="AX299" s="149" t="e">
        <f t="shared" ref="AX299:AX362" si="162">(J299*P299)*(AB299/J299)</f>
        <v>#DIV/0!</v>
      </c>
      <c r="AY299" s="149" t="e">
        <f t="shared" ref="AY299:AY362" si="163">(J299*R299)*(AB299/J299)</f>
        <v>#DIV/0!</v>
      </c>
      <c r="AZ299" s="149" t="e">
        <f t="shared" ref="AZ299:AZ362" si="164">(J299*T299)*(AB299/J299)</f>
        <v>#DIV/0!</v>
      </c>
      <c r="BA299" s="148">
        <f t="shared" ref="BA299:BA362" si="165">IF(F299="No",AB299,0)</f>
        <v>0</v>
      </c>
      <c r="BB299" s="149" t="e">
        <f t="shared" ref="BB299:BB362" si="166">(J299*L299)*(AC299/J299)</f>
        <v>#DIV/0!</v>
      </c>
      <c r="BC299" s="149" t="e">
        <f t="shared" ref="BC299:BC362" si="167">(J299*N299)*(AC299/J299)</f>
        <v>#DIV/0!</v>
      </c>
      <c r="BD299" s="149" t="e">
        <f t="shared" ref="BD299:BD362" si="168">(J299*P299)*(AC299/J299)</f>
        <v>#DIV/0!</v>
      </c>
      <c r="BE299" s="149" t="e">
        <f t="shared" ref="BE299:BE362" si="169">(J299*R299)*(AC299/J299)</f>
        <v>#DIV/0!</v>
      </c>
      <c r="BF299" s="149" t="e">
        <f t="shared" ref="BF299:BF362" si="170">(J299*T299)*(AC299/J299)</f>
        <v>#DIV/0!</v>
      </c>
      <c r="BG299" s="148">
        <f t="shared" ref="BG299:BG362" si="171">IF(F299="No",AC299,0)</f>
        <v>0</v>
      </c>
      <c r="BH299" s="149" t="e">
        <f t="shared" ref="BH299:BH362" si="172">(J299*L299)*(AD299/J299)</f>
        <v>#DIV/0!</v>
      </c>
      <c r="BI299" s="149" t="e">
        <f t="shared" ref="BI299:BI362" si="173">(J299*N299)*(AD299/J299)</f>
        <v>#DIV/0!</v>
      </c>
      <c r="BJ299" s="149" t="e">
        <f t="shared" ref="BJ299:BJ362" si="174">(J299*P299)*(AD299/J299)</f>
        <v>#DIV/0!</v>
      </c>
      <c r="BK299" s="149" t="e">
        <f t="shared" ref="BK299:BK362" si="175">(J299*R299)*(AD299/J299)</f>
        <v>#DIV/0!</v>
      </c>
      <c r="BL299" s="149" t="e">
        <f t="shared" ref="BL299:BL362" si="176">(J299*T299)*(AD299/J299)</f>
        <v>#DIV/0!</v>
      </c>
      <c r="BM299" s="148">
        <f t="shared" ref="BM299:BM362" si="177">IF(F299="No",AD299,0)</f>
        <v>0</v>
      </c>
      <c r="BN299" s="149" t="e">
        <f t="shared" ref="BN299:BN362" si="178">(J299*L299)*(AE299/J299)</f>
        <v>#DIV/0!</v>
      </c>
      <c r="BO299" s="149" t="e">
        <f t="shared" ref="BO299:BO362" si="179">(J299*N299)*(AE299/J299)</f>
        <v>#DIV/0!</v>
      </c>
      <c r="BP299" s="149" t="e">
        <f t="shared" ref="BP299:BP362" si="180">(J299*P299)*(AE299/J299)</f>
        <v>#DIV/0!</v>
      </c>
      <c r="BQ299" s="149" t="e">
        <f t="shared" ref="BQ299:BQ362" si="181">(J299*R299)*(AE299/J299)</f>
        <v>#DIV/0!</v>
      </c>
      <c r="BR299" s="149" t="e">
        <f t="shared" ref="BR299:BR362" si="182">(J299*T299)*(AE299/J299)</f>
        <v>#DIV/0!</v>
      </c>
      <c r="BS299" s="148">
        <f t="shared" ref="BS299:BS362" si="183">IF(F299="No",AE299,0)</f>
        <v>0</v>
      </c>
      <c r="BT299" s="150"/>
      <c r="BU299" s="150" t="e">
        <f>VLOOKUP(I299,Lists!$D$2:$D$19,1,FALSE)</f>
        <v>#N/A</v>
      </c>
      <c r="BV299" s="150" t="e">
        <f>VLOOKUP($I299,Blends!$B$2:$B$115,1,FALSE)</f>
        <v>#N/A</v>
      </c>
      <c r="BW299" s="150"/>
      <c r="BX299" s="151">
        <f>ROUND(IF($I299="Other HFC Blend",(AA299*$L299*SUMIF(Lists!$E$2:$E$133,'Quarterly Information'!$K299,Exchange_Value)+AA299*$N299*SUMIF(Lists!$E$2:$E$133,'Quarterly Information'!$M299,Exchange_Value)+AA299*$P299*SUMIF(Lists!$E$2:$E$133,'Quarterly Information'!$O299,Exchange_Value)+AA299*$R299*SUMIF(Lists!$E$2:$E$133,'Quarterly Information'!$Q299,Exchange_Value)+AA299*$T299*SUMIF(Lists!$E$2:$E$133,'Quarterly Information'!$S299,Exchange_Value))/1000,AA299*SUMIF(Lists!$E$2:$E$133,$I299,Exchange_Value)/1000),1)</f>
        <v>0</v>
      </c>
      <c r="BY299" s="151">
        <f>ROUND(IF($I299="Other HFC Blend",(AB299*$L299*SUMIF(Lists!$E$2:$E$133,'Quarterly Information'!$K299,Exchange_Value)+AB299*$N299*SUMIF(Lists!$E$2:$E$133,'Quarterly Information'!$M299,Exchange_Value)+AB299*$P299*SUMIF(Lists!$E$2:$E$133,'Quarterly Information'!$O299,Exchange_Value)+AB299*$R299*SUMIF(Lists!$E$2:$E$133,'Quarterly Information'!$Q299,Exchange_Value)+AB299*$T299*SUMIF(Lists!$E$2:$E$133,'Quarterly Information'!$S299,Exchange_Value))/1000,AB299*SUMIF(Lists!$E$2:$E$133,$I299,Exchange_Value)/1000),1)</f>
        <v>0</v>
      </c>
      <c r="BZ299" s="151">
        <f>ROUND(IF($I299="Other HFC Blend",(AC299*$L299*SUMIF(Lists!$E$2:$E$133,'Quarterly Information'!$K299,Exchange_Value)+AC299*$N299*SUMIF(Lists!$E$2:$E$133,'Quarterly Information'!$M299,Exchange_Value)+AC299*$P299*SUMIF(Lists!$E$2:$E$133,'Quarterly Information'!$O299,Exchange_Value)+AC299*$R299*SUMIF(Lists!$E$2:$E$133,'Quarterly Information'!$Q299,Exchange_Value)+AC299*$T299*SUMIF(Lists!$E$2:$E$133,'Quarterly Information'!$S299,Exchange_Value))/1000,AC299*SUMIF(Lists!$E$2:$E$133,$I299,Exchange_Value)/1000),1)</f>
        <v>0</v>
      </c>
      <c r="CA299" s="151">
        <f>ROUND(IF($I299="Other HFC Blend",(AD299*$L299*SUMIF(Lists!$E$2:$E$133,'Quarterly Information'!$K299,Exchange_Value)+AD299*$N299*SUMIF(Lists!$E$2:$E$133,'Quarterly Information'!$M299,Exchange_Value)+AD299*$P299*SUMIF(Lists!$E$2:$E$133,'Quarterly Information'!$O299,Exchange_Value)+AD299*$R299*SUMIF(Lists!$E$2:$E$133,'Quarterly Information'!$Q299,Exchange_Value)+AD299*$T299*SUMIF(Lists!$E$2:$E$133,'Quarterly Information'!$S299,Exchange_Value))/1000,AD299*SUMIF(Lists!$E$2:$E$133,$I299,Exchange_Value)/1000),1)</f>
        <v>0</v>
      </c>
      <c r="CB299" s="151">
        <f>ROUND(IF($I299="Other HFC Blend",(AE299*$L299*SUMIF(Lists!$E$2:$E$133,'Quarterly Information'!$K299,Exchange_Value)+AE299*$N299*SUMIF(Lists!$E$2:$E$133,'Quarterly Information'!$M299,Exchange_Value)+AE299*$P299*SUMIF(Lists!$E$2:$E$133,'Quarterly Information'!$O299,Exchange_Value)+AE299*$R299*SUMIF(Lists!$E$2:$E$133,'Quarterly Information'!$Q299,Exchange_Value)+AE299*$T299*SUMIF(Lists!$E$2:$E$133,'Quarterly Information'!$S299,Exchange_Value))/1000,AE299*SUMIF(Lists!$E$2:$E$133,$I299,Exchange_Value)/1000),1)</f>
        <v>0</v>
      </c>
      <c r="CC299" s="151">
        <f>ROUND(IF($I299="Other HFC Blend",(AF299*$L299*SUMIF(Lists!$E$2:$E$133,'Quarterly Information'!$K299,Exchange_Value)+AF299*$N299*SUMIF(Lists!$E$2:$E$133,'Quarterly Information'!$M299,Exchange_Value)+AF299*$P299*SUMIF(Lists!$E$2:$E$133,'Quarterly Information'!$O299,Exchange_Value)+AF299*$R299*SUMIF(Lists!$E$2:$E$133,'Quarterly Information'!$Q299,Exchange_Value)+AF299*$T299*SUMIF(Lists!$E$2:$E$133,'Quarterly Information'!$S299,Exchange_Value))/1000,AF299*SUMIF(Lists!$E$2:$E$133,$I299,Exchange_Value)/1000),1)</f>
        <v>0</v>
      </c>
    </row>
    <row r="300" spans="1:81" ht="14.1">
      <c r="A300" s="18">
        <v>258</v>
      </c>
      <c r="B300" s="46" t="str">
        <f t="shared" ref="B300:B363" si="184">IF(C300&gt;0,A300,"")</f>
        <v/>
      </c>
      <c r="C300" s="72"/>
      <c r="D300" s="47"/>
      <c r="E300" s="81"/>
      <c r="F300" s="48"/>
      <c r="G300" s="49"/>
      <c r="H300" s="50"/>
      <c r="I300" s="92"/>
      <c r="J300" s="104"/>
      <c r="K300" s="109"/>
      <c r="L300" s="51"/>
      <c r="M300" s="48"/>
      <c r="N300" s="51"/>
      <c r="O300" s="48"/>
      <c r="P300" s="51"/>
      <c r="Q300" s="69"/>
      <c r="R300" s="51"/>
      <c r="S300" s="69"/>
      <c r="T300" s="110"/>
      <c r="U300" s="107"/>
      <c r="V300" s="48"/>
      <c r="W300" s="52"/>
      <c r="X300" s="48"/>
      <c r="Y300" s="116"/>
      <c r="Z300" s="133"/>
      <c r="AA300" s="131"/>
      <c r="AB300" s="76"/>
      <c r="AC300" s="76"/>
      <c r="AD300" s="76"/>
      <c r="AE300" s="76"/>
      <c r="AF300" s="76"/>
      <c r="AG300" s="145"/>
      <c r="AH300"/>
      <c r="AI300" s="148">
        <f t="shared" si="148"/>
        <v>0</v>
      </c>
      <c r="AJ300" s="148">
        <f t="shared" si="149"/>
        <v>0</v>
      </c>
      <c r="AK300" s="148">
        <f t="shared" si="150"/>
        <v>0</v>
      </c>
      <c r="AL300" s="148">
        <f t="shared" si="151"/>
        <v>0</v>
      </c>
      <c r="AM300" s="148">
        <f t="shared" si="152"/>
        <v>0</v>
      </c>
      <c r="AN300" s="148">
        <f t="shared" si="153"/>
        <v>0</v>
      </c>
      <c r="AO300" s="150"/>
      <c r="AP300" s="149" t="e">
        <f t="shared" si="154"/>
        <v>#DIV/0!</v>
      </c>
      <c r="AQ300" s="149" t="e">
        <f t="shared" si="155"/>
        <v>#DIV/0!</v>
      </c>
      <c r="AR300" s="149" t="e">
        <f t="shared" si="156"/>
        <v>#DIV/0!</v>
      </c>
      <c r="AS300" s="149" t="e">
        <f t="shared" si="157"/>
        <v>#DIV/0!</v>
      </c>
      <c r="AT300" s="149" t="e">
        <f t="shared" si="158"/>
        <v>#DIV/0!</v>
      </c>
      <c r="AU300" s="148">
        <f t="shared" si="159"/>
        <v>0</v>
      </c>
      <c r="AV300" s="149" t="e">
        <f t="shared" si="160"/>
        <v>#DIV/0!</v>
      </c>
      <c r="AW300" s="149" t="e">
        <f t="shared" si="161"/>
        <v>#DIV/0!</v>
      </c>
      <c r="AX300" s="149" t="e">
        <f t="shared" si="162"/>
        <v>#DIV/0!</v>
      </c>
      <c r="AY300" s="149" t="e">
        <f t="shared" si="163"/>
        <v>#DIV/0!</v>
      </c>
      <c r="AZ300" s="149" t="e">
        <f t="shared" si="164"/>
        <v>#DIV/0!</v>
      </c>
      <c r="BA300" s="148">
        <f t="shared" si="165"/>
        <v>0</v>
      </c>
      <c r="BB300" s="149" t="e">
        <f t="shared" si="166"/>
        <v>#DIV/0!</v>
      </c>
      <c r="BC300" s="149" t="e">
        <f t="shared" si="167"/>
        <v>#DIV/0!</v>
      </c>
      <c r="BD300" s="149" t="e">
        <f t="shared" si="168"/>
        <v>#DIV/0!</v>
      </c>
      <c r="BE300" s="149" t="e">
        <f t="shared" si="169"/>
        <v>#DIV/0!</v>
      </c>
      <c r="BF300" s="149" t="e">
        <f t="shared" si="170"/>
        <v>#DIV/0!</v>
      </c>
      <c r="BG300" s="148">
        <f t="shared" si="171"/>
        <v>0</v>
      </c>
      <c r="BH300" s="149" t="e">
        <f t="shared" si="172"/>
        <v>#DIV/0!</v>
      </c>
      <c r="BI300" s="149" t="e">
        <f t="shared" si="173"/>
        <v>#DIV/0!</v>
      </c>
      <c r="BJ300" s="149" t="e">
        <f t="shared" si="174"/>
        <v>#DIV/0!</v>
      </c>
      <c r="BK300" s="149" t="e">
        <f t="shared" si="175"/>
        <v>#DIV/0!</v>
      </c>
      <c r="BL300" s="149" t="e">
        <f t="shared" si="176"/>
        <v>#DIV/0!</v>
      </c>
      <c r="BM300" s="148">
        <f t="shared" si="177"/>
        <v>0</v>
      </c>
      <c r="BN300" s="149" t="e">
        <f t="shared" si="178"/>
        <v>#DIV/0!</v>
      </c>
      <c r="BO300" s="149" t="e">
        <f t="shared" si="179"/>
        <v>#DIV/0!</v>
      </c>
      <c r="BP300" s="149" t="e">
        <f t="shared" si="180"/>
        <v>#DIV/0!</v>
      </c>
      <c r="BQ300" s="149" t="e">
        <f t="shared" si="181"/>
        <v>#DIV/0!</v>
      </c>
      <c r="BR300" s="149" t="e">
        <f t="shared" si="182"/>
        <v>#DIV/0!</v>
      </c>
      <c r="BS300" s="148">
        <f t="shared" si="183"/>
        <v>0</v>
      </c>
      <c r="BT300" s="150"/>
      <c r="BU300" s="150" t="e">
        <f>VLOOKUP(I300,Lists!$D$2:$D$19,1,FALSE)</f>
        <v>#N/A</v>
      </c>
      <c r="BV300" s="150" t="e">
        <f>VLOOKUP($I300,Blends!$B$2:$B$115,1,FALSE)</f>
        <v>#N/A</v>
      </c>
      <c r="BW300" s="150"/>
      <c r="BX300" s="151">
        <f>ROUND(IF($I300="Other HFC Blend",(AA300*$L300*SUMIF(Lists!$E$2:$E$133,'Quarterly Information'!$K300,Exchange_Value)+AA300*$N300*SUMIF(Lists!$E$2:$E$133,'Quarterly Information'!$M300,Exchange_Value)+AA300*$P300*SUMIF(Lists!$E$2:$E$133,'Quarterly Information'!$O300,Exchange_Value)+AA300*$R300*SUMIF(Lists!$E$2:$E$133,'Quarterly Information'!$Q300,Exchange_Value)+AA300*$T300*SUMIF(Lists!$E$2:$E$133,'Quarterly Information'!$S300,Exchange_Value))/1000,AA300*SUMIF(Lists!$E$2:$E$133,$I300,Exchange_Value)/1000),1)</f>
        <v>0</v>
      </c>
      <c r="BY300" s="151">
        <f>ROUND(IF($I300="Other HFC Blend",(AB300*$L300*SUMIF(Lists!$E$2:$E$133,'Quarterly Information'!$K300,Exchange_Value)+AB300*$N300*SUMIF(Lists!$E$2:$E$133,'Quarterly Information'!$M300,Exchange_Value)+AB300*$P300*SUMIF(Lists!$E$2:$E$133,'Quarterly Information'!$O300,Exchange_Value)+AB300*$R300*SUMIF(Lists!$E$2:$E$133,'Quarterly Information'!$Q300,Exchange_Value)+AB300*$T300*SUMIF(Lists!$E$2:$E$133,'Quarterly Information'!$S300,Exchange_Value))/1000,AB300*SUMIF(Lists!$E$2:$E$133,$I300,Exchange_Value)/1000),1)</f>
        <v>0</v>
      </c>
      <c r="BZ300" s="151">
        <f>ROUND(IF($I300="Other HFC Blend",(AC300*$L300*SUMIF(Lists!$E$2:$E$133,'Quarterly Information'!$K300,Exchange_Value)+AC300*$N300*SUMIF(Lists!$E$2:$E$133,'Quarterly Information'!$M300,Exchange_Value)+AC300*$P300*SUMIF(Lists!$E$2:$E$133,'Quarterly Information'!$O300,Exchange_Value)+AC300*$R300*SUMIF(Lists!$E$2:$E$133,'Quarterly Information'!$Q300,Exchange_Value)+AC300*$T300*SUMIF(Lists!$E$2:$E$133,'Quarterly Information'!$S300,Exchange_Value))/1000,AC300*SUMIF(Lists!$E$2:$E$133,$I300,Exchange_Value)/1000),1)</f>
        <v>0</v>
      </c>
      <c r="CA300" s="151">
        <f>ROUND(IF($I300="Other HFC Blend",(AD300*$L300*SUMIF(Lists!$E$2:$E$133,'Quarterly Information'!$K300,Exchange_Value)+AD300*$N300*SUMIF(Lists!$E$2:$E$133,'Quarterly Information'!$M300,Exchange_Value)+AD300*$P300*SUMIF(Lists!$E$2:$E$133,'Quarterly Information'!$O300,Exchange_Value)+AD300*$R300*SUMIF(Lists!$E$2:$E$133,'Quarterly Information'!$Q300,Exchange_Value)+AD300*$T300*SUMIF(Lists!$E$2:$E$133,'Quarterly Information'!$S300,Exchange_Value))/1000,AD300*SUMIF(Lists!$E$2:$E$133,$I300,Exchange_Value)/1000),1)</f>
        <v>0</v>
      </c>
      <c r="CB300" s="151">
        <f>ROUND(IF($I300="Other HFC Blend",(AE300*$L300*SUMIF(Lists!$E$2:$E$133,'Quarterly Information'!$K300,Exchange_Value)+AE300*$N300*SUMIF(Lists!$E$2:$E$133,'Quarterly Information'!$M300,Exchange_Value)+AE300*$P300*SUMIF(Lists!$E$2:$E$133,'Quarterly Information'!$O300,Exchange_Value)+AE300*$R300*SUMIF(Lists!$E$2:$E$133,'Quarterly Information'!$Q300,Exchange_Value)+AE300*$T300*SUMIF(Lists!$E$2:$E$133,'Quarterly Information'!$S300,Exchange_Value))/1000,AE300*SUMIF(Lists!$E$2:$E$133,$I300,Exchange_Value)/1000),1)</f>
        <v>0</v>
      </c>
      <c r="CC300" s="151">
        <f>ROUND(IF($I300="Other HFC Blend",(AF300*$L300*SUMIF(Lists!$E$2:$E$133,'Quarterly Information'!$K300,Exchange_Value)+AF300*$N300*SUMIF(Lists!$E$2:$E$133,'Quarterly Information'!$M300,Exchange_Value)+AF300*$P300*SUMIF(Lists!$E$2:$E$133,'Quarterly Information'!$O300,Exchange_Value)+AF300*$R300*SUMIF(Lists!$E$2:$E$133,'Quarterly Information'!$Q300,Exchange_Value)+AF300*$T300*SUMIF(Lists!$E$2:$E$133,'Quarterly Information'!$S300,Exchange_Value))/1000,AF300*SUMIF(Lists!$E$2:$E$133,$I300,Exchange_Value)/1000),1)</f>
        <v>0</v>
      </c>
    </row>
    <row r="301" spans="1:81" ht="14.1">
      <c r="A301" s="18">
        <v>259</v>
      </c>
      <c r="B301" s="46" t="str">
        <f t="shared" si="184"/>
        <v/>
      </c>
      <c r="C301" s="72"/>
      <c r="D301" s="47"/>
      <c r="E301" s="81"/>
      <c r="F301" s="48"/>
      <c r="G301" s="49"/>
      <c r="H301" s="50"/>
      <c r="I301" s="92"/>
      <c r="J301" s="104"/>
      <c r="K301" s="109"/>
      <c r="L301" s="51"/>
      <c r="M301" s="48"/>
      <c r="N301" s="51"/>
      <c r="O301" s="48"/>
      <c r="P301" s="51"/>
      <c r="Q301" s="69"/>
      <c r="R301" s="51"/>
      <c r="S301" s="69"/>
      <c r="T301" s="110"/>
      <c r="U301" s="107"/>
      <c r="V301" s="48"/>
      <c r="W301" s="52"/>
      <c r="X301" s="48"/>
      <c r="Y301" s="116"/>
      <c r="Z301" s="133"/>
      <c r="AA301" s="131"/>
      <c r="AB301" s="76"/>
      <c r="AC301" s="76"/>
      <c r="AD301" s="76"/>
      <c r="AE301" s="76"/>
      <c r="AF301" s="76"/>
      <c r="AG301" s="145"/>
      <c r="AH301"/>
      <c r="AI301" s="148">
        <f t="shared" si="148"/>
        <v>0</v>
      </c>
      <c r="AJ301" s="148">
        <f t="shared" si="149"/>
        <v>0</v>
      </c>
      <c r="AK301" s="148">
        <f t="shared" si="150"/>
        <v>0</v>
      </c>
      <c r="AL301" s="148">
        <f t="shared" si="151"/>
        <v>0</v>
      </c>
      <c r="AM301" s="148">
        <f t="shared" si="152"/>
        <v>0</v>
      </c>
      <c r="AN301" s="148">
        <f t="shared" si="153"/>
        <v>0</v>
      </c>
      <c r="AO301" s="150"/>
      <c r="AP301" s="149" t="e">
        <f t="shared" si="154"/>
        <v>#DIV/0!</v>
      </c>
      <c r="AQ301" s="149" t="e">
        <f t="shared" si="155"/>
        <v>#DIV/0!</v>
      </c>
      <c r="AR301" s="149" t="e">
        <f t="shared" si="156"/>
        <v>#DIV/0!</v>
      </c>
      <c r="AS301" s="149" t="e">
        <f t="shared" si="157"/>
        <v>#DIV/0!</v>
      </c>
      <c r="AT301" s="149" t="e">
        <f t="shared" si="158"/>
        <v>#DIV/0!</v>
      </c>
      <c r="AU301" s="148">
        <f t="shared" si="159"/>
        <v>0</v>
      </c>
      <c r="AV301" s="149" t="e">
        <f t="shared" si="160"/>
        <v>#DIV/0!</v>
      </c>
      <c r="AW301" s="149" t="e">
        <f t="shared" si="161"/>
        <v>#DIV/0!</v>
      </c>
      <c r="AX301" s="149" t="e">
        <f t="shared" si="162"/>
        <v>#DIV/0!</v>
      </c>
      <c r="AY301" s="149" t="e">
        <f t="shared" si="163"/>
        <v>#DIV/0!</v>
      </c>
      <c r="AZ301" s="149" t="e">
        <f t="shared" si="164"/>
        <v>#DIV/0!</v>
      </c>
      <c r="BA301" s="148">
        <f t="shared" si="165"/>
        <v>0</v>
      </c>
      <c r="BB301" s="149" t="e">
        <f t="shared" si="166"/>
        <v>#DIV/0!</v>
      </c>
      <c r="BC301" s="149" t="e">
        <f t="shared" si="167"/>
        <v>#DIV/0!</v>
      </c>
      <c r="BD301" s="149" t="e">
        <f t="shared" si="168"/>
        <v>#DIV/0!</v>
      </c>
      <c r="BE301" s="149" t="e">
        <f t="shared" si="169"/>
        <v>#DIV/0!</v>
      </c>
      <c r="BF301" s="149" t="e">
        <f t="shared" si="170"/>
        <v>#DIV/0!</v>
      </c>
      <c r="BG301" s="148">
        <f t="shared" si="171"/>
        <v>0</v>
      </c>
      <c r="BH301" s="149" t="e">
        <f t="shared" si="172"/>
        <v>#DIV/0!</v>
      </c>
      <c r="BI301" s="149" t="e">
        <f t="shared" si="173"/>
        <v>#DIV/0!</v>
      </c>
      <c r="BJ301" s="149" t="e">
        <f t="shared" si="174"/>
        <v>#DIV/0!</v>
      </c>
      <c r="BK301" s="149" t="e">
        <f t="shared" si="175"/>
        <v>#DIV/0!</v>
      </c>
      <c r="BL301" s="149" t="e">
        <f t="shared" si="176"/>
        <v>#DIV/0!</v>
      </c>
      <c r="BM301" s="148">
        <f t="shared" si="177"/>
        <v>0</v>
      </c>
      <c r="BN301" s="149" t="e">
        <f t="shared" si="178"/>
        <v>#DIV/0!</v>
      </c>
      <c r="BO301" s="149" t="e">
        <f t="shared" si="179"/>
        <v>#DIV/0!</v>
      </c>
      <c r="BP301" s="149" t="e">
        <f t="shared" si="180"/>
        <v>#DIV/0!</v>
      </c>
      <c r="BQ301" s="149" t="e">
        <f t="shared" si="181"/>
        <v>#DIV/0!</v>
      </c>
      <c r="BR301" s="149" t="e">
        <f t="shared" si="182"/>
        <v>#DIV/0!</v>
      </c>
      <c r="BS301" s="148">
        <f t="shared" si="183"/>
        <v>0</v>
      </c>
      <c r="BT301" s="150"/>
      <c r="BU301" s="150" t="e">
        <f>VLOOKUP(I301,Lists!$D$2:$D$19,1,FALSE)</f>
        <v>#N/A</v>
      </c>
      <c r="BV301" s="150" t="e">
        <f>VLOOKUP($I301,Blends!$B$2:$B$115,1,FALSE)</f>
        <v>#N/A</v>
      </c>
      <c r="BW301" s="150"/>
      <c r="BX301" s="151">
        <f>ROUND(IF($I301="Other HFC Blend",(AA301*$L301*SUMIF(Lists!$E$2:$E$133,'Quarterly Information'!$K301,Exchange_Value)+AA301*$N301*SUMIF(Lists!$E$2:$E$133,'Quarterly Information'!$M301,Exchange_Value)+AA301*$P301*SUMIF(Lists!$E$2:$E$133,'Quarterly Information'!$O301,Exchange_Value)+AA301*$R301*SUMIF(Lists!$E$2:$E$133,'Quarterly Information'!$Q301,Exchange_Value)+AA301*$T301*SUMIF(Lists!$E$2:$E$133,'Quarterly Information'!$S301,Exchange_Value))/1000,AA301*SUMIF(Lists!$E$2:$E$133,$I301,Exchange_Value)/1000),1)</f>
        <v>0</v>
      </c>
      <c r="BY301" s="151">
        <f>ROUND(IF($I301="Other HFC Blend",(AB301*$L301*SUMIF(Lists!$E$2:$E$133,'Quarterly Information'!$K301,Exchange_Value)+AB301*$N301*SUMIF(Lists!$E$2:$E$133,'Quarterly Information'!$M301,Exchange_Value)+AB301*$P301*SUMIF(Lists!$E$2:$E$133,'Quarterly Information'!$O301,Exchange_Value)+AB301*$R301*SUMIF(Lists!$E$2:$E$133,'Quarterly Information'!$Q301,Exchange_Value)+AB301*$T301*SUMIF(Lists!$E$2:$E$133,'Quarterly Information'!$S301,Exchange_Value))/1000,AB301*SUMIF(Lists!$E$2:$E$133,$I301,Exchange_Value)/1000),1)</f>
        <v>0</v>
      </c>
      <c r="BZ301" s="151">
        <f>ROUND(IF($I301="Other HFC Blend",(AC301*$L301*SUMIF(Lists!$E$2:$E$133,'Quarterly Information'!$K301,Exchange_Value)+AC301*$N301*SUMIF(Lists!$E$2:$E$133,'Quarterly Information'!$M301,Exchange_Value)+AC301*$P301*SUMIF(Lists!$E$2:$E$133,'Quarterly Information'!$O301,Exchange_Value)+AC301*$R301*SUMIF(Lists!$E$2:$E$133,'Quarterly Information'!$Q301,Exchange_Value)+AC301*$T301*SUMIF(Lists!$E$2:$E$133,'Quarterly Information'!$S301,Exchange_Value))/1000,AC301*SUMIF(Lists!$E$2:$E$133,$I301,Exchange_Value)/1000),1)</f>
        <v>0</v>
      </c>
      <c r="CA301" s="151">
        <f>ROUND(IF($I301="Other HFC Blend",(AD301*$L301*SUMIF(Lists!$E$2:$E$133,'Quarterly Information'!$K301,Exchange_Value)+AD301*$N301*SUMIF(Lists!$E$2:$E$133,'Quarterly Information'!$M301,Exchange_Value)+AD301*$P301*SUMIF(Lists!$E$2:$E$133,'Quarterly Information'!$O301,Exchange_Value)+AD301*$R301*SUMIF(Lists!$E$2:$E$133,'Quarterly Information'!$Q301,Exchange_Value)+AD301*$T301*SUMIF(Lists!$E$2:$E$133,'Quarterly Information'!$S301,Exchange_Value))/1000,AD301*SUMIF(Lists!$E$2:$E$133,$I301,Exchange_Value)/1000),1)</f>
        <v>0</v>
      </c>
      <c r="CB301" s="151">
        <f>ROUND(IF($I301="Other HFC Blend",(AE301*$L301*SUMIF(Lists!$E$2:$E$133,'Quarterly Information'!$K301,Exchange_Value)+AE301*$N301*SUMIF(Lists!$E$2:$E$133,'Quarterly Information'!$M301,Exchange_Value)+AE301*$P301*SUMIF(Lists!$E$2:$E$133,'Quarterly Information'!$O301,Exchange_Value)+AE301*$R301*SUMIF(Lists!$E$2:$E$133,'Quarterly Information'!$Q301,Exchange_Value)+AE301*$T301*SUMIF(Lists!$E$2:$E$133,'Quarterly Information'!$S301,Exchange_Value))/1000,AE301*SUMIF(Lists!$E$2:$E$133,$I301,Exchange_Value)/1000),1)</f>
        <v>0</v>
      </c>
      <c r="CC301" s="151">
        <f>ROUND(IF($I301="Other HFC Blend",(AF301*$L301*SUMIF(Lists!$E$2:$E$133,'Quarterly Information'!$K301,Exchange_Value)+AF301*$N301*SUMIF(Lists!$E$2:$E$133,'Quarterly Information'!$M301,Exchange_Value)+AF301*$P301*SUMIF(Lists!$E$2:$E$133,'Quarterly Information'!$O301,Exchange_Value)+AF301*$R301*SUMIF(Lists!$E$2:$E$133,'Quarterly Information'!$Q301,Exchange_Value)+AF301*$T301*SUMIF(Lists!$E$2:$E$133,'Quarterly Information'!$S301,Exchange_Value))/1000,AF301*SUMIF(Lists!$E$2:$E$133,$I301,Exchange_Value)/1000),1)</f>
        <v>0</v>
      </c>
    </row>
    <row r="302" spans="1:81" ht="14.1">
      <c r="A302" s="18">
        <v>260</v>
      </c>
      <c r="B302" s="46" t="str">
        <f t="shared" si="184"/>
        <v/>
      </c>
      <c r="C302" s="72"/>
      <c r="D302" s="47"/>
      <c r="E302" s="81"/>
      <c r="F302" s="48"/>
      <c r="G302" s="49"/>
      <c r="H302" s="50"/>
      <c r="I302" s="92"/>
      <c r="J302" s="104"/>
      <c r="K302" s="109"/>
      <c r="L302" s="51"/>
      <c r="M302" s="48"/>
      <c r="N302" s="51"/>
      <c r="O302" s="48"/>
      <c r="P302" s="51"/>
      <c r="Q302" s="69"/>
      <c r="R302" s="51"/>
      <c r="S302" s="69"/>
      <c r="T302" s="110"/>
      <c r="U302" s="107"/>
      <c r="V302" s="48"/>
      <c r="W302" s="52"/>
      <c r="X302" s="48"/>
      <c r="Y302" s="116"/>
      <c r="Z302" s="133"/>
      <c r="AA302" s="131"/>
      <c r="AB302" s="76"/>
      <c r="AC302" s="76"/>
      <c r="AD302" s="76"/>
      <c r="AE302" s="76"/>
      <c r="AF302" s="76"/>
      <c r="AG302" s="145"/>
      <c r="AH302"/>
      <c r="AI302" s="148">
        <f t="shared" si="148"/>
        <v>0</v>
      </c>
      <c r="AJ302" s="148">
        <f t="shared" si="149"/>
        <v>0</v>
      </c>
      <c r="AK302" s="148">
        <f t="shared" si="150"/>
        <v>0</v>
      </c>
      <c r="AL302" s="148">
        <f t="shared" si="151"/>
        <v>0</v>
      </c>
      <c r="AM302" s="148">
        <f t="shared" si="152"/>
        <v>0</v>
      </c>
      <c r="AN302" s="148">
        <f t="shared" si="153"/>
        <v>0</v>
      </c>
      <c r="AO302" s="150"/>
      <c r="AP302" s="149" t="e">
        <f t="shared" si="154"/>
        <v>#DIV/0!</v>
      </c>
      <c r="AQ302" s="149" t="e">
        <f t="shared" si="155"/>
        <v>#DIV/0!</v>
      </c>
      <c r="AR302" s="149" t="e">
        <f t="shared" si="156"/>
        <v>#DIV/0!</v>
      </c>
      <c r="AS302" s="149" t="e">
        <f t="shared" si="157"/>
        <v>#DIV/0!</v>
      </c>
      <c r="AT302" s="149" t="e">
        <f t="shared" si="158"/>
        <v>#DIV/0!</v>
      </c>
      <c r="AU302" s="148">
        <f t="shared" si="159"/>
        <v>0</v>
      </c>
      <c r="AV302" s="149" t="e">
        <f t="shared" si="160"/>
        <v>#DIV/0!</v>
      </c>
      <c r="AW302" s="149" t="e">
        <f t="shared" si="161"/>
        <v>#DIV/0!</v>
      </c>
      <c r="AX302" s="149" t="e">
        <f t="shared" si="162"/>
        <v>#DIV/0!</v>
      </c>
      <c r="AY302" s="149" t="e">
        <f t="shared" si="163"/>
        <v>#DIV/0!</v>
      </c>
      <c r="AZ302" s="149" t="e">
        <f t="shared" si="164"/>
        <v>#DIV/0!</v>
      </c>
      <c r="BA302" s="148">
        <f t="shared" si="165"/>
        <v>0</v>
      </c>
      <c r="BB302" s="149" t="e">
        <f t="shared" si="166"/>
        <v>#DIV/0!</v>
      </c>
      <c r="BC302" s="149" t="e">
        <f t="shared" si="167"/>
        <v>#DIV/0!</v>
      </c>
      <c r="BD302" s="149" t="e">
        <f t="shared" si="168"/>
        <v>#DIV/0!</v>
      </c>
      <c r="BE302" s="149" t="e">
        <f t="shared" si="169"/>
        <v>#DIV/0!</v>
      </c>
      <c r="BF302" s="149" t="e">
        <f t="shared" si="170"/>
        <v>#DIV/0!</v>
      </c>
      <c r="BG302" s="148">
        <f t="shared" si="171"/>
        <v>0</v>
      </c>
      <c r="BH302" s="149" t="e">
        <f t="shared" si="172"/>
        <v>#DIV/0!</v>
      </c>
      <c r="BI302" s="149" t="e">
        <f t="shared" si="173"/>
        <v>#DIV/0!</v>
      </c>
      <c r="BJ302" s="149" t="e">
        <f t="shared" si="174"/>
        <v>#DIV/0!</v>
      </c>
      <c r="BK302" s="149" t="e">
        <f t="shared" si="175"/>
        <v>#DIV/0!</v>
      </c>
      <c r="BL302" s="149" t="e">
        <f t="shared" si="176"/>
        <v>#DIV/0!</v>
      </c>
      <c r="BM302" s="148">
        <f t="shared" si="177"/>
        <v>0</v>
      </c>
      <c r="BN302" s="149" t="e">
        <f t="shared" si="178"/>
        <v>#DIV/0!</v>
      </c>
      <c r="BO302" s="149" t="e">
        <f t="shared" si="179"/>
        <v>#DIV/0!</v>
      </c>
      <c r="BP302" s="149" t="e">
        <f t="shared" si="180"/>
        <v>#DIV/0!</v>
      </c>
      <c r="BQ302" s="149" t="e">
        <f t="shared" si="181"/>
        <v>#DIV/0!</v>
      </c>
      <c r="BR302" s="149" t="e">
        <f t="shared" si="182"/>
        <v>#DIV/0!</v>
      </c>
      <c r="BS302" s="148">
        <f t="shared" si="183"/>
        <v>0</v>
      </c>
      <c r="BT302" s="150"/>
      <c r="BU302" s="150" t="e">
        <f>VLOOKUP(I302,Lists!$D$2:$D$19,1,FALSE)</f>
        <v>#N/A</v>
      </c>
      <c r="BV302" s="150" t="e">
        <f>VLOOKUP($I302,Blends!$B$2:$B$115,1,FALSE)</f>
        <v>#N/A</v>
      </c>
      <c r="BW302" s="150"/>
      <c r="BX302" s="151">
        <f>ROUND(IF($I302="Other HFC Blend",(AA302*$L302*SUMIF(Lists!$E$2:$E$133,'Quarterly Information'!$K302,Exchange_Value)+AA302*$N302*SUMIF(Lists!$E$2:$E$133,'Quarterly Information'!$M302,Exchange_Value)+AA302*$P302*SUMIF(Lists!$E$2:$E$133,'Quarterly Information'!$O302,Exchange_Value)+AA302*$R302*SUMIF(Lists!$E$2:$E$133,'Quarterly Information'!$Q302,Exchange_Value)+AA302*$T302*SUMIF(Lists!$E$2:$E$133,'Quarterly Information'!$S302,Exchange_Value))/1000,AA302*SUMIF(Lists!$E$2:$E$133,$I302,Exchange_Value)/1000),1)</f>
        <v>0</v>
      </c>
      <c r="BY302" s="151">
        <f>ROUND(IF($I302="Other HFC Blend",(AB302*$L302*SUMIF(Lists!$E$2:$E$133,'Quarterly Information'!$K302,Exchange_Value)+AB302*$N302*SUMIF(Lists!$E$2:$E$133,'Quarterly Information'!$M302,Exchange_Value)+AB302*$P302*SUMIF(Lists!$E$2:$E$133,'Quarterly Information'!$O302,Exchange_Value)+AB302*$R302*SUMIF(Lists!$E$2:$E$133,'Quarterly Information'!$Q302,Exchange_Value)+AB302*$T302*SUMIF(Lists!$E$2:$E$133,'Quarterly Information'!$S302,Exchange_Value))/1000,AB302*SUMIF(Lists!$E$2:$E$133,$I302,Exchange_Value)/1000),1)</f>
        <v>0</v>
      </c>
      <c r="BZ302" s="151">
        <f>ROUND(IF($I302="Other HFC Blend",(AC302*$L302*SUMIF(Lists!$E$2:$E$133,'Quarterly Information'!$K302,Exchange_Value)+AC302*$N302*SUMIF(Lists!$E$2:$E$133,'Quarterly Information'!$M302,Exchange_Value)+AC302*$P302*SUMIF(Lists!$E$2:$E$133,'Quarterly Information'!$O302,Exchange_Value)+AC302*$R302*SUMIF(Lists!$E$2:$E$133,'Quarterly Information'!$Q302,Exchange_Value)+AC302*$T302*SUMIF(Lists!$E$2:$E$133,'Quarterly Information'!$S302,Exchange_Value))/1000,AC302*SUMIF(Lists!$E$2:$E$133,$I302,Exchange_Value)/1000),1)</f>
        <v>0</v>
      </c>
      <c r="CA302" s="151">
        <f>ROUND(IF($I302="Other HFC Blend",(AD302*$L302*SUMIF(Lists!$E$2:$E$133,'Quarterly Information'!$K302,Exchange_Value)+AD302*$N302*SUMIF(Lists!$E$2:$E$133,'Quarterly Information'!$M302,Exchange_Value)+AD302*$P302*SUMIF(Lists!$E$2:$E$133,'Quarterly Information'!$O302,Exchange_Value)+AD302*$R302*SUMIF(Lists!$E$2:$E$133,'Quarterly Information'!$Q302,Exchange_Value)+AD302*$T302*SUMIF(Lists!$E$2:$E$133,'Quarterly Information'!$S302,Exchange_Value))/1000,AD302*SUMIF(Lists!$E$2:$E$133,$I302,Exchange_Value)/1000),1)</f>
        <v>0</v>
      </c>
      <c r="CB302" s="151">
        <f>ROUND(IF($I302="Other HFC Blend",(AE302*$L302*SUMIF(Lists!$E$2:$E$133,'Quarterly Information'!$K302,Exchange_Value)+AE302*$N302*SUMIF(Lists!$E$2:$E$133,'Quarterly Information'!$M302,Exchange_Value)+AE302*$P302*SUMIF(Lists!$E$2:$E$133,'Quarterly Information'!$O302,Exchange_Value)+AE302*$R302*SUMIF(Lists!$E$2:$E$133,'Quarterly Information'!$Q302,Exchange_Value)+AE302*$T302*SUMIF(Lists!$E$2:$E$133,'Quarterly Information'!$S302,Exchange_Value))/1000,AE302*SUMIF(Lists!$E$2:$E$133,$I302,Exchange_Value)/1000),1)</f>
        <v>0</v>
      </c>
      <c r="CC302" s="151">
        <f>ROUND(IF($I302="Other HFC Blend",(AF302*$L302*SUMIF(Lists!$E$2:$E$133,'Quarterly Information'!$K302,Exchange_Value)+AF302*$N302*SUMIF(Lists!$E$2:$E$133,'Quarterly Information'!$M302,Exchange_Value)+AF302*$P302*SUMIF(Lists!$E$2:$E$133,'Quarterly Information'!$O302,Exchange_Value)+AF302*$R302*SUMIF(Lists!$E$2:$E$133,'Quarterly Information'!$Q302,Exchange_Value)+AF302*$T302*SUMIF(Lists!$E$2:$E$133,'Quarterly Information'!$S302,Exchange_Value))/1000,AF302*SUMIF(Lists!$E$2:$E$133,$I302,Exchange_Value)/1000),1)</f>
        <v>0</v>
      </c>
    </row>
    <row r="303" spans="1:81" ht="14.1">
      <c r="A303" s="18">
        <v>261</v>
      </c>
      <c r="B303" s="46" t="str">
        <f t="shared" si="184"/>
        <v/>
      </c>
      <c r="C303" s="72"/>
      <c r="D303" s="47"/>
      <c r="E303" s="81"/>
      <c r="F303" s="48"/>
      <c r="G303" s="49"/>
      <c r="H303" s="50"/>
      <c r="I303" s="92"/>
      <c r="J303" s="104"/>
      <c r="K303" s="109"/>
      <c r="L303" s="51"/>
      <c r="M303" s="48"/>
      <c r="N303" s="51"/>
      <c r="O303" s="48"/>
      <c r="P303" s="51"/>
      <c r="Q303" s="69"/>
      <c r="R303" s="51"/>
      <c r="S303" s="69"/>
      <c r="T303" s="110"/>
      <c r="U303" s="107"/>
      <c r="V303" s="48"/>
      <c r="W303" s="52"/>
      <c r="X303" s="48"/>
      <c r="Y303" s="116"/>
      <c r="Z303" s="133"/>
      <c r="AA303" s="131"/>
      <c r="AB303" s="76"/>
      <c r="AC303" s="76"/>
      <c r="AD303" s="76"/>
      <c r="AE303" s="76"/>
      <c r="AF303" s="76"/>
      <c r="AG303" s="145"/>
      <c r="AH303"/>
      <c r="AI303" s="148">
        <f t="shared" si="148"/>
        <v>0</v>
      </c>
      <c r="AJ303" s="148">
        <f t="shared" si="149"/>
        <v>0</v>
      </c>
      <c r="AK303" s="148">
        <f t="shared" si="150"/>
        <v>0</v>
      </c>
      <c r="AL303" s="148">
        <f t="shared" si="151"/>
        <v>0</v>
      </c>
      <c r="AM303" s="148">
        <f t="shared" si="152"/>
        <v>0</v>
      </c>
      <c r="AN303" s="148">
        <f t="shared" si="153"/>
        <v>0</v>
      </c>
      <c r="AO303" s="150"/>
      <c r="AP303" s="149" t="e">
        <f t="shared" si="154"/>
        <v>#DIV/0!</v>
      </c>
      <c r="AQ303" s="149" t="e">
        <f t="shared" si="155"/>
        <v>#DIV/0!</v>
      </c>
      <c r="AR303" s="149" t="e">
        <f t="shared" si="156"/>
        <v>#DIV/0!</v>
      </c>
      <c r="AS303" s="149" t="e">
        <f t="shared" si="157"/>
        <v>#DIV/0!</v>
      </c>
      <c r="AT303" s="149" t="e">
        <f t="shared" si="158"/>
        <v>#DIV/0!</v>
      </c>
      <c r="AU303" s="148">
        <f t="shared" si="159"/>
        <v>0</v>
      </c>
      <c r="AV303" s="149" t="e">
        <f t="shared" si="160"/>
        <v>#DIV/0!</v>
      </c>
      <c r="AW303" s="149" t="e">
        <f t="shared" si="161"/>
        <v>#DIV/0!</v>
      </c>
      <c r="AX303" s="149" t="e">
        <f t="shared" si="162"/>
        <v>#DIV/0!</v>
      </c>
      <c r="AY303" s="149" t="e">
        <f t="shared" si="163"/>
        <v>#DIV/0!</v>
      </c>
      <c r="AZ303" s="149" t="e">
        <f t="shared" si="164"/>
        <v>#DIV/0!</v>
      </c>
      <c r="BA303" s="148">
        <f t="shared" si="165"/>
        <v>0</v>
      </c>
      <c r="BB303" s="149" t="e">
        <f t="shared" si="166"/>
        <v>#DIV/0!</v>
      </c>
      <c r="BC303" s="149" t="e">
        <f t="shared" si="167"/>
        <v>#DIV/0!</v>
      </c>
      <c r="BD303" s="149" t="e">
        <f t="shared" si="168"/>
        <v>#DIV/0!</v>
      </c>
      <c r="BE303" s="149" t="e">
        <f t="shared" si="169"/>
        <v>#DIV/0!</v>
      </c>
      <c r="BF303" s="149" t="e">
        <f t="shared" si="170"/>
        <v>#DIV/0!</v>
      </c>
      <c r="BG303" s="148">
        <f t="shared" si="171"/>
        <v>0</v>
      </c>
      <c r="BH303" s="149" t="e">
        <f t="shared" si="172"/>
        <v>#DIV/0!</v>
      </c>
      <c r="BI303" s="149" t="e">
        <f t="shared" si="173"/>
        <v>#DIV/0!</v>
      </c>
      <c r="BJ303" s="149" t="e">
        <f t="shared" si="174"/>
        <v>#DIV/0!</v>
      </c>
      <c r="BK303" s="149" t="e">
        <f t="shared" si="175"/>
        <v>#DIV/0!</v>
      </c>
      <c r="BL303" s="149" t="e">
        <f t="shared" si="176"/>
        <v>#DIV/0!</v>
      </c>
      <c r="BM303" s="148">
        <f t="shared" si="177"/>
        <v>0</v>
      </c>
      <c r="BN303" s="149" t="e">
        <f t="shared" si="178"/>
        <v>#DIV/0!</v>
      </c>
      <c r="BO303" s="149" t="e">
        <f t="shared" si="179"/>
        <v>#DIV/0!</v>
      </c>
      <c r="BP303" s="149" t="e">
        <f t="shared" si="180"/>
        <v>#DIV/0!</v>
      </c>
      <c r="BQ303" s="149" t="e">
        <f t="shared" si="181"/>
        <v>#DIV/0!</v>
      </c>
      <c r="BR303" s="149" t="e">
        <f t="shared" si="182"/>
        <v>#DIV/0!</v>
      </c>
      <c r="BS303" s="148">
        <f t="shared" si="183"/>
        <v>0</v>
      </c>
      <c r="BT303" s="150"/>
      <c r="BU303" s="150" t="e">
        <f>VLOOKUP(I303,Lists!$D$2:$D$19,1,FALSE)</f>
        <v>#N/A</v>
      </c>
      <c r="BV303" s="150" t="e">
        <f>VLOOKUP($I303,Blends!$B$2:$B$115,1,FALSE)</f>
        <v>#N/A</v>
      </c>
      <c r="BW303" s="150"/>
      <c r="BX303" s="151">
        <f>ROUND(IF($I303="Other HFC Blend",(AA303*$L303*SUMIF(Lists!$E$2:$E$133,'Quarterly Information'!$K303,Exchange_Value)+AA303*$N303*SUMIF(Lists!$E$2:$E$133,'Quarterly Information'!$M303,Exchange_Value)+AA303*$P303*SUMIF(Lists!$E$2:$E$133,'Quarterly Information'!$O303,Exchange_Value)+AA303*$R303*SUMIF(Lists!$E$2:$E$133,'Quarterly Information'!$Q303,Exchange_Value)+AA303*$T303*SUMIF(Lists!$E$2:$E$133,'Quarterly Information'!$S303,Exchange_Value))/1000,AA303*SUMIF(Lists!$E$2:$E$133,$I303,Exchange_Value)/1000),1)</f>
        <v>0</v>
      </c>
      <c r="BY303" s="151">
        <f>ROUND(IF($I303="Other HFC Blend",(AB303*$L303*SUMIF(Lists!$E$2:$E$133,'Quarterly Information'!$K303,Exchange_Value)+AB303*$N303*SUMIF(Lists!$E$2:$E$133,'Quarterly Information'!$M303,Exchange_Value)+AB303*$P303*SUMIF(Lists!$E$2:$E$133,'Quarterly Information'!$O303,Exchange_Value)+AB303*$R303*SUMIF(Lists!$E$2:$E$133,'Quarterly Information'!$Q303,Exchange_Value)+AB303*$T303*SUMIF(Lists!$E$2:$E$133,'Quarterly Information'!$S303,Exchange_Value))/1000,AB303*SUMIF(Lists!$E$2:$E$133,$I303,Exchange_Value)/1000),1)</f>
        <v>0</v>
      </c>
      <c r="BZ303" s="151">
        <f>ROUND(IF($I303="Other HFC Blend",(AC303*$L303*SUMIF(Lists!$E$2:$E$133,'Quarterly Information'!$K303,Exchange_Value)+AC303*$N303*SUMIF(Lists!$E$2:$E$133,'Quarterly Information'!$M303,Exchange_Value)+AC303*$P303*SUMIF(Lists!$E$2:$E$133,'Quarterly Information'!$O303,Exchange_Value)+AC303*$R303*SUMIF(Lists!$E$2:$E$133,'Quarterly Information'!$Q303,Exchange_Value)+AC303*$T303*SUMIF(Lists!$E$2:$E$133,'Quarterly Information'!$S303,Exchange_Value))/1000,AC303*SUMIF(Lists!$E$2:$E$133,$I303,Exchange_Value)/1000),1)</f>
        <v>0</v>
      </c>
      <c r="CA303" s="151">
        <f>ROUND(IF($I303="Other HFC Blend",(AD303*$L303*SUMIF(Lists!$E$2:$E$133,'Quarterly Information'!$K303,Exchange_Value)+AD303*$N303*SUMIF(Lists!$E$2:$E$133,'Quarterly Information'!$M303,Exchange_Value)+AD303*$P303*SUMIF(Lists!$E$2:$E$133,'Quarterly Information'!$O303,Exchange_Value)+AD303*$R303*SUMIF(Lists!$E$2:$E$133,'Quarterly Information'!$Q303,Exchange_Value)+AD303*$T303*SUMIF(Lists!$E$2:$E$133,'Quarterly Information'!$S303,Exchange_Value))/1000,AD303*SUMIF(Lists!$E$2:$E$133,$I303,Exchange_Value)/1000),1)</f>
        <v>0</v>
      </c>
      <c r="CB303" s="151">
        <f>ROUND(IF($I303="Other HFC Blend",(AE303*$L303*SUMIF(Lists!$E$2:$E$133,'Quarterly Information'!$K303,Exchange_Value)+AE303*$N303*SUMIF(Lists!$E$2:$E$133,'Quarterly Information'!$M303,Exchange_Value)+AE303*$P303*SUMIF(Lists!$E$2:$E$133,'Quarterly Information'!$O303,Exchange_Value)+AE303*$R303*SUMIF(Lists!$E$2:$E$133,'Quarterly Information'!$Q303,Exchange_Value)+AE303*$T303*SUMIF(Lists!$E$2:$E$133,'Quarterly Information'!$S303,Exchange_Value))/1000,AE303*SUMIF(Lists!$E$2:$E$133,$I303,Exchange_Value)/1000),1)</f>
        <v>0</v>
      </c>
      <c r="CC303" s="151">
        <f>ROUND(IF($I303="Other HFC Blend",(AF303*$L303*SUMIF(Lists!$E$2:$E$133,'Quarterly Information'!$K303,Exchange_Value)+AF303*$N303*SUMIF(Lists!$E$2:$E$133,'Quarterly Information'!$M303,Exchange_Value)+AF303*$P303*SUMIF(Lists!$E$2:$E$133,'Quarterly Information'!$O303,Exchange_Value)+AF303*$R303*SUMIF(Lists!$E$2:$E$133,'Quarterly Information'!$Q303,Exchange_Value)+AF303*$T303*SUMIF(Lists!$E$2:$E$133,'Quarterly Information'!$S303,Exchange_Value))/1000,AF303*SUMIF(Lists!$E$2:$E$133,$I303,Exchange_Value)/1000),1)</f>
        <v>0</v>
      </c>
    </row>
    <row r="304" spans="1:81" ht="14.1">
      <c r="A304" s="18">
        <v>262</v>
      </c>
      <c r="B304" s="46" t="str">
        <f t="shared" si="184"/>
        <v/>
      </c>
      <c r="C304" s="72"/>
      <c r="D304" s="47"/>
      <c r="E304" s="81"/>
      <c r="F304" s="48"/>
      <c r="G304" s="49"/>
      <c r="H304" s="50"/>
      <c r="I304" s="92"/>
      <c r="J304" s="104"/>
      <c r="K304" s="109"/>
      <c r="L304" s="51"/>
      <c r="M304" s="48"/>
      <c r="N304" s="51"/>
      <c r="O304" s="48"/>
      <c r="P304" s="51"/>
      <c r="Q304" s="69"/>
      <c r="R304" s="51"/>
      <c r="S304" s="69"/>
      <c r="T304" s="110"/>
      <c r="U304" s="107"/>
      <c r="V304" s="48"/>
      <c r="W304" s="52"/>
      <c r="X304" s="48"/>
      <c r="Y304" s="116"/>
      <c r="Z304" s="133"/>
      <c r="AA304" s="131"/>
      <c r="AB304" s="76"/>
      <c r="AC304" s="76"/>
      <c r="AD304" s="76"/>
      <c r="AE304" s="76"/>
      <c r="AF304" s="76"/>
      <c r="AG304" s="145"/>
      <c r="AH304"/>
      <c r="AI304" s="148">
        <f t="shared" si="148"/>
        <v>0</v>
      </c>
      <c r="AJ304" s="148">
        <f t="shared" si="149"/>
        <v>0</v>
      </c>
      <c r="AK304" s="148">
        <f t="shared" si="150"/>
        <v>0</v>
      </c>
      <c r="AL304" s="148">
        <f t="shared" si="151"/>
        <v>0</v>
      </c>
      <c r="AM304" s="148">
        <f t="shared" si="152"/>
        <v>0</v>
      </c>
      <c r="AN304" s="148">
        <f t="shared" si="153"/>
        <v>0</v>
      </c>
      <c r="AO304" s="150"/>
      <c r="AP304" s="149" t="e">
        <f t="shared" si="154"/>
        <v>#DIV/0!</v>
      </c>
      <c r="AQ304" s="149" t="e">
        <f t="shared" si="155"/>
        <v>#DIV/0!</v>
      </c>
      <c r="AR304" s="149" t="e">
        <f t="shared" si="156"/>
        <v>#DIV/0!</v>
      </c>
      <c r="AS304" s="149" t="e">
        <f t="shared" si="157"/>
        <v>#DIV/0!</v>
      </c>
      <c r="AT304" s="149" t="e">
        <f t="shared" si="158"/>
        <v>#DIV/0!</v>
      </c>
      <c r="AU304" s="148">
        <f t="shared" si="159"/>
        <v>0</v>
      </c>
      <c r="AV304" s="149" t="e">
        <f t="shared" si="160"/>
        <v>#DIV/0!</v>
      </c>
      <c r="AW304" s="149" t="e">
        <f t="shared" si="161"/>
        <v>#DIV/0!</v>
      </c>
      <c r="AX304" s="149" t="e">
        <f t="shared" si="162"/>
        <v>#DIV/0!</v>
      </c>
      <c r="AY304" s="149" t="e">
        <f t="shared" si="163"/>
        <v>#DIV/0!</v>
      </c>
      <c r="AZ304" s="149" t="e">
        <f t="shared" si="164"/>
        <v>#DIV/0!</v>
      </c>
      <c r="BA304" s="148">
        <f t="shared" si="165"/>
        <v>0</v>
      </c>
      <c r="BB304" s="149" t="e">
        <f t="shared" si="166"/>
        <v>#DIV/0!</v>
      </c>
      <c r="BC304" s="149" t="e">
        <f t="shared" si="167"/>
        <v>#DIV/0!</v>
      </c>
      <c r="BD304" s="149" t="e">
        <f t="shared" si="168"/>
        <v>#DIV/0!</v>
      </c>
      <c r="BE304" s="149" t="e">
        <f t="shared" si="169"/>
        <v>#DIV/0!</v>
      </c>
      <c r="BF304" s="149" t="e">
        <f t="shared" si="170"/>
        <v>#DIV/0!</v>
      </c>
      <c r="BG304" s="148">
        <f t="shared" si="171"/>
        <v>0</v>
      </c>
      <c r="BH304" s="149" t="e">
        <f t="shared" si="172"/>
        <v>#DIV/0!</v>
      </c>
      <c r="BI304" s="149" t="e">
        <f t="shared" si="173"/>
        <v>#DIV/0!</v>
      </c>
      <c r="BJ304" s="149" t="e">
        <f t="shared" si="174"/>
        <v>#DIV/0!</v>
      </c>
      <c r="BK304" s="149" t="e">
        <f t="shared" si="175"/>
        <v>#DIV/0!</v>
      </c>
      <c r="BL304" s="149" t="e">
        <f t="shared" si="176"/>
        <v>#DIV/0!</v>
      </c>
      <c r="BM304" s="148">
        <f t="shared" si="177"/>
        <v>0</v>
      </c>
      <c r="BN304" s="149" t="e">
        <f t="shared" si="178"/>
        <v>#DIV/0!</v>
      </c>
      <c r="BO304" s="149" t="e">
        <f t="shared" si="179"/>
        <v>#DIV/0!</v>
      </c>
      <c r="BP304" s="149" t="e">
        <f t="shared" si="180"/>
        <v>#DIV/0!</v>
      </c>
      <c r="BQ304" s="149" t="e">
        <f t="shared" si="181"/>
        <v>#DIV/0!</v>
      </c>
      <c r="BR304" s="149" t="e">
        <f t="shared" si="182"/>
        <v>#DIV/0!</v>
      </c>
      <c r="BS304" s="148">
        <f t="shared" si="183"/>
        <v>0</v>
      </c>
      <c r="BT304" s="150"/>
      <c r="BU304" s="150" t="e">
        <f>VLOOKUP(I304,Lists!$D$2:$D$19,1,FALSE)</f>
        <v>#N/A</v>
      </c>
      <c r="BV304" s="150" t="e">
        <f>VLOOKUP($I304,Blends!$B$2:$B$115,1,FALSE)</f>
        <v>#N/A</v>
      </c>
      <c r="BW304" s="150"/>
      <c r="BX304" s="151">
        <f>ROUND(IF($I304="Other HFC Blend",(AA304*$L304*SUMIF(Lists!$E$2:$E$133,'Quarterly Information'!$K304,Exchange_Value)+AA304*$N304*SUMIF(Lists!$E$2:$E$133,'Quarterly Information'!$M304,Exchange_Value)+AA304*$P304*SUMIF(Lists!$E$2:$E$133,'Quarterly Information'!$O304,Exchange_Value)+AA304*$R304*SUMIF(Lists!$E$2:$E$133,'Quarterly Information'!$Q304,Exchange_Value)+AA304*$T304*SUMIF(Lists!$E$2:$E$133,'Quarterly Information'!$S304,Exchange_Value))/1000,AA304*SUMIF(Lists!$E$2:$E$133,$I304,Exchange_Value)/1000),1)</f>
        <v>0</v>
      </c>
      <c r="BY304" s="151">
        <f>ROUND(IF($I304="Other HFC Blend",(AB304*$L304*SUMIF(Lists!$E$2:$E$133,'Quarterly Information'!$K304,Exchange_Value)+AB304*$N304*SUMIF(Lists!$E$2:$E$133,'Quarterly Information'!$M304,Exchange_Value)+AB304*$P304*SUMIF(Lists!$E$2:$E$133,'Quarterly Information'!$O304,Exchange_Value)+AB304*$R304*SUMIF(Lists!$E$2:$E$133,'Quarterly Information'!$Q304,Exchange_Value)+AB304*$T304*SUMIF(Lists!$E$2:$E$133,'Quarterly Information'!$S304,Exchange_Value))/1000,AB304*SUMIF(Lists!$E$2:$E$133,$I304,Exchange_Value)/1000),1)</f>
        <v>0</v>
      </c>
      <c r="BZ304" s="151">
        <f>ROUND(IF($I304="Other HFC Blend",(AC304*$L304*SUMIF(Lists!$E$2:$E$133,'Quarterly Information'!$K304,Exchange_Value)+AC304*$N304*SUMIF(Lists!$E$2:$E$133,'Quarterly Information'!$M304,Exchange_Value)+AC304*$P304*SUMIF(Lists!$E$2:$E$133,'Quarterly Information'!$O304,Exchange_Value)+AC304*$R304*SUMIF(Lists!$E$2:$E$133,'Quarterly Information'!$Q304,Exchange_Value)+AC304*$T304*SUMIF(Lists!$E$2:$E$133,'Quarterly Information'!$S304,Exchange_Value))/1000,AC304*SUMIF(Lists!$E$2:$E$133,$I304,Exchange_Value)/1000),1)</f>
        <v>0</v>
      </c>
      <c r="CA304" s="151">
        <f>ROUND(IF($I304="Other HFC Blend",(AD304*$L304*SUMIF(Lists!$E$2:$E$133,'Quarterly Information'!$K304,Exchange_Value)+AD304*$N304*SUMIF(Lists!$E$2:$E$133,'Quarterly Information'!$M304,Exchange_Value)+AD304*$P304*SUMIF(Lists!$E$2:$E$133,'Quarterly Information'!$O304,Exchange_Value)+AD304*$R304*SUMIF(Lists!$E$2:$E$133,'Quarterly Information'!$Q304,Exchange_Value)+AD304*$T304*SUMIF(Lists!$E$2:$E$133,'Quarterly Information'!$S304,Exchange_Value))/1000,AD304*SUMIF(Lists!$E$2:$E$133,$I304,Exchange_Value)/1000),1)</f>
        <v>0</v>
      </c>
      <c r="CB304" s="151">
        <f>ROUND(IF($I304="Other HFC Blend",(AE304*$L304*SUMIF(Lists!$E$2:$E$133,'Quarterly Information'!$K304,Exchange_Value)+AE304*$N304*SUMIF(Lists!$E$2:$E$133,'Quarterly Information'!$M304,Exchange_Value)+AE304*$P304*SUMIF(Lists!$E$2:$E$133,'Quarterly Information'!$O304,Exchange_Value)+AE304*$R304*SUMIF(Lists!$E$2:$E$133,'Quarterly Information'!$Q304,Exchange_Value)+AE304*$T304*SUMIF(Lists!$E$2:$E$133,'Quarterly Information'!$S304,Exchange_Value))/1000,AE304*SUMIF(Lists!$E$2:$E$133,$I304,Exchange_Value)/1000),1)</f>
        <v>0</v>
      </c>
      <c r="CC304" s="151">
        <f>ROUND(IF($I304="Other HFC Blend",(AF304*$L304*SUMIF(Lists!$E$2:$E$133,'Quarterly Information'!$K304,Exchange_Value)+AF304*$N304*SUMIF(Lists!$E$2:$E$133,'Quarterly Information'!$M304,Exchange_Value)+AF304*$P304*SUMIF(Lists!$E$2:$E$133,'Quarterly Information'!$O304,Exchange_Value)+AF304*$R304*SUMIF(Lists!$E$2:$E$133,'Quarterly Information'!$Q304,Exchange_Value)+AF304*$T304*SUMIF(Lists!$E$2:$E$133,'Quarterly Information'!$S304,Exchange_Value))/1000,AF304*SUMIF(Lists!$E$2:$E$133,$I304,Exchange_Value)/1000),1)</f>
        <v>0</v>
      </c>
    </row>
    <row r="305" spans="1:81" ht="14.1">
      <c r="A305" s="18">
        <v>263</v>
      </c>
      <c r="B305" s="46" t="str">
        <f t="shared" si="184"/>
        <v/>
      </c>
      <c r="C305" s="72"/>
      <c r="D305" s="47"/>
      <c r="E305" s="81"/>
      <c r="F305" s="48"/>
      <c r="G305" s="49"/>
      <c r="H305" s="50"/>
      <c r="I305" s="92"/>
      <c r="J305" s="104"/>
      <c r="K305" s="109"/>
      <c r="L305" s="51"/>
      <c r="M305" s="48"/>
      <c r="N305" s="51"/>
      <c r="O305" s="48"/>
      <c r="P305" s="51"/>
      <c r="Q305" s="69"/>
      <c r="R305" s="51"/>
      <c r="S305" s="69"/>
      <c r="T305" s="110"/>
      <c r="U305" s="107"/>
      <c r="V305" s="48"/>
      <c r="W305" s="52"/>
      <c r="X305" s="48"/>
      <c r="Y305" s="116"/>
      <c r="Z305" s="133"/>
      <c r="AA305" s="131"/>
      <c r="AB305" s="76"/>
      <c r="AC305" s="76"/>
      <c r="AD305" s="76"/>
      <c r="AE305" s="76"/>
      <c r="AF305" s="76"/>
      <c r="AG305" s="145"/>
      <c r="AH305"/>
      <c r="AI305" s="148">
        <f t="shared" si="148"/>
        <v>0</v>
      </c>
      <c r="AJ305" s="148">
        <f t="shared" si="149"/>
        <v>0</v>
      </c>
      <c r="AK305" s="148">
        <f t="shared" si="150"/>
        <v>0</v>
      </c>
      <c r="AL305" s="148">
        <f t="shared" si="151"/>
        <v>0</v>
      </c>
      <c r="AM305" s="148">
        <f t="shared" si="152"/>
        <v>0</v>
      </c>
      <c r="AN305" s="148">
        <f t="shared" si="153"/>
        <v>0</v>
      </c>
      <c r="AO305" s="150"/>
      <c r="AP305" s="149" t="e">
        <f t="shared" si="154"/>
        <v>#DIV/0!</v>
      </c>
      <c r="AQ305" s="149" t="e">
        <f t="shared" si="155"/>
        <v>#DIV/0!</v>
      </c>
      <c r="AR305" s="149" t="e">
        <f t="shared" si="156"/>
        <v>#DIV/0!</v>
      </c>
      <c r="AS305" s="149" t="e">
        <f t="shared" si="157"/>
        <v>#DIV/0!</v>
      </c>
      <c r="AT305" s="149" t="e">
        <f t="shared" si="158"/>
        <v>#DIV/0!</v>
      </c>
      <c r="AU305" s="148">
        <f t="shared" si="159"/>
        <v>0</v>
      </c>
      <c r="AV305" s="149" t="e">
        <f t="shared" si="160"/>
        <v>#DIV/0!</v>
      </c>
      <c r="AW305" s="149" t="e">
        <f t="shared" si="161"/>
        <v>#DIV/0!</v>
      </c>
      <c r="AX305" s="149" t="e">
        <f t="shared" si="162"/>
        <v>#DIV/0!</v>
      </c>
      <c r="AY305" s="149" t="e">
        <f t="shared" si="163"/>
        <v>#DIV/0!</v>
      </c>
      <c r="AZ305" s="149" t="e">
        <f t="shared" si="164"/>
        <v>#DIV/0!</v>
      </c>
      <c r="BA305" s="148">
        <f t="shared" si="165"/>
        <v>0</v>
      </c>
      <c r="BB305" s="149" t="e">
        <f t="shared" si="166"/>
        <v>#DIV/0!</v>
      </c>
      <c r="BC305" s="149" t="e">
        <f t="shared" si="167"/>
        <v>#DIV/0!</v>
      </c>
      <c r="BD305" s="149" t="e">
        <f t="shared" si="168"/>
        <v>#DIV/0!</v>
      </c>
      <c r="BE305" s="149" t="e">
        <f t="shared" si="169"/>
        <v>#DIV/0!</v>
      </c>
      <c r="BF305" s="149" t="e">
        <f t="shared" si="170"/>
        <v>#DIV/0!</v>
      </c>
      <c r="BG305" s="148">
        <f t="shared" si="171"/>
        <v>0</v>
      </c>
      <c r="BH305" s="149" t="e">
        <f t="shared" si="172"/>
        <v>#DIV/0!</v>
      </c>
      <c r="BI305" s="149" t="e">
        <f t="shared" si="173"/>
        <v>#DIV/0!</v>
      </c>
      <c r="BJ305" s="149" t="e">
        <f t="shared" si="174"/>
        <v>#DIV/0!</v>
      </c>
      <c r="BK305" s="149" t="e">
        <f t="shared" si="175"/>
        <v>#DIV/0!</v>
      </c>
      <c r="BL305" s="149" t="e">
        <f t="shared" si="176"/>
        <v>#DIV/0!</v>
      </c>
      <c r="BM305" s="148">
        <f t="shared" si="177"/>
        <v>0</v>
      </c>
      <c r="BN305" s="149" t="e">
        <f t="shared" si="178"/>
        <v>#DIV/0!</v>
      </c>
      <c r="BO305" s="149" t="e">
        <f t="shared" si="179"/>
        <v>#DIV/0!</v>
      </c>
      <c r="BP305" s="149" t="e">
        <f t="shared" si="180"/>
        <v>#DIV/0!</v>
      </c>
      <c r="BQ305" s="149" t="e">
        <f t="shared" si="181"/>
        <v>#DIV/0!</v>
      </c>
      <c r="BR305" s="149" t="e">
        <f t="shared" si="182"/>
        <v>#DIV/0!</v>
      </c>
      <c r="BS305" s="148">
        <f t="shared" si="183"/>
        <v>0</v>
      </c>
      <c r="BT305" s="150"/>
      <c r="BU305" s="150" t="e">
        <f>VLOOKUP(I305,Lists!$D$2:$D$19,1,FALSE)</f>
        <v>#N/A</v>
      </c>
      <c r="BV305" s="150" t="e">
        <f>VLOOKUP($I305,Blends!$B$2:$B$115,1,FALSE)</f>
        <v>#N/A</v>
      </c>
      <c r="BW305" s="150"/>
      <c r="BX305" s="151">
        <f>ROUND(IF($I305="Other HFC Blend",(AA305*$L305*SUMIF(Lists!$E$2:$E$133,'Quarterly Information'!$K305,Exchange_Value)+AA305*$N305*SUMIF(Lists!$E$2:$E$133,'Quarterly Information'!$M305,Exchange_Value)+AA305*$P305*SUMIF(Lists!$E$2:$E$133,'Quarterly Information'!$O305,Exchange_Value)+AA305*$R305*SUMIF(Lists!$E$2:$E$133,'Quarterly Information'!$Q305,Exchange_Value)+AA305*$T305*SUMIF(Lists!$E$2:$E$133,'Quarterly Information'!$S305,Exchange_Value))/1000,AA305*SUMIF(Lists!$E$2:$E$133,$I305,Exchange_Value)/1000),1)</f>
        <v>0</v>
      </c>
      <c r="BY305" s="151">
        <f>ROUND(IF($I305="Other HFC Blend",(AB305*$L305*SUMIF(Lists!$E$2:$E$133,'Quarterly Information'!$K305,Exchange_Value)+AB305*$N305*SUMIF(Lists!$E$2:$E$133,'Quarterly Information'!$M305,Exchange_Value)+AB305*$P305*SUMIF(Lists!$E$2:$E$133,'Quarterly Information'!$O305,Exchange_Value)+AB305*$R305*SUMIF(Lists!$E$2:$E$133,'Quarterly Information'!$Q305,Exchange_Value)+AB305*$T305*SUMIF(Lists!$E$2:$E$133,'Quarterly Information'!$S305,Exchange_Value))/1000,AB305*SUMIF(Lists!$E$2:$E$133,$I305,Exchange_Value)/1000),1)</f>
        <v>0</v>
      </c>
      <c r="BZ305" s="151">
        <f>ROUND(IF($I305="Other HFC Blend",(AC305*$L305*SUMIF(Lists!$E$2:$E$133,'Quarterly Information'!$K305,Exchange_Value)+AC305*$N305*SUMIF(Lists!$E$2:$E$133,'Quarterly Information'!$M305,Exchange_Value)+AC305*$P305*SUMIF(Lists!$E$2:$E$133,'Quarterly Information'!$O305,Exchange_Value)+AC305*$R305*SUMIF(Lists!$E$2:$E$133,'Quarterly Information'!$Q305,Exchange_Value)+AC305*$T305*SUMIF(Lists!$E$2:$E$133,'Quarterly Information'!$S305,Exchange_Value))/1000,AC305*SUMIF(Lists!$E$2:$E$133,$I305,Exchange_Value)/1000),1)</f>
        <v>0</v>
      </c>
      <c r="CA305" s="151">
        <f>ROUND(IF($I305="Other HFC Blend",(AD305*$L305*SUMIF(Lists!$E$2:$E$133,'Quarterly Information'!$K305,Exchange_Value)+AD305*$N305*SUMIF(Lists!$E$2:$E$133,'Quarterly Information'!$M305,Exchange_Value)+AD305*$P305*SUMIF(Lists!$E$2:$E$133,'Quarterly Information'!$O305,Exchange_Value)+AD305*$R305*SUMIF(Lists!$E$2:$E$133,'Quarterly Information'!$Q305,Exchange_Value)+AD305*$T305*SUMIF(Lists!$E$2:$E$133,'Quarterly Information'!$S305,Exchange_Value))/1000,AD305*SUMIF(Lists!$E$2:$E$133,$I305,Exchange_Value)/1000),1)</f>
        <v>0</v>
      </c>
      <c r="CB305" s="151">
        <f>ROUND(IF($I305="Other HFC Blend",(AE305*$L305*SUMIF(Lists!$E$2:$E$133,'Quarterly Information'!$K305,Exchange_Value)+AE305*$N305*SUMIF(Lists!$E$2:$E$133,'Quarterly Information'!$M305,Exchange_Value)+AE305*$P305*SUMIF(Lists!$E$2:$E$133,'Quarterly Information'!$O305,Exchange_Value)+AE305*$R305*SUMIF(Lists!$E$2:$E$133,'Quarterly Information'!$Q305,Exchange_Value)+AE305*$T305*SUMIF(Lists!$E$2:$E$133,'Quarterly Information'!$S305,Exchange_Value))/1000,AE305*SUMIF(Lists!$E$2:$E$133,$I305,Exchange_Value)/1000),1)</f>
        <v>0</v>
      </c>
      <c r="CC305" s="151">
        <f>ROUND(IF($I305="Other HFC Blend",(AF305*$L305*SUMIF(Lists!$E$2:$E$133,'Quarterly Information'!$K305,Exchange_Value)+AF305*$N305*SUMIF(Lists!$E$2:$E$133,'Quarterly Information'!$M305,Exchange_Value)+AF305*$P305*SUMIF(Lists!$E$2:$E$133,'Quarterly Information'!$O305,Exchange_Value)+AF305*$R305*SUMIF(Lists!$E$2:$E$133,'Quarterly Information'!$Q305,Exchange_Value)+AF305*$T305*SUMIF(Lists!$E$2:$E$133,'Quarterly Information'!$S305,Exchange_Value))/1000,AF305*SUMIF(Lists!$E$2:$E$133,$I305,Exchange_Value)/1000),1)</f>
        <v>0</v>
      </c>
    </row>
    <row r="306" spans="1:81" ht="14.1">
      <c r="A306" s="18">
        <v>264</v>
      </c>
      <c r="B306" s="46" t="str">
        <f t="shared" si="184"/>
        <v/>
      </c>
      <c r="C306" s="72"/>
      <c r="D306" s="47"/>
      <c r="E306" s="81"/>
      <c r="F306" s="48"/>
      <c r="G306" s="49"/>
      <c r="H306" s="50"/>
      <c r="I306" s="92"/>
      <c r="J306" s="104"/>
      <c r="K306" s="109"/>
      <c r="L306" s="51"/>
      <c r="M306" s="48"/>
      <c r="N306" s="51"/>
      <c r="O306" s="48"/>
      <c r="P306" s="51"/>
      <c r="Q306" s="69"/>
      <c r="R306" s="51"/>
      <c r="S306" s="69"/>
      <c r="T306" s="110"/>
      <c r="U306" s="107"/>
      <c r="V306" s="48"/>
      <c r="W306" s="52"/>
      <c r="X306" s="48"/>
      <c r="Y306" s="116"/>
      <c r="Z306" s="133"/>
      <c r="AA306" s="131"/>
      <c r="AB306" s="76"/>
      <c r="AC306" s="76"/>
      <c r="AD306" s="76"/>
      <c r="AE306" s="76"/>
      <c r="AF306" s="76"/>
      <c r="AG306" s="145"/>
      <c r="AH306"/>
      <c r="AI306" s="148">
        <f t="shared" si="148"/>
        <v>0</v>
      </c>
      <c r="AJ306" s="148">
        <f t="shared" si="149"/>
        <v>0</v>
      </c>
      <c r="AK306" s="148">
        <f t="shared" si="150"/>
        <v>0</v>
      </c>
      <c r="AL306" s="148">
        <f t="shared" si="151"/>
        <v>0</v>
      </c>
      <c r="AM306" s="148">
        <f t="shared" si="152"/>
        <v>0</v>
      </c>
      <c r="AN306" s="148">
        <f t="shared" si="153"/>
        <v>0</v>
      </c>
      <c r="AO306" s="150"/>
      <c r="AP306" s="149" t="e">
        <f t="shared" si="154"/>
        <v>#DIV/0!</v>
      </c>
      <c r="AQ306" s="149" t="e">
        <f t="shared" si="155"/>
        <v>#DIV/0!</v>
      </c>
      <c r="AR306" s="149" t="e">
        <f t="shared" si="156"/>
        <v>#DIV/0!</v>
      </c>
      <c r="AS306" s="149" t="e">
        <f t="shared" si="157"/>
        <v>#DIV/0!</v>
      </c>
      <c r="AT306" s="149" t="e">
        <f t="shared" si="158"/>
        <v>#DIV/0!</v>
      </c>
      <c r="AU306" s="148">
        <f t="shared" si="159"/>
        <v>0</v>
      </c>
      <c r="AV306" s="149" t="e">
        <f t="shared" si="160"/>
        <v>#DIV/0!</v>
      </c>
      <c r="AW306" s="149" t="e">
        <f t="shared" si="161"/>
        <v>#DIV/0!</v>
      </c>
      <c r="AX306" s="149" t="e">
        <f t="shared" si="162"/>
        <v>#DIV/0!</v>
      </c>
      <c r="AY306" s="149" t="e">
        <f t="shared" si="163"/>
        <v>#DIV/0!</v>
      </c>
      <c r="AZ306" s="149" t="e">
        <f t="shared" si="164"/>
        <v>#DIV/0!</v>
      </c>
      <c r="BA306" s="148">
        <f t="shared" si="165"/>
        <v>0</v>
      </c>
      <c r="BB306" s="149" t="e">
        <f t="shared" si="166"/>
        <v>#DIV/0!</v>
      </c>
      <c r="BC306" s="149" t="e">
        <f t="shared" si="167"/>
        <v>#DIV/0!</v>
      </c>
      <c r="BD306" s="149" t="e">
        <f t="shared" si="168"/>
        <v>#DIV/0!</v>
      </c>
      <c r="BE306" s="149" t="e">
        <f t="shared" si="169"/>
        <v>#DIV/0!</v>
      </c>
      <c r="BF306" s="149" t="e">
        <f t="shared" si="170"/>
        <v>#DIV/0!</v>
      </c>
      <c r="BG306" s="148">
        <f t="shared" si="171"/>
        <v>0</v>
      </c>
      <c r="BH306" s="149" t="e">
        <f t="shared" si="172"/>
        <v>#DIV/0!</v>
      </c>
      <c r="BI306" s="149" t="e">
        <f t="shared" si="173"/>
        <v>#DIV/0!</v>
      </c>
      <c r="BJ306" s="149" t="e">
        <f t="shared" si="174"/>
        <v>#DIV/0!</v>
      </c>
      <c r="BK306" s="149" t="e">
        <f t="shared" si="175"/>
        <v>#DIV/0!</v>
      </c>
      <c r="BL306" s="149" t="e">
        <f t="shared" si="176"/>
        <v>#DIV/0!</v>
      </c>
      <c r="BM306" s="148">
        <f t="shared" si="177"/>
        <v>0</v>
      </c>
      <c r="BN306" s="149" t="e">
        <f t="shared" si="178"/>
        <v>#DIV/0!</v>
      </c>
      <c r="BO306" s="149" t="e">
        <f t="shared" si="179"/>
        <v>#DIV/0!</v>
      </c>
      <c r="BP306" s="149" t="e">
        <f t="shared" si="180"/>
        <v>#DIV/0!</v>
      </c>
      <c r="BQ306" s="149" t="e">
        <f t="shared" si="181"/>
        <v>#DIV/0!</v>
      </c>
      <c r="BR306" s="149" t="e">
        <f t="shared" si="182"/>
        <v>#DIV/0!</v>
      </c>
      <c r="BS306" s="148">
        <f t="shared" si="183"/>
        <v>0</v>
      </c>
      <c r="BT306" s="150"/>
      <c r="BU306" s="150" t="e">
        <f>VLOOKUP(I306,Lists!$D$2:$D$19,1,FALSE)</f>
        <v>#N/A</v>
      </c>
      <c r="BV306" s="150" t="e">
        <f>VLOOKUP($I306,Blends!$B$2:$B$115,1,FALSE)</f>
        <v>#N/A</v>
      </c>
      <c r="BW306" s="150"/>
      <c r="BX306" s="151">
        <f>ROUND(IF($I306="Other HFC Blend",(AA306*$L306*SUMIF(Lists!$E$2:$E$133,'Quarterly Information'!$K306,Exchange_Value)+AA306*$N306*SUMIF(Lists!$E$2:$E$133,'Quarterly Information'!$M306,Exchange_Value)+AA306*$P306*SUMIF(Lists!$E$2:$E$133,'Quarterly Information'!$O306,Exchange_Value)+AA306*$R306*SUMIF(Lists!$E$2:$E$133,'Quarterly Information'!$Q306,Exchange_Value)+AA306*$T306*SUMIF(Lists!$E$2:$E$133,'Quarterly Information'!$S306,Exchange_Value))/1000,AA306*SUMIF(Lists!$E$2:$E$133,$I306,Exchange_Value)/1000),1)</f>
        <v>0</v>
      </c>
      <c r="BY306" s="151">
        <f>ROUND(IF($I306="Other HFC Blend",(AB306*$L306*SUMIF(Lists!$E$2:$E$133,'Quarterly Information'!$K306,Exchange_Value)+AB306*$N306*SUMIF(Lists!$E$2:$E$133,'Quarterly Information'!$M306,Exchange_Value)+AB306*$P306*SUMIF(Lists!$E$2:$E$133,'Quarterly Information'!$O306,Exchange_Value)+AB306*$R306*SUMIF(Lists!$E$2:$E$133,'Quarterly Information'!$Q306,Exchange_Value)+AB306*$T306*SUMIF(Lists!$E$2:$E$133,'Quarterly Information'!$S306,Exchange_Value))/1000,AB306*SUMIF(Lists!$E$2:$E$133,$I306,Exchange_Value)/1000),1)</f>
        <v>0</v>
      </c>
      <c r="BZ306" s="151">
        <f>ROUND(IF($I306="Other HFC Blend",(AC306*$L306*SUMIF(Lists!$E$2:$E$133,'Quarterly Information'!$K306,Exchange_Value)+AC306*$N306*SUMIF(Lists!$E$2:$E$133,'Quarterly Information'!$M306,Exchange_Value)+AC306*$P306*SUMIF(Lists!$E$2:$E$133,'Quarterly Information'!$O306,Exchange_Value)+AC306*$R306*SUMIF(Lists!$E$2:$E$133,'Quarterly Information'!$Q306,Exchange_Value)+AC306*$T306*SUMIF(Lists!$E$2:$E$133,'Quarterly Information'!$S306,Exchange_Value))/1000,AC306*SUMIF(Lists!$E$2:$E$133,$I306,Exchange_Value)/1000),1)</f>
        <v>0</v>
      </c>
      <c r="CA306" s="151">
        <f>ROUND(IF($I306="Other HFC Blend",(AD306*$L306*SUMIF(Lists!$E$2:$E$133,'Quarterly Information'!$K306,Exchange_Value)+AD306*$N306*SUMIF(Lists!$E$2:$E$133,'Quarterly Information'!$M306,Exchange_Value)+AD306*$P306*SUMIF(Lists!$E$2:$E$133,'Quarterly Information'!$O306,Exchange_Value)+AD306*$R306*SUMIF(Lists!$E$2:$E$133,'Quarterly Information'!$Q306,Exchange_Value)+AD306*$T306*SUMIF(Lists!$E$2:$E$133,'Quarterly Information'!$S306,Exchange_Value))/1000,AD306*SUMIF(Lists!$E$2:$E$133,$I306,Exchange_Value)/1000),1)</f>
        <v>0</v>
      </c>
      <c r="CB306" s="151">
        <f>ROUND(IF($I306="Other HFC Blend",(AE306*$L306*SUMIF(Lists!$E$2:$E$133,'Quarterly Information'!$K306,Exchange_Value)+AE306*$N306*SUMIF(Lists!$E$2:$E$133,'Quarterly Information'!$M306,Exchange_Value)+AE306*$P306*SUMIF(Lists!$E$2:$E$133,'Quarterly Information'!$O306,Exchange_Value)+AE306*$R306*SUMIF(Lists!$E$2:$E$133,'Quarterly Information'!$Q306,Exchange_Value)+AE306*$T306*SUMIF(Lists!$E$2:$E$133,'Quarterly Information'!$S306,Exchange_Value))/1000,AE306*SUMIF(Lists!$E$2:$E$133,$I306,Exchange_Value)/1000),1)</f>
        <v>0</v>
      </c>
      <c r="CC306" s="151">
        <f>ROUND(IF($I306="Other HFC Blend",(AF306*$L306*SUMIF(Lists!$E$2:$E$133,'Quarterly Information'!$K306,Exchange_Value)+AF306*$N306*SUMIF(Lists!$E$2:$E$133,'Quarterly Information'!$M306,Exchange_Value)+AF306*$P306*SUMIF(Lists!$E$2:$E$133,'Quarterly Information'!$O306,Exchange_Value)+AF306*$R306*SUMIF(Lists!$E$2:$E$133,'Quarterly Information'!$Q306,Exchange_Value)+AF306*$T306*SUMIF(Lists!$E$2:$E$133,'Quarterly Information'!$S306,Exchange_Value))/1000,AF306*SUMIF(Lists!$E$2:$E$133,$I306,Exchange_Value)/1000),1)</f>
        <v>0</v>
      </c>
    </row>
    <row r="307" spans="1:81" ht="14.1">
      <c r="A307" s="18">
        <v>265</v>
      </c>
      <c r="B307" s="46" t="str">
        <f t="shared" si="184"/>
        <v/>
      </c>
      <c r="C307" s="72"/>
      <c r="D307" s="47"/>
      <c r="E307" s="81"/>
      <c r="F307" s="48"/>
      <c r="G307" s="49"/>
      <c r="H307" s="50"/>
      <c r="I307" s="92"/>
      <c r="J307" s="104"/>
      <c r="K307" s="109"/>
      <c r="L307" s="51"/>
      <c r="M307" s="48"/>
      <c r="N307" s="51"/>
      <c r="O307" s="48"/>
      <c r="P307" s="51"/>
      <c r="Q307" s="69"/>
      <c r="R307" s="51"/>
      <c r="S307" s="69"/>
      <c r="T307" s="110"/>
      <c r="U307" s="107"/>
      <c r="V307" s="48"/>
      <c r="W307" s="52"/>
      <c r="X307" s="48"/>
      <c r="Y307" s="116"/>
      <c r="Z307" s="133"/>
      <c r="AA307" s="131"/>
      <c r="AB307" s="76"/>
      <c r="AC307" s="76"/>
      <c r="AD307" s="76"/>
      <c r="AE307" s="76"/>
      <c r="AF307" s="76"/>
      <c r="AG307" s="145"/>
      <c r="AH307"/>
      <c r="AI307" s="148">
        <f t="shared" si="148"/>
        <v>0</v>
      </c>
      <c r="AJ307" s="148">
        <f t="shared" si="149"/>
        <v>0</v>
      </c>
      <c r="AK307" s="148">
        <f t="shared" si="150"/>
        <v>0</v>
      </c>
      <c r="AL307" s="148">
        <f t="shared" si="151"/>
        <v>0</v>
      </c>
      <c r="AM307" s="148">
        <f t="shared" si="152"/>
        <v>0</v>
      </c>
      <c r="AN307" s="148">
        <f t="shared" si="153"/>
        <v>0</v>
      </c>
      <c r="AO307" s="150"/>
      <c r="AP307" s="149" t="e">
        <f t="shared" si="154"/>
        <v>#DIV/0!</v>
      </c>
      <c r="AQ307" s="149" t="e">
        <f t="shared" si="155"/>
        <v>#DIV/0!</v>
      </c>
      <c r="AR307" s="149" t="e">
        <f t="shared" si="156"/>
        <v>#DIV/0!</v>
      </c>
      <c r="AS307" s="149" t="e">
        <f t="shared" si="157"/>
        <v>#DIV/0!</v>
      </c>
      <c r="AT307" s="149" t="e">
        <f t="shared" si="158"/>
        <v>#DIV/0!</v>
      </c>
      <c r="AU307" s="148">
        <f t="shared" si="159"/>
        <v>0</v>
      </c>
      <c r="AV307" s="149" t="e">
        <f t="shared" si="160"/>
        <v>#DIV/0!</v>
      </c>
      <c r="AW307" s="149" t="e">
        <f t="shared" si="161"/>
        <v>#DIV/0!</v>
      </c>
      <c r="AX307" s="149" t="e">
        <f t="shared" si="162"/>
        <v>#DIV/0!</v>
      </c>
      <c r="AY307" s="149" t="e">
        <f t="shared" si="163"/>
        <v>#DIV/0!</v>
      </c>
      <c r="AZ307" s="149" t="e">
        <f t="shared" si="164"/>
        <v>#DIV/0!</v>
      </c>
      <c r="BA307" s="148">
        <f t="shared" si="165"/>
        <v>0</v>
      </c>
      <c r="BB307" s="149" t="e">
        <f t="shared" si="166"/>
        <v>#DIV/0!</v>
      </c>
      <c r="BC307" s="149" t="e">
        <f t="shared" si="167"/>
        <v>#DIV/0!</v>
      </c>
      <c r="BD307" s="149" t="e">
        <f t="shared" si="168"/>
        <v>#DIV/0!</v>
      </c>
      <c r="BE307" s="149" t="e">
        <f t="shared" si="169"/>
        <v>#DIV/0!</v>
      </c>
      <c r="BF307" s="149" t="e">
        <f t="shared" si="170"/>
        <v>#DIV/0!</v>
      </c>
      <c r="BG307" s="148">
        <f t="shared" si="171"/>
        <v>0</v>
      </c>
      <c r="BH307" s="149" t="e">
        <f t="shared" si="172"/>
        <v>#DIV/0!</v>
      </c>
      <c r="BI307" s="149" t="e">
        <f t="shared" si="173"/>
        <v>#DIV/0!</v>
      </c>
      <c r="BJ307" s="149" t="e">
        <f t="shared" si="174"/>
        <v>#DIV/0!</v>
      </c>
      <c r="BK307" s="149" t="e">
        <f t="shared" si="175"/>
        <v>#DIV/0!</v>
      </c>
      <c r="BL307" s="149" t="e">
        <f t="shared" si="176"/>
        <v>#DIV/0!</v>
      </c>
      <c r="BM307" s="148">
        <f t="shared" si="177"/>
        <v>0</v>
      </c>
      <c r="BN307" s="149" t="e">
        <f t="shared" si="178"/>
        <v>#DIV/0!</v>
      </c>
      <c r="BO307" s="149" t="e">
        <f t="shared" si="179"/>
        <v>#DIV/0!</v>
      </c>
      <c r="BP307" s="149" t="e">
        <f t="shared" si="180"/>
        <v>#DIV/0!</v>
      </c>
      <c r="BQ307" s="149" t="e">
        <f t="shared" si="181"/>
        <v>#DIV/0!</v>
      </c>
      <c r="BR307" s="149" t="e">
        <f t="shared" si="182"/>
        <v>#DIV/0!</v>
      </c>
      <c r="BS307" s="148">
        <f t="shared" si="183"/>
        <v>0</v>
      </c>
      <c r="BT307" s="150"/>
      <c r="BU307" s="150" t="e">
        <f>VLOOKUP(I307,Lists!$D$2:$D$19,1,FALSE)</f>
        <v>#N/A</v>
      </c>
      <c r="BV307" s="150" t="e">
        <f>VLOOKUP($I307,Blends!$B$2:$B$115,1,FALSE)</f>
        <v>#N/A</v>
      </c>
      <c r="BW307" s="150"/>
      <c r="BX307" s="151">
        <f>ROUND(IF($I307="Other HFC Blend",(AA307*$L307*SUMIF(Lists!$E$2:$E$133,'Quarterly Information'!$K307,Exchange_Value)+AA307*$N307*SUMIF(Lists!$E$2:$E$133,'Quarterly Information'!$M307,Exchange_Value)+AA307*$P307*SUMIF(Lists!$E$2:$E$133,'Quarterly Information'!$O307,Exchange_Value)+AA307*$R307*SUMIF(Lists!$E$2:$E$133,'Quarterly Information'!$Q307,Exchange_Value)+AA307*$T307*SUMIF(Lists!$E$2:$E$133,'Quarterly Information'!$S307,Exchange_Value))/1000,AA307*SUMIF(Lists!$E$2:$E$133,$I307,Exchange_Value)/1000),1)</f>
        <v>0</v>
      </c>
      <c r="BY307" s="151">
        <f>ROUND(IF($I307="Other HFC Blend",(AB307*$L307*SUMIF(Lists!$E$2:$E$133,'Quarterly Information'!$K307,Exchange_Value)+AB307*$N307*SUMIF(Lists!$E$2:$E$133,'Quarterly Information'!$M307,Exchange_Value)+AB307*$P307*SUMIF(Lists!$E$2:$E$133,'Quarterly Information'!$O307,Exchange_Value)+AB307*$R307*SUMIF(Lists!$E$2:$E$133,'Quarterly Information'!$Q307,Exchange_Value)+AB307*$T307*SUMIF(Lists!$E$2:$E$133,'Quarterly Information'!$S307,Exchange_Value))/1000,AB307*SUMIF(Lists!$E$2:$E$133,$I307,Exchange_Value)/1000),1)</f>
        <v>0</v>
      </c>
      <c r="BZ307" s="151">
        <f>ROUND(IF($I307="Other HFC Blend",(AC307*$L307*SUMIF(Lists!$E$2:$E$133,'Quarterly Information'!$K307,Exchange_Value)+AC307*$N307*SUMIF(Lists!$E$2:$E$133,'Quarterly Information'!$M307,Exchange_Value)+AC307*$P307*SUMIF(Lists!$E$2:$E$133,'Quarterly Information'!$O307,Exchange_Value)+AC307*$R307*SUMIF(Lists!$E$2:$E$133,'Quarterly Information'!$Q307,Exchange_Value)+AC307*$T307*SUMIF(Lists!$E$2:$E$133,'Quarterly Information'!$S307,Exchange_Value))/1000,AC307*SUMIF(Lists!$E$2:$E$133,$I307,Exchange_Value)/1000),1)</f>
        <v>0</v>
      </c>
      <c r="CA307" s="151">
        <f>ROUND(IF($I307="Other HFC Blend",(AD307*$L307*SUMIF(Lists!$E$2:$E$133,'Quarterly Information'!$K307,Exchange_Value)+AD307*$N307*SUMIF(Lists!$E$2:$E$133,'Quarterly Information'!$M307,Exchange_Value)+AD307*$P307*SUMIF(Lists!$E$2:$E$133,'Quarterly Information'!$O307,Exchange_Value)+AD307*$R307*SUMIF(Lists!$E$2:$E$133,'Quarterly Information'!$Q307,Exchange_Value)+AD307*$T307*SUMIF(Lists!$E$2:$E$133,'Quarterly Information'!$S307,Exchange_Value))/1000,AD307*SUMIF(Lists!$E$2:$E$133,$I307,Exchange_Value)/1000),1)</f>
        <v>0</v>
      </c>
      <c r="CB307" s="151">
        <f>ROUND(IF($I307="Other HFC Blend",(AE307*$L307*SUMIF(Lists!$E$2:$E$133,'Quarterly Information'!$K307,Exchange_Value)+AE307*$N307*SUMIF(Lists!$E$2:$E$133,'Quarterly Information'!$M307,Exchange_Value)+AE307*$P307*SUMIF(Lists!$E$2:$E$133,'Quarterly Information'!$O307,Exchange_Value)+AE307*$R307*SUMIF(Lists!$E$2:$E$133,'Quarterly Information'!$Q307,Exchange_Value)+AE307*$T307*SUMIF(Lists!$E$2:$E$133,'Quarterly Information'!$S307,Exchange_Value))/1000,AE307*SUMIF(Lists!$E$2:$E$133,$I307,Exchange_Value)/1000),1)</f>
        <v>0</v>
      </c>
      <c r="CC307" s="151">
        <f>ROUND(IF($I307="Other HFC Blend",(AF307*$L307*SUMIF(Lists!$E$2:$E$133,'Quarterly Information'!$K307,Exchange_Value)+AF307*$N307*SUMIF(Lists!$E$2:$E$133,'Quarterly Information'!$M307,Exchange_Value)+AF307*$P307*SUMIF(Lists!$E$2:$E$133,'Quarterly Information'!$O307,Exchange_Value)+AF307*$R307*SUMIF(Lists!$E$2:$E$133,'Quarterly Information'!$Q307,Exchange_Value)+AF307*$T307*SUMIF(Lists!$E$2:$E$133,'Quarterly Information'!$S307,Exchange_Value))/1000,AF307*SUMIF(Lists!$E$2:$E$133,$I307,Exchange_Value)/1000),1)</f>
        <v>0</v>
      </c>
    </row>
    <row r="308" spans="1:81" ht="14.1">
      <c r="A308" s="18">
        <v>266</v>
      </c>
      <c r="B308" s="46" t="str">
        <f t="shared" si="184"/>
        <v/>
      </c>
      <c r="C308" s="72"/>
      <c r="D308" s="47"/>
      <c r="E308" s="81"/>
      <c r="F308" s="48"/>
      <c r="G308" s="49"/>
      <c r="H308" s="50"/>
      <c r="I308" s="92"/>
      <c r="J308" s="104"/>
      <c r="K308" s="109"/>
      <c r="L308" s="51"/>
      <c r="M308" s="48"/>
      <c r="N308" s="51"/>
      <c r="O308" s="48"/>
      <c r="P308" s="51"/>
      <c r="Q308" s="69"/>
      <c r="R308" s="51"/>
      <c r="S308" s="69"/>
      <c r="T308" s="110"/>
      <c r="U308" s="107"/>
      <c r="V308" s="48"/>
      <c r="W308" s="52"/>
      <c r="X308" s="48"/>
      <c r="Y308" s="116"/>
      <c r="Z308" s="133"/>
      <c r="AA308" s="131"/>
      <c r="AB308" s="76"/>
      <c r="AC308" s="76"/>
      <c r="AD308" s="76"/>
      <c r="AE308" s="76"/>
      <c r="AF308" s="76"/>
      <c r="AG308" s="145"/>
      <c r="AH308"/>
      <c r="AI308" s="148">
        <f t="shared" si="148"/>
        <v>0</v>
      </c>
      <c r="AJ308" s="148">
        <f t="shared" si="149"/>
        <v>0</v>
      </c>
      <c r="AK308" s="148">
        <f t="shared" si="150"/>
        <v>0</v>
      </c>
      <c r="AL308" s="148">
        <f t="shared" si="151"/>
        <v>0</v>
      </c>
      <c r="AM308" s="148">
        <f t="shared" si="152"/>
        <v>0</v>
      </c>
      <c r="AN308" s="148">
        <f t="shared" si="153"/>
        <v>0</v>
      </c>
      <c r="AO308" s="150"/>
      <c r="AP308" s="149" t="e">
        <f t="shared" si="154"/>
        <v>#DIV/0!</v>
      </c>
      <c r="AQ308" s="149" t="e">
        <f t="shared" si="155"/>
        <v>#DIV/0!</v>
      </c>
      <c r="AR308" s="149" t="e">
        <f t="shared" si="156"/>
        <v>#DIV/0!</v>
      </c>
      <c r="AS308" s="149" t="e">
        <f t="shared" si="157"/>
        <v>#DIV/0!</v>
      </c>
      <c r="AT308" s="149" t="e">
        <f t="shared" si="158"/>
        <v>#DIV/0!</v>
      </c>
      <c r="AU308" s="148">
        <f t="shared" si="159"/>
        <v>0</v>
      </c>
      <c r="AV308" s="149" t="e">
        <f t="shared" si="160"/>
        <v>#DIV/0!</v>
      </c>
      <c r="AW308" s="149" t="e">
        <f t="shared" si="161"/>
        <v>#DIV/0!</v>
      </c>
      <c r="AX308" s="149" t="e">
        <f t="shared" si="162"/>
        <v>#DIV/0!</v>
      </c>
      <c r="AY308" s="149" t="e">
        <f t="shared" si="163"/>
        <v>#DIV/0!</v>
      </c>
      <c r="AZ308" s="149" t="e">
        <f t="shared" si="164"/>
        <v>#DIV/0!</v>
      </c>
      <c r="BA308" s="148">
        <f t="shared" si="165"/>
        <v>0</v>
      </c>
      <c r="BB308" s="149" t="e">
        <f t="shared" si="166"/>
        <v>#DIV/0!</v>
      </c>
      <c r="BC308" s="149" t="e">
        <f t="shared" si="167"/>
        <v>#DIV/0!</v>
      </c>
      <c r="BD308" s="149" t="e">
        <f t="shared" si="168"/>
        <v>#DIV/0!</v>
      </c>
      <c r="BE308" s="149" t="e">
        <f t="shared" si="169"/>
        <v>#DIV/0!</v>
      </c>
      <c r="BF308" s="149" t="e">
        <f t="shared" si="170"/>
        <v>#DIV/0!</v>
      </c>
      <c r="BG308" s="148">
        <f t="shared" si="171"/>
        <v>0</v>
      </c>
      <c r="BH308" s="149" t="e">
        <f t="shared" si="172"/>
        <v>#DIV/0!</v>
      </c>
      <c r="BI308" s="149" t="e">
        <f t="shared" si="173"/>
        <v>#DIV/0!</v>
      </c>
      <c r="BJ308" s="149" t="e">
        <f t="shared" si="174"/>
        <v>#DIV/0!</v>
      </c>
      <c r="BK308" s="149" t="e">
        <f t="shared" si="175"/>
        <v>#DIV/0!</v>
      </c>
      <c r="BL308" s="149" t="e">
        <f t="shared" si="176"/>
        <v>#DIV/0!</v>
      </c>
      <c r="BM308" s="148">
        <f t="shared" si="177"/>
        <v>0</v>
      </c>
      <c r="BN308" s="149" t="e">
        <f t="shared" si="178"/>
        <v>#DIV/0!</v>
      </c>
      <c r="BO308" s="149" t="e">
        <f t="shared" si="179"/>
        <v>#DIV/0!</v>
      </c>
      <c r="BP308" s="149" t="e">
        <f t="shared" si="180"/>
        <v>#DIV/0!</v>
      </c>
      <c r="BQ308" s="149" t="e">
        <f t="shared" si="181"/>
        <v>#DIV/0!</v>
      </c>
      <c r="BR308" s="149" t="e">
        <f t="shared" si="182"/>
        <v>#DIV/0!</v>
      </c>
      <c r="BS308" s="148">
        <f t="shared" si="183"/>
        <v>0</v>
      </c>
      <c r="BT308" s="150"/>
      <c r="BU308" s="150" t="e">
        <f>VLOOKUP(I308,Lists!$D$2:$D$19,1,FALSE)</f>
        <v>#N/A</v>
      </c>
      <c r="BV308" s="150" t="e">
        <f>VLOOKUP($I308,Blends!$B$2:$B$115,1,FALSE)</f>
        <v>#N/A</v>
      </c>
      <c r="BW308" s="150"/>
      <c r="BX308" s="151">
        <f>ROUND(IF($I308="Other HFC Blend",(AA308*$L308*SUMIF(Lists!$E$2:$E$133,'Quarterly Information'!$K308,Exchange_Value)+AA308*$N308*SUMIF(Lists!$E$2:$E$133,'Quarterly Information'!$M308,Exchange_Value)+AA308*$P308*SUMIF(Lists!$E$2:$E$133,'Quarterly Information'!$O308,Exchange_Value)+AA308*$R308*SUMIF(Lists!$E$2:$E$133,'Quarterly Information'!$Q308,Exchange_Value)+AA308*$T308*SUMIF(Lists!$E$2:$E$133,'Quarterly Information'!$S308,Exchange_Value))/1000,AA308*SUMIF(Lists!$E$2:$E$133,$I308,Exchange_Value)/1000),1)</f>
        <v>0</v>
      </c>
      <c r="BY308" s="151">
        <f>ROUND(IF($I308="Other HFC Blend",(AB308*$L308*SUMIF(Lists!$E$2:$E$133,'Quarterly Information'!$K308,Exchange_Value)+AB308*$N308*SUMIF(Lists!$E$2:$E$133,'Quarterly Information'!$M308,Exchange_Value)+AB308*$P308*SUMIF(Lists!$E$2:$E$133,'Quarterly Information'!$O308,Exchange_Value)+AB308*$R308*SUMIF(Lists!$E$2:$E$133,'Quarterly Information'!$Q308,Exchange_Value)+AB308*$T308*SUMIF(Lists!$E$2:$E$133,'Quarterly Information'!$S308,Exchange_Value))/1000,AB308*SUMIF(Lists!$E$2:$E$133,$I308,Exchange_Value)/1000),1)</f>
        <v>0</v>
      </c>
      <c r="BZ308" s="151">
        <f>ROUND(IF($I308="Other HFC Blend",(AC308*$L308*SUMIF(Lists!$E$2:$E$133,'Quarterly Information'!$K308,Exchange_Value)+AC308*$N308*SUMIF(Lists!$E$2:$E$133,'Quarterly Information'!$M308,Exchange_Value)+AC308*$P308*SUMIF(Lists!$E$2:$E$133,'Quarterly Information'!$O308,Exchange_Value)+AC308*$R308*SUMIF(Lists!$E$2:$E$133,'Quarterly Information'!$Q308,Exchange_Value)+AC308*$T308*SUMIF(Lists!$E$2:$E$133,'Quarterly Information'!$S308,Exchange_Value))/1000,AC308*SUMIF(Lists!$E$2:$E$133,$I308,Exchange_Value)/1000),1)</f>
        <v>0</v>
      </c>
      <c r="CA308" s="151">
        <f>ROUND(IF($I308="Other HFC Blend",(AD308*$L308*SUMIF(Lists!$E$2:$E$133,'Quarterly Information'!$K308,Exchange_Value)+AD308*$N308*SUMIF(Lists!$E$2:$E$133,'Quarterly Information'!$M308,Exchange_Value)+AD308*$P308*SUMIF(Lists!$E$2:$E$133,'Quarterly Information'!$O308,Exchange_Value)+AD308*$R308*SUMIF(Lists!$E$2:$E$133,'Quarterly Information'!$Q308,Exchange_Value)+AD308*$T308*SUMIF(Lists!$E$2:$E$133,'Quarterly Information'!$S308,Exchange_Value))/1000,AD308*SUMIF(Lists!$E$2:$E$133,$I308,Exchange_Value)/1000),1)</f>
        <v>0</v>
      </c>
      <c r="CB308" s="151">
        <f>ROUND(IF($I308="Other HFC Blend",(AE308*$L308*SUMIF(Lists!$E$2:$E$133,'Quarterly Information'!$K308,Exchange_Value)+AE308*$N308*SUMIF(Lists!$E$2:$E$133,'Quarterly Information'!$M308,Exchange_Value)+AE308*$P308*SUMIF(Lists!$E$2:$E$133,'Quarterly Information'!$O308,Exchange_Value)+AE308*$R308*SUMIF(Lists!$E$2:$E$133,'Quarterly Information'!$Q308,Exchange_Value)+AE308*$T308*SUMIF(Lists!$E$2:$E$133,'Quarterly Information'!$S308,Exchange_Value))/1000,AE308*SUMIF(Lists!$E$2:$E$133,$I308,Exchange_Value)/1000),1)</f>
        <v>0</v>
      </c>
      <c r="CC308" s="151">
        <f>ROUND(IF($I308="Other HFC Blend",(AF308*$L308*SUMIF(Lists!$E$2:$E$133,'Quarterly Information'!$K308,Exchange_Value)+AF308*$N308*SUMIF(Lists!$E$2:$E$133,'Quarterly Information'!$M308,Exchange_Value)+AF308*$P308*SUMIF(Lists!$E$2:$E$133,'Quarterly Information'!$O308,Exchange_Value)+AF308*$R308*SUMIF(Lists!$E$2:$E$133,'Quarterly Information'!$Q308,Exchange_Value)+AF308*$T308*SUMIF(Lists!$E$2:$E$133,'Quarterly Information'!$S308,Exchange_Value))/1000,AF308*SUMIF(Lists!$E$2:$E$133,$I308,Exchange_Value)/1000),1)</f>
        <v>0</v>
      </c>
    </row>
    <row r="309" spans="1:81" ht="14.1">
      <c r="A309" s="18">
        <v>267</v>
      </c>
      <c r="B309" s="46" t="str">
        <f t="shared" si="184"/>
        <v/>
      </c>
      <c r="C309" s="72"/>
      <c r="D309" s="47"/>
      <c r="E309" s="81"/>
      <c r="F309" s="48"/>
      <c r="G309" s="49"/>
      <c r="H309" s="50"/>
      <c r="I309" s="92"/>
      <c r="J309" s="104"/>
      <c r="K309" s="109"/>
      <c r="L309" s="51"/>
      <c r="M309" s="48"/>
      <c r="N309" s="51"/>
      <c r="O309" s="48"/>
      <c r="P309" s="51"/>
      <c r="Q309" s="69"/>
      <c r="R309" s="51"/>
      <c r="S309" s="69"/>
      <c r="T309" s="110"/>
      <c r="U309" s="107"/>
      <c r="V309" s="48"/>
      <c r="W309" s="52"/>
      <c r="X309" s="48"/>
      <c r="Y309" s="116"/>
      <c r="Z309" s="133"/>
      <c r="AA309" s="131"/>
      <c r="AB309" s="76"/>
      <c r="AC309" s="76"/>
      <c r="AD309" s="76"/>
      <c r="AE309" s="76"/>
      <c r="AF309" s="76"/>
      <c r="AG309" s="145"/>
      <c r="AH309"/>
      <c r="AI309" s="148">
        <f t="shared" si="148"/>
        <v>0</v>
      </c>
      <c r="AJ309" s="148">
        <f t="shared" si="149"/>
        <v>0</v>
      </c>
      <c r="AK309" s="148">
        <f t="shared" si="150"/>
        <v>0</v>
      </c>
      <c r="AL309" s="148">
        <f t="shared" si="151"/>
        <v>0</v>
      </c>
      <c r="AM309" s="148">
        <f t="shared" si="152"/>
        <v>0</v>
      </c>
      <c r="AN309" s="148">
        <f t="shared" si="153"/>
        <v>0</v>
      </c>
      <c r="AO309" s="150"/>
      <c r="AP309" s="149" t="e">
        <f t="shared" si="154"/>
        <v>#DIV/0!</v>
      </c>
      <c r="AQ309" s="149" t="e">
        <f t="shared" si="155"/>
        <v>#DIV/0!</v>
      </c>
      <c r="AR309" s="149" t="e">
        <f t="shared" si="156"/>
        <v>#DIV/0!</v>
      </c>
      <c r="AS309" s="149" t="e">
        <f t="shared" si="157"/>
        <v>#DIV/0!</v>
      </c>
      <c r="AT309" s="149" t="e">
        <f t="shared" si="158"/>
        <v>#DIV/0!</v>
      </c>
      <c r="AU309" s="148">
        <f t="shared" si="159"/>
        <v>0</v>
      </c>
      <c r="AV309" s="149" t="e">
        <f t="shared" si="160"/>
        <v>#DIV/0!</v>
      </c>
      <c r="AW309" s="149" t="e">
        <f t="shared" si="161"/>
        <v>#DIV/0!</v>
      </c>
      <c r="AX309" s="149" t="e">
        <f t="shared" si="162"/>
        <v>#DIV/0!</v>
      </c>
      <c r="AY309" s="149" t="e">
        <f t="shared" si="163"/>
        <v>#DIV/0!</v>
      </c>
      <c r="AZ309" s="149" t="e">
        <f t="shared" si="164"/>
        <v>#DIV/0!</v>
      </c>
      <c r="BA309" s="148">
        <f t="shared" si="165"/>
        <v>0</v>
      </c>
      <c r="BB309" s="149" t="e">
        <f t="shared" si="166"/>
        <v>#DIV/0!</v>
      </c>
      <c r="BC309" s="149" t="e">
        <f t="shared" si="167"/>
        <v>#DIV/0!</v>
      </c>
      <c r="BD309" s="149" t="e">
        <f t="shared" si="168"/>
        <v>#DIV/0!</v>
      </c>
      <c r="BE309" s="149" t="e">
        <f t="shared" si="169"/>
        <v>#DIV/0!</v>
      </c>
      <c r="BF309" s="149" t="e">
        <f t="shared" si="170"/>
        <v>#DIV/0!</v>
      </c>
      <c r="BG309" s="148">
        <f t="shared" si="171"/>
        <v>0</v>
      </c>
      <c r="BH309" s="149" t="e">
        <f t="shared" si="172"/>
        <v>#DIV/0!</v>
      </c>
      <c r="BI309" s="149" t="e">
        <f t="shared" si="173"/>
        <v>#DIV/0!</v>
      </c>
      <c r="BJ309" s="149" t="e">
        <f t="shared" si="174"/>
        <v>#DIV/0!</v>
      </c>
      <c r="BK309" s="149" t="e">
        <f t="shared" si="175"/>
        <v>#DIV/0!</v>
      </c>
      <c r="BL309" s="149" t="e">
        <f t="shared" si="176"/>
        <v>#DIV/0!</v>
      </c>
      <c r="BM309" s="148">
        <f t="shared" si="177"/>
        <v>0</v>
      </c>
      <c r="BN309" s="149" t="e">
        <f t="shared" si="178"/>
        <v>#DIV/0!</v>
      </c>
      <c r="BO309" s="149" t="e">
        <f t="shared" si="179"/>
        <v>#DIV/0!</v>
      </c>
      <c r="BP309" s="149" t="e">
        <f t="shared" si="180"/>
        <v>#DIV/0!</v>
      </c>
      <c r="BQ309" s="149" t="e">
        <f t="shared" si="181"/>
        <v>#DIV/0!</v>
      </c>
      <c r="BR309" s="149" t="e">
        <f t="shared" si="182"/>
        <v>#DIV/0!</v>
      </c>
      <c r="BS309" s="148">
        <f t="shared" si="183"/>
        <v>0</v>
      </c>
      <c r="BT309" s="150"/>
      <c r="BU309" s="150" t="e">
        <f>VLOOKUP(I309,Lists!$D$2:$D$19,1,FALSE)</f>
        <v>#N/A</v>
      </c>
      <c r="BV309" s="150" t="e">
        <f>VLOOKUP($I309,Blends!$B$2:$B$115,1,FALSE)</f>
        <v>#N/A</v>
      </c>
      <c r="BW309" s="150"/>
      <c r="BX309" s="151">
        <f>ROUND(IF($I309="Other HFC Blend",(AA309*$L309*SUMIF(Lists!$E$2:$E$133,'Quarterly Information'!$K309,Exchange_Value)+AA309*$N309*SUMIF(Lists!$E$2:$E$133,'Quarterly Information'!$M309,Exchange_Value)+AA309*$P309*SUMIF(Lists!$E$2:$E$133,'Quarterly Information'!$O309,Exchange_Value)+AA309*$R309*SUMIF(Lists!$E$2:$E$133,'Quarterly Information'!$Q309,Exchange_Value)+AA309*$T309*SUMIF(Lists!$E$2:$E$133,'Quarterly Information'!$S309,Exchange_Value))/1000,AA309*SUMIF(Lists!$E$2:$E$133,$I309,Exchange_Value)/1000),1)</f>
        <v>0</v>
      </c>
      <c r="BY309" s="151">
        <f>ROUND(IF($I309="Other HFC Blend",(AB309*$L309*SUMIF(Lists!$E$2:$E$133,'Quarterly Information'!$K309,Exchange_Value)+AB309*$N309*SUMIF(Lists!$E$2:$E$133,'Quarterly Information'!$M309,Exchange_Value)+AB309*$P309*SUMIF(Lists!$E$2:$E$133,'Quarterly Information'!$O309,Exchange_Value)+AB309*$R309*SUMIF(Lists!$E$2:$E$133,'Quarterly Information'!$Q309,Exchange_Value)+AB309*$T309*SUMIF(Lists!$E$2:$E$133,'Quarterly Information'!$S309,Exchange_Value))/1000,AB309*SUMIF(Lists!$E$2:$E$133,$I309,Exchange_Value)/1000),1)</f>
        <v>0</v>
      </c>
      <c r="BZ309" s="151">
        <f>ROUND(IF($I309="Other HFC Blend",(AC309*$L309*SUMIF(Lists!$E$2:$E$133,'Quarterly Information'!$K309,Exchange_Value)+AC309*$N309*SUMIF(Lists!$E$2:$E$133,'Quarterly Information'!$M309,Exchange_Value)+AC309*$P309*SUMIF(Lists!$E$2:$E$133,'Quarterly Information'!$O309,Exchange_Value)+AC309*$R309*SUMIF(Lists!$E$2:$E$133,'Quarterly Information'!$Q309,Exchange_Value)+AC309*$T309*SUMIF(Lists!$E$2:$E$133,'Quarterly Information'!$S309,Exchange_Value))/1000,AC309*SUMIF(Lists!$E$2:$E$133,$I309,Exchange_Value)/1000),1)</f>
        <v>0</v>
      </c>
      <c r="CA309" s="151">
        <f>ROUND(IF($I309="Other HFC Blend",(AD309*$L309*SUMIF(Lists!$E$2:$E$133,'Quarterly Information'!$K309,Exchange_Value)+AD309*$N309*SUMIF(Lists!$E$2:$E$133,'Quarterly Information'!$M309,Exchange_Value)+AD309*$P309*SUMIF(Lists!$E$2:$E$133,'Quarterly Information'!$O309,Exchange_Value)+AD309*$R309*SUMIF(Lists!$E$2:$E$133,'Quarterly Information'!$Q309,Exchange_Value)+AD309*$T309*SUMIF(Lists!$E$2:$E$133,'Quarterly Information'!$S309,Exchange_Value))/1000,AD309*SUMIF(Lists!$E$2:$E$133,$I309,Exchange_Value)/1000),1)</f>
        <v>0</v>
      </c>
      <c r="CB309" s="151">
        <f>ROUND(IF($I309="Other HFC Blend",(AE309*$L309*SUMIF(Lists!$E$2:$E$133,'Quarterly Information'!$K309,Exchange_Value)+AE309*$N309*SUMIF(Lists!$E$2:$E$133,'Quarterly Information'!$M309,Exchange_Value)+AE309*$P309*SUMIF(Lists!$E$2:$E$133,'Quarterly Information'!$O309,Exchange_Value)+AE309*$R309*SUMIF(Lists!$E$2:$E$133,'Quarterly Information'!$Q309,Exchange_Value)+AE309*$T309*SUMIF(Lists!$E$2:$E$133,'Quarterly Information'!$S309,Exchange_Value))/1000,AE309*SUMIF(Lists!$E$2:$E$133,$I309,Exchange_Value)/1000),1)</f>
        <v>0</v>
      </c>
      <c r="CC309" s="151">
        <f>ROUND(IF($I309="Other HFC Blend",(AF309*$L309*SUMIF(Lists!$E$2:$E$133,'Quarterly Information'!$K309,Exchange_Value)+AF309*$N309*SUMIF(Lists!$E$2:$E$133,'Quarterly Information'!$M309,Exchange_Value)+AF309*$P309*SUMIF(Lists!$E$2:$E$133,'Quarterly Information'!$O309,Exchange_Value)+AF309*$R309*SUMIF(Lists!$E$2:$E$133,'Quarterly Information'!$Q309,Exchange_Value)+AF309*$T309*SUMIF(Lists!$E$2:$E$133,'Quarterly Information'!$S309,Exchange_Value))/1000,AF309*SUMIF(Lists!$E$2:$E$133,$I309,Exchange_Value)/1000),1)</f>
        <v>0</v>
      </c>
    </row>
    <row r="310" spans="1:81" ht="14.1">
      <c r="A310" s="18">
        <v>268</v>
      </c>
      <c r="B310" s="46" t="str">
        <f t="shared" si="184"/>
        <v/>
      </c>
      <c r="C310" s="72"/>
      <c r="D310" s="47"/>
      <c r="E310" s="81"/>
      <c r="F310" s="48"/>
      <c r="G310" s="49"/>
      <c r="H310" s="50"/>
      <c r="I310" s="92"/>
      <c r="J310" s="104"/>
      <c r="K310" s="109"/>
      <c r="L310" s="51"/>
      <c r="M310" s="48"/>
      <c r="N310" s="51"/>
      <c r="O310" s="48"/>
      <c r="P310" s="51"/>
      <c r="Q310" s="69"/>
      <c r="R310" s="51"/>
      <c r="S310" s="69"/>
      <c r="T310" s="110"/>
      <c r="U310" s="107"/>
      <c r="V310" s="48"/>
      <c r="W310" s="52"/>
      <c r="X310" s="48"/>
      <c r="Y310" s="116"/>
      <c r="Z310" s="133"/>
      <c r="AA310" s="131"/>
      <c r="AB310" s="76"/>
      <c r="AC310" s="76"/>
      <c r="AD310" s="76"/>
      <c r="AE310" s="76"/>
      <c r="AF310" s="76"/>
      <c r="AG310" s="145"/>
      <c r="AH310"/>
      <c r="AI310" s="148">
        <f t="shared" si="148"/>
        <v>0</v>
      </c>
      <c r="AJ310" s="148">
        <f t="shared" si="149"/>
        <v>0</v>
      </c>
      <c r="AK310" s="148">
        <f t="shared" si="150"/>
        <v>0</v>
      </c>
      <c r="AL310" s="148">
        <f t="shared" si="151"/>
        <v>0</v>
      </c>
      <c r="AM310" s="148">
        <f t="shared" si="152"/>
        <v>0</v>
      </c>
      <c r="AN310" s="148">
        <f t="shared" si="153"/>
        <v>0</v>
      </c>
      <c r="AO310" s="150"/>
      <c r="AP310" s="149" t="e">
        <f t="shared" si="154"/>
        <v>#DIV/0!</v>
      </c>
      <c r="AQ310" s="149" t="e">
        <f t="shared" si="155"/>
        <v>#DIV/0!</v>
      </c>
      <c r="AR310" s="149" t="e">
        <f t="shared" si="156"/>
        <v>#DIV/0!</v>
      </c>
      <c r="AS310" s="149" t="e">
        <f t="shared" si="157"/>
        <v>#DIV/0!</v>
      </c>
      <c r="AT310" s="149" t="e">
        <f t="shared" si="158"/>
        <v>#DIV/0!</v>
      </c>
      <c r="AU310" s="148">
        <f t="shared" si="159"/>
        <v>0</v>
      </c>
      <c r="AV310" s="149" t="e">
        <f t="shared" si="160"/>
        <v>#DIV/0!</v>
      </c>
      <c r="AW310" s="149" t="e">
        <f t="shared" si="161"/>
        <v>#DIV/0!</v>
      </c>
      <c r="AX310" s="149" t="e">
        <f t="shared" si="162"/>
        <v>#DIV/0!</v>
      </c>
      <c r="AY310" s="149" t="e">
        <f t="shared" si="163"/>
        <v>#DIV/0!</v>
      </c>
      <c r="AZ310" s="149" t="e">
        <f t="shared" si="164"/>
        <v>#DIV/0!</v>
      </c>
      <c r="BA310" s="148">
        <f t="shared" si="165"/>
        <v>0</v>
      </c>
      <c r="BB310" s="149" t="e">
        <f t="shared" si="166"/>
        <v>#DIV/0!</v>
      </c>
      <c r="BC310" s="149" t="e">
        <f t="shared" si="167"/>
        <v>#DIV/0!</v>
      </c>
      <c r="BD310" s="149" t="e">
        <f t="shared" si="168"/>
        <v>#DIV/0!</v>
      </c>
      <c r="BE310" s="149" t="e">
        <f t="shared" si="169"/>
        <v>#DIV/0!</v>
      </c>
      <c r="BF310" s="149" t="e">
        <f t="shared" si="170"/>
        <v>#DIV/0!</v>
      </c>
      <c r="BG310" s="148">
        <f t="shared" si="171"/>
        <v>0</v>
      </c>
      <c r="BH310" s="149" t="e">
        <f t="shared" si="172"/>
        <v>#DIV/0!</v>
      </c>
      <c r="BI310" s="149" t="e">
        <f t="shared" si="173"/>
        <v>#DIV/0!</v>
      </c>
      <c r="BJ310" s="149" t="e">
        <f t="shared" si="174"/>
        <v>#DIV/0!</v>
      </c>
      <c r="BK310" s="149" t="e">
        <f t="shared" si="175"/>
        <v>#DIV/0!</v>
      </c>
      <c r="BL310" s="149" t="e">
        <f t="shared" si="176"/>
        <v>#DIV/0!</v>
      </c>
      <c r="BM310" s="148">
        <f t="shared" si="177"/>
        <v>0</v>
      </c>
      <c r="BN310" s="149" t="e">
        <f t="shared" si="178"/>
        <v>#DIV/0!</v>
      </c>
      <c r="BO310" s="149" t="e">
        <f t="shared" si="179"/>
        <v>#DIV/0!</v>
      </c>
      <c r="BP310" s="149" t="e">
        <f t="shared" si="180"/>
        <v>#DIV/0!</v>
      </c>
      <c r="BQ310" s="149" t="e">
        <f t="shared" si="181"/>
        <v>#DIV/0!</v>
      </c>
      <c r="BR310" s="149" t="e">
        <f t="shared" si="182"/>
        <v>#DIV/0!</v>
      </c>
      <c r="BS310" s="148">
        <f t="shared" si="183"/>
        <v>0</v>
      </c>
      <c r="BT310" s="150"/>
      <c r="BU310" s="150" t="e">
        <f>VLOOKUP(I310,Lists!$D$2:$D$19,1,FALSE)</f>
        <v>#N/A</v>
      </c>
      <c r="BV310" s="150" t="e">
        <f>VLOOKUP($I310,Blends!$B$2:$B$115,1,FALSE)</f>
        <v>#N/A</v>
      </c>
      <c r="BW310" s="150"/>
      <c r="BX310" s="151">
        <f>ROUND(IF($I310="Other HFC Blend",(AA310*$L310*SUMIF(Lists!$E$2:$E$133,'Quarterly Information'!$K310,Exchange_Value)+AA310*$N310*SUMIF(Lists!$E$2:$E$133,'Quarterly Information'!$M310,Exchange_Value)+AA310*$P310*SUMIF(Lists!$E$2:$E$133,'Quarterly Information'!$O310,Exchange_Value)+AA310*$R310*SUMIF(Lists!$E$2:$E$133,'Quarterly Information'!$Q310,Exchange_Value)+AA310*$T310*SUMIF(Lists!$E$2:$E$133,'Quarterly Information'!$S310,Exchange_Value))/1000,AA310*SUMIF(Lists!$E$2:$E$133,$I310,Exchange_Value)/1000),1)</f>
        <v>0</v>
      </c>
      <c r="BY310" s="151">
        <f>ROUND(IF($I310="Other HFC Blend",(AB310*$L310*SUMIF(Lists!$E$2:$E$133,'Quarterly Information'!$K310,Exchange_Value)+AB310*$N310*SUMIF(Lists!$E$2:$E$133,'Quarterly Information'!$M310,Exchange_Value)+AB310*$P310*SUMIF(Lists!$E$2:$E$133,'Quarterly Information'!$O310,Exchange_Value)+AB310*$R310*SUMIF(Lists!$E$2:$E$133,'Quarterly Information'!$Q310,Exchange_Value)+AB310*$T310*SUMIF(Lists!$E$2:$E$133,'Quarterly Information'!$S310,Exchange_Value))/1000,AB310*SUMIF(Lists!$E$2:$E$133,$I310,Exchange_Value)/1000),1)</f>
        <v>0</v>
      </c>
      <c r="BZ310" s="151">
        <f>ROUND(IF($I310="Other HFC Blend",(AC310*$L310*SUMIF(Lists!$E$2:$E$133,'Quarterly Information'!$K310,Exchange_Value)+AC310*$N310*SUMIF(Lists!$E$2:$E$133,'Quarterly Information'!$M310,Exchange_Value)+AC310*$P310*SUMIF(Lists!$E$2:$E$133,'Quarterly Information'!$O310,Exchange_Value)+AC310*$R310*SUMIF(Lists!$E$2:$E$133,'Quarterly Information'!$Q310,Exchange_Value)+AC310*$T310*SUMIF(Lists!$E$2:$E$133,'Quarterly Information'!$S310,Exchange_Value))/1000,AC310*SUMIF(Lists!$E$2:$E$133,$I310,Exchange_Value)/1000),1)</f>
        <v>0</v>
      </c>
      <c r="CA310" s="151">
        <f>ROUND(IF($I310="Other HFC Blend",(AD310*$L310*SUMIF(Lists!$E$2:$E$133,'Quarterly Information'!$K310,Exchange_Value)+AD310*$N310*SUMIF(Lists!$E$2:$E$133,'Quarterly Information'!$M310,Exchange_Value)+AD310*$P310*SUMIF(Lists!$E$2:$E$133,'Quarterly Information'!$O310,Exchange_Value)+AD310*$R310*SUMIF(Lists!$E$2:$E$133,'Quarterly Information'!$Q310,Exchange_Value)+AD310*$T310*SUMIF(Lists!$E$2:$E$133,'Quarterly Information'!$S310,Exchange_Value))/1000,AD310*SUMIF(Lists!$E$2:$E$133,$I310,Exchange_Value)/1000),1)</f>
        <v>0</v>
      </c>
      <c r="CB310" s="151">
        <f>ROUND(IF($I310="Other HFC Blend",(AE310*$L310*SUMIF(Lists!$E$2:$E$133,'Quarterly Information'!$K310,Exchange_Value)+AE310*$N310*SUMIF(Lists!$E$2:$E$133,'Quarterly Information'!$M310,Exchange_Value)+AE310*$P310*SUMIF(Lists!$E$2:$E$133,'Quarterly Information'!$O310,Exchange_Value)+AE310*$R310*SUMIF(Lists!$E$2:$E$133,'Quarterly Information'!$Q310,Exchange_Value)+AE310*$T310*SUMIF(Lists!$E$2:$E$133,'Quarterly Information'!$S310,Exchange_Value))/1000,AE310*SUMIF(Lists!$E$2:$E$133,$I310,Exchange_Value)/1000),1)</f>
        <v>0</v>
      </c>
      <c r="CC310" s="151">
        <f>ROUND(IF($I310="Other HFC Blend",(AF310*$L310*SUMIF(Lists!$E$2:$E$133,'Quarterly Information'!$K310,Exchange_Value)+AF310*$N310*SUMIF(Lists!$E$2:$E$133,'Quarterly Information'!$M310,Exchange_Value)+AF310*$P310*SUMIF(Lists!$E$2:$E$133,'Quarterly Information'!$O310,Exchange_Value)+AF310*$R310*SUMIF(Lists!$E$2:$E$133,'Quarterly Information'!$Q310,Exchange_Value)+AF310*$T310*SUMIF(Lists!$E$2:$E$133,'Quarterly Information'!$S310,Exchange_Value))/1000,AF310*SUMIF(Lists!$E$2:$E$133,$I310,Exchange_Value)/1000),1)</f>
        <v>0</v>
      </c>
    </row>
    <row r="311" spans="1:81" ht="14.1">
      <c r="A311" s="18">
        <v>269</v>
      </c>
      <c r="B311" s="46" t="str">
        <f t="shared" si="184"/>
        <v/>
      </c>
      <c r="C311" s="72"/>
      <c r="D311" s="47"/>
      <c r="E311" s="81"/>
      <c r="F311" s="48"/>
      <c r="G311" s="49"/>
      <c r="H311" s="50"/>
      <c r="I311" s="92"/>
      <c r="J311" s="104"/>
      <c r="K311" s="109"/>
      <c r="L311" s="51"/>
      <c r="M311" s="48"/>
      <c r="N311" s="51"/>
      <c r="O311" s="48"/>
      <c r="P311" s="51"/>
      <c r="Q311" s="69"/>
      <c r="R311" s="51"/>
      <c r="S311" s="69"/>
      <c r="T311" s="110"/>
      <c r="U311" s="107"/>
      <c r="V311" s="48"/>
      <c r="W311" s="52"/>
      <c r="X311" s="48"/>
      <c r="Y311" s="116"/>
      <c r="Z311" s="133"/>
      <c r="AA311" s="131"/>
      <c r="AB311" s="76"/>
      <c r="AC311" s="76"/>
      <c r="AD311" s="76"/>
      <c r="AE311" s="76"/>
      <c r="AF311" s="76"/>
      <c r="AG311" s="145"/>
      <c r="AH311"/>
      <c r="AI311" s="148">
        <f t="shared" si="148"/>
        <v>0</v>
      </c>
      <c r="AJ311" s="148">
        <f t="shared" si="149"/>
        <v>0</v>
      </c>
      <c r="AK311" s="148">
        <f t="shared" si="150"/>
        <v>0</v>
      </c>
      <c r="AL311" s="148">
        <f t="shared" si="151"/>
        <v>0</v>
      </c>
      <c r="AM311" s="148">
        <f t="shared" si="152"/>
        <v>0</v>
      </c>
      <c r="AN311" s="148">
        <f t="shared" si="153"/>
        <v>0</v>
      </c>
      <c r="AO311" s="150"/>
      <c r="AP311" s="149" t="e">
        <f t="shared" si="154"/>
        <v>#DIV/0!</v>
      </c>
      <c r="AQ311" s="149" t="e">
        <f t="shared" si="155"/>
        <v>#DIV/0!</v>
      </c>
      <c r="AR311" s="149" t="e">
        <f t="shared" si="156"/>
        <v>#DIV/0!</v>
      </c>
      <c r="AS311" s="149" t="e">
        <f t="shared" si="157"/>
        <v>#DIV/0!</v>
      </c>
      <c r="AT311" s="149" t="e">
        <f t="shared" si="158"/>
        <v>#DIV/0!</v>
      </c>
      <c r="AU311" s="148">
        <f t="shared" si="159"/>
        <v>0</v>
      </c>
      <c r="AV311" s="149" t="e">
        <f t="shared" si="160"/>
        <v>#DIV/0!</v>
      </c>
      <c r="AW311" s="149" t="e">
        <f t="shared" si="161"/>
        <v>#DIV/0!</v>
      </c>
      <c r="AX311" s="149" t="e">
        <f t="shared" si="162"/>
        <v>#DIV/0!</v>
      </c>
      <c r="AY311" s="149" t="e">
        <f t="shared" si="163"/>
        <v>#DIV/0!</v>
      </c>
      <c r="AZ311" s="149" t="e">
        <f t="shared" si="164"/>
        <v>#DIV/0!</v>
      </c>
      <c r="BA311" s="148">
        <f t="shared" si="165"/>
        <v>0</v>
      </c>
      <c r="BB311" s="149" t="e">
        <f t="shared" si="166"/>
        <v>#DIV/0!</v>
      </c>
      <c r="BC311" s="149" t="e">
        <f t="shared" si="167"/>
        <v>#DIV/0!</v>
      </c>
      <c r="BD311" s="149" t="e">
        <f t="shared" si="168"/>
        <v>#DIV/0!</v>
      </c>
      <c r="BE311" s="149" t="e">
        <f t="shared" si="169"/>
        <v>#DIV/0!</v>
      </c>
      <c r="BF311" s="149" t="e">
        <f t="shared" si="170"/>
        <v>#DIV/0!</v>
      </c>
      <c r="BG311" s="148">
        <f t="shared" si="171"/>
        <v>0</v>
      </c>
      <c r="BH311" s="149" t="e">
        <f t="shared" si="172"/>
        <v>#DIV/0!</v>
      </c>
      <c r="BI311" s="149" t="e">
        <f t="shared" si="173"/>
        <v>#DIV/0!</v>
      </c>
      <c r="BJ311" s="149" t="e">
        <f t="shared" si="174"/>
        <v>#DIV/0!</v>
      </c>
      <c r="BK311" s="149" t="e">
        <f t="shared" si="175"/>
        <v>#DIV/0!</v>
      </c>
      <c r="BL311" s="149" t="e">
        <f t="shared" si="176"/>
        <v>#DIV/0!</v>
      </c>
      <c r="BM311" s="148">
        <f t="shared" si="177"/>
        <v>0</v>
      </c>
      <c r="BN311" s="149" t="e">
        <f t="shared" si="178"/>
        <v>#DIV/0!</v>
      </c>
      <c r="BO311" s="149" t="e">
        <f t="shared" si="179"/>
        <v>#DIV/0!</v>
      </c>
      <c r="BP311" s="149" t="e">
        <f t="shared" si="180"/>
        <v>#DIV/0!</v>
      </c>
      <c r="BQ311" s="149" t="e">
        <f t="shared" si="181"/>
        <v>#DIV/0!</v>
      </c>
      <c r="BR311" s="149" t="e">
        <f t="shared" si="182"/>
        <v>#DIV/0!</v>
      </c>
      <c r="BS311" s="148">
        <f t="shared" si="183"/>
        <v>0</v>
      </c>
      <c r="BT311" s="150"/>
      <c r="BU311" s="150" t="e">
        <f>VLOOKUP(I311,Lists!$D$2:$D$19,1,FALSE)</f>
        <v>#N/A</v>
      </c>
      <c r="BV311" s="150" t="e">
        <f>VLOOKUP($I311,Blends!$B$2:$B$115,1,FALSE)</f>
        <v>#N/A</v>
      </c>
      <c r="BW311" s="150"/>
      <c r="BX311" s="151">
        <f>ROUND(IF($I311="Other HFC Blend",(AA311*$L311*SUMIF(Lists!$E$2:$E$133,'Quarterly Information'!$K311,Exchange_Value)+AA311*$N311*SUMIF(Lists!$E$2:$E$133,'Quarterly Information'!$M311,Exchange_Value)+AA311*$P311*SUMIF(Lists!$E$2:$E$133,'Quarterly Information'!$O311,Exchange_Value)+AA311*$R311*SUMIF(Lists!$E$2:$E$133,'Quarterly Information'!$Q311,Exchange_Value)+AA311*$T311*SUMIF(Lists!$E$2:$E$133,'Quarterly Information'!$S311,Exchange_Value))/1000,AA311*SUMIF(Lists!$E$2:$E$133,$I311,Exchange_Value)/1000),1)</f>
        <v>0</v>
      </c>
      <c r="BY311" s="151">
        <f>ROUND(IF($I311="Other HFC Blend",(AB311*$L311*SUMIF(Lists!$E$2:$E$133,'Quarterly Information'!$K311,Exchange_Value)+AB311*$N311*SUMIF(Lists!$E$2:$E$133,'Quarterly Information'!$M311,Exchange_Value)+AB311*$P311*SUMIF(Lists!$E$2:$E$133,'Quarterly Information'!$O311,Exchange_Value)+AB311*$R311*SUMIF(Lists!$E$2:$E$133,'Quarterly Information'!$Q311,Exchange_Value)+AB311*$T311*SUMIF(Lists!$E$2:$E$133,'Quarterly Information'!$S311,Exchange_Value))/1000,AB311*SUMIF(Lists!$E$2:$E$133,$I311,Exchange_Value)/1000),1)</f>
        <v>0</v>
      </c>
      <c r="BZ311" s="151">
        <f>ROUND(IF($I311="Other HFC Blend",(AC311*$L311*SUMIF(Lists!$E$2:$E$133,'Quarterly Information'!$K311,Exchange_Value)+AC311*$N311*SUMIF(Lists!$E$2:$E$133,'Quarterly Information'!$M311,Exchange_Value)+AC311*$P311*SUMIF(Lists!$E$2:$E$133,'Quarterly Information'!$O311,Exchange_Value)+AC311*$R311*SUMIF(Lists!$E$2:$E$133,'Quarterly Information'!$Q311,Exchange_Value)+AC311*$T311*SUMIF(Lists!$E$2:$E$133,'Quarterly Information'!$S311,Exchange_Value))/1000,AC311*SUMIF(Lists!$E$2:$E$133,$I311,Exchange_Value)/1000),1)</f>
        <v>0</v>
      </c>
      <c r="CA311" s="151">
        <f>ROUND(IF($I311="Other HFC Blend",(AD311*$L311*SUMIF(Lists!$E$2:$E$133,'Quarterly Information'!$K311,Exchange_Value)+AD311*$N311*SUMIF(Lists!$E$2:$E$133,'Quarterly Information'!$M311,Exchange_Value)+AD311*$P311*SUMIF(Lists!$E$2:$E$133,'Quarterly Information'!$O311,Exchange_Value)+AD311*$R311*SUMIF(Lists!$E$2:$E$133,'Quarterly Information'!$Q311,Exchange_Value)+AD311*$T311*SUMIF(Lists!$E$2:$E$133,'Quarterly Information'!$S311,Exchange_Value))/1000,AD311*SUMIF(Lists!$E$2:$E$133,$I311,Exchange_Value)/1000),1)</f>
        <v>0</v>
      </c>
      <c r="CB311" s="151">
        <f>ROUND(IF($I311="Other HFC Blend",(AE311*$L311*SUMIF(Lists!$E$2:$E$133,'Quarterly Information'!$K311,Exchange_Value)+AE311*$N311*SUMIF(Lists!$E$2:$E$133,'Quarterly Information'!$M311,Exchange_Value)+AE311*$P311*SUMIF(Lists!$E$2:$E$133,'Quarterly Information'!$O311,Exchange_Value)+AE311*$R311*SUMIF(Lists!$E$2:$E$133,'Quarterly Information'!$Q311,Exchange_Value)+AE311*$T311*SUMIF(Lists!$E$2:$E$133,'Quarterly Information'!$S311,Exchange_Value))/1000,AE311*SUMIF(Lists!$E$2:$E$133,$I311,Exchange_Value)/1000),1)</f>
        <v>0</v>
      </c>
      <c r="CC311" s="151">
        <f>ROUND(IF($I311="Other HFC Blend",(AF311*$L311*SUMIF(Lists!$E$2:$E$133,'Quarterly Information'!$K311,Exchange_Value)+AF311*$N311*SUMIF(Lists!$E$2:$E$133,'Quarterly Information'!$M311,Exchange_Value)+AF311*$P311*SUMIF(Lists!$E$2:$E$133,'Quarterly Information'!$O311,Exchange_Value)+AF311*$R311*SUMIF(Lists!$E$2:$E$133,'Quarterly Information'!$Q311,Exchange_Value)+AF311*$T311*SUMIF(Lists!$E$2:$E$133,'Quarterly Information'!$S311,Exchange_Value))/1000,AF311*SUMIF(Lists!$E$2:$E$133,$I311,Exchange_Value)/1000),1)</f>
        <v>0</v>
      </c>
    </row>
    <row r="312" spans="1:81" ht="14.1">
      <c r="A312" s="18">
        <v>270</v>
      </c>
      <c r="B312" s="46" t="str">
        <f t="shared" si="184"/>
        <v/>
      </c>
      <c r="C312" s="72"/>
      <c r="D312" s="47"/>
      <c r="E312" s="81"/>
      <c r="F312" s="48"/>
      <c r="G312" s="49"/>
      <c r="H312" s="50"/>
      <c r="I312" s="92"/>
      <c r="J312" s="104"/>
      <c r="K312" s="109"/>
      <c r="L312" s="51"/>
      <c r="M312" s="48"/>
      <c r="N312" s="51"/>
      <c r="O312" s="48"/>
      <c r="P312" s="51"/>
      <c r="Q312" s="69"/>
      <c r="R312" s="51"/>
      <c r="S312" s="69"/>
      <c r="T312" s="110"/>
      <c r="U312" s="107"/>
      <c r="V312" s="48"/>
      <c r="W312" s="52"/>
      <c r="X312" s="48"/>
      <c r="Y312" s="116"/>
      <c r="Z312" s="133"/>
      <c r="AA312" s="131"/>
      <c r="AB312" s="76"/>
      <c r="AC312" s="76"/>
      <c r="AD312" s="76"/>
      <c r="AE312" s="76"/>
      <c r="AF312" s="76"/>
      <c r="AG312" s="145"/>
      <c r="AH312"/>
      <c r="AI312" s="148">
        <f t="shared" si="148"/>
        <v>0</v>
      </c>
      <c r="AJ312" s="148">
        <f t="shared" si="149"/>
        <v>0</v>
      </c>
      <c r="AK312" s="148">
        <f t="shared" si="150"/>
        <v>0</v>
      </c>
      <c r="AL312" s="148">
        <f t="shared" si="151"/>
        <v>0</v>
      </c>
      <c r="AM312" s="148">
        <f t="shared" si="152"/>
        <v>0</v>
      </c>
      <c r="AN312" s="148">
        <f t="shared" si="153"/>
        <v>0</v>
      </c>
      <c r="AO312" s="150"/>
      <c r="AP312" s="149" t="e">
        <f t="shared" si="154"/>
        <v>#DIV/0!</v>
      </c>
      <c r="AQ312" s="149" t="e">
        <f t="shared" si="155"/>
        <v>#DIV/0!</v>
      </c>
      <c r="AR312" s="149" t="e">
        <f t="shared" si="156"/>
        <v>#DIV/0!</v>
      </c>
      <c r="AS312" s="149" t="e">
        <f t="shared" si="157"/>
        <v>#DIV/0!</v>
      </c>
      <c r="AT312" s="149" t="e">
        <f t="shared" si="158"/>
        <v>#DIV/0!</v>
      </c>
      <c r="AU312" s="148">
        <f t="shared" si="159"/>
        <v>0</v>
      </c>
      <c r="AV312" s="149" t="e">
        <f t="shared" si="160"/>
        <v>#DIV/0!</v>
      </c>
      <c r="AW312" s="149" t="e">
        <f t="shared" si="161"/>
        <v>#DIV/0!</v>
      </c>
      <c r="AX312" s="149" t="e">
        <f t="shared" si="162"/>
        <v>#DIV/0!</v>
      </c>
      <c r="AY312" s="149" t="e">
        <f t="shared" si="163"/>
        <v>#DIV/0!</v>
      </c>
      <c r="AZ312" s="149" t="e">
        <f t="shared" si="164"/>
        <v>#DIV/0!</v>
      </c>
      <c r="BA312" s="148">
        <f t="shared" si="165"/>
        <v>0</v>
      </c>
      <c r="BB312" s="149" t="e">
        <f t="shared" si="166"/>
        <v>#DIV/0!</v>
      </c>
      <c r="BC312" s="149" t="e">
        <f t="shared" si="167"/>
        <v>#DIV/0!</v>
      </c>
      <c r="BD312" s="149" t="e">
        <f t="shared" si="168"/>
        <v>#DIV/0!</v>
      </c>
      <c r="BE312" s="149" t="e">
        <f t="shared" si="169"/>
        <v>#DIV/0!</v>
      </c>
      <c r="BF312" s="149" t="e">
        <f t="shared" si="170"/>
        <v>#DIV/0!</v>
      </c>
      <c r="BG312" s="148">
        <f t="shared" si="171"/>
        <v>0</v>
      </c>
      <c r="BH312" s="149" t="e">
        <f t="shared" si="172"/>
        <v>#DIV/0!</v>
      </c>
      <c r="BI312" s="149" t="e">
        <f t="shared" si="173"/>
        <v>#DIV/0!</v>
      </c>
      <c r="BJ312" s="149" t="e">
        <f t="shared" si="174"/>
        <v>#DIV/0!</v>
      </c>
      <c r="BK312" s="149" t="e">
        <f t="shared" si="175"/>
        <v>#DIV/0!</v>
      </c>
      <c r="BL312" s="149" t="e">
        <f t="shared" si="176"/>
        <v>#DIV/0!</v>
      </c>
      <c r="BM312" s="148">
        <f t="shared" si="177"/>
        <v>0</v>
      </c>
      <c r="BN312" s="149" t="e">
        <f t="shared" si="178"/>
        <v>#DIV/0!</v>
      </c>
      <c r="BO312" s="149" t="e">
        <f t="shared" si="179"/>
        <v>#DIV/0!</v>
      </c>
      <c r="BP312" s="149" t="e">
        <f t="shared" si="180"/>
        <v>#DIV/0!</v>
      </c>
      <c r="BQ312" s="149" t="e">
        <f t="shared" si="181"/>
        <v>#DIV/0!</v>
      </c>
      <c r="BR312" s="149" t="e">
        <f t="shared" si="182"/>
        <v>#DIV/0!</v>
      </c>
      <c r="BS312" s="148">
        <f t="shared" si="183"/>
        <v>0</v>
      </c>
      <c r="BT312" s="150"/>
      <c r="BU312" s="150" t="e">
        <f>VLOOKUP(I312,Lists!$D$2:$D$19,1,FALSE)</f>
        <v>#N/A</v>
      </c>
      <c r="BV312" s="150" t="e">
        <f>VLOOKUP($I312,Blends!$B$2:$B$115,1,FALSE)</f>
        <v>#N/A</v>
      </c>
      <c r="BW312" s="150"/>
      <c r="BX312" s="151">
        <f>ROUND(IF($I312="Other HFC Blend",(AA312*$L312*SUMIF(Lists!$E$2:$E$133,'Quarterly Information'!$K312,Exchange_Value)+AA312*$N312*SUMIF(Lists!$E$2:$E$133,'Quarterly Information'!$M312,Exchange_Value)+AA312*$P312*SUMIF(Lists!$E$2:$E$133,'Quarterly Information'!$O312,Exchange_Value)+AA312*$R312*SUMIF(Lists!$E$2:$E$133,'Quarterly Information'!$Q312,Exchange_Value)+AA312*$T312*SUMIF(Lists!$E$2:$E$133,'Quarterly Information'!$S312,Exchange_Value))/1000,AA312*SUMIF(Lists!$E$2:$E$133,$I312,Exchange_Value)/1000),1)</f>
        <v>0</v>
      </c>
      <c r="BY312" s="151">
        <f>ROUND(IF($I312="Other HFC Blend",(AB312*$L312*SUMIF(Lists!$E$2:$E$133,'Quarterly Information'!$K312,Exchange_Value)+AB312*$N312*SUMIF(Lists!$E$2:$E$133,'Quarterly Information'!$M312,Exchange_Value)+AB312*$P312*SUMIF(Lists!$E$2:$E$133,'Quarterly Information'!$O312,Exchange_Value)+AB312*$R312*SUMIF(Lists!$E$2:$E$133,'Quarterly Information'!$Q312,Exchange_Value)+AB312*$T312*SUMIF(Lists!$E$2:$E$133,'Quarterly Information'!$S312,Exchange_Value))/1000,AB312*SUMIF(Lists!$E$2:$E$133,$I312,Exchange_Value)/1000),1)</f>
        <v>0</v>
      </c>
      <c r="BZ312" s="151">
        <f>ROUND(IF($I312="Other HFC Blend",(AC312*$L312*SUMIF(Lists!$E$2:$E$133,'Quarterly Information'!$K312,Exchange_Value)+AC312*$N312*SUMIF(Lists!$E$2:$E$133,'Quarterly Information'!$M312,Exchange_Value)+AC312*$P312*SUMIF(Lists!$E$2:$E$133,'Quarterly Information'!$O312,Exchange_Value)+AC312*$R312*SUMIF(Lists!$E$2:$E$133,'Quarterly Information'!$Q312,Exchange_Value)+AC312*$T312*SUMIF(Lists!$E$2:$E$133,'Quarterly Information'!$S312,Exchange_Value))/1000,AC312*SUMIF(Lists!$E$2:$E$133,$I312,Exchange_Value)/1000),1)</f>
        <v>0</v>
      </c>
      <c r="CA312" s="151">
        <f>ROUND(IF($I312="Other HFC Blend",(AD312*$L312*SUMIF(Lists!$E$2:$E$133,'Quarterly Information'!$K312,Exchange_Value)+AD312*$N312*SUMIF(Lists!$E$2:$E$133,'Quarterly Information'!$M312,Exchange_Value)+AD312*$P312*SUMIF(Lists!$E$2:$E$133,'Quarterly Information'!$O312,Exchange_Value)+AD312*$R312*SUMIF(Lists!$E$2:$E$133,'Quarterly Information'!$Q312,Exchange_Value)+AD312*$T312*SUMIF(Lists!$E$2:$E$133,'Quarterly Information'!$S312,Exchange_Value))/1000,AD312*SUMIF(Lists!$E$2:$E$133,$I312,Exchange_Value)/1000),1)</f>
        <v>0</v>
      </c>
      <c r="CB312" s="151">
        <f>ROUND(IF($I312="Other HFC Blend",(AE312*$L312*SUMIF(Lists!$E$2:$E$133,'Quarterly Information'!$K312,Exchange_Value)+AE312*$N312*SUMIF(Lists!$E$2:$E$133,'Quarterly Information'!$M312,Exchange_Value)+AE312*$P312*SUMIF(Lists!$E$2:$E$133,'Quarterly Information'!$O312,Exchange_Value)+AE312*$R312*SUMIF(Lists!$E$2:$E$133,'Quarterly Information'!$Q312,Exchange_Value)+AE312*$T312*SUMIF(Lists!$E$2:$E$133,'Quarterly Information'!$S312,Exchange_Value))/1000,AE312*SUMIF(Lists!$E$2:$E$133,$I312,Exchange_Value)/1000),1)</f>
        <v>0</v>
      </c>
      <c r="CC312" s="151">
        <f>ROUND(IF($I312="Other HFC Blend",(AF312*$L312*SUMIF(Lists!$E$2:$E$133,'Quarterly Information'!$K312,Exchange_Value)+AF312*$N312*SUMIF(Lists!$E$2:$E$133,'Quarterly Information'!$M312,Exchange_Value)+AF312*$P312*SUMIF(Lists!$E$2:$E$133,'Quarterly Information'!$O312,Exchange_Value)+AF312*$R312*SUMIF(Lists!$E$2:$E$133,'Quarterly Information'!$Q312,Exchange_Value)+AF312*$T312*SUMIF(Lists!$E$2:$E$133,'Quarterly Information'!$S312,Exchange_Value))/1000,AF312*SUMIF(Lists!$E$2:$E$133,$I312,Exchange_Value)/1000),1)</f>
        <v>0</v>
      </c>
    </row>
    <row r="313" spans="1:81" ht="14.1">
      <c r="A313" s="18">
        <v>271</v>
      </c>
      <c r="B313" s="46" t="str">
        <f t="shared" si="184"/>
        <v/>
      </c>
      <c r="C313" s="72"/>
      <c r="D313" s="47"/>
      <c r="E313" s="81"/>
      <c r="F313" s="48"/>
      <c r="G313" s="49"/>
      <c r="H313" s="50"/>
      <c r="I313" s="92"/>
      <c r="J313" s="104"/>
      <c r="K313" s="109"/>
      <c r="L313" s="51"/>
      <c r="M313" s="48"/>
      <c r="N313" s="51"/>
      <c r="O313" s="48"/>
      <c r="P313" s="51"/>
      <c r="Q313" s="69"/>
      <c r="R313" s="51"/>
      <c r="S313" s="69"/>
      <c r="T313" s="110"/>
      <c r="U313" s="107"/>
      <c r="V313" s="48"/>
      <c r="W313" s="52"/>
      <c r="X313" s="48"/>
      <c r="Y313" s="116"/>
      <c r="Z313" s="133"/>
      <c r="AA313" s="131"/>
      <c r="AB313" s="76"/>
      <c r="AC313" s="76"/>
      <c r="AD313" s="76"/>
      <c r="AE313" s="76"/>
      <c r="AF313" s="76"/>
      <c r="AG313" s="145"/>
      <c r="AH313"/>
      <c r="AI313" s="148">
        <f t="shared" si="148"/>
        <v>0</v>
      </c>
      <c r="AJ313" s="148">
        <f t="shared" si="149"/>
        <v>0</v>
      </c>
      <c r="AK313" s="148">
        <f t="shared" si="150"/>
        <v>0</v>
      </c>
      <c r="AL313" s="148">
        <f t="shared" si="151"/>
        <v>0</v>
      </c>
      <c r="AM313" s="148">
        <f t="shared" si="152"/>
        <v>0</v>
      </c>
      <c r="AN313" s="148">
        <f t="shared" si="153"/>
        <v>0</v>
      </c>
      <c r="AO313" s="150"/>
      <c r="AP313" s="149" t="e">
        <f t="shared" si="154"/>
        <v>#DIV/0!</v>
      </c>
      <c r="AQ313" s="149" t="e">
        <f t="shared" si="155"/>
        <v>#DIV/0!</v>
      </c>
      <c r="AR313" s="149" t="e">
        <f t="shared" si="156"/>
        <v>#DIV/0!</v>
      </c>
      <c r="AS313" s="149" t="e">
        <f t="shared" si="157"/>
        <v>#DIV/0!</v>
      </c>
      <c r="AT313" s="149" t="e">
        <f t="shared" si="158"/>
        <v>#DIV/0!</v>
      </c>
      <c r="AU313" s="148">
        <f t="shared" si="159"/>
        <v>0</v>
      </c>
      <c r="AV313" s="149" t="e">
        <f t="shared" si="160"/>
        <v>#DIV/0!</v>
      </c>
      <c r="AW313" s="149" t="e">
        <f t="shared" si="161"/>
        <v>#DIV/0!</v>
      </c>
      <c r="AX313" s="149" t="e">
        <f t="shared" si="162"/>
        <v>#DIV/0!</v>
      </c>
      <c r="AY313" s="149" t="e">
        <f t="shared" si="163"/>
        <v>#DIV/0!</v>
      </c>
      <c r="AZ313" s="149" t="e">
        <f t="shared" si="164"/>
        <v>#DIV/0!</v>
      </c>
      <c r="BA313" s="148">
        <f t="shared" si="165"/>
        <v>0</v>
      </c>
      <c r="BB313" s="149" t="e">
        <f t="shared" si="166"/>
        <v>#DIV/0!</v>
      </c>
      <c r="BC313" s="149" t="e">
        <f t="shared" si="167"/>
        <v>#DIV/0!</v>
      </c>
      <c r="BD313" s="149" t="e">
        <f t="shared" si="168"/>
        <v>#DIV/0!</v>
      </c>
      <c r="BE313" s="149" t="e">
        <f t="shared" si="169"/>
        <v>#DIV/0!</v>
      </c>
      <c r="BF313" s="149" t="e">
        <f t="shared" si="170"/>
        <v>#DIV/0!</v>
      </c>
      <c r="BG313" s="148">
        <f t="shared" si="171"/>
        <v>0</v>
      </c>
      <c r="BH313" s="149" t="e">
        <f t="shared" si="172"/>
        <v>#DIV/0!</v>
      </c>
      <c r="BI313" s="149" t="e">
        <f t="shared" si="173"/>
        <v>#DIV/0!</v>
      </c>
      <c r="BJ313" s="149" t="e">
        <f t="shared" si="174"/>
        <v>#DIV/0!</v>
      </c>
      <c r="BK313" s="149" t="e">
        <f t="shared" si="175"/>
        <v>#DIV/0!</v>
      </c>
      <c r="BL313" s="149" t="e">
        <f t="shared" si="176"/>
        <v>#DIV/0!</v>
      </c>
      <c r="BM313" s="148">
        <f t="shared" si="177"/>
        <v>0</v>
      </c>
      <c r="BN313" s="149" t="e">
        <f t="shared" si="178"/>
        <v>#DIV/0!</v>
      </c>
      <c r="BO313" s="149" t="e">
        <f t="shared" si="179"/>
        <v>#DIV/0!</v>
      </c>
      <c r="BP313" s="149" t="e">
        <f t="shared" si="180"/>
        <v>#DIV/0!</v>
      </c>
      <c r="BQ313" s="149" t="e">
        <f t="shared" si="181"/>
        <v>#DIV/0!</v>
      </c>
      <c r="BR313" s="149" t="e">
        <f t="shared" si="182"/>
        <v>#DIV/0!</v>
      </c>
      <c r="BS313" s="148">
        <f t="shared" si="183"/>
        <v>0</v>
      </c>
      <c r="BT313" s="150"/>
      <c r="BU313" s="150" t="e">
        <f>VLOOKUP(I313,Lists!$D$2:$D$19,1,FALSE)</f>
        <v>#N/A</v>
      </c>
      <c r="BV313" s="150" t="e">
        <f>VLOOKUP($I313,Blends!$B$2:$B$115,1,FALSE)</f>
        <v>#N/A</v>
      </c>
      <c r="BW313" s="150"/>
      <c r="BX313" s="151">
        <f>ROUND(IF($I313="Other HFC Blend",(AA313*$L313*SUMIF(Lists!$E$2:$E$133,'Quarterly Information'!$K313,Exchange_Value)+AA313*$N313*SUMIF(Lists!$E$2:$E$133,'Quarterly Information'!$M313,Exchange_Value)+AA313*$P313*SUMIF(Lists!$E$2:$E$133,'Quarterly Information'!$O313,Exchange_Value)+AA313*$R313*SUMIF(Lists!$E$2:$E$133,'Quarterly Information'!$Q313,Exchange_Value)+AA313*$T313*SUMIF(Lists!$E$2:$E$133,'Quarterly Information'!$S313,Exchange_Value))/1000,AA313*SUMIF(Lists!$E$2:$E$133,$I313,Exchange_Value)/1000),1)</f>
        <v>0</v>
      </c>
      <c r="BY313" s="151">
        <f>ROUND(IF($I313="Other HFC Blend",(AB313*$L313*SUMIF(Lists!$E$2:$E$133,'Quarterly Information'!$K313,Exchange_Value)+AB313*$N313*SUMIF(Lists!$E$2:$E$133,'Quarterly Information'!$M313,Exchange_Value)+AB313*$P313*SUMIF(Lists!$E$2:$E$133,'Quarterly Information'!$O313,Exchange_Value)+AB313*$R313*SUMIF(Lists!$E$2:$E$133,'Quarterly Information'!$Q313,Exchange_Value)+AB313*$T313*SUMIF(Lists!$E$2:$E$133,'Quarterly Information'!$S313,Exchange_Value))/1000,AB313*SUMIF(Lists!$E$2:$E$133,$I313,Exchange_Value)/1000),1)</f>
        <v>0</v>
      </c>
      <c r="BZ313" s="151">
        <f>ROUND(IF($I313="Other HFC Blend",(AC313*$L313*SUMIF(Lists!$E$2:$E$133,'Quarterly Information'!$K313,Exchange_Value)+AC313*$N313*SUMIF(Lists!$E$2:$E$133,'Quarterly Information'!$M313,Exchange_Value)+AC313*$P313*SUMIF(Lists!$E$2:$E$133,'Quarterly Information'!$O313,Exchange_Value)+AC313*$R313*SUMIF(Lists!$E$2:$E$133,'Quarterly Information'!$Q313,Exchange_Value)+AC313*$T313*SUMIF(Lists!$E$2:$E$133,'Quarterly Information'!$S313,Exchange_Value))/1000,AC313*SUMIF(Lists!$E$2:$E$133,$I313,Exchange_Value)/1000),1)</f>
        <v>0</v>
      </c>
      <c r="CA313" s="151">
        <f>ROUND(IF($I313="Other HFC Blend",(AD313*$L313*SUMIF(Lists!$E$2:$E$133,'Quarterly Information'!$K313,Exchange_Value)+AD313*$N313*SUMIF(Lists!$E$2:$E$133,'Quarterly Information'!$M313,Exchange_Value)+AD313*$P313*SUMIF(Lists!$E$2:$E$133,'Quarterly Information'!$O313,Exchange_Value)+AD313*$R313*SUMIF(Lists!$E$2:$E$133,'Quarterly Information'!$Q313,Exchange_Value)+AD313*$T313*SUMIF(Lists!$E$2:$E$133,'Quarterly Information'!$S313,Exchange_Value))/1000,AD313*SUMIF(Lists!$E$2:$E$133,$I313,Exchange_Value)/1000),1)</f>
        <v>0</v>
      </c>
      <c r="CB313" s="151">
        <f>ROUND(IF($I313="Other HFC Blend",(AE313*$L313*SUMIF(Lists!$E$2:$E$133,'Quarterly Information'!$K313,Exchange_Value)+AE313*$N313*SUMIF(Lists!$E$2:$E$133,'Quarterly Information'!$M313,Exchange_Value)+AE313*$P313*SUMIF(Lists!$E$2:$E$133,'Quarterly Information'!$O313,Exchange_Value)+AE313*$R313*SUMIF(Lists!$E$2:$E$133,'Quarterly Information'!$Q313,Exchange_Value)+AE313*$T313*SUMIF(Lists!$E$2:$E$133,'Quarterly Information'!$S313,Exchange_Value))/1000,AE313*SUMIF(Lists!$E$2:$E$133,$I313,Exchange_Value)/1000),1)</f>
        <v>0</v>
      </c>
      <c r="CC313" s="151">
        <f>ROUND(IF($I313="Other HFC Blend",(AF313*$L313*SUMIF(Lists!$E$2:$E$133,'Quarterly Information'!$K313,Exchange_Value)+AF313*$N313*SUMIF(Lists!$E$2:$E$133,'Quarterly Information'!$M313,Exchange_Value)+AF313*$P313*SUMIF(Lists!$E$2:$E$133,'Quarterly Information'!$O313,Exchange_Value)+AF313*$R313*SUMIF(Lists!$E$2:$E$133,'Quarterly Information'!$Q313,Exchange_Value)+AF313*$T313*SUMIF(Lists!$E$2:$E$133,'Quarterly Information'!$S313,Exchange_Value))/1000,AF313*SUMIF(Lists!$E$2:$E$133,$I313,Exchange_Value)/1000),1)</f>
        <v>0</v>
      </c>
    </row>
    <row r="314" spans="1:81" ht="14.1">
      <c r="A314" s="18">
        <v>272</v>
      </c>
      <c r="B314" s="46" t="str">
        <f t="shared" si="184"/>
        <v/>
      </c>
      <c r="C314" s="72"/>
      <c r="D314" s="47"/>
      <c r="E314" s="81"/>
      <c r="F314" s="48"/>
      <c r="G314" s="49"/>
      <c r="H314" s="50"/>
      <c r="I314" s="92"/>
      <c r="J314" s="104"/>
      <c r="K314" s="109"/>
      <c r="L314" s="51"/>
      <c r="M314" s="48"/>
      <c r="N314" s="51"/>
      <c r="O314" s="48"/>
      <c r="P314" s="51"/>
      <c r="Q314" s="69"/>
      <c r="R314" s="51"/>
      <c r="S314" s="69"/>
      <c r="T314" s="110"/>
      <c r="U314" s="107"/>
      <c r="V314" s="48"/>
      <c r="W314" s="52"/>
      <c r="X314" s="48"/>
      <c r="Y314" s="116"/>
      <c r="Z314" s="133"/>
      <c r="AA314" s="131"/>
      <c r="AB314" s="76"/>
      <c r="AC314" s="76"/>
      <c r="AD314" s="76"/>
      <c r="AE314" s="76"/>
      <c r="AF314" s="76"/>
      <c r="AG314" s="145"/>
      <c r="AH314"/>
      <c r="AI314" s="148">
        <f t="shared" si="148"/>
        <v>0</v>
      </c>
      <c r="AJ314" s="148">
        <f t="shared" si="149"/>
        <v>0</v>
      </c>
      <c r="AK314" s="148">
        <f t="shared" si="150"/>
        <v>0</v>
      </c>
      <c r="AL314" s="148">
        <f t="shared" si="151"/>
        <v>0</v>
      </c>
      <c r="AM314" s="148">
        <f t="shared" si="152"/>
        <v>0</v>
      </c>
      <c r="AN314" s="148">
        <f t="shared" si="153"/>
        <v>0</v>
      </c>
      <c r="AO314" s="150"/>
      <c r="AP314" s="149" t="e">
        <f t="shared" si="154"/>
        <v>#DIV/0!</v>
      </c>
      <c r="AQ314" s="149" t="e">
        <f t="shared" si="155"/>
        <v>#DIV/0!</v>
      </c>
      <c r="AR314" s="149" t="e">
        <f t="shared" si="156"/>
        <v>#DIV/0!</v>
      </c>
      <c r="AS314" s="149" t="e">
        <f t="shared" si="157"/>
        <v>#DIV/0!</v>
      </c>
      <c r="AT314" s="149" t="e">
        <f t="shared" si="158"/>
        <v>#DIV/0!</v>
      </c>
      <c r="AU314" s="148">
        <f t="shared" si="159"/>
        <v>0</v>
      </c>
      <c r="AV314" s="149" t="e">
        <f t="shared" si="160"/>
        <v>#DIV/0!</v>
      </c>
      <c r="AW314" s="149" t="e">
        <f t="shared" si="161"/>
        <v>#DIV/0!</v>
      </c>
      <c r="AX314" s="149" t="e">
        <f t="shared" si="162"/>
        <v>#DIV/0!</v>
      </c>
      <c r="AY314" s="149" t="e">
        <f t="shared" si="163"/>
        <v>#DIV/0!</v>
      </c>
      <c r="AZ314" s="149" t="e">
        <f t="shared" si="164"/>
        <v>#DIV/0!</v>
      </c>
      <c r="BA314" s="148">
        <f t="shared" si="165"/>
        <v>0</v>
      </c>
      <c r="BB314" s="149" t="e">
        <f t="shared" si="166"/>
        <v>#DIV/0!</v>
      </c>
      <c r="BC314" s="149" t="e">
        <f t="shared" si="167"/>
        <v>#DIV/0!</v>
      </c>
      <c r="BD314" s="149" t="e">
        <f t="shared" si="168"/>
        <v>#DIV/0!</v>
      </c>
      <c r="BE314" s="149" t="e">
        <f t="shared" si="169"/>
        <v>#DIV/0!</v>
      </c>
      <c r="BF314" s="149" t="e">
        <f t="shared" si="170"/>
        <v>#DIV/0!</v>
      </c>
      <c r="BG314" s="148">
        <f t="shared" si="171"/>
        <v>0</v>
      </c>
      <c r="BH314" s="149" t="e">
        <f t="shared" si="172"/>
        <v>#DIV/0!</v>
      </c>
      <c r="BI314" s="149" t="e">
        <f t="shared" si="173"/>
        <v>#DIV/0!</v>
      </c>
      <c r="BJ314" s="149" t="e">
        <f t="shared" si="174"/>
        <v>#DIV/0!</v>
      </c>
      <c r="BK314" s="149" t="e">
        <f t="shared" si="175"/>
        <v>#DIV/0!</v>
      </c>
      <c r="BL314" s="149" t="e">
        <f t="shared" si="176"/>
        <v>#DIV/0!</v>
      </c>
      <c r="BM314" s="148">
        <f t="shared" si="177"/>
        <v>0</v>
      </c>
      <c r="BN314" s="149" t="e">
        <f t="shared" si="178"/>
        <v>#DIV/0!</v>
      </c>
      <c r="BO314" s="149" t="e">
        <f t="shared" si="179"/>
        <v>#DIV/0!</v>
      </c>
      <c r="BP314" s="149" t="e">
        <f t="shared" si="180"/>
        <v>#DIV/0!</v>
      </c>
      <c r="BQ314" s="149" t="e">
        <f t="shared" si="181"/>
        <v>#DIV/0!</v>
      </c>
      <c r="BR314" s="149" t="e">
        <f t="shared" si="182"/>
        <v>#DIV/0!</v>
      </c>
      <c r="BS314" s="148">
        <f t="shared" si="183"/>
        <v>0</v>
      </c>
      <c r="BT314" s="150"/>
      <c r="BU314" s="150" t="e">
        <f>VLOOKUP(I314,Lists!$D$2:$D$19,1,FALSE)</f>
        <v>#N/A</v>
      </c>
      <c r="BV314" s="150" t="e">
        <f>VLOOKUP($I314,Blends!$B$2:$B$115,1,FALSE)</f>
        <v>#N/A</v>
      </c>
      <c r="BW314" s="150"/>
      <c r="BX314" s="151">
        <f>ROUND(IF($I314="Other HFC Blend",(AA314*$L314*SUMIF(Lists!$E$2:$E$133,'Quarterly Information'!$K314,Exchange_Value)+AA314*$N314*SUMIF(Lists!$E$2:$E$133,'Quarterly Information'!$M314,Exchange_Value)+AA314*$P314*SUMIF(Lists!$E$2:$E$133,'Quarterly Information'!$O314,Exchange_Value)+AA314*$R314*SUMIF(Lists!$E$2:$E$133,'Quarterly Information'!$Q314,Exchange_Value)+AA314*$T314*SUMIF(Lists!$E$2:$E$133,'Quarterly Information'!$S314,Exchange_Value))/1000,AA314*SUMIF(Lists!$E$2:$E$133,$I314,Exchange_Value)/1000),1)</f>
        <v>0</v>
      </c>
      <c r="BY314" s="151">
        <f>ROUND(IF($I314="Other HFC Blend",(AB314*$L314*SUMIF(Lists!$E$2:$E$133,'Quarterly Information'!$K314,Exchange_Value)+AB314*$N314*SUMIF(Lists!$E$2:$E$133,'Quarterly Information'!$M314,Exchange_Value)+AB314*$P314*SUMIF(Lists!$E$2:$E$133,'Quarterly Information'!$O314,Exchange_Value)+AB314*$R314*SUMIF(Lists!$E$2:$E$133,'Quarterly Information'!$Q314,Exchange_Value)+AB314*$T314*SUMIF(Lists!$E$2:$E$133,'Quarterly Information'!$S314,Exchange_Value))/1000,AB314*SUMIF(Lists!$E$2:$E$133,$I314,Exchange_Value)/1000),1)</f>
        <v>0</v>
      </c>
      <c r="BZ314" s="151">
        <f>ROUND(IF($I314="Other HFC Blend",(AC314*$L314*SUMIF(Lists!$E$2:$E$133,'Quarterly Information'!$K314,Exchange_Value)+AC314*$N314*SUMIF(Lists!$E$2:$E$133,'Quarterly Information'!$M314,Exchange_Value)+AC314*$P314*SUMIF(Lists!$E$2:$E$133,'Quarterly Information'!$O314,Exchange_Value)+AC314*$R314*SUMIF(Lists!$E$2:$E$133,'Quarterly Information'!$Q314,Exchange_Value)+AC314*$T314*SUMIF(Lists!$E$2:$E$133,'Quarterly Information'!$S314,Exchange_Value))/1000,AC314*SUMIF(Lists!$E$2:$E$133,$I314,Exchange_Value)/1000),1)</f>
        <v>0</v>
      </c>
      <c r="CA314" s="151">
        <f>ROUND(IF($I314="Other HFC Blend",(AD314*$L314*SUMIF(Lists!$E$2:$E$133,'Quarterly Information'!$K314,Exchange_Value)+AD314*$N314*SUMIF(Lists!$E$2:$E$133,'Quarterly Information'!$M314,Exchange_Value)+AD314*$P314*SUMIF(Lists!$E$2:$E$133,'Quarterly Information'!$O314,Exchange_Value)+AD314*$R314*SUMIF(Lists!$E$2:$E$133,'Quarterly Information'!$Q314,Exchange_Value)+AD314*$T314*SUMIF(Lists!$E$2:$E$133,'Quarterly Information'!$S314,Exchange_Value))/1000,AD314*SUMIF(Lists!$E$2:$E$133,$I314,Exchange_Value)/1000),1)</f>
        <v>0</v>
      </c>
      <c r="CB314" s="151">
        <f>ROUND(IF($I314="Other HFC Blend",(AE314*$L314*SUMIF(Lists!$E$2:$E$133,'Quarterly Information'!$K314,Exchange_Value)+AE314*$N314*SUMIF(Lists!$E$2:$E$133,'Quarterly Information'!$M314,Exchange_Value)+AE314*$P314*SUMIF(Lists!$E$2:$E$133,'Quarterly Information'!$O314,Exchange_Value)+AE314*$R314*SUMIF(Lists!$E$2:$E$133,'Quarterly Information'!$Q314,Exchange_Value)+AE314*$T314*SUMIF(Lists!$E$2:$E$133,'Quarterly Information'!$S314,Exchange_Value))/1000,AE314*SUMIF(Lists!$E$2:$E$133,$I314,Exchange_Value)/1000),1)</f>
        <v>0</v>
      </c>
      <c r="CC314" s="151">
        <f>ROUND(IF($I314="Other HFC Blend",(AF314*$L314*SUMIF(Lists!$E$2:$E$133,'Quarterly Information'!$K314,Exchange_Value)+AF314*$N314*SUMIF(Lists!$E$2:$E$133,'Quarterly Information'!$M314,Exchange_Value)+AF314*$P314*SUMIF(Lists!$E$2:$E$133,'Quarterly Information'!$O314,Exchange_Value)+AF314*$R314*SUMIF(Lists!$E$2:$E$133,'Quarterly Information'!$Q314,Exchange_Value)+AF314*$T314*SUMIF(Lists!$E$2:$E$133,'Quarterly Information'!$S314,Exchange_Value))/1000,AF314*SUMIF(Lists!$E$2:$E$133,$I314,Exchange_Value)/1000),1)</f>
        <v>0</v>
      </c>
    </row>
    <row r="315" spans="1:81" ht="14.1">
      <c r="A315" s="18">
        <v>273</v>
      </c>
      <c r="B315" s="46" t="str">
        <f t="shared" si="184"/>
        <v/>
      </c>
      <c r="C315" s="72"/>
      <c r="D315" s="47"/>
      <c r="E315" s="81"/>
      <c r="F315" s="48"/>
      <c r="G315" s="49"/>
      <c r="H315" s="50"/>
      <c r="I315" s="92"/>
      <c r="J315" s="104"/>
      <c r="K315" s="109"/>
      <c r="L315" s="51"/>
      <c r="M315" s="48"/>
      <c r="N315" s="51"/>
      <c r="O315" s="48"/>
      <c r="P315" s="51"/>
      <c r="Q315" s="69"/>
      <c r="R315" s="51"/>
      <c r="S315" s="69"/>
      <c r="T315" s="110"/>
      <c r="U315" s="107"/>
      <c r="V315" s="48"/>
      <c r="W315" s="52"/>
      <c r="X315" s="48"/>
      <c r="Y315" s="116"/>
      <c r="Z315" s="133"/>
      <c r="AA315" s="131"/>
      <c r="AB315" s="76"/>
      <c r="AC315" s="76"/>
      <c r="AD315" s="76"/>
      <c r="AE315" s="76"/>
      <c r="AF315" s="76"/>
      <c r="AG315" s="145"/>
      <c r="AH315"/>
      <c r="AI315" s="148">
        <f t="shared" si="148"/>
        <v>0</v>
      </c>
      <c r="AJ315" s="148">
        <f t="shared" si="149"/>
        <v>0</v>
      </c>
      <c r="AK315" s="148">
        <f t="shared" si="150"/>
        <v>0</v>
      </c>
      <c r="AL315" s="148">
        <f t="shared" si="151"/>
        <v>0</v>
      </c>
      <c r="AM315" s="148">
        <f t="shared" si="152"/>
        <v>0</v>
      </c>
      <c r="AN315" s="148">
        <f t="shared" si="153"/>
        <v>0</v>
      </c>
      <c r="AO315" s="150"/>
      <c r="AP315" s="149" t="e">
        <f t="shared" si="154"/>
        <v>#DIV/0!</v>
      </c>
      <c r="AQ315" s="149" t="e">
        <f t="shared" si="155"/>
        <v>#DIV/0!</v>
      </c>
      <c r="AR315" s="149" t="e">
        <f t="shared" si="156"/>
        <v>#DIV/0!</v>
      </c>
      <c r="AS315" s="149" t="e">
        <f t="shared" si="157"/>
        <v>#DIV/0!</v>
      </c>
      <c r="AT315" s="149" t="e">
        <f t="shared" si="158"/>
        <v>#DIV/0!</v>
      </c>
      <c r="AU315" s="148">
        <f t="shared" si="159"/>
        <v>0</v>
      </c>
      <c r="AV315" s="149" t="e">
        <f t="shared" si="160"/>
        <v>#DIV/0!</v>
      </c>
      <c r="AW315" s="149" t="e">
        <f t="shared" si="161"/>
        <v>#DIV/0!</v>
      </c>
      <c r="AX315" s="149" t="e">
        <f t="shared" si="162"/>
        <v>#DIV/0!</v>
      </c>
      <c r="AY315" s="149" t="e">
        <f t="shared" si="163"/>
        <v>#DIV/0!</v>
      </c>
      <c r="AZ315" s="149" t="e">
        <f t="shared" si="164"/>
        <v>#DIV/0!</v>
      </c>
      <c r="BA315" s="148">
        <f t="shared" si="165"/>
        <v>0</v>
      </c>
      <c r="BB315" s="149" t="e">
        <f t="shared" si="166"/>
        <v>#DIV/0!</v>
      </c>
      <c r="BC315" s="149" t="e">
        <f t="shared" si="167"/>
        <v>#DIV/0!</v>
      </c>
      <c r="BD315" s="149" t="e">
        <f t="shared" si="168"/>
        <v>#DIV/0!</v>
      </c>
      <c r="BE315" s="149" t="e">
        <f t="shared" si="169"/>
        <v>#DIV/0!</v>
      </c>
      <c r="BF315" s="149" t="e">
        <f t="shared" si="170"/>
        <v>#DIV/0!</v>
      </c>
      <c r="BG315" s="148">
        <f t="shared" si="171"/>
        <v>0</v>
      </c>
      <c r="BH315" s="149" t="e">
        <f t="shared" si="172"/>
        <v>#DIV/0!</v>
      </c>
      <c r="BI315" s="149" t="e">
        <f t="shared" si="173"/>
        <v>#DIV/0!</v>
      </c>
      <c r="BJ315" s="149" t="e">
        <f t="shared" si="174"/>
        <v>#DIV/0!</v>
      </c>
      <c r="BK315" s="149" t="e">
        <f t="shared" si="175"/>
        <v>#DIV/0!</v>
      </c>
      <c r="BL315" s="149" t="e">
        <f t="shared" si="176"/>
        <v>#DIV/0!</v>
      </c>
      <c r="BM315" s="148">
        <f t="shared" si="177"/>
        <v>0</v>
      </c>
      <c r="BN315" s="149" t="e">
        <f t="shared" si="178"/>
        <v>#DIV/0!</v>
      </c>
      <c r="BO315" s="149" t="e">
        <f t="shared" si="179"/>
        <v>#DIV/0!</v>
      </c>
      <c r="BP315" s="149" t="e">
        <f t="shared" si="180"/>
        <v>#DIV/0!</v>
      </c>
      <c r="BQ315" s="149" t="e">
        <f t="shared" si="181"/>
        <v>#DIV/0!</v>
      </c>
      <c r="BR315" s="149" t="e">
        <f t="shared" si="182"/>
        <v>#DIV/0!</v>
      </c>
      <c r="BS315" s="148">
        <f t="shared" si="183"/>
        <v>0</v>
      </c>
      <c r="BT315" s="150"/>
      <c r="BU315" s="150" t="e">
        <f>VLOOKUP(I315,Lists!$D$2:$D$19,1,FALSE)</f>
        <v>#N/A</v>
      </c>
      <c r="BV315" s="150" t="e">
        <f>VLOOKUP($I315,Blends!$B$2:$B$115,1,FALSE)</f>
        <v>#N/A</v>
      </c>
      <c r="BW315" s="150"/>
      <c r="BX315" s="151">
        <f>ROUND(IF($I315="Other HFC Blend",(AA315*$L315*SUMIF(Lists!$E$2:$E$133,'Quarterly Information'!$K315,Exchange_Value)+AA315*$N315*SUMIF(Lists!$E$2:$E$133,'Quarterly Information'!$M315,Exchange_Value)+AA315*$P315*SUMIF(Lists!$E$2:$E$133,'Quarterly Information'!$O315,Exchange_Value)+AA315*$R315*SUMIF(Lists!$E$2:$E$133,'Quarterly Information'!$Q315,Exchange_Value)+AA315*$T315*SUMIF(Lists!$E$2:$E$133,'Quarterly Information'!$S315,Exchange_Value))/1000,AA315*SUMIF(Lists!$E$2:$E$133,$I315,Exchange_Value)/1000),1)</f>
        <v>0</v>
      </c>
      <c r="BY315" s="151">
        <f>ROUND(IF($I315="Other HFC Blend",(AB315*$L315*SUMIF(Lists!$E$2:$E$133,'Quarterly Information'!$K315,Exchange_Value)+AB315*$N315*SUMIF(Lists!$E$2:$E$133,'Quarterly Information'!$M315,Exchange_Value)+AB315*$P315*SUMIF(Lists!$E$2:$E$133,'Quarterly Information'!$O315,Exchange_Value)+AB315*$R315*SUMIF(Lists!$E$2:$E$133,'Quarterly Information'!$Q315,Exchange_Value)+AB315*$T315*SUMIF(Lists!$E$2:$E$133,'Quarterly Information'!$S315,Exchange_Value))/1000,AB315*SUMIF(Lists!$E$2:$E$133,$I315,Exchange_Value)/1000),1)</f>
        <v>0</v>
      </c>
      <c r="BZ315" s="151">
        <f>ROUND(IF($I315="Other HFC Blend",(AC315*$L315*SUMIF(Lists!$E$2:$E$133,'Quarterly Information'!$K315,Exchange_Value)+AC315*$N315*SUMIF(Lists!$E$2:$E$133,'Quarterly Information'!$M315,Exchange_Value)+AC315*$P315*SUMIF(Lists!$E$2:$E$133,'Quarterly Information'!$O315,Exchange_Value)+AC315*$R315*SUMIF(Lists!$E$2:$E$133,'Quarterly Information'!$Q315,Exchange_Value)+AC315*$T315*SUMIF(Lists!$E$2:$E$133,'Quarterly Information'!$S315,Exchange_Value))/1000,AC315*SUMIF(Lists!$E$2:$E$133,$I315,Exchange_Value)/1000),1)</f>
        <v>0</v>
      </c>
      <c r="CA315" s="151">
        <f>ROUND(IF($I315="Other HFC Blend",(AD315*$L315*SUMIF(Lists!$E$2:$E$133,'Quarterly Information'!$K315,Exchange_Value)+AD315*$N315*SUMIF(Lists!$E$2:$E$133,'Quarterly Information'!$M315,Exchange_Value)+AD315*$P315*SUMIF(Lists!$E$2:$E$133,'Quarterly Information'!$O315,Exchange_Value)+AD315*$R315*SUMIF(Lists!$E$2:$E$133,'Quarterly Information'!$Q315,Exchange_Value)+AD315*$T315*SUMIF(Lists!$E$2:$E$133,'Quarterly Information'!$S315,Exchange_Value))/1000,AD315*SUMIF(Lists!$E$2:$E$133,$I315,Exchange_Value)/1000),1)</f>
        <v>0</v>
      </c>
      <c r="CB315" s="151">
        <f>ROUND(IF($I315="Other HFC Blend",(AE315*$L315*SUMIF(Lists!$E$2:$E$133,'Quarterly Information'!$K315,Exchange_Value)+AE315*$N315*SUMIF(Lists!$E$2:$E$133,'Quarterly Information'!$M315,Exchange_Value)+AE315*$P315*SUMIF(Lists!$E$2:$E$133,'Quarterly Information'!$O315,Exchange_Value)+AE315*$R315*SUMIF(Lists!$E$2:$E$133,'Quarterly Information'!$Q315,Exchange_Value)+AE315*$T315*SUMIF(Lists!$E$2:$E$133,'Quarterly Information'!$S315,Exchange_Value))/1000,AE315*SUMIF(Lists!$E$2:$E$133,$I315,Exchange_Value)/1000),1)</f>
        <v>0</v>
      </c>
      <c r="CC315" s="151">
        <f>ROUND(IF($I315="Other HFC Blend",(AF315*$L315*SUMIF(Lists!$E$2:$E$133,'Quarterly Information'!$K315,Exchange_Value)+AF315*$N315*SUMIF(Lists!$E$2:$E$133,'Quarterly Information'!$M315,Exchange_Value)+AF315*$P315*SUMIF(Lists!$E$2:$E$133,'Quarterly Information'!$O315,Exchange_Value)+AF315*$R315*SUMIF(Lists!$E$2:$E$133,'Quarterly Information'!$Q315,Exchange_Value)+AF315*$T315*SUMIF(Lists!$E$2:$E$133,'Quarterly Information'!$S315,Exchange_Value))/1000,AF315*SUMIF(Lists!$E$2:$E$133,$I315,Exchange_Value)/1000),1)</f>
        <v>0</v>
      </c>
    </row>
    <row r="316" spans="1:81" ht="14.1">
      <c r="A316" s="18">
        <v>274</v>
      </c>
      <c r="B316" s="46" t="str">
        <f t="shared" si="184"/>
        <v/>
      </c>
      <c r="C316" s="72"/>
      <c r="D316" s="47"/>
      <c r="E316" s="81"/>
      <c r="F316" s="48"/>
      <c r="G316" s="49"/>
      <c r="H316" s="50"/>
      <c r="I316" s="92"/>
      <c r="J316" s="104"/>
      <c r="K316" s="109"/>
      <c r="L316" s="51"/>
      <c r="M316" s="48"/>
      <c r="N316" s="51"/>
      <c r="O316" s="48"/>
      <c r="P316" s="51"/>
      <c r="Q316" s="69"/>
      <c r="R316" s="51"/>
      <c r="S316" s="69"/>
      <c r="T316" s="110"/>
      <c r="U316" s="107"/>
      <c r="V316" s="48"/>
      <c r="W316" s="52"/>
      <c r="X316" s="48"/>
      <c r="Y316" s="116"/>
      <c r="Z316" s="133"/>
      <c r="AA316" s="131"/>
      <c r="AB316" s="76"/>
      <c r="AC316" s="76"/>
      <c r="AD316" s="76"/>
      <c r="AE316" s="76"/>
      <c r="AF316" s="76"/>
      <c r="AG316" s="145"/>
      <c r="AH316"/>
      <c r="AI316" s="148">
        <f t="shared" si="148"/>
        <v>0</v>
      </c>
      <c r="AJ316" s="148">
        <f t="shared" si="149"/>
        <v>0</v>
      </c>
      <c r="AK316" s="148">
        <f t="shared" si="150"/>
        <v>0</v>
      </c>
      <c r="AL316" s="148">
        <f t="shared" si="151"/>
        <v>0</v>
      </c>
      <c r="AM316" s="148">
        <f t="shared" si="152"/>
        <v>0</v>
      </c>
      <c r="AN316" s="148">
        <f t="shared" si="153"/>
        <v>0</v>
      </c>
      <c r="AO316" s="150"/>
      <c r="AP316" s="149" t="e">
        <f t="shared" si="154"/>
        <v>#DIV/0!</v>
      </c>
      <c r="AQ316" s="149" t="e">
        <f t="shared" si="155"/>
        <v>#DIV/0!</v>
      </c>
      <c r="AR316" s="149" t="e">
        <f t="shared" si="156"/>
        <v>#DIV/0!</v>
      </c>
      <c r="AS316" s="149" t="e">
        <f t="shared" si="157"/>
        <v>#DIV/0!</v>
      </c>
      <c r="AT316" s="149" t="e">
        <f t="shared" si="158"/>
        <v>#DIV/0!</v>
      </c>
      <c r="AU316" s="148">
        <f t="shared" si="159"/>
        <v>0</v>
      </c>
      <c r="AV316" s="149" t="e">
        <f t="shared" si="160"/>
        <v>#DIV/0!</v>
      </c>
      <c r="AW316" s="149" t="e">
        <f t="shared" si="161"/>
        <v>#DIV/0!</v>
      </c>
      <c r="AX316" s="149" t="e">
        <f t="shared" si="162"/>
        <v>#DIV/0!</v>
      </c>
      <c r="AY316" s="149" t="e">
        <f t="shared" si="163"/>
        <v>#DIV/0!</v>
      </c>
      <c r="AZ316" s="149" t="e">
        <f t="shared" si="164"/>
        <v>#DIV/0!</v>
      </c>
      <c r="BA316" s="148">
        <f t="shared" si="165"/>
        <v>0</v>
      </c>
      <c r="BB316" s="149" t="e">
        <f t="shared" si="166"/>
        <v>#DIV/0!</v>
      </c>
      <c r="BC316" s="149" t="e">
        <f t="shared" si="167"/>
        <v>#DIV/0!</v>
      </c>
      <c r="BD316" s="149" t="e">
        <f t="shared" si="168"/>
        <v>#DIV/0!</v>
      </c>
      <c r="BE316" s="149" t="e">
        <f t="shared" si="169"/>
        <v>#DIV/0!</v>
      </c>
      <c r="BF316" s="149" t="e">
        <f t="shared" si="170"/>
        <v>#DIV/0!</v>
      </c>
      <c r="BG316" s="148">
        <f t="shared" si="171"/>
        <v>0</v>
      </c>
      <c r="BH316" s="149" t="e">
        <f t="shared" si="172"/>
        <v>#DIV/0!</v>
      </c>
      <c r="BI316" s="149" t="e">
        <f t="shared" si="173"/>
        <v>#DIV/0!</v>
      </c>
      <c r="BJ316" s="149" t="e">
        <f t="shared" si="174"/>
        <v>#DIV/0!</v>
      </c>
      <c r="BK316" s="149" t="e">
        <f t="shared" si="175"/>
        <v>#DIV/0!</v>
      </c>
      <c r="BL316" s="149" t="e">
        <f t="shared" si="176"/>
        <v>#DIV/0!</v>
      </c>
      <c r="BM316" s="148">
        <f t="shared" si="177"/>
        <v>0</v>
      </c>
      <c r="BN316" s="149" t="e">
        <f t="shared" si="178"/>
        <v>#DIV/0!</v>
      </c>
      <c r="BO316" s="149" t="e">
        <f t="shared" si="179"/>
        <v>#DIV/0!</v>
      </c>
      <c r="BP316" s="149" t="e">
        <f t="shared" si="180"/>
        <v>#DIV/0!</v>
      </c>
      <c r="BQ316" s="149" t="e">
        <f t="shared" si="181"/>
        <v>#DIV/0!</v>
      </c>
      <c r="BR316" s="149" t="e">
        <f t="shared" si="182"/>
        <v>#DIV/0!</v>
      </c>
      <c r="BS316" s="148">
        <f t="shared" si="183"/>
        <v>0</v>
      </c>
      <c r="BT316" s="150"/>
      <c r="BU316" s="150" t="e">
        <f>VLOOKUP(I316,Lists!$D$2:$D$19,1,FALSE)</f>
        <v>#N/A</v>
      </c>
      <c r="BV316" s="150" t="e">
        <f>VLOOKUP($I316,Blends!$B$2:$B$115,1,FALSE)</f>
        <v>#N/A</v>
      </c>
      <c r="BW316" s="150"/>
      <c r="BX316" s="151">
        <f>ROUND(IF($I316="Other HFC Blend",(AA316*$L316*SUMIF(Lists!$E$2:$E$133,'Quarterly Information'!$K316,Exchange_Value)+AA316*$N316*SUMIF(Lists!$E$2:$E$133,'Quarterly Information'!$M316,Exchange_Value)+AA316*$P316*SUMIF(Lists!$E$2:$E$133,'Quarterly Information'!$O316,Exchange_Value)+AA316*$R316*SUMIF(Lists!$E$2:$E$133,'Quarterly Information'!$Q316,Exchange_Value)+AA316*$T316*SUMIF(Lists!$E$2:$E$133,'Quarterly Information'!$S316,Exchange_Value))/1000,AA316*SUMIF(Lists!$E$2:$E$133,$I316,Exchange_Value)/1000),1)</f>
        <v>0</v>
      </c>
      <c r="BY316" s="151">
        <f>ROUND(IF($I316="Other HFC Blend",(AB316*$L316*SUMIF(Lists!$E$2:$E$133,'Quarterly Information'!$K316,Exchange_Value)+AB316*$N316*SUMIF(Lists!$E$2:$E$133,'Quarterly Information'!$M316,Exchange_Value)+AB316*$P316*SUMIF(Lists!$E$2:$E$133,'Quarterly Information'!$O316,Exchange_Value)+AB316*$R316*SUMIF(Lists!$E$2:$E$133,'Quarterly Information'!$Q316,Exchange_Value)+AB316*$T316*SUMIF(Lists!$E$2:$E$133,'Quarterly Information'!$S316,Exchange_Value))/1000,AB316*SUMIF(Lists!$E$2:$E$133,$I316,Exchange_Value)/1000),1)</f>
        <v>0</v>
      </c>
      <c r="BZ316" s="151">
        <f>ROUND(IF($I316="Other HFC Blend",(AC316*$L316*SUMIF(Lists!$E$2:$E$133,'Quarterly Information'!$K316,Exchange_Value)+AC316*$N316*SUMIF(Lists!$E$2:$E$133,'Quarterly Information'!$M316,Exchange_Value)+AC316*$P316*SUMIF(Lists!$E$2:$E$133,'Quarterly Information'!$O316,Exchange_Value)+AC316*$R316*SUMIF(Lists!$E$2:$E$133,'Quarterly Information'!$Q316,Exchange_Value)+AC316*$T316*SUMIF(Lists!$E$2:$E$133,'Quarterly Information'!$S316,Exchange_Value))/1000,AC316*SUMIF(Lists!$E$2:$E$133,$I316,Exchange_Value)/1000),1)</f>
        <v>0</v>
      </c>
      <c r="CA316" s="151">
        <f>ROUND(IF($I316="Other HFC Blend",(AD316*$L316*SUMIF(Lists!$E$2:$E$133,'Quarterly Information'!$K316,Exchange_Value)+AD316*$N316*SUMIF(Lists!$E$2:$E$133,'Quarterly Information'!$M316,Exchange_Value)+AD316*$P316*SUMIF(Lists!$E$2:$E$133,'Quarterly Information'!$O316,Exchange_Value)+AD316*$R316*SUMIF(Lists!$E$2:$E$133,'Quarterly Information'!$Q316,Exchange_Value)+AD316*$T316*SUMIF(Lists!$E$2:$E$133,'Quarterly Information'!$S316,Exchange_Value))/1000,AD316*SUMIF(Lists!$E$2:$E$133,$I316,Exchange_Value)/1000),1)</f>
        <v>0</v>
      </c>
      <c r="CB316" s="151">
        <f>ROUND(IF($I316="Other HFC Blend",(AE316*$L316*SUMIF(Lists!$E$2:$E$133,'Quarterly Information'!$K316,Exchange_Value)+AE316*$N316*SUMIF(Lists!$E$2:$E$133,'Quarterly Information'!$M316,Exchange_Value)+AE316*$P316*SUMIF(Lists!$E$2:$E$133,'Quarterly Information'!$O316,Exchange_Value)+AE316*$R316*SUMIF(Lists!$E$2:$E$133,'Quarterly Information'!$Q316,Exchange_Value)+AE316*$T316*SUMIF(Lists!$E$2:$E$133,'Quarterly Information'!$S316,Exchange_Value))/1000,AE316*SUMIF(Lists!$E$2:$E$133,$I316,Exchange_Value)/1000),1)</f>
        <v>0</v>
      </c>
      <c r="CC316" s="151">
        <f>ROUND(IF($I316="Other HFC Blend",(AF316*$L316*SUMIF(Lists!$E$2:$E$133,'Quarterly Information'!$K316,Exchange_Value)+AF316*$N316*SUMIF(Lists!$E$2:$E$133,'Quarterly Information'!$M316,Exchange_Value)+AF316*$P316*SUMIF(Lists!$E$2:$E$133,'Quarterly Information'!$O316,Exchange_Value)+AF316*$R316*SUMIF(Lists!$E$2:$E$133,'Quarterly Information'!$Q316,Exchange_Value)+AF316*$T316*SUMIF(Lists!$E$2:$E$133,'Quarterly Information'!$S316,Exchange_Value))/1000,AF316*SUMIF(Lists!$E$2:$E$133,$I316,Exchange_Value)/1000),1)</f>
        <v>0</v>
      </c>
    </row>
    <row r="317" spans="1:81" ht="14.1">
      <c r="A317" s="18">
        <v>275</v>
      </c>
      <c r="B317" s="46" t="str">
        <f t="shared" si="184"/>
        <v/>
      </c>
      <c r="C317" s="72"/>
      <c r="D317" s="47"/>
      <c r="E317" s="81"/>
      <c r="F317" s="48"/>
      <c r="G317" s="49"/>
      <c r="H317" s="50"/>
      <c r="I317" s="92"/>
      <c r="J317" s="104"/>
      <c r="K317" s="109"/>
      <c r="L317" s="51"/>
      <c r="M317" s="48"/>
      <c r="N317" s="51"/>
      <c r="O317" s="48"/>
      <c r="P317" s="51"/>
      <c r="Q317" s="69"/>
      <c r="R317" s="51"/>
      <c r="S317" s="69"/>
      <c r="T317" s="110"/>
      <c r="U317" s="107"/>
      <c r="V317" s="48"/>
      <c r="W317" s="52"/>
      <c r="X317" s="48"/>
      <c r="Y317" s="116"/>
      <c r="Z317" s="133"/>
      <c r="AA317" s="131"/>
      <c r="AB317" s="76"/>
      <c r="AC317" s="76"/>
      <c r="AD317" s="76"/>
      <c r="AE317" s="76"/>
      <c r="AF317" s="76"/>
      <c r="AG317" s="145"/>
      <c r="AH317"/>
      <c r="AI317" s="148">
        <f t="shared" si="148"/>
        <v>0</v>
      </c>
      <c r="AJ317" s="148">
        <f t="shared" si="149"/>
        <v>0</v>
      </c>
      <c r="AK317" s="148">
        <f t="shared" si="150"/>
        <v>0</v>
      </c>
      <c r="AL317" s="148">
        <f t="shared" si="151"/>
        <v>0</v>
      </c>
      <c r="AM317" s="148">
        <f t="shared" si="152"/>
        <v>0</v>
      </c>
      <c r="AN317" s="148">
        <f t="shared" si="153"/>
        <v>0</v>
      </c>
      <c r="AO317" s="150"/>
      <c r="AP317" s="149" t="e">
        <f t="shared" si="154"/>
        <v>#DIV/0!</v>
      </c>
      <c r="AQ317" s="149" t="e">
        <f t="shared" si="155"/>
        <v>#DIV/0!</v>
      </c>
      <c r="AR317" s="149" t="e">
        <f t="shared" si="156"/>
        <v>#DIV/0!</v>
      </c>
      <c r="AS317" s="149" t="e">
        <f t="shared" si="157"/>
        <v>#DIV/0!</v>
      </c>
      <c r="AT317" s="149" t="e">
        <f t="shared" si="158"/>
        <v>#DIV/0!</v>
      </c>
      <c r="AU317" s="148">
        <f t="shared" si="159"/>
        <v>0</v>
      </c>
      <c r="AV317" s="149" t="e">
        <f t="shared" si="160"/>
        <v>#DIV/0!</v>
      </c>
      <c r="AW317" s="149" t="e">
        <f t="shared" si="161"/>
        <v>#DIV/0!</v>
      </c>
      <c r="AX317" s="149" t="e">
        <f t="shared" si="162"/>
        <v>#DIV/0!</v>
      </c>
      <c r="AY317" s="149" t="e">
        <f t="shared" si="163"/>
        <v>#DIV/0!</v>
      </c>
      <c r="AZ317" s="149" t="e">
        <f t="shared" si="164"/>
        <v>#DIV/0!</v>
      </c>
      <c r="BA317" s="148">
        <f t="shared" si="165"/>
        <v>0</v>
      </c>
      <c r="BB317" s="149" t="e">
        <f t="shared" si="166"/>
        <v>#DIV/0!</v>
      </c>
      <c r="BC317" s="149" t="e">
        <f t="shared" si="167"/>
        <v>#DIV/0!</v>
      </c>
      <c r="BD317" s="149" t="e">
        <f t="shared" si="168"/>
        <v>#DIV/0!</v>
      </c>
      <c r="BE317" s="149" t="e">
        <f t="shared" si="169"/>
        <v>#DIV/0!</v>
      </c>
      <c r="BF317" s="149" t="e">
        <f t="shared" si="170"/>
        <v>#DIV/0!</v>
      </c>
      <c r="BG317" s="148">
        <f t="shared" si="171"/>
        <v>0</v>
      </c>
      <c r="BH317" s="149" t="e">
        <f t="shared" si="172"/>
        <v>#DIV/0!</v>
      </c>
      <c r="BI317" s="149" t="e">
        <f t="shared" si="173"/>
        <v>#DIV/0!</v>
      </c>
      <c r="BJ317" s="149" t="e">
        <f t="shared" si="174"/>
        <v>#DIV/0!</v>
      </c>
      <c r="BK317" s="149" t="e">
        <f t="shared" si="175"/>
        <v>#DIV/0!</v>
      </c>
      <c r="BL317" s="149" t="e">
        <f t="shared" si="176"/>
        <v>#DIV/0!</v>
      </c>
      <c r="BM317" s="148">
        <f t="shared" si="177"/>
        <v>0</v>
      </c>
      <c r="BN317" s="149" t="e">
        <f t="shared" si="178"/>
        <v>#DIV/0!</v>
      </c>
      <c r="BO317" s="149" t="e">
        <f t="shared" si="179"/>
        <v>#DIV/0!</v>
      </c>
      <c r="BP317" s="149" t="e">
        <f t="shared" si="180"/>
        <v>#DIV/0!</v>
      </c>
      <c r="BQ317" s="149" t="e">
        <f t="shared" si="181"/>
        <v>#DIV/0!</v>
      </c>
      <c r="BR317" s="149" t="e">
        <f t="shared" si="182"/>
        <v>#DIV/0!</v>
      </c>
      <c r="BS317" s="148">
        <f t="shared" si="183"/>
        <v>0</v>
      </c>
      <c r="BT317" s="150"/>
      <c r="BU317" s="150" t="e">
        <f>VLOOKUP(I317,Lists!$D$2:$D$19,1,FALSE)</f>
        <v>#N/A</v>
      </c>
      <c r="BV317" s="150" t="e">
        <f>VLOOKUP($I317,Blends!$B$2:$B$115,1,FALSE)</f>
        <v>#N/A</v>
      </c>
      <c r="BW317" s="150"/>
      <c r="BX317" s="151">
        <f>ROUND(IF($I317="Other HFC Blend",(AA317*$L317*SUMIF(Lists!$E$2:$E$133,'Quarterly Information'!$K317,Exchange_Value)+AA317*$N317*SUMIF(Lists!$E$2:$E$133,'Quarterly Information'!$M317,Exchange_Value)+AA317*$P317*SUMIF(Lists!$E$2:$E$133,'Quarterly Information'!$O317,Exchange_Value)+AA317*$R317*SUMIF(Lists!$E$2:$E$133,'Quarterly Information'!$Q317,Exchange_Value)+AA317*$T317*SUMIF(Lists!$E$2:$E$133,'Quarterly Information'!$S317,Exchange_Value))/1000,AA317*SUMIF(Lists!$E$2:$E$133,$I317,Exchange_Value)/1000),1)</f>
        <v>0</v>
      </c>
      <c r="BY317" s="151">
        <f>ROUND(IF($I317="Other HFC Blend",(AB317*$L317*SUMIF(Lists!$E$2:$E$133,'Quarterly Information'!$K317,Exchange_Value)+AB317*$N317*SUMIF(Lists!$E$2:$E$133,'Quarterly Information'!$M317,Exchange_Value)+AB317*$P317*SUMIF(Lists!$E$2:$E$133,'Quarterly Information'!$O317,Exchange_Value)+AB317*$R317*SUMIF(Lists!$E$2:$E$133,'Quarterly Information'!$Q317,Exchange_Value)+AB317*$T317*SUMIF(Lists!$E$2:$E$133,'Quarterly Information'!$S317,Exchange_Value))/1000,AB317*SUMIF(Lists!$E$2:$E$133,$I317,Exchange_Value)/1000),1)</f>
        <v>0</v>
      </c>
      <c r="BZ317" s="151">
        <f>ROUND(IF($I317="Other HFC Blend",(AC317*$L317*SUMIF(Lists!$E$2:$E$133,'Quarterly Information'!$K317,Exchange_Value)+AC317*$N317*SUMIF(Lists!$E$2:$E$133,'Quarterly Information'!$M317,Exchange_Value)+AC317*$P317*SUMIF(Lists!$E$2:$E$133,'Quarterly Information'!$O317,Exchange_Value)+AC317*$R317*SUMIF(Lists!$E$2:$E$133,'Quarterly Information'!$Q317,Exchange_Value)+AC317*$T317*SUMIF(Lists!$E$2:$E$133,'Quarterly Information'!$S317,Exchange_Value))/1000,AC317*SUMIF(Lists!$E$2:$E$133,$I317,Exchange_Value)/1000),1)</f>
        <v>0</v>
      </c>
      <c r="CA317" s="151">
        <f>ROUND(IF($I317="Other HFC Blend",(AD317*$L317*SUMIF(Lists!$E$2:$E$133,'Quarterly Information'!$K317,Exchange_Value)+AD317*$N317*SUMIF(Lists!$E$2:$E$133,'Quarterly Information'!$M317,Exchange_Value)+AD317*$P317*SUMIF(Lists!$E$2:$E$133,'Quarterly Information'!$O317,Exchange_Value)+AD317*$R317*SUMIF(Lists!$E$2:$E$133,'Quarterly Information'!$Q317,Exchange_Value)+AD317*$T317*SUMIF(Lists!$E$2:$E$133,'Quarterly Information'!$S317,Exchange_Value))/1000,AD317*SUMIF(Lists!$E$2:$E$133,$I317,Exchange_Value)/1000),1)</f>
        <v>0</v>
      </c>
      <c r="CB317" s="151">
        <f>ROUND(IF($I317="Other HFC Blend",(AE317*$L317*SUMIF(Lists!$E$2:$E$133,'Quarterly Information'!$K317,Exchange_Value)+AE317*$N317*SUMIF(Lists!$E$2:$E$133,'Quarterly Information'!$M317,Exchange_Value)+AE317*$P317*SUMIF(Lists!$E$2:$E$133,'Quarterly Information'!$O317,Exchange_Value)+AE317*$R317*SUMIF(Lists!$E$2:$E$133,'Quarterly Information'!$Q317,Exchange_Value)+AE317*$T317*SUMIF(Lists!$E$2:$E$133,'Quarterly Information'!$S317,Exchange_Value))/1000,AE317*SUMIF(Lists!$E$2:$E$133,$I317,Exchange_Value)/1000),1)</f>
        <v>0</v>
      </c>
      <c r="CC317" s="151">
        <f>ROUND(IF($I317="Other HFC Blend",(AF317*$L317*SUMIF(Lists!$E$2:$E$133,'Quarterly Information'!$K317,Exchange_Value)+AF317*$N317*SUMIF(Lists!$E$2:$E$133,'Quarterly Information'!$M317,Exchange_Value)+AF317*$P317*SUMIF(Lists!$E$2:$E$133,'Quarterly Information'!$O317,Exchange_Value)+AF317*$R317*SUMIF(Lists!$E$2:$E$133,'Quarterly Information'!$Q317,Exchange_Value)+AF317*$T317*SUMIF(Lists!$E$2:$E$133,'Quarterly Information'!$S317,Exchange_Value))/1000,AF317*SUMIF(Lists!$E$2:$E$133,$I317,Exchange_Value)/1000),1)</f>
        <v>0</v>
      </c>
    </row>
    <row r="318" spans="1:81" ht="14.1">
      <c r="A318" s="18">
        <v>276</v>
      </c>
      <c r="B318" s="46" t="str">
        <f t="shared" si="184"/>
        <v/>
      </c>
      <c r="C318" s="72"/>
      <c r="D318" s="47"/>
      <c r="E318" s="81"/>
      <c r="F318" s="48"/>
      <c r="G318" s="49"/>
      <c r="H318" s="50"/>
      <c r="I318" s="92"/>
      <c r="J318" s="104"/>
      <c r="K318" s="109"/>
      <c r="L318" s="51"/>
      <c r="M318" s="48"/>
      <c r="N318" s="51"/>
      <c r="O318" s="48"/>
      <c r="P318" s="51"/>
      <c r="Q318" s="69"/>
      <c r="R318" s="51"/>
      <c r="S318" s="69"/>
      <c r="T318" s="110"/>
      <c r="U318" s="107"/>
      <c r="V318" s="48"/>
      <c r="W318" s="52"/>
      <c r="X318" s="48"/>
      <c r="Y318" s="116"/>
      <c r="Z318" s="133"/>
      <c r="AA318" s="131"/>
      <c r="AB318" s="76"/>
      <c r="AC318" s="76"/>
      <c r="AD318" s="76"/>
      <c r="AE318" s="76"/>
      <c r="AF318" s="76"/>
      <c r="AG318" s="145"/>
      <c r="AH318"/>
      <c r="AI318" s="148">
        <f t="shared" si="148"/>
        <v>0</v>
      </c>
      <c r="AJ318" s="148">
        <f t="shared" si="149"/>
        <v>0</v>
      </c>
      <c r="AK318" s="148">
        <f t="shared" si="150"/>
        <v>0</v>
      </c>
      <c r="AL318" s="148">
        <f t="shared" si="151"/>
        <v>0</v>
      </c>
      <c r="AM318" s="148">
        <f t="shared" si="152"/>
        <v>0</v>
      </c>
      <c r="AN318" s="148">
        <f t="shared" si="153"/>
        <v>0</v>
      </c>
      <c r="AO318" s="150"/>
      <c r="AP318" s="149" t="e">
        <f t="shared" si="154"/>
        <v>#DIV/0!</v>
      </c>
      <c r="AQ318" s="149" t="e">
        <f t="shared" si="155"/>
        <v>#DIV/0!</v>
      </c>
      <c r="AR318" s="149" t="e">
        <f t="shared" si="156"/>
        <v>#DIV/0!</v>
      </c>
      <c r="AS318" s="149" t="e">
        <f t="shared" si="157"/>
        <v>#DIV/0!</v>
      </c>
      <c r="AT318" s="149" t="e">
        <f t="shared" si="158"/>
        <v>#DIV/0!</v>
      </c>
      <c r="AU318" s="148">
        <f t="shared" si="159"/>
        <v>0</v>
      </c>
      <c r="AV318" s="149" t="e">
        <f t="shared" si="160"/>
        <v>#DIV/0!</v>
      </c>
      <c r="AW318" s="149" t="e">
        <f t="shared" si="161"/>
        <v>#DIV/0!</v>
      </c>
      <c r="AX318" s="149" t="e">
        <f t="shared" si="162"/>
        <v>#DIV/0!</v>
      </c>
      <c r="AY318" s="149" t="e">
        <f t="shared" si="163"/>
        <v>#DIV/0!</v>
      </c>
      <c r="AZ318" s="149" t="e">
        <f t="shared" si="164"/>
        <v>#DIV/0!</v>
      </c>
      <c r="BA318" s="148">
        <f t="shared" si="165"/>
        <v>0</v>
      </c>
      <c r="BB318" s="149" t="e">
        <f t="shared" si="166"/>
        <v>#DIV/0!</v>
      </c>
      <c r="BC318" s="149" t="e">
        <f t="shared" si="167"/>
        <v>#DIV/0!</v>
      </c>
      <c r="BD318" s="149" t="e">
        <f t="shared" si="168"/>
        <v>#DIV/0!</v>
      </c>
      <c r="BE318" s="149" t="e">
        <f t="shared" si="169"/>
        <v>#DIV/0!</v>
      </c>
      <c r="BF318" s="149" t="e">
        <f t="shared" si="170"/>
        <v>#DIV/0!</v>
      </c>
      <c r="BG318" s="148">
        <f t="shared" si="171"/>
        <v>0</v>
      </c>
      <c r="BH318" s="149" t="e">
        <f t="shared" si="172"/>
        <v>#DIV/0!</v>
      </c>
      <c r="BI318" s="149" t="e">
        <f t="shared" si="173"/>
        <v>#DIV/0!</v>
      </c>
      <c r="BJ318" s="149" t="e">
        <f t="shared" si="174"/>
        <v>#DIV/0!</v>
      </c>
      <c r="BK318" s="149" t="e">
        <f t="shared" si="175"/>
        <v>#DIV/0!</v>
      </c>
      <c r="BL318" s="149" t="e">
        <f t="shared" si="176"/>
        <v>#DIV/0!</v>
      </c>
      <c r="BM318" s="148">
        <f t="shared" si="177"/>
        <v>0</v>
      </c>
      <c r="BN318" s="149" t="e">
        <f t="shared" si="178"/>
        <v>#DIV/0!</v>
      </c>
      <c r="BO318" s="149" t="e">
        <f t="shared" si="179"/>
        <v>#DIV/0!</v>
      </c>
      <c r="BP318" s="149" t="e">
        <f t="shared" si="180"/>
        <v>#DIV/0!</v>
      </c>
      <c r="BQ318" s="149" t="e">
        <f t="shared" si="181"/>
        <v>#DIV/0!</v>
      </c>
      <c r="BR318" s="149" t="e">
        <f t="shared" si="182"/>
        <v>#DIV/0!</v>
      </c>
      <c r="BS318" s="148">
        <f t="shared" si="183"/>
        <v>0</v>
      </c>
      <c r="BT318" s="150"/>
      <c r="BU318" s="150" t="e">
        <f>VLOOKUP(I318,Lists!$D$2:$D$19,1,FALSE)</f>
        <v>#N/A</v>
      </c>
      <c r="BV318" s="150" t="e">
        <f>VLOOKUP($I318,Blends!$B$2:$B$115,1,FALSE)</f>
        <v>#N/A</v>
      </c>
      <c r="BW318" s="150"/>
      <c r="BX318" s="151">
        <f>ROUND(IF($I318="Other HFC Blend",(AA318*$L318*SUMIF(Lists!$E$2:$E$133,'Quarterly Information'!$K318,Exchange_Value)+AA318*$N318*SUMIF(Lists!$E$2:$E$133,'Quarterly Information'!$M318,Exchange_Value)+AA318*$P318*SUMIF(Lists!$E$2:$E$133,'Quarterly Information'!$O318,Exchange_Value)+AA318*$R318*SUMIF(Lists!$E$2:$E$133,'Quarterly Information'!$Q318,Exchange_Value)+AA318*$T318*SUMIF(Lists!$E$2:$E$133,'Quarterly Information'!$S318,Exchange_Value))/1000,AA318*SUMIF(Lists!$E$2:$E$133,$I318,Exchange_Value)/1000),1)</f>
        <v>0</v>
      </c>
      <c r="BY318" s="151">
        <f>ROUND(IF($I318="Other HFC Blend",(AB318*$L318*SUMIF(Lists!$E$2:$E$133,'Quarterly Information'!$K318,Exchange_Value)+AB318*$N318*SUMIF(Lists!$E$2:$E$133,'Quarterly Information'!$M318,Exchange_Value)+AB318*$P318*SUMIF(Lists!$E$2:$E$133,'Quarterly Information'!$O318,Exchange_Value)+AB318*$R318*SUMIF(Lists!$E$2:$E$133,'Quarterly Information'!$Q318,Exchange_Value)+AB318*$T318*SUMIF(Lists!$E$2:$E$133,'Quarterly Information'!$S318,Exchange_Value))/1000,AB318*SUMIF(Lists!$E$2:$E$133,$I318,Exchange_Value)/1000),1)</f>
        <v>0</v>
      </c>
      <c r="BZ318" s="151">
        <f>ROUND(IF($I318="Other HFC Blend",(AC318*$L318*SUMIF(Lists!$E$2:$E$133,'Quarterly Information'!$K318,Exchange_Value)+AC318*$N318*SUMIF(Lists!$E$2:$E$133,'Quarterly Information'!$M318,Exchange_Value)+AC318*$P318*SUMIF(Lists!$E$2:$E$133,'Quarterly Information'!$O318,Exchange_Value)+AC318*$R318*SUMIF(Lists!$E$2:$E$133,'Quarterly Information'!$Q318,Exchange_Value)+AC318*$T318*SUMIF(Lists!$E$2:$E$133,'Quarterly Information'!$S318,Exchange_Value))/1000,AC318*SUMIF(Lists!$E$2:$E$133,$I318,Exchange_Value)/1000),1)</f>
        <v>0</v>
      </c>
      <c r="CA318" s="151">
        <f>ROUND(IF($I318="Other HFC Blend",(AD318*$L318*SUMIF(Lists!$E$2:$E$133,'Quarterly Information'!$K318,Exchange_Value)+AD318*$N318*SUMIF(Lists!$E$2:$E$133,'Quarterly Information'!$M318,Exchange_Value)+AD318*$P318*SUMIF(Lists!$E$2:$E$133,'Quarterly Information'!$O318,Exchange_Value)+AD318*$R318*SUMIF(Lists!$E$2:$E$133,'Quarterly Information'!$Q318,Exchange_Value)+AD318*$T318*SUMIF(Lists!$E$2:$E$133,'Quarterly Information'!$S318,Exchange_Value))/1000,AD318*SUMIF(Lists!$E$2:$E$133,$I318,Exchange_Value)/1000),1)</f>
        <v>0</v>
      </c>
      <c r="CB318" s="151">
        <f>ROUND(IF($I318="Other HFC Blend",(AE318*$L318*SUMIF(Lists!$E$2:$E$133,'Quarterly Information'!$K318,Exchange_Value)+AE318*$N318*SUMIF(Lists!$E$2:$E$133,'Quarterly Information'!$M318,Exchange_Value)+AE318*$P318*SUMIF(Lists!$E$2:$E$133,'Quarterly Information'!$O318,Exchange_Value)+AE318*$R318*SUMIF(Lists!$E$2:$E$133,'Quarterly Information'!$Q318,Exchange_Value)+AE318*$T318*SUMIF(Lists!$E$2:$E$133,'Quarterly Information'!$S318,Exchange_Value))/1000,AE318*SUMIF(Lists!$E$2:$E$133,$I318,Exchange_Value)/1000),1)</f>
        <v>0</v>
      </c>
      <c r="CC318" s="151">
        <f>ROUND(IF($I318="Other HFC Blend",(AF318*$L318*SUMIF(Lists!$E$2:$E$133,'Quarterly Information'!$K318,Exchange_Value)+AF318*$N318*SUMIF(Lists!$E$2:$E$133,'Quarterly Information'!$M318,Exchange_Value)+AF318*$P318*SUMIF(Lists!$E$2:$E$133,'Quarterly Information'!$O318,Exchange_Value)+AF318*$R318*SUMIF(Lists!$E$2:$E$133,'Quarterly Information'!$Q318,Exchange_Value)+AF318*$T318*SUMIF(Lists!$E$2:$E$133,'Quarterly Information'!$S318,Exchange_Value))/1000,AF318*SUMIF(Lists!$E$2:$E$133,$I318,Exchange_Value)/1000),1)</f>
        <v>0</v>
      </c>
    </row>
    <row r="319" spans="1:81" ht="14.1">
      <c r="A319" s="18">
        <v>277</v>
      </c>
      <c r="B319" s="46" t="str">
        <f t="shared" si="184"/>
        <v/>
      </c>
      <c r="C319" s="72"/>
      <c r="D319" s="47"/>
      <c r="E319" s="81"/>
      <c r="F319" s="48"/>
      <c r="G319" s="49"/>
      <c r="H319" s="50"/>
      <c r="I319" s="92"/>
      <c r="J319" s="104"/>
      <c r="K319" s="109"/>
      <c r="L319" s="51"/>
      <c r="M319" s="48"/>
      <c r="N319" s="51"/>
      <c r="O319" s="48"/>
      <c r="P319" s="51"/>
      <c r="Q319" s="69"/>
      <c r="R319" s="51"/>
      <c r="S319" s="69"/>
      <c r="T319" s="110"/>
      <c r="U319" s="107"/>
      <c r="V319" s="48"/>
      <c r="W319" s="52"/>
      <c r="X319" s="48"/>
      <c r="Y319" s="116"/>
      <c r="Z319" s="133"/>
      <c r="AA319" s="131"/>
      <c r="AB319" s="76"/>
      <c r="AC319" s="76"/>
      <c r="AD319" s="76"/>
      <c r="AE319" s="76"/>
      <c r="AF319" s="76"/>
      <c r="AG319" s="145"/>
      <c r="AH319"/>
      <c r="AI319" s="148">
        <f t="shared" si="148"/>
        <v>0</v>
      </c>
      <c r="AJ319" s="148">
        <f t="shared" si="149"/>
        <v>0</v>
      </c>
      <c r="AK319" s="148">
        <f t="shared" si="150"/>
        <v>0</v>
      </c>
      <c r="AL319" s="148">
        <f t="shared" si="151"/>
        <v>0</v>
      </c>
      <c r="AM319" s="148">
        <f t="shared" si="152"/>
        <v>0</v>
      </c>
      <c r="AN319" s="148">
        <f t="shared" si="153"/>
        <v>0</v>
      </c>
      <c r="AO319" s="150"/>
      <c r="AP319" s="149" t="e">
        <f t="shared" si="154"/>
        <v>#DIV/0!</v>
      </c>
      <c r="AQ319" s="149" t="e">
        <f t="shared" si="155"/>
        <v>#DIV/0!</v>
      </c>
      <c r="AR319" s="149" t="e">
        <f t="shared" si="156"/>
        <v>#DIV/0!</v>
      </c>
      <c r="AS319" s="149" t="e">
        <f t="shared" si="157"/>
        <v>#DIV/0!</v>
      </c>
      <c r="AT319" s="149" t="e">
        <f t="shared" si="158"/>
        <v>#DIV/0!</v>
      </c>
      <c r="AU319" s="148">
        <f t="shared" si="159"/>
        <v>0</v>
      </c>
      <c r="AV319" s="149" t="e">
        <f t="shared" si="160"/>
        <v>#DIV/0!</v>
      </c>
      <c r="AW319" s="149" t="e">
        <f t="shared" si="161"/>
        <v>#DIV/0!</v>
      </c>
      <c r="AX319" s="149" t="e">
        <f t="shared" si="162"/>
        <v>#DIV/0!</v>
      </c>
      <c r="AY319" s="149" t="e">
        <f t="shared" si="163"/>
        <v>#DIV/0!</v>
      </c>
      <c r="AZ319" s="149" t="e">
        <f t="shared" si="164"/>
        <v>#DIV/0!</v>
      </c>
      <c r="BA319" s="148">
        <f t="shared" si="165"/>
        <v>0</v>
      </c>
      <c r="BB319" s="149" t="e">
        <f t="shared" si="166"/>
        <v>#DIV/0!</v>
      </c>
      <c r="BC319" s="149" t="e">
        <f t="shared" si="167"/>
        <v>#DIV/0!</v>
      </c>
      <c r="BD319" s="149" t="e">
        <f t="shared" si="168"/>
        <v>#DIV/0!</v>
      </c>
      <c r="BE319" s="149" t="e">
        <f t="shared" si="169"/>
        <v>#DIV/0!</v>
      </c>
      <c r="BF319" s="149" t="e">
        <f t="shared" si="170"/>
        <v>#DIV/0!</v>
      </c>
      <c r="BG319" s="148">
        <f t="shared" si="171"/>
        <v>0</v>
      </c>
      <c r="BH319" s="149" t="e">
        <f t="shared" si="172"/>
        <v>#DIV/0!</v>
      </c>
      <c r="BI319" s="149" t="e">
        <f t="shared" si="173"/>
        <v>#DIV/0!</v>
      </c>
      <c r="BJ319" s="149" t="e">
        <f t="shared" si="174"/>
        <v>#DIV/0!</v>
      </c>
      <c r="BK319" s="149" t="e">
        <f t="shared" si="175"/>
        <v>#DIV/0!</v>
      </c>
      <c r="BL319" s="149" t="e">
        <f t="shared" si="176"/>
        <v>#DIV/0!</v>
      </c>
      <c r="BM319" s="148">
        <f t="shared" si="177"/>
        <v>0</v>
      </c>
      <c r="BN319" s="149" t="e">
        <f t="shared" si="178"/>
        <v>#DIV/0!</v>
      </c>
      <c r="BO319" s="149" t="e">
        <f t="shared" si="179"/>
        <v>#DIV/0!</v>
      </c>
      <c r="BP319" s="149" t="e">
        <f t="shared" si="180"/>
        <v>#DIV/0!</v>
      </c>
      <c r="BQ319" s="149" t="e">
        <f t="shared" si="181"/>
        <v>#DIV/0!</v>
      </c>
      <c r="BR319" s="149" t="e">
        <f t="shared" si="182"/>
        <v>#DIV/0!</v>
      </c>
      <c r="BS319" s="148">
        <f t="shared" si="183"/>
        <v>0</v>
      </c>
      <c r="BT319" s="150"/>
      <c r="BU319" s="150" t="e">
        <f>VLOOKUP(I319,Lists!$D$2:$D$19,1,FALSE)</f>
        <v>#N/A</v>
      </c>
      <c r="BV319" s="150" t="e">
        <f>VLOOKUP($I319,Blends!$B$2:$B$115,1,FALSE)</f>
        <v>#N/A</v>
      </c>
      <c r="BW319" s="150"/>
      <c r="BX319" s="151">
        <f>ROUND(IF($I319="Other HFC Blend",(AA319*$L319*SUMIF(Lists!$E$2:$E$133,'Quarterly Information'!$K319,Exchange_Value)+AA319*$N319*SUMIF(Lists!$E$2:$E$133,'Quarterly Information'!$M319,Exchange_Value)+AA319*$P319*SUMIF(Lists!$E$2:$E$133,'Quarterly Information'!$O319,Exchange_Value)+AA319*$R319*SUMIF(Lists!$E$2:$E$133,'Quarterly Information'!$Q319,Exchange_Value)+AA319*$T319*SUMIF(Lists!$E$2:$E$133,'Quarterly Information'!$S319,Exchange_Value))/1000,AA319*SUMIF(Lists!$E$2:$E$133,$I319,Exchange_Value)/1000),1)</f>
        <v>0</v>
      </c>
      <c r="BY319" s="151">
        <f>ROUND(IF($I319="Other HFC Blend",(AB319*$L319*SUMIF(Lists!$E$2:$E$133,'Quarterly Information'!$K319,Exchange_Value)+AB319*$N319*SUMIF(Lists!$E$2:$E$133,'Quarterly Information'!$M319,Exchange_Value)+AB319*$P319*SUMIF(Lists!$E$2:$E$133,'Quarterly Information'!$O319,Exchange_Value)+AB319*$R319*SUMIF(Lists!$E$2:$E$133,'Quarterly Information'!$Q319,Exchange_Value)+AB319*$T319*SUMIF(Lists!$E$2:$E$133,'Quarterly Information'!$S319,Exchange_Value))/1000,AB319*SUMIF(Lists!$E$2:$E$133,$I319,Exchange_Value)/1000),1)</f>
        <v>0</v>
      </c>
      <c r="BZ319" s="151">
        <f>ROUND(IF($I319="Other HFC Blend",(AC319*$L319*SUMIF(Lists!$E$2:$E$133,'Quarterly Information'!$K319,Exchange_Value)+AC319*$N319*SUMIF(Lists!$E$2:$E$133,'Quarterly Information'!$M319,Exchange_Value)+AC319*$P319*SUMIF(Lists!$E$2:$E$133,'Quarterly Information'!$O319,Exchange_Value)+AC319*$R319*SUMIF(Lists!$E$2:$E$133,'Quarterly Information'!$Q319,Exchange_Value)+AC319*$T319*SUMIF(Lists!$E$2:$E$133,'Quarterly Information'!$S319,Exchange_Value))/1000,AC319*SUMIF(Lists!$E$2:$E$133,$I319,Exchange_Value)/1000),1)</f>
        <v>0</v>
      </c>
      <c r="CA319" s="151">
        <f>ROUND(IF($I319="Other HFC Blend",(AD319*$L319*SUMIF(Lists!$E$2:$E$133,'Quarterly Information'!$K319,Exchange_Value)+AD319*$N319*SUMIF(Lists!$E$2:$E$133,'Quarterly Information'!$M319,Exchange_Value)+AD319*$P319*SUMIF(Lists!$E$2:$E$133,'Quarterly Information'!$O319,Exchange_Value)+AD319*$R319*SUMIF(Lists!$E$2:$E$133,'Quarterly Information'!$Q319,Exchange_Value)+AD319*$T319*SUMIF(Lists!$E$2:$E$133,'Quarterly Information'!$S319,Exchange_Value))/1000,AD319*SUMIF(Lists!$E$2:$E$133,$I319,Exchange_Value)/1000),1)</f>
        <v>0</v>
      </c>
      <c r="CB319" s="151">
        <f>ROUND(IF($I319="Other HFC Blend",(AE319*$L319*SUMIF(Lists!$E$2:$E$133,'Quarterly Information'!$K319,Exchange_Value)+AE319*$N319*SUMIF(Lists!$E$2:$E$133,'Quarterly Information'!$M319,Exchange_Value)+AE319*$P319*SUMIF(Lists!$E$2:$E$133,'Quarterly Information'!$O319,Exchange_Value)+AE319*$R319*SUMIF(Lists!$E$2:$E$133,'Quarterly Information'!$Q319,Exchange_Value)+AE319*$T319*SUMIF(Lists!$E$2:$E$133,'Quarterly Information'!$S319,Exchange_Value))/1000,AE319*SUMIF(Lists!$E$2:$E$133,$I319,Exchange_Value)/1000),1)</f>
        <v>0</v>
      </c>
      <c r="CC319" s="151">
        <f>ROUND(IF($I319="Other HFC Blend",(AF319*$L319*SUMIF(Lists!$E$2:$E$133,'Quarterly Information'!$K319,Exchange_Value)+AF319*$N319*SUMIF(Lists!$E$2:$E$133,'Quarterly Information'!$M319,Exchange_Value)+AF319*$P319*SUMIF(Lists!$E$2:$E$133,'Quarterly Information'!$O319,Exchange_Value)+AF319*$R319*SUMIF(Lists!$E$2:$E$133,'Quarterly Information'!$Q319,Exchange_Value)+AF319*$T319*SUMIF(Lists!$E$2:$E$133,'Quarterly Information'!$S319,Exchange_Value))/1000,AF319*SUMIF(Lists!$E$2:$E$133,$I319,Exchange_Value)/1000),1)</f>
        <v>0</v>
      </c>
    </row>
    <row r="320" spans="1:81" ht="14.1">
      <c r="A320" s="18">
        <v>278</v>
      </c>
      <c r="B320" s="46" t="str">
        <f t="shared" si="184"/>
        <v/>
      </c>
      <c r="C320" s="72"/>
      <c r="D320" s="47"/>
      <c r="E320" s="81"/>
      <c r="F320" s="48"/>
      <c r="G320" s="49"/>
      <c r="H320" s="50"/>
      <c r="I320" s="92"/>
      <c r="J320" s="104"/>
      <c r="K320" s="109"/>
      <c r="L320" s="51"/>
      <c r="M320" s="48"/>
      <c r="N320" s="51"/>
      <c r="O320" s="48"/>
      <c r="P320" s="51"/>
      <c r="Q320" s="69"/>
      <c r="R320" s="51"/>
      <c r="S320" s="69"/>
      <c r="T320" s="110"/>
      <c r="U320" s="107"/>
      <c r="V320" s="48"/>
      <c r="W320" s="52"/>
      <c r="X320" s="48"/>
      <c r="Y320" s="116"/>
      <c r="Z320" s="133"/>
      <c r="AA320" s="131"/>
      <c r="AB320" s="76"/>
      <c r="AC320" s="76"/>
      <c r="AD320" s="76"/>
      <c r="AE320" s="76"/>
      <c r="AF320" s="76"/>
      <c r="AG320" s="145"/>
      <c r="AH320"/>
      <c r="AI320" s="148">
        <f t="shared" si="148"/>
        <v>0</v>
      </c>
      <c r="AJ320" s="148">
        <f t="shared" si="149"/>
        <v>0</v>
      </c>
      <c r="AK320" s="148">
        <f t="shared" si="150"/>
        <v>0</v>
      </c>
      <c r="AL320" s="148">
        <f t="shared" si="151"/>
        <v>0</v>
      </c>
      <c r="AM320" s="148">
        <f t="shared" si="152"/>
        <v>0</v>
      </c>
      <c r="AN320" s="148">
        <f t="shared" si="153"/>
        <v>0</v>
      </c>
      <c r="AO320" s="150"/>
      <c r="AP320" s="149" t="e">
        <f t="shared" si="154"/>
        <v>#DIV/0!</v>
      </c>
      <c r="AQ320" s="149" t="e">
        <f t="shared" si="155"/>
        <v>#DIV/0!</v>
      </c>
      <c r="AR320" s="149" t="e">
        <f t="shared" si="156"/>
        <v>#DIV/0!</v>
      </c>
      <c r="AS320" s="149" t="e">
        <f t="shared" si="157"/>
        <v>#DIV/0!</v>
      </c>
      <c r="AT320" s="149" t="e">
        <f t="shared" si="158"/>
        <v>#DIV/0!</v>
      </c>
      <c r="AU320" s="148">
        <f t="shared" si="159"/>
        <v>0</v>
      </c>
      <c r="AV320" s="149" t="e">
        <f t="shared" si="160"/>
        <v>#DIV/0!</v>
      </c>
      <c r="AW320" s="149" t="e">
        <f t="shared" si="161"/>
        <v>#DIV/0!</v>
      </c>
      <c r="AX320" s="149" t="e">
        <f t="shared" si="162"/>
        <v>#DIV/0!</v>
      </c>
      <c r="AY320" s="149" t="e">
        <f t="shared" si="163"/>
        <v>#DIV/0!</v>
      </c>
      <c r="AZ320" s="149" t="e">
        <f t="shared" si="164"/>
        <v>#DIV/0!</v>
      </c>
      <c r="BA320" s="148">
        <f t="shared" si="165"/>
        <v>0</v>
      </c>
      <c r="BB320" s="149" t="e">
        <f t="shared" si="166"/>
        <v>#DIV/0!</v>
      </c>
      <c r="BC320" s="149" t="e">
        <f t="shared" si="167"/>
        <v>#DIV/0!</v>
      </c>
      <c r="BD320" s="149" t="e">
        <f t="shared" si="168"/>
        <v>#DIV/0!</v>
      </c>
      <c r="BE320" s="149" t="e">
        <f t="shared" si="169"/>
        <v>#DIV/0!</v>
      </c>
      <c r="BF320" s="149" t="e">
        <f t="shared" si="170"/>
        <v>#DIV/0!</v>
      </c>
      <c r="BG320" s="148">
        <f t="shared" si="171"/>
        <v>0</v>
      </c>
      <c r="BH320" s="149" t="e">
        <f t="shared" si="172"/>
        <v>#DIV/0!</v>
      </c>
      <c r="BI320" s="149" t="e">
        <f t="shared" si="173"/>
        <v>#DIV/0!</v>
      </c>
      <c r="BJ320" s="149" t="e">
        <f t="shared" si="174"/>
        <v>#DIV/0!</v>
      </c>
      <c r="BK320" s="149" t="e">
        <f t="shared" si="175"/>
        <v>#DIV/0!</v>
      </c>
      <c r="BL320" s="149" t="e">
        <f t="shared" si="176"/>
        <v>#DIV/0!</v>
      </c>
      <c r="BM320" s="148">
        <f t="shared" si="177"/>
        <v>0</v>
      </c>
      <c r="BN320" s="149" t="e">
        <f t="shared" si="178"/>
        <v>#DIV/0!</v>
      </c>
      <c r="BO320" s="149" t="e">
        <f t="shared" si="179"/>
        <v>#DIV/0!</v>
      </c>
      <c r="BP320" s="149" t="e">
        <f t="shared" si="180"/>
        <v>#DIV/0!</v>
      </c>
      <c r="BQ320" s="149" t="e">
        <f t="shared" si="181"/>
        <v>#DIV/0!</v>
      </c>
      <c r="BR320" s="149" t="e">
        <f t="shared" si="182"/>
        <v>#DIV/0!</v>
      </c>
      <c r="BS320" s="148">
        <f t="shared" si="183"/>
        <v>0</v>
      </c>
      <c r="BT320" s="150"/>
      <c r="BU320" s="150" t="e">
        <f>VLOOKUP(I320,Lists!$D$2:$D$19,1,FALSE)</f>
        <v>#N/A</v>
      </c>
      <c r="BV320" s="150" t="e">
        <f>VLOOKUP($I320,Blends!$B$2:$B$115,1,FALSE)</f>
        <v>#N/A</v>
      </c>
      <c r="BW320" s="150"/>
      <c r="BX320" s="151">
        <f>ROUND(IF($I320="Other HFC Blend",(AA320*$L320*SUMIF(Lists!$E$2:$E$133,'Quarterly Information'!$K320,Exchange_Value)+AA320*$N320*SUMIF(Lists!$E$2:$E$133,'Quarterly Information'!$M320,Exchange_Value)+AA320*$P320*SUMIF(Lists!$E$2:$E$133,'Quarterly Information'!$O320,Exchange_Value)+AA320*$R320*SUMIF(Lists!$E$2:$E$133,'Quarterly Information'!$Q320,Exchange_Value)+AA320*$T320*SUMIF(Lists!$E$2:$E$133,'Quarterly Information'!$S320,Exchange_Value))/1000,AA320*SUMIF(Lists!$E$2:$E$133,$I320,Exchange_Value)/1000),1)</f>
        <v>0</v>
      </c>
      <c r="BY320" s="151">
        <f>ROUND(IF($I320="Other HFC Blend",(AB320*$L320*SUMIF(Lists!$E$2:$E$133,'Quarterly Information'!$K320,Exchange_Value)+AB320*$N320*SUMIF(Lists!$E$2:$E$133,'Quarterly Information'!$M320,Exchange_Value)+AB320*$P320*SUMIF(Lists!$E$2:$E$133,'Quarterly Information'!$O320,Exchange_Value)+AB320*$R320*SUMIF(Lists!$E$2:$E$133,'Quarterly Information'!$Q320,Exchange_Value)+AB320*$T320*SUMIF(Lists!$E$2:$E$133,'Quarterly Information'!$S320,Exchange_Value))/1000,AB320*SUMIF(Lists!$E$2:$E$133,$I320,Exchange_Value)/1000),1)</f>
        <v>0</v>
      </c>
      <c r="BZ320" s="151">
        <f>ROUND(IF($I320="Other HFC Blend",(AC320*$L320*SUMIF(Lists!$E$2:$E$133,'Quarterly Information'!$K320,Exchange_Value)+AC320*$N320*SUMIF(Lists!$E$2:$E$133,'Quarterly Information'!$M320,Exchange_Value)+AC320*$P320*SUMIF(Lists!$E$2:$E$133,'Quarterly Information'!$O320,Exchange_Value)+AC320*$R320*SUMIF(Lists!$E$2:$E$133,'Quarterly Information'!$Q320,Exchange_Value)+AC320*$T320*SUMIF(Lists!$E$2:$E$133,'Quarterly Information'!$S320,Exchange_Value))/1000,AC320*SUMIF(Lists!$E$2:$E$133,$I320,Exchange_Value)/1000),1)</f>
        <v>0</v>
      </c>
      <c r="CA320" s="151">
        <f>ROUND(IF($I320="Other HFC Blend",(AD320*$L320*SUMIF(Lists!$E$2:$E$133,'Quarterly Information'!$K320,Exchange_Value)+AD320*$N320*SUMIF(Lists!$E$2:$E$133,'Quarterly Information'!$M320,Exchange_Value)+AD320*$P320*SUMIF(Lists!$E$2:$E$133,'Quarterly Information'!$O320,Exchange_Value)+AD320*$R320*SUMIF(Lists!$E$2:$E$133,'Quarterly Information'!$Q320,Exchange_Value)+AD320*$T320*SUMIF(Lists!$E$2:$E$133,'Quarterly Information'!$S320,Exchange_Value))/1000,AD320*SUMIF(Lists!$E$2:$E$133,$I320,Exchange_Value)/1000),1)</f>
        <v>0</v>
      </c>
      <c r="CB320" s="151">
        <f>ROUND(IF($I320="Other HFC Blend",(AE320*$L320*SUMIF(Lists!$E$2:$E$133,'Quarterly Information'!$K320,Exchange_Value)+AE320*$N320*SUMIF(Lists!$E$2:$E$133,'Quarterly Information'!$M320,Exchange_Value)+AE320*$P320*SUMIF(Lists!$E$2:$E$133,'Quarterly Information'!$O320,Exchange_Value)+AE320*$R320*SUMIF(Lists!$E$2:$E$133,'Quarterly Information'!$Q320,Exchange_Value)+AE320*$T320*SUMIF(Lists!$E$2:$E$133,'Quarterly Information'!$S320,Exchange_Value))/1000,AE320*SUMIF(Lists!$E$2:$E$133,$I320,Exchange_Value)/1000),1)</f>
        <v>0</v>
      </c>
      <c r="CC320" s="151">
        <f>ROUND(IF($I320="Other HFC Blend",(AF320*$L320*SUMIF(Lists!$E$2:$E$133,'Quarterly Information'!$K320,Exchange_Value)+AF320*$N320*SUMIF(Lists!$E$2:$E$133,'Quarterly Information'!$M320,Exchange_Value)+AF320*$P320*SUMIF(Lists!$E$2:$E$133,'Quarterly Information'!$O320,Exchange_Value)+AF320*$R320*SUMIF(Lists!$E$2:$E$133,'Quarterly Information'!$Q320,Exchange_Value)+AF320*$T320*SUMIF(Lists!$E$2:$E$133,'Quarterly Information'!$S320,Exchange_Value))/1000,AF320*SUMIF(Lists!$E$2:$E$133,$I320,Exchange_Value)/1000),1)</f>
        <v>0</v>
      </c>
    </row>
    <row r="321" spans="1:81" ht="14.1">
      <c r="A321" s="18">
        <v>279</v>
      </c>
      <c r="B321" s="46" t="str">
        <f t="shared" si="184"/>
        <v/>
      </c>
      <c r="C321" s="72"/>
      <c r="D321" s="47"/>
      <c r="E321" s="81"/>
      <c r="F321" s="48"/>
      <c r="G321" s="49"/>
      <c r="H321" s="50"/>
      <c r="I321" s="92"/>
      <c r="J321" s="104"/>
      <c r="K321" s="109"/>
      <c r="L321" s="51"/>
      <c r="M321" s="48"/>
      <c r="N321" s="51"/>
      <c r="O321" s="48"/>
      <c r="P321" s="51"/>
      <c r="Q321" s="69"/>
      <c r="R321" s="51"/>
      <c r="S321" s="69"/>
      <c r="T321" s="110"/>
      <c r="U321" s="107"/>
      <c r="V321" s="48"/>
      <c r="W321" s="52"/>
      <c r="X321" s="48"/>
      <c r="Y321" s="116"/>
      <c r="Z321" s="133"/>
      <c r="AA321" s="131"/>
      <c r="AB321" s="76"/>
      <c r="AC321" s="76"/>
      <c r="AD321" s="76"/>
      <c r="AE321" s="76"/>
      <c r="AF321" s="76"/>
      <c r="AG321" s="145"/>
      <c r="AH321"/>
      <c r="AI321" s="148">
        <f t="shared" si="148"/>
        <v>0</v>
      </c>
      <c r="AJ321" s="148">
        <f t="shared" si="149"/>
        <v>0</v>
      </c>
      <c r="AK321" s="148">
        <f t="shared" si="150"/>
        <v>0</v>
      </c>
      <c r="AL321" s="148">
        <f t="shared" si="151"/>
        <v>0</v>
      </c>
      <c r="AM321" s="148">
        <f t="shared" si="152"/>
        <v>0</v>
      </c>
      <c r="AN321" s="148">
        <f t="shared" si="153"/>
        <v>0</v>
      </c>
      <c r="AO321" s="150"/>
      <c r="AP321" s="149" t="e">
        <f t="shared" si="154"/>
        <v>#DIV/0!</v>
      </c>
      <c r="AQ321" s="149" t="e">
        <f t="shared" si="155"/>
        <v>#DIV/0!</v>
      </c>
      <c r="AR321" s="149" t="e">
        <f t="shared" si="156"/>
        <v>#DIV/0!</v>
      </c>
      <c r="AS321" s="149" t="e">
        <f t="shared" si="157"/>
        <v>#DIV/0!</v>
      </c>
      <c r="AT321" s="149" t="e">
        <f t="shared" si="158"/>
        <v>#DIV/0!</v>
      </c>
      <c r="AU321" s="148">
        <f t="shared" si="159"/>
        <v>0</v>
      </c>
      <c r="AV321" s="149" t="e">
        <f t="shared" si="160"/>
        <v>#DIV/0!</v>
      </c>
      <c r="AW321" s="149" t="e">
        <f t="shared" si="161"/>
        <v>#DIV/0!</v>
      </c>
      <c r="AX321" s="149" t="e">
        <f t="shared" si="162"/>
        <v>#DIV/0!</v>
      </c>
      <c r="AY321" s="149" t="e">
        <f t="shared" si="163"/>
        <v>#DIV/0!</v>
      </c>
      <c r="AZ321" s="149" t="e">
        <f t="shared" si="164"/>
        <v>#DIV/0!</v>
      </c>
      <c r="BA321" s="148">
        <f t="shared" si="165"/>
        <v>0</v>
      </c>
      <c r="BB321" s="149" t="e">
        <f t="shared" si="166"/>
        <v>#DIV/0!</v>
      </c>
      <c r="BC321" s="149" t="e">
        <f t="shared" si="167"/>
        <v>#DIV/0!</v>
      </c>
      <c r="BD321" s="149" t="e">
        <f t="shared" si="168"/>
        <v>#DIV/0!</v>
      </c>
      <c r="BE321" s="149" t="e">
        <f t="shared" si="169"/>
        <v>#DIV/0!</v>
      </c>
      <c r="BF321" s="149" t="e">
        <f t="shared" si="170"/>
        <v>#DIV/0!</v>
      </c>
      <c r="BG321" s="148">
        <f t="shared" si="171"/>
        <v>0</v>
      </c>
      <c r="BH321" s="149" t="e">
        <f t="shared" si="172"/>
        <v>#DIV/0!</v>
      </c>
      <c r="BI321" s="149" t="e">
        <f t="shared" si="173"/>
        <v>#DIV/0!</v>
      </c>
      <c r="BJ321" s="149" t="e">
        <f t="shared" si="174"/>
        <v>#DIV/0!</v>
      </c>
      <c r="BK321" s="149" t="e">
        <f t="shared" si="175"/>
        <v>#DIV/0!</v>
      </c>
      <c r="BL321" s="149" t="e">
        <f t="shared" si="176"/>
        <v>#DIV/0!</v>
      </c>
      <c r="BM321" s="148">
        <f t="shared" si="177"/>
        <v>0</v>
      </c>
      <c r="BN321" s="149" t="e">
        <f t="shared" si="178"/>
        <v>#DIV/0!</v>
      </c>
      <c r="BO321" s="149" t="e">
        <f t="shared" si="179"/>
        <v>#DIV/0!</v>
      </c>
      <c r="BP321" s="149" t="e">
        <f t="shared" si="180"/>
        <v>#DIV/0!</v>
      </c>
      <c r="BQ321" s="149" t="e">
        <f t="shared" si="181"/>
        <v>#DIV/0!</v>
      </c>
      <c r="BR321" s="149" t="e">
        <f t="shared" si="182"/>
        <v>#DIV/0!</v>
      </c>
      <c r="BS321" s="148">
        <f t="shared" si="183"/>
        <v>0</v>
      </c>
      <c r="BT321" s="150"/>
      <c r="BU321" s="150" t="e">
        <f>VLOOKUP(I321,Lists!$D$2:$D$19,1,FALSE)</f>
        <v>#N/A</v>
      </c>
      <c r="BV321" s="150" t="e">
        <f>VLOOKUP($I321,Blends!$B$2:$B$115,1,FALSE)</f>
        <v>#N/A</v>
      </c>
      <c r="BW321" s="150"/>
      <c r="BX321" s="151">
        <f>ROUND(IF($I321="Other HFC Blend",(AA321*$L321*SUMIF(Lists!$E$2:$E$133,'Quarterly Information'!$K321,Exchange_Value)+AA321*$N321*SUMIF(Lists!$E$2:$E$133,'Quarterly Information'!$M321,Exchange_Value)+AA321*$P321*SUMIF(Lists!$E$2:$E$133,'Quarterly Information'!$O321,Exchange_Value)+AA321*$R321*SUMIF(Lists!$E$2:$E$133,'Quarterly Information'!$Q321,Exchange_Value)+AA321*$T321*SUMIF(Lists!$E$2:$E$133,'Quarterly Information'!$S321,Exchange_Value))/1000,AA321*SUMIF(Lists!$E$2:$E$133,$I321,Exchange_Value)/1000),1)</f>
        <v>0</v>
      </c>
      <c r="BY321" s="151">
        <f>ROUND(IF($I321="Other HFC Blend",(AB321*$L321*SUMIF(Lists!$E$2:$E$133,'Quarterly Information'!$K321,Exchange_Value)+AB321*$N321*SUMIF(Lists!$E$2:$E$133,'Quarterly Information'!$M321,Exchange_Value)+AB321*$P321*SUMIF(Lists!$E$2:$E$133,'Quarterly Information'!$O321,Exchange_Value)+AB321*$R321*SUMIF(Lists!$E$2:$E$133,'Quarterly Information'!$Q321,Exchange_Value)+AB321*$T321*SUMIF(Lists!$E$2:$E$133,'Quarterly Information'!$S321,Exchange_Value))/1000,AB321*SUMIF(Lists!$E$2:$E$133,$I321,Exchange_Value)/1000),1)</f>
        <v>0</v>
      </c>
      <c r="BZ321" s="151">
        <f>ROUND(IF($I321="Other HFC Blend",(AC321*$L321*SUMIF(Lists!$E$2:$E$133,'Quarterly Information'!$K321,Exchange_Value)+AC321*$N321*SUMIF(Lists!$E$2:$E$133,'Quarterly Information'!$M321,Exchange_Value)+AC321*$P321*SUMIF(Lists!$E$2:$E$133,'Quarterly Information'!$O321,Exchange_Value)+AC321*$R321*SUMIF(Lists!$E$2:$E$133,'Quarterly Information'!$Q321,Exchange_Value)+AC321*$T321*SUMIF(Lists!$E$2:$E$133,'Quarterly Information'!$S321,Exchange_Value))/1000,AC321*SUMIF(Lists!$E$2:$E$133,$I321,Exchange_Value)/1000),1)</f>
        <v>0</v>
      </c>
      <c r="CA321" s="151">
        <f>ROUND(IF($I321="Other HFC Blend",(AD321*$L321*SUMIF(Lists!$E$2:$E$133,'Quarterly Information'!$K321,Exchange_Value)+AD321*$N321*SUMIF(Lists!$E$2:$E$133,'Quarterly Information'!$M321,Exchange_Value)+AD321*$P321*SUMIF(Lists!$E$2:$E$133,'Quarterly Information'!$O321,Exchange_Value)+AD321*$R321*SUMIF(Lists!$E$2:$E$133,'Quarterly Information'!$Q321,Exchange_Value)+AD321*$T321*SUMIF(Lists!$E$2:$E$133,'Quarterly Information'!$S321,Exchange_Value))/1000,AD321*SUMIF(Lists!$E$2:$E$133,$I321,Exchange_Value)/1000),1)</f>
        <v>0</v>
      </c>
      <c r="CB321" s="151">
        <f>ROUND(IF($I321="Other HFC Blend",(AE321*$L321*SUMIF(Lists!$E$2:$E$133,'Quarterly Information'!$K321,Exchange_Value)+AE321*$N321*SUMIF(Lists!$E$2:$E$133,'Quarterly Information'!$M321,Exchange_Value)+AE321*$P321*SUMIF(Lists!$E$2:$E$133,'Quarterly Information'!$O321,Exchange_Value)+AE321*$R321*SUMIF(Lists!$E$2:$E$133,'Quarterly Information'!$Q321,Exchange_Value)+AE321*$T321*SUMIF(Lists!$E$2:$E$133,'Quarterly Information'!$S321,Exchange_Value))/1000,AE321*SUMIF(Lists!$E$2:$E$133,$I321,Exchange_Value)/1000),1)</f>
        <v>0</v>
      </c>
      <c r="CC321" s="151">
        <f>ROUND(IF($I321="Other HFC Blend",(AF321*$L321*SUMIF(Lists!$E$2:$E$133,'Quarterly Information'!$K321,Exchange_Value)+AF321*$N321*SUMIF(Lists!$E$2:$E$133,'Quarterly Information'!$M321,Exchange_Value)+AF321*$P321*SUMIF(Lists!$E$2:$E$133,'Quarterly Information'!$O321,Exchange_Value)+AF321*$R321*SUMIF(Lists!$E$2:$E$133,'Quarterly Information'!$Q321,Exchange_Value)+AF321*$T321*SUMIF(Lists!$E$2:$E$133,'Quarterly Information'!$S321,Exchange_Value))/1000,AF321*SUMIF(Lists!$E$2:$E$133,$I321,Exchange_Value)/1000),1)</f>
        <v>0</v>
      </c>
    </row>
    <row r="322" spans="1:81" ht="14.1">
      <c r="A322" s="18">
        <v>280</v>
      </c>
      <c r="B322" s="46" t="str">
        <f t="shared" si="184"/>
        <v/>
      </c>
      <c r="C322" s="72"/>
      <c r="D322" s="47"/>
      <c r="E322" s="81"/>
      <c r="F322" s="48"/>
      <c r="G322" s="49"/>
      <c r="H322" s="50"/>
      <c r="I322" s="92"/>
      <c r="J322" s="104"/>
      <c r="K322" s="109"/>
      <c r="L322" s="51"/>
      <c r="M322" s="48"/>
      <c r="N322" s="51"/>
      <c r="O322" s="48"/>
      <c r="P322" s="51"/>
      <c r="Q322" s="69"/>
      <c r="R322" s="51"/>
      <c r="S322" s="69"/>
      <c r="T322" s="110"/>
      <c r="U322" s="107"/>
      <c r="V322" s="48"/>
      <c r="W322" s="52"/>
      <c r="X322" s="48"/>
      <c r="Y322" s="116"/>
      <c r="Z322" s="133"/>
      <c r="AA322" s="131"/>
      <c r="AB322" s="76"/>
      <c r="AC322" s="76"/>
      <c r="AD322" s="76"/>
      <c r="AE322" s="76"/>
      <c r="AF322" s="76"/>
      <c r="AG322" s="145"/>
      <c r="AH322"/>
      <c r="AI322" s="148">
        <f t="shared" si="148"/>
        <v>0</v>
      </c>
      <c r="AJ322" s="148">
        <f t="shared" si="149"/>
        <v>0</v>
      </c>
      <c r="AK322" s="148">
        <f t="shared" si="150"/>
        <v>0</v>
      </c>
      <c r="AL322" s="148">
        <f t="shared" si="151"/>
        <v>0</v>
      </c>
      <c r="AM322" s="148">
        <f t="shared" si="152"/>
        <v>0</v>
      </c>
      <c r="AN322" s="148">
        <f t="shared" si="153"/>
        <v>0</v>
      </c>
      <c r="AO322" s="150"/>
      <c r="AP322" s="149" t="e">
        <f t="shared" si="154"/>
        <v>#DIV/0!</v>
      </c>
      <c r="AQ322" s="149" t="e">
        <f t="shared" si="155"/>
        <v>#DIV/0!</v>
      </c>
      <c r="AR322" s="149" t="e">
        <f t="shared" si="156"/>
        <v>#DIV/0!</v>
      </c>
      <c r="AS322" s="149" t="e">
        <f t="shared" si="157"/>
        <v>#DIV/0!</v>
      </c>
      <c r="AT322" s="149" t="e">
        <f t="shared" si="158"/>
        <v>#DIV/0!</v>
      </c>
      <c r="AU322" s="148">
        <f t="shared" si="159"/>
        <v>0</v>
      </c>
      <c r="AV322" s="149" t="e">
        <f t="shared" si="160"/>
        <v>#DIV/0!</v>
      </c>
      <c r="AW322" s="149" t="e">
        <f t="shared" si="161"/>
        <v>#DIV/0!</v>
      </c>
      <c r="AX322" s="149" t="e">
        <f t="shared" si="162"/>
        <v>#DIV/0!</v>
      </c>
      <c r="AY322" s="149" t="e">
        <f t="shared" si="163"/>
        <v>#DIV/0!</v>
      </c>
      <c r="AZ322" s="149" t="e">
        <f t="shared" si="164"/>
        <v>#DIV/0!</v>
      </c>
      <c r="BA322" s="148">
        <f t="shared" si="165"/>
        <v>0</v>
      </c>
      <c r="BB322" s="149" t="e">
        <f t="shared" si="166"/>
        <v>#DIV/0!</v>
      </c>
      <c r="BC322" s="149" t="e">
        <f t="shared" si="167"/>
        <v>#DIV/0!</v>
      </c>
      <c r="BD322" s="149" t="e">
        <f t="shared" si="168"/>
        <v>#DIV/0!</v>
      </c>
      <c r="BE322" s="149" t="e">
        <f t="shared" si="169"/>
        <v>#DIV/0!</v>
      </c>
      <c r="BF322" s="149" t="e">
        <f t="shared" si="170"/>
        <v>#DIV/0!</v>
      </c>
      <c r="BG322" s="148">
        <f t="shared" si="171"/>
        <v>0</v>
      </c>
      <c r="BH322" s="149" t="e">
        <f t="shared" si="172"/>
        <v>#DIV/0!</v>
      </c>
      <c r="BI322" s="149" t="e">
        <f t="shared" si="173"/>
        <v>#DIV/0!</v>
      </c>
      <c r="BJ322" s="149" t="e">
        <f t="shared" si="174"/>
        <v>#DIV/0!</v>
      </c>
      <c r="BK322" s="149" t="e">
        <f t="shared" si="175"/>
        <v>#DIV/0!</v>
      </c>
      <c r="BL322" s="149" t="e">
        <f t="shared" si="176"/>
        <v>#DIV/0!</v>
      </c>
      <c r="BM322" s="148">
        <f t="shared" si="177"/>
        <v>0</v>
      </c>
      <c r="BN322" s="149" t="e">
        <f t="shared" si="178"/>
        <v>#DIV/0!</v>
      </c>
      <c r="BO322" s="149" t="e">
        <f t="shared" si="179"/>
        <v>#DIV/0!</v>
      </c>
      <c r="BP322" s="149" t="e">
        <f t="shared" si="180"/>
        <v>#DIV/0!</v>
      </c>
      <c r="BQ322" s="149" t="e">
        <f t="shared" si="181"/>
        <v>#DIV/0!</v>
      </c>
      <c r="BR322" s="149" t="e">
        <f t="shared" si="182"/>
        <v>#DIV/0!</v>
      </c>
      <c r="BS322" s="148">
        <f t="shared" si="183"/>
        <v>0</v>
      </c>
      <c r="BT322" s="150"/>
      <c r="BU322" s="150" t="e">
        <f>VLOOKUP(I322,Lists!$D$2:$D$19,1,FALSE)</f>
        <v>#N/A</v>
      </c>
      <c r="BV322" s="150" t="e">
        <f>VLOOKUP($I322,Blends!$B$2:$B$115,1,FALSE)</f>
        <v>#N/A</v>
      </c>
      <c r="BW322" s="150"/>
      <c r="BX322" s="151">
        <f>ROUND(IF($I322="Other HFC Blend",(AA322*$L322*SUMIF(Lists!$E$2:$E$133,'Quarterly Information'!$K322,Exchange_Value)+AA322*$N322*SUMIF(Lists!$E$2:$E$133,'Quarterly Information'!$M322,Exchange_Value)+AA322*$P322*SUMIF(Lists!$E$2:$E$133,'Quarterly Information'!$O322,Exchange_Value)+AA322*$R322*SUMIF(Lists!$E$2:$E$133,'Quarterly Information'!$Q322,Exchange_Value)+AA322*$T322*SUMIF(Lists!$E$2:$E$133,'Quarterly Information'!$S322,Exchange_Value))/1000,AA322*SUMIF(Lists!$E$2:$E$133,$I322,Exchange_Value)/1000),1)</f>
        <v>0</v>
      </c>
      <c r="BY322" s="151">
        <f>ROUND(IF($I322="Other HFC Blend",(AB322*$L322*SUMIF(Lists!$E$2:$E$133,'Quarterly Information'!$K322,Exchange_Value)+AB322*$N322*SUMIF(Lists!$E$2:$E$133,'Quarterly Information'!$M322,Exchange_Value)+AB322*$P322*SUMIF(Lists!$E$2:$E$133,'Quarterly Information'!$O322,Exchange_Value)+AB322*$R322*SUMIF(Lists!$E$2:$E$133,'Quarterly Information'!$Q322,Exchange_Value)+AB322*$T322*SUMIF(Lists!$E$2:$E$133,'Quarterly Information'!$S322,Exchange_Value))/1000,AB322*SUMIF(Lists!$E$2:$E$133,$I322,Exchange_Value)/1000),1)</f>
        <v>0</v>
      </c>
      <c r="BZ322" s="151">
        <f>ROUND(IF($I322="Other HFC Blend",(AC322*$L322*SUMIF(Lists!$E$2:$E$133,'Quarterly Information'!$K322,Exchange_Value)+AC322*$N322*SUMIF(Lists!$E$2:$E$133,'Quarterly Information'!$M322,Exchange_Value)+AC322*$P322*SUMIF(Lists!$E$2:$E$133,'Quarterly Information'!$O322,Exchange_Value)+AC322*$R322*SUMIF(Lists!$E$2:$E$133,'Quarterly Information'!$Q322,Exchange_Value)+AC322*$T322*SUMIF(Lists!$E$2:$E$133,'Quarterly Information'!$S322,Exchange_Value))/1000,AC322*SUMIF(Lists!$E$2:$E$133,$I322,Exchange_Value)/1000),1)</f>
        <v>0</v>
      </c>
      <c r="CA322" s="151">
        <f>ROUND(IF($I322="Other HFC Blend",(AD322*$L322*SUMIF(Lists!$E$2:$E$133,'Quarterly Information'!$K322,Exchange_Value)+AD322*$N322*SUMIF(Lists!$E$2:$E$133,'Quarterly Information'!$M322,Exchange_Value)+AD322*$P322*SUMIF(Lists!$E$2:$E$133,'Quarterly Information'!$O322,Exchange_Value)+AD322*$R322*SUMIF(Lists!$E$2:$E$133,'Quarterly Information'!$Q322,Exchange_Value)+AD322*$T322*SUMIF(Lists!$E$2:$E$133,'Quarterly Information'!$S322,Exchange_Value))/1000,AD322*SUMIF(Lists!$E$2:$E$133,$I322,Exchange_Value)/1000),1)</f>
        <v>0</v>
      </c>
      <c r="CB322" s="151">
        <f>ROUND(IF($I322="Other HFC Blend",(AE322*$L322*SUMIF(Lists!$E$2:$E$133,'Quarterly Information'!$K322,Exchange_Value)+AE322*$N322*SUMIF(Lists!$E$2:$E$133,'Quarterly Information'!$M322,Exchange_Value)+AE322*$P322*SUMIF(Lists!$E$2:$E$133,'Quarterly Information'!$O322,Exchange_Value)+AE322*$R322*SUMIF(Lists!$E$2:$E$133,'Quarterly Information'!$Q322,Exchange_Value)+AE322*$T322*SUMIF(Lists!$E$2:$E$133,'Quarterly Information'!$S322,Exchange_Value))/1000,AE322*SUMIF(Lists!$E$2:$E$133,$I322,Exchange_Value)/1000),1)</f>
        <v>0</v>
      </c>
      <c r="CC322" s="151">
        <f>ROUND(IF($I322="Other HFC Blend",(AF322*$L322*SUMIF(Lists!$E$2:$E$133,'Quarterly Information'!$K322,Exchange_Value)+AF322*$N322*SUMIF(Lists!$E$2:$E$133,'Quarterly Information'!$M322,Exchange_Value)+AF322*$P322*SUMIF(Lists!$E$2:$E$133,'Quarterly Information'!$O322,Exchange_Value)+AF322*$R322*SUMIF(Lists!$E$2:$E$133,'Quarterly Information'!$Q322,Exchange_Value)+AF322*$T322*SUMIF(Lists!$E$2:$E$133,'Quarterly Information'!$S322,Exchange_Value))/1000,AF322*SUMIF(Lists!$E$2:$E$133,$I322,Exchange_Value)/1000),1)</f>
        <v>0</v>
      </c>
    </row>
    <row r="323" spans="1:81" ht="14.1">
      <c r="A323" s="18">
        <v>281</v>
      </c>
      <c r="B323" s="46" t="str">
        <f t="shared" si="184"/>
        <v/>
      </c>
      <c r="C323" s="72"/>
      <c r="D323" s="47"/>
      <c r="E323" s="81"/>
      <c r="F323" s="48"/>
      <c r="G323" s="49"/>
      <c r="H323" s="50"/>
      <c r="I323" s="92"/>
      <c r="J323" s="104"/>
      <c r="K323" s="109"/>
      <c r="L323" s="51"/>
      <c r="M323" s="48"/>
      <c r="N323" s="51"/>
      <c r="O323" s="48"/>
      <c r="P323" s="51"/>
      <c r="Q323" s="69"/>
      <c r="R323" s="51"/>
      <c r="S323" s="69"/>
      <c r="T323" s="110"/>
      <c r="U323" s="107"/>
      <c r="V323" s="48"/>
      <c r="W323" s="52"/>
      <c r="X323" s="48"/>
      <c r="Y323" s="116"/>
      <c r="Z323" s="133"/>
      <c r="AA323" s="131"/>
      <c r="AB323" s="76"/>
      <c r="AC323" s="76"/>
      <c r="AD323" s="76"/>
      <c r="AE323" s="76"/>
      <c r="AF323" s="76"/>
      <c r="AG323" s="145"/>
      <c r="AH323"/>
      <c r="AI323" s="148">
        <f t="shared" si="148"/>
        <v>0</v>
      </c>
      <c r="AJ323" s="148">
        <f t="shared" si="149"/>
        <v>0</v>
      </c>
      <c r="AK323" s="148">
        <f t="shared" si="150"/>
        <v>0</v>
      </c>
      <c r="AL323" s="148">
        <f t="shared" si="151"/>
        <v>0</v>
      </c>
      <c r="AM323" s="148">
        <f t="shared" si="152"/>
        <v>0</v>
      </c>
      <c r="AN323" s="148">
        <f t="shared" si="153"/>
        <v>0</v>
      </c>
      <c r="AO323" s="150"/>
      <c r="AP323" s="149" t="e">
        <f t="shared" si="154"/>
        <v>#DIV/0!</v>
      </c>
      <c r="AQ323" s="149" t="e">
        <f t="shared" si="155"/>
        <v>#DIV/0!</v>
      </c>
      <c r="AR323" s="149" t="e">
        <f t="shared" si="156"/>
        <v>#DIV/0!</v>
      </c>
      <c r="AS323" s="149" t="e">
        <f t="shared" si="157"/>
        <v>#DIV/0!</v>
      </c>
      <c r="AT323" s="149" t="e">
        <f t="shared" si="158"/>
        <v>#DIV/0!</v>
      </c>
      <c r="AU323" s="148">
        <f t="shared" si="159"/>
        <v>0</v>
      </c>
      <c r="AV323" s="149" t="e">
        <f t="shared" si="160"/>
        <v>#DIV/0!</v>
      </c>
      <c r="AW323" s="149" t="e">
        <f t="shared" si="161"/>
        <v>#DIV/0!</v>
      </c>
      <c r="AX323" s="149" t="e">
        <f t="shared" si="162"/>
        <v>#DIV/0!</v>
      </c>
      <c r="AY323" s="149" t="e">
        <f t="shared" si="163"/>
        <v>#DIV/0!</v>
      </c>
      <c r="AZ323" s="149" t="e">
        <f t="shared" si="164"/>
        <v>#DIV/0!</v>
      </c>
      <c r="BA323" s="148">
        <f t="shared" si="165"/>
        <v>0</v>
      </c>
      <c r="BB323" s="149" t="e">
        <f t="shared" si="166"/>
        <v>#DIV/0!</v>
      </c>
      <c r="BC323" s="149" t="e">
        <f t="shared" si="167"/>
        <v>#DIV/0!</v>
      </c>
      <c r="BD323" s="149" t="e">
        <f t="shared" si="168"/>
        <v>#DIV/0!</v>
      </c>
      <c r="BE323" s="149" t="e">
        <f t="shared" si="169"/>
        <v>#DIV/0!</v>
      </c>
      <c r="BF323" s="149" t="e">
        <f t="shared" si="170"/>
        <v>#DIV/0!</v>
      </c>
      <c r="BG323" s="148">
        <f t="shared" si="171"/>
        <v>0</v>
      </c>
      <c r="BH323" s="149" t="e">
        <f t="shared" si="172"/>
        <v>#DIV/0!</v>
      </c>
      <c r="BI323" s="149" t="e">
        <f t="shared" si="173"/>
        <v>#DIV/0!</v>
      </c>
      <c r="BJ323" s="149" t="e">
        <f t="shared" si="174"/>
        <v>#DIV/0!</v>
      </c>
      <c r="BK323" s="149" t="e">
        <f t="shared" si="175"/>
        <v>#DIV/0!</v>
      </c>
      <c r="BL323" s="149" t="e">
        <f t="shared" si="176"/>
        <v>#DIV/0!</v>
      </c>
      <c r="BM323" s="148">
        <f t="shared" si="177"/>
        <v>0</v>
      </c>
      <c r="BN323" s="149" t="e">
        <f t="shared" si="178"/>
        <v>#DIV/0!</v>
      </c>
      <c r="BO323" s="149" t="e">
        <f t="shared" si="179"/>
        <v>#DIV/0!</v>
      </c>
      <c r="BP323" s="149" t="e">
        <f t="shared" si="180"/>
        <v>#DIV/0!</v>
      </c>
      <c r="BQ323" s="149" t="e">
        <f t="shared" si="181"/>
        <v>#DIV/0!</v>
      </c>
      <c r="BR323" s="149" t="e">
        <f t="shared" si="182"/>
        <v>#DIV/0!</v>
      </c>
      <c r="BS323" s="148">
        <f t="shared" si="183"/>
        <v>0</v>
      </c>
      <c r="BT323" s="150"/>
      <c r="BU323" s="150" t="e">
        <f>VLOOKUP(I323,Lists!$D$2:$D$19,1,FALSE)</f>
        <v>#N/A</v>
      </c>
      <c r="BV323" s="150" t="e">
        <f>VLOOKUP($I323,Blends!$B$2:$B$115,1,FALSE)</f>
        <v>#N/A</v>
      </c>
      <c r="BW323" s="150"/>
      <c r="BX323" s="151">
        <f>ROUND(IF($I323="Other HFC Blend",(AA323*$L323*SUMIF(Lists!$E$2:$E$133,'Quarterly Information'!$K323,Exchange_Value)+AA323*$N323*SUMIF(Lists!$E$2:$E$133,'Quarterly Information'!$M323,Exchange_Value)+AA323*$P323*SUMIF(Lists!$E$2:$E$133,'Quarterly Information'!$O323,Exchange_Value)+AA323*$R323*SUMIF(Lists!$E$2:$E$133,'Quarterly Information'!$Q323,Exchange_Value)+AA323*$T323*SUMIF(Lists!$E$2:$E$133,'Quarterly Information'!$S323,Exchange_Value))/1000,AA323*SUMIF(Lists!$E$2:$E$133,$I323,Exchange_Value)/1000),1)</f>
        <v>0</v>
      </c>
      <c r="BY323" s="151">
        <f>ROUND(IF($I323="Other HFC Blend",(AB323*$L323*SUMIF(Lists!$E$2:$E$133,'Quarterly Information'!$K323,Exchange_Value)+AB323*$N323*SUMIF(Lists!$E$2:$E$133,'Quarterly Information'!$M323,Exchange_Value)+AB323*$P323*SUMIF(Lists!$E$2:$E$133,'Quarterly Information'!$O323,Exchange_Value)+AB323*$R323*SUMIF(Lists!$E$2:$E$133,'Quarterly Information'!$Q323,Exchange_Value)+AB323*$T323*SUMIF(Lists!$E$2:$E$133,'Quarterly Information'!$S323,Exchange_Value))/1000,AB323*SUMIF(Lists!$E$2:$E$133,$I323,Exchange_Value)/1000),1)</f>
        <v>0</v>
      </c>
      <c r="BZ323" s="151">
        <f>ROUND(IF($I323="Other HFC Blend",(AC323*$L323*SUMIF(Lists!$E$2:$E$133,'Quarterly Information'!$K323,Exchange_Value)+AC323*$N323*SUMIF(Lists!$E$2:$E$133,'Quarterly Information'!$M323,Exchange_Value)+AC323*$P323*SUMIF(Lists!$E$2:$E$133,'Quarterly Information'!$O323,Exchange_Value)+AC323*$R323*SUMIF(Lists!$E$2:$E$133,'Quarterly Information'!$Q323,Exchange_Value)+AC323*$T323*SUMIF(Lists!$E$2:$E$133,'Quarterly Information'!$S323,Exchange_Value))/1000,AC323*SUMIF(Lists!$E$2:$E$133,$I323,Exchange_Value)/1000),1)</f>
        <v>0</v>
      </c>
      <c r="CA323" s="151">
        <f>ROUND(IF($I323="Other HFC Blend",(AD323*$L323*SUMIF(Lists!$E$2:$E$133,'Quarterly Information'!$K323,Exchange_Value)+AD323*$N323*SUMIF(Lists!$E$2:$E$133,'Quarterly Information'!$M323,Exchange_Value)+AD323*$P323*SUMIF(Lists!$E$2:$E$133,'Quarterly Information'!$O323,Exchange_Value)+AD323*$R323*SUMIF(Lists!$E$2:$E$133,'Quarterly Information'!$Q323,Exchange_Value)+AD323*$T323*SUMIF(Lists!$E$2:$E$133,'Quarterly Information'!$S323,Exchange_Value))/1000,AD323*SUMIF(Lists!$E$2:$E$133,$I323,Exchange_Value)/1000),1)</f>
        <v>0</v>
      </c>
      <c r="CB323" s="151">
        <f>ROUND(IF($I323="Other HFC Blend",(AE323*$L323*SUMIF(Lists!$E$2:$E$133,'Quarterly Information'!$K323,Exchange_Value)+AE323*$N323*SUMIF(Lists!$E$2:$E$133,'Quarterly Information'!$M323,Exchange_Value)+AE323*$P323*SUMIF(Lists!$E$2:$E$133,'Quarterly Information'!$O323,Exchange_Value)+AE323*$R323*SUMIF(Lists!$E$2:$E$133,'Quarterly Information'!$Q323,Exchange_Value)+AE323*$T323*SUMIF(Lists!$E$2:$E$133,'Quarterly Information'!$S323,Exchange_Value))/1000,AE323*SUMIF(Lists!$E$2:$E$133,$I323,Exchange_Value)/1000),1)</f>
        <v>0</v>
      </c>
      <c r="CC323" s="151">
        <f>ROUND(IF($I323="Other HFC Blend",(AF323*$L323*SUMIF(Lists!$E$2:$E$133,'Quarterly Information'!$K323,Exchange_Value)+AF323*$N323*SUMIF(Lists!$E$2:$E$133,'Quarterly Information'!$M323,Exchange_Value)+AF323*$P323*SUMIF(Lists!$E$2:$E$133,'Quarterly Information'!$O323,Exchange_Value)+AF323*$R323*SUMIF(Lists!$E$2:$E$133,'Quarterly Information'!$Q323,Exchange_Value)+AF323*$T323*SUMIF(Lists!$E$2:$E$133,'Quarterly Information'!$S323,Exchange_Value))/1000,AF323*SUMIF(Lists!$E$2:$E$133,$I323,Exchange_Value)/1000),1)</f>
        <v>0</v>
      </c>
    </row>
    <row r="324" spans="1:81" ht="14.1">
      <c r="A324" s="18">
        <v>282</v>
      </c>
      <c r="B324" s="46" t="str">
        <f t="shared" si="184"/>
        <v/>
      </c>
      <c r="C324" s="72"/>
      <c r="D324" s="47"/>
      <c r="E324" s="81"/>
      <c r="F324" s="48"/>
      <c r="G324" s="49"/>
      <c r="H324" s="50"/>
      <c r="I324" s="92"/>
      <c r="J324" s="104"/>
      <c r="K324" s="109"/>
      <c r="L324" s="51"/>
      <c r="M324" s="48"/>
      <c r="N324" s="51"/>
      <c r="O324" s="48"/>
      <c r="P324" s="51"/>
      <c r="Q324" s="69"/>
      <c r="R324" s="51"/>
      <c r="S324" s="69"/>
      <c r="T324" s="110"/>
      <c r="U324" s="107"/>
      <c r="V324" s="48"/>
      <c r="W324" s="52"/>
      <c r="X324" s="48"/>
      <c r="Y324" s="116"/>
      <c r="Z324" s="133"/>
      <c r="AA324" s="131"/>
      <c r="AB324" s="76"/>
      <c r="AC324" s="76"/>
      <c r="AD324" s="76"/>
      <c r="AE324" s="76"/>
      <c r="AF324" s="76"/>
      <c r="AG324" s="145"/>
      <c r="AH324"/>
      <c r="AI324" s="148">
        <f t="shared" si="148"/>
        <v>0</v>
      </c>
      <c r="AJ324" s="148">
        <f t="shared" si="149"/>
        <v>0</v>
      </c>
      <c r="AK324" s="148">
        <f t="shared" si="150"/>
        <v>0</v>
      </c>
      <c r="AL324" s="148">
        <f t="shared" si="151"/>
        <v>0</v>
      </c>
      <c r="AM324" s="148">
        <f t="shared" si="152"/>
        <v>0</v>
      </c>
      <c r="AN324" s="148">
        <f t="shared" si="153"/>
        <v>0</v>
      </c>
      <c r="AO324" s="150"/>
      <c r="AP324" s="149" t="e">
        <f t="shared" si="154"/>
        <v>#DIV/0!</v>
      </c>
      <c r="AQ324" s="149" t="e">
        <f t="shared" si="155"/>
        <v>#DIV/0!</v>
      </c>
      <c r="AR324" s="149" t="e">
        <f t="shared" si="156"/>
        <v>#DIV/0!</v>
      </c>
      <c r="AS324" s="149" t="e">
        <f t="shared" si="157"/>
        <v>#DIV/0!</v>
      </c>
      <c r="AT324" s="149" t="e">
        <f t="shared" si="158"/>
        <v>#DIV/0!</v>
      </c>
      <c r="AU324" s="148">
        <f t="shared" si="159"/>
        <v>0</v>
      </c>
      <c r="AV324" s="149" t="e">
        <f t="shared" si="160"/>
        <v>#DIV/0!</v>
      </c>
      <c r="AW324" s="149" t="e">
        <f t="shared" si="161"/>
        <v>#DIV/0!</v>
      </c>
      <c r="AX324" s="149" t="e">
        <f t="shared" si="162"/>
        <v>#DIV/0!</v>
      </c>
      <c r="AY324" s="149" t="e">
        <f t="shared" si="163"/>
        <v>#DIV/0!</v>
      </c>
      <c r="AZ324" s="149" t="e">
        <f t="shared" si="164"/>
        <v>#DIV/0!</v>
      </c>
      <c r="BA324" s="148">
        <f t="shared" si="165"/>
        <v>0</v>
      </c>
      <c r="BB324" s="149" t="e">
        <f t="shared" si="166"/>
        <v>#DIV/0!</v>
      </c>
      <c r="BC324" s="149" t="e">
        <f t="shared" si="167"/>
        <v>#DIV/0!</v>
      </c>
      <c r="BD324" s="149" t="e">
        <f t="shared" si="168"/>
        <v>#DIV/0!</v>
      </c>
      <c r="BE324" s="149" t="e">
        <f t="shared" si="169"/>
        <v>#DIV/0!</v>
      </c>
      <c r="BF324" s="149" t="e">
        <f t="shared" si="170"/>
        <v>#DIV/0!</v>
      </c>
      <c r="BG324" s="148">
        <f t="shared" si="171"/>
        <v>0</v>
      </c>
      <c r="BH324" s="149" t="e">
        <f t="shared" si="172"/>
        <v>#DIV/0!</v>
      </c>
      <c r="BI324" s="149" t="e">
        <f t="shared" si="173"/>
        <v>#DIV/0!</v>
      </c>
      <c r="BJ324" s="149" t="e">
        <f t="shared" si="174"/>
        <v>#DIV/0!</v>
      </c>
      <c r="BK324" s="149" t="e">
        <f t="shared" si="175"/>
        <v>#DIV/0!</v>
      </c>
      <c r="BL324" s="149" t="e">
        <f t="shared" si="176"/>
        <v>#DIV/0!</v>
      </c>
      <c r="BM324" s="148">
        <f t="shared" si="177"/>
        <v>0</v>
      </c>
      <c r="BN324" s="149" t="e">
        <f t="shared" si="178"/>
        <v>#DIV/0!</v>
      </c>
      <c r="BO324" s="149" t="e">
        <f t="shared" si="179"/>
        <v>#DIV/0!</v>
      </c>
      <c r="BP324" s="149" t="e">
        <f t="shared" si="180"/>
        <v>#DIV/0!</v>
      </c>
      <c r="BQ324" s="149" t="e">
        <f t="shared" si="181"/>
        <v>#DIV/0!</v>
      </c>
      <c r="BR324" s="149" t="e">
        <f t="shared" si="182"/>
        <v>#DIV/0!</v>
      </c>
      <c r="BS324" s="148">
        <f t="shared" si="183"/>
        <v>0</v>
      </c>
      <c r="BT324" s="150"/>
      <c r="BU324" s="150" t="e">
        <f>VLOOKUP(I324,Lists!$D$2:$D$19,1,FALSE)</f>
        <v>#N/A</v>
      </c>
      <c r="BV324" s="150" t="e">
        <f>VLOOKUP($I324,Blends!$B$2:$B$115,1,FALSE)</f>
        <v>#N/A</v>
      </c>
      <c r="BW324" s="150"/>
      <c r="BX324" s="151">
        <f>ROUND(IF($I324="Other HFC Blend",(AA324*$L324*SUMIF(Lists!$E$2:$E$133,'Quarterly Information'!$K324,Exchange_Value)+AA324*$N324*SUMIF(Lists!$E$2:$E$133,'Quarterly Information'!$M324,Exchange_Value)+AA324*$P324*SUMIF(Lists!$E$2:$E$133,'Quarterly Information'!$O324,Exchange_Value)+AA324*$R324*SUMIF(Lists!$E$2:$E$133,'Quarterly Information'!$Q324,Exchange_Value)+AA324*$T324*SUMIF(Lists!$E$2:$E$133,'Quarterly Information'!$S324,Exchange_Value))/1000,AA324*SUMIF(Lists!$E$2:$E$133,$I324,Exchange_Value)/1000),1)</f>
        <v>0</v>
      </c>
      <c r="BY324" s="151">
        <f>ROUND(IF($I324="Other HFC Blend",(AB324*$L324*SUMIF(Lists!$E$2:$E$133,'Quarterly Information'!$K324,Exchange_Value)+AB324*$N324*SUMIF(Lists!$E$2:$E$133,'Quarterly Information'!$M324,Exchange_Value)+AB324*$P324*SUMIF(Lists!$E$2:$E$133,'Quarterly Information'!$O324,Exchange_Value)+AB324*$R324*SUMIF(Lists!$E$2:$E$133,'Quarterly Information'!$Q324,Exchange_Value)+AB324*$T324*SUMIF(Lists!$E$2:$E$133,'Quarterly Information'!$S324,Exchange_Value))/1000,AB324*SUMIF(Lists!$E$2:$E$133,$I324,Exchange_Value)/1000),1)</f>
        <v>0</v>
      </c>
      <c r="BZ324" s="151">
        <f>ROUND(IF($I324="Other HFC Blend",(AC324*$L324*SUMIF(Lists!$E$2:$E$133,'Quarterly Information'!$K324,Exchange_Value)+AC324*$N324*SUMIF(Lists!$E$2:$E$133,'Quarterly Information'!$M324,Exchange_Value)+AC324*$P324*SUMIF(Lists!$E$2:$E$133,'Quarterly Information'!$O324,Exchange_Value)+AC324*$R324*SUMIF(Lists!$E$2:$E$133,'Quarterly Information'!$Q324,Exchange_Value)+AC324*$T324*SUMIF(Lists!$E$2:$E$133,'Quarterly Information'!$S324,Exchange_Value))/1000,AC324*SUMIF(Lists!$E$2:$E$133,$I324,Exchange_Value)/1000),1)</f>
        <v>0</v>
      </c>
      <c r="CA324" s="151">
        <f>ROUND(IF($I324="Other HFC Blend",(AD324*$L324*SUMIF(Lists!$E$2:$E$133,'Quarterly Information'!$K324,Exchange_Value)+AD324*$N324*SUMIF(Lists!$E$2:$E$133,'Quarterly Information'!$M324,Exchange_Value)+AD324*$P324*SUMIF(Lists!$E$2:$E$133,'Quarterly Information'!$O324,Exchange_Value)+AD324*$R324*SUMIF(Lists!$E$2:$E$133,'Quarterly Information'!$Q324,Exchange_Value)+AD324*$T324*SUMIF(Lists!$E$2:$E$133,'Quarterly Information'!$S324,Exchange_Value))/1000,AD324*SUMIF(Lists!$E$2:$E$133,$I324,Exchange_Value)/1000),1)</f>
        <v>0</v>
      </c>
      <c r="CB324" s="151">
        <f>ROUND(IF($I324="Other HFC Blend",(AE324*$L324*SUMIF(Lists!$E$2:$E$133,'Quarterly Information'!$K324,Exchange_Value)+AE324*$N324*SUMIF(Lists!$E$2:$E$133,'Quarterly Information'!$M324,Exchange_Value)+AE324*$P324*SUMIF(Lists!$E$2:$E$133,'Quarterly Information'!$O324,Exchange_Value)+AE324*$R324*SUMIF(Lists!$E$2:$E$133,'Quarterly Information'!$Q324,Exchange_Value)+AE324*$T324*SUMIF(Lists!$E$2:$E$133,'Quarterly Information'!$S324,Exchange_Value))/1000,AE324*SUMIF(Lists!$E$2:$E$133,$I324,Exchange_Value)/1000),1)</f>
        <v>0</v>
      </c>
      <c r="CC324" s="151">
        <f>ROUND(IF($I324="Other HFC Blend",(AF324*$L324*SUMIF(Lists!$E$2:$E$133,'Quarterly Information'!$K324,Exchange_Value)+AF324*$N324*SUMIF(Lists!$E$2:$E$133,'Quarterly Information'!$M324,Exchange_Value)+AF324*$P324*SUMIF(Lists!$E$2:$E$133,'Quarterly Information'!$O324,Exchange_Value)+AF324*$R324*SUMIF(Lists!$E$2:$E$133,'Quarterly Information'!$Q324,Exchange_Value)+AF324*$T324*SUMIF(Lists!$E$2:$E$133,'Quarterly Information'!$S324,Exchange_Value))/1000,AF324*SUMIF(Lists!$E$2:$E$133,$I324,Exchange_Value)/1000),1)</f>
        <v>0</v>
      </c>
    </row>
    <row r="325" spans="1:81" ht="14.1">
      <c r="A325" s="18">
        <v>283</v>
      </c>
      <c r="B325" s="46" t="str">
        <f t="shared" si="184"/>
        <v/>
      </c>
      <c r="C325" s="72"/>
      <c r="D325" s="47"/>
      <c r="E325" s="81"/>
      <c r="F325" s="48"/>
      <c r="G325" s="49"/>
      <c r="H325" s="50"/>
      <c r="I325" s="92"/>
      <c r="J325" s="104"/>
      <c r="K325" s="109"/>
      <c r="L325" s="51"/>
      <c r="M325" s="48"/>
      <c r="N325" s="51"/>
      <c r="O325" s="48"/>
      <c r="P325" s="51"/>
      <c r="Q325" s="69"/>
      <c r="R325" s="51"/>
      <c r="S325" s="69"/>
      <c r="T325" s="110"/>
      <c r="U325" s="107"/>
      <c r="V325" s="48"/>
      <c r="W325" s="52"/>
      <c r="X325" s="48"/>
      <c r="Y325" s="116"/>
      <c r="Z325" s="133"/>
      <c r="AA325" s="131"/>
      <c r="AB325" s="76"/>
      <c r="AC325" s="76"/>
      <c r="AD325" s="76"/>
      <c r="AE325" s="76"/>
      <c r="AF325" s="76"/>
      <c r="AG325" s="145"/>
      <c r="AH325"/>
      <c r="AI325" s="148">
        <f t="shared" si="148"/>
        <v>0</v>
      </c>
      <c r="AJ325" s="148">
        <f t="shared" si="149"/>
        <v>0</v>
      </c>
      <c r="AK325" s="148">
        <f t="shared" si="150"/>
        <v>0</v>
      </c>
      <c r="AL325" s="148">
        <f t="shared" si="151"/>
        <v>0</v>
      </c>
      <c r="AM325" s="148">
        <f t="shared" si="152"/>
        <v>0</v>
      </c>
      <c r="AN325" s="148">
        <f t="shared" si="153"/>
        <v>0</v>
      </c>
      <c r="AO325" s="150"/>
      <c r="AP325" s="149" t="e">
        <f t="shared" si="154"/>
        <v>#DIV/0!</v>
      </c>
      <c r="AQ325" s="149" t="e">
        <f t="shared" si="155"/>
        <v>#DIV/0!</v>
      </c>
      <c r="AR325" s="149" t="e">
        <f t="shared" si="156"/>
        <v>#DIV/0!</v>
      </c>
      <c r="AS325" s="149" t="e">
        <f t="shared" si="157"/>
        <v>#DIV/0!</v>
      </c>
      <c r="AT325" s="149" t="e">
        <f t="shared" si="158"/>
        <v>#DIV/0!</v>
      </c>
      <c r="AU325" s="148">
        <f t="shared" si="159"/>
        <v>0</v>
      </c>
      <c r="AV325" s="149" t="e">
        <f t="shared" si="160"/>
        <v>#DIV/0!</v>
      </c>
      <c r="AW325" s="149" t="e">
        <f t="shared" si="161"/>
        <v>#DIV/0!</v>
      </c>
      <c r="AX325" s="149" t="e">
        <f t="shared" si="162"/>
        <v>#DIV/0!</v>
      </c>
      <c r="AY325" s="149" t="e">
        <f t="shared" si="163"/>
        <v>#DIV/0!</v>
      </c>
      <c r="AZ325" s="149" t="e">
        <f t="shared" si="164"/>
        <v>#DIV/0!</v>
      </c>
      <c r="BA325" s="148">
        <f t="shared" si="165"/>
        <v>0</v>
      </c>
      <c r="BB325" s="149" t="e">
        <f t="shared" si="166"/>
        <v>#DIV/0!</v>
      </c>
      <c r="BC325" s="149" t="e">
        <f t="shared" si="167"/>
        <v>#DIV/0!</v>
      </c>
      <c r="BD325" s="149" t="e">
        <f t="shared" si="168"/>
        <v>#DIV/0!</v>
      </c>
      <c r="BE325" s="149" t="e">
        <f t="shared" si="169"/>
        <v>#DIV/0!</v>
      </c>
      <c r="BF325" s="149" t="e">
        <f t="shared" si="170"/>
        <v>#DIV/0!</v>
      </c>
      <c r="BG325" s="148">
        <f t="shared" si="171"/>
        <v>0</v>
      </c>
      <c r="BH325" s="149" t="e">
        <f t="shared" si="172"/>
        <v>#DIV/0!</v>
      </c>
      <c r="BI325" s="149" t="e">
        <f t="shared" si="173"/>
        <v>#DIV/0!</v>
      </c>
      <c r="BJ325" s="149" t="e">
        <f t="shared" si="174"/>
        <v>#DIV/0!</v>
      </c>
      <c r="BK325" s="149" t="e">
        <f t="shared" si="175"/>
        <v>#DIV/0!</v>
      </c>
      <c r="BL325" s="149" t="e">
        <f t="shared" si="176"/>
        <v>#DIV/0!</v>
      </c>
      <c r="BM325" s="148">
        <f t="shared" si="177"/>
        <v>0</v>
      </c>
      <c r="BN325" s="149" t="e">
        <f t="shared" si="178"/>
        <v>#DIV/0!</v>
      </c>
      <c r="BO325" s="149" t="e">
        <f t="shared" si="179"/>
        <v>#DIV/0!</v>
      </c>
      <c r="BP325" s="149" t="e">
        <f t="shared" si="180"/>
        <v>#DIV/0!</v>
      </c>
      <c r="BQ325" s="149" t="e">
        <f t="shared" si="181"/>
        <v>#DIV/0!</v>
      </c>
      <c r="BR325" s="149" t="e">
        <f t="shared" si="182"/>
        <v>#DIV/0!</v>
      </c>
      <c r="BS325" s="148">
        <f t="shared" si="183"/>
        <v>0</v>
      </c>
      <c r="BT325" s="150"/>
      <c r="BU325" s="150" t="e">
        <f>VLOOKUP(I325,Lists!$D$2:$D$19,1,FALSE)</f>
        <v>#N/A</v>
      </c>
      <c r="BV325" s="150" t="e">
        <f>VLOOKUP($I325,Blends!$B$2:$B$115,1,FALSE)</f>
        <v>#N/A</v>
      </c>
      <c r="BW325" s="150"/>
      <c r="BX325" s="151">
        <f>ROUND(IF($I325="Other HFC Blend",(AA325*$L325*SUMIF(Lists!$E$2:$E$133,'Quarterly Information'!$K325,Exchange_Value)+AA325*$N325*SUMIF(Lists!$E$2:$E$133,'Quarterly Information'!$M325,Exchange_Value)+AA325*$P325*SUMIF(Lists!$E$2:$E$133,'Quarterly Information'!$O325,Exchange_Value)+AA325*$R325*SUMIF(Lists!$E$2:$E$133,'Quarterly Information'!$Q325,Exchange_Value)+AA325*$T325*SUMIF(Lists!$E$2:$E$133,'Quarterly Information'!$S325,Exchange_Value))/1000,AA325*SUMIF(Lists!$E$2:$E$133,$I325,Exchange_Value)/1000),1)</f>
        <v>0</v>
      </c>
      <c r="BY325" s="151">
        <f>ROUND(IF($I325="Other HFC Blend",(AB325*$L325*SUMIF(Lists!$E$2:$E$133,'Quarterly Information'!$K325,Exchange_Value)+AB325*$N325*SUMIF(Lists!$E$2:$E$133,'Quarterly Information'!$M325,Exchange_Value)+AB325*$P325*SUMIF(Lists!$E$2:$E$133,'Quarterly Information'!$O325,Exchange_Value)+AB325*$R325*SUMIF(Lists!$E$2:$E$133,'Quarterly Information'!$Q325,Exchange_Value)+AB325*$T325*SUMIF(Lists!$E$2:$E$133,'Quarterly Information'!$S325,Exchange_Value))/1000,AB325*SUMIF(Lists!$E$2:$E$133,$I325,Exchange_Value)/1000),1)</f>
        <v>0</v>
      </c>
      <c r="BZ325" s="151">
        <f>ROUND(IF($I325="Other HFC Blend",(AC325*$L325*SUMIF(Lists!$E$2:$E$133,'Quarterly Information'!$K325,Exchange_Value)+AC325*$N325*SUMIF(Lists!$E$2:$E$133,'Quarterly Information'!$M325,Exchange_Value)+AC325*$P325*SUMIF(Lists!$E$2:$E$133,'Quarterly Information'!$O325,Exchange_Value)+AC325*$R325*SUMIF(Lists!$E$2:$E$133,'Quarterly Information'!$Q325,Exchange_Value)+AC325*$T325*SUMIF(Lists!$E$2:$E$133,'Quarterly Information'!$S325,Exchange_Value))/1000,AC325*SUMIF(Lists!$E$2:$E$133,$I325,Exchange_Value)/1000),1)</f>
        <v>0</v>
      </c>
      <c r="CA325" s="151">
        <f>ROUND(IF($I325="Other HFC Blend",(AD325*$L325*SUMIF(Lists!$E$2:$E$133,'Quarterly Information'!$K325,Exchange_Value)+AD325*$N325*SUMIF(Lists!$E$2:$E$133,'Quarterly Information'!$M325,Exchange_Value)+AD325*$P325*SUMIF(Lists!$E$2:$E$133,'Quarterly Information'!$O325,Exchange_Value)+AD325*$R325*SUMIF(Lists!$E$2:$E$133,'Quarterly Information'!$Q325,Exchange_Value)+AD325*$T325*SUMIF(Lists!$E$2:$E$133,'Quarterly Information'!$S325,Exchange_Value))/1000,AD325*SUMIF(Lists!$E$2:$E$133,$I325,Exchange_Value)/1000),1)</f>
        <v>0</v>
      </c>
      <c r="CB325" s="151">
        <f>ROUND(IF($I325="Other HFC Blend",(AE325*$L325*SUMIF(Lists!$E$2:$E$133,'Quarterly Information'!$K325,Exchange_Value)+AE325*$N325*SUMIF(Lists!$E$2:$E$133,'Quarterly Information'!$M325,Exchange_Value)+AE325*$P325*SUMIF(Lists!$E$2:$E$133,'Quarterly Information'!$O325,Exchange_Value)+AE325*$R325*SUMIF(Lists!$E$2:$E$133,'Quarterly Information'!$Q325,Exchange_Value)+AE325*$T325*SUMIF(Lists!$E$2:$E$133,'Quarterly Information'!$S325,Exchange_Value))/1000,AE325*SUMIF(Lists!$E$2:$E$133,$I325,Exchange_Value)/1000),1)</f>
        <v>0</v>
      </c>
      <c r="CC325" s="151">
        <f>ROUND(IF($I325="Other HFC Blend",(AF325*$L325*SUMIF(Lists!$E$2:$E$133,'Quarterly Information'!$K325,Exchange_Value)+AF325*$N325*SUMIF(Lists!$E$2:$E$133,'Quarterly Information'!$M325,Exchange_Value)+AF325*$P325*SUMIF(Lists!$E$2:$E$133,'Quarterly Information'!$O325,Exchange_Value)+AF325*$R325*SUMIF(Lists!$E$2:$E$133,'Quarterly Information'!$Q325,Exchange_Value)+AF325*$T325*SUMIF(Lists!$E$2:$E$133,'Quarterly Information'!$S325,Exchange_Value))/1000,AF325*SUMIF(Lists!$E$2:$E$133,$I325,Exchange_Value)/1000),1)</f>
        <v>0</v>
      </c>
    </row>
    <row r="326" spans="1:81" ht="14.1">
      <c r="A326" s="18">
        <v>284</v>
      </c>
      <c r="B326" s="46" t="str">
        <f t="shared" si="184"/>
        <v/>
      </c>
      <c r="C326" s="72"/>
      <c r="D326" s="47"/>
      <c r="E326" s="81"/>
      <c r="F326" s="48"/>
      <c r="G326" s="49"/>
      <c r="H326" s="50"/>
      <c r="I326" s="92"/>
      <c r="J326" s="104"/>
      <c r="K326" s="109"/>
      <c r="L326" s="51"/>
      <c r="M326" s="48"/>
      <c r="N326" s="51"/>
      <c r="O326" s="48"/>
      <c r="P326" s="51"/>
      <c r="Q326" s="69"/>
      <c r="R326" s="51"/>
      <c r="S326" s="69"/>
      <c r="T326" s="110"/>
      <c r="U326" s="107"/>
      <c r="V326" s="48"/>
      <c r="W326" s="52"/>
      <c r="X326" s="48"/>
      <c r="Y326" s="116"/>
      <c r="Z326" s="133"/>
      <c r="AA326" s="131"/>
      <c r="AB326" s="76"/>
      <c r="AC326" s="76"/>
      <c r="AD326" s="76"/>
      <c r="AE326" s="76"/>
      <c r="AF326" s="76"/>
      <c r="AG326" s="145"/>
      <c r="AH326"/>
      <c r="AI326" s="148">
        <f t="shared" si="148"/>
        <v>0</v>
      </c>
      <c r="AJ326" s="148">
        <f t="shared" si="149"/>
        <v>0</v>
      </c>
      <c r="AK326" s="148">
        <f t="shared" si="150"/>
        <v>0</v>
      </c>
      <c r="AL326" s="148">
        <f t="shared" si="151"/>
        <v>0</v>
      </c>
      <c r="AM326" s="148">
        <f t="shared" si="152"/>
        <v>0</v>
      </c>
      <c r="AN326" s="148">
        <f t="shared" si="153"/>
        <v>0</v>
      </c>
      <c r="AO326" s="150"/>
      <c r="AP326" s="149" t="e">
        <f t="shared" si="154"/>
        <v>#DIV/0!</v>
      </c>
      <c r="AQ326" s="149" t="e">
        <f t="shared" si="155"/>
        <v>#DIV/0!</v>
      </c>
      <c r="AR326" s="149" t="e">
        <f t="shared" si="156"/>
        <v>#DIV/0!</v>
      </c>
      <c r="AS326" s="149" t="e">
        <f t="shared" si="157"/>
        <v>#DIV/0!</v>
      </c>
      <c r="AT326" s="149" t="e">
        <f t="shared" si="158"/>
        <v>#DIV/0!</v>
      </c>
      <c r="AU326" s="148">
        <f t="shared" si="159"/>
        <v>0</v>
      </c>
      <c r="AV326" s="149" t="e">
        <f t="shared" si="160"/>
        <v>#DIV/0!</v>
      </c>
      <c r="AW326" s="149" t="e">
        <f t="shared" si="161"/>
        <v>#DIV/0!</v>
      </c>
      <c r="AX326" s="149" t="e">
        <f t="shared" si="162"/>
        <v>#DIV/0!</v>
      </c>
      <c r="AY326" s="149" t="e">
        <f t="shared" si="163"/>
        <v>#DIV/0!</v>
      </c>
      <c r="AZ326" s="149" t="e">
        <f t="shared" si="164"/>
        <v>#DIV/0!</v>
      </c>
      <c r="BA326" s="148">
        <f t="shared" si="165"/>
        <v>0</v>
      </c>
      <c r="BB326" s="149" t="e">
        <f t="shared" si="166"/>
        <v>#DIV/0!</v>
      </c>
      <c r="BC326" s="149" t="e">
        <f t="shared" si="167"/>
        <v>#DIV/0!</v>
      </c>
      <c r="BD326" s="149" t="e">
        <f t="shared" si="168"/>
        <v>#DIV/0!</v>
      </c>
      <c r="BE326" s="149" t="e">
        <f t="shared" si="169"/>
        <v>#DIV/0!</v>
      </c>
      <c r="BF326" s="149" t="e">
        <f t="shared" si="170"/>
        <v>#DIV/0!</v>
      </c>
      <c r="BG326" s="148">
        <f t="shared" si="171"/>
        <v>0</v>
      </c>
      <c r="BH326" s="149" t="e">
        <f t="shared" si="172"/>
        <v>#DIV/0!</v>
      </c>
      <c r="BI326" s="149" t="e">
        <f t="shared" si="173"/>
        <v>#DIV/0!</v>
      </c>
      <c r="BJ326" s="149" t="e">
        <f t="shared" si="174"/>
        <v>#DIV/0!</v>
      </c>
      <c r="BK326" s="149" t="e">
        <f t="shared" si="175"/>
        <v>#DIV/0!</v>
      </c>
      <c r="BL326" s="149" t="e">
        <f t="shared" si="176"/>
        <v>#DIV/0!</v>
      </c>
      <c r="BM326" s="148">
        <f t="shared" si="177"/>
        <v>0</v>
      </c>
      <c r="BN326" s="149" t="e">
        <f t="shared" si="178"/>
        <v>#DIV/0!</v>
      </c>
      <c r="BO326" s="149" t="e">
        <f t="shared" si="179"/>
        <v>#DIV/0!</v>
      </c>
      <c r="BP326" s="149" t="e">
        <f t="shared" si="180"/>
        <v>#DIV/0!</v>
      </c>
      <c r="BQ326" s="149" t="e">
        <f t="shared" si="181"/>
        <v>#DIV/0!</v>
      </c>
      <c r="BR326" s="149" t="e">
        <f t="shared" si="182"/>
        <v>#DIV/0!</v>
      </c>
      <c r="BS326" s="148">
        <f t="shared" si="183"/>
        <v>0</v>
      </c>
      <c r="BT326" s="150"/>
      <c r="BU326" s="150" t="e">
        <f>VLOOKUP(I326,Lists!$D$2:$D$19,1,FALSE)</f>
        <v>#N/A</v>
      </c>
      <c r="BV326" s="150" t="e">
        <f>VLOOKUP($I326,Blends!$B$2:$B$115,1,FALSE)</f>
        <v>#N/A</v>
      </c>
      <c r="BW326" s="150"/>
      <c r="BX326" s="151">
        <f>ROUND(IF($I326="Other HFC Blend",(AA326*$L326*SUMIF(Lists!$E$2:$E$133,'Quarterly Information'!$K326,Exchange_Value)+AA326*$N326*SUMIF(Lists!$E$2:$E$133,'Quarterly Information'!$M326,Exchange_Value)+AA326*$P326*SUMIF(Lists!$E$2:$E$133,'Quarterly Information'!$O326,Exchange_Value)+AA326*$R326*SUMIF(Lists!$E$2:$E$133,'Quarterly Information'!$Q326,Exchange_Value)+AA326*$T326*SUMIF(Lists!$E$2:$E$133,'Quarterly Information'!$S326,Exchange_Value))/1000,AA326*SUMIF(Lists!$E$2:$E$133,$I326,Exchange_Value)/1000),1)</f>
        <v>0</v>
      </c>
      <c r="BY326" s="151">
        <f>ROUND(IF($I326="Other HFC Blend",(AB326*$L326*SUMIF(Lists!$E$2:$E$133,'Quarterly Information'!$K326,Exchange_Value)+AB326*$N326*SUMIF(Lists!$E$2:$E$133,'Quarterly Information'!$M326,Exchange_Value)+AB326*$P326*SUMIF(Lists!$E$2:$E$133,'Quarterly Information'!$O326,Exchange_Value)+AB326*$R326*SUMIF(Lists!$E$2:$E$133,'Quarterly Information'!$Q326,Exchange_Value)+AB326*$T326*SUMIF(Lists!$E$2:$E$133,'Quarterly Information'!$S326,Exchange_Value))/1000,AB326*SUMIF(Lists!$E$2:$E$133,$I326,Exchange_Value)/1000),1)</f>
        <v>0</v>
      </c>
      <c r="BZ326" s="151">
        <f>ROUND(IF($I326="Other HFC Blend",(AC326*$L326*SUMIF(Lists!$E$2:$E$133,'Quarterly Information'!$K326,Exchange_Value)+AC326*$N326*SUMIF(Lists!$E$2:$E$133,'Quarterly Information'!$M326,Exchange_Value)+AC326*$P326*SUMIF(Lists!$E$2:$E$133,'Quarterly Information'!$O326,Exchange_Value)+AC326*$R326*SUMIF(Lists!$E$2:$E$133,'Quarterly Information'!$Q326,Exchange_Value)+AC326*$T326*SUMIF(Lists!$E$2:$E$133,'Quarterly Information'!$S326,Exchange_Value))/1000,AC326*SUMIF(Lists!$E$2:$E$133,$I326,Exchange_Value)/1000),1)</f>
        <v>0</v>
      </c>
      <c r="CA326" s="151">
        <f>ROUND(IF($I326="Other HFC Blend",(AD326*$L326*SUMIF(Lists!$E$2:$E$133,'Quarterly Information'!$K326,Exchange_Value)+AD326*$N326*SUMIF(Lists!$E$2:$E$133,'Quarterly Information'!$M326,Exchange_Value)+AD326*$P326*SUMIF(Lists!$E$2:$E$133,'Quarterly Information'!$O326,Exchange_Value)+AD326*$R326*SUMIF(Lists!$E$2:$E$133,'Quarterly Information'!$Q326,Exchange_Value)+AD326*$T326*SUMIF(Lists!$E$2:$E$133,'Quarterly Information'!$S326,Exchange_Value))/1000,AD326*SUMIF(Lists!$E$2:$E$133,$I326,Exchange_Value)/1000),1)</f>
        <v>0</v>
      </c>
      <c r="CB326" s="151">
        <f>ROUND(IF($I326="Other HFC Blend",(AE326*$L326*SUMIF(Lists!$E$2:$E$133,'Quarterly Information'!$K326,Exchange_Value)+AE326*$N326*SUMIF(Lists!$E$2:$E$133,'Quarterly Information'!$M326,Exchange_Value)+AE326*$P326*SUMIF(Lists!$E$2:$E$133,'Quarterly Information'!$O326,Exchange_Value)+AE326*$R326*SUMIF(Lists!$E$2:$E$133,'Quarterly Information'!$Q326,Exchange_Value)+AE326*$T326*SUMIF(Lists!$E$2:$E$133,'Quarterly Information'!$S326,Exchange_Value))/1000,AE326*SUMIF(Lists!$E$2:$E$133,$I326,Exchange_Value)/1000),1)</f>
        <v>0</v>
      </c>
      <c r="CC326" s="151">
        <f>ROUND(IF($I326="Other HFC Blend",(AF326*$L326*SUMIF(Lists!$E$2:$E$133,'Quarterly Information'!$K326,Exchange_Value)+AF326*$N326*SUMIF(Lists!$E$2:$E$133,'Quarterly Information'!$M326,Exchange_Value)+AF326*$P326*SUMIF(Lists!$E$2:$E$133,'Quarterly Information'!$O326,Exchange_Value)+AF326*$R326*SUMIF(Lists!$E$2:$E$133,'Quarterly Information'!$Q326,Exchange_Value)+AF326*$T326*SUMIF(Lists!$E$2:$E$133,'Quarterly Information'!$S326,Exchange_Value))/1000,AF326*SUMIF(Lists!$E$2:$E$133,$I326,Exchange_Value)/1000),1)</f>
        <v>0</v>
      </c>
    </row>
    <row r="327" spans="1:81" ht="14.1">
      <c r="A327" s="18">
        <v>285</v>
      </c>
      <c r="B327" s="46" t="str">
        <f t="shared" si="184"/>
        <v/>
      </c>
      <c r="C327" s="72"/>
      <c r="D327" s="47"/>
      <c r="E327" s="81"/>
      <c r="F327" s="48"/>
      <c r="G327" s="49"/>
      <c r="H327" s="50"/>
      <c r="I327" s="92"/>
      <c r="J327" s="104"/>
      <c r="K327" s="109"/>
      <c r="L327" s="51"/>
      <c r="M327" s="48"/>
      <c r="N327" s="51"/>
      <c r="O327" s="48"/>
      <c r="P327" s="51"/>
      <c r="Q327" s="69"/>
      <c r="R327" s="51"/>
      <c r="S327" s="69"/>
      <c r="T327" s="110"/>
      <c r="U327" s="107"/>
      <c r="V327" s="48"/>
      <c r="W327" s="52"/>
      <c r="X327" s="48"/>
      <c r="Y327" s="116"/>
      <c r="Z327" s="133"/>
      <c r="AA327" s="131"/>
      <c r="AB327" s="76"/>
      <c r="AC327" s="76"/>
      <c r="AD327" s="76"/>
      <c r="AE327" s="76"/>
      <c r="AF327" s="76"/>
      <c r="AG327" s="145"/>
      <c r="AH327"/>
      <c r="AI327" s="148">
        <f t="shared" si="148"/>
        <v>0</v>
      </c>
      <c r="AJ327" s="148">
        <f t="shared" si="149"/>
        <v>0</v>
      </c>
      <c r="AK327" s="148">
        <f t="shared" si="150"/>
        <v>0</v>
      </c>
      <c r="AL327" s="148">
        <f t="shared" si="151"/>
        <v>0</v>
      </c>
      <c r="AM327" s="148">
        <f t="shared" si="152"/>
        <v>0</v>
      </c>
      <c r="AN327" s="148">
        <f t="shared" si="153"/>
        <v>0</v>
      </c>
      <c r="AO327" s="150"/>
      <c r="AP327" s="149" t="e">
        <f t="shared" si="154"/>
        <v>#DIV/0!</v>
      </c>
      <c r="AQ327" s="149" t="e">
        <f t="shared" si="155"/>
        <v>#DIV/0!</v>
      </c>
      <c r="AR327" s="149" t="e">
        <f t="shared" si="156"/>
        <v>#DIV/0!</v>
      </c>
      <c r="AS327" s="149" t="e">
        <f t="shared" si="157"/>
        <v>#DIV/0!</v>
      </c>
      <c r="AT327" s="149" t="e">
        <f t="shared" si="158"/>
        <v>#DIV/0!</v>
      </c>
      <c r="AU327" s="148">
        <f t="shared" si="159"/>
        <v>0</v>
      </c>
      <c r="AV327" s="149" t="e">
        <f t="shared" si="160"/>
        <v>#DIV/0!</v>
      </c>
      <c r="AW327" s="149" t="e">
        <f t="shared" si="161"/>
        <v>#DIV/0!</v>
      </c>
      <c r="AX327" s="149" t="e">
        <f t="shared" si="162"/>
        <v>#DIV/0!</v>
      </c>
      <c r="AY327" s="149" t="e">
        <f t="shared" si="163"/>
        <v>#DIV/0!</v>
      </c>
      <c r="AZ327" s="149" t="e">
        <f t="shared" si="164"/>
        <v>#DIV/0!</v>
      </c>
      <c r="BA327" s="148">
        <f t="shared" si="165"/>
        <v>0</v>
      </c>
      <c r="BB327" s="149" t="e">
        <f t="shared" si="166"/>
        <v>#DIV/0!</v>
      </c>
      <c r="BC327" s="149" t="e">
        <f t="shared" si="167"/>
        <v>#DIV/0!</v>
      </c>
      <c r="BD327" s="149" t="e">
        <f t="shared" si="168"/>
        <v>#DIV/0!</v>
      </c>
      <c r="BE327" s="149" t="e">
        <f t="shared" si="169"/>
        <v>#DIV/0!</v>
      </c>
      <c r="BF327" s="149" t="e">
        <f t="shared" si="170"/>
        <v>#DIV/0!</v>
      </c>
      <c r="BG327" s="148">
        <f t="shared" si="171"/>
        <v>0</v>
      </c>
      <c r="BH327" s="149" t="e">
        <f t="shared" si="172"/>
        <v>#DIV/0!</v>
      </c>
      <c r="BI327" s="149" t="e">
        <f t="shared" si="173"/>
        <v>#DIV/0!</v>
      </c>
      <c r="BJ327" s="149" t="e">
        <f t="shared" si="174"/>
        <v>#DIV/0!</v>
      </c>
      <c r="BK327" s="149" t="e">
        <f t="shared" si="175"/>
        <v>#DIV/0!</v>
      </c>
      <c r="BL327" s="149" t="e">
        <f t="shared" si="176"/>
        <v>#DIV/0!</v>
      </c>
      <c r="BM327" s="148">
        <f t="shared" si="177"/>
        <v>0</v>
      </c>
      <c r="BN327" s="149" t="e">
        <f t="shared" si="178"/>
        <v>#DIV/0!</v>
      </c>
      <c r="BO327" s="149" t="e">
        <f t="shared" si="179"/>
        <v>#DIV/0!</v>
      </c>
      <c r="BP327" s="149" t="e">
        <f t="shared" si="180"/>
        <v>#DIV/0!</v>
      </c>
      <c r="BQ327" s="149" t="e">
        <f t="shared" si="181"/>
        <v>#DIV/0!</v>
      </c>
      <c r="BR327" s="149" t="e">
        <f t="shared" si="182"/>
        <v>#DIV/0!</v>
      </c>
      <c r="BS327" s="148">
        <f t="shared" si="183"/>
        <v>0</v>
      </c>
      <c r="BT327" s="150"/>
      <c r="BU327" s="150" t="e">
        <f>VLOOKUP(I327,Lists!$D$2:$D$19,1,FALSE)</f>
        <v>#N/A</v>
      </c>
      <c r="BV327" s="150" t="e">
        <f>VLOOKUP($I327,Blends!$B$2:$B$115,1,FALSE)</f>
        <v>#N/A</v>
      </c>
      <c r="BW327" s="150"/>
      <c r="BX327" s="151">
        <f>ROUND(IF($I327="Other HFC Blend",(AA327*$L327*SUMIF(Lists!$E$2:$E$133,'Quarterly Information'!$K327,Exchange_Value)+AA327*$N327*SUMIF(Lists!$E$2:$E$133,'Quarterly Information'!$M327,Exchange_Value)+AA327*$P327*SUMIF(Lists!$E$2:$E$133,'Quarterly Information'!$O327,Exchange_Value)+AA327*$R327*SUMIF(Lists!$E$2:$E$133,'Quarterly Information'!$Q327,Exchange_Value)+AA327*$T327*SUMIF(Lists!$E$2:$E$133,'Quarterly Information'!$S327,Exchange_Value))/1000,AA327*SUMIF(Lists!$E$2:$E$133,$I327,Exchange_Value)/1000),1)</f>
        <v>0</v>
      </c>
      <c r="BY327" s="151">
        <f>ROUND(IF($I327="Other HFC Blend",(AB327*$L327*SUMIF(Lists!$E$2:$E$133,'Quarterly Information'!$K327,Exchange_Value)+AB327*$N327*SUMIF(Lists!$E$2:$E$133,'Quarterly Information'!$M327,Exchange_Value)+AB327*$P327*SUMIF(Lists!$E$2:$E$133,'Quarterly Information'!$O327,Exchange_Value)+AB327*$R327*SUMIF(Lists!$E$2:$E$133,'Quarterly Information'!$Q327,Exchange_Value)+AB327*$T327*SUMIF(Lists!$E$2:$E$133,'Quarterly Information'!$S327,Exchange_Value))/1000,AB327*SUMIF(Lists!$E$2:$E$133,$I327,Exchange_Value)/1000),1)</f>
        <v>0</v>
      </c>
      <c r="BZ327" s="151">
        <f>ROUND(IF($I327="Other HFC Blend",(AC327*$L327*SUMIF(Lists!$E$2:$E$133,'Quarterly Information'!$K327,Exchange_Value)+AC327*$N327*SUMIF(Lists!$E$2:$E$133,'Quarterly Information'!$M327,Exchange_Value)+AC327*$P327*SUMIF(Lists!$E$2:$E$133,'Quarterly Information'!$O327,Exchange_Value)+AC327*$R327*SUMIF(Lists!$E$2:$E$133,'Quarterly Information'!$Q327,Exchange_Value)+AC327*$T327*SUMIF(Lists!$E$2:$E$133,'Quarterly Information'!$S327,Exchange_Value))/1000,AC327*SUMIF(Lists!$E$2:$E$133,$I327,Exchange_Value)/1000),1)</f>
        <v>0</v>
      </c>
      <c r="CA327" s="151">
        <f>ROUND(IF($I327="Other HFC Blend",(AD327*$L327*SUMIF(Lists!$E$2:$E$133,'Quarterly Information'!$K327,Exchange_Value)+AD327*$N327*SUMIF(Lists!$E$2:$E$133,'Quarterly Information'!$M327,Exchange_Value)+AD327*$P327*SUMIF(Lists!$E$2:$E$133,'Quarterly Information'!$O327,Exchange_Value)+AD327*$R327*SUMIF(Lists!$E$2:$E$133,'Quarterly Information'!$Q327,Exchange_Value)+AD327*$T327*SUMIF(Lists!$E$2:$E$133,'Quarterly Information'!$S327,Exchange_Value))/1000,AD327*SUMIF(Lists!$E$2:$E$133,$I327,Exchange_Value)/1000),1)</f>
        <v>0</v>
      </c>
      <c r="CB327" s="151">
        <f>ROUND(IF($I327="Other HFC Blend",(AE327*$L327*SUMIF(Lists!$E$2:$E$133,'Quarterly Information'!$K327,Exchange_Value)+AE327*$N327*SUMIF(Lists!$E$2:$E$133,'Quarterly Information'!$M327,Exchange_Value)+AE327*$P327*SUMIF(Lists!$E$2:$E$133,'Quarterly Information'!$O327,Exchange_Value)+AE327*$R327*SUMIF(Lists!$E$2:$E$133,'Quarterly Information'!$Q327,Exchange_Value)+AE327*$T327*SUMIF(Lists!$E$2:$E$133,'Quarterly Information'!$S327,Exchange_Value))/1000,AE327*SUMIF(Lists!$E$2:$E$133,$I327,Exchange_Value)/1000),1)</f>
        <v>0</v>
      </c>
      <c r="CC327" s="151">
        <f>ROUND(IF($I327="Other HFC Blend",(AF327*$L327*SUMIF(Lists!$E$2:$E$133,'Quarterly Information'!$K327,Exchange_Value)+AF327*$N327*SUMIF(Lists!$E$2:$E$133,'Quarterly Information'!$M327,Exchange_Value)+AF327*$P327*SUMIF(Lists!$E$2:$E$133,'Quarterly Information'!$O327,Exchange_Value)+AF327*$R327*SUMIF(Lists!$E$2:$E$133,'Quarterly Information'!$Q327,Exchange_Value)+AF327*$T327*SUMIF(Lists!$E$2:$E$133,'Quarterly Information'!$S327,Exchange_Value))/1000,AF327*SUMIF(Lists!$E$2:$E$133,$I327,Exchange_Value)/1000),1)</f>
        <v>0</v>
      </c>
    </row>
    <row r="328" spans="1:81" ht="14.1">
      <c r="A328" s="18">
        <v>286</v>
      </c>
      <c r="B328" s="46" t="str">
        <f t="shared" si="184"/>
        <v/>
      </c>
      <c r="C328" s="72"/>
      <c r="D328" s="47"/>
      <c r="E328" s="81"/>
      <c r="F328" s="48"/>
      <c r="G328" s="49"/>
      <c r="H328" s="50"/>
      <c r="I328" s="92"/>
      <c r="J328" s="104"/>
      <c r="K328" s="109"/>
      <c r="L328" s="51"/>
      <c r="M328" s="48"/>
      <c r="N328" s="51"/>
      <c r="O328" s="48"/>
      <c r="P328" s="51"/>
      <c r="Q328" s="69"/>
      <c r="R328" s="51"/>
      <c r="S328" s="69"/>
      <c r="T328" s="110"/>
      <c r="U328" s="107"/>
      <c r="V328" s="48"/>
      <c r="W328" s="52"/>
      <c r="X328" s="48"/>
      <c r="Y328" s="116"/>
      <c r="Z328" s="133"/>
      <c r="AA328" s="131"/>
      <c r="AB328" s="76"/>
      <c r="AC328" s="76"/>
      <c r="AD328" s="76"/>
      <c r="AE328" s="76"/>
      <c r="AF328" s="76"/>
      <c r="AG328" s="145"/>
      <c r="AH328"/>
      <c r="AI328" s="148">
        <f t="shared" si="148"/>
        <v>0</v>
      </c>
      <c r="AJ328" s="148">
        <f t="shared" si="149"/>
        <v>0</v>
      </c>
      <c r="AK328" s="148">
        <f t="shared" si="150"/>
        <v>0</v>
      </c>
      <c r="AL328" s="148">
        <f t="shared" si="151"/>
        <v>0</v>
      </c>
      <c r="AM328" s="148">
        <f t="shared" si="152"/>
        <v>0</v>
      </c>
      <c r="AN328" s="148">
        <f t="shared" si="153"/>
        <v>0</v>
      </c>
      <c r="AO328" s="150"/>
      <c r="AP328" s="149" t="e">
        <f t="shared" si="154"/>
        <v>#DIV/0!</v>
      </c>
      <c r="AQ328" s="149" t="e">
        <f t="shared" si="155"/>
        <v>#DIV/0!</v>
      </c>
      <c r="AR328" s="149" t="e">
        <f t="shared" si="156"/>
        <v>#DIV/0!</v>
      </c>
      <c r="AS328" s="149" t="e">
        <f t="shared" si="157"/>
        <v>#DIV/0!</v>
      </c>
      <c r="AT328" s="149" t="e">
        <f t="shared" si="158"/>
        <v>#DIV/0!</v>
      </c>
      <c r="AU328" s="148">
        <f t="shared" si="159"/>
        <v>0</v>
      </c>
      <c r="AV328" s="149" t="e">
        <f t="shared" si="160"/>
        <v>#DIV/0!</v>
      </c>
      <c r="AW328" s="149" t="e">
        <f t="shared" si="161"/>
        <v>#DIV/0!</v>
      </c>
      <c r="AX328" s="149" t="e">
        <f t="shared" si="162"/>
        <v>#DIV/0!</v>
      </c>
      <c r="AY328" s="149" t="e">
        <f t="shared" si="163"/>
        <v>#DIV/0!</v>
      </c>
      <c r="AZ328" s="149" t="e">
        <f t="shared" si="164"/>
        <v>#DIV/0!</v>
      </c>
      <c r="BA328" s="148">
        <f t="shared" si="165"/>
        <v>0</v>
      </c>
      <c r="BB328" s="149" t="e">
        <f t="shared" si="166"/>
        <v>#DIV/0!</v>
      </c>
      <c r="BC328" s="149" t="e">
        <f t="shared" si="167"/>
        <v>#DIV/0!</v>
      </c>
      <c r="BD328" s="149" t="e">
        <f t="shared" si="168"/>
        <v>#DIV/0!</v>
      </c>
      <c r="BE328" s="149" t="e">
        <f t="shared" si="169"/>
        <v>#DIV/0!</v>
      </c>
      <c r="BF328" s="149" t="e">
        <f t="shared" si="170"/>
        <v>#DIV/0!</v>
      </c>
      <c r="BG328" s="148">
        <f t="shared" si="171"/>
        <v>0</v>
      </c>
      <c r="BH328" s="149" t="e">
        <f t="shared" si="172"/>
        <v>#DIV/0!</v>
      </c>
      <c r="BI328" s="149" t="e">
        <f t="shared" si="173"/>
        <v>#DIV/0!</v>
      </c>
      <c r="BJ328" s="149" t="e">
        <f t="shared" si="174"/>
        <v>#DIV/0!</v>
      </c>
      <c r="BK328" s="149" t="e">
        <f t="shared" si="175"/>
        <v>#DIV/0!</v>
      </c>
      <c r="BL328" s="149" t="e">
        <f t="shared" si="176"/>
        <v>#DIV/0!</v>
      </c>
      <c r="BM328" s="148">
        <f t="shared" si="177"/>
        <v>0</v>
      </c>
      <c r="BN328" s="149" t="e">
        <f t="shared" si="178"/>
        <v>#DIV/0!</v>
      </c>
      <c r="BO328" s="149" t="e">
        <f t="shared" si="179"/>
        <v>#DIV/0!</v>
      </c>
      <c r="BP328" s="149" t="e">
        <f t="shared" si="180"/>
        <v>#DIV/0!</v>
      </c>
      <c r="BQ328" s="149" t="e">
        <f t="shared" si="181"/>
        <v>#DIV/0!</v>
      </c>
      <c r="BR328" s="149" t="e">
        <f t="shared" si="182"/>
        <v>#DIV/0!</v>
      </c>
      <c r="BS328" s="148">
        <f t="shared" si="183"/>
        <v>0</v>
      </c>
      <c r="BT328" s="150"/>
      <c r="BU328" s="150" t="e">
        <f>VLOOKUP(I328,Lists!$D$2:$D$19,1,FALSE)</f>
        <v>#N/A</v>
      </c>
      <c r="BV328" s="150" t="e">
        <f>VLOOKUP($I328,Blends!$B$2:$B$115,1,FALSE)</f>
        <v>#N/A</v>
      </c>
      <c r="BW328" s="150"/>
      <c r="BX328" s="151">
        <f>ROUND(IF($I328="Other HFC Blend",(AA328*$L328*SUMIF(Lists!$E$2:$E$133,'Quarterly Information'!$K328,Exchange_Value)+AA328*$N328*SUMIF(Lists!$E$2:$E$133,'Quarterly Information'!$M328,Exchange_Value)+AA328*$P328*SUMIF(Lists!$E$2:$E$133,'Quarterly Information'!$O328,Exchange_Value)+AA328*$R328*SUMIF(Lists!$E$2:$E$133,'Quarterly Information'!$Q328,Exchange_Value)+AA328*$T328*SUMIF(Lists!$E$2:$E$133,'Quarterly Information'!$S328,Exchange_Value))/1000,AA328*SUMIF(Lists!$E$2:$E$133,$I328,Exchange_Value)/1000),1)</f>
        <v>0</v>
      </c>
      <c r="BY328" s="151">
        <f>ROUND(IF($I328="Other HFC Blend",(AB328*$L328*SUMIF(Lists!$E$2:$E$133,'Quarterly Information'!$K328,Exchange_Value)+AB328*$N328*SUMIF(Lists!$E$2:$E$133,'Quarterly Information'!$M328,Exchange_Value)+AB328*$P328*SUMIF(Lists!$E$2:$E$133,'Quarterly Information'!$O328,Exchange_Value)+AB328*$R328*SUMIF(Lists!$E$2:$E$133,'Quarterly Information'!$Q328,Exchange_Value)+AB328*$T328*SUMIF(Lists!$E$2:$E$133,'Quarterly Information'!$S328,Exchange_Value))/1000,AB328*SUMIF(Lists!$E$2:$E$133,$I328,Exchange_Value)/1000),1)</f>
        <v>0</v>
      </c>
      <c r="BZ328" s="151">
        <f>ROUND(IF($I328="Other HFC Blend",(AC328*$L328*SUMIF(Lists!$E$2:$E$133,'Quarterly Information'!$K328,Exchange_Value)+AC328*$N328*SUMIF(Lists!$E$2:$E$133,'Quarterly Information'!$M328,Exchange_Value)+AC328*$P328*SUMIF(Lists!$E$2:$E$133,'Quarterly Information'!$O328,Exchange_Value)+AC328*$R328*SUMIF(Lists!$E$2:$E$133,'Quarterly Information'!$Q328,Exchange_Value)+AC328*$T328*SUMIF(Lists!$E$2:$E$133,'Quarterly Information'!$S328,Exchange_Value))/1000,AC328*SUMIF(Lists!$E$2:$E$133,$I328,Exchange_Value)/1000),1)</f>
        <v>0</v>
      </c>
      <c r="CA328" s="151">
        <f>ROUND(IF($I328="Other HFC Blend",(AD328*$L328*SUMIF(Lists!$E$2:$E$133,'Quarterly Information'!$K328,Exchange_Value)+AD328*$N328*SUMIF(Lists!$E$2:$E$133,'Quarterly Information'!$M328,Exchange_Value)+AD328*$P328*SUMIF(Lists!$E$2:$E$133,'Quarterly Information'!$O328,Exchange_Value)+AD328*$R328*SUMIF(Lists!$E$2:$E$133,'Quarterly Information'!$Q328,Exchange_Value)+AD328*$T328*SUMIF(Lists!$E$2:$E$133,'Quarterly Information'!$S328,Exchange_Value))/1000,AD328*SUMIF(Lists!$E$2:$E$133,$I328,Exchange_Value)/1000),1)</f>
        <v>0</v>
      </c>
      <c r="CB328" s="151">
        <f>ROUND(IF($I328="Other HFC Blend",(AE328*$L328*SUMIF(Lists!$E$2:$E$133,'Quarterly Information'!$K328,Exchange_Value)+AE328*$N328*SUMIF(Lists!$E$2:$E$133,'Quarterly Information'!$M328,Exchange_Value)+AE328*$P328*SUMIF(Lists!$E$2:$E$133,'Quarterly Information'!$O328,Exchange_Value)+AE328*$R328*SUMIF(Lists!$E$2:$E$133,'Quarterly Information'!$Q328,Exchange_Value)+AE328*$T328*SUMIF(Lists!$E$2:$E$133,'Quarterly Information'!$S328,Exchange_Value))/1000,AE328*SUMIF(Lists!$E$2:$E$133,$I328,Exchange_Value)/1000),1)</f>
        <v>0</v>
      </c>
      <c r="CC328" s="151">
        <f>ROUND(IF($I328="Other HFC Blend",(AF328*$L328*SUMIF(Lists!$E$2:$E$133,'Quarterly Information'!$K328,Exchange_Value)+AF328*$N328*SUMIF(Lists!$E$2:$E$133,'Quarterly Information'!$M328,Exchange_Value)+AF328*$P328*SUMIF(Lists!$E$2:$E$133,'Quarterly Information'!$O328,Exchange_Value)+AF328*$R328*SUMIF(Lists!$E$2:$E$133,'Quarterly Information'!$Q328,Exchange_Value)+AF328*$T328*SUMIF(Lists!$E$2:$E$133,'Quarterly Information'!$S328,Exchange_Value))/1000,AF328*SUMIF(Lists!$E$2:$E$133,$I328,Exchange_Value)/1000),1)</f>
        <v>0</v>
      </c>
    </row>
    <row r="329" spans="1:81" ht="14.1">
      <c r="A329" s="18">
        <v>287</v>
      </c>
      <c r="B329" s="46" t="str">
        <f t="shared" si="184"/>
        <v/>
      </c>
      <c r="C329" s="72"/>
      <c r="D329" s="47"/>
      <c r="E329" s="81"/>
      <c r="F329" s="48"/>
      <c r="G329" s="49"/>
      <c r="H329" s="50"/>
      <c r="I329" s="92"/>
      <c r="J329" s="104"/>
      <c r="K329" s="109"/>
      <c r="L329" s="51"/>
      <c r="M329" s="48"/>
      <c r="N329" s="51"/>
      <c r="O329" s="48"/>
      <c r="P329" s="51"/>
      <c r="Q329" s="69"/>
      <c r="R329" s="51"/>
      <c r="S329" s="69"/>
      <c r="T329" s="110"/>
      <c r="U329" s="107"/>
      <c r="V329" s="48"/>
      <c r="W329" s="52"/>
      <c r="X329" s="48"/>
      <c r="Y329" s="116"/>
      <c r="Z329" s="133"/>
      <c r="AA329" s="131"/>
      <c r="AB329" s="76"/>
      <c r="AC329" s="76"/>
      <c r="AD329" s="76"/>
      <c r="AE329" s="76"/>
      <c r="AF329" s="76"/>
      <c r="AG329" s="145"/>
      <c r="AH329"/>
      <c r="AI329" s="148">
        <f t="shared" si="148"/>
        <v>0</v>
      </c>
      <c r="AJ329" s="148">
        <f t="shared" si="149"/>
        <v>0</v>
      </c>
      <c r="AK329" s="148">
        <f t="shared" si="150"/>
        <v>0</v>
      </c>
      <c r="AL329" s="148">
        <f t="shared" si="151"/>
        <v>0</v>
      </c>
      <c r="AM329" s="148">
        <f t="shared" si="152"/>
        <v>0</v>
      </c>
      <c r="AN329" s="148">
        <f t="shared" si="153"/>
        <v>0</v>
      </c>
      <c r="AO329" s="150"/>
      <c r="AP329" s="149" t="e">
        <f t="shared" si="154"/>
        <v>#DIV/0!</v>
      </c>
      <c r="AQ329" s="149" t="e">
        <f t="shared" si="155"/>
        <v>#DIV/0!</v>
      </c>
      <c r="AR329" s="149" t="e">
        <f t="shared" si="156"/>
        <v>#DIV/0!</v>
      </c>
      <c r="AS329" s="149" t="e">
        <f t="shared" si="157"/>
        <v>#DIV/0!</v>
      </c>
      <c r="AT329" s="149" t="e">
        <f t="shared" si="158"/>
        <v>#DIV/0!</v>
      </c>
      <c r="AU329" s="148">
        <f t="shared" si="159"/>
        <v>0</v>
      </c>
      <c r="AV329" s="149" t="e">
        <f t="shared" si="160"/>
        <v>#DIV/0!</v>
      </c>
      <c r="AW329" s="149" t="e">
        <f t="shared" si="161"/>
        <v>#DIV/0!</v>
      </c>
      <c r="AX329" s="149" t="e">
        <f t="shared" si="162"/>
        <v>#DIV/0!</v>
      </c>
      <c r="AY329" s="149" t="e">
        <f t="shared" si="163"/>
        <v>#DIV/0!</v>
      </c>
      <c r="AZ329" s="149" t="e">
        <f t="shared" si="164"/>
        <v>#DIV/0!</v>
      </c>
      <c r="BA329" s="148">
        <f t="shared" si="165"/>
        <v>0</v>
      </c>
      <c r="BB329" s="149" t="e">
        <f t="shared" si="166"/>
        <v>#DIV/0!</v>
      </c>
      <c r="BC329" s="149" t="e">
        <f t="shared" si="167"/>
        <v>#DIV/0!</v>
      </c>
      <c r="BD329" s="149" t="e">
        <f t="shared" si="168"/>
        <v>#DIV/0!</v>
      </c>
      <c r="BE329" s="149" t="e">
        <f t="shared" si="169"/>
        <v>#DIV/0!</v>
      </c>
      <c r="BF329" s="149" t="e">
        <f t="shared" si="170"/>
        <v>#DIV/0!</v>
      </c>
      <c r="BG329" s="148">
        <f t="shared" si="171"/>
        <v>0</v>
      </c>
      <c r="BH329" s="149" t="e">
        <f t="shared" si="172"/>
        <v>#DIV/0!</v>
      </c>
      <c r="BI329" s="149" t="e">
        <f t="shared" si="173"/>
        <v>#DIV/0!</v>
      </c>
      <c r="BJ329" s="149" t="e">
        <f t="shared" si="174"/>
        <v>#DIV/0!</v>
      </c>
      <c r="BK329" s="149" t="e">
        <f t="shared" si="175"/>
        <v>#DIV/0!</v>
      </c>
      <c r="BL329" s="149" t="e">
        <f t="shared" si="176"/>
        <v>#DIV/0!</v>
      </c>
      <c r="BM329" s="148">
        <f t="shared" si="177"/>
        <v>0</v>
      </c>
      <c r="BN329" s="149" t="e">
        <f t="shared" si="178"/>
        <v>#DIV/0!</v>
      </c>
      <c r="BO329" s="149" t="e">
        <f t="shared" si="179"/>
        <v>#DIV/0!</v>
      </c>
      <c r="BP329" s="149" t="e">
        <f t="shared" si="180"/>
        <v>#DIV/0!</v>
      </c>
      <c r="BQ329" s="149" t="e">
        <f t="shared" si="181"/>
        <v>#DIV/0!</v>
      </c>
      <c r="BR329" s="149" t="e">
        <f t="shared" si="182"/>
        <v>#DIV/0!</v>
      </c>
      <c r="BS329" s="148">
        <f t="shared" si="183"/>
        <v>0</v>
      </c>
      <c r="BT329" s="150"/>
      <c r="BU329" s="150" t="e">
        <f>VLOOKUP(I329,Lists!$D$2:$D$19,1,FALSE)</f>
        <v>#N/A</v>
      </c>
      <c r="BV329" s="150" t="e">
        <f>VLOOKUP($I329,Blends!$B$2:$B$115,1,FALSE)</f>
        <v>#N/A</v>
      </c>
      <c r="BW329" s="150"/>
      <c r="BX329" s="151">
        <f>ROUND(IF($I329="Other HFC Blend",(AA329*$L329*SUMIF(Lists!$E$2:$E$133,'Quarterly Information'!$K329,Exchange_Value)+AA329*$N329*SUMIF(Lists!$E$2:$E$133,'Quarterly Information'!$M329,Exchange_Value)+AA329*$P329*SUMIF(Lists!$E$2:$E$133,'Quarterly Information'!$O329,Exchange_Value)+AA329*$R329*SUMIF(Lists!$E$2:$E$133,'Quarterly Information'!$Q329,Exchange_Value)+AA329*$T329*SUMIF(Lists!$E$2:$E$133,'Quarterly Information'!$S329,Exchange_Value))/1000,AA329*SUMIF(Lists!$E$2:$E$133,$I329,Exchange_Value)/1000),1)</f>
        <v>0</v>
      </c>
      <c r="BY329" s="151">
        <f>ROUND(IF($I329="Other HFC Blend",(AB329*$L329*SUMIF(Lists!$E$2:$E$133,'Quarterly Information'!$K329,Exchange_Value)+AB329*$N329*SUMIF(Lists!$E$2:$E$133,'Quarterly Information'!$M329,Exchange_Value)+AB329*$P329*SUMIF(Lists!$E$2:$E$133,'Quarterly Information'!$O329,Exchange_Value)+AB329*$R329*SUMIF(Lists!$E$2:$E$133,'Quarterly Information'!$Q329,Exchange_Value)+AB329*$T329*SUMIF(Lists!$E$2:$E$133,'Quarterly Information'!$S329,Exchange_Value))/1000,AB329*SUMIF(Lists!$E$2:$E$133,$I329,Exchange_Value)/1000),1)</f>
        <v>0</v>
      </c>
      <c r="BZ329" s="151">
        <f>ROUND(IF($I329="Other HFC Blend",(AC329*$L329*SUMIF(Lists!$E$2:$E$133,'Quarterly Information'!$K329,Exchange_Value)+AC329*$N329*SUMIF(Lists!$E$2:$E$133,'Quarterly Information'!$M329,Exchange_Value)+AC329*$P329*SUMIF(Lists!$E$2:$E$133,'Quarterly Information'!$O329,Exchange_Value)+AC329*$R329*SUMIF(Lists!$E$2:$E$133,'Quarterly Information'!$Q329,Exchange_Value)+AC329*$T329*SUMIF(Lists!$E$2:$E$133,'Quarterly Information'!$S329,Exchange_Value))/1000,AC329*SUMIF(Lists!$E$2:$E$133,$I329,Exchange_Value)/1000),1)</f>
        <v>0</v>
      </c>
      <c r="CA329" s="151">
        <f>ROUND(IF($I329="Other HFC Blend",(AD329*$L329*SUMIF(Lists!$E$2:$E$133,'Quarterly Information'!$K329,Exchange_Value)+AD329*$N329*SUMIF(Lists!$E$2:$E$133,'Quarterly Information'!$M329,Exchange_Value)+AD329*$P329*SUMIF(Lists!$E$2:$E$133,'Quarterly Information'!$O329,Exchange_Value)+AD329*$R329*SUMIF(Lists!$E$2:$E$133,'Quarterly Information'!$Q329,Exchange_Value)+AD329*$T329*SUMIF(Lists!$E$2:$E$133,'Quarterly Information'!$S329,Exchange_Value))/1000,AD329*SUMIF(Lists!$E$2:$E$133,$I329,Exchange_Value)/1000),1)</f>
        <v>0</v>
      </c>
      <c r="CB329" s="151">
        <f>ROUND(IF($I329="Other HFC Blend",(AE329*$L329*SUMIF(Lists!$E$2:$E$133,'Quarterly Information'!$K329,Exchange_Value)+AE329*$N329*SUMIF(Lists!$E$2:$E$133,'Quarterly Information'!$M329,Exchange_Value)+AE329*$P329*SUMIF(Lists!$E$2:$E$133,'Quarterly Information'!$O329,Exchange_Value)+AE329*$R329*SUMIF(Lists!$E$2:$E$133,'Quarterly Information'!$Q329,Exchange_Value)+AE329*$T329*SUMIF(Lists!$E$2:$E$133,'Quarterly Information'!$S329,Exchange_Value))/1000,AE329*SUMIF(Lists!$E$2:$E$133,$I329,Exchange_Value)/1000),1)</f>
        <v>0</v>
      </c>
      <c r="CC329" s="151">
        <f>ROUND(IF($I329="Other HFC Blend",(AF329*$L329*SUMIF(Lists!$E$2:$E$133,'Quarterly Information'!$K329,Exchange_Value)+AF329*$N329*SUMIF(Lists!$E$2:$E$133,'Quarterly Information'!$M329,Exchange_Value)+AF329*$P329*SUMIF(Lists!$E$2:$E$133,'Quarterly Information'!$O329,Exchange_Value)+AF329*$R329*SUMIF(Lists!$E$2:$E$133,'Quarterly Information'!$Q329,Exchange_Value)+AF329*$T329*SUMIF(Lists!$E$2:$E$133,'Quarterly Information'!$S329,Exchange_Value))/1000,AF329*SUMIF(Lists!$E$2:$E$133,$I329,Exchange_Value)/1000),1)</f>
        <v>0</v>
      </c>
    </row>
    <row r="330" spans="1:81" ht="14.1">
      <c r="A330" s="18">
        <v>288</v>
      </c>
      <c r="B330" s="46" t="str">
        <f t="shared" si="184"/>
        <v/>
      </c>
      <c r="C330" s="72"/>
      <c r="D330" s="47"/>
      <c r="E330" s="81"/>
      <c r="F330" s="48"/>
      <c r="G330" s="49"/>
      <c r="H330" s="50"/>
      <c r="I330" s="92"/>
      <c r="J330" s="104"/>
      <c r="K330" s="109"/>
      <c r="L330" s="51"/>
      <c r="M330" s="48"/>
      <c r="N330" s="51"/>
      <c r="O330" s="48"/>
      <c r="P330" s="51"/>
      <c r="Q330" s="69"/>
      <c r="R330" s="51"/>
      <c r="S330" s="69"/>
      <c r="T330" s="110"/>
      <c r="U330" s="107"/>
      <c r="V330" s="48"/>
      <c r="W330" s="52"/>
      <c r="X330" s="48"/>
      <c r="Y330" s="116"/>
      <c r="Z330" s="133"/>
      <c r="AA330" s="131"/>
      <c r="AB330" s="76"/>
      <c r="AC330" s="76"/>
      <c r="AD330" s="76"/>
      <c r="AE330" s="76"/>
      <c r="AF330" s="76"/>
      <c r="AG330" s="145"/>
      <c r="AH330"/>
      <c r="AI330" s="148">
        <f t="shared" si="148"/>
        <v>0</v>
      </c>
      <c r="AJ330" s="148">
        <f t="shared" si="149"/>
        <v>0</v>
      </c>
      <c r="AK330" s="148">
        <f t="shared" si="150"/>
        <v>0</v>
      </c>
      <c r="AL330" s="148">
        <f t="shared" si="151"/>
        <v>0</v>
      </c>
      <c r="AM330" s="148">
        <f t="shared" si="152"/>
        <v>0</v>
      </c>
      <c r="AN330" s="148">
        <f t="shared" si="153"/>
        <v>0</v>
      </c>
      <c r="AO330" s="150"/>
      <c r="AP330" s="149" t="e">
        <f t="shared" si="154"/>
        <v>#DIV/0!</v>
      </c>
      <c r="AQ330" s="149" t="e">
        <f t="shared" si="155"/>
        <v>#DIV/0!</v>
      </c>
      <c r="AR330" s="149" t="e">
        <f t="shared" si="156"/>
        <v>#DIV/0!</v>
      </c>
      <c r="AS330" s="149" t="e">
        <f t="shared" si="157"/>
        <v>#DIV/0!</v>
      </c>
      <c r="AT330" s="149" t="e">
        <f t="shared" si="158"/>
        <v>#DIV/0!</v>
      </c>
      <c r="AU330" s="148">
        <f t="shared" si="159"/>
        <v>0</v>
      </c>
      <c r="AV330" s="149" t="e">
        <f t="shared" si="160"/>
        <v>#DIV/0!</v>
      </c>
      <c r="AW330" s="149" t="e">
        <f t="shared" si="161"/>
        <v>#DIV/0!</v>
      </c>
      <c r="AX330" s="149" t="e">
        <f t="shared" si="162"/>
        <v>#DIV/0!</v>
      </c>
      <c r="AY330" s="149" t="e">
        <f t="shared" si="163"/>
        <v>#DIV/0!</v>
      </c>
      <c r="AZ330" s="149" t="e">
        <f t="shared" si="164"/>
        <v>#DIV/0!</v>
      </c>
      <c r="BA330" s="148">
        <f t="shared" si="165"/>
        <v>0</v>
      </c>
      <c r="BB330" s="149" t="e">
        <f t="shared" si="166"/>
        <v>#DIV/0!</v>
      </c>
      <c r="BC330" s="149" t="e">
        <f t="shared" si="167"/>
        <v>#DIV/0!</v>
      </c>
      <c r="BD330" s="149" t="e">
        <f t="shared" si="168"/>
        <v>#DIV/0!</v>
      </c>
      <c r="BE330" s="149" t="e">
        <f t="shared" si="169"/>
        <v>#DIV/0!</v>
      </c>
      <c r="BF330" s="149" t="e">
        <f t="shared" si="170"/>
        <v>#DIV/0!</v>
      </c>
      <c r="BG330" s="148">
        <f t="shared" si="171"/>
        <v>0</v>
      </c>
      <c r="BH330" s="149" t="e">
        <f t="shared" si="172"/>
        <v>#DIV/0!</v>
      </c>
      <c r="BI330" s="149" t="e">
        <f t="shared" si="173"/>
        <v>#DIV/0!</v>
      </c>
      <c r="BJ330" s="149" t="e">
        <f t="shared" si="174"/>
        <v>#DIV/0!</v>
      </c>
      <c r="BK330" s="149" t="e">
        <f t="shared" si="175"/>
        <v>#DIV/0!</v>
      </c>
      <c r="BL330" s="149" t="e">
        <f t="shared" si="176"/>
        <v>#DIV/0!</v>
      </c>
      <c r="BM330" s="148">
        <f t="shared" si="177"/>
        <v>0</v>
      </c>
      <c r="BN330" s="149" t="e">
        <f t="shared" si="178"/>
        <v>#DIV/0!</v>
      </c>
      <c r="BO330" s="149" t="e">
        <f t="shared" si="179"/>
        <v>#DIV/0!</v>
      </c>
      <c r="BP330" s="149" t="e">
        <f t="shared" si="180"/>
        <v>#DIV/0!</v>
      </c>
      <c r="BQ330" s="149" t="e">
        <f t="shared" si="181"/>
        <v>#DIV/0!</v>
      </c>
      <c r="BR330" s="149" t="e">
        <f t="shared" si="182"/>
        <v>#DIV/0!</v>
      </c>
      <c r="BS330" s="148">
        <f t="shared" si="183"/>
        <v>0</v>
      </c>
      <c r="BT330" s="150"/>
      <c r="BU330" s="150" t="e">
        <f>VLOOKUP(I330,Lists!$D$2:$D$19,1,FALSE)</f>
        <v>#N/A</v>
      </c>
      <c r="BV330" s="150" t="e">
        <f>VLOOKUP($I330,Blends!$B$2:$B$115,1,FALSE)</f>
        <v>#N/A</v>
      </c>
      <c r="BW330" s="150"/>
      <c r="BX330" s="151">
        <f>ROUND(IF($I330="Other HFC Blend",(AA330*$L330*SUMIF(Lists!$E$2:$E$133,'Quarterly Information'!$K330,Exchange_Value)+AA330*$N330*SUMIF(Lists!$E$2:$E$133,'Quarterly Information'!$M330,Exchange_Value)+AA330*$P330*SUMIF(Lists!$E$2:$E$133,'Quarterly Information'!$O330,Exchange_Value)+AA330*$R330*SUMIF(Lists!$E$2:$E$133,'Quarterly Information'!$Q330,Exchange_Value)+AA330*$T330*SUMIF(Lists!$E$2:$E$133,'Quarterly Information'!$S330,Exchange_Value))/1000,AA330*SUMIF(Lists!$E$2:$E$133,$I330,Exchange_Value)/1000),1)</f>
        <v>0</v>
      </c>
      <c r="BY330" s="151">
        <f>ROUND(IF($I330="Other HFC Blend",(AB330*$L330*SUMIF(Lists!$E$2:$E$133,'Quarterly Information'!$K330,Exchange_Value)+AB330*$N330*SUMIF(Lists!$E$2:$E$133,'Quarterly Information'!$M330,Exchange_Value)+AB330*$P330*SUMIF(Lists!$E$2:$E$133,'Quarterly Information'!$O330,Exchange_Value)+AB330*$R330*SUMIF(Lists!$E$2:$E$133,'Quarterly Information'!$Q330,Exchange_Value)+AB330*$T330*SUMIF(Lists!$E$2:$E$133,'Quarterly Information'!$S330,Exchange_Value))/1000,AB330*SUMIF(Lists!$E$2:$E$133,$I330,Exchange_Value)/1000),1)</f>
        <v>0</v>
      </c>
      <c r="BZ330" s="151">
        <f>ROUND(IF($I330="Other HFC Blend",(AC330*$L330*SUMIF(Lists!$E$2:$E$133,'Quarterly Information'!$K330,Exchange_Value)+AC330*$N330*SUMIF(Lists!$E$2:$E$133,'Quarterly Information'!$M330,Exchange_Value)+AC330*$P330*SUMIF(Lists!$E$2:$E$133,'Quarterly Information'!$O330,Exchange_Value)+AC330*$R330*SUMIF(Lists!$E$2:$E$133,'Quarterly Information'!$Q330,Exchange_Value)+AC330*$T330*SUMIF(Lists!$E$2:$E$133,'Quarterly Information'!$S330,Exchange_Value))/1000,AC330*SUMIF(Lists!$E$2:$E$133,$I330,Exchange_Value)/1000),1)</f>
        <v>0</v>
      </c>
      <c r="CA330" s="151">
        <f>ROUND(IF($I330="Other HFC Blend",(AD330*$L330*SUMIF(Lists!$E$2:$E$133,'Quarterly Information'!$K330,Exchange_Value)+AD330*$N330*SUMIF(Lists!$E$2:$E$133,'Quarterly Information'!$M330,Exchange_Value)+AD330*$P330*SUMIF(Lists!$E$2:$E$133,'Quarterly Information'!$O330,Exchange_Value)+AD330*$R330*SUMIF(Lists!$E$2:$E$133,'Quarterly Information'!$Q330,Exchange_Value)+AD330*$T330*SUMIF(Lists!$E$2:$E$133,'Quarterly Information'!$S330,Exchange_Value))/1000,AD330*SUMIF(Lists!$E$2:$E$133,$I330,Exchange_Value)/1000),1)</f>
        <v>0</v>
      </c>
      <c r="CB330" s="151">
        <f>ROUND(IF($I330="Other HFC Blend",(AE330*$L330*SUMIF(Lists!$E$2:$E$133,'Quarterly Information'!$K330,Exchange_Value)+AE330*$N330*SUMIF(Lists!$E$2:$E$133,'Quarterly Information'!$M330,Exchange_Value)+AE330*$P330*SUMIF(Lists!$E$2:$E$133,'Quarterly Information'!$O330,Exchange_Value)+AE330*$R330*SUMIF(Lists!$E$2:$E$133,'Quarterly Information'!$Q330,Exchange_Value)+AE330*$T330*SUMIF(Lists!$E$2:$E$133,'Quarterly Information'!$S330,Exchange_Value))/1000,AE330*SUMIF(Lists!$E$2:$E$133,$I330,Exchange_Value)/1000),1)</f>
        <v>0</v>
      </c>
      <c r="CC330" s="151">
        <f>ROUND(IF($I330="Other HFC Blend",(AF330*$L330*SUMIF(Lists!$E$2:$E$133,'Quarterly Information'!$K330,Exchange_Value)+AF330*$N330*SUMIF(Lists!$E$2:$E$133,'Quarterly Information'!$M330,Exchange_Value)+AF330*$P330*SUMIF(Lists!$E$2:$E$133,'Quarterly Information'!$O330,Exchange_Value)+AF330*$R330*SUMIF(Lists!$E$2:$E$133,'Quarterly Information'!$Q330,Exchange_Value)+AF330*$T330*SUMIF(Lists!$E$2:$E$133,'Quarterly Information'!$S330,Exchange_Value))/1000,AF330*SUMIF(Lists!$E$2:$E$133,$I330,Exchange_Value)/1000),1)</f>
        <v>0</v>
      </c>
    </row>
    <row r="331" spans="1:81" ht="14.1">
      <c r="A331" s="18">
        <v>289</v>
      </c>
      <c r="B331" s="46" t="str">
        <f t="shared" si="184"/>
        <v/>
      </c>
      <c r="C331" s="72"/>
      <c r="D331" s="47"/>
      <c r="E331" s="81"/>
      <c r="F331" s="48"/>
      <c r="G331" s="49"/>
      <c r="H331" s="50"/>
      <c r="I331" s="92"/>
      <c r="J331" s="104"/>
      <c r="K331" s="109"/>
      <c r="L331" s="51"/>
      <c r="M331" s="48"/>
      <c r="N331" s="51"/>
      <c r="O331" s="48"/>
      <c r="P331" s="51"/>
      <c r="Q331" s="69"/>
      <c r="R331" s="51"/>
      <c r="S331" s="69"/>
      <c r="T331" s="110"/>
      <c r="U331" s="107"/>
      <c r="V331" s="48"/>
      <c r="W331" s="52"/>
      <c r="X331" s="48"/>
      <c r="Y331" s="116"/>
      <c r="Z331" s="133"/>
      <c r="AA331" s="131"/>
      <c r="AB331" s="76"/>
      <c r="AC331" s="76"/>
      <c r="AD331" s="76"/>
      <c r="AE331" s="76"/>
      <c r="AF331" s="76"/>
      <c r="AG331" s="145"/>
      <c r="AH331"/>
      <c r="AI331" s="148">
        <f t="shared" si="148"/>
        <v>0</v>
      </c>
      <c r="AJ331" s="148">
        <f t="shared" si="149"/>
        <v>0</v>
      </c>
      <c r="AK331" s="148">
        <f t="shared" si="150"/>
        <v>0</v>
      </c>
      <c r="AL331" s="148">
        <f t="shared" si="151"/>
        <v>0</v>
      </c>
      <c r="AM331" s="148">
        <f t="shared" si="152"/>
        <v>0</v>
      </c>
      <c r="AN331" s="148">
        <f t="shared" si="153"/>
        <v>0</v>
      </c>
      <c r="AO331" s="150"/>
      <c r="AP331" s="149" t="e">
        <f t="shared" si="154"/>
        <v>#DIV/0!</v>
      </c>
      <c r="AQ331" s="149" t="e">
        <f t="shared" si="155"/>
        <v>#DIV/0!</v>
      </c>
      <c r="AR331" s="149" t="e">
        <f t="shared" si="156"/>
        <v>#DIV/0!</v>
      </c>
      <c r="AS331" s="149" t="e">
        <f t="shared" si="157"/>
        <v>#DIV/0!</v>
      </c>
      <c r="AT331" s="149" t="e">
        <f t="shared" si="158"/>
        <v>#DIV/0!</v>
      </c>
      <c r="AU331" s="148">
        <f t="shared" si="159"/>
        <v>0</v>
      </c>
      <c r="AV331" s="149" t="e">
        <f t="shared" si="160"/>
        <v>#DIV/0!</v>
      </c>
      <c r="AW331" s="149" t="e">
        <f t="shared" si="161"/>
        <v>#DIV/0!</v>
      </c>
      <c r="AX331" s="149" t="e">
        <f t="shared" si="162"/>
        <v>#DIV/0!</v>
      </c>
      <c r="AY331" s="149" t="e">
        <f t="shared" si="163"/>
        <v>#DIV/0!</v>
      </c>
      <c r="AZ331" s="149" t="e">
        <f t="shared" si="164"/>
        <v>#DIV/0!</v>
      </c>
      <c r="BA331" s="148">
        <f t="shared" si="165"/>
        <v>0</v>
      </c>
      <c r="BB331" s="149" t="e">
        <f t="shared" si="166"/>
        <v>#DIV/0!</v>
      </c>
      <c r="BC331" s="149" t="e">
        <f t="shared" si="167"/>
        <v>#DIV/0!</v>
      </c>
      <c r="BD331" s="149" t="e">
        <f t="shared" si="168"/>
        <v>#DIV/0!</v>
      </c>
      <c r="BE331" s="149" t="e">
        <f t="shared" si="169"/>
        <v>#DIV/0!</v>
      </c>
      <c r="BF331" s="149" t="e">
        <f t="shared" si="170"/>
        <v>#DIV/0!</v>
      </c>
      <c r="BG331" s="148">
        <f t="shared" si="171"/>
        <v>0</v>
      </c>
      <c r="BH331" s="149" t="e">
        <f t="shared" si="172"/>
        <v>#DIV/0!</v>
      </c>
      <c r="BI331" s="149" t="e">
        <f t="shared" si="173"/>
        <v>#DIV/0!</v>
      </c>
      <c r="BJ331" s="149" t="e">
        <f t="shared" si="174"/>
        <v>#DIV/0!</v>
      </c>
      <c r="BK331" s="149" t="e">
        <f t="shared" si="175"/>
        <v>#DIV/0!</v>
      </c>
      <c r="BL331" s="149" t="e">
        <f t="shared" si="176"/>
        <v>#DIV/0!</v>
      </c>
      <c r="BM331" s="148">
        <f t="shared" si="177"/>
        <v>0</v>
      </c>
      <c r="BN331" s="149" t="e">
        <f t="shared" si="178"/>
        <v>#DIV/0!</v>
      </c>
      <c r="BO331" s="149" t="e">
        <f t="shared" si="179"/>
        <v>#DIV/0!</v>
      </c>
      <c r="BP331" s="149" t="e">
        <f t="shared" si="180"/>
        <v>#DIV/0!</v>
      </c>
      <c r="BQ331" s="149" t="e">
        <f t="shared" si="181"/>
        <v>#DIV/0!</v>
      </c>
      <c r="BR331" s="149" t="e">
        <f t="shared" si="182"/>
        <v>#DIV/0!</v>
      </c>
      <c r="BS331" s="148">
        <f t="shared" si="183"/>
        <v>0</v>
      </c>
      <c r="BT331" s="150"/>
      <c r="BU331" s="150" t="e">
        <f>VLOOKUP(I331,Lists!$D$2:$D$19,1,FALSE)</f>
        <v>#N/A</v>
      </c>
      <c r="BV331" s="150" t="e">
        <f>VLOOKUP($I331,Blends!$B$2:$B$115,1,FALSE)</f>
        <v>#N/A</v>
      </c>
      <c r="BW331" s="150"/>
      <c r="BX331" s="151">
        <f>ROUND(IF($I331="Other HFC Blend",(AA331*$L331*SUMIF(Lists!$E$2:$E$133,'Quarterly Information'!$K331,Exchange_Value)+AA331*$N331*SUMIF(Lists!$E$2:$E$133,'Quarterly Information'!$M331,Exchange_Value)+AA331*$P331*SUMIF(Lists!$E$2:$E$133,'Quarterly Information'!$O331,Exchange_Value)+AA331*$R331*SUMIF(Lists!$E$2:$E$133,'Quarterly Information'!$Q331,Exchange_Value)+AA331*$T331*SUMIF(Lists!$E$2:$E$133,'Quarterly Information'!$S331,Exchange_Value))/1000,AA331*SUMIF(Lists!$E$2:$E$133,$I331,Exchange_Value)/1000),1)</f>
        <v>0</v>
      </c>
      <c r="BY331" s="151">
        <f>ROUND(IF($I331="Other HFC Blend",(AB331*$L331*SUMIF(Lists!$E$2:$E$133,'Quarterly Information'!$K331,Exchange_Value)+AB331*$N331*SUMIF(Lists!$E$2:$E$133,'Quarterly Information'!$M331,Exchange_Value)+AB331*$P331*SUMIF(Lists!$E$2:$E$133,'Quarterly Information'!$O331,Exchange_Value)+AB331*$R331*SUMIF(Lists!$E$2:$E$133,'Quarterly Information'!$Q331,Exchange_Value)+AB331*$T331*SUMIF(Lists!$E$2:$E$133,'Quarterly Information'!$S331,Exchange_Value))/1000,AB331*SUMIF(Lists!$E$2:$E$133,$I331,Exchange_Value)/1000),1)</f>
        <v>0</v>
      </c>
      <c r="BZ331" s="151">
        <f>ROUND(IF($I331="Other HFC Blend",(AC331*$L331*SUMIF(Lists!$E$2:$E$133,'Quarterly Information'!$K331,Exchange_Value)+AC331*$N331*SUMIF(Lists!$E$2:$E$133,'Quarterly Information'!$M331,Exchange_Value)+AC331*$P331*SUMIF(Lists!$E$2:$E$133,'Quarterly Information'!$O331,Exchange_Value)+AC331*$R331*SUMIF(Lists!$E$2:$E$133,'Quarterly Information'!$Q331,Exchange_Value)+AC331*$T331*SUMIF(Lists!$E$2:$E$133,'Quarterly Information'!$S331,Exchange_Value))/1000,AC331*SUMIF(Lists!$E$2:$E$133,$I331,Exchange_Value)/1000),1)</f>
        <v>0</v>
      </c>
      <c r="CA331" s="151">
        <f>ROUND(IF($I331="Other HFC Blend",(AD331*$L331*SUMIF(Lists!$E$2:$E$133,'Quarterly Information'!$K331,Exchange_Value)+AD331*$N331*SUMIF(Lists!$E$2:$E$133,'Quarterly Information'!$M331,Exchange_Value)+AD331*$P331*SUMIF(Lists!$E$2:$E$133,'Quarterly Information'!$O331,Exchange_Value)+AD331*$R331*SUMIF(Lists!$E$2:$E$133,'Quarterly Information'!$Q331,Exchange_Value)+AD331*$T331*SUMIF(Lists!$E$2:$E$133,'Quarterly Information'!$S331,Exchange_Value))/1000,AD331*SUMIF(Lists!$E$2:$E$133,$I331,Exchange_Value)/1000),1)</f>
        <v>0</v>
      </c>
      <c r="CB331" s="151">
        <f>ROUND(IF($I331="Other HFC Blend",(AE331*$L331*SUMIF(Lists!$E$2:$E$133,'Quarterly Information'!$K331,Exchange_Value)+AE331*$N331*SUMIF(Lists!$E$2:$E$133,'Quarterly Information'!$M331,Exchange_Value)+AE331*$P331*SUMIF(Lists!$E$2:$E$133,'Quarterly Information'!$O331,Exchange_Value)+AE331*$R331*SUMIF(Lists!$E$2:$E$133,'Quarterly Information'!$Q331,Exchange_Value)+AE331*$T331*SUMIF(Lists!$E$2:$E$133,'Quarterly Information'!$S331,Exchange_Value))/1000,AE331*SUMIF(Lists!$E$2:$E$133,$I331,Exchange_Value)/1000),1)</f>
        <v>0</v>
      </c>
      <c r="CC331" s="151">
        <f>ROUND(IF($I331="Other HFC Blend",(AF331*$L331*SUMIF(Lists!$E$2:$E$133,'Quarterly Information'!$K331,Exchange_Value)+AF331*$N331*SUMIF(Lists!$E$2:$E$133,'Quarterly Information'!$M331,Exchange_Value)+AF331*$P331*SUMIF(Lists!$E$2:$E$133,'Quarterly Information'!$O331,Exchange_Value)+AF331*$R331*SUMIF(Lists!$E$2:$E$133,'Quarterly Information'!$Q331,Exchange_Value)+AF331*$T331*SUMIF(Lists!$E$2:$E$133,'Quarterly Information'!$S331,Exchange_Value))/1000,AF331*SUMIF(Lists!$E$2:$E$133,$I331,Exchange_Value)/1000),1)</f>
        <v>0</v>
      </c>
    </row>
    <row r="332" spans="1:81" ht="14.1">
      <c r="A332" s="18">
        <v>290</v>
      </c>
      <c r="B332" s="46" t="str">
        <f t="shared" si="184"/>
        <v/>
      </c>
      <c r="C332" s="72"/>
      <c r="D332" s="47"/>
      <c r="E332" s="81"/>
      <c r="F332" s="48"/>
      <c r="G332" s="49"/>
      <c r="H332" s="50"/>
      <c r="I332" s="92"/>
      <c r="J332" s="104"/>
      <c r="K332" s="109"/>
      <c r="L332" s="51"/>
      <c r="M332" s="48"/>
      <c r="N332" s="51"/>
      <c r="O332" s="48"/>
      <c r="P332" s="51"/>
      <c r="Q332" s="69"/>
      <c r="R332" s="51"/>
      <c r="S332" s="69"/>
      <c r="T332" s="110"/>
      <c r="U332" s="107"/>
      <c r="V332" s="48"/>
      <c r="W332" s="52"/>
      <c r="X332" s="48"/>
      <c r="Y332" s="116"/>
      <c r="Z332" s="133"/>
      <c r="AA332" s="131"/>
      <c r="AB332" s="76"/>
      <c r="AC332" s="76"/>
      <c r="AD332" s="76"/>
      <c r="AE332" s="76"/>
      <c r="AF332" s="76"/>
      <c r="AG332" s="145"/>
      <c r="AH332"/>
      <c r="AI332" s="148">
        <f t="shared" si="148"/>
        <v>0</v>
      </c>
      <c r="AJ332" s="148">
        <f t="shared" si="149"/>
        <v>0</v>
      </c>
      <c r="AK332" s="148">
        <f t="shared" si="150"/>
        <v>0</v>
      </c>
      <c r="AL332" s="148">
        <f t="shared" si="151"/>
        <v>0</v>
      </c>
      <c r="AM332" s="148">
        <f t="shared" si="152"/>
        <v>0</v>
      </c>
      <c r="AN332" s="148">
        <f t="shared" si="153"/>
        <v>0</v>
      </c>
      <c r="AO332" s="150"/>
      <c r="AP332" s="149" t="e">
        <f t="shared" si="154"/>
        <v>#DIV/0!</v>
      </c>
      <c r="AQ332" s="149" t="e">
        <f t="shared" si="155"/>
        <v>#DIV/0!</v>
      </c>
      <c r="AR332" s="149" t="e">
        <f t="shared" si="156"/>
        <v>#DIV/0!</v>
      </c>
      <c r="AS332" s="149" t="e">
        <f t="shared" si="157"/>
        <v>#DIV/0!</v>
      </c>
      <c r="AT332" s="149" t="e">
        <f t="shared" si="158"/>
        <v>#DIV/0!</v>
      </c>
      <c r="AU332" s="148">
        <f t="shared" si="159"/>
        <v>0</v>
      </c>
      <c r="AV332" s="149" t="e">
        <f t="shared" si="160"/>
        <v>#DIV/0!</v>
      </c>
      <c r="AW332" s="149" t="e">
        <f t="shared" si="161"/>
        <v>#DIV/0!</v>
      </c>
      <c r="AX332" s="149" t="e">
        <f t="shared" si="162"/>
        <v>#DIV/0!</v>
      </c>
      <c r="AY332" s="149" t="e">
        <f t="shared" si="163"/>
        <v>#DIV/0!</v>
      </c>
      <c r="AZ332" s="149" t="e">
        <f t="shared" si="164"/>
        <v>#DIV/0!</v>
      </c>
      <c r="BA332" s="148">
        <f t="shared" si="165"/>
        <v>0</v>
      </c>
      <c r="BB332" s="149" t="e">
        <f t="shared" si="166"/>
        <v>#DIV/0!</v>
      </c>
      <c r="BC332" s="149" t="e">
        <f t="shared" si="167"/>
        <v>#DIV/0!</v>
      </c>
      <c r="BD332" s="149" t="e">
        <f t="shared" si="168"/>
        <v>#DIV/0!</v>
      </c>
      <c r="BE332" s="149" t="e">
        <f t="shared" si="169"/>
        <v>#DIV/0!</v>
      </c>
      <c r="BF332" s="149" t="e">
        <f t="shared" si="170"/>
        <v>#DIV/0!</v>
      </c>
      <c r="BG332" s="148">
        <f t="shared" si="171"/>
        <v>0</v>
      </c>
      <c r="BH332" s="149" t="e">
        <f t="shared" si="172"/>
        <v>#DIV/0!</v>
      </c>
      <c r="BI332" s="149" t="e">
        <f t="shared" si="173"/>
        <v>#DIV/0!</v>
      </c>
      <c r="BJ332" s="149" t="e">
        <f t="shared" si="174"/>
        <v>#DIV/0!</v>
      </c>
      <c r="BK332" s="149" t="e">
        <f t="shared" si="175"/>
        <v>#DIV/0!</v>
      </c>
      <c r="BL332" s="149" t="e">
        <f t="shared" si="176"/>
        <v>#DIV/0!</v>
      </c>
      <c r="BM332" s="148">
        <f t="shared" si="177"/>
        <v>0</v>
      </c>
      <c r="BN332" s="149" t="e">
        <f t="shared" si="178"/>
        <v>#DIV/0!</v>
      </c>
      <c r="BO332" s="149" t="e">
        <f t="shared" si="179"/>
        <v>#DIV/0!</v>
      </c>
      <c r="BP332" s="149" t="e">
        <f t="shared" si="180"/>
        <v>#DIV/0!</v>
      </c>
      <c r="BQ332" s="149" t="e">
        <f t="shared" si="181"/>
        <v>#DIV/0!</v>
      </c>
      <c r="BR332" s="149" t="e">
        <f t="shared" si="182"/>
        <v>#DIV/0!</v>
      </c>
      <c r="BS332" s="148">
        <f t="shared" si="183"/>
        <v>0</v>
      </c>
      <c r="BT332" s="150"/>
      <c r="BU332" s="150" t="e">
        <f>VLOOKUP(I332,Lists!$D$2:$D$19,1,FALSE)</f>
        <v>#N/A</v>
      </c>
      <c r="BV332" s="150" t="e">
        <f>VLOOKUP($I332,Blends!$B$2:$B$115,1,FALSE)</f>
        <v>#N/A</v>
      </c>
      <c r="BW332" s="150"/>
      <c r="BX332" s="151">
        <f>ROUND(IF($I332="Other HFC Blend",(AA332*$L332*SUMIF(Lists!$E$2:$E$133,'Quarterly Information'!$K332,Exchange_Value)+AA332*$N332*SUMIF(Lists!$E$2:$E$133,'Quarterly Information'!$M332,Exchange_Value)+AA332*$P332*SUMIF(Lists!$E$2:$E$133,'Quarterly Information'!$O332,Exchange_Value)+AA332*$R332*SUMIF(Lists!$E$2:$E$133,'Quarterly Information'!$Q332,Exchange_Value)+AA332*$T332*SUMIF(Lists!$E$2:$E$133,'Quarterly Information'!$S332,Exchange_Value))/1000,AA332*SUMIF(Lists!$E$2:$E$133,$I332,Exchange_Value)/1000),1)</f>
        <v>0</v>
      </c>
      <c r="BY332" s="151">
        <f>ROUND(IF($I332="Other HFC Blend",(AB332*$L332*SUMIF(Lists!$E$2:$E$133,'Quarterly Information'!$K332,Exchange_Value)+AB332*$N332*SUMIF(Lists!$E$2:$E$133,'Quarterly Information'!$M332,Exchange_Value)+AB332*$P332*SUMIF(Lists!$E$2:$E$133,'Quarterly Information'!$O332,Exchange_Value)+AB332*$R332*SUMIF(Lists!$E$2:$E$133,'Quarterly Information'!$Q332,Exchange_Value)+AB332*$T332*SUMIF(Lists!$E$2:$E$133,'Quarterly Information'!$S332,Exchange_Value))/1000,AB332*SUMIF(Lists!$E$2:$E$133,$I332,Exchange_Value)/1000),1)</f>
        <v>0</v>
      </c>
      <c r="BZ332" s="151">
        <f>ROUND(IF($I332="Other HFC Blend",(AC332*$L332*SUMIF(Lists!$E$2:$E$133,'Quarterly Information'!$K332,Exchange_Value)+AC332*$N332*SUMIF(Lists!$E$2:$E$133,'Quarterly Information'!$M332,Exchange_Value)+AC332*$P332*SUMIF(Lists!$E$2:$E$133,'Quarterly Information'!$O332,Exchange_Value)+AC332*$R332*SUMIF(Lists!$E$2:$E$133,'Quarterly Information'!$Q332,Exchange_Value)+AC332*$T332*SUMIF(Lists!$E$2:$E$133,'Quarterly Information'!$S332,Exchange_Value))/1000,AC332*SUMIF(Lists!$E$2:$E$133,$I332,Exchange_Value)/1000),1)</f>
        <v>0</v>
      </c>
      <c r="CA332" s="151">
        <f>ROUND(IF($I332="Other HFC Blend",(AD332*$L332*SUMIF(Lists!$E$2:$E$133,'Quarterly Information'!$K332,Exchange_Value)+AD332*$N332*SUMIF(Lists!$E$2:$E$133,'Quarterly Information'!$M332,Exchange_Value)+AD332*$P332*SUMIF(Lists!$E$2:$E$133,'Quarterly Information'!$O332,Exchange_Value)+AD332*$R332*SUMIF(Lists!$E$2:$E$133,'Quarterly Information'!$Q332,Exchange_Value)+AD332*$T332*SUMIF(Lists!$E$2:$E$133,'Quarterly Information'!$S332,Exchange_Value))/1000,AD332*SUMIF(Lists!$E$2:$E$133,$I332,Exchange_Value)/1000),1)</f>
        <v>0</v>
      </c>
      <c r="CB332" s="151">
        <f>ROUND(IF($I332="Other HFC Blend",(AE332*$L332*SUMIF(Lists!$E$2:$E$133,'Quarterly Information'!$K332,Exchange_Value)+AE332*$N332*SUMIF(Lists!$E$2:$E$133,'Quarterly Information'!$M332,Exchange_Value)+AE332*$P332*SUMIF(Lists!$E$2:$E$133,'Quarterly Information'!$O332,Exchange_Value)+AE332*$R332*SUMIF(Lists!$E$2:$E$133,'Quarterly Information'!$Q332,Exchange_Value)+AE332*$T332*SUMIF(Lists!$E$2:$E$133,'Quarterly Information'!$S332,Exchange_Value))/1000,AE332*SUMIF(Lists!$E$2:$E$133,$I332,Exchange_Value)/1000),1)</f>
        <v>0</v>
      </c>
      <c r="CC332" s="151">
        <f>ROUND(IF($I332="Other HFC Blend",(AF332*$L332*SUMIF(Lists!$E$2:$E$133,'Quarterly Information'!$K332,Exchange_Value)+AF332*$N332*SUMIF(Lists!$E$2:$E$133,'Quarterly Information'!$M332,Exchange_Value)+AF332*$P332*SUMIF(Lists!$E$2:$E$133,'Quarterly Information'!$O332,Exchange_Value)+AF332*$R332*SUMIF(Lists!$E$2:$E$133,'Quarterly Information'!$Q332,Exchange_Value)+AF332*$T332*SUMIF(Lists!$E$2:$E$133,'Quarterly Information'!$S332,Exchange_Value))/1000,AF332*SUMIF(Lists!$E$2:$E$133,$I332,Exchange_Value)/1000),1)</f>
        <v>0</v>
      </c>
    </row>
    <row r="333" spans="1:81" ht="14.1">
      <c r="A333" s="18">
        <v>291</v>
      </c>
      <c r="B333" s="46" t="str">
        <f t="shared" si="184"/>
        <v/>
      </c>
      <c r="C333" s="72"/>
      <c r="D333" s="47"/>
      <c r="E333" s="81"/>
      <c r="F333" s="48"/>
      <c r="G333" s="49"/>
      <c r="H333" s="50"/>
      <c r="I333" s="92"/>
      <c r="J333" s="104"/>
      <c r="K333" s="109"/>
      <c r="L333" s="51"/>
      <c r="M333" s="48"/>
      <c r="N333" s="51"/>
      <c r="O333" s="48"/>
      <c r="P333" s="51"/>
      <c r="Q333" s="69"/>
      <c r="R333" s="51"/>
      <c r="S333" s="69"/>
      <c r="T333" s="110"/>
      <c r="U333" s="107"/>
      <c r="V333" s="48"/>
      <c r="W333" s="52"/>
      <c r="X333" s="48"/>
      <c r="Y333" s="116"/>
      <c r="Z333" s="133"/>
      <c r="AA333" s="131"/>
      <c r="AB333" s="76"/>
      <c r="AC333" s="76"/>
      <c r="AD333" s="76"/>
      <c r="AE333" s="76"/>
      <c r="AF333" s="76"/>
      <c r="AG333" s="145"/>
      <c r="AH333"/>
      <c r="AI333" s="148">
        <f t="shared" si="148"/>
        <v>0</v>
      </c>
      <c r="AJ333" s="148">
        <f t="shared" si="149"/>
        <v>0</v>
      </c>
      <c r="AK333" s="148">
        <f t="shared" si="150"/>
        <v>0</v>
      </c>
      <c r="AL333" s="148">
        <f t="shared" si="151"/>
        <v>0</v>
      </c>
      <c r="AM333" s="148">
        <f t="shared" si="152"/>
        <v>0</v>
      </c>
      <c r="AN333" s="148">
        <f t="shared" si="153"/>
        <v>0</v>
      </c>
      <c r="AO333" s="150"/>
      <c r="AP333" s="149" t="e">
        <f t="shared" si="154"/>
        <v>#DIV/0!</v>
      </c>
      <c r="AQ333" s="149" t="e">
        <f t="shared" si="155"/>
        <v>#DIV/0!</v>
      </c>
      <c r="AR333" s="149" t="e">
        <f t="shared" si="156"/>
        <v>#DIV/0!</v>
      </c>
      <c r="AS333" s="149" t="e">
        <f t="shared" si="157"/>
        <v>#DIV/0!</v>
      </c>
      <c r="AT333" s="149" t="e">
        <f t="shared" si="158"/>
        <v>#DIV/0!</v>
      </c>
      <c r="AU333" s="148">
        <f t="shared" si="159"/>
        <v>0</v>
      </c>
      <c r="AV333" s="149" t="e">
        <f t="shared" si="160"/>
        <v>#DIV/0!</v>
      </c>
      <c r="AW333" s="149" t="e">
        <f t="shared" si="161"/>
        <v>#DIV/0!</v>
      </c>
      <c r="AX333" s="149" t="e">
        <f t="shared" si="162"/>
        <v>#DIV/0!</v>
      </c>
      <c r="AY333" s="149" t="e">
        <f t="shared" si="163"/>
        <v>#DIV/0!</v>
      </c>
      <c r="AZ333" s="149" t="e">
        <f t="shared" si="164"/>
        <v>#DIV/0!</v>
      </c>
      <c r="BA333" s="148">
        <f t="shared" si="165"/>
        <v>0</v>
      </c>
      <c r="BB333" s="149" t="e">
        <f t="shared" si="166"/>
        <v>#DIV/0!</v>
      </c>
      <c r="BC333" s="149" t="e">
        <f t="shared" si="167"/>
        <v>#DIV/0!</v>
      </c>
      <c r="BD333" s="149" t="e">
        <f t="shared" si="168"/>
        <v>#DIV/0!</v>
      </c>
      <c r="BE333" s="149" t="e">
        <f t="shared" si="169"/>
        <v>#DIV/0!</v>
      </c>
      <c r="BF333" s="149" t="e">
        <f t="shared" si="170"/>
        <v>#DIV/0!</v>
      </c>
      <c r="BG333" s="148">
        <f t="shared" si="171"/>
        <v>0</v>
      </c>
      <c r="BH333" s="149" t="e">
        <f t="shared" si="172"/>
        <v>#DIV/0!</v>
      </c>
      <c r="BI333" s="149" t="e">
        <f t="shared" si="173"/>
        <v>#DIV/0!</v>
      </c>
      <c r="BJ333" s="149" t="e">
        <f t="shared" si="174"/>
        <v>#DIV/0!</v>
      </c>
      <c r="BK333" s="149" t="e">
        <f t="shared" si="175"/>
        <v>#DIV/0!</v>
      </c>
      <c r="BL333" s="149" t="e">
        <f t="shared" si="176"/>
        <v>#DIV/0!</v>
      </c>
      <c r="BM333" s="148">
        <f t="shared" si="177"/>
        <v>0</v>
      </c>
      <c r="BN333" s="149" t="e">
        <f t="shared" si="178"/>
        <v>#DIV/0!</v>
      </c>
      <c r="BO333" s="149" t="e">
        <f t="shared" si="179"/>
        <v>#DIV/0!</v>
      </c>
      <c r="BP333" s="149" t="e">
        <f t="shared" si="180"/>
        <v>#DIV/0!</v>
      </c>
      <c r="BQ333" s="149" t="e">
        <f t="shared" si="181"/>
        <v>#DIV/0!</v>
      </c>
      <c r="BR333" s="149" t="e">
        <f t="shared" si="182"/>
        <v>#DIV/0!</v>
      </c>
      <c r="BS333" s="148">
        <f t="shared" si="183"/>
        <v>0</v>
      </c>
      <c r="BT333" s="150"/>
      <c r="BU333" s="150" t="e">
        <f>VLOOKUP(I333,Lists!$D$2:$D$19,1,FALSE)</f>
        <v>#N/A</v>
      </c>
      <c r="BV333" s="150" t="e">
        <f>VLOOKUP($I333,Blends!$B$2:$B$115,1,FALSE)</f>
        <v>#N/A</v>
      </c>
      <c r="BW333" s="150"/>
      <c r="BX333" s="151">
        <f>ROUND(IF($I333="Other HFC Blend",(AA333*$L333*SUMIF(Lists!$E$2:$E$133,'Quarterly Information'!$K333,Exchange_Value)+AA333*$N333*SUMIF(Lists!$E$2:$E$133,'Quarterly Information'!$M333,Exchange_Value)+AA333*$P333*SUMIF(Lists!$E$2:$E$133,'Quarterly Information'!$O333,Exchange_Value)+AA333*$R333*SUMIF(Lists!$E$2:$E$133,'Quarterly Information'!$Q333,Exchange_Value)+AA333*$T333*SUMIF(Lists!$E$2:$E$133,'Quarterly Information'!$S333,Exchange_Value))/1000,AA333*SUMIF(Lists!$E$2:$E$133,$I333,Exchange_Value)/1000),1)</f>
        <v>0</v>
      </c>
      <c r="BY333" s="151">
        <f>ROUND(IF($I333="Other HFC Blend",(AB333*$L333*SUMIF(Lists!$E$2:$E$133,'Quarterly Information'!$K333,Exchange_Value)+AB333*$N333*SUMIF(Lists!$E$2:$E$133,'Quarterly Information'!$M333,Exchange_Value)+AB333*$P333*SUMIF(Lists!$E$2:$E$133,'Quarterly Information'!$O333,Exchange_Value)+AB333*$R333*SUMIF(Lists!$E$2:$E$133,'Quarterly Information'!$Q333,Exchange_Value)+AB333*$T333*SUMIF(Lists!$E$2:$E$133,'Quarterly Information'!$S333,Exchange_Value))/1000,AB333*SUMIF(Lists!$E$2:$E$133,$I333,Exchange_Value)/1000),1)</f>
        <v>0</v>
      </c>
      <c r="BZ333" s="151">
        <f>ROUND(IF($I333="Other HFC Blend",(AC333*$L333*SUMIF(Lists!$E$2:$E$133,'Quarterly Information'!$K333,Exchange_Value)+AC333*$N333*SUMIF(Lists!$E$2:$E$133,'Quarterly Information'!$M333,Exchange_Value)+AC333*$P333*SUMIF(Lists!$E$2:$E$133,'Quarterly Information'!$O333,Exchange_Value)+AC333*$R333*SUMIF(Lists!$E$2:$E$133,'Quarterly Information'!$Q333,Exchange_Value)+AC333*$T333*SUMIF(Lists!$E$2:$E$133,'Quarterly Information'!$S333,Exchange_Value))/1000,AC333*SUMIF(Lists!$E$2:$E$133,$I333,Exchange_Value)/1000),1)</f>
        <v>0</v>
      </c>
      <c r="CA333" s="151">
        <f>ROUND(IF($I333="Other HFC Blend",(AD333*$L333*SUMIF(Lists!$E$2:$E$133,'Quarterly Information'!$K333,Exchange_Value)+AD333*$N333*SUMIF(Lists!$E$2:$E$133,'Quarterly Information'!$M333,Exchange_Value)+AD333*$P333*SUMIF(Lists!$E$2:$E$133,'Quarterly Information'!$O333,Exchange_Value)+AD333*$R333*SUMIF(Lists!$E$2:$E$133,'Quarterly Information'!$Q333,Exchange_Value)+AD333*$T333*SUMIF(Lists!$E$2:$E$133,'Quarterly Information'!$S333,Exchange_Value))/1000,AD333*SUMIF(Lists!$E$2:$E$133,$I333,Exchange_Value)/1000),1)</f>
        <v>0</v>
      </c>
      <c r="CB333" s="151">
        <f>ROUND(IF($I333="Other HFC Blend",(AE333*$L333*SUMIF(Lists!$E$2:$E$133,'Quarterly Information'!$K333,Exchange_Value)+AE333*$N333*SUMIF(Lists!$E$2:$E$133,'Quarterly Information'!$M333,Exchange_Value)+AE333*$P333*SUMIF(Lists!$E$2:$E$133,'Quarterly Information'!$O333,Exchange_Value)+AE333*$R333*SUMIF(Lists!$E$2:$E$133,'Quarterly Information'!$Q333,Exchange_Value)+AE333*$T333*SUMIF(Lists!$E$2:$E$133,'Quarterly Information'!$S333,Exchange_Value))/1000,AE333*SUMIF(Lists!$E$2:$E$133,$I333,Exchange_Value)/1000),1)</f>
        <v>0</v>
      </c>
      <c r="CC333" s="151">
        <f>ROUND(IF($I333="Other HFC Blend",(AF333*$L333*SUMIF(Lists!$E$2:$E$133,'Quarterly Information'!$K333,Exchange_Value)+AF333*$N333*SUMIF(Lists!$E$2:$E$133,'Quarterly Information'!$M333,Exchange_Value)+AF333*$P333*SUMIF(Lists!$E$2:$E$133,'Quarterly Information'!$O333,Exchange_Value)+AF333*$R333*SUMIF(Lists!$E$2:$E$133,'Quarterly Information'!$Q333,Exchange_Value)+AF333*$T333*SUMIF(Lists!$E$2:$E$133,'Quarterly Information'!$S333,Exchange_Value))/1000,AF333*SUMIF(Lists!$E$2:$E$133,$I333,Exchange_Value)/1000),1)</f>
        <v>0</v>
      </c>
    </row>
    <row r="334" spans="1:81" ht="14.1">
      <c r="A334" s="18">
        <v>292</v>
      </c>
      <c r="B334" s="46" t="str">
        <f t="shared" si="184"/>
        <v/>
      </c>
      <c r="C334" s="72"/>
      <c r="D334" s="47"/>
      <c r="E334" s="81"/>
      <c r="F334" s="48"/>
      <c r="G334" s="49"/>
      <c r="H334" s="50"/>
      <c r="I334" s="92"/>
      <c r="J334" s="104"/>
      <c r="K334" s="109"/>
      <c r="L334" s="51"/>
      <c r="M334" s="48"/>
      <c r="N334" s="51"/>
      <c r="O334" s="48"/>
      <c r="P334" s="51"/>
      <c r="Q334" s="69"/>
      <c r="R334" s="51"/>
      <c r="S334" s="69"/>
      <c r="T334" s="110"/>
      <c r="U334" s="107"/>
      <c r="V334" s="48"/>
      <c r="W334" s="52"/>
      <c r="X334" s="48"/>
      <c r="Y334" s="116"/>
      <c r="Z334" s="133"/>
      <c r="AA334" s="131"/>
      <c r="AB334" s="76"/>
      <c r="AC334" s="76"/>
      <c r="AD334" s="76"/>
      <c r="AE334" s="76"/>
      <c r="AF334" s="76"/>
      <c r="AG334" s="145"/>
      <c r="AH334"/>
      <c r="AI334" s="148">
        <f t="shared" si="148"/>
        <v>0</v>
      </c>
      <c r="AJ334" s="148">
        <f t="shared" si="149"/>
        <v>0</v>
      </c>
      <c r="AK334" s="148">
        <f t="shared" si="150"/>
        <v>0</v>
      </c>
      <c r="AL334" s="148">
        <f t="shared" si="151"/>
        <v>0</v>
      </c>
      <c r="AM334" s="148">
        <f t="shared" si="152"/>
        <v>0</v>
      </c>
      <c r="AN334" s="148">
        <f t="shared" si="153"/>
        <v>0</v>
      </c>
      <c r="AO334" s="150"/>
      <c r="AP334" s="149" t="e">
        <f t="shared" si="154"/>
        <v>#DIV/0!</v>
      </c>
      <c r="AQ334" s="149" t="e">
        <f t="shared" si="155"/>
        <v>#DIV/0!</v>
      </c>
      <c r="AR334" s="149" t="e">
        <f t="shared" si="156"/>
        <v>#DIV/0!</v>
      </c>
      <c r="AS334" s="149" t="e">
        <f t="shared" si="157"/>
        <v>#DIV/0!</v>
      </c>
      <c r="AT334" s="149" t="e">
        <f t="shared" si="158"/>
        <v>#DIV/0!</v>
      </c>
      <c r="AU334" s="148">
        <f t="shared" si="159"/>
        <v>0</v>
      </c>
      <c r="AV334" s="149" t="e">
        <f t="shared" si="160"/>
        <v>#DIV/0!</v>
      </c>
      <c r="AW334" s="149" t="e">
        <f t="shared" si="161"/>
        <v>#DIV/0!</v>
      </c>
      <c r="AX334" s="149" t="e">
        <f t="shared" si="162"/>
        <v>#DIV/0!</v>
      </c>
      <c r="AY334" s="149" t="e">
        <f t="shared" si="163"/>
        <v>#DIV/0!</v>
      </c>
      <c r="AZ334" s="149" t="e">
        <f t="shared" si="164"/>
        <v>#DIV/0!</v>
      </c>
      <c r="BA334" s="148">
        <f t="shared" si="165"/>
        <v>0</v>
      </c>
      <c r="BB334" s="149" t="e">
        <f t="shared" si="166"/>
        <v>#DIV/0!</v>
      </c>
      <c r="BC334" s="149" t="e">
        <f t="shared" si="167"/>
        <v>#DIV/0!</v>
      </c>
      <c r="BD334" s="149" t="e">
        <f t="shared" si="168"/>
        <v>#DIV/0!</v>
      </c>
      <c r="BE334" s="149" t="e">
        <f t="shared" si="169"/>
        <v>#DIV/0!</v>
      </c>
      <c r="BF334" s="149" t="e">
        <f t="shared" si="170"/>
        <v>#DIV/0!</v>
      </c>
      <c r="BG334" s="148">
        <f t="shared" si="171"/>
        <v>0</v>
      </c>
      <c r="BH334" s="149" t="e">
        <f t="shared" si="172"/>
        <v>#DIV/0!</v>
      </c>
      <c r="BI334" s="149" t="e">
        <f t="shared" si="173"/>
        <v>#DIV/0!</v>
      </c>
      <c r="BJ334" s="149" t="e">
        <f t="shared" si="174"/>
        <v>#DIV/0!</v>
      </c>
      <c r="BK334" s="149" t="e">
        <f t="shared" si="175"/>
        <v>#DIV/0!</v>
      </c>
      <c r="BL334" s="149" t="e">
        <f t="shared" si="176"/>
        <v>#DIV/0!</v>
      </c>
      <c r="BM334" s="148">
        <f t="shared" si="177"/>
        <v>0</v>
      </c>
      <c r="BN334" s="149" t="e">
        <f t="shared" si="178"/>
        <v>#DIV/0!</v>
      </c>
      <c r="BO334" s="149" t="e">
        <f t="shared" si="179"/>
        <v>#DIV/0!</v>
      </c>
      <c r="BP334" s="149" t="e">
        <f t="shared" si="180"/>
        <v>#DIV/0!</v>
      </c>
      <c r="BQ334" s="149" t="e">
        <f t="shared" si="181"/>
        <v>#DIV/0!</v>
      </c>
      <c r="BR334" s="149" t="e">
        <f t="shared" si="182"/>
        <v>#DIV/0!</v>
      </c>
      <c r="BS334" s="148">
        <f t="shared" si="183"/>
        <v>0</v>
      </c>
      <c r="BT334" s="150"/>
      <c r="BU334" s="150" t="e">
        <f>VLOOKUP(I334,Lists!$D$2:$D$19,1,FALSE)</f>
        <v>#N/A</v>
      </c>
      <c r="BV334" s="150" t="e">
        <f>VLOOKUP($I334,Blends!$B$2:$B$115,1,FALSE)</f>
        <v>#N/A</v>
      </c>
      <c r="BW334" s="150"/>
      <c r="BX334" s="151">
        <f>ROUND(IF($I334="Other HFC Blend",(AA334*$L334*SUMIF(Lists!$E$2:$E$133,'Quarterly Information'!$K334,Exchange_Value)+AA334*$N334*SUMIF(Lists!$E$2:$E$133,'Quarterly Information'!$M334,Exchange_Value)+AA334*$P334*SUMIF(Lists!$E$2:$E$133,'Quarterly Information'!$O334,Exchange_Value)+AA334*$R334*SUMIF(Lists!$E$2:$E$133,'Quarterly Information'!$Q334,Exchange_Value)+AA334*$T334*SUMIF(Lists!$E$2:$E$133,'Quarterly Information'!$S334,Exchange_Value))/1000,AA334*SUMIF(Lists!$E$2:$E$133,$I334,Exchange_Value)/1000),1)</f>
        <v>0</v>
      </c>
      <c r="BY334" s="151">
        <f>ROUND(IF($I334="Other HFC Blend",(AB334*$L334*SUMIF(Lists!$E$2:$E$133,'Quarterly Information'!$K334,Exchange_Value)+AB334*$N334*SUMIF(Lists!$E$2:$E$133,'Quarterly Information'!$M334,Exchange_Value)+AB334*$P334*SUMIF(Lists!$E$2:$E$133,'Quarterly Information'!$O334,Exchange_Value)+AB334*$R334*SUMIF(Lists!$E$2:$E$133,'Quarterly Information'!$Q334,Exchange_Value)+AB334*$T334*SUMIF(Lists!$E$2:$E$133,'Quarterly Information'!$S334,Exchange_Value))/1000,AB334*SUMIF(Lists!$E$2:$E$133,$I334,Exchange_Value)/1000),1)</f>
        <v>0</v>
      </c>
      <c r="BZ334" s="151">
        <f>ROUND(IF($I334="Other HFC Blend",(AC334*$L334*SUMIF(Lists!$E$2:$E$133,'Quarterly Information'!$K334,Exchange_Value)+AC334*$N334*SUMIF(Lists!$E$2:$E$133,'Quarterly Information'!$M334,Exchange_Value)+AC334*$P334*SUMIF(Lists!$E$2:$E$133,'Quarterly Information'!$O334,Exchange_Value)+AC334*$R334*SUMIF(Lists!$E$2:$E$133,'Quarterly Information'!$Q334,Exchange_Value)+AC334*$T334*SUMIF(Lists!$E$2:$E$133,'Quarterly Information'!$S334,Exchange_Value))/1000,AC334*SUMIF(Lists!$E$2:$E$133,$I334,Exchange_Value)/1000),1)</f>
        <v>0</v>
      </c>
      <c r="CA334" s="151">
        <f>ROUND(IF($I334="Other HFC Blend",(AD334*$L334*SUMIF(Lists!$E$2:$E$133,'Quarterly Information'!$K334,Exchange_Value)+AD334*$N334*SUMIF(Lists!$E$2:$E$133,'Quarterly Information'!$M334,Exchange_Value)+AD334*$P334*SUMIF(Lists!$E$2:$E$133,'Quarterly Information'!$O334,Exchange_Value)+AD334*$R334*SUMIF(Lists!$E$2:$E$133,'Quarterly Information'!$Q334,Exchange_Value)+AD334*$T334*SUMIF(Lists!$E$2:$E$133,'Quarterly Information'!$S334,Exchange_Value))/1000,AD334*SUMIF(Lists!$E$2:$E$133,$I334,Exchange_Value)/1000),1)</f>
        <v>0</v>
      </c>
      <c r="CB334" s="151">
        <f>ROUND(IF($I334="Other HFC Blend",(AE334*$L334*SUMIF(Lists!$E$2:$E$133,'Quarterly Information'!$K334,Exchange_Value)+AE334*$N334*SUMIF(Lists!$E$2:$E$133,'Quarterly Information'!$M334,Exchange_Value)+AE334*$P334*SUMIF(Lists!$E$2:$E$133,'Quarterly Information'!$O334,Exchange_Value)+AE334*$R334*SUMIF(Lists!$E$2:$E$133,'Quarterly Information'!$Q334,Exchange_Value)+AE334*$T334*SUMIF(Lists!$E$2:$E$133,'Quarterly Information'!$S334,Exchange_Value))/1000,AE334*SUMIF(Lists!$E$2:$E$133,$I334,Exchange_Value)/1000),1)</f>
        <v>0</v>
      </c>
      <c r="CC334" s="151">
        <f>ROUND(IF($I334="Other HFC Blend",(AF334*$L334*SUMIF(Lists!$E$2:$E$133,'Quarterly Information'!$K334,Exchange_Value)+AF334*$N334*SUMIF(Lists!$E$2:$E$133,'Quarterly Information'!$M334,Exchange_Value)+AF334*$P334*SUMIF(Lists!$E$2:$E$133,'Quarterly Information'!$O334,Exchange_Value)+AF334*$R334*SUMIF(Lists!$E$2:$E$133,'Quarterly Information'!$Q334,Exchange_Value)+AF334*$T334*SUMIF(Lists!$E$2:$E$133,'Quarterly Information'!$S334,Exchange_Value))/1000,AF334*SUMIF(Lists!$E$2:$E$133,$I334,Exchange_Value)/1000),1)</f>
        <v>0</v>
      </c>
    </row>
    <row r="335" spans="1:81" ht="14.1">
      <c r="A335" s="18">
        <v>293</v>
      </c>
      <c r="B335" s="46" t="str">
        <f t="shared" si="184"/>
        <v/>
      </c>
      <c r="C335" s="72"/>
      <c r="D335" s="47"/>
      <c r="E335" s="81"/>
      <c r="F335" s="48"/>
      <c r="G335" s="49"/>
      <c r="H335" s="50"/>
      <c r="I335" s="92"/>
      <c r="J335" s="104"/>
      <c r="K335" s="109"/>
      <c r="L335" s="51"/>
      <c r="M335" s="48"/>
      <c r="N335" s="51"/>
      <c r="O335" s="48"/>
      <c r="P335" s="51"/>
      <c r="Q335" s="69"/>
      <c r="R335" s="51"/>
      <c r="S335" s="69"/>
      <c r="T335" s="110"/>
      <c r="U335" s="107"/>
      <c r="V335" s="48"/>
      <c r="W335" s="52"/>
      <c r="X335" s="48"/>
      <c r="Y335" s="116"/>
      <c r="Z335" s="133"/>
      <c r="AA335" s="131"/>
      <c r="AB335" s="76"/>
      <c r="AC335" s="76"/>
      <c r="AD335" s="76"/>
      <c r="AE335" s="76"/>
      <c r="AF335" s="76"/>
      <c r="AG335" s="145"/>
      <c r="AH335"/>
      <c r="AI335" s="148">
        <f t="shared" si="148"/>
        <v>0</v>
      </c>
      <c r="AJ335" s="148">
        <f t="shared" si="149"/>
        <v>0</v>
      </c>
      <c r="AK335" s="148">
        <f t="shared" si="150"/>
        <v>0</v>
      </c>
      <c r="AL335" s="148">
        <f t="shared" si="151"/>
        <v>0</v>
      </c>
      <c r="AM335" s="148">
        <f t="shared" si="152"/>
        <v>0</v>
      </c>
      <c r="AN335" s="148">
        <f t="shared" si="153"/>
        <v>0</v>
      </c>
      <c r="AO335" s="150"/>
      <c r="AP335" s="149" t="e">
        <f t="shared" si="154"/>
        <v>#DIV/0!</v>
      </c>
      <c r="AQ335" s="149" t="e">
        <f t="shared" si="155"/>
        <v>#DIV/0!</v>
      </c>
      <c r="AR335" s="149" t="e">
        <f t="shared" si="156"/>
        <v>#DIV/0!</v>
      </c>
      <c r="AS335" s="149" t="e">
        <f t="shared" si="157"/>
        <v>#DIV/0!</v>
      </c>
      <c r="AT335" s="149" t="e">
        <f t="shared" si="158"/>
        <v>#DIV/0!</v>
      </c>
      <c r="AU335" s="148">
        <f t="shared" si="159"/>
        <v>0</v>
      </c>
      <c r="AV335" s="149" t="e">
        <f t="shared" si="160"/>
        <v>#DIV/0!</v>
      </c>
      <c r="AW335" s="149" t="e">
        <f t="shared" si="161"/>
        <v>#DIV/0!</v>
      </c>
      <c r="AX335" s="149" t="e">
        <f t="shared" si="162"/>
        <v>#DIV/0!</v>
      </c>
      <c r="AY335" s="149" t="e">
        <f t="shared" si="163"/>
        <v>#DIV/0!</v>
      </c>
      <c r="AZ335" s="149" t="e">
        <f t="shared" si="164"/>
        <v>#DIV/0!</v>
      </c>
      <c r="BA335" s="148">
        <f t="shared" si="165"/>
        <v>0</v>
      </c>
      <c r="BB335" s="149" t="e">
        <f t="shared" si="166"/>
        <v>#DIV/0!</v>
      </c>
      <c r="BC335" s="149" t="e">
        <f t="shared" si="167"/>
        <v>#DIV/0!</v>
      </c>
      <c r="BD335" s="149" t="e">
        <f t="shared" si="168"/>
        <v>#DIV/0!</v>
      </c>
      <c r="BE335" s="149" t="e">
        <f t="shared" si="169"/>
        <v>#DIV/0!</v>
      </c>
      <c r="BF335" s="149" t="e">
        <f t="shared" si="170"/>
        <v>#DIV/0!</v>
      </c>
      <c r="BG335" s="148">
        <f t="shared" si="171"/>
        <v>0</v>
      </c>
      <c r="BH335" s="149" t="e">
        <f t="shared" si="172"/>
        <v>#DIV/0!</v>
      </c>
      <c r="BI335" s="149" t="e">
        <f t="shared" si="173"/>
        <v>#DIV/0!</v>
      </c>
      <c r="BJ335" s="149" t="e">
        <f t="shared" si="174"/>
        <v>#DIV/0!</v>
      </c>
      <c r="BK335" s="149" t="e">
        <f t="shared" si="175"/>
        <v>#DIV/0!</v>
      </c>
      <c r="BL335" s="149" t="e">
        <f t="shared" si="176"/>
        <v>#DIV/0!</v>
      </c>
      <c r="BM335" s="148">
        <f t="shared" si="177"/>
        <v>0</v>
      </c>
      <c r="BN335" s="149" t="e">
        <f t="shared" si="178"/>
        <v>#DIV/0!</v>
      </c>
      <c r="BO335" s="149" t="e">
        <f t="shared" si="179"/>
        <v>#DIV/0!</v>
      </c>
      <c r="BP335" s="149" t="e">
        <f t="shared" si="180"/>
        <v>#DIV/0!</v>
      </c>
      <c r="BQ335" s="149" t="e">
        <f t="shared" si="181"/>
        <v>#DIV/0!</v>
      </c>
      <c r="BR335" s="149" t="e">
        <f t="shared" si="182"/>
        <v>#DIV/0!</v>
      </c>
      <c r="BS335" s="148">
        <f t="shared" si="183"/>
        <v>0</v>
      </c>
      <c r="BT335" s="150"/>
      <c r="BU335" s="150" t="e">
        <f>VLOOKUP(I335,Lists!$D$2:$D$19,1,FALSE)</f>
        <v>#N/A</v>
      </c>
      <c r="BV335" s="150" t="e">
        <f>VLOOKUP($I335,Blends!$B$2:$B$115,1,FALSE)</f>
        <v>#N/A</v>
      </c>
      <c r="BW335" s="150"/>
      <c r="BX335" s="151">
        <f>ROUND(IF($I335="Other HFC Blend",(AA335*$L335*SUMIF(Lists!$E$2:$E$133,'Quarterly Information'!$K335,Exchange_Value)+AA335*$N335*SUMIF(Lists!$E$2:$E$133,'Quarterly Information'!$M335,Exchange_Value)+AA335*$P335*SUMIF(Lists!$E$2:$E$133,'Quarterly Information'!$O335,Exchange_Value)+AA335*$R335*SUMIF(Lists!$E$2:$E$133,'Quarterly Information'!$Q335,Exchange_Value)+AA335*$T335*SUMIF(Lists!$E$2:$E$133,'Quarterly Information'!$S335,Exchange_Value))/1000,AA335*SUMIF(Lists!$E$2:$E$133,$I335,Exchange_Value)/1000),1)</f>
        <v>0</v>
      </c>
      <c r="BY335" s="151">
        <f>ROUND(IF($I335="Other HFC Blend",(AB335*$L335*SUMIF(Lists!$E$2:$E$133,'Quarterly Information'!$K335,Exchange_Value)+AB335*$N335*SUMIF(Lists!$E$2:$E$133,'Quarterly Information'!$M335,Exchange_Value)+AB335*$P335*SUMIF(Lists!$E$2:$E$133,'Quarterly Information'!$O335,Exchange_Value)+AB335*$R335*SUMIF(Lists!$E$2:$E$133,'Quarterly Information'!$Q335,Exchange_Value)+AB335*$T335*SUMIF(Lists!$E$2:$E$133,'Quarterly Information'!$S335,Exchange_Value))/1000,AB335*SUMIF(Lists!$E$2:$E$133,$I335,Exchange_Value)/1000),1)</f>
        <v>0</v>
      </c>
      <c r="BZ335" s="151">
        <f>ROUND(IF($I335="Other HFC Blend",(AC335*$L335*SUMIF(Lists!$E$2:$E$133,'Quarterly Information'!$K335,Exchange_Value)+AC335*$N335*SUMIF(Lists!$E$2:$E$133,'Quarterly Information'!$M335,Exchange_Value)+AC335*$P335*SUMIF(Lists!$E$2:$E$133,'Quarterly Information'!$O335,Exchange_Value)+AC335*$R335*SUMIF(Lists!$E$2:$E$133,'Quarterly Information'!$Q335,Exchange_Value)+AC335*$T335*SUMIF(Lists!$E$2:$E$133,'Quarterly Information'!$S335,Exchange_Value))/1000,AC335*SUMIF(Lists!$E$2:$E$133,$I335,Exchange_Value)/1000),1)</f>
        <v>0</v>
      </c>
      <c r="CA335" s="151">
        <f>ROUND(IF($I335="Other HFC Blend",(AD335*$L335*SUMIF(Lists!$E$2:$E$133,'Quarterly Information'!$K335,Exchange_Value)+AD335*$N335*SUMIF(Lists!$E$2:$E$133,'Quarterly Information'!$M335,Exchange_Value)+AD335*$P335*SUMIF(Lists!$E$2:$E$133,'Quarterly Information'!$O335,Exchange_Value)+AD335*$R335*SUMIF(Lists!$E$2:$E$133,'Quarterly Information'!$Q335,Exchange_Value)+AD335*$T335*SUMIF(Lists!$E$2:$E$133,'Quarterly Information'!$S335,Exchange_Value))/1000,AD335*SUMIF(Lists!$E$2:$E$133,$I335,Exchange_Value)/1000),1)</f>
        <v>0</v>
      </c>
      <c r="CB335" s="151">
        <f>ROUND(IF($I335="Other HFC Blend",(AE335*$L335*SUMIF(Lists!$E$2:$E$133,'Quarterly Information'!$K335,Exchange_Value)+AE335*$N335*SUMIF(Lists!$E$2:$E$133,'Quarterly Information'!$M335,Exchange_Value)+AE335*$P335*SUMIF(Lists!$E$2:$E$133,'Quarterly Information'!$O335,Exchange_Value)+AE335*$R335*SUMIF(Lists!$E$2:$E$133,'Quarterly Information'!$Q335,Exchange_Value)+AE335*$T335*SUMIF(Lists!$E$2:$E$133,'Quarterly Information'!$S335,Exchange_Value))/1000,AE335*SUMIF(Lists!$E$2:$E$133,$I335,Exchange_Value)/1000),1)</f>
        <v>0</v>
      </c>
      <c r="CC335" s="151">
        <f>ROUND(IF($I335="Other HFC Blend",(AF335*$L335*SUMIF(Lists!$E$2:$E$133,'Quarterly Information'!$K335,Exchange_Value)+AF335*$N335*SUMIF(Lists!$E$2:$E$133,'Quarterly Information'!$M335,Exchange_Value)+AF335*$P335*SUMIF(Lists!$E$2:$E$133,'Quarterly Information'!$O335,Exchange_Value)+AF335*$R335*SUMIF(Lists!$E$2:$E$133,'Quarterly Information'!$Q335,Exchange_Value)+AF335*$T335*SUMIF(Lists!$E$2:$E$133,'Quarterly Information'!$S335,Exchange_Value))/1000,AF335*SUMIF(Lists!$E$2:$E$133,$I335,Exchange_Value)/1000),1)</f>
        <v>0</v>
      </c>
    </row>
    <row r="336" spans="1:81" ht="14.1">
      <c r="A336" s="18">
        <v>294</v>
      </c>
      <c r="B336" s="46" t="str">
        <f t="shared" si="184"/>
        <v/>
      </c>
      <c r="C336" s="72"/>
      <c r="D336" s="47"/>
      <c r="E336" s="81"/>
      <c r="F336" s="48"/>
      <c r="G336" s="49"/>
      <c r="H336" s="50"/>
      <c r="I336" s="92"/>
      <c r="J336" s="104"/>
      <c r="K336" s="109"/>
      <c r="L336" s="51"/>
      <c r="M336" s="48"/>
      <c r="N336" s="51"/>
      <c r="O336" s="48"/>
      <c r="P336" s="51"/>
      <c r="Q336" s="69"/>
      <c r="R336" s="51"/>
      <c r="S336" s="69"/>
      <c r="T336" s="110"/>
      <c r="U336" s="107"/>
      <c r="V336" s="48"/>
      <c r="W336" s="52"/>
      <c r="X336" s="48"/>
      <c r="Y336" s="116"/>
      <c r="Z336" s="133"/>
      <c r="AA336" s="131"/>
      <c r="AB336" s="76"/>
      <c r="AC336" s="76"/>
      <c r="AD336" s="76"/>
      <c r="AE336" s="76"/>
      <c r="AF336" s="76"/>
      <c r="AG336" s="145"/>
      <c r="AH336"/>
      <c r="AI336" s="148">
        <f t="shared" si="148"/>
        <v>0</v>
      </c>
      <c r="AJ336" s="148">
        <f t="shared" si="149"/>
        <v>0</v>
      </c>
      <c r="AK336" s="148">
        <f t="shared" si="150"/>
        <v>0</v>
      </c>
      <c r="AL336" s="148">
        <f t="shared" si="151"/>
        <v>0</v>
      </c>
      <c r="AM336" s="148">
        <f t="shared" si="152"/>
        <v>0</v>
      </c>
      <c r="AN336" s="148">
        <f t="shared" si="153"/>
        <v>0</v>
      </c>
      <c r="AO336" s="150"/>
      <c r="AP336" s="149" t="e">
        <f t="shared" si="154"/>
        <v>#DIV/0!</v>
      </c>
      <c r="AQ336" s="149" t="e">
        <f t="shared" si="155"/>
        <v>#DIV/0!</v>
      </c>
      <c r="AR336" s="149" t="e">
        <f t="shared" si="156"/>
        <v>#DIV/0!</v>
      </c>
      <c r="AS336" s="149" t="e">
        <f t="shared" si="157"/>
        <v>#DIV/0!</v>
      </c>
      <c r="AT336" s="149" t="e">
        <f t="shared" si="158"/>
        <v>#DIV/0!</v>
      </c>
      <c r="AU336" s="148">
        <f t="shared" si="159"/>
        <v>0</v>
      </c>
      <c r="AV336" s="149" t="e">
        <f t="shared" si="160"/>
        <v>#DIV/0!</v>
      </c>
      <c r="AW336" s="149" t="e">
        <f t="shared" si="161"/>
        <v>#DIV/0!</v>
      </c>
      <c r="AX336" s="149" t="e">
        <f t="shared" si="162"/>
        <v>#DIV/0!</v>
      </c>
      <c r="AY336" s="149" t="e">
        <f t="shared" si="163"/>
        <v>#DIV/0!</v>
      </c>
      <c r="AZ336" s="149" t="e">
        <f t="shared" si="164"/>
        <v>#DIV/0!</v>
      </c>
      <c r="BA336" s="148">
        <f t="shared" si="165"/>
        <v>0</v>
      </c>
      <c r="BB336" s="149" t="e">
        <f t="shared" si="166"/>
        <v>#DIV/0!</v>
      </c>
      <c r="BC336" s="149" t="e">
        <f t="shared" si="167"/>
        <v>#DIV/0!</v>
      </c>
      <c r="BD336" s="149" t="e">
        <f t="shared" si="168"/>
        <v>#DIV/0!</v>
      </c>
      <c r="BE336" s="149" t="e">
        <f t="shared" si="169"/>
        <v>#DIV/0!</v>
      </c>
      <c r="BF336" s="149" t="e">
        <f t="shared" si="170"/>
        <v>#DIV/0!</v>
      </c>
      <c r="BG336" s="148">
        <f t="shared" si="171"/>
        <v>0</v>
      </c>
      <c r="BH336" s="149" t="e">
        <f t="shared" si="172"/>
        <v>#DIV/0!</v>
      </c>
      <c r="BI336" s="149" t="e">
        <f t="shared" si="173"/>
        <v>#DIV/0!</v>
      </c>
      <c r="BJ336" s="149" t="e">
        <f t="shared" si="174"/>
        <v>#DIV/0!</v>
      </c>
      <c r="BK336" s="149" t="e">
        <f t="shared" si="175"/>
        <v>#DIV/0!</v>
      </c>
      <c r="BL336" s="149" t="e">
        <f t="shared" si="176"/>
        <v>#DIV/0!</v>
      </c>
      <c r="BM336" s="148">
        <f t="shared" si="177"/>
        <v>0</v>
      </c>
      <c r="BN336" s="149" t="e">
        <f t="shared" si="178"/>
        <v>#DIV/0!</v>
      </c>
      <c r="BO336" s="149" t="e">
        <f t="shared" si="179"/>
        <v>#DIV/0!</v>
      </c>
      <c r="BP336" s="149" t="e">
        <f t="shared" si="180"/>
        <v>#DIV/0!</v>
      </c>
      <c r="BQ336" s="149" t="e">
        <f t="shared" si="181"/>
        <v>#DIV/0!</v>
      </c>
      <c r="BR336" s="149" t="e">
        <f t="shared" si="182"/>
        <v>#DIV/0!</v>
      </c>
      <c r="BS336" s="148">
        <f t="shared" si="183"/>
        <v>0</v>
      </c>
      <c r="BT336" s="150"/>
      <c r="BU336" s="150" t="e">
        <f>VLOOKUP(I336,Lists!$D$2:$D$19,1,FALSE)</f>
        <v>#N/A</v>
      </c>
      <c r="BV336" s="150" t="e">
        <f>VLOOKUP($I336,Blends!$B$2:$B$115,1,FALSE)</f>
        <v>#N/A</v>
      </c>
      <c r="BW336" s="150"/>
      <c r="BX336" s="151">
        <f>ROUND(IF($I336="Other HFC Blend",(AA336*$L336*SUMIF(Lists!$E$2:$E$133,'Quarterly Information'!$K336,Exchange_Value)+AA336*$N336*SUMIF(Lists!$E$2:$E$133,'Quarterly Information'!$M336,Exchange_Value)+AA336*$P336*SUMIF(Lists!$E$2:$E$133,'Quarterly Information'!$O336,Exchange_Value)+AA336*$R336*SUMIF(Lists!$E$2:$E$133,'Quarterly Information'!$Q336,Exchange_Value)+AA336*$T336*SUMIF(Lists!$E$2:$E$133,'Quarterly Information'!$S336,Exchange_Value))/1000,AA336*SUMIF(Lists!$E$2:$E$133,$I336,Exchange_Value)/1000),1)</f>
        <v>0</v>
      </c>
      <c r="BY336" s="151">
        <f>ROUND(IF($I336="Other HFC Blend",(AB336*$L336*SUMIF(Lists!$E$2:$E$133,'Quarterly Information'!$K336,Exchange_Value)+AB336*$N336*SUMIF(Lists!$E$2:$E$133,'Quarterly Information'!$M336,Exchange_Value)+AB336*$P336*SUMIF(Lists!$E$2:$E$133,'Quarterly Information'!$O336,Exchange_Value)+AB336*$R336*SUMIF(Lists!$E$2:$E$133,'Quarterly Information'!$Q336,Exchange_Value)+AB336*$T336*SUMIF(Lists!$E$2:$E$133,'Quarterly Information'!$S336,Exchange_Value))/1000,AB336*SUMIF(Lists!$E$2:$E$133,$I336,Exchange_Value)/1000),1)</f>
        <v>0</v>
      </c>
      <c r="BZ336" s="151">
        <f>ROUND(IF($I336="Other HFC Blend",(AC336*$L336*SUMIF(Lists!$E$2:$E$133,'Quarterly Information'!$K336,Exchange_Value)+AC336*$N336*SUMIF(Lists!$E$2:$E$133,'Quarterly Information'!$M336,Exchange_Value)+AC336*$P336*SUMIF(Lists!$E$2:$E$133,'Quarterly Information'!$O336,Exchange_Value)+AC336*$R336*SUMIF(Lists!$E$2:$E$133,'Quarterly Information'!$Q336,Exchange_Value)+AC336*$T336*SUMIF(Lists!$E$2:$E$133,'Quarterly Information'!$S336,Exchange_Value))/1000,AC336*SUMIF(Lists!$E$2:$E$133,$I336,Exchange_Value)/1000),1)</f>
        <v>0</v>
      </c>
      <c r="CA336" s="151">
        <f>ROUND(IF($I336="Other HFC Blend",(AD336*$L336*SUMIF(Lists!$E$2:$E$133,'Quarterly Information'!$K336,Exchange_Value)+AD336*$N336*SUMIF(Lists!$E$2:$E$133,'Quarterly Information'!$M336,Exchange_Value)+AD336*$P336*SUMIF(Lists!$E$2:$E$133,'Quarterly Information'!$O336,Exchange_Value)+AD336*$R336*SUMIF(Lists!$E$2:$E$133,'Quarterly Information'!$Q336,Exchange_Value)+AD336*$T336*SUMIF(Lists!$E$2:$E$133,'Quarterly Information'!$S336,Exchange_Value))/1000,AD336*SUMIF(Lists!$E$2:$E$133,$I336,Exchange_Value)/1000),1)</f>
        <v>0</v>
      </c>
      <c r="CB336" s="151">
        <f>ROUND(IF($I336="Other HFC Blend",(AE336*$L336*SUMIF(Lists!$E$2:$E$133,'Quarterly Information'!$K336,Exchange_Value)+AE336*$N336*SUMIF(Lists!$E$2:$E$133,'Quarterly Information'!$M336,Exchange_Value)+AE336*$P336*SUMIF(Lists!$E$2:$E$133,'Quarterly Information'!$O336,Exchange_Value)+AE336*$R336*SUMIF(Lists!$E$2:$E$133,'Quarterly Information'!$Q336,Exchange_Value)+AE336*$T336*SUMIF(Lists!$E$2:$E$133,'Quarterly Information'!$S336,Exchange_Value))/1000,AE336*SUMIF(Lists!$E$2:$E$133,$I336,Exchange_Value)/1000),1)</f>
        <v>0</v>
      </c>
      <c r="CC336" s="151">
        <f>ROUND(IF($I336="Other HFC Blend",(AF336*$L336*SUMIF(Lists!$E$2:$E$133,'Quarterly Information'!$K336,Exchange_Value)+AF336*$N336*SUMIF(Lists!$E$2:$E$133,'Quarterly Information'!$M336,Exchange_Value)+AF336*$P336*SUMIF(Lists!$E$2:$E$133,'Quarterly Information'!$O336,Exchange_Value)+AF336*$R336*SUMIF(Lists!$E$2:$E$133,'Quarterly Information'!$Q336,Exchange_Value)+AF336*$T336*SUMIF(Lists!$E$2:$E$133,'Quarterly Information'!$S336,Exchange_Value))/1000,AF336*SUMIF(Lists!$E$2:$E$133,$I336,Exchange_Value)/1000),1)</f>
        <v>0</v>
      </c>
    </row>
    <row r="337" spans="1:81" ht="14.1">
      <c r="A337" s="18">
        <v>295</v>
      </c>
      <c r="B337" s="46" t="str">
        <f t="shared" si="184"/>
        <v/>
      </c>
      <c r="C337" s="72"/>
      <c r="D337" s="47"/>
      <c r="E337" s="81"/>
      <c r="F337" s="48"/>
      <c r="G337" s="49"/>
      <c r="H337" s="50"/>
      <c r="I337" s="92"/>
      <c r="J337" s="104"/>
      <c r="K337" s="109"/>
      <c r="L337" s="51"/>
      <c r="M337" s="48"/>
      <c r="N337" s="51"/>
      <c r="O337" s="48"/>
      <c r="P337" s="51"/>
      <c r="Q337" s="69"/>
      <c r="R337" s="51"/>
      <c r="S337" s="69"/>
      <c r="T337" s="110"/>
      <c r="U337" s="107"/>
      <c r="V337" s="48"/>
      <c r="W337" s="52"/>
      <c r="X337" s="48"/>
      <c r="Y337" s="116"/>
      <c r="Z337" s="133"/>
      <c r="AA337" s="131"/>
      <c r="AB337" s="76"/>
      <c r="AC337" s="76"/>
      <c r="AD337" s="76"/>
      <c r="AE337" s="76"/>
      <c r="AF337" s="76"/>
      <c r="AG337" s="145"/>
      <c r="AH337"/>
      <c r="AI337" s="148">
        <f t="shared" si="148"/>
        <v>0</v>
      </c>
      <c r="AJ337" s="148">
        <f t="shared" si="149"/>
        <v>0</v>
      </c>
      <c r="AK337" s="148">
        <f t="shared" si="150"/>
        <v>0</v>
      </c>
      <c r="AL337" s="148">
        <f t="shared" si="151"/>
        <v>0</v>
      </c>
      <c r="AM337" s="148">
        <f t="shared" si="152"/>
        <v>0</v>
      </c>
      <c r="AN337" s="148">
        <f t="shared" si="153"/>
        <v>0</v>
      </c>
      <c r="AO337" s="150"/>
      <c r="AP337" s="149" t="e">
        <f t="shared" si="154"/>
        <v>#DIV/0!</v>
      </c>
      <c r="AQ337" s="149" t="e">
        <f t="shared" si="155"/>
        <v>#DIV/0!</v>
      </c>
      <c r="AR337" s="149" t="e">
        <f t="shared" si="156"/>
        <v>#DIV/0!</v>
      </c>
      <c r="AS337" s="149" t="e">
        <f t="shared" si="157"/>
        <v>#DIV/0!</v>
      </c>
      <c r="AT337" s="149" t="e">
        <f t="shared" si="158"/>
        <v>#DIV/0!</v>
      </c>
      <c r="AU337" s="148">
        <f t="shared" si="159"/>
        <v>0</v>
      </c>
      <c r="AV337" s="149" t="e">
        <f t="shared" si="160"/>
        <v>#DIV/0!</v>
      </c>
      <c r="AW337" s="149" t="e">
        <f t="shared" si="161"/>
        <v>#DIV/0!</v>
      </c>
      <c r="AX337" s="149" t="e">
        <f t="shared" si="162"/>
        <v>#DIV/0!</v>
      </c>
      <c r="AY337" s="149" t="e">
        <f t="shared" si="163"/>
        <v>#DIV/0!</v>
      </c>
      <c r="AZ337" s="149" t="e">
        <f t="shared" si="164"/>
        <v>#DIV/0!</v>
      </c>
      <c r="BA337" s="148">
        <f t="shared" si="165"/>
        <v>0</v>
      </c>
      <c r="BB337" s="149" t="e">
        <f t="shared" si="166"/>
        <v>#DIV/0!</v>
      </c>
      <c r="BC337" s="149" t="e">
        <f t="shared" si="167"/>
        <v>#DIV/0!</v>
      </c>
      <c r="BD337" s="149" t="e">
        <f t="shared" si="168"/>
        <v>#DIV/0!</v>
      </c>
      <c r="BE337" s="149" t="e">
        <f t="shared" si="169"/>
        <v>#DIV/0!</v>
      </c>
      <c r="BF337" s="149" t="e">
        <f t="shared" si="170"/>
        <v>#DIV/0!</v>
      </c>
      <c r="BG337" s="148">
        <f t="shared" si="171"/>
        <v>0</v>
      </c>
      <c r="BH337" s="149" t="e">
        <f t="shared" si="172"/>
        <v>#DIV/0!</v>
      </c>
      <c r="BI337" s="149" t="e">
        <f t="shared" si="173"/>
        <v>#DIV/0!</v>
      </c>
      <c r="BJ337" s="149" t="e">
        <f t="shared" si="174"/>
        <v>#DIV/0!</v>
      </c>
      <c r="BK337" s="149" t="e">
        <f t="shared" si="175"/>
        <v>#DIV/0!</v>
      </c>
      <c r="BL337" s="149" t="e">
        <f t="shared" si="176"/>
        <v>#DIV/0!</v>
      </c>
      <c r="BM337" s="148">
        <f t="shared" si="177"/>
        <v>0</v>
      </c>
      <c r="BN337" s="149" t="e">
        <f t="shared" si="178"/>
        <v>#DIV/0!</v>
      </c>
      <c r="BO337" s="149" t="e">
        <f t="shared" si="179"/>
        <v>#DIV/0!</v>
      </c>
      <c r="BP337" s="149" t="e">
        <f t="shared" si="180"/>
        <v>#DIV/0!</v>
      </c>
      <c r="BQ337" s="149" t="e">
        <f t="shared" si="181"/>
        <v>#DIV/0!</v>
      </c>
      <c r="BR337" s="149" t="e">
        <f t="shared" si="182"/>
        <v>#DIV/0!</v>
      </c>
      <c r="BS337" s="148">
        <f t="shared" si="183"/>
        <v>0</v>
      </c>
      <c r="BT337" s="150"/>
      <c r="BU337" s="150" t="e">
        <f>VLOOKUP(I337,Lists!$D$2:$D$19,1,FALSE)</f>
        <v>#N/A</v>
      </c>
      <c r="BV337" s="150" t="e">
        <f>VLOOKUP($I337,Blends!$B$2:$B$115,1,FALSE)</f>
        <v>#N/A</v>
      </c>
      <c r="BW337" s="150"/>
      <c r="BX337" s="151">
        <f>ROUND(IF($I337="Other HFC Blend",(AA337*$L337*SUMIF(Lists!$E$2:$E$133,'Quarterly Information'!$K337,Exchange_Value)+AA337*$N337*SUMIF(Lists!$E$2:$E$133,'Quarterly Information'!$M337,Exchange_Value)+AA337*$P337*SUMIF(Lists!$E$2:$E$133,'Quarterly Information'!$O337,Exchange_Value)+AA337*$R337*SUMIF(Lists!$E$2:$E$133,'Quarterly Information'!$Q337,Exchange_Value)+AA337*$T337*SUMIF(Lists!$E$2:$E$133,'Quarterly Information'!$S337,Exchange_Value))/1000,AA337*SUMIF(Lists!$E$2:$E$133,$I337,Exchange_Value)/1000),1)</f>
        <v>0</v>
      </c>
      <c r="BY337" s="151">
        <f>ROUND(IF($I337="Other HFC Blend",(AB337*$L337*SUMIF(Lists!$E$2:$E$133,'Quarterly Information'!$K337,Exchange_Value)+AB337*$N337*SUMIF(Lists!$E$2:$E$133,'Quarterly Information'!$M337,Exchange_Value)+AB337*$P337*SUMIF(Lists!$E$2:$E$133,'Quarterly Information'!$O337,Exchange_Value)+AB337*$R337*SUMIF(Lists!$E$2:$E$133,'Quarterly Information'!$Q337,Exchange_Value)+AB337*$T337*SUMIF(Lists!$E$2:$E$133,'Quarterly Information'!$S337,Exchange_Value))/1000,AB337*SUMIF(Lists!$E$2:$E$133,$I337,Exchange_Value)/1000),1)</f>
        <v>0</v>
      </c>
      <c r="BZ337" s="151">
        <f>ROUND(IF($I337="Other HFC Blend",(AC337*$L337*SUMIF(Lists!$E$2:$E$133,'Quarterly Information'!$K337,Exchange_Value)+AC337*$N337*SUMIF(Lists!$E$2:$E$133,'Quarterly Information'!$M337,Exchange_Value)+AC337*$P337*SUMIF(Lists!$E$2:$E$133,'Quarterly Information'!$O337,Exchange_Value)+AC337*$R337*SUMIF(Lists!$E$2:$E$133,'Quarterly Information'!$Q337,Exchange_Value)+AC337*$T337*SUMIF(Lists!$E$2:$E$133,'Quarterly Information'!$S337,Exchange_Value))/1000,AC337*SUMIF(Lists!$E$2:$E$133,$I337,Exchange_Value)/1000),1)</f>
        <v>0</v>
      </c>
      <c r="CA337" s="151">
        <f>ROUND(IF($I337="Other HFC Blend",(AD337*$L337*SUMIF(Lists!$E$2:$E$133,'Quarterly Information'!$K337,Exchange_Value)+AD337*$N337*SUMIF(Lists!$E$2:$E$133,'Quarterly Information'!$M337,Exchange_Value)+AD337*$P337*SUMIF(Lists!$E$2:$E$133,'Quarterly Information'!$O337,Exchange_Value)+AD337*$R337*SUMIF(Lists!$E$2:$E$133,'Quarterly Information'!$Q337,Exchange_Value)+AD337*$T337*SUMIF(Lists!$E$2:$E$133,'Quarterly Information'!$S337,Exchange_Value))/1000,AD337*SUMIF(Lists!$E$2:$E$133,$I337,Exchange_Value)/1000),1)</f>
        <v>0</v>
      </c>
      <c r="CB337" s="151">
        <f>ROUND(IF($I337="Other HFC Blend",(AE337*$L337*SUMIF(Lists!$E$2:$E$133,'Quarterly Information'!$K337,Exchange_Value)+AE337*$N337*SUMIF(Lists!$E$2:$E$133,'Quarterly Information'!$M337,Exchange_Value)+AE337*$P337*SUMIF(Lists!$E$2:$E$133,'Quarterly Information'!$O337,Exchange_Value)+AE337*$R337*SUMIF(Lists!$E$2:$E$133,'Quarterly Information'!$Q337,Exchange_Value)+AE337*$T337*SUMIF(Lists!$E$2:$E$133,'Quarterly Information'!$S337,Exchange_Value))/1000,AE337*SUMIF(Lists!$E$2:$E$133,$I337,Exchange_Value)/1000),1)</f>
        <v>0</v>
      </c>
      <c r="CC337" s="151">
        <f>ROUND(IF($I337="Other HFC Blend",(AF337*$L337*SUMIF(Lists!$E$2:$E$133,'Quarterly Information'!$K337,Exchange_Value)+AF337*$N337*SUMIF(Lists!$E$2:$E$133,'Quarterly Information'!$M337,Exchange_Value)+AF337*$P337*SUMIF(Lists!$E$2:$E$133,'Quarterly Information'!$O337,Exchange_Value)+AF337*$R337*SUMIF(Lists!$E$2:$E$133,'Quarterly Information'!$Q337,Exchange_Value)+AF337*$T337*SUMIF(Lists!$E$2:$E$133,'Quarterly Information'!$S337,Exchange_Value))/1000,AF337*SUMIF(Lists!$E$2:$E$133,$I337,Exchange_Value)/1000),1)</f>
        <v>0</v>
      </c>
    </row>
    <row r="338" spans="1:81" ht="14.1">
      <c r="A338" s="18">
        <v>296</v>
      </c>
      <c r="B338" s="46" t="str">
        <f t="shared" si="184"/>
        <v/>
      </c>
      <c r="C338" s="72"/>
      <c r="D338" s="47"/>
      <c r="E338" s="81"/>
      <c r="F338" s="48"/>
      <c r="G338" s="49"/>
      <c r="H338" s="50"/>
      <c r="I338" s="92"/>
      <c r="J338" s="104"/>
      <c r="K338" s="109"/>
      <c r="L338" s="51"/>
      <c r="M338" s="48"/>
      <c r="N338" s="51"/>
      <c r="O338" s="48"/>
      <c r="P338" s="51"/>
      <c r="Q338" s="69"/>
      <c r="R338" s="51"/>
      <c r="S338" s="69"/>
      <c r="T338" s="110"/>
      <c r="U338" s="107"/>
      <c r="V338" s="48"/>
      <c r="W338" s="52"/>
      <c r="X338" s="48"/>
      <c r="Y338" s="116"/>
      <c r="Z338" s="133"/>
      <c r="AA338" s="131"/>
      <c r="AB338" s="76"/>
      <c r="AC338" s="76"/>
      <c r="AD338" s="76"/>
      <c r="AE338" s="76"/>
      <c r="AF338" s="76"/>
      <c r="AG338" s="145"/>
      <c r="AH338"/>
      <c r="AI338" s="148">
        <f t="shared" si="148"/>
        <v>0</v>
      </c>
      <c r="AJ338" s="148">
        <f t="shared" si="149"/>
        <v>0</v>
      </c>
      <c r="AK338" s="148">
        <f t="shared" si="150"/>
        <v>0</v>
      </c>
      <c r="AL338" s="148">
        <f t="shared" si="151"/>
        <v>0</v>
      </c>
      <c r="AM338" s="148">
        <f t="shared" si="152"/>
        <v>0</v>
      </c>
      <c r="AN338" s="148">
        <f t="shared" si="153"/>
        <v>0</v>
      </c>
      <c r="AO338" s="150"/>
      <c r="AP338" s="149" t="e">
        <f t="shared" si="154"/>
        <v>#DIV/0!</v>
      </c>
      <c r="AQ338" s="149" t="e">
        <f t="shared" si="155"/>
        <v>#DIV/0!</v>
      </c>
      <c r="AR338" s="149" t="e">
        <f t="shared" si="156"/>
        <v>#DIV/0!</v>
      </c>
      <c r="AS338" s="149" t="e">
        <f t="shared" si="157"/>
        <v>#DIV/0!</v>
      </c>
      <c r="AT338" s="149" t="e">
        <f t="shared" si="158"/>
        <v>#DIV/0!</v>
      </c>
      <c r="AU338" s="148">
        <f t="shared" si="159"/>
        <v>0</v>
      </c>
      <c r="AV338" s="149" t="e">
        <f t="shared" si="160"/>
        <v>#DIV/0!</v>
      </c>
      <c r="AW338" s="149" t="e">
        <f t="shared" si="161"/>
        <v>#DIV/0!</v>
      </c>
      <c r="AX338" s="149" t="e">
        <f t="shared" si="162"/>
        <v>#DIV/0!</v>
      </c>
      <c r="AY338" s="149" t="e">
        <f t="shared" si="163"/>
        <v>#DIV/0!</v>
      </c>
      <c r="AZ338" s="149" t="e">
        <f t="shared" si="164"/>
        <v>#DIV/0!</v>
      </c>
      <c r="BA338" s="148">
        <f t="shared" si="165"/>
        <v>0</v>
      </c>
      <c r="BB338" s="149" t="e">
        <f t="shared" si="166"/>
        <v>#DIV/0!</v>
      </c>
      <c r="BC338" s="149" t="e">
        <f t="shared" si="167"/>
        <v>#DIV/0!</v>
      </c>
      <c r="BD338" s="149" t="e">
        <f t="shared" si="168"/>
        <v>#DIV/0!</v>
      </c>
      <c r="BE338" s="149" t="e">
        <f t="shared" si="169"/>
        <v>#DIV/0!</v>
      </c>
      <c r="BF338" s="149" t="e">
        <f t="shared" si="170"/>
        <v>#DIV/0!</v>
      </c>
      <c r="BG338" s="148">
        <f t="shared" si="171"/>
        <v>0</v>
      </c>
      <c r="BH338" s="149" t="e">
        <f t="shared" si="172"/>
        <v>#DIV/0!</v>
      </c>
      <c r="BI338" s="149" t="e">
        <f t="shared" si="173"/>
        <v>#DIV/0!</v>
      </c>
      <c r="BJ338" s="149" t="e">
        <f t="shared" si="174"/>
        <v>#DIV/0!</v>
      </c>
      <c r="BK338" s="149" t="e">
        <f t="shared" si="175"/>
        <v>#DIV/0!</v>
      </c>
      <c r="BL338" s="149" t="e">
        <f t="shared" si="176"/>
        <v>#DIV/0!</v>
      </c>
      <c r="BM338" s="148">
        <f t="shared" si="177"/>
        <v>0</v>
      </c>
      <c r="BN338" s="149" t="e">
        <f t="shared" si="178"/>
        <v>#DIV/0!</v>
      </c>
      <c r="BO338" s="149" t="e">
        <f t="shared" si="179"/>
        <v>#DIV/0!</v>
      </c>
      <c r="BP338" s="149" t="e">
        <f t="shared" si="180"/>
        <v>#DIV/0!</v>
      </c>
      <c r="BQ338" s="149" t="e">
        <f t="shared" si="181"/>
        <v>#DIV/0!</v>
      </c>
      <c r="BR338" s="149" t="e">
        <f t="shared" si="182"/>
        <v>#DIV/0!</v>
      </c>
      <c r="BS338" s="148">
        <f t="shared" si="183"/>
        <v>0</v>
      </c>
      <c r="BT338" s="150"/>
      <c r="BU338" s="150" t="e">
        <f>VLOOKUP(I338,Lists!$D$2:$D$19,1,FALSE)</f>
        <v>#N/A</v>
      </c>
      <c r="BV338" s="150" t="e">
        <f>VLOOKUP($I338,Blends!$B$2:$B$115,1,FALSE)</f>
        <v>#N/A</v>
      </c>
      <c r="BW338" s="150"/>
      <c r="BX338" s="151">
        <f>ROUND(IF($I338="Other HFC Blend",(AA338*$L338*SUMIF(Lists!$E$2:$E$133,'Quarterly Information'!$K338,Exchange_Value)+AA338*$N338*SUMIF(Lists!$E$2:$E$133,'Quarterly Information'!$M338,Exchange_Value)+AA338*$P338*SUMIF(Lists!$E$2:$E$133,'Quarterly Information'!$O338,Exchange_Value)+AA338*$R338*SUMIF(Lists!$E$2:$E$133,'Quarterly Information'!$Q338,Exchange_Value)+AA338*$T338*SUMIF(Lists!$E$2:$E$133,'Quarterly Information'!$S338,Exchange_Value))/1000,AA338*SUMIF(Lists!$E$2:$E$133,$I338,Exchange_Value)/1000),1)</f>
        <v>0</v>
      </c>
      <c r="BY338" s="151">
        <f>ROUND(IF($I338="Other HFC Blend",(AB338*$L338*SUMIF(Lists!$E$2:$E$133,'Quarterly Information'!$K338,Exchange_Value)+AB338*$N338*SUMIF(Lists!$E$2:$E$133,'Quarterly Information'!$M338,Exchange_Value)+AB338*$P338*SUMIF(Lists!$E$2:$E$133,'Quarterly Information'!$O338,Exchange_Value)+AB338*$R338*SUMIF(Lists!$E$2:$E$133,'Quarterly Information'!$Q338,Exchange_Value)+AB338*$T338*SUMIF(Lists!$E$2:$E$133,'Quarterly Information'!$S338,Exchange_Value))/1000,AB338*SUMIF(Lists!$E$2:$E$133,$I338,Exchange_Value)/1000),1)</f>
        <v>0</v>
      </c>
      <c r="BZ338" s="151">
        <f>ROUND(IF($I338="Other HFC Blend",(AC338*$L338*SUMIF(Lists!$E$2:$E$133,'Quarterly Information'!$K338,Exchange_Value)+AC338*$N338*SUMIF(Lists!$E$2:$E$133,'Quarterly Information'!$M338,Exchange_Value)+AC338*$P338*SUMIF(Lists!$E$2:$E$133,'Quarterly Information'!$O338,Exchange_Value)+AC338*$R338*SUMIF(Lists!$E$2:$E$133,'Quarterly Information'!$Q338,Exchange_Value)+AC338*$T338*SUMIF(Lists!$E$2:$E$133,'Quarterly Information'!$S338,Exchange_Value))/1000,AC338*SUMIF(Lists!$E$2:$E$133,$I338,Exchange_Value)/1000),1)</f>
        <v>0</v>
      </c>
      <c r="CA338" s="151">
        <f>ROUND(IF($I338="Other HFC Blend",(AD338*$L338*SUMIF(Lists!$E$2:$E$133,'Quarterly Information'!$K338,Exchange_Value)+AD338*$N338*SUMIF(Lists!$E$2:$E$133,'Quarterly Information'!$M338,Exchange_Value)+AD338*$P338*SUMIF(Lists!$E$2:$E$133,'Quarterly Information'!$O338,Exchange_Value)+AD338*$R338*SUMIF(Lists!$E$2:$E$133,'Quarterly Information'!$Q338,Exchange_Value)+AD338*$T338*SUMIF(Lists!$E$2:$E$133,'Quarterly Information'!$S338,Exchange_Value))/1000,AD338*SUMIF(Lists!$E$2:$E$133,$I338,Exchange_Value)/1000),1)</f>
        <v>0</v>
      </c>
      <c r="CB338" s="151">
        <f>ROUND(IF($I338="Other HFC Blend",(AE338*$L338*SUMIF(Lists!$E$2:$E$133,'Quarterly Information'!$K338,Exchange_Value)+AE338*$N338*SUMIF(Lists!$E$2:$E$133,'Quarterly Information'!$M338,Exchange_Value)+AE338*$P338*SUMIF(Lists!$E$2:$E$133,'Quarterly Information'!$O338,Exchange_Value)+AE338*$R338*SUMIF(Lists!$E$2:$E$133,'Quarterly Information'!$Q338,Exchange_Value)+AE338*$T338*SUMIF(Lists!$E$2:$E$133,'Quarterly Information'!$S338,Exchange_Value))/1000,AE338*SUMIF(Lists!$E$2:$E$133,$I338,Exchange_Value)/1000),1)</f>
        <v>0</v>
      </c>
      <c r="CC338" s="151">
        <f>ROUND(IF($I338="Other HFC Blend",(AF338*$L338*SUMIF(Lists!$E$2:$E$133,'Quarterly Information'!$K338,Exchange_Value)+AF338*$N338*SUMIF(Lists!$E$2:$E$133,'Quarterly Information'!$M338,Exchange_Value)+AF338*$P338*SUMIF(Lists!$E$2:$E$133,'Quarterly Information'!$O338,Exchange_Value)+AF338*$R338*SUMIF(Lists!$E$2:$E$133,'Quarterly Information'!$Q338,Exchange_Value)+AF338*$T338*SUMIF(Lists!$E$2:$E$133,'Quarterly Information'!$S338,Exchange_Value))/1000,AF338*SUMIF(Lists!$E$2:$E$133,$I338,Exchange_Value)/1000),1)</f>
        <v>0</v>
      </c>
    </row>
    <row r="339" spans="1:81" ht="14.1">
      <c r="A339" s="18">
        <v>297</v>
      </c>
      <c r="B339" s="46" t="str">
        <f t="shared" si="184"/>
        <v/>
      </c>
      <c r="C339" s="72"/>
      <c r="D339" s="47"/>
      <c r="E339" s="81"/>
      <c r="F339" s="48"/>
      <c r="G339" s="49"/>
      <c r="H339" s="50"/>
      <c r="I339" s="92"/>
      <c r="J339" s="104"/>
      <c r="K339" s="109"/>
      <c r="L339" s="51"/>
      <c r="M339" s="48"/>
      <c r="N339" s="51"/>
      <c r="O339" s="48"/>
      <c r="P339" s="51"/>
      <c r="Q339" s="69"/>
      <c r="R339" s="51"/>
      <c r="S339" s="69"/>
      <c r="T339" s="110"/>
      <c r="U339" s="107"/>
      <c r="V339" s="48"/>
      <c r="W339" s="52"/>
      <c r="X339" s="48"/>
      <c r="Y339" s="116"/>
      <c r="Z339" s="133"/>
      <c r="AA339" s="131"/>
      <c r="AB339" s="76"/>
      <c r="AC339" s="76"/>
      <c r="AD339" s="76"/>
      <c r="AE339" s="76"/>
      <c r="AF339" s="76"/>
      <c r="AG339" s="145"/>
      <c r="AH339"/>
      <c r="AI339" s="148">
        <f t="shared" si="148"/>
        <v>0</v>
      </c>
      <c r="AJ339" s="148">
        <f t="shared" si="149"/>
        <v>0</v>
      </c>
      <c r="AK339" s="148">
        <f t="shared" si="150"/>
        <v>0</v>
      </c>
      <c r="AL339" s="148">
        <f t="shared" si="151"/>
        <v>0</v>
      </c>
      <c r="AM339" s="148">
        <f t="shared" si="152"/>
        <v>0</v>
      </c>
      <c r="AN339" s="148">
        <f t="shared" si="153"/>
        <v>0</v>
      </c>
      <c r="AO339" s="150"/>
      <c r="AP339" s="149" t="e">
        <f t="shared" si="154"/>
        <v>#DIV/0!</v>
      </c>
      <c r="AQ339" s="149" t="e">
        <f t="shared" si="155"/>
        <v>#DIV/0!</v>
      </c>
      <c r="AR339" s="149" t="e">
        <f t="shared" si="156"/>
        <v>#DIV/0!</v>
      </c>
      <c r="AS339" s="149" t="e">
        <f t="shared" si="157"/>
        <v>#DIV/0!</v>
      </c>
      <c r="AT339" s="149" t="e">
        <f t="shared" si="158"/>
        <v>#DIV/0!</v>
      </c>
      <c r="AU339" s="148">
        <f t="shared" si="159"/>
        <v>0</v>
      </c>
      <c r="AV339" s="149" t="e">
        <f t="shared" si="160"/>
        <v>#DIV/0!</v>
      </c>
      <c r="AW339" s="149" t="e">
        <f t="shared" si="161"/>
        <v>#DIV/0!</v>
      </c>
      <c r="AX339" s="149" t="e">
        <f t="shared" si="162"/>
        <v>#DIV/0!</v>
      </c>
      <c r="AY339" s="149" t="e">
        <f t="shared" si="163"/>
        <v>#DIV/0!</v>
      </c>
      <c r="AZ339" s="149" t="e">
        <f t="shared" si="164"/>
        <v>#DIV/0!</v>
      </c>
      <c r="BA339" s="148">
        <f t="shared" si="165"/>
        <v>0</v>
      </c>
      <c r="BB339" s="149" t="e">
        <f t="shared" si="166"/>
        <v>#DIV/0!</v>
      </c>
      <c r="BC339" s="149" t="e">
        <f t="shared" si="167"/>
        <v>#DIV/0!</v>
      </c>
      <c r="BD339" s="149" t="e">
        <f t="shared" si="168"/>
        <v>#DIV/0!</v>
      </c>
      <c r="BE339" s="149" t="e">
        <f t="shared" si="169"/>
        <v>#DIV/0!</v>
      </c>
      <c r="BF339" s="149" t="e">
        <f t="shared" si="170"/>
        <v>#DIV/0!</v>
      </c>
      <c r="BG339" s="148">
        <f t="shared" si="171"/>
        <v>0</v>
      </c>
      <c r="BH339" s="149" t="e">
        <f t="shared" si="172"/>
        <v>#DIV/0!</v>
      </c>
      <c r="BI339" s="149" t="e">
        <f t="shared" si="173"/>
        <v>#DIV/0!</v>
      </c>
      <c r="BJ339" s="149" t="e">
        <f t="shared" si="174"/>
        <v>#DIV/0!</v>
      </c>
      <c r="BK339" s="149" t="e">
        <f t="shared" si="175"/>
        <v>#DIV/0!</v>
      </c>
      <c r="BL339" s="149" t="e">
        <f t="shared" si="176"/>
        <v>#DIV/0!</v>
      </c>
      <c r="BM339" s="148">
        <f t="shared" si="177"/>
        <v>0</v>
      </c>
      <c r="BN339" s="149" t="e">
        <f t="shared" si="178"/>
        <v>#DIV/0!</v>
      </c>
      <c r="BO339" s="149" t="e">
        <f t="shared" si="179"/>
        <v>#DIV/0!</v>
      </c>
      <c r="BP339" s="149" t="e">
        <f t="shared" si="180"/>
        <v>#DIV/0!</v>
      </c>
      <c r="BQ339" s="149" t="e">
        <f t="shared" si="181"/>
        <v>#DIV/0!</v>
      </c>
      <c r="BR339" s="149" t="e">
        <f t="shared" si="182"/>
        <v>#DIV/0!</v>
      </c>
      <c r="BS339" s="148">
        <f t="shared" si="183"/>
        <v>0</v>
      </c>
      <c r="BT339" s="150"/>
      <c r="BU339" s="150" t="e">
        <f>VLOOKUP(I339,Lists!$D$2:$D$19,1,FALSE)</f>
        <v>#N/A</v>
      </c>
      <c r="BV339" s="150" t="e">
        <f>VLOOKUP($I339,Blends!$B$2:$B$115,1,FALSE)</f>
        <v>#N/A</v>
      </c>
      <c r="BW339" s="150"/>
      <c r="BX339" s="151">
        <f>ROUND(IF($I339="Other HFC Blend",(AA339*$L339*SUMIF(Lists!$E$2:$E$133,'Quarterly Information'!$K339,Exchange_Value)+AA339*$N339*SUMIF(Lists!$E$2:$E$133,'Quarterly Information'!$M339,Exchange_Value)+AA339*$P339*SUMIF(Lists!$E$2:$E$133,'Quarterly Information'!$O339,Exchange_Value)+AA339*$R339*SUMIF(Lists!$E$2:$E$133,'Quarterly Information'!$Q339,Exchange_Value)+AA339*$T339*SUMIF(Lists!$E$2:$E$133,'Quarterly Information'!$S339,Exchange_Value))/1000,AA339*SUMIF(Lists!$E$2:$E$133,$I339,Exchange_Value)/1000),1)</f>
        <v>0</v>
      </c>
      <c r="BY339" s="151">
        <f>ROUND(IF($I339="Other HFC Blend",(AB339*$L339*SUMIF(Lists!$E$2:$E$133,'Quarterly Information'!$K339,Exchange_Value)+AB339*$N339*SUMIF(Lists!$E$2:$E$133,'Quarterly Information'!$M339,Exchange_Value)+AB339*$P339*SUMIF(Lists!$E$2:$E$133,'Quarterly Information'!$O339,Exchange_Value)+AB339*$R339*SUMIF(Lists!$E$2:$E$133,'Quarterly Information'!$Q339,Exchange_Value)+AB339*$T339*SUMIF(Lists!$E$2:$E$133,'Quarterly Information'!$S339,Exchange_Value))/1000,AB339*SUMIF(Lists!$E$2:$E$133,$I339,Exchange_Value)/1000),1)</f>
        <v>0</v>
      </c>
      <c r="BZ339" s="151">
        <f>ROUND(IF($I339="Other HFC Blend",(AC339*$L339*SUMIF(Lists!$E$2:$E$133,'Quarterly Information'!$K339,Exchange_Value)+AC339*$N339*SUMIF(Lists!$E$2:$E$133,'Quarterly Information'!$M339,Exchange_Value)+AC339*$P339*SUMIF(Lists!$E$2:$E$133,'Quarterly Information'!$O339,Exchange_Value)+AC339*$R339*SUMIF(Lists!$E$2:$E$133,'Quarterly Information'!$Q339,Exchange_Value)+AC339*$T339*SUMIF(Lists!$E$2:$E$133,'Quarterly Information'!$S339,Exchange_Value))/1000,AC339*SUMIF(Lists!$E$2:$E$133,$I339,Exchange_Value)/1000),1)</f>
        <v>0</v>
      </c>
      <c r="CA339" s="151">
        <f>ROUND(IF($I339="Other HFC Blend",(AD339*$L339*SUMIF(Lists!$E$2:$E$133,'Quarterly Information'!$K339,Exchange_Value)+AD339*$N339*SUMIF(Lists!$E$2:$E$133,'Quarterly Information'!$M339,Exchange_Value)+AD339*$P339*SUMIF(Lists!$E$2:$E$133,'Quarterly Information'!$O339,Exchange_Value)+AD339*$R339*SUMIF(Lists!$E$2:$E$133,'Quarterly Information'!$Q339,Exchange_Value)+AD339*$T339*SUMIF(Lists!$E$2:$E$133,'Quarterly Information'!$S339,Exchange_Value))/1000,AD339*SUMIF(Lists!$E$2:$E$133,$I339,Exchange_Value)/1000),1)</f>
        <v>0</v>
      </c>
      <c r="CB339" s="151">
        <f>ROUND(IF($I339="Other HFC Blend",(AE339*$L339*SUMIF(Lists!$E$2:$E$133,'Quarterly Information'!$K339,Exchange_Value)+AE339*$N339*SUMIF(Lists!$E$2:$E$133,'Quarterly Information'!$M339,Exchange_Value)+AE339*$P339*SUMIF(Lists!$E$2:$E$133,'Quarterly Information'!$O339,Exchange_Value)+AE339*$R339*SUMIF(Lists!$E$2:$E$133,'Quarterly Information'!$Q339,Exchange_Value)+AE339*$T339*SUMIF(Lists!$E$2:$E$133,'Quarterly Information'!$S339,Exchange_Value))/1000,AE339*SUMIF(Lists!$E$2:$E$133,$I339,Exchange_Value)/1000),1)</f>
        <v>0</v>
      </c>
      <c r="CC339" s="151">
        <f>ROUND(IF($I339="Other HFC Blend",(AF339*$L339*SUMIF(Lists!$E$2:$E$133,'Quarterly Information'!$K339,Exchange_Value)+AF339*$N339*SUMIF(Lists!$E$2:$E$133,'Quarterly Information'!$M339,Exchange_Value)+AF339*$P339*SUMIF(Lists!$E$2:$E$133,'Quarterly Information'!$O339,Exchange_Value)+AF339*$R339*SUMIF(Lists!$E$2:$E$133,'Quarterly Information'!$Q339,Exchange_Value)+AF339*$T339*SUMIF(Lists!$E$2:$E$133,'Quarterly Information'!$S339,Exchange_Value))/1000,AF339*SUMIF(Lists!$E$2:$E$133,$I339,Exchange_Value)/1000),1)</f>
        <v>0</v>
      </c>
    </row>
    <row r="340" spans="1:81" ht="14.1">
      <c r="A340" s="18">
        <v>298</v>
      </c>
      <c r="B340" s="46" t="str">
        <f t="shared" si="184"/>
        <v/>
      </c>
      <c r="C340" s="72"/>
      <c r="D340" s="47"/>
      <c r="E340" s="81"/>
      <c r="F340" s="48"/>
      <c r="G340" s="49"/>
      <c r="H340" s="50"/>
      <c r="I340" s="92"/>
      <c r="J340" s="104"/>
      <c r="K340" s="109"/>
      <c r="L340" s="51"/>
      <c r="M340" s="48"/>
      <c r="N340" s="51"/>
      <c r="O340" s="48"/>
      <c r="P340" s="51"/>
      <c r="Q340" s="69"/>
      <c r="R340" s="51"/>
      <c r="S340" s="69"/>
      <c r="T340" s="110"/>
      <c r="U340" s="107"/>
      <c r="V340" s="48"/>
      <c r="W340" s="52"/>
      <c r="X340" s="48"/>
      <c r="Y340" s="116"/>
      <c r="Z340" s="133"/>
      <c r="AA340" s="131"/>
      <c r="AB340" s="76"/>
      <c r="AC340" s="76"/>
      <c r="AD340" s="76"/>
      <c r="AE340" s="76"/>
      <c r="AF340" s="76"/>
      <c r="AG340" s="145"/>
      <c r="AH340"/>
      <c r="AI340" s="148">
        <f t="shared" si="148"/>
        <v>0</v>
      </c>
      <c r="AJ340" s="148">
        <f t="shared" si="149"/>
        <v>0</v>
      </c>
      <c r="AK340" s="148">
        <f t="shared" si="150"/>
        <v>0</v>
      </c>
      <c r="AL340" s="148">
        <f t="shared" si="151"/>
        <v>0</v>
      </c>
      <c r="AM340" s="148">
        <f t="shared" si="152"/>
        <v>0</v>
      </c>
      <c r="AN340" s="148">
        <f t="shared" si="153"/>
        <v>0</v>
      </c>
      <c r="AO340" s="150"/>
      <c r="AP340" s="149" t="e">
        <f t="shared" si="154"/>
        <v>#DIV/0!</v>
      </c>
      <c r="AQ340" s="149" t="e">
        <f t="shared" si="155"/>
        <v>#DIV/0!</v>
      </c>
      <c r="AR340" s="149" t="e">
        <f t="shared" si="156"/>
        <v>#DIV/0!</v>
      </c>
      <c r="AS340" s="149" t="e">
        <f t="shared" si="157"/>
        <v>#DIV/0!</v>
      </c>
      <c r="AT340" s="149" t="e">
        <f t="shared" si="158"/>
        <v>#DIV/0!</v>
      </c>
      <c r="AU340" s="148">
        <f t="shared" si="159"/>
        <v>0</v>
      </c>
      <c r="AV340" s="149" t="e">
        <f t="shared" si="160"/>
        <v>#DIV/0!</v>
      </c>
      <c r="AW340" s="149" t="e">
        <f t="shared" si="161"/>
        <v>#DIV/0!</v>
      </c>
      <c r="AX340" s="149" t="e">
        <f t="shared" si="162"/>
        <v>#DIV/0!</v>
      </c>
      <c r="AY340" s="149" t="e">
        <f t="shared" si="163"/>
        <v>#DIV/0!</v>
      </c>
      <c r="AZ340" s="149" t="e">
        <f t="shared" si="164"/>
        <v>#DIV/0!</v>
      </c>
      <c r="BA340" s="148">
        <f t="shared" si="165"/>
        <v>0</v>
      </c>
      <c r="BB340" s="149" t="e">
        <f t="shared" si="166"/>
        <v>#DIV/0!</v>
      </c>
      <c r="BC340" s="149" t="e">
        <f t="shared" si="167"/>
        <v>#DIV/0!</v>
      </c>
      <c r="BD340" s="149" t="e">
        <f t="shared" si="168"/>
        <v>#DIV/0!</v>
      </c>
      <c r="BE340" s="149" t="e">
        <f t="shared" si="169"/>
        <v>#DIV/0!</v>
      </c>
      <c r="BF340" s="149" t="e">
        <f t="shared" si="170"/>
        <v>#DIV/0!</v>
      </c>
      <c r="BG340" s="148">
        <f t="shared" si="171"/>
        <v>0</v>
      </c>
      <c r="BH340" s="149" t="e">
        <f t="shared" si="172"/>
        <v>#DIV/0!</v>
      </c>
      <c r="BI340" s="149" t="e">
        <f t="shared" si="173"/>
        <v>#DIV/0!</v>
      </c>
      <c r="BJ340" s="149" t="e">
        <f t="shared" si="174"/>
        <v>#DIV/0!</v>
      </c>
      <c r="BK340" s="149" t="e">
        <f t="shared" si="175"/>
        <v>#DIV/0!</v>
      </c>
      <c r="BL340" s="149" t="e">
        <f t="shared" si="176"/>
        <v>#DIV/0!</v>
      </c>
      <c r="BM340" s="148">
        <f t="shared" si="177"/>
        <v>0</v>
      </c>
      <c r="BN340" s="149" t="e">
        <f t="shared" si="178"/>
        <v>#DIV/0!</v>
      </c>
      <c r="BO340" s="149" t="e">
        <f t="shared" si="179"/>
        <v>#DIV/0!</v>
      </c>
      <c r="BP340" s="149" t="e">
        <f t="shared" si="180"/>
        <v>#DIV/0!</v>
      </c>
      <c r="BQ340" s="149" t="e">
        <f t="shared" si="181"/>
        <v>#DIV/0!</v>
      </c>
      <c r="BR340" s="149" t="e">
        <f t="shared" si="182"/>
        <v>#DIV/0!</v>
      </c>
      <c r="BS340" s="148">
        <f t="shared" si="183"/>
        <v>0</v>
      </c>
      <c r="BT340" s="150"/>
      <c r="BU340" s="150" t="e">
        <f>VLOOKUP(I340,Lists!$D$2:$D$19,1,FALSE)</f>
        <v>#N/A</v>
      </c>
      <c r="BV340" s="150" t="e">
        <f>VLOOKUP($I340,Blends!$B$2:$B$115,1,FALSE)</f>
        <v>#N/A</v>
      </c>
      <c r="BW340" s="150"/>
      <c r="BX340" s="151">
        <f>ROUND(IF($I340="Other HFC Blend",(AA340*$L340*SUMIF(Lists!$E$2:$E$133,'Quarterly Information'!$K340,Exchange_Value)+AA340*$N340*SUMIF(Lists!$E$2:$E$133,'Quarterly Information'!$M340,Exchange_Value)+AA340*$P340*SUMIF(Lists!$E$2:$E$133,'Quarterly Information'!$O340,Exchange_Value)+AA340*$R340*SUMIF(Lists!$E$2:$E$133,'Quarterly Information'!$Q340,Exchange_Value)+AA340*$T340*SUMIF(Lists!$E$2:$E$133,'Quarterly Information'!$S340,Exchange_Value))/1000,AA340*SUMIF(Lists!$E$2:$E$133,$I340,Exchange_Value)/1000),1)</f>
        <v>0</v>
      </c>
      <c r="BY340" s="151">
        <f>ROUND(IF($I340="Other HFC Blend",(AB340*$L340*SUMIF(Lists!$E$2:$E$133,'Quarterly Information'!$K340,Exchange_Value)+AB340*$N340*SUMIF(Lists!$E$2:$E$133,'Quarterly Information'!$M340,Exchange_Value)+AB340*$P340*SUMIF(Lists!$E$2:$E$133,'Quarterly Information'!$O340,Exchange_Value)+AB340*$R340*SUMIF(Lists!$E$2:$E$133,'Quarterly Information'!$Q340,Exchange_Value)+AB340*$T340*SUMIF(Lists!$E$2:$E$133,'Quarterly Information'!$S340,Exchange_Value))/1000,AB340*SUMIF(Lists!$E$2:$E$133,$I340,Exchange_Value)/1000),1)</f>
        <v>0</v>
      </c>
      <c r="BZ340" s="151">
        <f>ROUND(IF($I340="Other HFC Blend",(AC340*$L340*SUMIF(Lists!$E$2:$E$133,'Quarterly Information'!$K340,Exchange_Value)+AC340*$N340*SUMIF(Lists!$E$2:$E$133,'Quarterly Information'!$M340,Exchange_Value)+AC340*$P340*SUMIF(Lists!$E$2:$E$133,'Quarterly Information'!$O340,Exchange_Value)+AC340*$R340*SUMIF(Lists!$E$2:$E$133,'Quarterly Information'!$Q340,Exchange_Value)+AC340*$T340*SUMIF(Lists!$E$2:$E$133,'Quarterly Information'!$S340,Exchange_Value))/1000,AC340*SUMIF(Lists!$E$2:$E$133,$I340,Exchange_Value)/1000),1)</f>
        <v>0</v>
      </c>
      <c r="CA340" s="151">
        <f>ROUND(IF($I340="Other HFC Blend",(AD340*$L340*SUMIF(Lists!$E$2:$E$133,'Quarterly Information'!$K340,Exchange_Value)+AD340*$N340*SUMIF(Lists!$E$2:$E$133,'Quarterly Information'!$M340,Exchange_Value)+AD340*$P340*SUMIF(Lists!$E$2:$E$133,'Quarterly Information'!$O340,Exchange_Value)+AD340*$R340*SUMIF(Lists!$E$2:$E$133,'Quarterly Information'!$Q340,Exchange_Value)+AD340*$T340*SUMIF(Lists!$E$2:$E$133,'Quarterly Information'!$S340,Exchange_Value))/1000,AD340*SUMIF(Lists!$E$2:$E$133,$I340,Exchange_Value)/1000),1)</f>
        <v>0</v>
      </c>
      <c r="CB340" s="151">
        <f>ROUND(IF($I340="Other HFC Blend",(AE340*$L340*SUMIF(Lists!$E$2:$E$133,'Quarterly Information'!$K340,Exchange_Value)+AE340*$N340*SUMIF(Lists!$E$2:$E$133,'Quarterly Information'!$M340,Exchange_Value)+AE340*$P340*SUMIF(Lists!$E$2:$E$133,'Quarterly Information'!$O340,Exchange_Value)+AE340*$R340*SUMIF(Lists!$E$2:$E$133,'Quarterly Information'!$Q340,Exchange_Value)+AE340*$T340*SUMIF(Lists!$E$2:$E$133,'Quarterly Information'!$S340,Exchange_Value))/1000,AE340*SUMIF(Lists!$E$2:$E$133,$I340,Exchange_Value)/1000),1)</f>
        <v>0</v>
      </c>
      <c r="CC340" s="151">
        <f>ROUND(IF($I340="Other HFC Blend",(AF340*$L340*SUMIF(Lists!$E$2:$E$133,'Quarterly Information'!$K340,Exchange_Value)+AF340*$N340*SUMIF(Lists!$E$2:$E$133,'Quarterly Information'!$M340,Exchange_Value)+AF340*$P340*SUMIF(Lists!$E$2:$E$133,'Quarterly Information'!$O340,Exchange_Value)+AF340*$R340*SUMIF(Lists!$E$2:$E$133,'Quarterly Information'!$Q340,Exchange_Value)+AF340*$T340*SUMIF(Lists!$E$2:$E$133,'Quarterly Information'!$S340,Exchange_Value))/1000,AF340*SUMIF(Lists!$E$2:$E$133,$I340,Exchange_Value)/1000),1)</f>
        <v>0</v>
      </c>
    </row>
    <row r="341" spans="1:81" ht="14.1">
      <c r="A341" s="18">
        <v>299</v>
      </c>
      <c r="B341" s="46" t="str">
        <f t="shared" si="184"/>
        <v/>
      </c>
      <c r="C341" s="72"/>
      <c r="D341" s="47"/>
      <c r="E341" s="81"/>
      <c r="F341" s="48"/>
      <c r="G341" s="49"/>
      <c r="H341" s="50"/>
      <c r="I341" s="92"/>
      <c r="J341" s="104"/>
      <c r="K341" s="109"/>
      <c r="L341" s="51"/>
      <c r="M341" s="48"/>
      <c r="N341" s="51"/>
      <c r="O341" s="48"/>
      <c r="P341" s="51"/>
      <c r="Q341" s="69"/>
      <c r="R341" s="51"/>
      <c r="S341" s="69"/>
      <c r="T341" s="110"/>
      <c r="U341" s="107"/>
      <c r="V341" s="48"/>
      <c r="W341" s="52"/>
      <c r="X341" s="48"/>
      <c r="Y341" s="116"/>
      <c r="Z341" s="133"/>
      <c r="AA341" s="131"/>
      <c r="AB341" s="76"/>
      <c r="AC341" s="76"/>
      <c r="AD341" s="76"/>
      <c r="AE341" s="76"/>
      <c r="AF341" s="76"/>
      <c r="AG341" s="145"/>
      <c r="AH341"/>
      <c r="AI341" s="148">
        <f t="shared" si="148"/>
        <v>0</v>
      </c>
      <c r="AJ341" s="148">
        <f t="shared" si="149"/>
        <v>0</v>
      </c>
      <c r="AK341" s="148">
        <f t="shared" si="150"/>
        <v>0</v>
      </c>
      <c r="AL341" s="148">
        <f t="shared" si="151"/>
        <v>0</v>
      </c>
      <c r="AM341" s="148">
        <f t="shared" si="152"/>
        <v>0</v>
      </c>
      <c r="AN341" s="148">
        <f t="shared" si="153"/>
        <v>0</v>
      </c>
      <c r="AO341" s="150"/>
      <c r="AP341" s="149" t="e">
        <f t="shared" si="154"/>
        <v>#DIV/0!</v>
      </c>
      <c r="AQ341" s="149" t="e">
        <f t="shared" si="155"/>
        <v>#DIV/0!</v>
      </c>
      <c r="AR341" s="149" t="e">
        <f t="shared" si="156"/>
        <v>#DIV/0!</v>
      </c>
      <c r="AS341" s="149" t="e">
        <f t="shared" si="157"/>
        <v>#DIV/0!</v>
      </c>
      <c r="AT341" s="149" t="e">
        <f t="shared" si="158"/>
        <v>#DIV/0!</v>
      </c>
      <c r="AU341" s="148">
        <f t="shared" si="159"/>
        <v>0</v>
      </c>
      <c r="AV341" s="149" t="e">
        <f t="shared" si="160"/>
        <v>#DIV/0!</v>
      </c>
      <c r="AW341" s="149" t="e">
        <f t="shared" si="161"/>
        <v>#DIV/0!</v>
      </c>
      <c r="AX341" s="149" t="e">
        <f t="shared" si="162"/>
        <v>#DIV/0!</v>
      </c>
      <c r="AY341" s="149" t="e">
        <f t="shared" si="163"/>
        <v>#DIV/0!</v>
      </c>
      <c r="AZ341" s="149" t="e">
        <f t="shared" si="164"/>
        <v>#DIV/0!</v>
      </c>
      <c r="BA341" s="148">
        <f t="shared" si="165"/>
        <v>0</v>
      </c>
      <c r="BB341" s="149" t="e">
        <f t="shared" si="166"/>
        <v>#DIV/0!</v>
      </c>
      <c r="BC341" s="149" t="e">
        <f t="shared" si="167"/>
        <v>#DIV/0!</v>
      </c>
      <c r="BD341" s="149" t="e">
        <f t="shared" si="168"/>
        <v>#DIV/0!</v>
      </c>
      <c r="BE341" s="149" t="e">
        <f t="shared" si="169"/>
        <v>#DIV/0!</v>
      </c>
      <c r="BF341" s="149" t="e">
        <f t="shared" si="170"/>
        <v>#DIV/0!</v>
      </c>
      <c r="BG341" s="148">
        <f t="shared" si="171"/>
        <v>0</v>
      </c>
      <c r="BH341" s="149" t="e">
        <f t="shared" si="172"/>
        <v>#DIV/0!</v>
      </c>
      <c r="BI341" s="149" t="e">
        <f t="shared" si="173"/>
        <v>#DIV/0!</v>
      </c>
      <c r="BJ341" s="149" t="e">
        <f t="shared" si="174"/>
        <v>#DIV/0!</v>
      </c>
      <c r="BK341" s="149" t="e">
        <f t="shared" si="175"/>
        <v>#DIV/0!</v>
      </c>
      <c r="BL341" s="149" t="e">
        <f t="shared" si="176"/>
        <v>#DIV/0!</v>
      </c>
      <c r="BM341" s="148">
        <f t="shared" si="177"/>
        <v>0</v>
      </c>
      <c r="BN341" s="149" t="e">
        <f t="shared" si="178"/>
        <v>#DIV/0!</v>
      </c>
      <c r="BO341" s="149" t="e">
        <f t="shared" si="179"/>
        <v>#DIV/0!</v>
      </c>
      <c r="BP341" s="149" t="e">
        <f t="shared" si="180"/>
        <v>#DIV/0!</v>
      </c>
      <c r="BQ341" s="149" t="e">
        <f t="shared" si="181"/>
        <v>#DIV/0!</v>
      </c>
      <c r="BR341" s="149" t="e">
        <f t="shared" si="182"/>
        <v>#DIV/0!</v>
      </c>
      <c r="BS341" s="148">
        <f t="shared" si="183"/>
        <v>0</v>
      </c>
      <c r="BT341" s="150"/>
      <c r="BU341" s="150" t="e">
        <f>VLOOKUP(I341,Lists!$D$2:$D$19,1,FALSE)</f>
        <v>#N/A</v>
      </c>
      <c r="BV341" s="150" t="e">
        <f>VLOOKUP($I341,Blends!$B$2:$B$115,1,FALSE)</f>
        <v>#N/A</v>
      </c>
      <c r="BW341" s="150"/>
      <c r="BX341" s="151">
        <f>ROUND(IF($I341="Other HFC Blend",(AA341*$L341*SUMIF(Lists!$E$2:$E$133,'Quarterly Information'!$K341,Exchange_Value)+AA341*$N341*SUMIF(Lists!$E$2:$E$133,'Quarterly Information'!$M341,Exchange_Value)+AA341*$P341*SUMIF(Lists!$E$2:$E$133,'Quarterly Information'!$O341,Exchange_Value)+AA341*$R341*SUMIF(Lists!$E$2:$E$133,'Quarterly Information'!$Q341,Exchange_Value)+AA341*$T341*SUMIF(Lists!$E$2:$E$133,'Quarterly Information'!$S341,Exchange_Value))/1000,AA341*SUMIF(Lists!$E$2:$E$133,$I341,Exchange_Value)/1000),1)</f>
        <v>0</v>
      </c>
      <c r="BY341" s="151">
        <f>ROUND(IF($I341="Other HFC Blend",(AB341*$L341*SUMIF(Lists!$E$2:$E$133,'Quarterly Information'!$K341,Exchange_Value)+AB341*$N341*SUMIF(Lists!$E$2:$E$133,'Quarterly Information'!$M341,Exchange_Value)+AB341*$P341*SUMIF(Lists!$E$2:$E$133,'Quarterly Information'!$O341,Exchange_Value)+AB341*$R341*SUMIF(Lists!$E$2:$E$133,'Quarterly Information'!$Q341,Exchange_Value)+AB341*$T341*SUMIF(Lists!$E$2:$E$133,'Quarterly Information'!$S341,Exchange_Value))/1000,AB341*SUMIF(Lists!$E$2:$E$133,$I341,Exchange_Value)/1000),1)</f>
        <v>0</v>
      </c>
      <c r="BZ341" s="151">
        <f>ROUND(IF($I341="Other HFC Blend",(AC341*$L341*SUMIF(Lists!$E$2:$E$133,'Quarterly Information'!$K341,Exchange_Value)+AC341*$N341*SUMIF(Lists!$E$2:$E$133,'Quarterly Information'!$M341,Exchange_Value)+AC341*$P341*SUMIF(Lists!$E$2:$E$133,'Quarterly Information'!$O341,Exchange_Value)+AC341*$R341*SUMIF(Lists!$E$2:$E$133,'Quarterly Information'!$Q341,Exchange_Value)+AC341*$T341*SUMIF(Lists!$E$2:$E$133,'Quarterly Information'!$S341,Exchange_Value))/1000,AC341*SUMIF(Lists!$E$2:$E$133,$I341,Exchange_Value)/1000),1)</f>
        <v>0</v>
      </c>
      <c r="CA341" s="151">
        <f>ROUND(IF($I341="Other HFC Blend",(AD341*$L341*SUMIF(Lists!$E$2:$E$133,'Quarterly Information'!$K341,Exchange_Value)+AD341*$N341*SUMIF(Lists!$E$2:$E$133,'Quarterly Information'!$M341,Exchange_Value)+AD341*$P341*SUMIF(Lists!$E$2:$E$133,'Quarterly Information'!$O341,Exchange_Value)+AD341*$R341*SUMIF(Lists!$E$2:$E$133,'Quarterly Information'!$Q341,Exchange_Value)+AD341*$T341*SUMIF(Lists!$E$2:$E$133,'Quarterly Information'!$S341,Exchange_Value))/1000,AD341*SUMIF(Lists!$E$2:$E$133,$I341,Exchange_Value)/1000),1)</f>
        <v>0</v>
      </c>
      <c r="CB341" s="151">
        <f>ROUND(IF($I341="Other HFC Blend",(AE341*$L341*SUMIF(Lists!$E$2:$E$133,'Quarterly Information'!$K341,Exchange_Value)+AE341*$N341*SUMIF(Lists!$E$2:$E$133,'Quarterly Information'!$M341,Exchange_Value)+AE341*$P341*SUMIF(Lists!$E$2:$E$133,'Quarterly Information'!$O341,Exchange_Value)+AE341*$R341*SUMIF(Lists!$E$2:$E$133,'Quarterly Information'!$Q341,Exchange_Value)+AE341*$T341*SUMIF(Lists!$E$2:$E$133,'Quarterly Information'!$S341,Exchange_Value))/1000,AE341*SUMIF(Lists!$E$2:$E$133,$I341,Exchange_Value)/1000),1)</f>
        <v>0</v>
      </c>
      <c r="CC341" s="151">
        <f>ROUND(IF($I341="Other HFC Blend",(AF341*$L341*SUMIF(Lists!$E$2:$E$133,'Quarterly Information'!$K341,Exchange_Value)+AF341*$N341*SUMIF(Lists!$E$2:$E$133,'Quarterly Information'!$M341,Exchange_Value)+AF341*$P341*SUMIF(Lists!$E$2:$E$133,'Quarterly Information'!$O341,Exchange_Value)+AF341*$R341*SUMIF(Lists!$E$2:$E$133,'Quarterly Information'!$Q341,Exchange_Value)+AF341*$T341*SUMIF(Lists!$E$2:$E$133,'Quarterly Information'!$S341,Exchange_Value))/1000,AF341*SUMIF(Lists!$E$2:$E$133,$I341,Exchange_Value)/1000),1)</f>
        <v>0</v>
      </c>
    </row>
    <row r="342" spans="1:81" ht="14.1">
      <c r="A342" s="18">
        <v>300</v>
      </c>
      <c r="B342" s="46" t="str">
        <f t="shared" si="184"/>
        <v/>
      </c>
      <c r="C342" s="72"/>
      <c r="D342" s="47"/>
      <c r="E342" s="81"/>
      <c r="F342" s="48"/>
      <c r="G342" s="49"/>
      <c r="H342" s="50"/>
      <c r="I342" s="92"/>
      <c r="J342" s="104"/>
      <c r="K342" s="109"/>
      <c r="L342" s="51"/>
      <c r="M342" s="48"/>
      <c r="N342" s="51"/>
      <c r="O342" s="48"/>
      <c r="P342" s="51"/>
      <c r="Q342" s="69"/>
      <c r="R342" s="51"/>
      <c r="S342" s="69"/>
      <c r="T342" s="110"/>
      <c r="U342" s="107"/>
      <c r="V342" s="48"/>
      <c r="W342" s="52"/>
      <c r="X342" s="48"/>
      <c r="Y342" s="116"/>
      <c r="Z342" s="133"/>
      <c r="AA342" s="131"/>
      <c r="AB342" s="76"/>
      <c r="AC342" s="76"/>
      <c r="AD342" s="76"/>
      <c r="AE342" s="76"/>
      <c r="AF342" s="76"/>
      <c r="AG342" s="145"/>
      <c r="AH342"/>
      <c r="AI342" s="148">
        <f t="shared" si="148"/>
        <v>0</v>
      </c>
      <c r="AJ342" s="148">
        <f t="shared" si="149"/>
        <v>0</v>
      </c>
      <c r="AK342" s="148">
        <f t="shared" si="150"/>
        <v>0</v>
      </c>
      <c r="AL342" s="148">
        <f t="shared" si="151"/>
        <v>0</v>
      </c>
      <c r="AM342" s="148">
        <f t="shared" si="152"/>
        <v>0</v>
      </c>
      <c r="AN342" s="148">
        <f t="shared" si="153"/>
        <v>0</v>
      </c>
      <c r="AO342" s="150"/>
      <c r="AP342" s="149" t="e">
        <f t="shared" si="154"/>
        <v>#DIV/0!</v>
      </c>
      <c r="AQ342" s="149" t="e">
        <f t="shared" si="155"/>
        <v>#DIV/0!</v>
      </c>
      <c r="AR342" s="149" t="e">
        <f t="shared" si="156"/>
        <v>#DIV/0!</v>
      </c>
      <c r="AS342" s="149" t="e">
        <f t="shared" si="157"/>
        <v>#DIV/0!</v>
      </c>
      <c r="AT342" s="149" t="e">
        <f t="shared" si="158"/>
        <v>#DIV/0!</v>
      </c>
      <c r="AU342" s="148">
        <f t="shared" si="159"/>
        <v>0</v>
      </c>
      <c r="AV342" s="149" t="e">
        <f t="shared" si="160"/>
        <v>#DIV/0!</v>
      </c>
      <c r="AW342" s="149" t="e">
        <f t="shared" si="161"/>
        <v>#DIV/0!</v>
      </c>
      <c r="AX342" s="149" t="e">
        <f t="shared" si="162"/>
        <v>#DIV/0!</v>
      </c>
      <c r="AY342" s="149" t="e">
        <f t="shared" si="163"/>
        <v>#DIV/0!</v>
      </c>
      <c r="AZ342" s="149" t="e">
        <f t="shared" si="164"/>
        <v>#DIV/0!</v>
      </c>
      <c r="BA342" s="148">
        <f t="shared" si="165"/>
        <v>0</v>
      </c>
      <c r="BB342" s="149" t="e">
        <f t="shared" si="166"/>
        <v>#DIV/0!</v>
      </c>
      <c r="BC342" s="149" t="e">
        <f t="shared" si="167"/>
        <v>#DIV/0!</v>
      </c>
      <c r="BD342" s="149" t="e">
        <f t="shared" si="168"/>
        <v>#DIV/0!</v>
      </c>
      <c r="BE342" s="149" t="e">
        <f t="shared" si="169"/>
        <v>#DIV/0!</v>
      </c>
      <c r="BF342" s="149" t="e">
        <f t="shared" si="170"/>
        <v>#DIV/0!</v>
      </c>
      <c r="BG342" s="148">
        <f t="shared" si="171"/>
        <v>0</v>
      </c>
      <c r="BH342" s="149" t="e">
        <f t="shared" si="172"/>
        <v>#DIV/0!</v>
      </c>
      <c r="BI342" s="149" t="e">
        <f t="shared" si="173"/>
        <v>#DIV/0!</v>
      </c>
      <c r="BJ342" s="149" t="e">
        <f t="shared" si="174"/>
        <v>#DIV/0!</v>
      </c>
      <c r="BK342" s="149" t="e">
        <f t="shared" si="175"/>
        <v>#DIV/0!</v>
      </c>
      <c r="BL342" s="149" t="e">
        <f t="shared" si="176"/>
        <v>#DIV/0!</v>
      </c>
      <c r="BM342" s="148">
        <f t="shared" si="177"/>
        <v>0</v>
      </c>
      <c r="BN342" s="149" t="e">
        <f t="shared" si="178"/>
        <v>#DIV/0!</v>
      </c>
      <c r="BO342" s="149" t="e">
        <f t="shared" si="179"/>
        <v>#DIV/0!</v>
      </c>
      <c r="BP342" s="149" t="e">
        <f t="shared" si="180"/>
        <v>#DIV/0!</v>
      </c>
      <c r="BQ342" s="149" t="e">
        <f t="shared" si="181"/>
        <v>#DIV/0!</v>
      </c>
      <c r="BR342" s="149" t="e">
        <f t="shared" si="182"/>
        <v>#DIV/0!</v>
      </c>
      <c r="BS342" s="148">
        <f t="shared" si="183"/>
        <v>0</v>
      </c>
      <c r="BT342" s="150"/>
      <c r="BU342" s="150" t="e">
        <f>VLOOKUP(I342,Lists!$D$2:$D$19,1,FALSE)</f>
        <v>#N/A</v>
      </c>
      <c r="BV342" s="150" t="e">
        <f>VLOOKUP($I342,Blends!$B$2:$B$115,1,FALSE)</f>
        <v>#N/A</v>
      </c>
      <c r="BW342" s="150"/>
      <c r="BX342" s="151">
        <f>ROUND(IF($I342="Other HFC Blend",(AA342*$L342*SUMIF(Lists!$E$2:$E$133,'Quarterly Information'!$K342,Exchange_Value)+AA342*$N342*SUMIF(Lists!$E$2:$E$133,'Quarterly Information'!$M342,Exchange_Value)+AA342*$P342*SUMIF(Lists!$E$2:$E$133,'Quarterly Information'!$O342,Exchange_Value)+AA342*$R342*SUMIF(Lists!$E$2:$E$133,'Quarterly Information'!$Q342,Exchange_Value)+AA342*$T342*SUMIF(Lists!$E$2:$E$133,'Quarterly Information'!$S342,Exchange_Value))/1000,AA342*SUMIF(Lists!$E$2:$E$133,$I342,Exchange_Value)/1000),1)</f>
        <v>0</v>
      </c>
      <c r="BY342" s="151">
        <f>ROUND(IF($I342="Other HFC Blend",(AB342*$L342*SUMIF(Lists!$E$2:$E$133,'Quarterly Information'!$K342,Exchange_Value)+AB342*$N342*SUMIF(Lists!$E$2:$E$133,'Quarterly Information'!$M342,Exchange_Value)+AB342*$P342*SUMIF(Lists!$E$2:$E$133,'Quarterly Information'!$O342,Exchange_Value)+AB342*$R342*SUMIF(Lists!$E$2:$E$133,'Quarterly Information'!$Q342,Exchange_Value)+AB342*$T342*SUMIF(Lists!$E$2:$E$133,'Quarterly Information'!$S342,Exchange_Value))/1000,AB342*SUMIF(Lists!$E$2:$E$133,$I342,Exchange_Value)/1000),1)</f>
        <v>0</v>
      </c>
      <c r="BZ342" s="151">
        <f>ROUND(IF($I342="Other HFC Blend",(AC342*$L342*SUMIF(Lists!$E$2:$E$133,'Quarterly Information'!$K342,Exchange_Value)+AC342*$N342*SUMIF(Lists!$E$2:$E$133,'Quarterly Information'!$M342,Exchange_Value)+AC342*$P342*SUMIF(Lists!$E$2:$E$133,'Quarterly Information'!$O342,Exchange_Value)+AC342*$R342*SUMIF(Lists!$E$2:$E$133,'Quarterly Information'!$Q342,Exchange_Value)+AC342*$T342*SUMIF(Lists!$E$2:$E$133,'Quarterly Information'!$S342,Exchange_Value))/1000,AC342*SUMIF(Lists!$E$2:$E$133,$I342,Exchange_Value)/1000),1)</f>
        <v>0</v>
      </c>
      <c r="CA342" s="151">
        <f>ROUND(IF($I342="Other HFC Blend",(AD342*$L342*SUMIF(Lists!$E$2:$E$133,'Quarterly Information'!$K342,Exchange_Value)+AD342*$N342*SUMIF(Lists!$E$2:$E$133,'Quarterly Information'!$M342,Exchange_Value)+AD342*$P342*SUMIF(Lists!$E$2:$E$133,'Quarterly Information'!$O342,Exchange_Value)+AD342*$R342*SUMIF(Lists!$E$2:$E$133,'Quarterly Information'!$Q342,Exchange_Value)+AD342*$T342*SUMIF(Lists!$E$2:$E$133,'Quarterly Information'!$S342,Exchange_Value))/1000,AD342*SUMIF(Lists!$E$2:$E$133,$I342,Exchange_Value)/1000),1)</f>
        <v>0</v>
      </c>
      <c r="CB342" s="151">
        <f>ROUND(IF($I342="Other HFC Blend",(AE342*$L342*SUMIF(Lists!$E$2:$E$133,'Quarterly Information'!$K342,Exchange_Value)+AE342*$N342*SUMIF(Lists!$E$2:$E$133,'Quarterly Information'!$M342,Exchange_Value)+AE342*$P342*SUMIF(Lists!$E$2:$E$133,'Quarterly Information'!$O342,Exchange_Value)+AE342*$R342*SUMIF(Lists!$E$2:$E$133,'Quarterly Information'!$Q342,Exchange_Value)+AE342*$T342*SUMIF(Lists!$E$2:$E$133,'Quarterly Information'!$S342,Exchange_Value))/1000,AE342*SUMIF(Lists!$E$2:$E$133,$I342,Exchange_Value)/1000),1)</f>
        <v>0</v>
      </c>
      <c r="CC342" s="151">
        <f>ROUND(IF($I342="Other HFC Blend",(AF342*$L342*SUMIF(Lists!$E$2:$E$133,'Quarterly Information'!$K342,Exchange_Value)+AF342*$N342*SUMIF(Lists!$E$2:$E$133,'Quarterly Information'!$M342,Exchange_Value)+AF342*$P342*SUMIF(Lists!$E$2:$E$133,'Quarterly Information'!$O342,Exchange_Value)+AF342*$R342*SUMIF(Lists!$E$2:$E$133,'Quarterly Information'!$Q342,Exchange_Value)+AF342*$T342*SUMIF(Lists!$E$2:$E$133,'Quarterly Information'!$S342,Exchange_Value))/1000,AF342*SUMIF(Lists!$E$2:$E$133,$I342,Exchange_Value)/1000),1)</f>
        <v>0</v>
      </c>
    </row>
    <row r="343" spans="1:81" ht="14.1">
      <c r="A343" s="18">
        <v>301</v>
      </c>
      <c r="B343" s="46" t="str">
        <f t="shared" si="184"/>
        <v/>
      </c>
      <c r="C343" s="72"/>
      <c r="D343" s="47"/>
      <c r="E343" s="81"/>
      <c r="F343" s="48"/>
      <c r="G343" s="49"/>
      <c r="H343" s="50"/>
      <c r="I343" s="92"/>
      <c r="J343" s="104"/>
      <c r="K343" s="109"/>
      <c r="L343" s="51"/>
      <c r="M343" s="48"/>
      <c r="N343" s="51"/>
      <c r="O343" s="48"/>
      <c r="P343" s="51"/>
      <c r="Q343" s="69"/>
      <c r="R343" s="51"/>
      <c r="S343" s="69"/>
      <c r="T343" s="110"/>
      <c r="U343" s="107"/>
      <c r="V343" s="48"/>
      <c r="W343" s="52"/>
      <c r="X343" s="48"/>
      <c r="Y343" s="116"/>
      <c r="Z343" s="133"/>
      <c r="AA343" s="131"/>
      <c r="AB343" s="76"/>
      <c r="AC343" s="76"/>
      <c r="AD343" s="76"/>
      <c r="AE343" s="76"/>
      <c r="AF343" s="76"/>
      <c r="AG343" s="145"/>
      <c r="AH343"/>
      <c r="AI343" s="148">
        <f t="shared" si="148"/>
        <v>0</v>
      </c>
      <c r="AJ343" s="148">
        <f t="shared" si="149"/>
        <v>0</v>
      </c>
      <c r="AK343" s="148">
        <f t="shared" si="150"/>
        <v>0</v>
      </c>
      <c r="AL343" s="148">
        <f t="shared" si="151"/>
        <v>0</v>
      </c>
      <c r="AM343" s="148">
        <f t="shared" si="152"/>
        <v>0</v>
      </c>
      <c r="AN343" s="148">
        <f t="shared" si="153"/>
        <v>0</v>
      </c>
      <c r="AO343" s="150"/>
      <c r="AP343" s="149" t="e">
        <f t="shared" si="154"/>
        <v>#DIV/0!</v>
      </c>
      <c r="AQ343" s="149" t="e">
        <f t="shared" si="155"/>
        <v>#DIV/0!</v>
      </c>
      <c r="AR343" s="149" t="e">
        <f t="shared" si="156"/>
        <v>#DIV/0!</v>
      </c>
      <c r="AS343" s="149" t="e">
        <f t="shared" si="157"/>
        <v>#DIV/0!</v>
      </c>
      <c r="AT343" s="149" t="e">
        <f t="shared" si="158"/>
        <v>#DIV/0!</v>
      </c>
      <c r="AU343" s="148">
        <f t="shared" si="159"/>
        <v>0</v>
      </c>
      <c r="AV343" s="149" t="e">
        <f t="shared" si="160"/>
        <v>#DIV/0!</v>
      </c>
      <c r="AW343" s="149" t="e">
        <f t="shared" si="161"/>
        <v>#DIV/0!</v>
      </c>
      <c r="AX343" s="149" t="e">
        <f t="shared" si="162"/>
        <v>#DIV/0!</v>
      </c>
      <c r="AY343" s="149" t="e">
        <f t="shared" si="163"/>
        <v>#DIV/0!</v>
      </c>
      <c r="AZ343" s="149" t="e">
        <f t="shared" si="164"/>
        <v>#DIV/0!</v>
      </c>
      <c r="BA343" s="148">
        <f t="shared" si="165"/>
        <v>0</v>
      </c>
      <c r="BB343" s="149" t="e">
        <f t="shared" si="166"/>
        <v>#DIV/0!</v>
      </c>
      <c r="BC343" s="149" t="e">
        <f t="shared" si="167"/>
        <v>#DIV/0!</v>
      </c>
      <c r="BD343" s="149" t="e">
        <f t="shared" si="168"/>
        <v>#DIV/0!</v>
      </c>
      <c r="BE343" s="149" t="e">
        <f t="shared" si="169"/>
        <v>#DIV/0!</v>
      </c>
      <c r="BF343" s="149" t="e">
        <f t="shared" si="170"/>
        <v>#DIV/0!</v>
      </c>
      <c r="BG343" s="148">
        <f t="shared" si="171"/>
        <v>0</v>
      </c>
      <c r="BH343" s="149" t="e">
        <f t="shared" si="172"/>
        <v>#DIV/0!</v>
      </c>
      <c r="BI343" s="149" t="e">
        <f t="shared" si="173"/>
        <v>#DIV/0!</v>
      </c>
      <c r="BJ343" s="149" t="e">
        <f t="shared" si="174"/>
        <v>#DIV/0!</v>
      </c>
      <c r="BK343" s="149" t="e">
        <f t="shared" si="175"/>
        <v>#DIV/0!</v>
      </c>
      <c r="BL343" s="149" t="e">
        <f t="shared" si="176"/>
        <v>#DIV/0!</v>
      </c>
      <c r="BM343" s="148">
        <f t="shared" si="177"/>
        <v>0</v>
      </c>
      <c r="BN343" s="149" t="e">
        <f t="shared" si="178"/>
        <v>#DIV/0!</v>
      </c>
      <c r="BO343" s="149" t="e">
        <f t="shared" si="179"/>
        <v>#DIV/0!</v>
      </c>
      <c r="BP343" s="149" t="e">
        <f t="shared" si="180"/>
        <v>#DIV/0!</v>
      </c>
      <c r="BQ343" s="149" t="e">
        <f t="shared" si="181"/>
        <v>#DIV/0!</v>
      </c>
      <c r="BR343" s="149" t="e">
        <f t="shared" si="182"/>
        <v>#DIV/0!</v>
      </c>
      <c r="BS343" s="148">
        <f t="shared" si="183"/>
        <v>0</v>
      </c>
      <c r="BT343" s="150"/>
      <c r="BU343" s="150" t="e">
        <f>VLOOKUP(I343,Lists!$D$2:$D$19,1,FALSE)</f>
        <v>#N/A</v>
      </c>
      <c r="BV343" s="150" t="e">
        <f>VLOOKUP($I343,Blends!$B$2:$B$115,1,FALSE)</f>
        <v>#N/A</v>
      </c>
      <c r="BW343" s="150"/>
      <c r="BX343" s="151">
        <f>ROUND(IF($I343="Other HFC Blend",(AA343*$L343*SUMIF(Lists!$E$2:$E$133,'Quarterly Information'!$K343,Exchange_Value)+AA343*$N343*SUMIF(Lists!$E$2:$E$133,'Quarterly Information'!$M343,Exchange_Value)+AA343*$P343*SUMIF(Lists!$E$2:$E$133,'Quarterly Information'!$O343,Exchange_Value)+AA343*$R343*SUMIF(Lists!$E$2:$E$133,'Quarterly Information'!$Q343,Exchange_Value)+AA343*$T343*SUMIF(Lists!$E$2:$E$133,'Quarterly Information'!$S343,Exchange_Value))/1000,AA343*SUMIF(Lists!$E$2:$E$133,$I343,Exchange_Value)/1000),1)</f>
        <v>0</v>
      </c>
      <c r="BY343" s="151">
        <f>ROUND(IF($I343="Other HFC Blend",(AB343*$L343*SUMIF(Lists!$E$2:$E$133,'Quarterly Information'!$K343,Exchange_Value)+AB343*$N343*SUMIF(Lists!$E$2:$E$133,'Quarterly Information'!$M343,Exchange_Value)+AB343*$P343*SUMIF(Lists!$E$2:$E$133,'Quarterly Information'!$O343,Exchange_Value)+AB343*$R343*SUMIF(Lists!$E$2:$E$133,'Quarterly Information'!$Q343,Exchange_Value)+AB343*$T343*SUMIF(Lists!$E$2:$E$133,'Quarterly Information'!$S343,Exchange_Value))/1000,AB343*SUMIF(Lists!$E$2:$E$133,$I343,Exchange_Value)/1000),1)</f>
        <v>0</v>
      </c>
      <c r="BZ343" s="151">
        <f>ROUND(IF($I343="Other HFC Blend",(AC343*$L343*SUMIF(Lists!$E$2:$E$133,'Quarterly Information'!$K343,Exchange_Value)+AC343*$N343*SUMIF(Lists!$E$2:$E$133,'Quarterly Information'!$M343,Exchange_Value)+AC343*$P343*SUMIF(Lists!$E$2:$E$133,'Quarterly Information'!$O343,Exchange_Value)+AC343*$R343*SUMIF(Lists!$E$2:$E$133,'Quarterly Information'!$Q343,Exchange_Value)+AC343*$T343*SUMIF(Lists!$E$2:$E$133,'Quarterly Information'!$S343,Exchange_Value))/1000,AC343*SUMIF(Lists!$E$2:$E$133,$I343,Exchange_Value)/1000),1)</f>
        <v>0</v>
      </c>
      <c r="CA343" s="151">
        <f>ROUND(IF($I343="Other HFC Blend",(AD343*$L343*SUMIF(Lists!$E$2:$E$133,'Quarterly Information'!$K343,Exchange_Value)+AD343*$N343*SUMIF(Lists!$E$2:$E$133,'Quarterly Information'!$M343,Exchange_Value)+AD343*$P343*SUMIF(Lists!$E$2:$E$133,'Quarterly Information'!$O343,Exchange_Value)+AD343*$R343*SUMIF(Lists!$E$2:$E$133,'Quarterly Information'!$Q343,Exchange_Value)+AD343*$T343*SUMIF(Lists!$E$2:$E$133,'Quarterly Information'!$S343,Exchange_Value))/1000,AD343*SUMIF(Lists!$E$2:$E$133,$I343,Exchange_Value)/1000),1)</f>
        <v>0</v>
      </c>
      <c r="CB343" s="151">
        <f>ROUND(IF($I343="Other HFC Blend",(AE343*$L343*SUMIF(Lists!$E$2:$E$133,'Quarterly Information'!$K343,Exchange_Value)+AE343*$N343*SUMIF(Lists!$E$2:$E$133,'Quarterly Information'!$M343,Exchange_Value)+AE343*$P343*SUMIF(Lists!$E$2:$E$133,'Quarterly Information'!$O343,Exchange_Value)+AE343*$R343*SUMIF(Lists!$E$2:$E$133,'Quarterly Information'!$Q343,Exchange_Value)+AE343*$T343*SUMIF(Lists!$E$2:$E$133,'Quarterly Information'!$S343,Exchange_Value))/1000,AE343*SUMIF(Lists!$E$2:$E$133,$I343,Exchange_Value)/1000),1)</f>
        <v>0</v>
      </c>
      <c r="CC343" s="151">
        <f>ROUND(IF($I343="Other HFC Blend",(AF343*$L343*SUMIF(Lists!$E$2:$E$133,'Quarterly Information'!$K343,Exchange_Value)+AF343*$N343*SUMIF(Lists!$E$2:$E$133,'Quarterly Information'!$M343,Exchange_Value)+AF343*$P343*SUMIF(Lists!$E$2:$E$133,'Quarterly Information'!$O343,Exchange_Value)+AF343*$R343*SUMIF(Lists!$E$2:$E$133,'Quarterly Information'!$Q343,Exchange_Value)+AF343*$T343*SUMIF(Lists!$E$2:$E$133,'Quarterly Information'!$S343,Exchange_Value))/1000,AF343*SUMIF(Lists!$E$2:$E$133,$I343,Exchange_Value)/1000),1)</f>
        <v>0</v>
      </c>
    </row>
    <row r="344" spans="1:81" ht="14.1">
      <c r="A344" s="18">
        <v>302</v>
      </c>
      <c r="B344" s="46" t="str">
        <f t="shared" si="184"/>
        <v/>
      </c>
      <c r="C344" s="72"/>
      <c r="D344" s="47"/>
      <c r="E344" s="81"/>
      <c r="F344" s="48"/>
      <c r="G344" s="49"/>
      <c r="H344" s="50"/>
      <c r="I344" s="92"/>
      <c r="J344" s="104"/>
      <c r="K344" s="109"/>
      <c r="L344" s="51"/>
      <c r="M344" s="48"/>
      <c r="N344" s="51"/>
      <c r="O344" s="48"/>
      <c r="P344" s="51"/>
      <c r="Q344" s="69"/>
      <c r="R344" s="51"/>
      <c r="S344" s="69"/>
      <c r="T344" s="110"/>
      <c r="U344" s="107"/>
      <c r="V344" s="48"/>
      <c r="W344" s="52"/>
      <c r="X344" s="48"/>
      <c r="Y344" s="116"/>
      <c r="Z344" s="133"/>
      <c r="AA344" s="131"/>
      <c r="AB344" s="76"/>
      <c r="AC344" s="76"/>
      <c r="AD344" s="76"/>
      <c r="AE344" s="76"/>
      <c r="AF344" s="76"/>
      <c r="AG344" s="145"/>
      <c r="AH344"/>
      <c r="AI344" s="148">
        <f t="shared" si="148"/>
        <v>0</v>
      </c>
      <c r="AJ344" s="148">
        <f t="shared" si="149"/>
        <v>0</v>
      </c>
      <c r="AK344" s="148">
        <f t="shared" si="150"/>
        <v>0</v>
      </c>
      <c r="AL344" s="148">
        <f t="shared" si="151"/>
        <v>0</v>
      </c>
      <c r="AM344" s="148">
        <f t="shared" si="152"/>
        <v>0</v>
      </c>
      <c r="AN344" s="148">
        <f t="shared" si="153"/>
        <v>0</v>
      </c>
      <c r="AO344" s="150"/>
      <c r="AP344" s="149" t="e">
        <f t="shared" si="154"/>
        <v>#DIV/0!</v>
      </c>
      <c r="AQ344" s="149" t="e">
        <f t="shared" si="155"/>
        <v>#DIV/0!</v>
      </c>
      <c r="AR344" s="149" t="e">
        <f t="shared" si="156"/>
        <v>#DIV/0!</v>
      </c>
      <c r="AS344" s="149" t="e">
        <f t="shared" si="157"/>
        <v>#DIV/0!</v>
      </c>
      <c r="AT344" s="149" t="e">
        <f t="shared" si="158"/>
        <v>#DIV/0!</v>
      </c>
      <c r="AU344" s="148">
        <f t="shared" si="159"/>
        <v>0</v>
      </c>
      <c r="AV344" s="149" t="e">
        <f t="shared" si="160"/>
        <v>#DIV/0!</v>
      </c>
      <c r="AW344" s="149" t="e">
        <f t="shared" si="161"/>
        <v>#DIV/0!</v>
      </c>
      <c r="AX344" s="149" t="e">
        <f t="shared" si="162"/>
        <v>#DIV/0!</v>
      </c>
      <c r="AY344" s="149" t="e">
        <f t="shared" si="163"/>
        <v>#DIV/0!</v>
      </c>
      <c r="AZ344" s="149" t="e">
        <f t="shared" si="164"/>
        <v>#DIV/0!</v>
      </c>
      <c r="BA344" s="148">
        <f t="shared" si="165"/>
        <v>0</v>
      </c>
      <c r="BB344" s="149" t="e">
        <f t="shared" si="166"/>
        <v>#DIV/0!</v>
      </c>
      <c r="BC344" s="149" t="e">
        <f t="shared" si="167"/>
        <v>#DIV/0!</v>
      </c>
      <c r="BD344" s="149" t="e">
        <f t="shared" si="168"/>
        <v>#DIV/0!</v>
      </c>
      <c r="BE344" s="149" t="e">
        <f t="shared" si="169"/>
        <v>#DIV/0!</v>
      </c>
      <c r="BF344" s="149" t="e">
        <f t="shared" si="170"/>
        <v>#DIV/0!</v>
      </c>
      <c r="BG344" s="148">
        <f t="shared" si="171"/>
        <v>0</v>
      </c>
      <c r="BH344" s="149" t="e">
        <f t="shared" si="172"/>
        <v>#DIV/0!</v>
      </c>
      <c r="BI344" s="149" t="e">
        <f t="shared" si="173"/>
        <v>#DIV/0!</v>
      </c>
      <c r="BJ344" s="149" t="e">
        <f t="shared" si="174"/>
        <v>#DIV/0!</v>
      </c>
      <c r="BK344" s="149" t="e">
        <f t="shared" si="175"/>
        <v>#DIV/0!</v>
      </c>
      <c r="BL344" s="149" t="e">
        <f t="shared" si="176"/>
        <v>#DIV/0!</v>
      </c>
      <c r="BM344" s="148">
        <f t="shared" si="177"/>
        <v>0</v>
      </c>
      <c r="BN344" s="149" t="e">
        <f t="shared" si="178"/>
        <v>#DIV/0!</v>
      </c>
      <c r="BO344" s="149" t="e">
        <f t="shared" si="179"/>
        <v>#DIV/0!</v>
      </c>
      <c r="BP344" s="149" t="e">
        <f t="shared" si="180"/>
        <v>#DIV/0!</v>
      </c>
      <c r="BQ344" s="149" t="e">
        <f t="shared" si="181"/>
        <v>#DIV/0!</v>
      </c>
      <c r="BR344" s="149" t="e">
        <f t="shared" si="182"/>
        <v>#DIV/0!</v>
      </c>
      <c r="BS344" s="148">
        <f t="shared" si="183"/>
        <v>0</v>
      </c>
      <c r="BT344" s="150"/>
      <c r="BU344" s="150" t="e">
        <f>VLOOKUP(I344,Lists!$D$2:$D$19,1,FALSE)</f>
        <v>#N/A</v>
      </c>
      <c r="BV344" s="150" t="e">
        <f>VLOOKUP($I344,Blends!$B$2:$B$115,1,FALSE)</f>
        <v>#N/A</v>
      </c>
      <c r="BW344" s="150"/>
      <c r="BX344" s="151">
        <f>ROUND(IF($I344="Other HFC Blend",(AA344*$L344*SUMIF(Lists!$E$2:$E$133,'Quarterly Information'!$K344,Exchange_Value)+AA344*$N344*SUMIF(Lists!$E$2:$E$133,'Quarterly Information'!$M344,Exchange_Value)+AA344*$P344*SUMIF(Lists!$E$2:$E$133,'Quarterly Information'!$O344,Exchange_Value)+AA344*$R344*SUMIF(Lists!$E$2:$E$133,'Quarterly Information'!$Q344,Exchange_Value)+AA344*$T344*SUMIF(Lists!$E$2:$E$133,'Quarterly Information'!$S344,Exchange_Value))/1000,AA344*SUMIF(Lists!$E$2:$E$133,$I344,Exchange_Value)/1000),1)</f>
        <v>0</v>
      </c>
      <c r="BY344" s="151">
        <f>ROUND(IF($I344="Other HFC Blend",(AB344*$L344*SUMIF(Lists!$E$2:$E$133,'Quarterly Information'!$K344,Exchange_Value)+AB344*$N344*SUMIF(Lists!$E$2:$E$133,'Quarterly Information'!$M344,Exchange_Value)+AB344*$P344*SUMIF(Lists!$E$2:$E$133,'Quarterly Information'!$O344,Exchange_Value)+AB344*$R344*SUMIF(Lists!$E$2:$E$133,'Quarterly Information'!$Q344,Exchange_Value)+AB344*$T344*SUMIF(Lists!$E$2:$E$133,'Quarterly Information'!$S344,Exchange_Value))/1000,AB344*SUMIF(Lists!$E$2:$E$133,$I344,Exchange_Value)/1000),1)</f>
        <v>0</v>
      </c>
      <c r="BZ344" s="151">
        <f>ROUND(IF($I344="Other HFC Blend",(AC344*$L344*SUMIF(Lists!$E$2:$E$133,'Quarterly Information'!$K344,Exchange_Value)+AC344*$N344*SUMIF(Lists!$E$2:$E$133,'Quarterly Information'!$M344,Exchange_Value)+AC344*$P344*SUMIF(Lists!$E$2:$E$133,'Quarterly Information'!$O344,Exchange_Value)+AC344*$R344*SUMIF(Lists!$E$2:$E$133,'Quarterly Information'!$Q344,Exchange_Value)+AC344*$T344*SUMIF(Lists!$E$2:$E$133,'Quarterly Information'!$S344,Exchange_Value))/1000,AC344*SUMIF(Lists!$E$2:$E$133,$I344,Exchange_Value)/1000),1)</f>
        <v>0</v>
      </c>
      <c r="CA344" s="151">
        <f>ROUND(IF($I344="Other HFC Blend",(AD344*$L344*SUMIF(Lists!$E$2:$E$133,'Quarterly Information'!$K344,Exchange_Value)+AD344*$N344*SUMIF(Lists!$E$2:$E$133,'Quarterly Information'!$M344,Exchange_Value)+AD344*$P344*SUMIF(Lists!$E$2:$E$133,'Quarterly Information'!$O344,Exchange_Value)+AD344*$R344*SUMIF(Lists!$E$2:$E$133,'Quarterly Information'!$Q344,Exchange_Value)+AD344*$T344*SUMIF(Lists!$E$2:$E$133,'Quarterly Information'!$S344,Exchange_Value))/1000,AD344*SUMIF(Lists!$E$2:$E$133,$I344,Exchange_Value)/1000),1)</f>
        <v>0</v>
      </c>
      <c r="CB344" s="151">
        <f>ROUND(IF($I344="Other HFC Blend",(AE344*$L344*SUMIF(Lists!$E$2:$E$133,'Quarterly Information'!$K344,Exchange_Value)+AE344*$N344*SUMIF(Lists!$E$2:$E$133,'Quarterly Information'!$M344,Exchange_Value)+AE344*$P344*SUMIF(Lists!$E$2:$E$133,'Quarterly Information'!$O344,Exchange_Value)+AE344*$R344*SUMIF(Lists!$E$2:$E$133,'Quarterly Information'!$Q344,Exchange_Value)+AE344*$T344*SUMIF(Lists!$E$2:$E$133,'Quarterly Information'!$S344,Exchange_Value))/1000,AE344*SUMIF(Lists!$E$2:$E$133,$I344,Exchange_Value)/1000),1)</f>
        <v>0</v>
      </c>
      <c r="CC344" s="151">
        <f>ROUND(IF($I344="Other HFC Blend",(AF344*$L344*SUMIF(Lists!$E$2:$E$133,'Quarterly Information'!$K344,Exchange_Value)+AF344*$N344*SUMIF(Lists!$E$2:$E$133,'Quarterly Information'!$M344,Exchange_Value)+AF344*$P344*SUMIF(Lists!$E$2:$E$133,'Quarterly Information'!$O344,Exchange_Value)+AF344*$R344*SUMIF(Lists!$E$2:$E$133,'Quarterly Information'!$Q344,Exchange_Value)+AF344*$T344*SUMIF(Lists!$E$2:$E$133,'Quarterly Information'!$S344,Exchange_Value))/1000,AF344*SUMIF(Lists!$E$2:$E$133,$I344,Exchange_Value)/1000),1)</f>
        <v>0</v>
      </c>
    </row>
    <row r="345" spans="1:81" ht="14.1">
      <c r="A345" s="18">
        <v>303</v>
      </c>
      <c r="B345" s="46" t="str">
        <f t="shared" si="184"/>
        <v/>
      </c>
      <c r="C345" s="72"/>
      <c r="D345" s="47"/>
      <c r="E345" s="81"/>
      <c r="F345" s="48"/>
      <c r="G345" s="49"/>
      <c r="H345" s="50"/>
      <c r="I345" s="92"/>
      <c r="J345" s="104"/>
      <c r="K345" s="109"/>
      <c r="L345" s="51"/>
      <c r="M345" s="48"/>
      <c r="N345" s="51"/>
      <c r="O345" s="48"/>
      <c r="P345" s="51"/>
      <c r="Q345" s="69"/>
      <c r="R345" s="51"/>
      <c r="S345" s="69"/>
      <c r="T345" s="110"/>
      <c r="U345" s="107"/>
      <c r="V345" s="48"/>
      <c r="W345" s="52"/>
      <c r="X345" s="48"/>
      <c r="Y345" s="116"/>
      <c r="Z345" s="133"/>
      <c r="AA345" s="131"/>
      <c r="AB345" s="76"/>
      <c r="AC345" s="76"/>
      <c r="AD345" s="76"/>
      <c r="AE345" s="76"/>
      <c r="AF345" s="76"/>
      <c r="AG345" s="145"/>
      <c r="AH345"/>
      <c r="AI345" s="148">
        <f t="shared" si="148"/>
        <v>0</v>
      </c>
      <c r="AJ345" s="148">
        <f t="shared" si="149"/>
        <v>0</v>
      </c>
      <c r="AK345" s="148">
        <f t="shared" si="150"/>
        <v>0</v>
      </c>
      <c r="AL345" s="148">
        <f t="shared" si="151"/>
        <v>0</v>
      </c>
      <c r="AM345" s="148">
        <f t="shared" si="152"/>
        <v>0</v>
      </c>
      <c r="AN345" s="148">
        <f t="shared" si="153"/>
        <v>0</v>
      </c>
      <c r="AO345" s="150"/>
      <c r="AP345" s="149" t="e">
        <f t="shared" si="154"/>
        <v>#DIV/0!</v>
      </c>
      <c r="AQ345" s="149" t="e">
        <f t="shared" si="155"/>
        <v>#DIV/0!</v>
      </c>
      <c r="AR345" s="149" t="e">
        <f t="shared" si="156"/>
        <v>#DIV/0!</v>
      </c>
      <c r="AS345" s="149" t="e">
        <f t="shared" si="157"/>
        <v>#DIV/0!</v>
      </c>
      <c r="AT345" s="149" t="e">
        <f t="shared" si="158"/>
        <v>#DIV/0!</v>
      </c>
      <c r="AU345" s="148">
        <f t="shared" si="159"/>
        <v>0</v>
      </c>
      <c r="AV345" s="149" t="e">
        <f t="shared" si="160"/>
        <v>#DIV/0!</v>
      </c>
      <c r="AW345" s="149" t="e">
        <f t="shared" si="161"/>
        <v>#DIV/0!</v>
      </c>
      <c r="AX345" s="149" t="e">
        <f t="shared" si="162"/>
        <v>#DIV/0!</v>
      </c>
      <c r="AY345" s="149" t="e">
        <f t="shared" si="163"/>
        <v>#DIV/0!</v>
      </c>
      <c r="AZ345" s="149" t="e">
        <f t="shared" si="164"/>
        <v>#DIV/0!</v>
      </c>
      <c r="BA345" s="148">
        <f t="shared" si="165"/>
        <v>0</v>
      </c>
      <c r="BB345" s="149" t="e">
        <f t="shared" si="166"/>
        <v>#DIV/0!</v>
      </c>
      <c r="BC345" s="149" t="e">
        <f t="shared" si="167"/>
        <v>#DIV/0!</v>
      </c>
      <c r="BD345" s="149" t="e">
        <f t="shared" si="168"/>
        <v>#DIV/0!</v>
      </c>
      <c r="BE345" s="149" t="e">
        <f t="shared" si="169"/>
        <v>#DIV/0!</v>
      </c>
      <c r="BF345" s="149" t="e">
        <f t="shared" si="170"/>
        <v>#DIV/0!</v>
      </c>
      <c r="BG345" s="148">
        <f t="shared" si="171"/>
        <v>0</v>
      </c>
      <c r="BH345" s="149" t="e">
        <f t="shared" si="172"/>
        <v>#DIV/0!</v>
      </c>
      <c r="BI345" s="149" t="e">
        <f t="shared" si="173"/>
        <v>#DIV/0!</v>
      </c>
      <c r="BJ345" s="149" t="e">
        <f t="shared" si="174"/>
        <v>#DIV/0!</v>
      </c>
      <c r="BK345" s="149" t="e">
        <f t="shared" si="175"/>
        <v>#DIV/0!</v>
      </c>
      <c r="BL345" s="149" t="e">
        <f t="shared" si="176"/>
        <v>#DIV/0!</v>
      </c>
      <c r="BM345" s="148">
        <f t="shared" si="177"/>
        <v>0</v>
      </c>
      <c r="BN345" s="149" t="e">
        <f t="shared" si="178"/>
        <v>#DIV/0!</v>
      </c>
      <c r="BO345" s="149" t="e">
        <f t="shared" si="179"/>
        <v>#DIV/0!</v>
      </c>
      <c r="BP345" s="149" t="e">
        <f t="shared" si="180"/>
        <v>#DIV/0!</v>
      </c>
      <c r="BQ345" s="149" t="e">
        <f t="shared" si="181"/>
        <v>#DIV/0!</v>
      </c>
      <c r="BR345" s="149" t="e">
        <f t="shared" si="182"/>
        <v>#DIV/0!</v>
      </c>
      <c r="BS345" s="148">
        <f t="shared" si="183"/>
        <v>0</v>
      </c>
      <c r="BT345" s="150"/>
      <c r="BU345" s="150" t="e">
        <f>VLOOKUP(I345,Lists!$D$2:$D$19,1,FALSE)</f>
        <v>#N/A</v>
      </c>
      <c r="BV345" s="150" t="e">
        <f>VLOOKUP($I345,Blends!$B$2:$B$115,1,FALSE)</f>
        <v>#N/A</v>
      </c>
      <c r="BW345" s="150"/>
      <c r="BX345" s="151">
        <f>ROUND(IF($I345="Other HFC Blend",(AA345*$L345*SUMIF(Lists!$E$2:$E$133,'Quarterly Information'!$K345,Exchange_Value)+AA345*$N345*SUMIF(Lists!$E$2:$E$133,'Quarterly Information'!$M345,Exchange_Value)+AA345*$P345*SUMIF(Lists!$E$2:$E$133,'Quarterly Information'!$O345,Exchange_Value)+AA345*$R345*SUMIF(Lists!$E$2:$E$133,'Quarterly Information'!$Q345,Exchange_Value)+AA345*$T345*SUMIF(Lists!$E$2:$E$133,'Quarterly Information'!$S345,Exchange_Value))/1000,AA345*SUMIF(Lists!$E$2:$E$133,$I345,Exchange_Value)/1000),1)</f>
        <v>0</v>
      </c>
      <c r="BY345" s="151">
        <f>ROUND(IF($I345="Other HFC Blend",(AB345*$L345*SUMIF(Lists!$E$2:$E$133,'Quarterly Information'!$K345,Exchange_Value)+AB345*$N345*SUMIF(Lists!$E$2:$E$133,'Quarterly Information'!$M345,Exchange_Value)+AB345*$P345*SUMIF(Lists!$E$2:$E$133,'Quarterly Information'!$O345,Exchange_Value)+AB345*$R345*SUMIF(Lists!$E$2:$E$133,'Quarterly Information'!$Q345,Exchange_Value)+AB345*$T345*SUMIF(Lists!$E$2:$E$133,'Quarterly Information'!$S345,Exchange_Value))/1000,AB345*SUMIF(Lists!$E$2:$E$133,$I345,Exchange_Value)/1000),1)</f>
        <v>0</v>
      </c>
      <c r="BZ345" s="151">
        <f>ROUND(IF($I345="Other HFC Blend",(AC345*$L345*SUMIF(Lists!$E$2:$E$133,'Quarterly Information'!$K345,Exchange_Value)+AC345*$N345*SUMIF(Lists!$E$2:$E$133,'Quarterly Information'!$M345,Exchange_Value)+AC345*$P345*SUMIF(Lists!$E$2:$E$133,'Quarterly Information'!$O345,Exchange_Value)+AC345*$R345*SUMIF(Lists!$E$2:$E$133,'Quarterly Information'!$Q345,Exchange_Value)+AC345*$T345*SUMIF(Lists!$E$2:$E$133,'Quarterly Information'!$S345,Exchange_Value))/1000,AC345*SUMIF(Lists!$E$2:$E$133,$I345,Exchange_Value)/1000),1)</f>
        <v>0</v>
      </c>
      <c r="CA345" s="151">
        <f>ROUND(IF($I345="Other HFC Blend",(AD345*$L345*SUMIF(Lists!$E$2:$E$133,'Quarterly Information'!$K345,Exchange_Value)+AD345*$N345*SUMIF(Lists!$E$2:$E$133,'Quarterly Information'!$M345,Exchange_Value)+AD345*$P345*SUMIF(Lists!$E$2:$E$133,'Quarterly Information'!$O345,Exchange_Value)+AD345*$R345*SUMIF(Lists!$E$2:$E$133,'Quarterly Information'!$Q345,Exchange_Value)+AD345*$T345*SUMIF(Lists!$E$2:$E$133,'Quarterly Information'!$S345,Exchange_Value))/1000,AD345*SUMIF(Lists!$E$2:$E$133,$I345,Exchange_Value)/1000),1)</f>
        <v>0</v>
      </c>
      <c r="CB345" s="151">
        <f>ROUND(IF($I345="Other HFC Blend",(AE345*$L345*SUMIF(Lists!$E$2:$E$133,'Quarterly Information'!$K345,Exchange_Value)+AE345*$N345*SUMIF(Lists!$E$2:$E$133,'Quarterly Information'!$M345,Exchange_Value)+AE345*$P345*SUMIF(Lists!$E$2:$E$133,'Quarterly Information'!$O345,Exchange_Value)+AE345*$R345*SUMIF(Lists!$E$2:$E$133,'Quarterly Information'!$Q345,Exchange_Value)+AE345*$T345*SUMIF(Lists!$E$2:$E$133,'Quarterly Information'!$S345,Exchange_Value))/1000,AE345*SUMIF(Lists!$E$2:$E$133,$I345,Exchange_Value)/1000),1)</f>
        <v>0</v>
      </c>
      <c r="CC345" s="151">
        <f>ROUND(IF($I345="Other HFC Blend",(AF345*$L345*SUMIF(Lists!$E$2:$E$133,'Quarterly Information'!$K345,Exchange_Value)+AF345*$N345*SUMIF(Lists!$E$2:$E$133,'Quarterly Information'!$M345,Exchange_Value)+AF345*$P345*SUMIF(Lists!$E$2:$E$133,'Quarterly Information'!$O345,Exchange_Value)+AF345*$R345*SUMIF(Lists!$E$2:$E$133,'Quarterly Information'!$Q345,Exchange_Value)+AF345*$T345*SUMIF(Lists!$E$2:$E$133,'Quarterly Information'!$S345,Exchange_Value))/1000,AF345*SUMIF(Lists!$E$2:$E$133,$I345,Exchange_Value)/1000),1)</f>
        <v>0</v>
      </c>
    </row>
    <row r="346" spans="1:81" ht="14.1">
      <c r="A346" s="18">
        <v>304</v>
      </c>
      <c r="B346" s="46" t="str">
        <f t="shared" si="184"/>
        <v/>
      </c>
      <c r="C346" s="72"/>
      <c r="D346" s="47"/>
      <c r="E346" s="81"/>
      <c r="F346" s="48"/>
      <c r="G346" s="49"/>
      <c r="H346" s="50"/>
      <c r="I346" s="92"/>
      <c r="J346" s="104"/>
      <c r="K346" s="109"/>
      <c r="L346" s="51"/>
      <c r="M346" s="48"/>
      <c r="N346" s="51"/>
      <c r="O346" s="48"/>
      <c r="P346" s="51"/>
      <c r="Q346" s="69"/>
      <c r="R346" s="51"/>
      <c r="S346" s="69"/>
      <c r="T346" s="110"/>
      <c r="U346" s="107"/>
      <c r="V346" s="48"/>
      <c r="W346" s="52"/>
      <c r="X346" s="48"/>
      <c r="Y346" s="116"/>
      <c r="Z346" s="133"/>
      <c r="AA346" s="131"/>
      <c r="AB346" s="76"/>
      <c r="AC346" s="76"/>
      <c r="AD346" s="76"/>
      <c r="AE346" s="76"/>
      <c r="AF346" s="76"/>
      <c r="AG346" s="145"/>
      <c r="AH346"/>
      <c r="AI346" s="148">
        <f t="shared" si="148"/>
        <v>0</v>
      </c>
      <c r="AJ346" s="148">
        <f t="shared" si="149"/>
        <v>0</v>
      </c>
      <c r="AK346" s="148">
        <f t="shared" si="150"/>
        <v>0</v>
      </c>
      <c r="AL346" s="148">
        <f t="shared" si="151"/>
        <v>0</v>
      </c>
      <c r="AM346" s="148">
        <f t="shared" si="152"/>
        <v>0</v>
      </c>
      <c r="AN346" s="148">
        <f t="shared" si="153"/>
        <v>0</v>
      </c>
      <c r="AO346" s="150"/>
      <c r="AP346" s="149" t="e">
        <f t="shared" si="154"/>
        <v>#DIV/0!</v>
      </c>
      <c r="AQ346" s="149" t="e">
        <f t="shared" si="155"/>
        <v>#DIV/0!</v>
      </c>
      <c r="AR346" s="149" t="e">
        <f t="shared" si="156"/>
        <v>#DIV/0!</v>
      </c>
      <c r="AS346" s="149" t="e">
        <f t="shared" si="157"/>
        <v>#DIV/0!</v>
      </c>
      <c r="AT346" s="149" t="e">
        <f t="shared" si="158"/>
        <v>#DIV/0!</v>
      </c>
      <c r="AU346" s="148">
        <f t="shared" si="159"/>
        <v>0</v>
      </c>
      <c r="AV346" s="149" t="e">
        <f t="shared" si="160"/>
        <v>#DIV/0!</v>
      </c>
      <c r="AW346" s="149" t="e">
        <f t="shared" si="161"/>
        <v>#DIV/0!</v>
      </c>
      <c r="AX346" s="149" t="e">
        <f t="shared" si="162"/>
        <v>#DIV/0!</v>
      </c>
      <c r="AY346" s="149" t="e">
        <f t="shared" si="163"/>
        <v>#DIV/0!</v>
      </c>
      <c r="AZ346" s="149" t="e">
        <f t="shared" si="164"/>
        <v>#DIV/0!</v>
      </c>
      <c r="BA346" s="148">
        <f t="shared" si="165"/>
        <v>0</v>
      </c>
      <c r="BB346" s="149" t="e">
        <f t="shared" si="166"/>
        <v>#DIV/0!</v>
      </c>
      <c r="BC346" s="149" t="e">
        <f t="shared" si="167"/>
        <v>#DIV/0!</v>
      </c>
      <c r="BD346" s="149" t="e">
        <f t="shared" si="168"/>
        <v>#DIV/0!</v>
      </c>
      <c r="BE346" s="149" t="e">
        <f t="shared" si="169"/>
        <v>#DIV/0!</v>
      </c>
      <c r="BF346" s="149" t="e">
        <f t="shared" si="170"/>
        <v>#DIV/0!</v>
      </c>
      <c r="BG346" s="148">
        <f t="shared" si="171"/>
        <v>0</v>
      </c>
      <c r="BH346" s="149" t="e">
        <f t="shared" si="172"/>
        <v>#DIV/0!</v>
      </c>
      <c r="BI346" s="149" t="e">
        <f t="shared" si="173"/>
        <v>#DIV/0!</v>
      </c>
      <c r="BJ346" s="149" t="e">
        <f t="shared" si="174"/>
        <v>#DIV/0!</v>
      </c>
      <c r="BK346" s="149" t="e">
        <f t="shared" si="175"/>
        <v>#DIV/0!</v>
      </c>
      <c r="BL346" s="149" t="e">
        <f t="shared" si="176"/>
        <v>#DIV/0!</v>
      </c>
      <c r="BM346" s="148">
        <f t="shared" si="177"/>
        <v>0</v>
      </c>
      <c r="BN346" s="149" t="e">
        <f t="shared" si="178"/>
        <v>#DIV/0!</v>
      </c>
      <c r="BO346" s="149" t="e">
        <f t="shared" si="179"/>
        <v>#DIV/0!</v>
      </c>
      <c r="BP346" s="149" t="e">
        <f t="shared" si="180"/>
        <v>#DIV/0!</v>
      </c>
      <c r="BQ346" s="149" t="e">
        <f t="shared" si="181"/>
        <v>#DIV/0!</v>
      </c>
      <c r="BR346" s="149" t="e">
        <f t="shared" si="182"/>
        <v>#DIV/0!</v>
      </c>
      <c r="BS346" s="148">
        <f t="shared" si="183"/>
        <v>0</v>
      </c>
      <c r="BT346" s="150"/>
      <c r="BU346" s="150" t="e">
        <f>VLOOKUP(I346,Lists!$D$2:$D$19,1,FALSE)</f>
        <v>#N/A</v>
      </c>
      <c r="BV346" s="150" t="e">
        <f>VLOOKUP($I346,Blends!$B$2:$B$115,1,FALSE)</f>
        <v>#N/A</v>
      </c>
      <c r="BW346" s="150"/>
      <c r="BX346" s="151">
        <f>ROUND(IF($I346="Other HFC Blend",(AA346*$L346*SUMIF(Lists!$E$2:$E$133,'Quarterly Information'!$K346,Exchange_Value)+AA346*$N346*SUMIF(Lists!$E$2:$E$133,'Quarterly Information'!$M346,Exchange_Value)+AA346*$P346*SUMIF(Lists!$E$2:$E$133,'Quarterly Information'!$O346,Exchange_Value)+AA346*$R346*SUMIF(Lists!$E$2:$E$133,'Quarterly Information'!$Q346,Exchange_Value)+AA346*$T346*SUMIF(Lists!$E$2:$E$133,'Quarterly Information'!$S346,Exchange_Value))/1000,AA346*SUMIF(Lists!$E$2:$E$133,$I346,Exchange_Value)/1000),1)</f>
        <v>0</v>
      </c>
      <c r="BY346" s="151">
        <f>ROUND(IF($I346="Other HFC Blend",(AB346*$L346*SUMIF(Lists!$E$2:$E$133,'Quarterly Information'!$K346,Exchange_Value)+AB346*$N346*SUMIF(Lists!$E$2:$E$133,'Quarterly Information'!$M346,Exchange_Value)+AB346*$P346*SUMIF(Lists!$E$2:$E$133,'Quarterly Information'!$O346,Exchange_Value)+AB346*$R346*SUMIF(Lists!$E$2:$E$133,'Quarterly Information'!$Q346,Exchange_Value)+AB346*$T346*SUMIF(Lists!$E$2:$E$133,'Quarterly Information'!$S346,Exchange_Value))/1000,AB346*SUMIF(Lists!$E$2:$E$133,$I346,Exchange_Value)/1000),1)</f>
        <v>0</v>
      </c>
      <c r="BZ346" s="151">
        <f>ROUND(IF($I346="Other HFC Blend",(AC346*$L346*SUMIF(Lists!$E$2:$E$133,'Quarterly Information'!$K346,Exchange_Value)+AC346*$N346*SUMIF(Lists!$E$2:$E$133,'Quarterly Information'!$M346,Exchange_Value)+AC346*$P346*SUMIF(Lists!$E$2:$E$133,'Quarterly Information'!$O346,Exchange_Value)+AC346*$R346*SUMIF(Lists!$E$2:$E$133,'Quarterly Information'!$Q346,Exchange_Value)+AC346*$T346*SUMIF(Lists!$E$2:$E$133,'Quarterly Information'!$S346,Exchange_Value))/1000,AC346*SUMIF(Lists!$E$2:$E$133,$I346,Exchange_Value)/1000),1)</f>
        <v>0</v>
      </c>
      <c r="CA346" s="151">
        <f>ROUND(IF($I346="Other HFC Blend",(AD346*$L346*SUMIF(Lists!$E$2:$E$133,'Quarterly Information'!$K346,Exchange_Value)+AD346*$N346*SUMIF(Lists!$E$2:$E$133,'Quarterly Information'!$M346,Exchange_Value)+AD346*$P346*SUMIF(Lists!$E$2:$E$133,'Quarterly Information'!$O346,Exchange_Value)+AD346*$R346*SUMIF(Lists!$E$2:$E$133,'Quarterly Information'!$Q346,Exchange_Value)+AD346*$T346*SUMIF(Lists!$E$2:$E$133,'Quarterly Information'!$S346,Exchange_Value))/1000,AD346*SUMIF(Lists!$E$2:$E$133,$I346,Exchange_Value)/1000),1)</f>
        <v>0</v>
      </c>
      <c r="CB346" s="151">
        <f>ROUND(IF($I346="Other HFC Blend",(AE346*$L346*SUMIF(Lists!$E$2:$E$133,'Quarterly Information'!$K346,Exchange_Value)+AE346*$N346*SUMIF(Lists!$E$2:$E$133,'Quarterly Information'!$M346,Exchange_Value)+AE346*$P346*SUMIF(Lists!$E$2:$E$133,'Quarterly Information'!$O346,Exchange_Value)+AE346*$R346*SUMIF(Lists!$E$2:$E$133,'Quarterly Information'!$Q346,Exchange_Value)+AE346*$T346*SUMIF(Lists!$E$2:$E$133,'Quarterly Information'!$S346,Exchange_Value))/1000,AE346*SUMIF(Lists!$E$2:$E$133,$I346,Exchange_Value)/1000),1)</f>
        <v>0</v>
      </c>
      <c r="CC346" s="151">
        <f>ROUND(IF($I346="Other HFC Blend",(AF346*$L346*SUMIF(Lists!$E$2:$E$133,'Quarterly Information'!$K346,Exchange_Value)+AF346*$N346*SUMIF(Lists!$E$2:$E$133,'Quarterly Information'!$M346,Exchange_Value)+AF346*$P346*SUMIF(Lists!$E$2:$E$133,'Quarterly Information'!$O346,Exchange_Value)+AF346*$R346*SUMIF(Lists!$E$2:$E$133,'Quarterly Information'!$Q346,Exchange_Value)+AF346*$T346*SUMIF(Lists!$E$2:$E$133,'Quarterly Information'!$S346,Exchange_Value))/1000,AF346*SUMIF(Lists!$E$2:$E$133,$I346,Exchange_Value)/1000),1)</f>
        <v>0</v>
      </c>
    </row>
    <row r="347" spans="1:81" ht="14.1">
      <c r="A347" s="18">
        <v>305</v>
      </c>
      <c r="B347" s="46" t="str">
        <f t="shared" si="184"/>
        <v/>
      </c>
      <c r="C347" s="72"/>
      <c r="D347" s="47"/>
      <c r="E347" s="81"/>
      <c r="F347" s="48"/>
      <c r="G347" s="49"/>
      <c r="H347" s="50"/>
      <c r="I347" s="92"/>
      <c r="J347" s="104"/>
      <c r="K347" s="109"/>
      <c r="L347" s="51"/>
      <c r="M347" s="48"/>
      <c r="N347" s="51"/>
      <c r="O347" s="48"/>
      <c r="P347" s="51"/>
      <c r="Q347" s="69"/>
      <c r="R347" s="51"/>
      <c r="S347" s="69"/>
      <c r="T347" s="110"/>
      <c r="U347" s="107"/>
      <c r="V347" s="48"/>
      <c r="W347" s="52"/>
      <c r="X347" s="48"/>
      <c r="Y347" s="116"/>
      <c r="Z347" s="133"/>
      <c r="AA347" s="131"/>
      <c r="AB347" s="76"/>
      <c r="AC347" s="76"/>
      <c r="AD347" s="76"/>
      <c r="AE347" s="76"/>
      <c r="AF347" s="76"/>
      <c r="AG347" s="145"/>
      <c r="AH347"/>
      <c r="AI347" s="148">
        <f t="shared" si="148"/>
        <v>0</v>
      </c>
      <c r="AJ347" s="148">
        <f t="shared" si="149"/>
        <v>0</v>
      </c>
      <c r="AK347" s="148">
        <f t="shared" si="150"/>
        <v>0</v>
      </c>
      <c r="AL347" s="148">
        <f t="shared" si="151"/>
        <v>0</v>
      </c>
      <c r="AM347" s="148">
        <f t="shared" si="152"/>
        <v>0</v>
      </c>
      <c r="AN347" s="148">
        <f t="shared" si="153"/>
        <v>0</v>
      </c>
      <c r="AO347" s="150"/>
      <c r="AP347" s="149" t="e">
        <f t="shared" si="154"/>
        <v>#DIV/0!</v>
      </c>
      <c r="AQ347" s="149" t="e">
        <f t="shared" si="155"/>
        <v>#DIV/0!</v>
      </c>
      <c r="AR347" s="149" t="e">
        <f t="shared" si="156"/>
        <v>#DIV/0!</v>
      </c>
      <c r="AS347" s="149" t="e">
        <f t="shared" si="157"/>
        <v>#DIV/0!</v>
      </c>
      <c r="AT347" s="149" t="e">
        <f t="shared" si="158"/>
        <v>#DIV/0!</v>
      </c>
      <c r="AU347" s="148">
        <f t="shared" si="159"/>
        <v>0</v>
      </c>
      <c r="AV347" s="149" t="e">
        <f t="shared" si="160"/>
        <v>#DIV/0!</v>
      </c>
      <c r="AW347" s="149" t="e">
        <f t="shared" si="161"/>
        <v>#DIV/0!</v>
      </c>
      <c r="AX347" s="149" t="e">
        <f t="shared" si="162"/>
        <v>#DIV/0!</v>
      </c>
      <c r="AY347" s="149" t="e">
        <f t="shared" si="163"/>
        <v>#DIV/0!</v>
      </c>
      <c r="AZ347" s="149" t="e">
        <f t="shared" si="164"/>
        <v>#DIV/0!</v>
      </c>
      <c r="BA347" s="148">
        <f t="shared" si="165"/>
        <v>0</v>
      </c>
      <c r="BB347" s="149" t="e">
        <f t="shared" si="166"/>
        <v>#DIV/0!</v>
      </c>
      <c r="BC347" s="149" t="e">
        <f t="shared" si="167"/>
        <v>#DIV/0!</v>
      </c>
      <c r="BD347" s="149" t="e">
        <f t="shared" si="168"/>
        <v>#DIV/0!</v>
      </c>
      <c r="BE347" s="149" t="e">
        <f t="shared" si="169"/>
        <v>#DIV/0!</v>
      </c>
      <c r="BF347" s="149" t="e">
        <f t="shared" si="170"/>
        <v>#DIV/0!</v>
      </c>
      <c r="BG347" s="148">
        <f t="shared" si="171"/>
        <v>0</v>
      </c>
      <c r="BH347" s="149" t="e">
        <f t="shared" si="172"/>
        <v>#DIV/0!</v>
      </c>
      <c r="BI347" s="149" t="e">
        <f t="shared" si="173"/>
        <v>#DIV/0!</v>
      </c>
      <c r="BJ347" s="149" t="e">
        <f t="shared" si="174"/>
        <v>#DIV/0!</v>
      </c>
      <c r="BK347" s="149" t="e">
        <f t="shared" si="175"/>
        <v>#DIV/0!</v>
      </c>
      <c r="BL347" s="149" t="e">
        <f t="shared" si="176"/>
        <v>#DIV/0!</v>
      </c>
      <c r="BM347" s="148">
        <f t="shared" si="177"/>
        <v>0</v>
      </c>
      <c r="BN347" s="149" t="e">
        <f t="shared" si="178"/>
        <v>#DIV/0!</v>
      </c>
      <c r="BO347" s="149" t="e">
        <f t="shared" si="179"/>
        <v>#DIV/0!</v>
      </c>
      <c r="BP347" s="149" t="e">
        <f t="shared" si="180"/>
        <v>#DIV/0!</v>
      </c>
      <c r="BQ347" s="149" t="e">
        <f t="shared" si="181"/>
        <v>#DIV/0!</v>
      </c>
      <c r="BR347" s="149" t="e">
        <f t="shared" si="182"/>
        <v>#DIV/0!</v>
      </c>
      <c r="BS347" s="148">
        <f t="shared" si="183"/>
        <v>0</v>
      </c>
      <c r="BT347" s="150"/>
      <c r="BU347" s="150" t="e">
        <f>VLOOKUP(I347,Lists!$D$2:$D$19,1,FALSE)</f>
        <v>#N/A</v>
      </c>
      <c r="BV347" s="150" t="e">
        <f>VLOOKUP($I347,Blends!$B$2:$B$115,1,FALSE)</f>
        <v>#N/A</v>
      </c>
      <c r="BW347" s="150"/>
      <c r="BX347" s="151">
        <f>ROUND(IF($I347="Other HFC Blend",(AA347*$L347*SUMIF(Lists!$E$2:$E$133,'Quarterly Information'!$K347,Exchange_Value)+AA347*$N347*SUMIF(Lists!$E$2:$E$133,'Quarterly Information'!$M347,Exchange_Value)+AA347*$P347*SUMIF(Lists!$E$2:$E$133,'Quarterly Information'!$O347,Exchange_Value)+AA347*$R347*SUMIF(Lists!$E$2:$E$133,'Quarterly Information'!$Q347,Exchange_Value)+AA347*$T347*SUMIF(Lists!$E$2:$E$133,'Quarterly Information'!$S347,Exchange_Value))/1000,AA347*SUMIF(Lists!$E$2:$E$133,$I347,Exchange_Value)/1000),1)</f>
        <v>0</v>
      </c>
      <c r="BY347" s="151">
        <f>ROUND(IF($I347="Other HFC Blend",(AB347*$L347*SUMIF(Lists!$E$2:$E$133,'Quarterly Information'!$K347,Exchange_Value)+AB347*$N347*SUMIF(Lists!$E$2:$E$133,'Quarterly Information'!$M347,Exchange_Value)+AB347*$P347*SUMIF(Lists!$E$2:$E$133,'Quarterly Information'!$O347,Exchange_Value)+AB347*$R347*SUMIF(Lists!$E$2:$E$133,'Quarterly Information'!$Q347,Exchange_Value)+AB347*$T347*SUMIF(Lists!$E$2:$E$133,'Quarterly Information'!$S347,Exchange_Value))/1000,AB347*SUMIF(Lists!$E$2:$E$133,$I347,Exchange_Value)/1000),1)</f>
        <v>0</v>
      </c>
      <c r="BZ347" s="151">
        <f>ROUND(IF($I347="Other HFC Blend",(AC347*$L347*SUMIF(Lists!$E$2:$E$133,'Quarterly Information'!$K347,Exchange_Value)+AC347*$N347*SUMIF(Lists!$E$2:$E$133,'Quarterly Information'!$M347,Exchange_Value)+AC347*$P347*SUMIF(Lists!$E$2:$E$133,'Quarterly Information'!$O347,Exchange_Value)+AC347*$R347*SUMIF(Lists!$E$2:$E$133,'Quarterly Information'!$Q347,Exchange_Value)+AC347*$T347*SUMIF(Lists!$E$2:$E$133,'Quarterly Information'!$S347,Exchange_Value))/1000,AC347*SUMIF(Lists!$E$2:$E$133,$I347,Exchange_Value)/1000),1)</f>
        <v>0</v>
      </c>
      <c r="CA347" s="151">
        <f>ROUND(IF($I347="Other HFC Blend",(AD347*$L347*SUMIF(Lists!$E$2:$E$133,'Quarterly Information'!$K347,Exchange_Value)+AD347*$N347*SUMIF(Lists!$E$2:$E$133,'Quarterly Information'!$M347,Exchange_Value)+AD347*$P347*SUMIF(Lists!$E$2:$E$133,'Quarterly Information'!$O347,Exchange_Value)+AD347*$R347*SUMIF(Lists!$E$2:$E$133,'Quarterly Information'!$Q347,Exchange_Value)+AD347*$T347*SUMIF(Lists!$E$2:$E$133,'Quarterly Information'!$S347,Exchange_Value))/1000,AD347*SUMIF(Lists!$E$2:$E$133,$I347,Exchange_Value)/1000),1)</f>
        <v>0</v>
      </c>
      <c r="CB347" s="151">
        <f>ROUND(IF($I347="Other HFC Blend",(AE347*$L347*SUMIF(Lists!$E$2:$E$133,'Quarterly Information'!$K347,Exchange_Value)+AE347*$N347*SUMIF(Lists!$E$2:$E$133,'Quarterly Information'!$M347,Exchange_Value)+AE347*$P347*SUMIF(Lists!$E$2:$E$133,'Quarterly Information'!$O347,Exchange_Value)+AE347*$R347*SUMIF(Lists!$E$2:$E$133,'Quarterly Information'!$Q347,Exchange_Value)+AE347*$T347*SUMIF(Lists!$E$2:$E$133,'Quarterly Information'!$S347,Exchange_Value))/1000,AE347*SUMIF(Lists!$E$2:$E$133,$I347,Exchange_Value)/1000),1)</f>
        <v>0</v>
      </c>
      <c r="CC347" s="151">
        <f>ROUND(IF($I347="Other HFC Blend",(AF347*$L347*SUMIF(Lists!$E$2:$E$133,'Quarterly Information'!$K347,Exchange_Value)+AF347*$N347*SUMIF(Lists!$E$2:$E$133,'Quarterly Information'!$M347,Exchange_Value)+AF347*$P347*SUMIF(Lists!$E$2:$E$133,'Quarterly Information'!$O347,Exchange_Value)+AF347*$R347*SUMIF(Lists!$E$2:$E$133,'Quarterly Information'!$Q347,Exchange_Value)+AF347*$T347*SUMIF(Lists!$E$2:$E$133,'Quarterly Information'!$S347,Exchange_Value))/1000,AF347*SUMIF(Lists!$E$2:$E$133,$I347,Exchange_Value)/1000),1)</f>
        <v>0</v>
      </c>
    </row>
    <row r="348" spans="1:81" ht="14.1">
      <c r="A348" s="18">
        <v>306</v>
      </c>
      <c r="B348" s="46" t="str">
        <f t="shared" si="184"/>
        <v/>
      </c>
      <c r="C348" s="72"/>
      <c r="D348" s="47"/>
      <c r="E348" s="81"/>
      <c r="F348" s="48"/>
      <c r="G348" s="49"/>
      <c r="H348" s="50"/>
      <c r="I348" s="92"/>
      <c r="J348" s="104"/>
      <c r="K348" s="109"/>
      <c r="L348" s="51"/>
      <c r="M348" s="48"/>
      <c r="N348" s="51"/>
      <c r="O348" s="48"/>
      <c r="P348" s="51"/>
      <c r="Q348" s="69"/>
      <c r="R348" s="51"/>
      <c r="S348" s="69"/>
      <c r="T348" s="110"/>
      <c r="U348" s="107"/>
      <c r="V348" s="48"/>
      <c r="W348" s="52"/>
      <c r="X348" s="48"/>
      <c r="Y348" s="116"/>
      <c r="Z348" s="133"/>
      <c r="AA348" s="131"/>
      <c r="AB348" s="76"/>
      <c r="AC348" s="76"/>
      <c r="AD348" s="76"/>
      <c r="AE348" s="76"/>
      <c r="AF348" s="76"/>
      <c r="AG348" s="145"/>
      <c r="AH348"/>
      <c r="AI348" s="148">
        <f t="shared" si="148"/>
        <v>0</v>
      </c>
      <c r="AJ348" s="148">
        <f t="shared" si="149"/>
        <v>0</v>
      </c>
      <c r="AK348" s="148">
        <f t="shared" si="150"/>
        <v>0</v>
      </c>
      <c r="AL348" s="148">
        <f t="shared" si="151"/>
        <v>0</v>
      </c>
      <c r="AM348" s="148">
        <f t="shared" si="152"/>
        <v>0</v>
      </c>
      <c r="AN348" s="148">
        <f t="shared" si="153"/>
        <v>0</v>
      </c>
      <c r="AO348" s="150"/>
      <c r="AP348" s="149" t="e">
        <f t="shared" si="154"/>
        <v>#DIV/0!</v>
      </c>
      <c r="AQ348" s="149" t="e">
        <f t="shared" si="155"/>
        <v>#DIV/0!</v>
      </c>
      <c r="AR348" s="149" t="e">
        <f t="shared" si="156"/>
        <v>#DIV/0!</v>
      </c>
      <c r="AS348" s="149" t="e">
        <f t="shared" si="157"/>
        <v>#DIV/0!</v>
      </c>
      <c r="AT348" s="149" t="e">
        <f t="shared" si="158"/>
        <v>#DIV/0!</v>
      </c>
      <c r="AU348" s="148">
        <f t="shared" si="159"/>
        <v>0</v>
      </c>
      <c r="AV348" s="149" t="e">
        <f t="shared" si="160"/>
        <v>#DIV/0!</v>
      </c>
      <c r="AW348" s="149" t="e">
        <f t="shared" si="161"/>
        <v>#DIV/0!</v>
      </c>
      <c r="AX348" s="149" t="e">
        <f t="shared" si="162"/>
        <v>#DIV/0!</v>
      </c>
      <c r="AY348" s="149" t="e">
        <f t="shared" si="163"/>
        <v>#DIV/0!</v>
      </c>
      <c r="AZ348" s="149" t="e">
        <f t="shared" si="164"/>
        <v>#DIV/0!</v>
      </c>
      <c r="BA348" s="148">
        <f t="shared" si="165"/>
        <v>0</v>
      </c>
      <c r="BB348" s="149" t="e">
        <f t="shared" si="166"/>
        <v>#DIV/0!</v>
      </c>
      <c r="BC348" s="149" t="e">
        <f t="shared" si="167"/>
        <v>#DIV/0!</v>
      </c>
      <c r="BD348" s="149" t="e">
        <f t="shared" si="168"/>
        <v>#DIV/0!</v>
      </c>
      <c r="BE348" s="149" t="e">
        <f t="shared" si="169"/>
        <v>#DIV/0!</v>
      </c>
      <c r="BF348" s="149" t="e">
        <f t="shared" si="170"/>
        <v>#DIV/0!</v>
      </c>
      <c r="BG348" s="148">
        <f t="shared" si="171"/>
        <v>0</v>
      </c>
      <c r="BH348" s="149" t="e">
        <f t="shared" si="172"/>
        <v>#DIV/0!</v>
      </c>
      <c r="BI348" s="149" t="e">
        <f t="shared" si="173"/>
        <v>#DIV/0!</v>
      </c>
      <c r="BJ348" s="149" t="e">
        <f t="shared" si="174"/>
        <v>#DIV/0!</v>
      </c>
      <c r="BK348" s="149" t="e">
        <f t="shared" si="175"/>
        <v>#DIV/0!</v>
      </c>
      <c r="BL348" s="149" t="e">
        <f t="shared" si="176"/>
        <v>#DIV/0!</v>
      </c>
      <c r="BM348" s="148">
        <f t="shared" si="177"/>
        <v>0</v>
      </c>
      <c r="BN348" s="149" t="e">
        <f t="shared" si="178"/>
        <v>#DIV/0!</v>
      </c>
      <c r="BO348" s="149" t="e">
        <f t="shared" si="179"/>
        <v>#DIV/0!</v>
      </c>
      <c r="BP348" s="149" t="e">
        <f t="shared" si="180"/>
        <v>#DIV/0!</v>
      </c>
      <c r="BQ348" s="149" t="e">
        <f t="shared" si="181"/>
        <v>#DIV/0!</v>
      </c>
      <c r="BR348" s="149" t="e">
        <f t="shared" si="182"/>
        <v>#DIV/0!</v>
      </c>
      <c r="BS348" s="148">
        <f t="shared" si="183"/>
        <v>0</v>
      </c>
      <c r="BT348" s="150"/>
      <c r="BU348" s="150" t="e">
        <f>VLOOKUP(I348,Lists!$D$2:$D$19,1,FALSE)</f>
        <v>#N/A</v>
      </c>
      <c r="BV348" s="150" t="e">
        <f>VLOOKUP($I348,Blends!$B$2:$B$115,1,FALSE)</f>
        <v>#N/A</v>
      </c>
      <c r="BW348" s="150"/>
      <c r="BX348" s="151">
        <f>ROUND(IF($I348="Other HFC Blend",(AA348*$L348*SUMIF(Lists!$E$2:$E$133,'Quarterly Information'!$K348,Exchange_Value)+AA348*$N348*SUMIF(Lists!$E$2:$E$133,'Quarterly Information'!$M348,Exchange_Value)+AA348*$P348*SUMIF(Lists!$E$2:$E$133,'Quarterly Information'!$O348,Exchange_Value)+AA348*$R348*SUMIF(Lists!$E$2:$E$133,'Quarterly Information'!$Q348,Exchange_Value)+AA348*$T348*SUMIF(Lists!$E$2:$E$133,'Quarterly Information'!$S348,Exchange_Value))/1000,AA348*SUMIF(Lists!$E$2:$E$133,$I348,Exchange_Value)/1000),1)</f>
        <v>0</v>
      </c>
      <c r="BY348" s="151">
        <f>ROUND(IF($I348="Other HFC Blend",(AB348*$L348*SUMIF(Lists!$E$2:$E$133,'Quarterly Information'!$K348,Exchange_Value)+AB348*$N348*SUMIF(Lists!$E$2:$E$133,'Quarterly Information'!$M348,Exchange_Value)+AB348*$P348*SUMIF(Lists!$E$2:$E$133,'Quarterly Information'!$O348,Exchange_Value)+AB348*$R348*SUMIF(Lists!$E$2:$E$133,'Quarterly Information'!$Q348,Exchange_Value)+AB348*$T348*SUMIF(Lists!$E$2:$E$133,'Quarterly Information'!$S348,Exchange_Value))/1000,AB348*SUMIF(Lists!$E$2:$E$133,$I348,Exchange_Value)/1000),1)</f>
        <v>0</v>
      </c>
      <c r="BZ348" s="151">
        <f>ROUND(IF($I348="Other HFC Blend",(AC348*$L348*SUMIF(Lists!$E$2:$E$133,'Quarterly Information'!$K348,Exchange_Value)+AC348*$N348*SUMIF(Lists!$E$2:$E$133,'Quarterly Information'!$M348,Exchange_Value)+AC348*$P348*SUMIF(Lists!$E$2:$E$133,'Quarterly Information'!$O348,Exchange_Value)+AC348*$R348*SUMIF(Lists!$E$2:$E$133,'Quarterly Information'!$Q348,Exchange_Value)+AC348*$T348*SUMIF(Lists!$E$2:$E$133,'Quarterly Information'!$S348,Exchange_Value))/1000,AC348*SUMIF(Lists!$E$2:$E$133,$I348,Exchange_Value)/1000),1)</f>
        <v>0</v>
      </c>
      <c r="CA348" s="151">
        <f>ROUND(IF($I348="Other HFC Blend",(AD348*$L348*SUMIF(Lists!$E$2:$E$133,'Quarterly Information'!$K348,Exchange_Value)+AD348*$N348*SUMIF(Lists!$E$2:$E$133,'Quarterly Information'!$M348,Exchange_Value)+AD348*$P348*SUMIF(Lists!$E$2:$E$133,'Quarterly Information'!$O348,Exchange_Value)+AD348*$R348*SUMIF(Lists!$E$2:$E$133,'Quarterly Information'!$Q348,Exchange_Value)+AD348*$T348*SUMIF(Lists!$E$2:$E$133,'Quarterly Information'!$S348,Exchange_Value))/1000,AD348*SUMIF(Lists!$E$2:$E$133,$I348,Exchange_Value)/1000),1)</f>
        <v>0</v>
      </c>
      <c r="CB348" s="151">
        <f>ROUND(IF($I348="Other HFC Blend",(AE348*$L348*SUMIF(Lists!$E$2:$E$133,'Quarterly Information'!$K348,Exchange_Value)+AE348*$N348*SUMIF(Lists!$E$2:$E$133,'Quarterly Information'!$M348,Exchange_Value)+AE348*$P348*SUMIF(Lists!$E$2:$E$133,'Quarterly Information'!$O348,Exchange_Value)+AE348*$R348*SUMIF(Lists!$E$2:$E$133,'Quarterly Information'!$Q348,Exchange_Value)+AE348*$T348*SUMIF(Lists!$E$2:$E$133,'Quarterly Information'!$S348,Exchange_Value))/1000,AE348*SUMIF(Lists!$E$2:$E$133,$I348,Exchange_Value)/1000),1)</f>
        <v>0</v>
      </c>
      <c r="CC348" s="151">
        <f>ROUND(IF($I348="Other HFC Blend",(AF348*$L348*SUMIF(Lists!$E$2:$E$133,'Quarterly Information'!$K348,Exchange_Value)+AF348*$N348*SUMIF(Lists!$E$2:$E$133,'Quarterly Information'!$M348,Exchange_Value)+AF348*$P348*SUMIF(Lists!$E$2:$E$133,'Quarterly Information'!$O348,Exchange_Value)+AF348*$R348*SUMIF(Lists!$E$2:$E$133,'Quarterly Information'!$Q348,Exchange_Value)+AF348*$T348*SUMIF(Lists!$E$2:$E$133,'Quarterly Information'!$S348,Exchange_Value))/1000,AF348*SUMIF(Lists!$E$2:$E$133,$I348,Exchange_Value)/1000),1)</f>
        <v>0</v>
      </c>
    </row>
    <row r="349" spans="1:81" ht="14.1">
      <c r="A349" s="18">
        <v>307</v>
      </c>
      <c r="B349" s="46" t="str">
        <f t="shared" si="184"/>
        <v/>
      </c>
      <c r="C349" s="72"/>
      <c r="D349" s="47"/>
      <c r="E349" s="81"/>
      <c r="F349" s="48"/>
      <c r="G349" s="49"/>
      <c r="H349" s="50"/>
      <c r="I349" s="92"/>
      <c r="J349" s="104"/>
      <c r="K349" s="109"/>
      <c r="L349" s="51"/>
      <c r="M349" s="48"/>
      <c r="N349" s="51"/>
      <c r="O349" s="48"/>
      <c r="P349" s="51"/>
      <c r="Q349" s="69"/>
      <c r="R349" s="51"/>
      <c r="S349" s="69"/>
      <c r="T349" s="110"/>
      <c r="U349" s="107"/>
      <c r="V349" s="48"/>
      <c r="W349" s="52"/>
      <c r="X349" s="48"/>
      <c r="Y349" s="116"/>
      <c r="Z349" s="133"/>
      <c r="AA349" s="131"/>
      <c r="AB349" s="76"/>
      <c r="AC349" s="76"/>
      <c r="AD349" s="76"/>
      <c r="AE349" s="76"/>
      <c r="AF349" s="76"/>
      <c r="AG349" s="145"/>
      <c r="AH349"/>
      <c r="AI349" s="148">
        <f t="shared" si="148"/>
        <v>0</v>
      </c>
      <c r="AJ349" s="148">
        <f t="shared" si="149"/>
        <v>0</v>
      </c>
      <c r="AK349" s="148">
        <f t="shared" si="150"/>
        <v>0</v>
      </c>
      <c r="AL349" s="148">
        <f t="shared" si="151"/>
        <v>0</v>
      </c>
      <c r="AM349" s="148">
        <f t="shared" si="152"/>
        <v>0</v>
      </c>
      <c r="AN349" s="148">
        <f t="shared" si="153"/>
        <v>0</v>
      </c>
      <c r="AO349" s="150"/>
      <c r="AP349" s="149" t="e">
        <f t="shared" si="154"/>
        <v>#DIV/0!</v>
      </c>
      <c r="AQ349" s="149" t="e">
        <f t="shared" si="155"/>
        <v>#DIV/0!</v>
      </c>
      <c r="AR349" s="149" t="e">
        <f t="shared" si="156"/>
        <v>#DIV/0!</v>
      </c>
      <c r="AS349" s="149" t="e">
        <f t="shared" si="157"/>
        <v>#DIV/0!</v>
      </c>
      <c r="AT349" s="149" t="e">
        <f t="shared" si="158"/>
        <v>#DIV/0!</v>
      </c>
      <c r="AU349" s="148">
        <f t="shared" si="159"/>
        <v>0</v>
      </c>
      <c r="AV349" s="149" t="e">
        <f t="shared" si="160"/>
        <v>#DIV/0!</v>
      </c>
      <c r="AW349" s="149" t="e">
        <f t="shared" si="161"/>
        <v>#DIV/0!</v>
      </c>
      <c r="AX349" s="149" t="e">
        <f t="shared" si="162"/>
        <v>#DIV/0!</v>
      </c>
      <c r="AY349" s="149" t="e">
        <f t="shared" si="163"/>
        <v>#DIV/0!</v>
      </c>
      <c r="AZ349" s="149" t="e">
        <f t="shared" si="164"/>
        <v>#DIV/0!</v>
      </c>
      <c r="BA349" s="148">
        <f t="shared" si="165"/>
        <v>0</v>
      </c>
      <c r="BB349" s="149" t="e">
        <f t="shared" si="166"/>
        <v>#DIV/0!</v>
      </c>
      <c r="BC349" s="149" t="e">
        <f t="shared" si="167"/>
        <v>#DIV/0!</v>
      </c>
      <c r="BD349" s="149" t="e">
        <f t="shared" si="168"/>
        <v>#DIV/0!</v>
      </c>
      <c r="BE349" s="149" t="e">
        <f t="shared" si="169"/>
        <v>#DIV/0!</v>
      </c>
      <c r="BF349" s="149" t="e">
        <f t="shared" si="170"/>
        <v>#DIV/0!</v>
      </c>
      <c r="BG349" s="148">
        <f t="shared" si="171"/>
        <v>0</v>
      </c>
      <c r="BH349" s="149" t="e">
        <f t="shared" si="172"/>
        <v>#DIV/0!</v>
      </c>
      <c r="BI349" s="149" t="e">
        <f t="shared" si="173"/>
        <v>#DIV/0!</v>
      </c>
      <c r="BJ349" s="149" t="e">
        <f t="shared" si="174"/>
        <v>#DIV/0!</v>
      </c>
      <c r="BK349" s="149" t="e">
        <f t="shared" si="175"/>
        <v>#DIV/0!</v>
      </c>
      <c r="BL349" s="149" t="e">
        <f t="shared" si="176"/>
        <v>#DIV/0!</v>
      </c>
      <c r="BM349" s="148">
        <f t="shared" si="177"/>
        <v>0</v>
      </c>
      <c r="BN349" s="149" t="e">
        <f t="shared" si="178"/>
        <v>#DIV/0!</v>
      </c>
      <c r="BO349" s="149" t="e">
        <f t="shared" si="179"/>
        <v>#DIV/0!</v>
      </c>
      <c r="BP349" s="149" t="e">
        <f t="shared" si="180"/>
        <v>#DIV/0!</v>
      </c>
      <c r="BQ349" s="149" t="e">
        <f t="shared" si="181"/>
        <v>#DIV/0!</v>
      </c>
      <c r="BR349" s="149" t="e">
        <f t="shared" si="182"/>
        <v>#DIV/0!</v>
      </c>
      <c r="BS349" s="148">
        <f t="shared" si="183"/>
        <v>0</v>
      </c>
      <c r="BT349" s="150"/>
      <c r="BU349" s="150" t="e">
        <f>VLOOKUP(I349,Lists!$D$2:$D$19,1,FALSE)</f>
        <v>#N/A</v>
      </c>
      <c r="BV349" s="150" t="e">
        <f>VLOOKUP($I349,Blends!$B$2:$B$115,1,FALSE)</f>
        <v>#N/A</v>
      </c>
      <c r="BW349" s="150"/>
      <c r="BX349" s="151">
        <f>ROUND(IF($I349="Other HFC Blend",(AA349*$L349*SUMIF(Lists!$E$2:$E$133,'Quarterly Information'!$K349,Exchange_Value)+AA349*$N349*SUMIF(Lists!$E$2:$E$133,'Quarterly Information'!$M349,Exchange_Value)+AA349*$P349*SUMIF(Lists!$E$2:$E$133,'Quarterly Information'!$O349,Exchange_Value)+AA349*$R349*SUMIF(Lists!$E$2:$E$133,'Quarterly Information'!$Q349,Exchange_Value)+AA349*$T349*SUMIF(Lists!$E$2:$E$133,'Quarterly Information'!$S349,Exchange_Value))/1000,AA349*SUMIF(Lists!$E$2:$E$133,$I349,Exchange_Value)/1000),1)</f>
        <v>0</v>
      </c>
      <c r="BY349" s="151">
        <f>ROUND(IF($I349="Other HFC Blend",(AB349*$L349*SUMIF(Lists!$E$2:$E$133,'Quarterly Information'!$K349,Exchange_Value)+AB349*$N349*SUMIF(Lists!$E$2:$E$133,'Quarterly Information'!$M349,Exchange_Value)+AB349*$P349*SUMIF(Lists!$E$2:$E$133,'Quarterly Information'!$O349,Exchange_Value)+AB349*$R349*SUMIF(Lists!$E$2:$E$133,'Quarterly Information'!$Q349,Exchange_Value)+AB349*$T349*SUMIF(Lists!$E$2:$E$133,'Quarterly Information'!$S349,Exchange_Value))/1000,AB349*SUMIF(Lists!$E$2:$E$133,$I349,Exchange_Value)/1000),1)</f>
        <v>0</v>
      </c>
      <c r="BZ349" s="151">
        <f>ROUND(IF($I349="Other HFC Blend",(AC349*$L349*SUMIF(Lists!$E$2:$E$133,'Quarterly Information'!$K349,Exchange_Value)+AC349*$N349*SUMIF(Lists!$E$2:$E$133,'Quarterly Information'!$M349,Exchange_Value)+AC349*$P349*SUMIF(Lists!$E$2:$E$133,'Quarterly Information'!$O349,Exchange_Value)+AC349*$R349*SUMIF(Lists!$E$2:$E$133,'Quarterly Information'!$Q349,Exchange_Value)+AC349*$T349*SUMIF(Lists!$E$2:$E$133,'Quarterly Information'!$S349,Exchange_Value))/1000,AC349*SUMIF(Lists!$E$2:$E$133,$I349,Exchange_Value)/1000),1)</f>
        <v>0</v>
      </c>
      <c r="CA349" s="151">
        <f>ROUND(IF($I349="Other HFC Blend",(AD349*$L349*SUMIF(Lists!$E$2:$E$133,'Quarterly Information'!$K349,Exchange_Value)+AD349*$N349*SUMIF(Lists!$E$2:$E$133,'Quarterly Information'!$M349,Exchange_Value)+AD349*$P349*SUMIF(Lists!$E$2:$E$133,'Quarterly Information'!$O349,Exchange_Value)+AD349*$R349*SUMIF(Lists!$E$2:$E$133,'Quarterly Information'!$Q349,Exchange_Value)+AD349*$T349*SUMIF(Lists!$E$2:$E$133,'Quarterly Information'!$S349,Exchange_Value))/1000,AD349*SUMIF(Lists!$E$2:$E$133,$I349,Exchange_Value)/1000),1)</f>
        <v>0</v>
      </c>
      <c r="CB349" s="151">
        <f>ROUND(IF($I349="Other HFC Blend",(AE349*$L349*SUMIF(Lists!$E$2:$E$133,'Quarterly Information'!$K349,Exchange_Value)+AE349*$N349*SUMIF(Lists!$E$2:$E$133,'Quarterly Information'!$M349,Exchange_Value)+AE349*$P349*SUMIF(Lists!$E$2:$E$133,'Quarterly Information'!$O349,Exchange_Value)+AE349*$R349*SUMIF(Lists!$E$2:$E$133,'Quarterly Information'!$Q349,Exchange_Value)+AE349*$T349*SUMIF(Lists!$E$2:$E$133,'Quarterly Information'!$S349,Exchange_Value))/1000,AE349*SUMIF(Lists!$E$2:$E$133,$I349,Exchange_Value)/1000),1)</f>
        <v>0</v>
      </c>
      <c r="CC349" s="151">
        <f>ROUND(IF($I349="Other HFC Blend",(AF349*$L349*SUMIF(Lists!$E$2:$E$133,'Quarterly Information'!$K349,Exchange_Value)+AF349*$N349*SUMIF(Lists!$E$2:$E$133,'Quarterly Information'!$M349,Exchange_Value)+AF349*$P349*SUMIF(Lists!$E$2:$E$133,'Quarterly Information'!$O349,Exchange_Value)+AF349*$R349*SUMIF(Lists!$E$2:$E$133,'Quarterly Information'!$Q349,Exchange_Value)+AF349*$T349*SUMIF(Lists!$E$2:$E$133,'Quarterly Information'!$S349,Exchange_Value))/1000,AF349*SUMIF(Lists!$E$2:$E$133,$I349,Exchange_Value)/1000),1)</f>
        <v>0</v>
      </c>
    </row>
    <row r="350" spans="1:81" ht="14.1">
      <c r="A350" s="18">
        <v>308</v>
      </c>
      <c r="B350" s="46" t="str">
        <f t="shared" si="184"/>
        <v/>
      </c>
      <c r="C350" s="72"/>
      <c r="D350" s="47"/>
      <c r="E350" s="81"/>
      <c r="F350" s="48"/>
      <c r="G350" s="49"/>
      <c r="H350" s="50"/>
      <c r="I350" s="92"/>
      <c r="J350" s="104"/>
      <c r="K350" s="109"/>
      <c r="L350" s="51"/>
      <c r="M350" s="48"/>
      <c r="N350" s="51"/>
      <c r="O350" s="48"/>
      <c r="P350" s="51"/>
      <c r="Q350" s="69"/>
      <c r="R350" s="51"/>
      <c r="S350" s="69"/>
      <c r="T350" s="110"/>
      <c r="U350" s="107"/>
      <c r="V350" s="48"/>
      <c r="W350" s="52"/>
      <c r="X350" s="48"/>
      <c r="Y350" s="116"/>
      <c r="Z350" s="133"/>
      <c r="AA350" s="131"/>
      <c r="AB350" s="76"/>
      <c r="AC350" s="76"/>
      <c r="AD350" s="76"/>
      <c r="AE350" s="76"/>
      <c r="AF350" s="76"/>
      <c r="AG350" s="145"/>
      <c r="AH350"/>
      <c r="AI350" s="148">
        <f t="shared" si="148"/>
        <v>0</v>
      </c>
      <c r="AJ350" s="148">
        <f t="shared" si="149"/>
        <v>0</v>
      </c>
      <c r="AK350" s="148">
        <f t="shared" si="150"/>
        <v>0</v>
      </c>
      <c r="AL350" s="148">
        <f t="shared" si="151"/>
        <v>0</v>
      </c>
      <c r="AM350" s="148">
        <f t="shared" si="152"/>
        <v>0</v>
      </c>
      <c r="AN350" s="148">
        <f t="shared" si="153"/>
        <v>0</v>
      </c>
      <c r="AO350" s="150"/>
      <c r="AP350" s="149" t="e">
        <f t="shared" si="154"/>
        <v>#DIV/0!</v>
      </c>
      <c r="AQ350" s="149" t="e">
        <f t="shared" si="155"/>
        <v>#DIV/0!</v>
      </c>
      <c r="AR350" s="149" t="e">
        <f t="shared" si="156"/>
        <v>#DIV/0!</v>
      </c>
      <c r="AS350" s="149" t="e">
        <f t="shared" si="157"/>
        <v>#DIV/0!</v>
      </c>
      <c r="AT350" s="149" t="e">
        <f t="shared" si="158"/>
        <v>#DIV/0!</v>
      </c>
      <c r="AU350" s="148">
        <f t="shared" si="159"/>
        <v>0</v>
      </c>
      <c r="AV350" s="149" t="e">
        <f t="shared" si="160"/>
        <v>#DIV/0!</v>
      </c>
      <c r="AW350" s="149" t="e">
        <f t="shared" si="161"/>
        <v>#DIV/0!</v>
      </c>
      <c r="AX350" s="149" t="e">
        <f t="shared" si="162"/>
        <v>#DIV/0!</v>
      </c>
      <c r="AY350" s="149" t="e">
        <f t="shared" si="163"/>
        <v>#DIV/0!</v>
      </c>
      <c r="AZ350" s="149" t="e">
        <f t="shared" si="164"/>
        <v>#DIV/0!</v>
      </c>
      <c r="BA350" s="148">
        <f t="shared" si="165"/>
        <v>0</v>
      </c>
      <c r="BB350" s="149" t="e">
        <f t="shared" si="166"/>
        <v>#DIV/0!</v>
      </c>
      <c r="BC350" s="149" t="e">
        <f t="shared" si="167"/>
        <v>#DIV/0!</v>
      </c>
      <c r="BD350" s="149" t="e">
        <f t="shared" si="168"/>
        <v>#DIV/0!</v>
      </c>
      <c r="BE350" s="149" t="e">
        <f t="shared" si="169"/>
        <v>#DIV/0!</v>
      </c>
      <c r="BF350" s="149" t="e">
        <f t="shared" si="170"/>
        <v>#DIV/0!</v>
      </c>
      <c r="BG350" s="148">
        <f t="shared" si="171"/>
        <v>0</v>
      </c>
      <c r="BH350" s="149" t="e">
        <f t="shared" si="172"/>
        <v>#DIV/0!</v>
      </c>
      <c r="BI350" s="149" t="e">
        <f t="shared" si="173"/>
        <v>#DIV/0!</v>
      </c>
      <c r="BJ350" s="149" t="e">
        <f t="shared" si="174"/>
        <v>#DIV/0!</v>
      </c>
      <c r="BK350" s="149" t="e">
        <f t="shared" si="175"/>
        <v>#DIV/0!</v>
      </c>
      <c r="BL350" s="149" t="e">
        <f t="shared" si="176"/>
        <v>#DIV/0!</v>
      </c>
      <c r="BM350" s="148">
        <f t="shared" si="177"/>
        <v>0</v>
      </c>
      <c r="BN350" s="149" t="e">
        <f t="shared" si="178"/>
        <v>#DIV/0!</v>
      </c>
      <c r="BO350" s="149" t="e">
        <f t="shared" si="179"/>
        <v>#DIV/0!</v>
      </c>
      <c r="BP350" s="149" t="e">
        <f t="shared" si="180"/>
        <v>#DIV/0!</v>
      </c>
      <c r="BQ350" s="149" t="e">
        <f t="shared" si="181"/>
        <v>#DIV/0!</v>
      </c>
      <c r="BR350" s="149" t="e">
        <f t="shared" si="182"/>
        <v>#DIV/0!</v>
      </c>
      <c r="BS350" s="148">
        <f t="shared" si="183"/>
        <v>0</v>
      </c>
      <c r="BT350" s="150"/>
      <c r="BU350" s="150" t="e">
        <f>VLOOKUP(I350,Lists!$D$2:$D$19,1,FALSE)</f>
        <v>#N/A</v>
      </c>
      <c r="BV350" s="150" t="e">
        <f>VLOOKUP($I350,Blends!$B$2:$B$115,1,FALSE)</f>
        <v>#N/A</v>
      </c>
      <c r="BW350" s="150"/>
      <c r="BX350" s="151">
        <f>ROUND(IF($I350="Other HFC Blend",(AA350*$L350*SUMIF(Lists!$E$2:$E$133,'Quarterly Information'!$K350,Exchange_Value)+AA350*$N350*SUMIF(Lists!$E$2:$E$133,'Quarterly Information'!$M350,Exchange_Value)+AA350*$P350*SUMIF(Lists!$E$2:$E$133,'Quarterly Information'!$O350,Exchange_Value)+AA350*$R350*SUMIF(Lists!$E$2:$E$133,'Quarterly Information'!$Q350,Exchange_Value)+AA350*$T350*SUMIF(Lists!$E$2:$E$133,'Quarterly Information'!$S350,Exchange_Value))/1000,AA350*SUMIF(Lists!$E$2:$E$133,$I350,Exchange_Value)/1000),1)</f>
        <v>0</v>
      </c>
      <c r="BY350" s="151">
        <f>ROUND(IF($I350="Other HFC Blend",(AB350*$L350*SUMIF(Lists!$E$2:$E$133,'Quarterly Information'!$K350,Exchange_Value)+AB350*$N350*SUMIF(Lists!$E$2:$E$133,'Quarterly Information'!$M350,Exchange_Value)+AB350*$P350*SUMIF(Lists!$E$2:$E$133,'Quarterly Information'!$O350,Exchange_Value)+AB350*$R350*SUMIF(Lists!$E$2:$E$133,'Quarterly Information'!$Q350,Exchange_Value)+AB350*$T350*SUMIF(Lists!$E$2:$E$133,'Quarterly Information'!$S350,Exchange_Value))/1000,AB350*SUMIF(Lists!$E$2:$E$133,$I350,Exchange_Value)/1000),1)</f>
        <v>0</v>
      </c>
      <c r="BZ350" s="151">
        <f>ROUND(IF($I350="Other HFC Blend",(AC350*$L350*SUMIF(Lists!$E$2:$E$133,'Quarterly Information'!$K350,Exchange_Value)+AC350*$N350*SUMIF(Lists!$E$2:$E$133,'Quarterly Information'!$M350,Exchange_Value)+AC350*$P350*SUMIF(Lists!$E$2:$E$133,'Quarterly Information'!$O350,Exchange_Value)+AC350*$R350*SUMIF(Lists!$E$2:$E$133,'Quarterly Information'!$Q350,Exchange_Value)+AC350*$T350*SUMIF(Lists!$E$2:$E$133,'Quarterly Information'!$S350,Exchange_Value))/1000,AC350*SUMIF(Lists!$E$2:$E$133,$I350,Exchange_Value)/1000),1)</f>
        <v>0</v>
      </c>
      <c r="CA350" s="151">
        <f>ROUND(IF($I350="Other HFC Blend",(AD350*$L350*SUMIF(Lists!$E$2:$E$133,'Quarterly Information'!$K350,Exchange_Value)+AD350*$N350*SUMIF(Lists!$E$2:$E$133,'Quarterly Information'!$M350,Exchange_Value)+AD350*$P350*SUMIF(Lists!$E$2:$E$133,'Quarterly Information'!$O350,Exchange_Value)+AD350*$R350*SUMIF(Lists!$E$2:$E$133,'Quarterly Information'!$Q350,Exchange_Value)+AD350*$T350*SUMIF(Lists!$E$2:$E$133,'Quarterly Information'!$S350,Exchange_Value))/1000,AD350*SUMIF(Lists!$E$2:$E$133,$I350,Exchange_Value)/1000),1)</f>
        <v>0</v>
      </c>
      <c r="CB350" s="151">
        <f>ROUND(IF($I350="Other HFC Blend",(AE350*$L350*SUMIF(Lists!$E$2:$E$133,'Quarterly Information'!$K350,Exchange_Value)+AE350*$N350*SUMIF(Lists!$E$2:$E$133,'Quarterly Information'!$M350,Exchange_Value)+AE350*$P350*SUMIF(Lists!$E$2:$E$133,'Quarterly Information'!$O350,Exchange_Value)+AE350*$R350*SUMIF(Lists!$E$2:$E$133,'Quarterly Information'!$Q350,Exchange_Value)+AE350*$T350*SUMIF(Lists!$E$2:$E$133,'Quarterly Information'!$S350,Exchange_Value))/1000,AE350*SUMIF(Lists!$E$2:$E$133,$I350,Exchange_Value)/1000),1)</f>
        <v>0</v>
      </c>
      <c r="CC350" s="151">
        <f>ROUND(IF($I350="Other HFC Blend",(AF350*$L350*SUMIF(Lists!$E$2:$E$133,'Quarterly Information'!$K350,Exchange_Value)+AF350*$N350*SUMIF(Lists!$E$2:$E$133,'Quarterly Information'!$M350,Exchange_Value)+AF350*$P350*SUMIF(Lists!$E$2:$E$133,'Quarterly Information'!$O350,Exchange_Value)+AF350*$R350*SUMIF(Lists!$E$2:$E$133,'Quarterly Information'!$Q350,Exchange_Value)+AF350*$T350*SUMIF(Lists!$E$2:$E$133,'Quarterly Information'!$S350,Exchange_Value))/1000,AF350*SUMIF(Lists!$E$2:$E$133,$I350,Exchange_Value)/1000),1)</f>
        <v>0</v>
      </c>
    </row>
    <row r="351" spans="1:81" ht="14.1">
      <c r="A351" s="18">
        <v>309</v>
      </c>
      <c r="B351" s="46" t="str">
        <f t="shared" si="184"/>
        <v/>
      </c>
      <c r="C351" s="72"/>
      <c r="D351" s="47"/>
      <c r="E351" s="81"/>
      <c r="F351" s="48"/>
      <c r="G351" s="49"/>
      <c r="H351" s="50"/>
      <c r="I351" s="92"/>
      <c r="J351" s="104"/>
      <c r="K351" s="109"/>
      <c r="L351" s="51"/>
      <c r="M351" s="48"/>
      <c r="N351" s="51"/>
      <c r="O351" s="48"/>
      <c r="P351" s="51"/>
      <c r="Q351" s="69"/>
      <c r="R351" s="51"/>
      <c r="S351" s="69"/>
      <c r="T351" s="110"/>
      <c r="U351" s="107"/>
      <c r="V351" s="48"/>
      <c r="W351" s="52"/>
      <c r="X351" s="48"/>
      <c r="Y351" s="116"/>
      <c r="Z351" s="133"/>
      <c r="AA351" s="131"/>
      <c r="AB351" s="76"/>
      <c r="AC351" s="76"/>
      <c r="AD351" s="76"/>
      <c r="AE351" s="76"/>
      <c r="AF351" s="76"/>
      <c r="AG351" s="145"/>
      <c r="AH351"/>
      <c r="AI351" s="148">
        <f t="shared" si="148"/>
        <v>0</v>
      </c>
      <c r="AJ351" s="148">
        <f t="shared" si="149"/>
        <v>0</v>
      </c>
      <c r="AK351" s="148">
        <f t="shared" si="150"/>
        <v>0</v>
      </c>
      <c r="AL351" s="148">
        <f t="shared" si="151"/>
        <v>0</v>
      </c>
      <c r="AM351" s="148">
        <f t="shared" si="152"/>
        <v>0</v>
      </c>
      <c r="AN351" s="148">
        <f t="shared" si="153"/>
        <v>0</v>
      </c>
      <c r="AO351" s="150"/>
      <c r="AP351" s="149" t="e">
        <f t="shared" si="154"/>
        <v>#DIV/0!</v>
      </c>
      <c r="AQ351" s="149" t="e">
        <f t="shared" si="155"/>
        <v>#DIV/0!</v>
      </c>
      <c r="AR351" s="149" t="e">
        <f t="shared" si="156"/>
        <v>#DIV/0!</v>
      </c>
      <c r="AS351" s="149" t="e">
        <f t="shared" si="157"/>
        <v>#DIV/0!</v>
      </c>
      <c r="AT351" s="149" t="e">
        <f t="shared" si="158"/>
        <v>#DIV/0!</v>
      </c>
      <c r="AU351" s="148">
        <f t="shared" si="159"/>
        <v>0</v>
      </c>
      <c r="AV351" s="149" t="e">
        <f t="shared" si="160"/>
        <v>#DIV/0!</v>
      </c>
      <c r="AW351" s="149" t="e">
        <f t="shared" si="161"/>
        <v>#DIV/0!</v>
      </c>
      <c r="AX351" s="149" t="e">
        <f t="shared" si="162"/>
        <v>#DIV/0!</v>
      </c>
      <c r="AY351" s="149" t="e">
        <f t="shared" si="163"/>
        <v>#DIV/0!</v>
      </c>
      <c r="AZ351" s="149" t="e">
        <f t="shared" si="164"/>
        <v>#DIV/0!</v>
      </c>
      <c r="BA351" s="148">
        <f t="shared" si="165"/>
        <v>0</v>
      </c>
      <c r="BB351" s="149" t="e">
        <f t="shared" si="166"/>
        <v>#DIV/0!</v>
      </c>
      <c r="BC351" s="149" t="e">
        <f t="shared" si="167"/>
        <v>#DIV/0!</v>
      </c>
      <c r="BD351" s="149" t="e">
        <f t="shared" si="168"/>
        <v>#DIV/0!</v>
      </c>
      <c r="BE351" s="149" t="e">
        <f t="shared" si="169"/>
        <v>#DIV/0!</v>
      </c>
      <c r="BF351" s="149" t="e">
        <f t="shared" si="170"/>
        <v>#DIV/0!</v>
      </c>
      <c r="BG351" s="148">
        <f t="shared" si="171"/>
        <v>0</v>
      </c>
      <c r="BH351" s="149" t="e">
        <f t="shared" si="172"/>
        <v>#DIV/0!</v>
      </c>
      <c r="BI351" s="149" t="e">
        <f t="shared" si="173"/>
        <v>#DIV/0!</v>
      </c>
      <c r="BJ351" s="149" t="e">
        <f t="shared" si="174"/>
        <v>#DIV/0!</v>
      </c>
      <c r="BK351" s="149" t="e">
        <f t="shared" si="175"/>
        <v>#DIV/0!</v>
      </c>
      <c r="BL351" s="149" t="e">
        <f t="shared" si="176"/>
        <v>#DIV/0!</v>
      </c>
      <c r="BM351" s="148">
        <f t="shared" si="177"/>
        <v>0</v>
      </c>
      <c r="BN351" s="149" t="e">
        <f t="shared" si="178"/>
        <v>#DIV/0!</v>
      </c>
      <c r="BO351" s="149" t="e">
        <f t="shared" si="179"/>
        <v>#DIV/0!</v>
      </c>
      <c r="BP351" s="149" t="e">
        <f t="shared" si="180"/>
        <v>#DIV/0!</v>
      </c>
      <c r="BQ351" s="149" t="e">
        <f t="shared" si="181"/>
        <v>#DIV/0!</v>
      </c>
      <c r="BR351" s="149" t="e">
        <f t="shared" si="182"/>
        <v>#DIV/0!</v>
      </c>
      <c r="BS351" s="148">
        <f t="shared" si="183"/>
        <v>0</v>
      </c>
      <c r="BT351" s="150"/>
      <c r="BU351" s="150" t="e">
        <f>VLOOKUP(I351,Lists!$D$2:$D$19,1,FALSE)</f>
        <v>#N/A</v>
      </c>
      <c r="BV351" s="150" t="e">
        <f>VLOOKUP($I351,Blends!$B$2:$B$115,1,FALSE)</f>
        <v>#N/A</v>
      </c>
      <c r="BW351" s="150"/>
      <c r="BX351" s="151">
        <f>ROUND(IF($I351="Other HFC Blend",(AA351*$L351*SUMIF(Lists!$E$2:$E$133,'Quarterly Information'!$K351,Exchange_Value)+AA351*$N351*SUMIF(Lists!$E$2:$E$133,'Quarterly Information'!$M351,Exchange_Value)+AA351*$P351*SUMIF(Lists!$E$2:$E$133,'Quarterly Information'!$O351,Exchange_Value)+AA351*$R351*SUMIF(Lists!$E$2:$E$133,'Quarterly Information'!$Q351,Exchange_Value)+AA351*$T351*SUMIF(Lists!$E$2:$E$133,'Quarterly Information'!$S351,Exchange_Value))/1000,AA351*SUMIF(Lists!$E$2:$E$133,$I351,Exchange_Value)/1000),1)</f>
        <v>0</v>
      </c>
      <c r="BY351" s="151">
        <f>ROUND(IF($I351="Other HFC Blend",(AB351*$L351*SUMIF(Lists!$E$2:$E$133,'Quarterly Information'!$K351,Exchange_Value)+AB351*$N351*SUMIF(Lists!$E$2:$E$133,'Quarterly Information'!$M351,Exchange_Value)+AB351*$P351*SUMIF(Lists!$E$2:$E$133,'Quarterly Information'!$O351,Exchange_Value)+AB351*$R351*SUMIF(Lists!$E$2:$E$133,'Quarterly Information'!$Q351,Exchange_Value)+AB351*$T351*SUMIF(Lists!$E$2:$E$133,'Quarterly Information'!$S351,Exchange_Value))/1000,AB351*SUMIF(Lists!$E$2:$E$133,$I351,Exchange_Value)/1000),1)</f>
        <v>0</v>
      </c>
      <c r="BZ351" s="151">
        <f>ROUND(IF($I351="Other HFC Blend",(AC351*$L351*SUMIF(Lists!$E$2:$E$133,'Quarterly Information'!$K351,Exchange_Value)+AC351*$N351*SUMIF(Lists!$E$2:$E$133,'Quarterly Information'!$M351,Exchange_Value)+AC351*$P351*SUMIF(Lists!$E$2:$E$133,'Quarterly Information'!$O351,Exchange_Value)+AC351*$R351*SUMIF(Lists!$E$2:$E$133,'Quarterly Information'!$Q351,Exchange_Value)+AC351*$T351*SUMIF(Lists!$E$2:$E$133,'Quarterly Information'!$S351,Exchange_Value))/1000,AC351*SUMIF(Lists!$E$2:$E$133,$I351,Exchange_Value)/1000),1)</f>
        <v>0</v>
      </c>
      <c r="CA351" s="151">
        <f>ROUND(IF($I351="Other HFC Blend",(AD351*$L351*SUMIF(Lists!$E$2:$E$133,'Quarterly Information'!$K351,Exchange_Value)+AD351*$N351*SUMIF(Lists!$E$2:$E$133,'Quarterly Information'!$M351,Exchange_Value)+AD351*$P351*SUMIF(Lists!$E$2:$E$133,'Quarterly Information'!$O351,Exchange_Value)+AD351*$R351*SUMIF(Lists!$E$2:$E$133,'Quarterly Information'!$Q351,Exchange_Value)+AD351*$T351*SUMIF(Lists!$E$2:$E$133,'Quarterly Information'!$S351,Exchange_Value))/1000,AD351*SUMIF(Lists!$E$2:$E$133,$I351,Exchange_Value)/1000),1)</f>
        <v>0</v>
      </c>
      <c r="CB351" s="151">
        <f>ROUND(IF($I351="Other HFC Blend",(AE351*$L351*SUMIF(Lists!$E$2:$E$133,'Quarterly Information'!$K351,Exchange_Value)+AE351*$N351*SUMIF(Lists!$E$2:$E$133,'Quarterly Information'!$M351,Exchange_Value)+AE351*$P351*SUMIF(Lists!$E$2:$E$133,'Quarterly Information'!$O351,Exchange_Value)+AE351*$R351*SUMIF(Lists!$E$2:$E$133,'Quarterly Information'!$Q351,Exchange_Value)+AE351*$T351*SUMIF(Lists!$E$2:$E$133,'Quarterly Information'!$S351,Exchange_Value))/1000,AE351*SUMIF(Lists!$E$2:$E$133,$I351,Exchange_Value)/1000),1)</f>
        <v>0</v>
      </c>
      <c r="CC351" s="151">
        <f>ROUND(IF($I351="Other HFC Blend",(AF351*$L351*SUMIF(Lists!$E$2:$E$133,'Quarterly Information'!$K351,Exchange_Value)+AF351*$N351*SUMIF(Lists!$E$2:$E$133,'Quarterly Information'!$M351,Exchange_Value)+AF351*$P351*SUMIF(Lists!$E$2:$E$133,'Quarterly Information'!$O351,Exchange_Value)+AF351*$R351*SUMIF(Lists!$E$2:$E$133,'Quarterly Information'!$Q351,Exchange_Value)+AF351*$T351*SUMIF(Lists!$E$2:$E$133,'Quarterly Information'!$S351,Exchange_Value))/1000,AF351*SUMIF(Lists!$E$2:$E$133,$I351,Exchange_Value)/1000),1)</f>
        <v>0</v>
      </c>
    </row>
    <row r="352" spans="1:81" ht="14.1">
      <c r="A352" s="18">
        <v>310</v>
      </c>
      <c r="B352" s="46" t="str">
        <f t="shared" si="184"/>
        <v/>
      </c>
      <c r="C352" s="72"/>
      <c r="D352" s="47"/>
      <c r="E352" s="81"/>
      <c r="F352" s="48"/>
      <c r="G352" s="49"/>
      <c r="H352" s="50"/>
      <c r="I352" s="92"/>
      <c r="J352" s="104"/>
      <c r="K352" s="109"/>
      <c r="L352" s="51"/>
      <c r="M352" s="48"/>
      <c r="N352" s="51"/>
      <c r="O352" s="48"/>
      <c r="P352" s="51"/>
      <c r="Q352" s="69"/>
      <c r="R352" s="51"/>
      <c r="S352" s="69"/>
      <c r="T352" s="110"/>
      <c r="U352" s="107"/>
      <c r="V352" s="48"/>
      <c r="W352" s="52"/>
      <c r="X352" s="48"/>
      <c r="Y352" s="116"/>
      <c r="Z352" s="133"/>
      <c r="AA352" s="131"/>
      <c r="AB352" s="76"/>
      <c r="AC352" s="76"/>
      <c r="AD352" s="76"/>
      <c r="AE352" s="76"/>
      <c r="AF352" s="76"/>
      <c r="AG352" s="145"/>
      <c r="AH352"/>
      <c r="AI352" s="148">
        <f t="shared" si="148"/>
        <v>0</v>
      </c>
      <c r="AJ352" s="148">
        <f t="shared" si="149"/>
        <v>0</v>
      </c>
      <c r="AK352" s="148">
        <f t="shared" si="150"/>
        <v>0</v>
      </c>
      <c r="AL352" s="148">
        <f t="shared" si="151"/>
        <v>0</v>
      </c>
      <c r="AM352" s="148">
        <f t="shared" si="152"/>
        <v>0</v>
      </c>
      <c r="AN352" s="148">
        <f t="shared" si="153"/>
        <v>0</v>
      </c>
      <c r="AO352" s="150"/>
      <c r="AP352" s="149" t="e">
        <f t="shared" si="154"/>
        <v>#DIV/0!</v>
      </c>
      <c r="AQ352" s="149" t="e">
        <f t="shared" si="155"/>
        <v>#DIV/0!</v>
      </c>
      <c r="AR352" s="149" t="e">
        <f t="shared" si="156"/>
        <v>#DIV/0!</v>
      </c>
      <c r="AS352" s="149" t="e">
        <f t="shared" si="157"/>
        <v>#DIV/0!</v>
      </c>
      <c r="AT352" s="149" t="e">
        <f t="shared" si="158"/>
        <v>#DIV/0!</v>
      </c>
      <c r="AU352" s="148">
        <f t="shared" si="159"/>
        <v>0</v>
      </c>
      <c r="AV352" s="149" t="e">
        <f t="shared" si="160"/>
        <v>#DIV/0!</v>
      </c>
      <c r="AW352" s="149" t="e">
        <f t="shared" si="161"/>
        <v>#DIV/0!</v>
      </c>
      <c r="AX352" s="149" t="e">
        <f t="shared" si="162"/>
        <v>#DIV/0!</v>
      </c>
      <c r="AY352" s="149" t="e">
        <f t="shared" si="163"/>
        <v>#DIV/0!</v>
      </c>
      <c r="AZ352" s="149" t="e">
        <f t="shared" si="164"/>
        <v>#DIV/0!</v>
      </c>
      <c r="BA352" s="148">
        <f t="shared" si="165"/>
        <v>0</v>
      </c>
      <c r="BB352" s="149" t="e">
        <f t="shared" si="166"/>
        <v>#DIV/0!</v>
      </c>
      <c r="BC352" s="149" t="e">
        <f t="shared" si="167"/>
        <v>#DIV/0!</v>
      </c>
      <c r="BD352" s="149" t="e">
        <f t="shared" si="168"/>
        <v>#DIV/0!</v>
      </c>
      <c r="BE352" s="149" t="e">
        <f t="shared" si="169"/>
        <v>#DIV/0!</v>
      </c>
      <c r="BF352" s="149" t="e">
        <f t="shared" si="170"/>
        <v>#DIV/0!</v>
      </c>
      <c r="BG352" s="148">
        <f t="shared" si="171"/>
        <v>0</v>
      </c>
      <c r="BH352" s="149" t="e">
        <f t="shared" si="172"/>
        <v>#DIV/0!</v>
      </c>
      <c r="BI352" s="149" t="e">
        <f t="shared" si="173"/>
        <v>#DIV/0!</v>
      </c>
      <c r="BJ352" s="149" t="e">
        <f t="shared" si="174"/>
        <v>#DIV/0!</v>
      </c>
      <c r="BK352" s="149" t="e">
        <f t="shared" si="175"/>
        <v>#DIV/0!</v>
      </c>
      <c r="BL352" s="149" t="e">
        <f t="shared" si="176"/>
        <v>#DIV/0!</v>
      </c>
      <c r="BM352" s="148">
        <f t="shared" si="177"/>
        <v>0</v>
      </c>
      <c r="BN352" s="149" t="e">
        <f t="shared" si="178"/>
        <v>#DIV/0!</v>
      </c>
      <c r="BO352" s="149" t="e">
        <f t="shared" si="179"/>
        <v>#DIV/0!</v>
      </c>
      <c r="BP352" s="149" t="e">
        <f t="shared" si="180"/>
        <v>#DIV/0!</v>
      </c>
      <c r="BQ352" s="149" t="e">
        <f t="shared" si="181"/>
        <v>#DIV/0!</v>
      </c>
      <c r="BR352" s="149" t="e">
        <f t="shared" si="182"/>
        <v>#DIV/0!</v>
      </c>
      <c r="BS352" s="148">
        <f t="shared" si="183"/>
        <v>0</v>
      </c>
      <c r="BT352" s="150"/>
      <c r="BU352" s="150" t="e">
        <f>VLOOKUP(I352,Lists!$D$2:$D$19,1,FALSE)</f>
        <v>#N/A</v>
      </c>
      <c r="BV352" s="150" t="e">
        <f>VLOOKUP($I352,Blends!$B$2:$B$115,1,FALSE)</f>
        <v>#N/A</v>
      </c>
      <c r="BW352" s="150"/>
      <c r="BX352" s="151">
        <f>ROUND(IF($I352="Other HFC Blend",(AA352*$L352*SUMIF(Lists!$E$2:$E$133,'Quarterly Information'!$K352,Exchange_Value)+AA352*$N352*SUMIF(Lists!$E$2:$E$133,'Quarterly Information'!$M352,Exchange_Value)+AA352*$P352*SUMIF(Lists!$E$2:$E$133,'Quarterly Information'!$O352,Exchange_Value)+AA352*$R352*SUMIF(Lists!$E$2:$E$133,'Quarterly Information'!$Q352,Exchange_Value)+AA352*$T352*SUMIF(Lists!$E$2:$E$133,'Quarterly Information'!$S352,Exchange_Value))/1000,AA352*SUMIF(Lists!$E$2:$E$133,$I352,Exchange_Value)/1000),1)</f>
        <v>0</v>
      </c>
      <c r="BY352" s="151">
        <f>ROUND(IF($I352="Other HFC Blend",(AB352*$L352*SUMIF(Lists!$E$2:$E$133,'Quarterly Information'!$K352,Exchange_Value)+AB352*$N352*SUMIF(Lists!$E$2:$E$133,'Quarterly Information'!$M352,Exchange_Value)+AB352*$P352*SUMIF(Lists!$E$2:$E$133,'Quarterly Information'!$O352,Exchange_Value)+AB352*$R352*SUMIF(Lists!$E$2:$E$133,'Quarterly Information'!$Q352,Exchange_Value)+AB352*$T352*SUMIF(Lists!$E$2:$E$133,'Quarterly Information'!$S352,Exchange_Value))/1000,AB352*SUMIF(Lists!$E$2:$E$133,$I352,Exchange_Value)/1000),1)</f>
        <v>0</v>
      </c>
      <c r="BZ352" s="151">
        <f>ROUND(IF($I352="Other HFC Blend",(AC352*$L352*SUMIF(Lists!$E$2:$E$133,'Quarterly Information'!$K352,Exchange_Value)+AC352*$N352*SUMIF(Lists!$E$2:$E$133,'Quarterly Information'!$M352,Exchange_Value)+AC352*$P352*SUMIF(Lists!$E$2:$E$133,'Quarterly Information'!$O352,Exchange_Value)+AC352*$R352*SUMIF(Lists!$E$2:$E$133,'Quarterly Information'!$Q352,Exchange_Value)+AC352*$T352*SUMIF(Lists!$E$2:$E$133,'Quarterly Information'!$S352,Exchange_Value))/1000,AC352*SUMIF(Lists!$E$2:$E$133,$I352,Exchange_Value)/1000),1)</f>
        <v>0</v>
      </c>
      <c r="CA352" s="151">
        <f>ROUND(IF($I352="Other HFC Blend",(AD352*$L352*SUMIF(Lists!$E$2:$E$133,'Quarterly Information'!$K352,Exchange_Value)+AD352*$N352*SUMIF(Lists!$E$2:$E$133,'Quarterly Information'!$M352,Exchange_Value)+AD352*$P352*SUMIF(Lists!$E$2:$E$133,'Quarterly Information'!$O352,Exchange_Value)+AD352*$R352*SUMIF(Lists!$E$2:$E$133,'Quarterly Information'!$Q352,Exchange_Value)+AD352*$T352*SUMIF(Lists!$E$2:$E$133,'Quarterly Information'!$S352,Exchange_Value))/1000,AD352*SUMIF(Lists!$E$2:$E$133,$I352,Exchange_Value)/1000),1)</f>
        <v>0</v>
      </c>
      <c r="CB352" s="151">
        <f>ROUND(IF($I352="Other HFC Blend",(AE352*$L352*SUMIF(Lists!$E$2:$E$133,'Quarterly Information'!$K352,Exchange_Value)+AE352*$N352*SUMIF(Lists!$E$2:$E$133,'Quarterly Information'!$M352,Exchange_Value)+AE352*$P352*SUMIF(Lists!$E$2:$E$133,'Quarterly Information'!$O352,Exchange_Value)+AE352*$R352*SUMIF(Lists!$E$2:$E$133,'Quarterly Information'!$Q352,Exchange_Value)+AE352*$T352*SUMIF(Lists!$E$2:$E$133,'Quarterly Information'!$S352,Exchange_Value))/1000,AE352*SUMIF(Lists!$E$2:$E$133,$I352,Exchange_Value)/1000),1)</f>
        <v>0</v>
      </c>
      <c r="CC352" s="151">
        <f>ROUND(IF($I352="Other HFC Blend",(AF352*$L352*SUMIF(Lists!$E$2:$E$133,'Quarterly Information'!$K352,Exchange_Value)+AF352*$N352*SUMIF(Lists!$E$2:$E$133,'Quarterly Information'!$M352,Exchange_Value)+AF352*$P352*SUMIF(Lists!$E$2:$E$133,'Quarterly Information'!$O352,Exchange_Value)+AF352*$R352*SUMIF(Lists!$E$2:$E$133,'Quarterly Information'!$Q352,Exchange_Value)+AF352*$T352*SUMIF(Lists!$E$2:$E$133,'Quarterly Information'!$S352,Exchange_Value))/1000,AF352*SUMIF(Lists!$E$2:$E$133,$I352,Exchange_Value)/1000),1)</f>
        <v>0</v>
      </c>
    </row>
    <row r="353" spans="1:81" ht="14.1">
      <c r="A353" s="18">
        <v>311</v>
      </c>
      <c r="B353" s="46" t="str">
        <f t="shared" si="184"/>
        <v/>
      </c>
      <c r="C353" s="72"/>
      <c r="D353" s="47"/>
      <c r="E353" s="81"/>
      <c r="F353" s="48"/>
      <c r="G353" s="49"/>
      <c r="H353" s="50"/>
      <c r="I353" s="92"/>
      <c r="J353" s="104"/>
      <c r="K353" s="109"/>
      <c r="L353" s="51"/>
      <c r="M353" s="48"/>
      <c r="N353" s="51"/>
      <c r="O353" s="48"/>
      <c r="P353" s="51"/>
      <c r="Q353" s="69"/>
      <c r="R353" s="51"/>
      <c r="S353" s="69"/>
      <c r="T353" s="110"/>
      <c r="U353" s="107"/>
      <c r="V353" s="48"/>
      <c r="W353" s="52"/>
      <c r="X353" s="48"/>
      <c r="Y353" s="116"/>
      <c r="Z353" s="133"/>
      <c r="AA353" s="131"/>
      <c r="AB353" s="76"/>
      <c r="AC353" s="76"/>
      <c r="AD353" s="76"/>
      <c r="AE353" s="76"/>
      <c r="AF353" s="76"/>
      <c r="AG353" s="145"/>
      <c r="AH353"/>
      <c r="AI353" s="148">
        <f t="shared" si="148"/>
        <v>0</v>
      </c>
      <c r="AJ353" s="148">
        <f t="shared" si="149"/>
        <v>0</v>
      </c>
      <c r="AK353" s="148">
        <f t="shared" si="150"/>
        <v>0</v>
      </c>
      <c r="AL353" s="148">
        <f t="shared" si="151"/>
        <v>0</v>
      </c>
      <c r="AM353" s="148">
        <f t="shared" si="152"/>
        <v>0</v>
      </c>
      <c r="AN353" s="148">
        <f t="shared" si="153"/>
        <v>0</v>
      </c>
      <c r="AO353" s="150"/>
      <c r="AP353" s="149" t="e">
        <f t="shared" si="154"/>
        <v>#DIV/0!</v>
      </c>
      <c r="AQ353" s="149" t="e">
        <f t="shared" si="155"/>
        <v>#DIV/0!</v>
      </c>
      <c r="AR353" s="149" t="e">
        <f t="shared" si="156"/>
        <v>#DIV/0!</v>
      </c>
      <c r="AS353" s="149" t="e">
        <f t="shared" si="157"/>
        <v>#DIV/0!</v>
      </c>
      <c r="AT353" s="149" t="e">
        <f t="shared" si="158"/>
        <v>#DIV/0!</v>
      </c>
      <c r="AU353" s="148">
        <f t="shared" si="159"/>
        <v>0</v>
      </c>
      <c r="AV353" s="149" t="e">
        <f t="shared" si="160"/>
        <v>#DIV/0!</v>
      </c>
      <c r="AW353" s="149" t="e">
        <f t="shared" si="161"/>
        <v>#DIV/0!</v>
      </c>
      <c r="AX353" s="149" t="e">
        <f t="shared" si="162"/>
        <v>#DIV/0!</v>
      </c>
      <c r="AY353" s="149" t="e">
        <f t="shared" si="163"/>
        <v>#DIV/0!</v>
      </c>
      <c r="AZ353" s="149" t="e">
        <f t="shared" si="164"/>
        <v>#DIV/0!</v>
      </c>
      <c r="BA353" s="148">
        <f t="shared" si="165"/>
        <v>0</v>
      </c>
      <c r="BB353" s="149" t="e">
        <f t="shared" si="166"/>
        <v>#DIV/0!</v>
      </c>
      <c r="BC353" s="149" t="e">
        <f t="shared" si="167"/>
        <v>#DIV/0!</v>
      </c>
      <c r="BD353" s="149" t="e">
        <f t="shared" si="168"/>
        <v>#DIV/0!</v>
      </c>
      <c r="BE353" s="149" t="e">
        <f t="shared" si="169"/>
        <v>#DIV/0!</v>
      </c>
      <c r="BF353" s="149" t="e">
        <f t="shared" si="170"/>
        <v>#DIV/0!</v>
      </c>
      <c r="BG353" s="148">
        <f t="shared" si="171"/>
        <v>0</v>
      </c>
      <c r="BH353" s="149" t="e">
        <f t="shared" si="172"/>
        <v>#DIV/0!</v>
      </c>
      <c r="BI353" s="149" t="e">
        <f t="shared" si="173"/>
        <v>#DIV/0!</v>
      </c>
      <c r="BJ353" s="149" t="e">
        <f t="shared" si="174"/>
        <v>#DIV/0!</v>
      </c>
      <c r="BK353" s="149" t="e">
        <f t="shared" si="175"/>
        <v>#DIV/0!</v>
      </c>
      <c r="BL353" s="149" t="e">
        <f t="shared" si="176"/>
        <v>#DIV/0!</v>
      </c>
      <c r="BM353" s="148">
        <f t="shared" si="177"/>
        <v>0</v>
      </c>
      <c r="BN353" s="149" t="e">
        <f t="shared" si="178"/>
        <v>#DIV/0!</v>
      </c>
      <c r="BO353" s="149" t="e">
        <f t="shared" si="179"/>
        <v>#DIV/0!</v>
      </c>
      <c r="BP353" s="149" t="e">
        <f t="shared" si="180"/>
        <v>#DIV/0!</v>
      </c>
      <c r="BQ353" s="149" t="e">
        <f t="shared" si="181"/>
        <v>#DIV/0!</v>
      </c>
      <c r="BR353" s="149" t="e">
        <f t="shared" si="182"/>
        <v>#DIV/0!</v>
      </c>
      <c r="BS353" s="148">
        <f t="shared" si="183"/>
        <v>0</v>
      </c>
      <c r="BT353" s="150"/>
      <c r="BU353" s="150" t="e">
        <f>VLOOKUP(I353,Lists!$D$2:$D$19,1,FALSE)</f>
        <v>#N/A</v>
      </c>
      <c r="BV353" s="150" t="e">
        <f>VLOOKUP($I353,Blends!$B$2:$B$115,1,FALSE)</f>
        <v>#N/A</v>
      </c>
      <c r="BW353" s="150"/>
      <c r="BX353" s="151">
        <f>ROUND(IF($I353="Other HFC Blend",(AA353*$L353*SUMIF(Lists!$E$2:$E$133,'Quarterly Information'!$K353,Exchange_Value)+AA353*$N353*SUMIF(Lists!$E$2:$E$133,'Quarterly Information'!$M353,Exchange_Value)+AA353*$P353*SUMIF(Lists!$E$2:$E$133,'Quarterly Information'!$O353,Exchange_Value)+AA353*$R353*SUMIF(Lists!$E$2:$E$133,'Quarterly Information'!$Q353,Exchange_Value)+AA353*$T353*SUMIF(Lists!$E$2:$E$133,'Quarterly Information'!$S353,Exchange_Value))/1000,AA353*SUMIF(Lists!$E$2:$E$133,$I353,Exchange_Value)/1000),1)</f>
        <v>0</v>
      </c>
      <c r="BY353" s="151">
        <f>ROUND(IF($I353="Other HFC Blend",(AB353*$L353*SUMIF(Lists!$E$2:$E$133,'Quarterly Information'!$K353,Exchange_Value)+AB353*$N353*SUMIF(Lists!$E$2:$E$133,'Quarterly Information'!$M353,Exchange_Value)+AB353*$P353*SUMIF(Lists!$E$2:$E$133,'Quarterly Information'!$O353,Exchange_Value)+AB353*$R353*SUMIF(Lists!$E$2:$E$133,'Quarterly Information'!$Q353,Exchange_Value)+AB353*$T353*SUMIF(Lists!$E$2:$E$133,'Quarterly Information'!$S353,Exchange_Value))/1000,AB353*SUMIF(Lists!$E$2:$E$133,$I353,Exchange_Value)/1000),1)</f>
        <v>0</v>
      </c>
      <c r="BZ353" s="151">
        <f>ROUND(IF($I353="Other HFC Blend",(AC353*$L353*SUMIF(Lists!$E$2:$E$133,'Quarterly Information'!$K353,Exchange_Value)+AC353*$N353*SUMIF(Lists!$E$2:$E$133,'Quarterly Information'!$M353,Exchange_Value)+AC353*$P353*SUMIF(Lists!$E$2:$E$133,'Quarterly Information'!$O353,Exchange_Value)+AC353*$R353*SUMIF(Lists!$E$2:$E$133,'Quarterly Information'!$Q353,Exchange_Value)+AC353*$T353*SUMIF(Lists!$E$2:$E$133,'Quarterly Information'!$S353,Exchange_Value))/1000,AC353*SUMIF(Lists!$E$2:$E$133,$I353,Exchange_Value)/1000),1)</f>
        <v>0</v>
      </c>
      <c r="CA353" s="151">
        <f>ROUND(IF($I353="Other HFC Blend",(AD353*$L353*SUMIF(Lists!$E$2:$E$133,'Quarterly Information'!$K353,Exchange_Value)+AD353*$N353*SUMIF(Lists!$E$2:$E$133,'Quarterly Information'!$M353,Exchange_Value)+AD353*$P353*SUMIF(Lists!$E$2:$E$133,'Quarterly Information'!$O353,Exchange_Value)+AD353*$R353*SUMIF(Lists!$E$2:$E$133,'Quarterly Information'!$Q353,Exchange_Value)+AD353*$T353*SUMIF(Lists!$E$2:$E$133,'Quarterly Information'!$S353,Exchange_Value))/1000,AD353*SUMIF(Lists!$E$2:$E$133,$I353,Exchange_Value)/1000),1)</f>
        <v>0</v>
      </c>
      <c r="CB353" s="151">
        <f>ROUND(IF($I353="Other HFC Blend",(AE353*$L353*SUMIF(Lists!$E$2:$E$133,'Quarterly Information'!$K353,Exchange_Value)+AE353*$N353*SUMIF(Lists!$E$2:$E$133,'Quarterly Information'!$M353,Exchange_Value)+AE353*$P353*SUMIF(Lists!$E$2:$E$133,'Quarterly Information'!$O353,Exchange_Value)+AE353*$R353*SUMIF(Lists!$E$2:$E$133,'Quarterly Information'!$Q353,Exchange_Value)+AE353*$T353*SUMIF(Lists!$E$2:$E$133,'Quarterly Information'!$S353,Exchange_Value))/1000,AE353*SUMIF(Lists!$E$2:$E$133,$I353,Exchange_Value)/1000),1)</f>
        <v>0</v>
      </c>
      <c r="CC353" s="151">
        <f>ROUND(IF($I353="Other HFC Blend",(AF353*$L353*SUMIF(Lists!$E$2:$E$133,'Quarterly Information'!$K353,Exchange_Value)+AF353*$N353*SUMIF(Lists!$E$2:$E$133,'Quarterly Information'!$M353,Exchange_Value)+AF353*$P353*SUMIF(Lists!$E$2:$E$133,'Quarterly Information'!$O353,Exchange_Value)+AF353*$R353*SUMIF(Lists!$E$2:$E$133,'Quarterly Information'!$Q353,Exchange_Value)+AF353*$T353*SUMIF(Lists!$E$2:$E$133,'Quarterly Information'!$S353,Exchange_Value))/1000,AF353*SUMIF(Lists!$E$2:$E$133,$I353,Exchange_Value)/1000),1)</f>
        <v>0</v>
      </c>
    </row>
    <row r="354" spans="1:81" ht="14.1">
      <c r="A354" s="18">
        <v>312</v>
      </c>
      <c r="B354" s="46" t="str">
        <f t="shared" si="184"/>
        <v/>
      </c>
      <c r="C354" s="72"/>
      <c r="D354" s="47"/>
      <c r="E354" s="81"/>
      <c r="F354" s="48"/>
      <c r="G354" s="49"/>
      <c r="H354" s="50"/>
      <c r="I354" s="92"/>
      <c r="J354" s="104"/>
      <c r="K354" s="109"/>
      <c r="L354" s="51"/>
      <c r="M354" s="48"/>
      <c r="N354" s="51"/>
      <c r="O354" s="48"/>
      <c r="P354" s="51"/>
      <c r="Q354" s="69"/>
      <c r="R354" s="51"/>
      <c r="S354" s="69"/>
      <c r="T354" s="110"/>
      <c r="U354" s="107"/>
      <c r="V354" s="48"/>
      <c r="W354" s="52"/>
      <c r="X354" s="48"/>
      <c r="Y354" s="116"/>
      <c r="Z354" s="133"/>
      <c r="AA354" s="131"/>
      <c r="AB354" s="76"/>
      <c r="AC354" s="76"/>
      <c r="AD354" s="76"/>
      <c r="AE354" s="76"/>
      <c r="AF354" s="76"/>
      <c r="AG354" s="145"/>
      <c r="AH354"/>
      <c r="AI354" s="148">
        <f t="shared" si="148"/>
        <v>0</v>
      </c>
      <c r="AJ354" s="148">
        <f t="shared" si="149"/>
        <v>0</v>
      </c>
      <c r="AK354" s="148">
        <f t="shared" si="150"/>
        <v>0</v>
      </c>
      <c r="AL354" s="148">
        <f t="shared" si="151"/>
        <v>0</v>
      </c>
      <c r="AM354" s="148">
        <f t="shared" si="152"/>
        <v>0</v>
      </c>
      <c r="AN354" s="148">
        <f t="shared" si="153"/>
        <v>0</v>
      </c>
      <c r="AO354" s="150"/>
      <c r="AP354" s="149" t="e">
        <f t="shared" si="154"/>
        <v>#DIV/0!</v>
      </c>
      <c r="AQ354" s="149" t="e">
        <f t="shared" si="155"/>
        <v>#DIV/0!</v>
      </c>
      <c r="AR354" s="149" t="e">
        <f t="shared" si="156"/>
        <v>#DIV/0!</v>
      </c>
      <c r="AS354" s="149" t="e">
        <f t="shared" si="157"/>
        <v>#DIV/0!</v>
      </c>
      <c r="AT354" s="149" t="e">
        <f t="shared" si="158"/>
        <v>#DIV/0!</v>
      </c>
      <c r="AU354" s="148">
        <f t="shared" si="159"/>
        <v>0</v>
      </c>
      <c r="AV354" s="149" t="e">
        <f t="shared" si="160"/>
        <v>#DIV/0!</v>
      </c>
      <c r="AW354" s="149" t="e">
        <f t="shared" si="161"/>
        <v>#DIV/0!</v>
      </c>
      <c r="AX354" s="149" t="e">
        <f t="shared" si="162"/>
        <v>#DIV/0!</v>
      </c>
      <c r="AY354" s="149" t="e">
        <f t="shared" si="163"/>
        <v>#DIV/0!</v>
      </c>
      <c r="AZ354" s="149" t="e">
        <f t="shared" si="164"/>
        <v>#DIV/0!</v>
      </c>
      <c r="BA354" s="148">
        <f t="shared" si="165"/>
        <v>0</v>
      </c>
      <c r="BB354" s="149" t="e">
        <f t="shared" si="166"/>
        <v>#DIV/0!</v>
      </c>
      <c r="BC354" s="149" t="e">
        <f t="shared" si="167"/>
        <v>#DIV/0!</v>
      </c>
      <c r="BD354" s="149" t="e">
        <f t="shared" si="168"/>
        <v>#DIV/0!</v>
      </c>
      <c r="BE354" s="149" t="e">
        <f t="shared" si="169"/>
        <v>#DIV/0!</v>
      </c>
      <c r="BF354" s="149" t="e">
        <f t="shared" si="170"/>
        <v>#DIV/0!</v>
      </c>
      <c r="BG354" s="148">
        <f t="shared" si="171"/>
        <v>0</v>
      </c>
      <c r="BH354" s="149" t="e">
        <f t="shared" si="172"/>
        <v>#DIV/0!</v>
      </c>
      <c r="BI354" s="149" t="e">
        <f t="shared" si="173"/>
        <v>#DIV/0!</v>
      </c>
      <c r="BJ354" s="149" t="e">
        <f t="shared" si="174"/>
        <v>#DIV/0!</v>
      </c>
      <c r="BK354" s="149" t="e">
        <f t="shared" si="175"/>
        <v>#DIV/0!</v>
      </c>
      <c r="BL354" s="149" t="e">
        <f t="shared" si="176"/>
        <v>#DIV/0!</v>
      </c>
      <c r="BM354" s="148">
        <f t="shared" si="177"/>
        <v>0</v>
      </c>
      <c r="BN354" s="149" t="e">
        <f t="shared" si="178"/>
        <v>#DIV/0!</v>
      </c>
      <c r="BO354" s="149" t="e">
        <f t="shared" si="179"/>
        <v>#DIV/0!</v>
      </c>
      <c r="BP354" s="149" t="e">
        <f t="shared" si="180"/>
        <v>#DIV/0!</v>
      </c>
      <c r="BQ354" s="149" t="e">
        <f t="shared" si="181"/>
        <v>#DIV/0!</v>
      </c>
      <c r="BR354" s="149" t="e">
        <f t="shared" si="182"/>
        <v>#DIV/0!</v>
      </c>
      <c r="BS354" s="148">
        <f t="shared" si="183"/>
        <v>0</v>
      </c>
      <c r="BT354" s="150"/>
      <c r="BU354" s="150" t="e">
        <f>VLOOKUP(I354,Lists!$D$2:$D$19,1,FALSE)</f>
        <v>#N/A</v>
      </c>
      <c r="BV354" s="150" t="e">
        <f>VLOOKUP($I354,Blends!$B$2:$B$115,1,FALSE)</f>
        <v>#N/A</v>
      </c>
      <c r="BW354" s="150"/>
      <c r="BX354" s="151">
        <f>ROUND(IF($I354="Other HFC Blend",(AA354*$L354*SUMIF(Lists!$E$2:$E$133,'Quarterly Information'!$K354,Exchange_Value)+AA354*$N354*SUMIF(Lists!$E$2:$E$133,'Quarterly Information'!$M354,Exchange_Value)+AA354*$P354*SUMIF(Lists!$E$2:$E$133,'Quarterly Information'!$O354,Exchange_Value)+AA354*$R354*SUMIF(Lists!$E$2:$E$133,'Quarterly Information'!$Q354,Exchange_Value)+AA354*$T354*SUMIF(Lists!$E$2:$E$133,'Quarterly Information'!$S354,Exchange_Value))/1000,AA354*SUMIF(Lists!$E$2:$E$133,$I354,Exchange_Value)/1000),1)</f>
        <v>0</v>
      </c>
      <c r="BY354" s="151">
        <f>ROUND(IF($I354="Other HFC Blend",(AB354*$L354*SUMIF(Lists!$E$2:$E$133,'Quarterly Information'!$K354,Exchange_Value)+AB354*$N354*SUMIF(Lists!$E$2:$E$133,'Quarterly Information'!$M354,Exchange_Value)+AB354*$P354*SUMIF(Lists!$E$2:$E$133,'Quarterly Information'!$O354,Exchange_Value)+AB354*$R354*SUMIF(Lists!$E$2:$E$133,'Quarterly Information'!$Q354,Exchange_Value)+AB354*$T354*SUMIF(Lists!$E$2:$E$133,'Quarterly Information'!$S354,Exchange_Value))/1000,AB354*SUMIF(Lists!$E$2:$E$133,$I354,Exchange_Value)/1000),1)</f>
        <v>0</v>
      </c>
      <c r="BZ354" s="151">
        <f>ROUND(IF($I354="Other HFC Blend",(AC354*$L354*SUMIF(Lists!$E$2:$E$133,'Quarterly Information'!$K354,Exchange_Value)+AC354*$N354*SUMIF(Lists!$E$2:$E$133,'Quarterly Information'!$M354,Exchange_Value)+AC354*$P354*SUMIF(Lists!$E$2:$E$133,'Quarterly Information'!$O354,Exchange_Value)+AC354*$R354*SUMIF(Lists!$E$2:$E$133,'Quarterly Information'!$Q354,Exchange_Value)+AC354*$T354*SUMIF(Lists!$E$2:$E$133,'Quarterly Information'!$S354,Exchange_Value))/1000,AC354*SUMIF(Lists!$E$2:$E$133,$I354,Exchange_Value)/1000),1)</f>
        <v>0</v>
      </c>
      <c r="CA354" s="151">
        <f>ROUND(IF($I354="Other HFC Blend",(AD354*$L354*SUMIF(Lists!$E$2:$E$133,'Quarterly Information'!$K354,Exchange_Value)+AD354*$N354*SUMIF(Lists!$E$2:$E$133,'Quarterly Information'!$M354,Exchange_Value)+AD354*$P354*SUMIF(Lists!$E$2:$E$133,'Quarterly Information'!$O354,Exchange_Value)+AD354*$R354*SUMIF(Lists!$E$2:$E$133,'Quarterly Information'!$Q354,Exchange_Value)+AD354*$T354*SUMIF(Lists!$E$2:$E$133,'Quarterly Information'!$S354,Exchange_Value))/1000,AD354*SUMIF(Lists!$E$2:$E$133,$I354,Exchange_Value)/1000),1)</f>
        <v>0</v>
      </c>
      <c r="CB354" s="151">
        <f>ROUND(IF($I354="Other HFC Blend",(AE354*$L354*SUMIF(Lists!$E$2:$E$133,'Quarterly Information'!$K354,Exchange_Value)+AE354*$N354*SUMIF(Lists!$E$2:$E$133,'Quarterly Information'!$M354,Exchange_Value)+AE354*$P354*SUMIF(Lists!$E$2:$E$133,'Quarterly Information'!$O354,Exchange_Value)+AE354*$R354*SUMIF(Lists!$E$2:$E$133,'Quarterly Information'!$Q354,Exchange_Value)+AE354*$T354*SUMIF(Lists!$E$2:$E$133,'Quarterly Information'!$S354,Exchange_Value))/1000,AE354*SUMIF(Lists!$E$2:$E$133,$I354,Exchange_Value)/1000),1)</f>
        <v>0</v>
      </c>
      <c r="CC354" s="151">
        <f>ROUND(IF($I354="Other HFC Blend",(AF354*$L354*SUMIF(Lists!$E$2:$E$133,'Quarterly Information'!$K354,Exchange_Value)+AF354*$N354*SUMIF(Lists!$E$2:$E$133,'Quarterly Information'!$M354,Exchange_Value)+AF354*$P354*SUMIF(Lists!$E$2:$E$133,'Quarterly Information'!$O354,Exchange_Value)+AF354*$R354*SUMIF(Lists!$E$2:$E$133,'Quarterly Information'!$Q354,Exchange_Value)+AF354*$T354*SUMIF(Lists!$E$2:$E$133,'Quarterly Information'!$S354,Exchange_Value))/1000,AF354*SUMIF(Lists!$E$2:$E$133,$I354,Exchange_Value)/1000),1)</f>
        <v>0</v>
      </c>
    </row>
    <row r="355" spans="1:81" ht="14.1">
      <c r="A355" s="18">
        <v>313</v>
      </c>
      <c r="B355" s="46" t="str">
        <f t="shared" si="184"/>
        <v/>
      </c>
      <c r="C355" s="72"/>
      <c r="D355" s="47"/>
      <c r="E355" s="81"/>
      <c r="F355" s="48"/>
      <c r="G355" s="49"/>
      <c r="H355" s="50"/>
      <c r="I355" s="92"/>
      <c r="J355" s="104"/>
      <c r="K355" s="109"/>
      <c r="L355" s="51"/>
      <c r="M355" s="48"/>
      <c r="N355" s="51"/>
      <c r="O355" s="48"/>
      <c r="P355" s="51"/>
      <c r="Q355" s="69"/>
      <c r="R355" s="51"/>
      <c r="S355" s="69"/>
      <c r="T355" s="110"/>
      <c r="U355" s="107"/>
      <c r="V355" s="48"/>
      <c r="W355" s="52"/>
      <c r="X355" s="48"/>
      <c r="Y355" s="116"/>
      <c r="Z355" s="133"/>
      <c r="AA355" s="131"/>
      <c r="AB355" s="76"/>
      <c r="AC355" s="76"/>
      <c r="AD355" s="76"/>
      <c r="AE355" s="76"/>
      <c r="AF355" s="76"/>
      <c r="AG355" s="145"/>
      <c r="AH355"/>
      <c r="AI355" s="148">
        <f t="shared" si="148"/>
        <v>0</v>
      </c>
      <c r="AJ355" s="148">
        <f t="shared" si="149"/>
        <v>0</v>
      </c>
      <c r="AK355" s="148">
        <f t="shared" si="150"/>
        <v>0</v>
      </c>
      <c r="AL355" s="148">
        <f t="shared" si="151"/>
        <v>0</v>
      </c>
      <c r="AM355" s="148">
        <f t="shared" si="152"/>
        <v>0</v>
      </c>
      <c r="AN355" s="148">
        <f t="shared" si="153"/>
        <v>0</v>
      </c>
      <c r="AO355" s="150"/>
      <c r="AP355" s="149" t="e">
        <f t="shared" si="154"/>
        <v>#DIV/0!</v>
      </c>
      <c r="AQ355" s="149" t="e">
        <f t="shared" si="155"/>
        <v>#DIV/0!</v>
      </c>
      <c r="AR355" s="149" t="e">
        <f t="shared" si="156"/>
        <v>#DIV/0!</v>
      </c>
      <c r="AS355" s="149" t="e">
        <f t="shared" si="157"/>
        <v>#DIV/0!</v>
      </c>
      <c r="AT355" s="149" t="e">
        <f t="shared" si="158"/>
        <v>#DIV/0!</v>
      </c>
      <c r="AU355" s="148">
        <f t="shared" si="159"/>
        <v>0</v>
      </c>
      <c r="AV355" s="149" t="e">
        <f t="shared" si="160"/>
        <v>#DIV/0!</v>
      </c>
      <c r="AW355" s="149" t="e">
        <f t="shared" si="161"/>
        <v>#DIV/0!</v>
      </c>
      <c r="AX355" s="149" t="e">
        <f t="shared" si="162"/>
        <v>#DIV/0!</v>
      </c>
      <c r="AY355" s="149" t="e">
        <f t="shared" si="163"/>
        <v>#DIV/0!</v>
      </c>
      <c r="AZ355" s="149" t="e">
        <f t="shared" si="164"/>
        <v>#DIV/0!</v>
      </c>
      <c r="BA355" s="148">
        <f t="shared" si="165"/>
        <v>0</v>
      </c>
      <c r="BB355" s="149" t="e">
        <f t="shared" si="166"/>
        <v>#DIV/0!</v>
      </c>
      <c r="BC355" s="149" t="e">
        <f t="shared" si="167"/>
        <v>#DIV/0!</v>
      </c>
      <c r="BD355" s="149" t="e">
        <f t="shared" si="168"/>
        <v>#DIV/0!</v>
      </c>
      <c r="BE355" s="149" t="e">
        <f t="shared" si="169"/>
        <v>#DIV/0!</v>
      </c>
      <c r="BF355" s="149" t="e">
        <f t="shared" si="170"/>
        <v>#DIV/0!</v>
      </c>
      <c r="BG355" s="148">
        <f t="shared" si="171"/>
        <v>0</v>
      </c>
      <c r="BH355" s="149" t="e">
        <f t="shared" si="172"/>
        <v>#DIV/0!</v>
      </c>
      <c r="BI355" s="149" t="e">
        <f t="shared" si="173"/>
        <v>#DIV/0!</v>
      </c>
      <c r="BJ355" s="149" t="e">
        <f t="shared" si="174"/>
        <v>#DIV/0!</v>
      </c>
      <c r="BK355" s="149" t="e">
        <f t="shared" si="175"/>
        <v>#DIV/0!</v>
      </c>
      <c r="BL355" s="149" t="e">
        <f t="shared" si="176"/>
        <v>#DIV/0!</v>
      </c>
      <c r="BM355" s="148">
        <f t="shared" si="177"/>
        <v>0</v>
      </c>
      <c r="BN355" s="149" t="e">
        <f t="shared" si="178"/>
        <v>#DIV/0!</v>
      </c>
      <c r="BO355" s="149" t="e">
        <f t="shared" si="179"/>
        <v>#DIV/0!</v>
      </c>
      <c r="BP355" s="149" t="e">
        <f t="shared" si="180"/>
        <v>#DIV/0!</v>
      </c>
      <c r="BQ355" s="149" t="e">
        <f t="shared" si="181"/>
        <v>#DIV/0!</v>
      </c>
      <c r="BR355" s="149" t="e">
        <f t="shared" si="182"/>
        <v>#DIV/0!</v>
      </c>
      <c r="BS355" s="148">
        <f t="shared" si="183"/>
        <v>0</v>
      </c>
      <c r="BT355" s="150"/>
      <c r="BU355" s="150" t="e">
        <f>VLOOKUP(I355,Lists!$D$2:$D$19,1,FALSE)</f>
        <v>#N/A</v>
      </c>
      <c r="BV355" s="150" t="e">
        <f>VLOOKUP($I355,Blends!$B$2:$B$115,1,FALSE)</f>
        <v>#N/A</v>
      </c>
      <c r="BW355" s="150"/>
      <c r="BX355" s="151">
        <f>ROUND(IF($I355="Other HFC Blend",(AA355*$L355*SUMIF(Lists!$E$2:$E$133,'Quarterly Information'!$K355,Exchange_Value)+AA355*$N355*SUMIF(Lists!$E$2:$E$133,'Quarterly Information'!$M355,Exchange_Value)+AA355*$P355*SUMIF(Lists!$E$2:$E$133,'Quarterly Information'!$O355,Exchange_Value)+AA355*$R355*SUMIF(Lists!$E$2:$E$133,'Quarterly Information'!$Q355,Exchange_Value)+AA355*$T355*SUMIF(Lists!$E$2:$E$133,'Quarterly Information'!$S355,Exchange_Value))/1000,AA355*SUMIF(Lists!$E$2:$E$133,$I355,Exchange_Value)/1000),1)</f>
        <v>0</v>
      </c>
      <c r="BY355" s="151">
        <f>ROUND(IF($I355="Other HFC Blend",(AB355*$L355*SUMIF(Lists!$E$2:$E$133,'Quarterly Information'!$K355,Exchange_Value)+AB355*$N355*SUMIF(Lists!$E$2:$E$133,'Quarterly Information'!$M355,Exchange_Value)+AB355*$P355*SUMIF(Lists!$E$2:$E$133,'Quarterly Information'!$O355,Exchange_Value)+AB355*$R355*SUMIF(Lists!$E$2:$E$133,'Quarterly Information'!$Q355,Exchange_Value)+AB355*$T355*SUMIF(Lists!$E$2:$E$133,'Quarterly Information'!$S355,Exchange_Value))/1000,AB355*SUMIF(Lists!$E$2:$E$133,$I355,Exchange_Value)/1000),1)</f>
        <v>0</v>
      </c>
      <c r="BZ355" s="151">
        <f>ROUND(IF($I355="Other HFC Blend",(AC355*$L355*SUMIF(Lists!$E$2:$E$133,'Quarterly Information'!$K355,Exchange_Value)+AC355*$N355*SUMIF(Lists!$E$2:$E$133,'Quarterly Information'!$M355,Exchange_Value)+AC355*$P355*SUMIF(Lists!$E$2:$E$133,'Quarterly Information'!$O355,Exchange_Value)+AC355*$R355*SUMIF(Lists!$E$2:$E$133,'Quarterly Information'!$Q355,Exchange_Value)+AC355*$T355*SUMIF(Lists!$E$2:$E$133,'Quarterly Information'!$S355,Exchange_Value))/1000,AC355*SUMIF(Lists!$E$2:$E$133,$I355,Exchange_Value)/1000),1)</f>
        <v>0</v>
      </c>
      <c r="CA355" s="151">
        <f>ROUND(IF($I355="Other HFC Blend",(AD355*$L355*SUMIF(Lists!$E$2:$E$133,'Quarterly Information'!$K355,Exchange_Value)+AD355*$N355*SUMIF(Lists!$E$2:$E$133,'Quarterly Information'!$M355,Exchange_Value)+AD355*$P355*SUMIF(Lists!$E$2:$E$133,'Quarterly Information'!$O355,Exchange_Value)+AD355*$R355*SUMIF(Lists!$E$2:$E$133,'Quarterly Information'!$Q355,Exchange_Value)+AD355*$T355*SUMIF(Lists!$E$2:$E$133,'Quarterly Information'!$S355,Exchange_Value))/1000,AD355*SUMIF(Lists!$E$2:$E$133,$I355,Exchange_Value)/1000),1)</f>
        <v>0</v>
      </c>
      <c r="CB355" s="151">
        <f>ROUND(IF($I355="Other HFC Blend",(AE355*$L355*SUMIF(Lists!$E$2:$E$133,'Quarterly Information'!$K355,Exchange_Value)+AE355*$N355*SUMIF(Lists!$E$2:$E$133,'Quarterly Information'!$M355,Exchange_Value)+AE355*$P355*SUMIF(Lists!$E$2:$E$133,'Quarterly Information'!$O355,Exchange_Value)+AE355*$R355*SUMIF(Lists!$E$2:$E$133,'Quarterly Information'!$Q355,Exchange_Value)+AE355*$T355*SUMIF(Lists!$E$2:$E$133,'Quarterly Information'!$S355,Exchange_Value))/1000,AE355*SUMIF(Lists!$E$2:$E$133,$I355,Exchange_Value)/1000),1)</f>
        <v>0</v>
      </c>
      <c r="CC355" s="151">
        <f>ROUND(IF($I355="Other HFC Blend",(AF355*$L355*SUMIF(Lists!$E$2:$E$133,'Quarterly Information'!$K355,Exchange_Value)+AF355*$N355*SUMIF(Lists!$E$2:$E$133,'Quarterly Information'!$M355,Exchange_Value)+AF355*$P355*SUMIF(Lists!$E$2:$E$133,'Quarterly Information'!$O355,Exchange_Value)+AF355*$R355*SUMIF(Lists!$E$2:$E$133,'Quarterly Information'!$Q355,Exchange_Value)+AF355*$T355*SUMIF(Lists!$E$2:$E$133,'Quarterly Information'!$S355,Exchange_Value))/1000,AF355*SUMIF(Lists!$E$2:$E$133,$I355,Exchange_Value)/1000),1)</f>
        <v>0</v>
      </c>
    </row>
    <row r="356" spans="1:81" ht="14.1">
      <c r="A356" s="18">
        <v>314</v>
      </c>
      <c r="B356" s="46" t="str">
        <f t="shared" si="184"/>
        <v/>
      </c>
      <c r="C356" s="72"/>
      <c r="D356" s="47"/>
      <c r="E356" s="81"/>
      <c r="F356" s="48"/>
      <c r="G356" s="49"/>
      <c r="H356" s="50"/>
      <c r="I356" s="92"/>
      <c r="J356" s="104"/>
      <c r="K356" s="109"/>
      <c r="L356" s="51"/>
      <c r="M356" s="48"/>
      <c r="N356" s="51"/>
      <c r="O356" s="48"/>
      <c r="P356" s="51"/>
      <c r="Q356" s="69"/>
      <c r="R356" s="51"/>
      <c r="S356" s="69"/>
      <c r="T356" s="110"/>
      <c r="U356" s="107"/>
      <c r="V356" s="48"/>
      <c r="W356" s="52"/>
      <c r="X356" s="48"/>
      <c r="Y356" s="116"/>
      <c r="Z356" s="133"/>
      <c r="AA356" s="131"/>
      <c r="AB356" s="76"/>
      <c r="AC356" s="76"/>
      <c r="AD356" s="76"/>
      <c r="AE356" s="76"/>
      <c r="AF356" s="76"/>
      <c r="AG356" s="145"/>
      <c r="AH356"/>
      <c r="AI356" s="148">
        <f t="shared" si="148"/>
        <v>0</v>
      </c>
      <c r="AJ356" s="148">
        <f t="shared" si="149"/>
        <v>0</v>
      </c>
      <c r="AK356" s="148">
        <f t="shared" si="150"/>
        <v>0</v>
      </c>
      <c r="AL356" s="148">
        <f t="shared" si="151"/>
        <v>0</v>
      </c>
      <c r="AM356" s="148">
        <f t="shared" si="152"/>
        <v>0</v>
      </c>
      <c r="AN356" s="148">
        <f t="shared" si="153"/>
        <v>0</v>
      </c>
      <c r="AO356" s="150"/>
      <c r="AP356" s="149" t="e">
        <f t="shared" si="154"/>
        <v>#DIV/0!</v>
      </c>
      <c r="AQ356" s="149" t="e">
        <f t="shared" si="155"/>
        <v>#DIV/0!</v>
      </c>
      <c r="AR356" s="149" t="e">
        <f t="shared" si="156"/>
        <v>#DIV/0!</v>
      </c>
      <c r="AS356" s="149" t="e">
        <f t="shared" si="157"/>
        <v>#DIV/0!</v>
      </c>
      <c r="AT356" s="149" t="e">
        <f t="shared" si="158"/>
        <v>#DIV/0!</v>
      </c>
      <c r="AU356" s="148">
        <f t="shared" si="159"/>
        <v>0</v>
      </c>
      <c r="AV356" s="149" t="e">
        <f t="shared" si="160"/>
        <v>#DIV/0!</v>
      </c>
      <c r="AW356" s="149" t="e">
        <f t="shared" si="161"/>
        <v>#DIV/0!</v>
      </c>
      <c r="AX356" s="149" t="e">
        <f t="shared" si="162"/>
        <v>#DIV/0!</v>
      </c>
      <c r="AY356" s="149" t="e">
        <f t="shared" si="163"/>
        <v>#DIV/0!</v>
      </c>
      <c r="AZ356" s="149" t="e">
        <f t="shared" si="164"/>
        <v>#DIV/0!</v>
      </c>
      <c r="BA356" s="148">
        <f t="shared" si="165"/>
        <v>0</v>
      </c>
      <c r="BB356" s="149" t="e">
        <f t="shared" si="166"/>
        <v>#DIV/0!</v>
      </c>
      <c r="BC356" s="149" t="e">
        <f t="shared" si="167"/>
        <v>#DIV/0!</v>
      </c>
      <c r="BD356" s="149" t="e">
        <f t="shared" si="168"/>
        <v>#DIV/0!</v>
      </c>
      <c r="BE356" s="149" t="e">
        <f t="shared" si="169"/>
        <v>#DIV/0!</v>
      </c>
      <c r="BF356" s="149" t="e">
        <f t="shared" si="170"/>
        <v>#DIV/0!</v>
      </c>
      <c r="BG356" s="148">
        <f t="shared" si="171"/>
        <v>0</v>
      </c>
      <c r="BH356" s="149" t="e">
        <f t="shared" si="172"/>
        <v>#DIV/0!</v>
      </c>
      <c r="BI356" s="149" t="e">
        <f t="shared" si="173"/>
        <v>#DIV/0!</v>
      </c>
      <c r="BJ356" s="149" t="e">
        <f t="shared" si="174"/>
        <v>#DIV/0!</v>
      </c>
      <c r="BK356" s="149" t="e">
        <f t="shared" si="175"/>
        <v>#DIV/0!</v>
      </c>
      <c r="BL356" s="149" t="e">
        <f t="shared" si="176"/>
        <v>#DIV/0!</v>
      </c>
      <c r="BM356" s="148">
        <f t="shared" si="177"/>
        <v>0</v>
      </c>
      <c r="BN356" s="149" t="e">
        <f t="shared" si="178"/>
        <v>#DIV/0!</v>
      </c>
      <c r="BO356" s="149" t="e">
        <f t="shared" si="179"/>
        <v>#DIV/0!</v>
      </c>
      <c r="BP356" s="149" t="e">
        <f t="shared" si="180"/>
        <v>#DIV/0!</v>
      </c>
      <c r="BQ356" s="149" t="e">
        <f t="shared" si="181"/>
        <v>#DIV/0!</v>
      </c>
      <c r="BR356" s="149" t="e">
        <f t="shared" si="182"/>
        <v>#DIV/0!</v>
      </c>
      <c r="BS356" s="148">
        <f t="shared" si="183"/>
        <v>0</v>
      </c>
      <c r="BT356" s="150"/>
      <c r="BU356" s="150" t="e">
        <f>VLOOKUP(I356,Lists!$D$2:$D$19,1,FALSE)</f>
        <v>#N/A</v>
      </c>
      <c r="BV356" s="150" t="e">
        <f>VLOOKUP($I356,Blends!$B$2:$B$115,1,FALSE)</f>
        <v>#N/A</v>
      </c>
      <c r="BW356" s="150"/>
      <c r="BX356" s="151">
        <f>ROUND(IF($I356="Other HFC Blend",(AA356*$L356*SUMIF(Lists!$E$2:$E$133,'Quarterly Information'!$K356,Exchange_Value)+AA356*$N356*SUMIF(Lists!$E$2:$E$133,'Quarterly Information'!$M356,Exchange_Value)+AA356*$P356*SUMIF(Lists!$E$2:$E$133,'Quarterly Information'!$O356,Exchange_Value)+AA356*$R356*SUMIF(Lists!$E$2:$E$133,'Quarterly Information'!$Q356,Exchange_Value)+AA356*$T356*SUMIF(Lists!$E$2:$E$133,'Quarterly Information'!$S356,Exchange_Value))/1000,AA356*SUMIF(Lists!$E$2:$E$133,$I356,Exchange_Value)/1000),1)</f>
        <v>0</v>
      </c>
      <c r="BY356" s="151">
        <f>ROUND(IF($I356="Other HFC Blend",(AB356*$L356*SUMIF(Lists!$E$2:$E$133,'Quarterly Information'!$K356,Exchange_Value)+AB356*$N356*SUMIF(Lists!$E$2:$E$133,'Quarterly Information'!$M356,Exchange_Value)+AB356*$P356*SUMIF(Lists!$E$2:$E$133,'Quarterly Information'!$O356,Exchange_Value)+AB356*$R356*SUMIF(Lists!$E$2:$E$133,'Quarterly Information'!$Q356,Exchange_Value)+AB356*$T356*SUMIF(Lists!$E$2:$E$133,'Quarterly Information'!$S356,Exchange_Value))/1000,AB356*SUMIF(Lists!$E$2:$E$133,$I356,Exchange_Value)/1000),1)</f>
        <v>0</v>
      </c>
      <c r="BZ356" s="151">
        <f>ROUND(IF($I356="Other HFC Blend",(AC356*$L356*SUMIF(Lists!$E$2:$E$133,'Quarterly Information'!$K356,Exchange_Value)+AC356*$N356*SUMIF(Lists!$E$2:$E$133,'Quarterly Information'!$M356,Exchange_Value)+AC356*$P356*SUMIF(Lists!$E$2:$E$133,'Quarterly Information'!$O356,Exchange_Value)+AC356*$R356*SUMIF(Lists!$E$2:$E$133,'Quarterly Information'!$Q356,Exchange_Value)+AC356*$T356*SUMIF(Lists!$E$2:$E$133,'Quarterly Information'!$S356,Exchange_Value))/1000,AC356*SUMIF(Lists!$E$2:$E$133,$I356,Exchange_Value)/1000),1)</f>
        <v>0</v>
      </c>
      <c r="CA356" s="151">
        <f>ROUND(IF($I356="Other HFC Blend",(AD356*$L356*SUMIF(Lists!$E$2:$E$133,'Quarterly Information'!$K356,Exchange_Value)+AD356*$N356*SUMIF(Lists!$E$2:$E$133,'Quarterly Information'!$M356,Exchange_Value)+AD356*$P356*SUMIF(Lists!$E$2:$E$133,'Quarterly Information'!$O356,Exchange_Value)+AD356*$R356*SUMIF(Lists!$E$2:$E$133,'Quarterly Information'!$Q356,Exchange_Value)+AD356*$T356*SUMIF(Lists!$E$2:$E$133,'Quarterly Information'!$S356,Exchange_Value))/1000,AD356*SUMIF(Lists!$E$2:$E$133,$I356,Exchange_Value)/1000),1)</f>
        <v>0</v>
      </c>
      <c r="CB356" s="151">
        <f>ROUND(IF($I356="Other HFC Blend",(AE356*$L356*SUMIF(Lists!$E$2:$E$133,'Quarterly Information'!$K356,Exchange_Value)+AE356*$N356*SUMIF(Lists!$E$2:$E$133,'Quarterly Information'!$M356,Exchange_Value)+AE356*$P356*SUMIF(Lists!$E$2:$E$133,'Quarterly Information'!$O356,Exchange_Value)+AE356*$R356*SUMIF(Lists!$E$2:$E$133,'Quarterly Information'!$Q356,Exchange_Value)+AE356*$T356*SUMIF(Lists!$E$2:$E$133,'Quarterly Information'!$S356,Exchange_Value))/1000,AE356*SUMIF(Lists!$E$2:$E$133,$I356,Exchange_Value)/1000),1)</f>
        <v>0</v>
      </c>
      <c r="CC356" s="151">
        <f>ROUND(IF($I356="Other HFC Blend",(AF356*$L356*SUMIF(Lists!$E$2:$E$133,'Quarterly Information'!$K356,Exchange_Value)+AF356*$N356*SUMIF(Lists!$E$2:$E$133,'Quarterly Information'!$M356,Exchange_Value)+AF356*$P356*SUMIF(Lists!$E$2:$E$133,'Quarterly Information'!$O356,Exchange_Value)+AF356*$R356*SUMIF(Lists!$E$2:$E$133,'Quarterly Information'!$Q356,Exchange_Value)+AF356*$T356*SUMIF(Lists!$E$2:$E$133,'Quarterly Information'!$S356,Exchange_Value))/1000,AF356*SUMIF(Lists!$E$2:$E$133,$I356,Exchange_Value)/1000),1)</f>
        <v>0</v>
      </c>
    </row>
    <row r="357" spans="1:81" ht="14.1">
      <c r="A357" s="18">
        <v>315</v>
      </c>
      <c r="B357" s="46" t="str">
        <f t="shared" si="184"/>
        <v/>
      </c>
      <c r="C357" s="72"/>
      <c r="D357" s="47"/>
      <c r="E357" s="81"/>
      <c r="F357" s="48"/>
      <c r="G357" s="49"/>
      <c r="H357" s="50"/>
      <c r="I357" s="92"/>
      <c r="J357" s="104"/>
      <c r="K357" s="109"/>
      <c r="L357" s="51"/>
      <c r="M357" s="48"/>
      <c r="N357" s="51"/>
      <c r="O357" s="48"/>
      <c r="P357" s="51"/>
      <c r="Q357" s="69"/>
      <c r="R357" s="51"/>
      <c r="S357" s="69"/>
      <c r="T357" s="110"/>
      <c r="U357" s="107"/>
      <c r="V357" s="48"/>
      <c r="W357" s="52"/>
      <c r="X357" s="48"/>
      <c r="Y357" s="116"/>
      <c r="Z357" s="133"/>
      <c r="AA357" s="131"/>
      <c r="AB357" s="76"/>
      <c r="AC357" s="76"/>
      <c r="AD357" s="76"/>
      <c r="AE357" s="76"/>
      <c r="AF357" s="76"/>
      <c r="AG357" s="145"/>
      <c r="AH357"/>
      <c r="AI357" s="148">
        <f t="shared" si="148"/>
        <v>0</v>
      </c>
      <c r="AJ357" s="148">
        <f t="shared" si="149"/>
        <v>0</v>
      </c>
      <c r="AK357" s="148">
        <f t="shared" si="150"/>
        <v>0</v>
      </c>
      <c r="AL357" s="148">
        <f t="shared" si="151"/>
        <v>0</v>
      </c>
      <c r="AM357" s="148">
        <f t="shared" si="152"/>
        <v>0</v>
      </c>
      <c r="AN357" s="148">
        <f t="shared" si="153"/>
        <v>0</v>
      </c>
      <c r="AO357" s="150"/>
      <c r="AP357" s="149" t="e">
        <f t="shared" si="154"/>
        <v>#DIV/0!</v>
      </c>
      <c r="AQ357" s="149" t="e">
        <f t="shared" si="155"/>
        <v>#DIV/0!</v>
      </c>
      <c r="AR357" s="149" t="e">
        <f t="shared" si="156"/>
        <v>#DIV/0!</v>
      </c>
      <c r="AS357" s="149" t="e">
        <f t="shared" si="157"/>
        <v>#DIV/0!</v>
      </c>
      <c r="AT357" s="149" t="e">
        <f t="shared" si="158"/>
        <v>#DIV/0!</v>
      </c>
      <c r="AU357" s="148">
        <f t="shared" si="159"/>
        <v>0</v>
      </c>
      <c r="AV357" s="149" t="e">
        <f t="shared" si="160"/>
        <v>#DIV/0!</v>
      </c>
      <c r="AW357" s="149" t="e">
        <f t="shared" si="161"/>
        <v>#DIV/0!</v>
      </c>
      <c r="AX357" s="149" t="e">
        <f t="shared" si="162"/>
        <v>#DIV/0!</v>
      </c>
      <c r="AY357" s="149" t="e">
        <f t="shared" si="163"/>
        <v>#DIV/0!</v>
      </c>
      <c r="AZ357" s="149" t="e">
        <f t="shared" si="164"/>
        <v>#DIV/0!</v>
      </c>
      <c r="BA357" s="148">
        <f t="shared" si="165"/>
        <v>0</v>
      </c>
      <c r="BB357" s="149" t="e">
        <f t="shared" si="166"/>
        <v>#DIV/0!</v>
      </c>
      <c r="BC357" s="149" t="e">
        <f t="shared" si="167"/>
        <v>#DIV/0!</v>
      </c>
      <c r="BD357" s="149" t="e">
        <f t="shared" si="168"/>
        <v>#DIV/0!</v>
      </c>
      <c r="BE357" s="149" t="e">
        <f t="shared" si="169"/>
        <v>#DIV/0!</v>
      </c>
      <c r="BF357" s="149" t="e">
        <f t="shared" si="170"/>
        <v>#DIV/0!</v>
      </c>
      <c r="BG357" s="148">
        <f t="shared" si="171"/>
        <v>0</v>
      </c>
      <c r="BH357" s="149" t="e">
        <f t="shared" si="172"/>
        <v>#DIV/0!</v>
      </c>
      <c r="BI357" s="149" t="e">
        <f t="shared" si="173"/>
        <v>#DIV/0!</v>
      </c>
      <c r="BJ357" s="149" t="e">
        <f t="shared" si="174"/>
        <v>#DIV/0!</v>
      </c>
      <c r="BK357" s="149" t="e">
        <f t="shared" si="175"/>
        <v>#DIV/0!</v>
      </c>
      <c r="BL357" s="149" t="e">
        <f t="shared" si="176"/>
        <v>#DIV/0!</v>
      </c>
      <c r="BM357" s="148">
        <f t="shared" si="177"/>
        <v>0</v>
      </c>
      <c r="BN357" s="149" t="e">
        <f t="shared" si="178"/>
        <v>#DIV/0!</v>
      </c>
      <c r="BO357" s="149" t="e">
        <f t="shared" si="179"/>
        <v>#DIV/0!</v>
      </c>
      <c r="BP357" s="149" t="e">
        <f t="shared" si="180"/>
        <v>#DIV/0!</v>
      </c>
      <c r="BQ357" s="149" t="e">
        <f t="shared" si="181"/>
        <v>#DIV/0!</v>
      </c>
      <c r="BR357" s="149" t="e">
        <f t="shared" si="182"/>
        <v>#DIV/0!</v>
      </c>
      <c r="BS357" s="148">
        <f t="shared" si="183"/>
        <v>0</v>
      </c>
      <c r="BT357" s="150"/>
      <c r="BU357" s="150" t="e">
        <f>VLOOKUP(I357,Lists!$D$2:$D$19,1,FALSE)</f>
        <v>#N/A</v>
      </c>
      <c r="BV357" s="150" t="e">
        <f>VLOOKUP($I357,Blends!$B$2:$B$115,1,FALSE)</f>
        <v>#N/A</v>
      </c>
      <c r="BW357" s="150"/>
      <c r="BX357" s="151">
        <f>ROUND(IF($I357="Other HFC Blend",(AA357*$L357*SUMIF(Lists!$E$2:$E$133,'Quarterly Information'!$K357,Exchange_Value)+AA357*$N357*SUMIF(Lists!$E$2:$E$133,'Quarterly Information'!$M357,Exchange_Value)+AA357*$P357*SUMIF(Lists!$E$2:$E$133,'Quarterly Information'!$O357,Exchange_Value)+AA357*$R357*SUMIF(Lists!$E$2:$E$133,'Quarterly Information'!$Q357,Exchange_Value)+AA357*$T357*SUMIF(Lists!$E$2:$E$133,'Quarterly Information'!$S357,Exchange_Value))/1000,AA357*SUMIF(Lists!$E$2:$E$133,$I357,Exchange_Value)/1000),1)</f>
        <v>0</v>
      </c>
      <c r="BY357" s="151">
        <f>ROUND(IF($I357="Other HFC Blend",(AB357*$L357*SUMIF(Lists!$E$2:$E$133,'Quarterly Information'!$K357,Exchange_Value)+AB357*$N357*SUMIF(Lists!$E$2:$E$133,'Quarterly Information'!$M357,Exchange_Value)+AB357*$P357*SUMIF(Lists!$E$2:$E$133,'Quarterly Information'!$O357,Exchange_Value)+AB357*$R357*SUMIF(Lists!$E$2:$E$133,'Quarterly Information'!$Q357,Exchange_Value)+AB357*$T357*SUMIF(Lists!$E$2:$E$133,'Quarterly Information'!$S357,Exchange_Value))/1000,AB357*SUMIF(Lists!$E$2:$E$133,$I357,Exchange_Value)/1000),1)</f>
        <v>0</v>
      </c>
      <c r="BZ357" s="151">
        <f>ROUND(IF($I357="Other HFC Blend",(AC357*$L357*SUMIF(Lists!$E$2:$E$133,'Quarterly Information'!$K357,Exchange_Value)+AC357*$N357*SUMIF(Lists!$E$2:$E$133,'Quarterly Information'!$M357,Exchange_Value)+AC357*$P357*SUMIF(Lists!$E$2:$E$133,'Quarterly Information'!$O357,Exchange_Value)+AC357*$R357*SUMIF(Lists!$E$2:$E$133,'Quarterly Information'!$Q357,Exchange_Value)+AC357*$T357*SUMIF(Lists!$E$2:$E$133,'Quarterly Information'!$S357,Exchange_Value))/1000,AC357*SUMIF(Lists!$E$2:$E$133,$I357,Exchange_Value)/1000),1)</f>
        <v>0</v>
      </c>
      <c r="CA357" s="151">
        <f>ROUND(IF($I357="Other HFC Blend",(AD357*$L357*SUMIF(Lists!$E$2:$E$133,'Quarterly Information'!$K357,Exchange_Value)+AD357*$N357*SUMIF(Lists!$E$2:$E$133,'Quarterly Information'!$M357,Exchange_Value)+AD357*$P357*SUMIF(Lists!$E$2:$E$133,'Quarterly Information'!$O357,Exchange_Value)+AD357*$R357*SUMIF(Lists!$E$2:$E$133,'Quarterly Information'!$Q357,Exchange_Value)+AD357*$T357*SUMIF(Lists!$E$2:$E$133,'Quarterly Information'!$S357,Exchange_Value))/1000,AD357*SUMIF(Lists!$E$2:$E$133,$I357,Exchange_Value)/1000),1)</f>
        <v>0</v>
      </c>
      <c r="CB357" s="151">
        <f>ROUND(IF($I357="Other HFC Blend",(AE357*$L357*SUMIF(Lists!$E$2:$E$133,'Quarterly Information'!$K357,Exchange_Value)+AE357*$N357*SUMIF(Lists!$E$2:$E$133,'Quarterly Information'!$M357,Exchange_Value)+AE357*$P357*SUMIF(Lists!$E$2:$E$133,'Quarterly Information'!$O357,Exchange_Value)+AE357*$R357*SUMIF(Lists!$E$2:$E$133,'Quarterly Information'!$Q357,Exchange_Value)+AE357*$T357*SUMIF(Lists!$E$2:$E$133,'Quarterly Information'!$S357,Exchange_Value))/1000,AE357*SUMIF(Lists!$E$2:$E$133,$I357,Exchange_Value)/1000),1)</f>
        <v>0</v>
      </c>
      <c r="CC357" s="151">
        <f>ROUND(IF($I357="Other HFC Blend",(AF357*$L357*SUMIF(Lists!$E$2:$E$133,'Quarterly Information'!$K357,Exchange_Value)+AF357*$N357*SUMIF(Lists!$E$2:$E$133,'Quarterly Information'!$M357,Exchange_Value)+AF357*$P357*SUMIF(Lists!$E$2:$E$133,'Quarterly Information'!$O357,Exchange_Value)+AF357*$R357*SUMIF(Lists!$E$2:$E$133,'Quarterly Information'!$Q357,Exchange_Value)+AF357*$T357*SUMIF(Lists!$E$2:$E$133,'Quarterly Information'!$S357,Exchange_Value))/1000,AF357*SUMIF(Lists!$E$2:$E$133,$I357,Exchange_Value)/1000),1)</f>
        <v>0</v>
      </c>
    </row>
    <row r="358" spans="1:81" ht="14.1">
      <c r="A358" s="18">
        <v>316</v>
      </c>
      <c r="B358" s="46" t="str">
        <f t="shared" si="184"/>
        <v/>
      </c>
      <c r="C358" s="72"/>
      <c r="D358" s="47"/>
      <c r="E358" s="81"/>
      <c r="F358" s="48"/>
      <c r="G358" s="49"/>
      <c r="H358" s="50"/>
      <c r="I358" s="92"/>
      <c r="J358" s="104"/>
      <c r="K358" s="109"/>
      <c r="L358" s="51"/>
      <c r="M358" s="48"/>
      <c r="N358" s="51"/>
      <c r="O358" s="48"/>
      <c r="P358" s="51"/>
      <c r="Q358" s="69"/>
      <c r="R358" s="51"/>
      <c r="S358" s="69"/>
      <c r="T358" s="110"/>
      <c r="U358" s="107"/>
      <c r="V358" s="48"/>
      <c r="W358" s="52"/>
      <c r="X358" s="48"/>
      <c r="Y358" s="116"/>
      <c r="Z358" s="133"/>
      <c r="AA358" s="131"/>
      <c r="AB358" s="76"/>
      <c r="AC358" s="76"/>
      <c r="AD358" s="76"/>
      <c r="AE358" s="76"/>
      <c r="AF358" s="76"/>
      <c r="AG358" s="145"/>
      <c r="AH358"/>
      <c r="AI358" s="148">
        <f t="shared" si="148"/>
        <v>0</v>
      </c>
      <c r="AJ358" s="148">
        <f t="shared" si="149"/>
        <v>0</v>
      </c>
      <c r="AK358" s="148">
        <f t="shared" si="150"/>
        <v>0</v>
      </c>
      <c r="AL358" s="148">
        <f t="shared" si="151"/>
        <v>0</v>
      </c>
      <c r="AM358" s="148">
        <f t="shared" si="152"/>
        <v>0</v>
      </c>
      <c r="AN358" s="148">
        <f t="shared" si="153"/>
        <v>0</v>
      </c>
      <c r="AO358" s="150"/>
      <c r="AP358" s="149" t="e">
        <f t="shared" si="154"/>
        <v>#DIV/0!</v>
      </c>
      <c r="AQ358" s="149" t="e">
        <f t="shared" si="155"/>
        <v>#DIV/0!</v>
      </c>
      <c r="AR358" s="149" t="e">
        <f t="shared" si="156"/>
        <v>#DIV/0!</v>
      </c>
      <c r="AS358" s="149" t="e">
        <f t="shared" si="157"/>
        <v>#DIV/0!</v>
      </c>
      <c r="AT358" s="149" t="e">
        <f t="shared" si="158"/>
        <v>#DIV/0!</v>
      </c>
      <c r="AU358" s="148">
        <f t="shared" si="159"/>
        <v>0</v>
      </c>
      <c r="AV358" s="149" t="e">
        <f t="shared" si="160"/>
        <v>#DIV/0!</v>
      </c>
      <c r="AW358" s="149" t="e">
        <f t="shared" si="161"/>
        <v>#DIV/0!</v>
      </c>
      <c r="AX358" s="149" t="e">
        <f t="shared" si="162"/>
        <v>#DIV/0!</v>
      </c>
      <c r="AY358" s="149" t="e">
        <f t="shared" si="163"/>
        <v>#DIV/0!</v>
      </c>
      <c r="AZ358" s="149" t="e">
        <f t="shared" si="164"/>
        <v>#DIV/0!</v>
      </c>
      <c r="BA358" s="148">
        <f t="shared" si="165"/>
        <v>0</v>
      </c>
      <c r="BB358" s="149" t="e">
        <f t="shared" si="166"/>
        <v>#DIV/0!</v>
      </c>
      <c r="BC358" s="149" t="e">
        <f t="shared" si="167"/>
        <v>#DIV/0!</v>
      </c>
      <c r="BD358" s="149" t="e">
        <f t="shared" si="168"/>
        <v>#DIV/0!</v>
      </c>
      <c r="BE358" s="149" t="e">
        <f t="shared" si="169"/>
        <v>#DIV/0!</v>
      </c>
      <c r="BF358" s="149" t="e">
        <f t="shared" si="170"/>
        <v>#DIV/0!</v>
      </c>
      <c r="BG358" s="148">
        <f t="shared" si="171"/>
        <v>0</v>
      </c>
      <c r="BH358" s="149" t="e">
        <f t="shared" si="172"/>
        <v>#DIV/0!</v>
      </c>
      <c r="BI358" s="149" t="e">
        <f t="shared" si="173"/>
        <v>#DIV/0!</v>
      </c>
      <c r="BJ358" s="149" t="e">
        <f t="shared" si="174"/>
        <v>#DIV/0!</v>
      </c>
      <c r="BK358" s="149" t="e">
        <f t="shared" si="175"/>
        <v>#DIV/0!</v>
      </c>
      <c r="BL358" s="149" t="e">
        <f t="shared" si="176"/>
        <v>#DIV/0!</v>
      </c>
      <c r="BM358" s="148">
        <f t="shared" si="177"/>
        <v>0</v>
      </c>
      <c r="BN358" s="149" t="e">
        <f t="shared" si="178"/>
        <v>#DIV/0!</v>
      </c>
      <c r="BO358" s="149" t="e">
        <f t="shared" si="179"/>
        <v>#DIV/0!</v>
      </c>
      <c r="BP358" s="149" t="e">
        <f t="shared" si="180"/>
        <v>#DIV/0!</v>
      </c>
      <c r="BQ358" s="149" t="e">
        <f t="shared" si="181"/>
        <v>#DIV/0!</v>
      </c>
      <c r="BR358" s="149" t="e">
        <f t="shared" si="182"/>
        <v>#DIV/0!</v>
      </c>
      <c r="BS358" s="148">
        <f t="shared" si="183"/>
        <v>0</v>
      </c>
      <c r="BT358" s="150"/>
      <c r="BU358" s="150" t="e">
        <f>VLOOKUP(I358,Lists!$D$2:$D$19,1,FALSE)</f>
        <v>#N/A</v>
      </c>
      <c r="BV358" s="150" t="e">
        <f>VLOOKUP($I358,Blends!$B$2:$B$115,1,FALSE)</f>
        <v>#N/A</v>
      </c>
      <c r="BW358" s="150"/>
      <c r="BX358" s="151">
        <f>ROUND(IF($I358="Other HFC Blend",(AA358*$L358*SUMIF(Lists!$E$2:$E$133,'Quarterly Information'!$K358,Exchange_Value)+AA358*$N358*SUMIF(Lists!$E$2:$E$133,'Quarterly Information'!$M358,Exchange_Value)+AA358*$P358*SUMIF(Lists!$E$2:$E$133,'Quarterly Information'!$O358,Exchange_Value)+AA358*$R358*SUMIF(Lists!$E$2:$E$133,'Quarterly Information'!$Q358,Exchange_Value)+AA358*$T358*SUMIF(Lists!$E$2:$E$133,'Quarterly Information'!$S358,Exchange_Value))/1000,AA358*SUMIF(Lists!$E$2:$E$133,$I358,Exchange_Value)/1000),1)</f>
        <v>0</v>
      </c>
      <c r="BY358" s="151">
        <f>ROUND(IF($I358="Other HFC Blend",(AB358*$L358*SUMIF(Lists!$E$2:$E$133,'Quarterly Information'!$K358,Exchange_Value)+AB358*$N358*SUMIF(Lists!$E$2:$E$133,'Quarterly Information'!$M358,Exchange_Value)+AB358*$P358*SUMIF(Lists!$E$2:$E$133,'Quarterly Information'!$O358,Exchange_Value)+AB358*$R358*SUMIF(Lists!$E$2:$E$133,'Quarterly Information'!$Q358,Exchange_Value)+AB358*$T358*SUMIF(Lists!$E$2:$E$133,'Quarterly Information'!$S358,Exchange_Value))/1000,AB358*SUMIF(Lists!$E$2:$E$133,$I358,Exchange_Value)/1000),1)</f>
        <v>0</v>
      </c>
      <c r="BZ358" s="151">
        <f>ROUND(IF($I358="Other HFC Blend",(AC358*$L358*SUMIF(Lists!$E$2:$E$133,'Quarterly Information'!$K358,Exchange_Value)+AC358*$N358*SUMIF(Lists!$E$2:$E$133,'Quarterly Information'!$M358,Exchange_Value)+AC358*$P358*SUMIF(Lists!$E$2:$E$133,'Quarterly Information'!$O358,Exchange_Value)+AC358*$R358*SUMIF(Lists!$E$2:$E$133,'Quarterly Information'!$Q358,Exchange_Value)+AC358*$T358*SUMIF(Lists!$E$2:$E$133,'Quarterly Information'!$S358,Exchange_Value))/1000,AC358*SUMIF(Lists!$E$2:$E$133,$I358,Exchange_Value)/1000),1)</f>
        <v>0</v>
      </c>
      <c r="CA358" s="151">
        <f>ROUND(IF($I358="Other HFC Blend",(AD358*$L358*SUMIF(Lists!$E$2:$E$133,'Quarterly Information'!$K358,Exchange_Value)+AD358*$N358*SUMIF(Lists!$E$2:$E$133,'Quarterly Information'!$M358,Exchange_Value)+AD358*$P358*SUMIF(Lists!$E$2:$E$133,'Quarterly Information'!$O358,Exchange_Value)+AD358*$R358*SUMIF(Lists!$E$2:$E$133,'Quarterly Information'!$Q358,Exchange_Value)+AD358*$T358*SUMIF(Lists!$E$2:$E$133,'Quarterly Information'!$S358,Exchange_Value))/1000,AD358*SUMIF(Lists!$E$2:$E$133,$I358,Exchange_Value)/1000),1)</f>
        <v>0</v>
      </c>
      <c r="CB358" s="151">
        <f>ROUND(IF($I358="Other HFC Blend",(AE358*$L358*SUMIF(Lists!$E$2:$E$133,'Quarterly Information'!$K358,Exchange_Value)+AE358*$N358*SUMIF(Lists!$E$2:$E$133,'Quarterly Information'!$M358,Exchange_Value)+AE358*$P358*SUMIF(Lists!$E$2:$E$133,'Quarterly Information'!$O358,Exchange_Value)+AE358*$R358*SUMIF(Lists!$E$2:$E$133,'Quarterly Information'!$Q358,Exchange_Value)+AE358*$T358*SUMIF(Lists!$E$2:$E$133,'Quarterly Information'!$S358,Exchange_Value))/1000,AE358*SUMIF(Lists!$E$2:$E$133,$I358,Exchange_Value)/1000),1)</f>
        <v>0</v>
      </c>
      <c r="CC358" s="151">
        <f>ROUND(IF($I358="Other HFC Blend",(AF358*$L358*SUMIF(Lists!$E$2:$E$133,'Quarterly Information'!$K358,Exchange_Value)+AF358*$N358*SUMIF(Lists!$E$2:$E$133,'Quarterly Information'!$M358,Exchange_Value)+AF358*$P358*SUMIF(Lists!$E$2:$E$133,'Quarterly Information'!$O358,Exchange_Value)+AF358*$R358*SUMIF(Lists!$E$2:$E$133,'Quarterly Information'!$Q358,Exchange_Value)+AF358*$T358*SUMIF(Lists!$E$2:$E$133,'Quarterly Information'!$S358,Exchange_Value))/1000,AF358*SUMIF(Lists!$E$2:$E$133,$I358,Exchange_Value)/1000),1)</f>
        <v>0</v>
      </c>
    </row>
    <row r="359" spans="1:81" ht="14.1">
      <c r="A359" s="18">
        <v>317</v>
      </c>
      <c r="B359" s="46" t="str">
        <f t="shared" si="184"/>
        <v/>
      </c>
      <c r="C359" s="72"/>
      <c r="D359" s="47"/>
      <c r="E359" s="81"/>
      <c r="F359" s="48"/>
      <c r="G359" s="49"/>
      <c r="H359" s="50"/>
      <c r="I359" s="92"/>
      <c r="J359" s="104"/>
      <c r="K359" s="109"/>
      <c r="L359" s="51"/>
      <c r="M359" s="48"/>
      <c r="N359" s="51"/>
      <c r="O359" s="48"/>
      <c r="P359" s="51"/>
      <c r="Q359" s="69"/>
      <c r="R359" s="51"/>
      <c r="S359" s="69"/>
      <c r="T359" s="110"/>
      <c r="U359" s="107"/>
      <c r="V359" s="48"/>
      <c r="W359" s="52"/>
      <c r="X359" s="48"/>
      <c r="Y359" s="116"/>
      <c r="Z359" s="133"/>
      <c r="AA359" s="131"/>
      <c r="AB359" s="76"/>
      <c r="AC359" s="76"/>
      <c r="AD359" s="76"/>
      <c r="AE359" s="76"/>
      <c r="AF359" s="76"/>
      <c r="AG359" s="145"/>
      <c r="AH359"/>
      <c r="AI359" s="148">
        <f t="shared" si="148"/>
        <v>0</v>
      </c>
      <c r="AJ359" s="148">
        <f t="shared" si="149"/>
        <v>0</v>
      </c>
      <c r="AK359" s="148">
        <f t="shared" si="150"/>
        <v>0</v>
      </c>
      <c r="AL359" s="148">
        <f t="shared" si="151"/>
        <v>0</v>
      </c>
      <c r="AM359" s="148">
        <f t="shared" si="152"/>
        <v>0</v>
      </c>
      <c r="AN359" s="148">
        <f t="shared" si="153"/>
        <v>0</v>
      </c>
      <c r="AO359" s="150"/>
      <c r="AP359" s="149" t="e">
        <f t="shared" si="154"/>
        <v>#DIV/0!</v>
      </c>
      <c r="AQ359" s="149" t="e">
        <f t="shared" si="155"/>
        <v>#DIV/0!</v>
      </c>
      <c r="AR359" s="149" t="e">
        <f t="shared" si="156"/>
        <v>#DIV/0!</v>
      </c>
      <c r="AS359" s="149" t="e">
        <f t="shared" si="157"/>
        <v>#DIV/0!</v>
      </c>
      <c r="AT359" s="149" t="e">
        <f t="shared" si="158"/>
        <v>#DIV/0!</v>
      </c>
      <c r="AU359" s="148">
        <f t="shared" si="159"/>
        <v>0</v>
      </c>
      <c r="AV359" s="149" t="e">
        <f t="shared" si="160"/>
        <v>#DIV/0!</v>
      </c>
      <c r="AW359" s="149" t="e">
        <f t="shared" si="161"/>
        <v>#DIV/0!</v>
      </c>
      <c r="AX359" s="149" t="e">
        <f t="shared" si="162"/>
        <v>#DIV/0!</v>
      </c>
      <c r="AY359" s="149" t="e">
        <f t="shared" si="163"/>
        <v>#DIV/0!</v>
      </c>
      <c r="AZ359" s="149" t="e">
        <f t="shared" si="164"/>
        <v>#DIV/0!</v>
      </c>
      <c r="BA359" s="148">
        <f t="shared" si="165"/>
        <v>0</v>
      </c>
      <c r="BB359" s="149" t="e">
        <f t="shared" si="166"/>
        <v>#DIV/0!</v>
      </c>
      <c r="BC359" s="149" t="e">
        <f t="shared" si="167"/>
        <v>#DIV/0!</v>
      </c>
      <c r="BD359" s="149" t="e">
        <f t="shared" si="168"/>
        <v>#DIV/0!</v>
      </c>
      <c r="BE359" s="149" t="e">
        <f t="shared" si="169"/>
        <v>#DIV/0!</v>
      </c>
      <c r="BF359" s="149" t="e">
        <f t="shared" si="170"/>
        <v>#DIV/0!</v>
      </c>
      <c r="BG359" s="148">
        <f t="shared" si="171"/>
        <v>0</v>
      </c>
      <c r="BH359" s="149" t="e">
        <f t="shared" si="172"/>
        <v>#DIV/0!</v>
      </c>
      <c r="BI359" s="149" t="e">
        <f t="shared" si="173"/>
        <v>#DIV/0!</v>
      </c>
      <c r="BJ359" s="149" t="e">
        <f t="shared" si="174"/>
        <v>#DIV/0!</v>
      </c>
      <c r="BK359" s="149" t="e">
        <f t="shared" si="175"/>
        <v>#DIV/0!</v>
      </c>
      <c r="BL359" s="149" t="e">
        <f t="shared" si="176"/>
        <v>#DIV/0!</v>
      </c>
      <c r="BM359" s="148">
        <f t="shared" si="177"/>
        <v>0</v>
      </c>
      <c r="BN359" s="149" t="e">
        <f t="shared" si="178"/>
        <v>#DIV/0!</v>
      </c>
      <c r="BO359" s="149" t="e">
        <f t="shared" si="179"/>
        <v>#DIV/0!</v>
      </c>
      <c r="BP359" s="149" t="e">
        <f t="shared" si="180"/>
        <v>#DIV/0!</v>
      </c>
      <c r="BQ359" s="149" t="e">
        <f t="shared" si="181"/>
        <v>#DIV/0!</v>
      </c>
      <c r="BR359" s="149" t="e">
        <f t="shared" si="182"/>
        <v>#DIV/0!</v>
      </c>
      <c r="BS359" s="148">
        <f t="shared" si="183"/>
        <v>0</v>
      </c>
      <c r="BT359" s="150"/>
      <c r="BU359" s="150" t="e">
        <f>VLOOKUP(I359,Lists!$D$2:$D$19,1,FALSE)</f>
        <v>#N/A</v>
      </c>
      <c r="BV359" s="150" t="e">
        <f>VLOOKUP($I359,Blends!$B$2:$B$115,1,FALSE)</f>
        <v>#N/A</v>
      </c>
      <c r="BW359" s="150"/>
      <c r="BX359" s="151">
        <f>ROUND(IF($I359="Other HFC Blend",(AA359*$L359*SUMIF(Lists!$E$2:$E$133,'Quarterly Information'!$K359,Exchange_Value)+AA359*$N359*SUMIF(Lists!$E$2:$E$133,'Quarterly Information'!$M359,Exchange_Value)+AA359*$P359*SUMIF(Lists!$E$2:$E$133,'Quarterly Information'!$O359,Exchange_Value)+AA359*$R359*SUMIF(Lists!$E$2:$E$133,'Quarterly Information'!$Q359,Exchange_Value)+AA359*$T359*SUMIF(Lists!$E$2:$E$133,'Quarterly Information'!$S359,Exchange_Value))/1000,AA359*SUMIF(Lists!$E$2:$E$133,$I359,Exchange_Value)/1000),1)</f>
        <v>0</v>
      </c>
      <c r="BY359" s="151">
        <f>ROUND(IF($I359="Other HFC Blend",(AB359*$L359*SUMIF(Lists!$E$2:$E$133,'Quarterly Information'!$K359,Exchange_Value)+AB359*$N359*SUMIF(Lists!$E$2:$E$133,'Quarterly Information'!$M359,Exchange_Value)+AB359*$P359*SUMIF(Lists!$E$2:$E$133,'Quarterly Information'!$O359,Exchange_Value)+AB359*$R359*SUMIF(Lists!$E$2:$E$133,'Quarterly Information'!$Q359,Exchange_Value)+AB359*$T359*SUMIF(Lists!$E$2:$E$133,'Quarterly Information'!$S359,Exchange_Value))/1000,AB359*SUMIF(Lists!$E$2:$E$133,$I359,Exchange_Value)/1000),1)</f>
        <v>0</v>
      </c>
      <c r="BZ359" s="151">
        <f>ROUND(IF($I359="Other HFC Blend",(AC359*$L359*SUMIF(Lists!$E$2:$E$133,'Quarterly Information'!$K359,Exchange_Value)+AC359*$N359*SUMIF(Lists!$E$2:$E$133,'Quarterly Information'!$M359,Exchange_Value)+AC359*$P359*SUMIF(Lists!$E$2:$E$133,'Quarterly Information'!$O359,Exchange_Value)+AC359*$R359*SUMIF(Lists!$E$2:$E$133,'Quarterly Information'!$Q359,Exchange_Value)+AC359*$T359*SUMIF(Lists!$E$2:$E$133,'Quarterly Information'!$S359,Exchange_Value))/1000,AC359*SUMIF(Lists!$E$2:$E$133,$I359,Exchange_Value)/1000),1)</f>
        <v>0</v>
      </c>
      <c r="CA359" s="151">
        <f>ROUND(IF($I359="Other HFC Blend",(AD359*$L359*SUMIF(Lists!$E$2:$E$133,'Quarterly Information'!$K359,Exchange_Value)+AD359*$N359*SUMIF(Lists!$E$2:$E$133,'Quarterly Information'!$M359,Exchange_Value)+AD359*$P359*SUMIF(Lists!$E$2:$E$133,'Quarterly Information'!$O359,Exchange_Value)+AD359*$R359*SUMIF(Lists!$E$2:$E$133,'Quarterly Information'!$Q359,Exchange_Value)+AD359*$T359*SUMIF(Lists!$E$2:$E$133,'Quarterly Information'!$S359,Exchange_Value))/1000,AD359*SUMIF(Lists!$E$2:$E$133,$I359,Exchange_Value)/1000),1)</f>
        <v>0</v>
      </c>
      <c r="CB359" s="151">
        <f>ROUND(IF($I359="Other HFC Blend",(AE359*$L359*SUMIF(Lists!$E$2:$E$133,'Quarterly Information'!$K359,Exchange_Value)+AE359*$N359*SUMIF(Lists!$E$2:$E$133,'Quarterly Information'!$M359,Exchange_Value)+AE359*$P359*SUMIF(Lists!$E$2:$E$133,'Quarterly Information'!$O359,Exchange_Value)+AE359*$R359*SUMIF(Lists!$E$2:$E$133,'Quarterly Information'!$Q359,Exchange_Value)+AE359*$T359*SUMIF(Lists!$E$2:$E$133,'Quarterly Information'!$S359,Exchange_Value))/1000,AE359*SUMIF(Lists!$E$2:$E$133,$I359,Exchange_Value)/1000),1)</f>
        <v>0</v>
      </c>
      <c r="CC359" s="151">
        <f>ROUND(IF($I359="Other HFC Blend",(AF359*$L359*SUMIF(Lists!$E$2:$E$133,'Quarterly Information'!$K359,Exchange_Value)+AF359*$N359*SUMIF(Lists!$E$2:$E$133,'Quarterly Information'!$M359,Exchange_Value)+AF359*$P359*SUMIF(Lists!$E$2:$E$133,'Quarterly Information'!$O359,Exchange_Value)+AF359*$R359*SUMIF(Lists!$E$2:$E$133,'Quarterly Information'!$Q359,Exchange_Value)+AF359*$T359*SUMIF(Lists!$E$2:$E$133,'Quarterly Information'!$S359,Exchange_Value))/1000,AF359*SUMIF(Lists!$E$2:$E$133,$I359,Exchange_Value)/1000),1)</f>
        <v>0</v>
      </c>
    </row>
    <row r="360" spans="1:81" ht="14.1">
      <c r="A360" s="18">
        <v>318</v>
      </c>
      <c r="B360" s="46" t="str">
        <f t="shared" si="184"/>
        <v/>
      </c>
      <c r="C360" s="72"/>
      <c r="D360" s="47"/>
      <c r="E360" s="81"/>
      <c r="F360" s="48"/>
      <c r="G360" s="49"/>
      <c r="H360" s="50"/>
      <c r="I360" s="92"/>
      <c r="J360" s="104"/>
      <c r="K360" s="109"/>
      <c r="L360" s="51"/>
      <c r="M360" s="48"/>
      <c r="N360" s="51"/>
      <c r="O360" s="48"/>
      <c r="P360" s="51"/>
      <c r="Q360" s="69"/>
      <c r="R360" s="51"/>
      <c r="S360" s="69"/>
      <c r="T360" s="110"/>
      <c r="U360" s="107"/>
      <c r="V360" s="48"/>
      <c r="W360" s="52"/>
      <c r="X360" s="48"/>
      <c r="Y360" s="116"/>
      <c r="Z360" s="133"/>
      <c r="AA360" s="131"/>
      <c r="AB360" s="76"/>
      <c r="AC360" s="76"/>
      <c r="AD360" s="76"/>
      <c r="AE360" s="76"/>
      <c r="AF360" s="76"/>
      <c r="AG360" s="145"/>
      <c r="AH360"/>
      <c r="AI360" s="148">
        <f t="shared" si="148"/>
        <v>0</v>
      </c>
      <c r="AJ360" s="148">
        <f t="shared" si="149"/>
        <v>0</v>
      </c>
      <c r="AK360" s="148">
        <f t="shared" si="150"/>
        <v>0</v>
      </c>
      <c r="AL360" s="148">
        <f t="shared" si="151"/>
        <v>0</v>
      </c>
      <c r="AM360" s="148">
        <f t="shared" si="152"/>
        <v>0</v>
      </c>
      <c r="AN360" s="148">
        <f t="shared" si="153"/>
        <v>0</v>
      </c>
      <c r="AO360" s="150"/>
      <c r="AP360" s="149" t="e">
        <f t="shared" si="154"/>
        <v>#DIV/0!</v>
      </c>
      <c r="AQ360" s="149" t="e">
        <f t="shared" si="155"/>
        <v>#DIV/0!</v>
      </c>
      <c r="AR360" s="149" t="e">
        <f t="shared" si="156"/>
        <v>#DIV/0!</v>
      </c>
      <c r="AS360" s="149" t="e">
        <f t="shared" si="157"/>
        <v>#DIV/0!</v>
      </c>
      <c r="AT360" s="149" t="e">
        <f t="shared" si="158"/>
        <v>#DIV/0!</v>
      </c>
      <c r="AU360" s="148">
        <f t="shared" si="159"/>
        <v>0</v>
      </c>
      <c r="AV360" s="149" t="e">
        <f t="shared" si="160"/>
        <v>#DIV/0!</v>
      </c>
      <c r="AW360" s="149" t="e">
        <f t="shared" si="161"/>
        <v>#DIV/0!</v>
      </c>
      <c r="AX360" s="149" t="e">
        <f t="shared" si="162"/>
        <v>#DIV/0!</v>
      </c>
      <c r="AY360" s="149" t="e">
        <f t="shared" si="163"/>
        <v>#DIV/0!</v>
      </c>
      <c r="AZ360" s="149" t="e">
        <f t="shared" si="164"/>
        <v>#DIV/0!</v>
      </c>
      <c r="BA360" s="148">
        <f t="shared" si="165"/>
        <v>0</v>
      </c>
      <c r="BB360" s="149" t="e">
        <f t="shared" si="166"/>
        <v>#DIV/0!</v>
      </c>
      <c r="BC360" s="149" t="e">
        <f t="shared" si="167"/>
        <v>#DIV/0!</v>
      </c>
      <c r="BD360" s="149" t="e">
        <f t="shared" si="168"/>
        <v>#DIV/0!</v>
      </c>
      <c r="BE360" s="149" t="e">
        <f t="shared" si="169"/>
        <v>#DIV/0!</v>
      </c>
      <c r="BF360" s="149" t="e">
        <f t="shared" si="170"/>
        <v>#DIV/0!</v>
      </c>
      <c r="BG360" s="148">
        <f t="shared" si="171"/>
        <v>0</v>
      </c>
      <c r="BH360" s="149" t="e">
        <f t="shared" si="172"/>
        <v>#DIV/0!</v>
      </c>
      <c r="BI360" s="149" t="e">
        <f t="shared" si="173"/>
        <v>#DIV/0!</v>
      </c>
      <c r="BJ360" s="149" t="e">
        <f t="shared" si="174"/>
        <v>#DIV/0!</v>
      </c>
      <c r="BK360" s="149" t="e">
        <f t="shared" si="175"/>
        <v>#DIV/0!</v>
      </c>
      <c r="BL360" s="149" t="e">
        <f t="shared" si="176"/>
        <v>#DIV/0!</v>
      </c>
      <c r="BM360" s="148">
        <f t="shared" si="177"/>
        <v>0</v>
      </c>
      <c r="BN360" s="149" t="e">
        <f t="shared" si="178"/>
        <v>#DIV/0!</v>
      </c>
      <c r="BO360" s="149" t="e">
        <f t="shared" si="179"/>
        <v>#DIV/0!</v>
      </c>
      <c r="BP360" s="149" t="e">
        <f t="shared" si="180"/>
        <v>#DIV/0!</v>
      </c>
      <c r="BQ360" s="149" t="e">
        <f t="shared" si="181"/>
        <v>#DIV/0!</v>
      </c>
      <c r="BR360" s="149" t="e">
        <f t="shared" si="182"/>
        <v>#DIV/0!</v>
      </c>
      <c r="BS360" s="148">
        <f t="shared" si="183"/>
        <v>0</v>
      </c>
      <c r="BT360" s="150"/>
      <c r="BU360" s="150" t="e">
        <f>VLOOKUP(I360,Lists!$D$2:$D$19,1,FALSE)</f>
        <v>#N/A</v>
      </c>
      <c r="BV360" s="150" t="e">
        <f>VLOOKUP($I360,Blends!$B$2:$B$115,1,FALSE)</f>
        <v>#N/A</v>
      </c>
      <c r="BW360" s="150"/>
      <c r="BX360" s="151">
        <f>ROUND(IF($I360="Other HFC Blend",(AA360*$L360*SUMIF(Lists!$E$2:$E$133,'Quarterly Information'!$K360,Exchange_Value)+AA360*$N360*SUMIF(Lists!$E$2:$E$133,'Quarterly Information'!$M360,Exchange_Value)+AA360*$P360*SUMIF(Lists!$E$2:$E$133,'Quarterly Information'!$O360,Exchange_Value)+AA360*$R360*SUMIF(Lists!$E$2:$E$133,'Quarterly Information'!$Q360,Exchange_Value)+AA360*$T360*SUMIF(Lists!$E$2:$E$133,'Quarterly Information'!$S360,Exchange_Value))/1000,AA360*SUMIF(Lists!$E$2:$E$133,$I360,Exchange_Value)/1000),1)</f>
        <v>0</v>
      </c>
      <c r="BY360" s="151">
        <f>ROUND(IF($I360="Other HFC Blend",(AB360*$L360*SUMIF(Lists!$E$2:$E$133,'Quarterly Information'!$K360,Exchange_Value)+AB360*$N360*SUMIF(Lists!$E$2:$E$133,'Quarterly Information'!$M360,Exchange_Value)+AB360*$P360*SUMIF(Lists!$E$2:$E$133,'Quarterly Information'!$O360,Exchange_Value)+AB360*$R360*SUMIF(Lists!$E$2:$E$133,'Quarterly Information'!$Q360,Exchange_Value)+AB360*$T360*SUMIF(Lists!$E$2:$E$133,'Quarterly Information'!$S360,Exchange_Value))/1000,AB360*SUMIF(Lists!$E$2:$E$133,$I360,Exchange_Value)/1000),1)</f>
        <v>0</v>
      </c>
      <c r="BZ360" s="151">
        <f>ROUND(IF($I360="Other HFC Blend",(AC360*$L360*SUMIF(Lists!$E$2:$E$133,'Quarterly Information'!$K360,Exchange_Value)+AC360*$N360*SUMIF(Lists!$E$2:$E$133,'Quarterly Information'!$M360,Exchange_Value)+AC360*$P360*SUMIF(Lists!$E$2:$E$133,'Quarterly Information'!$O360,Exchange_Value)+AC360*$R360*SUMIF(Lists!$E$2:$E$133,'Quarterly Information'!$Q360,Exchange_Value)+AC360*$T360*SUMIF(Lists!$E$2:$E$133,'Quarterly Information'!$S360,Exchange_Value))/1000,AC360*SUMIF(Lists!$E$2:$E$133,$I360,Exchange_Value)/1000),1)</f>
        <v>0</v>
      </c>
      <c r="CA360" s="151">
        <f>ROUND(IF($I360="Other HFC Blend",(AD360*$L360*SUMIF(Lists!$E$2:$E$133,'Quarterly Information'!$K360,Exchange_Value)+AD360*$N360*SUMIF(Lists!$E$2:$E$133,'Quarterly Information'!$M360,Exchange_Value)+AD360*$P360*SUMIF(Lists!$E$2:$E$133,'Quarterly Information'!$O360,Exchange_Value)+AD360*$R360*SUMIF(Lists!$E$2:$E$133,'Quarterly Information'!$Q360,Exchange_Value)+AD360*$T360*SUMIF(Lists!$E$2:$E$133,'Quarterly Information'!$S360,Exchange_Value))/1000,AD360*SUMIF(Lists!$E$2:$E$133,$I360,Exchange_Value)/1000),1)</f>
        <v>0</v>
      </c>
      <c r="CB360" s="151">
        <f>ROUND(IF($I360="Other HFC Blend",(AE360*$L360*SUMIF(Lists!$E$2:$E$133,'Quarterly Information'!$K360,Exchange_Value)+AE360*$N360*SUMIF(Lists!$E$2:$E$133,'Quarterly Information'!$M360,Exchange_Value)+AE360*$P360*SUMIF(Lists!$E$2:$E$133,'Quarterly Information'!$O360,Exchange_Value)+AE360*$R360*SUMIF(Lists!$E$2:$E$133,'Quarterly Information'!$Q360,Exchange_Value)+AE360*$T360*SUMIF(Lists!$E$2:$E$133,'Quarterly Information'!$S360,Exchange_Value))/1000,AE360*SUMIF(Lists!$E$2:$E$133,$I360,Exchange_Value)/1000),1)</f>
        <v>0</v>
      </c>
      <c r="CC360" s="151">
        <f>ROUND(IF($I360="Other HFC Blend",(AF360*$L360*SUMIF(Lists!$E$2:$E$133,'Quarterly Information'!$K360,Exchange_Value)+AF360*$N360*SUMIF(Lists!$E$2:$E$133,'Quarterly Information'!$M360,Exchange_Value)+AF360*$P360*SUMIF(Lists!$E$2:$E$133,'Quarterly Information'!$O360,Exchange_Value)+AF360*$R360*SUMIF(Lists!$E$2:$E$133,'Quarterly Information'!$Q360,Exchange_Value)+AF360*$T360*SUMIF(Lists!$E$2:$E$133,'Quarterly Information'!$S360,Exchange_Value))/1000,AF360*SUMIF(Lists!$E$2:$E$133,$I360,Exchange_Value)/1000),1)</f>
        <v>0</v>
      </c>
    </row>
    <row r="361" spans="1:81" ht="14.1">
      <c r="A361" s="18">
        <v>319</v>
      </c>
      <c r="B361" s="46" t="str">
        <f t="shared" si="184"/>
        <v/>
      </c>
      <c r="C361" s="72"/>
      <c r="D361" s="47"/>
      <c r="E361" s="81"/>
      <c r="F361" s="48"/>
      <c r="G361" s="49"/>
      <c r="H361" s="50"/>
      <c r="I361" s="92"/>
      <c r="J361" s="104"/>
      <c r="K361" s="109"/>
      <c r="L361" s="51"/>
      <c r="M361" s="48"/>
      <c r="N361" s="51"/>
      <c r="O361" s="48"/>
      <c r="P361" s="51"/>
      <c r="Q361" s="69"/>
      <c r="R361" s="51"/>
      <c r="S361" s="69"/>
      <c r="T361" s="110"/>
      <c r="U361" s="107"/>
      <c r="V361" s="48"/>
      <c r="W361" s="52"/>
      <c r="X361" s="48"/>
      <c r="Y361" s="116"/>
      <c r="Z361" s="133"/>
      <c r="AA361" s="131"/>
      <c r="AB361" s="76"/>
      <c r="AC361" s="76"/>
      <c r="AD361" s="76"/>
      <c r="AE361" s="76"/>
      <c r="AF361" s="76"/>
      <c r="AG361" s="145"/>
      <c r="AH361"/>
      <c r="AI361" s="148">
        <f t="shared" si="148"/>
        <v>0</v>
      </c>
      <c r="AJ361" s="148">
        <f t="shared" si="149"/>
        <v>0</v>
      </c>
      <c r="AK361" s="148">
        <f t="shared" si="150"/>
        <v>0</v>
      </c>
      <c r="AL361" s="148">
        <f t="shared" si="151"/>
        <v>0</v>
      </c>
      <c r="AM361" s="148">
        <f t="shared" si="152"/>
        <v>0</v>
      </c>
      <c r="AN361" s="148">
        <f t="shared" si="153"/>
        <v>0</v>
      </c>
      <c r="AO361" s="150"/>
      <c r="AP361" s="149" t="e">
        <f t="shared" si="154"/>
        <v>#DIV/0!</v>
      </c>
      <c r="AQ361" s="149" t="e">
        <f t="shared" si="155"/>
        <v>#DIV/0!</v>
      </c>
      <c r="AR361" s="149" t="e">
        <f t="shared" si="156"/>
        <v>#DIV/0!</v>
      </c>
      <c r="AS361" s="149" t="e">
        <f t="shared" si="157"/>
        <v>#DIV/0!</v>
      </c>
      <c r="AT361" s="149" t="e">
        <f t="shared" si="158"/>
        <v>#DIV/0!</v>
      </c>
      <c r="AU361" s="148">
        <f t="shared" si="159"/>
        <v>0</v>
      </c>
      <c r="AV361" s="149" t="e">
        <f t="shared" si="160"/>
        <v>#DIV/0!</v>
      </c>
      <c r="AW361" s="149" t="e">
        <f t="shared" si="161"/>
        <v>#DIV/0!</v>
      </c>
      <c r="AX361" s="149" t="e">
        <f t="shared" si="162"/>
        <v>#DIV/0!</v>
      </c>
      <c r="AY361" s="149" t="e">
        <f t="shared" si="163"/>
        <v>#DIV/0!</v>
      </c>
      <c r="AZ361" s="149" t="e">
        <f t="shared" si="164"/>
        <v>#DIV/0!</v>
      </c>
      <c r="BA361" s="148">
        <f t="shared" si="165"/>
        <v>0</v>
      </c>
      <c r="BB361" s="149" t="e">
        <f t="shared" si="166"/>
        <v>#DIV/0!</v>
      </c>
      <c r="BC361" s="149" t="e">
        <f t="shared" si="167"/>
        <v>#DIV/0!</v>
      </c>
      <c r="BD361" s="149" t="e">
        <f t="shared" si="168"/>
        <v>#DIV/0!</v>
      </c>
      <c r="BE361" s="149" t="e">
        <f t="shared" si="169"/>
        <v>#DIV/0!</v>
      </c>
      <c r="BF361" s="149" t="e">
        <f t="shared" si="170"/>
        <v>#DIV/0!</v>
      </c>
      <c r="BG361" s="148">
        <f t="shared" si="171"/>
        <v>0</v>
      </c>
      <c r="BH361" s="149" t="e">
        <f t="shared" si="172"/>
        <v>#DIV/0!</v>
      </c>
      <c r="BI361" s="149" t="e">
        <f t="shared" si="173"/>
        <v>#DIV/0!</v>
      </c>
      <c r="BJ361" s="149" t="e">
        <f t="shared" si="174"/>
        <v>#DIV/0!</v>
      </c>
      <c r="BK361" s="149" t="e">
        <f t="shared" si="175"/>
        <v>#DIV/0!</v>
      </c>
      <c r="BL361" s="149" t="e">
        <f t="shared" si="176"/>
        <v>#DIV/0!</v>
      </c>
      <c r="BM361" s="148">
        <f t="shared" si="177"/>
        <v>0</v>
      </c>
      <c r="BN361" s="149" t="e">
        <f t="shared" si="178"/>
        <v>#DIV/0!</v>
      </c>
      <c r="BO361" s="149" t="e">
        <f t="shared" si="179"/>
        <v>#DIV/0!</v>
      </c>
      <c r="BP361" s="149" t="e">
        <f t="shared" si="180"/>
        <v>#DIV/0!</v>
      </c>
      <c r="BQ361" s="149" t="e">
        <f t="shared" si="181"/>
        <v>#DIV/0!</v>
      </c>
      <c r="BR361" s="149" t="e">
        <f t="shared" si="182"/>
        <v>#DIV/0!</v>
      </c>
      <c r="BS361" s="148">
        <f t="shared" si="183"/>
        <v>0</v>
      </c>
      <c r="BT361" s="150"/>
      <c r="BU361" s="150" t="e">
        <f>VLOOKUP(I361,Lists!$D$2:$D$19,1,FALSE)</f>
        <v>#N/A</v>
      </c>
      <c r="BV361" s="150" t="e">
        <f>VLOOKUP($I361,Blends!$B$2:$B$115,1,FALSE)</f>
        <v>#N/A</v>
      </c>
      <c r="BW361" s="150"/>
      <c r="BX361" s="151">
        <f>ROUND(IF($I361="Other HFC Blend",(AA361*$L361*SUMIF(Lists!$E$2:$E$133,'Quarterly Information'!$K361,Exchange_Value)+AA361*$N361*SUMIF(Lists!$E$2:$E$133,'Quarterly Information'!$M361,Exchange_Value)+AA361*$P361*SUMIF(Lists!$E$2:$E$133,'Quarterly Information'!$O361,Exchange_Value)+AA361*$R361*SUMIF(Lists!$E$2:$E$133,'Quarterly Information'!$Q361,Exchange_Value)+AA361*$T361*SUMIF(Lists!$E$2:$E$133,'Quarterly Information'!$S361,Exchange_Value))/1000,AA361*SUMIF(Lists!$E$2:$E$133,$I361,Exchange_Value)/1000),1)</f>
        <v>0</v>
      </c>
      <c r="BY361" s="151">
        <f>ROUND(IF($I361="Other HFC Blend",(AB361*$L361*SUMIF(Lists!$E$2:$E$133,'Quarterly Information'!$K361,Exchange_Value)+AB361*$N361*SUMIF(Lists!$E$2:$E$133,'Quarterly Information'!$M361,Exchange_Value)+AB361*$P361*SUMIF(Lists!$E$2:$E$133,'Quarterly Information'!$O361,Exchange_Value)+AB361*$R361*SUMIF(Lists!$E$2:$E$133,'Quarterly Information'!$Q361,Exchange_Value)+AB361*$T361*SUMIF(Lists!$E$2:$E$133,'Quarterly Information'!$S361,Exchange_Value))/1000,AB361*SUMIF(Lists!$E$2:$E$133,$I361,Exchange_Value)/1000),1)</f>
        <v>0</v>
      </c>
      <c r="BZ361" s="151">
        <f>ROUND(IF($I361="Other HFC Blend",(AC361*$L361*SUMIF(Lists!$E$2:$E$133,'Quarterly Information'!$K361,Exchange_Value)+AC361*$N361*SUMIF(Lists!$E$2:$E$133,'Quarterly Information'!$M361,Exchange_Value)+AC361*$P361*SUMIF(Lists!$E$2:$E$133,'Quarterly Information'!$O361,Exchange_Value)+AC361*$R361*SUMIF(Lists!$E$2:$E$133,'Quarterly Information'!$Q361,Exchange_Value)+AC361*$T361*SUMIF(Lists!$E$2:$E$133,'Quarterly Information'!$S361,Exchange_Value))/1000,AC361*SUMIF(Lists!$E$2:$E$133,$I361,Exchange_Value)/1000),1)</f>
        <v>0</v>
      </c>
      <c r="CA361" s="151">
        <f>ROUND(IF($I361="Other HFC Blend",(AD361*$L361*SUMIF(Lists!$E$2:$E$133,'Quarterly Information'!$K361,Exchange_Value)+AD361*$N361*SUMIF(Lists!$E$2:$E$133,'Quarterly Information'!$M361,Exchange_Value)+AD361*$P361*SUMIF(Lists!$E$2:$E$133,'Quarterly Information'!$O361,Exchange_Value)+AD361*$R361*SUMIF(Lists!$E$2:$E$133,'Quarterly Information'!$Q361,Exchange_Value)+AD361*$T361*SUMIF(Lists!$E$2:$E$133,'Quarterly Information'!$S361,Exchange_Value))/1000,AD361*SUMIF(Lists!$E$2:$E$133,$I361,Exchange_Value)/1000),1)</f>
        <v>0</v>
      </c>
      <c r="CB361" s="151">
        <f>ROUND(IF($I361="Other HFC Blend",(AE361*$L361*SUMIF(Lists!$E$2:$E$133,'Quarterly Information'!$K361,Exchange_Value)+AE361*$N361*SUMIF(Lists!$E$2:$E$133,'Quarterly Information'!$M361,Exchange_Value)+AE361*$P361*SUMIF(Lists!$E$2:$E$133,'Quarterly Information'!$O361,Exchange_Value)+AE361*$R361*SUMIF(Lists!$E$2:$E$133,'Quarterly Information'!$Q361,Exchange_Value)+AE361*$T361*SUMIF(Lists!$E$2:$E$133,'Quarterly Information'!$S361,Exchange_Value))/1000,AE361*SUMIF(Lists!$E$2:$E$133,$I361,Exchange_Value)/1000),1)</f>
        <v>0</v>
      </c>
      <c r="CC361" s="151">
        <f>ROUND(IF($I361="Other HFC Blend",(AF361*$L361*SUMIF(Lists!$E$2:$E$133,'Quarterly Information'!$K361,Exchange_Value)+AF361*$N361*SUMIF(Lists!$E$2:$E$133,'Quarterly Information'!$M361,Exchange_Value)+AF361*$P361*SUMIF(Lists!$E$2:$E$133,'Quarterly Information'!$O361,Exchange_Value)+AF361*$R361*SUMIF(Lists!$E$2:$E$133,'Quarterly Information'!$Q361,Exchange_Value)+AF361*$T361*SUMIF(Lists!$E$2:$E$133,'Quarterly Information'!$S361,Exchange_Value))/1000,AF361*SUMIF(Lists!$E$2:$E$133,$I361,Exchange_Value)/1000),1)</f>
        <v>0</v>
      </c>
    </row>
    <row r="362" spans="1:81" ht="14.1">
      <c r="A362" s="18">
        <v>320</v>
      </c>
      <c r="B362" s="46" t="str">
        <f t="shared" si="184"/>
        <v/>
      </c>
      <c r="C362" s="72"/>
      <c r="D362" s="47"/>
      <c r="E362" s="81"/>
      <c r="F362" s="48"/>
      <c r="G362" s="49"/>
      <c r="H362" s="50"/>
      <c r="I362" s="92"/>
      <c r="J362" s="104"/>
      <c r="K362" s="109"/>
      <c r="L362" s="51"/>
      <c r="M362" s="48"/>
      <c r="N362" s="51"/>
      <c r="O362" s="48"/>
      <c r="P362" s="51"/>
      <c r="Q362" s="69"/>
      <c r="R362" s="51"/>
      <c r="S362" s="69"/>
      <c r="T362" s="110"/>
      <c r="U362" s="107"/>
      <c r="V362" s="48"/>
      <c r="W362" s="52"/>
      <c r="X362" s="48"/>
      <c r="Y362" s="116"/>
      <c r="Z362" s="133"/>
      <c r="AA362" s="131"/>
      <c r="AB362" s="76"/>
      <c r="AC362" s="76"/>
      <c r="AD362" s="76"/>
      <c r="AE362" s="76"/>
      <c r="AF362" s="76"/>
      <c r="AG362" s="145"/>
      <c r="AH362"/>
      <c r="AI362" s="148">
        <f t="shared" si="148"/>
        <v>0</v>
      </c>
      <c r="AJ362" s="148">
        <f t="shared" si="149"/>
        <v>0</v>
      </c>
      <c r="AK362" s="148">
        <f t="shared" si="150"/>
        <v>0</v>
      </c>
      <c r="AL362" s="148">
        <f t="shared" si="151"/>
        <v>0</v>
      </c>
      <c r="AM362" s="148">
        <f t="shared" si="152"/>
        <v>0</v>
      </c>
      <c r="AN362" s="148">
        <f t="shared" si="153"/>
        <v>0</v>
      </c>
      <c r="AO362" s="150"/>
      <c r="AP362" s="149" t="e">
        <f t="shared" si="154"/>
        <v>#DIV/0!</v>
      </c>
      <c r="AQ362" s="149" t="e">
        <f t="shared" si="155"/>
        <v>#DIV/0!</v>
      </c>
      <c r="AR362" s="149" t="e">
        <f t="shared" si="156"/>
        <v>#DIV/0!</v>
      </c>
      <c r="AS362" s="149" t="e">
        <f t="shared" si="157"/>
        <v>#DIV/0!</v>
      </c>
      <c r="AT362" s="149" t="e">
        <f t="shared" si="158"/>
        <v>#DIV/0!</v>
      </c>
      <c r="AU362" s="148">
        <f t="shared" si="159"/>
        <v>0</v>
      </c>
      <c r="AV362" s="149" t="e">
        <f t="shared" si="160"/>
        <v>#DIV/0!</v>
      </c>
      <c r="AW362" s="149" t="e">
        <f t="shared" si="161"/>
        <v>#DIV/0!</v>
      </c>
      <c r="AX362" s="149" t="e">
        <f t="shared" si="162"/>
        <v>#DIV/0!</v>
      </c>
      <c r="AY362" s="149" t="e">
        <f t="shared" si="163"/>
        <v>#DIV/0!</v>
      </c>
      <c r="AZ362" s="149" t="e">
        <f t="shared" si="164"/>
        <v>#DIV/0!</v>
      </c>
      <c r="BA362" s="148">
        <f t="shared" si="165"/>
        <v>0</v>
      </c>
      <c r="BB362" s="149" t="e">
        <f t="shared" si="166"/>
        <v>#DIV/0!</v>
      </c>
      <c r="BC362" s="149" t="e">
        <f t="shared" si="167"/>
        <v>#DIV/0!</v>
      </c>
      <c r="BD362" s="149" t="e">
        <f t="shared" si="168"/>
        <v>#DIV/0!</v>
      </c>
      <c r="BE362" s="149" t="e">
        <f t="shared" si="169"/>
        <v>#DIV/0!</v>
      </c>
      <c r="BF362" s="149" t="e">
        <f t="shared" si="170"/>
        <v>#DIV/0!</v>
      </c>
      <c r="BG362" s="148">
        <f t="shared" si="171"/>
        <v>0</v>
      </c>
      <c r="BH362" s="149" t="e">
        <f t="shared" si="172"/>
        <v>#DIV/0!</v>
      </c>
      <c r="BI362" s="149" t="e">
        <f t="shared" si="173"/>
        <v>#DIV/0!</v>
      </c>
      <c r="BJ362" s="149" t="e">
        <f t="shared" si="174"/>
        <v>#DIV/0!</v>
      </c>
      <c r="BK362" s="149" t="e">
        <f t="shared" si="175"/>
        <v>#DIV/0!</v>
      </c>
      <c r="BL362" s="149" t="e">
        <f t="shared" si="176"/>
        <v>#DIV/0!</v>
      </c>
      <c r="BM362" s="148">
        <f t="shared" si="177"/>
        <v>0</v>
      </c>
      <c r="BN362" s="149" t="e">
        <f t="shared" si="178"/>
        <v>#DIV/0!</v>
      </c>
      <c r="BO362" s="149" t="e">
        <f t="shared" si="179"/>
        <v>#DIV/0!</v>
      </c>
      <c r="BP362" s="149" t="e">
        <f t="shared" si="180"/>
        <v>#DIV/0!</v>
      </c>
      <c r="BQ362" s="149" t="e">
        <f t="shared" si="181"/>
        <v>#DIV/0!</v>
      </c>
      <c r="BR362" s="149" t="e">
        <f t="shared" si="182"/>
        <v>#DIV/0!</v>
      </c>
      <c r="BS362" s="148">
        <f t="shared" si="183"/>
        <v>0</v>
      </c>
      <c r="BT362" s="150"/>
      <c r="BU362" s="150" t="e">
        <f>VLOOKUP(I362,Lists!$D$2:$D$19,1,FALSE)</f>
        <v>#N/A</v>
      </c>
      <c r="BV362" s="150" t="e">
        <f>VLOOKUP($I362,Blends!$B$2:$B$115,1,FALSE)</f>
        <v>#N/A</v>
      </c>
      <c r="BW362" s="150"/>
      <c r="BX362" s="151">
        <f>ROUND(IF($I362="Other HFC Blend",(AA362*$L362*SUMIF(Lists!$E$2:$E$133,'Quarterly Information'!$K362,Exchange_Value)+AA362*$N362*SUMIF(Lists!$E$2:$E$133,'Quarterly Information'!$M362,Exchange_Value)+AA362*$P362*SUMIF(Lists!$E$2:$E$133,'Quarterly Information'!$O362,Exchange_Value)+AA362*$R362*SUMIF(Lists!$E$2:$E$133,'Quarterly Information'!$Q362,Exchange_Value)+AA362*$T362*SUMIF(Lists!$E$2:$E$133,'Quarterly Information'!$S362,Exchange_Value))/1000,AA362*SUMIF(Lists!$E$2:$E$133,$I362,Exchange_Value)/1000),1)</f>
        <v>0</v>
      </c>
      <c r="BY362" s="151">
        <f>ROUND(IF($I362="Other HFC Blend",(AB362*$L362*SUMIF(Lists!$E$2:$E$133,'Quarterly Information'!$K362,Exchange_Value)+AB362*$N362*SUMIF(Lists!$E$2:$E$133,'Quarterly Information'!$M362,Exchange_Value)+AB362*$P362*SUMIF(Lists!$E$2:$E$133,'Quarterly Information'!$O362,Exchange_Value)+AB362*$R362*SUMIF(Lists!$E$2:$E$133,'Quarterly Information'!$Q362,Exchange_Value)+AB362*$T362*SUMIF(Lists!$E$2:$E$133,'Quarterly Information'!$S362,Exchange_Value))/1000,AB362*SUMIF(Lists!$E$2:$E$133,$I362,Exchange_Value)/1000),1)</f>
        <v>0</v>
      </c>
      <c r="BZ362" s="151">
        <f>ROUND(IF($I362="Other HFC Blend",(AC362*$L362*SUMIF(Lists!$E$2:$E$133,'Quarterly Information'!$K362,Exchange_Value)+AC362*$N362*SUMIF(Lists!$E$2:$E$133,'Quarterly Information'!$M362,Exchange_Value)+AC362*$P362*SUMIF(Lists!$E$2:$E$133,'Quarterly Information'!$O362,Exchange_Value)+AC362*$R362*SUMIF(Lists!$E$2:$E$133,'Quarterly Information'!$Q362,Exchange_Value)+AC362*$T362*SUMIF(Lists!$E$2:$E$133,'Quarterly Information'!$S362,Exchange_Value))/1000,AC362*SUMIF(Lists!$E$2:$E$133,$I362,Exchange_Value)/1000),1)</f>
        <v>0</v>
      </c>
      <c r="CA362" s="151">
        <f>ROUND(IF($I362="Other HFC Blend",(AD362*$L362*SUMIF(Lists!$E$2:$E$133,'Quarterly Information'!$K362,Exchange_Value)+AD362*$N362*SUMIF(Lists!$E$2:$E$133,'Quarterly Information'!$M362,Exchange_Value)+AD362*$P362*SUMIF(Lists!$E$2:$E$133,'Quarterly Information'!$O362,Exchange_Value)+AD362*$R362*SUMIF(Lists!$E$2:$E$133,'Quarterly Information'!$Q362,Exchange_Value)+AD362*$T362*SUMIF(Lists!$E$2:$E$133,'Quarterly Information'!$S362,Exchange_Value))/1000,AD362*SUMIF(Lists!$E$2:$E$133,$I362,Exchange_Value)/1000),1)</f>
        <v>0</v>
      </c>
      <c r="CB362" s="151">
        <f>ROUND(IF($I362="Other HFC Blend",(AE362*$L362*SUMIF(Lists!$E$2:$E$133,'Quarterly Information'!$K362,Exchange_Value)+AE362*$N362*SUMIF(Lists!$E$2:$E$133,'Quarterly Information'!$M362,Exchange_Value)+AE362*$P362*SUMIF(Lists!$E$2:$E$133,'Quarterly Information'!$O362,Exchange_Value)+AE362*$R362*SUMIF(Lists!$E$2:$E$133,'Quarterly Information'!$Q362,Exchange_Value)+AE362*$T362*SUMIF(Lists!$E$2:$E$133,'Quarterly Information'!$S362,Exchange_Value))/1000,AE362*SUMIF(Lists!$E$2:$E$133,$I362,Exchange_Value)/1000),1)</f>
        <v>0</v>
      </c>
      <c r="CC362" s="151">
        <f>ROUND(IF($I362="Other HFC Blend",(AF362*$L362*SUMIF(Lists!$E$2:$E$133,'Quarterly Information'!$K362,Exchange_Value)+AF362*$N362*SUMIF(Lists!$E$2:$E$133,'Quarterly Information'!$M362,Exchange_Value)+AF362*$P362*SUMIF(Lists!$E$2:$E$133,'Quarterly Information'!$O362,Exchange_Value)+AF362*$R362*SUMIF(Lists!$E$2:$E$133,'Quarterly Information'!$Q362,Exchange_Value)+AF362*$T362*SUMIF(Lists!$E$2:$E$133,'Quarterly Information'!$S362,Exchange_Value))/1000,AF362*SUMIF(Lists!$E$2:$E$133,$I362,Exchange_Value)/1000),1)</f>
        <v>0</v>
      </c>
    </row>
    <row r="363" spans="1:81" ht="14.1">
      <c r="A363" s="18">
        <v>321</v>
      </c>
      <c r="B363" s="46" t="str">
        <f t="shared" si="184"/>
        <v/>
      </c>
      <c r="C363" s="72"/>
      <c r="D363" s="47"/>
      <c r="E363" s="81"/>
      <c r="F363" s="48"/>
      <c r="G363" s="49"/>
      <c r="H363" s="50"/>
      <c r="I363" s="92"/>
      <c r="J363" s="104"/>
      <c r="K363" s="109"/>
      <c r="L363" s="51"/>
      <c r="M363" s="48"/>
      <c r="N363" s="51"/>
      <c r="O363" s="48"/>
      <c r="P363" s="51"/>
      <c r="Q363" s="69"/>
      <c r="R363" s="51"/>
      <c r="S363" s="69"/>
      <c r="T363" s="110"/>
      <c r="U363" s="107"/>
      <c r="V363" s="48"/>
      <c r="W363" s="52"/>
      <c r="X363" s="48"/>
      <c r="Y363" s="116"/>
      <c r="Z363" s="133"/>
      <c r="AA363" s="131"/>
      <c r="AB363" s="76"/>
      <c r="AC363" s="76"/>
      <c r="AD363" s="76"/>
      <c r="AE363" s="76"/>
      <c r="AF363" s="76"/>
      <c r="AG363" s="145"/>
      <c r="AH363"/>
      <c r="AI363" s="148">
        <f t="shared" ref="AI363:AI426" si="185">L363*J363</f>
        <v>0</v>
      </c>
      <c r="AJ363" s="148">
        <f t="shared" ref="AJ363:AJ426" si="186">N363*J363</f>
        <v>0</v>
      </c>
      <c r="AK363" s="148">
        <f t="shared" ref="AK363:AK426" si="187">P363*J363</f>
        <v>0</v>
      </c>
      <c r="AL363" s="148">
        <f t="shared" ref="AL363:AL426" si="188">R363*J363</f>
        <v>0</v>
      </c>
      <c r="AM363" s="148">
        <f t="shared" ref="AM363:AM426" si="189">T363*J363</f>
        <v>0</v>
      </c>
      <c r="AN363" s="148">
        <f t="shared" ref="AN363:AN426" si="190">IF(F363="No",J363,0)</f>
        <v>0</v>
      </c>
      <c r="AO363" s="150"/>
      <c r="AP363" s="149" t="e">
        <f t="shared" ref="AP363:AP426" si="191">(J363*L363)*(AA363/J363)</f>
        <v>#DIV/0!</v>
      </c>
      <c r="AQ363" s="149" t="e">
        <f t="shared" ref="AQ363:AQ426" si="192">(J363*N363)*(AA363/J363)</f>
        <v>#DIV/0!</v>
      </c>
      <c r="AR363" s="149" t="e">
        <f t="shared" ref="AR363:AR426" si="193">(J363*P363)*(AA363/J363)</f>
        <v>#DIV/0!</v>
      </c>
      <c r="AS363" s="149" t="e">
        <f t="shared" ref="AS363:AS426" si="194">(J363*R363)*(AA363/J363)</f>
        <v>#DIV/0!</v>
      </c>
      <c r="AT363" s="149" t="e">
        <f t="shared" ref="AT363:AT426" si="195">(J363*T363)*(AA363/J363)</f>
        <v>#DIV/0!</v>
      </c>
      <c r="AU363" s="148">
        <f t="shared" ref="AU363:AU426" si="196">IF(F363="No",AA363,0)</f>
        <v>0</v>
      </c>
      <c r="AV363" s="149" t="e">
        <f t="shared" ref="AV363:AV426" si="197">(J363*L363)*(AB363/J363)</f>
        <v>#DIV/0!</v>
      </c>
      <c r="AW363" s="149" t="e">
        <f t="shared" ref="AW363:AW426" si="198">(J363*N363)*(AB363/J363)</f>
        <v>#DIV/0!</v>
      </c>
      <c r="AX363" s="149" t="e">
        <f t="shared" ref="AX363:AX426" si="199">(J363*P363)*(AB363/J363)</f>
        <v>#DIV/0!</v>
      </c>
      <c r="AY363" s="149" t="e">
        <f t="shared" ref="AY363:AY426" si="200">(J363*R363)*(AB363/J363)</f>
        <v>#DIV/0!</v>
      </c>
      <c r="AZ363" s="149" t="e">
        <f t="shared" ref="AZ363:AZ426" si="201">(J363*T363)*(AB363/J363)</f>
        <v>#DIV/0!</v>
      </c>
      <c r="BA363" s="148">
        <f t="shared" ref="BA363:BA426" si="202">IF(F363="No",AB363,0)</f>
        <v>0</v>
      </c>
      <c r="BB363" s="149" t="e">
        <f t="shared" ref="BB363:BB426" si="203">(J363*L363)*(AC363/J363)</f>
        <v>#DIV/0!</v>
      </c>
      <c r="BC363" s="149" t="e">
        <f t="shared" ref="BC363:BC426" si="204">(J363*N363)*(AC363/J363)</f>
        <v>#DIV/0!</v>
      </c>
      <c r="BD363" s="149" t="e">
        <f t="shared" ref="BD363:BD426" si="205">(J363*P363)*(AC363/J363)</f>
        <v>#DIV/0!</v>
      </c>
      <c r="BE363" s="149" t="e">
        <f t="shared" ref="BE363:BE426" si="206">(J363*R363)*(AC363/J363)</f>
        <v>#DIV/0!</v>
      </c>
      <c r="BF363" s="149" t="e">
        <f t="shared" ref="BF363:BF426" si="207">(J363*T363)*(AC363/J363)</f>
        <v>#DIV/0!</v>
      </c>
      <c r="BG363" s="148">
        <f t="shared" ref="BG363:BG426" si="208">IF(F363="No",AC363,0)</f>
        <v>0</v>
      </c>
      <c r="BH363" s="149" t="e">
        <f t="shared" ref="BH363:BH426" si="209">(J363*L363)*(AD363/J363)</f>
        <v>#DIV/0!</v>
      </c>
      <c r="BI363" s="149" t="e">
        <f t="shared" ref="BI363:BI426" si="210">(J363*N363)*(AD363/J363)</f>
        <v>#DIV/0!</v>
      </c>
      <c r="BJ363" s="149" t="e">
        <f t="shared" ref="BJ363:BJ426" si="211">(J363*P363)*(AD363/J363)</f>
        <v>#DIV/0!</v>
      </c>
      <c r="BK363" s="149" t="e">
        <f t="shared" ref="BK363:BK426" si="212">(J363*R363)*(AD363/J363)</f>
        <v>#DIV/0!</v>
      </c>
      <c r="BL363" s="149" t="e">
        <f t="shared" ref="BL363:BL426" si="213">(J363*T363)*(AD363/J363)</f>
        <v>#DIV/0!</v>
      </c>
      <c r="BM363" s="148">
        <f t="shared" ref="BM363:BM426" si="214">IF(F363="No",AD363,0)</f>
        <v>0</v>
      </c>
      <c r="BN363" s="149" t="e">
        <f t="shared" ref="BN363:BN426" si="215">(J363*L363)*(AE363/J363)</f>
        <v>#DIV/0!</v>
      </c>
      <c r="BO363" s="149" t="e">
        <f t="shared" ref="BO363:BO426" si="216">(J363*N363)*(AE363/J363)</f>
        <v>#DIV/0!</v>
      </c>
      <c r="BP363" s="149" t="e">
        <f t="shared" ref="BP363:BP426" si="217">(J363*P363)*(AE363/J363)</f>
        <v>#DIV/0!</v>
      </c>
      <c r="BQ363" s="149" t="e">
        <f t="shared" ref="BQ363:BQ426" si="218">(J363*R363)*(AE363/J363)</f>
        <v>#DIV/0!</v>
      </c>
      <c r="BR363" s="149" t="e">
        <f t="shared" ref="BR363:BR426" si="219">(J363*T363)*(AE363/J363)</f>
        <v>#DIV/0!</v>
      </c>
      <c r="BS363" s="148">
        <f t="shared" ref="BS363:BS426" si="220">IF(F363="No",AE363,0)</f>
        <v>0</v>
      </c>
      <c r="BT363" s="150"/>
      <c r="BU363" s="150" t="e">
        <f>VLOOKUP(I363,Lists!$D$2:$D$19,1,FALSE)</f>
        <v>#N/A</v>
      </c>
      <c r="BV363" s="150" t="e">
        <f>VLOOKUP($I363,Blends!$B$2:$B$115,1,FALSE)</f>
        <v>#N/A</v>
      </c>
      <c r="BW363" s="150"/>
      <c r="BX363" s="151">
        <f>ROUND(IF($I363="Other HFC Blend",(AA363*$L363*SUMIF(Lists!$E$2:$E$133,'Quarterly Information'!$K363,Exchange_Value)+AA363*$N363*SUMIF(Lists!$E$2:$E$133,'Quarterly Information'!$M363,Exchange_Value)+AA363*$P363*SUMIF(Lists!$E$2:$E$133,'Quarterly Information'!$O363,Exchange_Value)+AA363*$R363*SUMIF(Lists!$E$2:$E$133,'Quarterly Information'!$Q363,Exchange_Value)+AA363*$T363*SUMIF(Lists!$E$2:$E$133,'Quarterly Information'!$S363,Exchange_Value))/1000,AA363*SUMIF(Lists!$E$2:$E$133,$I363,Exchange_Value)/1000),1)</f>
        <v>0</v>
      </c>
      <c r="BY363" s="151">
        <f>ROUND(IF($I363="Other HFC Blend",(AB363*$L363*SUMIF(Lists!$E$2:$E$133,'Quarterly Information'!$K363,Exchange_Value)+AB363*$N363*SUMIF(Lists!$E$2:$E$133,'Quarterly Information'!$M363,Exchange_Value)+AB363*$P363*SUMIF(Lists!$E$2:$E$133,'Quarterly Information'!$O363,Exchange_Value)+AB363*$R363*SUMIF(Lists!$E$2:$E$133,'Quarterly Information'!$Q363,Exchange_Value)+AB363*$T363*SUMIF(Lists!$E$2:$E$133,'Quarterly Information'!$S363,Exchange_Value))/1000,AB363*SUMIF(Lists!$E$2:$E$133,$I363,Exchange_Value)/1000),1)</f>
        <v>0</v>
      </c>
      <c r="BZ363" s="151">
        <f>ROUND(IF($I363="Other HFC Blend",(AC363*$L363*SUMIF(Lists!$E$2:$E$133,'Quarterly Information'!$K363,Exchange_Value)+AC363*$N363*SUMIF(Lists!$E$2:$E$133,'Quarterly Information'!$M363,Exchange_Value)+AC363*$P363*SUMIF(Lists!$E$2:$E$133,'Quarterly Information'!$O363,Exchange_Value)+AC363*$R363*SUMIF(Lists!$E$2:$E$133,'Quarterly Information'!$Q363,Exchange_Value)+AC363*$T363*SUMIF(Lists!$E$2:$E$133,'Quarterly Information'!$S363,Exchange_Value))/1000,AC363*SUMIF(Lists!$E$2:$E$133,$I363,Exchange_Value)/1000),1)</f>
        <v>0</v>
      </c>
      <c r="CA363" s="151">
        <f>ROUND(IF($I363="Other HFC Blend",(AD363*$L363*SUMIF(Lists!$E$2:$E$133,'Quarterly Information'!$K363,Exchange_Value)+AD363*$N363*SUMIF(Lists!$E$2:$E$133,'Quarterly Information'!$M363,Exchange_Value)+AD363*$P363*SUMIF(Lists!$E$2:$E$133,'Quarterly Information'!$O363,Exchange_Value)+AD363*$R363*SUMIF(Lists!$E$2:$E$133,'Quarterly Information'!$Q363,Exchange_Value)+AD363*$T363*SUMIF(Lists!$E$2:$E$133,'Quarterly Information'!$S363,Exchange_Value))/1000,AD363*SUMIF(Lists!$E$2:$E$133,$I363,Exchange_Value)/1000),1)</f>
        <v>0</v>
      </c>
      <c r="CB363" s="151">
        <f>ROUND(IF($I363="Other HFC Blend",(AE363*$L363*SUMIF(Lists!$E$2:$E$133,'Quarterly Information'!$K363,Exchange_Value)+AE363*$N363*SUMIF(Lists!$E$2:$E$133,'Quarterly Information'!$M363,Exchange_Value)+AE363*$P363*SUMIF(Lists!$E$2:$E$133,'Quarterly Information'!$O363,Exchange_Value)+AE363*$R363*SUMIF(Lists!$E$2:$E$133,'Quarterly Information'!$Q363,Exchange_Value)+AE363*$T363*SUMIF(Lists!$E$2:$E$133,'Quarterly Information'!$S363,Exchange_Value))/1000,AE363*SUMIF(Lists!$E$2:$E$133,$I363,Exchange_Value)/1000),1)</f>
        <v>0</v>
      </c>
      <c r="CC363" s="151">
        <f>ROUND(IF($I363="Other HFC Blend",(AF363*$L363*SUMIF(Lists!$E$2:$E$133,'Quarterly Information'!$K363,Exchange_Value)+AF363*$N363*SUMIF(Lists!$E$2:$E$133,'Quarterly Information'!$M363,Exchange_Value)+AF363*$P363*SUMIF(Lists!$E$2:$E$133,'Quarterly Information'!$O363,Exchange_Value)+AF363*$R363*SUMIF(Lists!$E$2:$E$133,'Quarterly Information'!$Q363,Exchange_Value)+AF363*$T363*SUMIF(Lists!$E$2:$E$133,'Quarterly Information'!$S363,Exchange_Value))/1000,AF363*SUMIF(Lists!$E$2:$E$133,$I363,Exchange_Value)/1000),1)</f>
        <v>0</v>
      </c>
    </row>
    <row r="364" spans="1:81" ht="14.1">
      <c r="A364" s="18">
        <v>322</v>
      </c>
      <c r="B364" s="46" t="str">
        <f t="shared" ref="B364:B427" si="221">IF(C364&gt;0,A364,"")</f>
        <v/>
      </c>
      <c r="C364" s="72"/>
      <c r="D364" s="47"/>
      <c r="E364" s="81"/>
      <c r="F364" s="48"/>
      <c r="G364" s="49"/>
      <c r="H364" s="50"/>
      <c r="I364" s="92"/>
      <c r="J364" s="104"/>
      <c r="K364" s="109"/>
      <c r="L364" s="51"/>
      <c r="M364" s="48"/>
      <c r="N364" s="51"/>
      <c r="O364" s="48"/>
      <c r="P364" s="51"/>
      <c r="Q364" s="69"/>
      <c r="R364" s="51"/>
      <c r="S364" s="69"/>
      <c r="T364" s="110"/>
      <c r="U364" s="107"/>
      <c r="V364" s="48"/>
      <c r="W364" s="52"/>
      <c r="X364" s="48"/>
      <c r="Y364" s="116"/>
      <c r="Z364" s="133"/>
      <c r="AA364" s="131"/>
      <c r="AB364" s="76"/>
      <c r="AC364" s="76"/>
      <c r="AD364" s="76"/>
      <c r="AE364" s="76"/>
      <c r="AF364" s="76"/>
      <c r="AG364" s="145"/>
      <c r="AH364"/>
      <c r="AI364" s="148">
        <f t="shared" si="185"/>
        <v>0</v>
      </c>
      <c r="AJ364" s="148">
        <f t="shared" si="186"/>
        <v>0</v>
      </c>
      <c r="AK364" s="148">
        <f t="shared" si="187"/>
        <v>0</v>
      </c>
      <c r="AL364" s="148">
        <f t="shared" si="188"/>
        <v>0</v>
      </c>
      <c r="AM364" s="148">
        <f t="shared" si="189"/>
        <v>0</v>
      </c>
      <c r="AN364" s="148">
        <f t="shared" si="190"/>
        <v>0</v>
      </c>
      <c r="AO364" s="150"/>
      <c r="AP364" s="149" t="e">
        <f t="shared" si="191"/>
        <v>#DIV/0!</v>
      </c>
      <c r="AQ364" s="149" t="e">
        <f t="shared" si="192"/>
        <v>#DIV/0!</v>
      </c>
      <c r="AR364" s="149" t="e">
        <f t="shared" si="193"/>
        <v>#DIV/0!</v>
      </c>
      <c r="AS364" s="149" t="e">
        <f t="shared" si="194"/>
        <v>#DIV/0!</v>
      </c>
      <c r="AT364" s="149" t="e">
        <f t="shared" si="195"/>
        <v>#DIV/0!</v>
      </c>
      <c r="AU364" s="148">
        <f t="shared" si="196"/>
        <v>0</v>
      </c>
      <c r="AV364" s="149" t="e">
        <f t="shared" si="197"/>
        <v>#DIV/0!</v>
      </c>
      <c r="AW364" s="149" t="e">
        <f t="shared" si="198"/>
        <v>#DIV/0!</v>
      </c>
      <c r="AX364" s="149" t="e">
        <f t="shared" si="199"/>
        <v>#DIV/0!</v>
      </c>
      <c r="AY364" s="149" t="e">
        <f t="shared" si="200"/>
        <v>#DIV/0!</v>
      </c>
      <c r="AZ364" s="149" t="e">
        <f t="shared" si="201"/>
        <v>#DIV/0!</v>
      </c>
      <c r="BA364" s="148">
        <f t="shared" si="202"/>
        <v>0</v>
      </c>
      <c r="BB364" s="149" t="e">
        <f t="shared" si="203"/>
        <v>#DIV/0!</v>
      </c>
      <c r="BC364" s="149" t="e">
        <f t="shared" si="204"/>
        <v>#DIV/0!</v>
      </c>
      <c r="BD364" s="149" t="e">
        <f t="shared" si="205"/>
        <v>#DIV/0!</v>
      </c>
      <c r="BE364" s="149" t="e">
        <f t="shared" si="206"/>
        <v>#DIV/0!</v>
      </c>
      <c r="BF364" s="149" t="e">
        <f t="shared" si="207"/>
        <v>#DIV/0!</v>
      </c>
      <c r="BG364" s="148">
        <f t="shared" si="208"/>
        <v>0</v>
      </c>
      <c r="BH364" s="149" t="e">
        <f t="shared" si="209"/>
        <v>#DIV/0!</v>
      </c>
      <c r="BI364" s="149" t="e">
        <f t="shared" si="210"/>
        <v>#DIV/0!</v>
      </c>
      <c r="BJ364" s="149" t="e">
        <f t="shared" si="211"/>
        <v>#DIV/0!</v>
      </c>
      <c r="BK364" s="149" t="e">
        <f t="shared" si="212"/>
        <v>#DIV/0!</v>
      </c>
      <c r="BL364" s="149" t="e">
        <f t="shared" si="213"/>
        <v>#DIV/0!</v>
      </c>
      <c r="BM364" s="148">
        <f t="shared" si="214"/>
        <v>0</v>
      </c>
      <c r="BN364" s="149" t="e">
        <f t="shared" si="215"/>
        <v>#DIV/0!</v>
      </c>
      <c r="BO364" s="149" t="e">
        <f t="shared" si="216"/>
        <v>#DIV/0!</v>
      </c>
      <c r="BP364" s="149" t="e">
        <f t="shared" si="217"/>
        <v>#DIV/0!</v>
      </c>
      <c r="BQ364" s="149" t="e">
        <f t="shared" si="218"/>
        <v>#DIV/0!</v>
      </c>
      <c r="BR364" s="149" t="e">
        <f t="shared" si="219"/>
        <v>#DIV/0!</v>
      </c>
      <c r="BS364" s="148">
        <f t="shared" si="220"/>
        <v>0</v>
      </c>
      <c r="BT364" s="150"/>
      <c r="BU364" s="150" t="e">
        <f>VLOOKUP(I364,Lists!$D$2:$D$19,1,FALSE)</f>
        <v>#N/A</v>
      </c>
      <c r="BV364" s="150" t="e">
        <f>VLOOKUP($I364,Blends!$B$2:$B$115,1,FALSE)</f>
        <v>#N/A</v>
      </c>
      <c r="BW364" s="150"/>
      <c r="BX364" s="151">
        <f>ROUND(IF($I364="Other HFC Blend",(AA364*$L364*SUMIF(Lists!$E$2:$E$133,'Quarterly Information'!$K364,Exchange_Value)+AA364*$N364*SUMIF(Lists!$E$2:$E$133,'Quarterly Information'!$M364,Exchange_Value)+AA364*$P364*SUMIF(Lists!$E$2:$E$133,'Quarterly Information'!$O364,Exchange_Value)+AA364*$R364*SUMIF(Lists!$E$2:$E$133,'Quarterly Information'!$Q364,Exchange_Value)+AA364*$T364*SUMIF(Lists!$E$2:$E$133,'Quarterly Information'!$S364,Exchange_Value))/1000,AA364*SUMIF(Lists!$E$2:$E$133,$I364,Exchange_Value)/1000),1)</f>
        <v>0</v>
      </c>
      <c r="BY364" s="151">
        <f>ROUND(IF($I364="Other HFC Blend",(AB364*$L364*SUMIF(Lists!$E$2:$E$133,'Quarterly Information'!$K364,Exchange_Value)+AB364*$N364*SUMIF(Lists!$E$2:$E$133,'Quarterly Information'!$M364,Exchange_Value)+AB364*$P364*SUMIF(Lists!$E$2:$E$133,'Quarterly Information'!$O364,Exchange_Value)+AB364*$R364*SUMIF(Lists!$E$2:$E$133,'Quarterly Information'!$Q364,Exchange_Value)+AB364*$T364*SUMIF(Lists!$E$2:$E$133,'Quarterly Information'!$S364,Exchange_Value))/1000,AB364*SUMIF(Lists!$E$2:$E$133,$I364,Exchange_Value)/1000),1)</f>
        <v>0</v>
      </c>
      <c r="BZ364" s="151">
        <f>ROUND(IF($I364="Other HFC Blend",(AC364*$L364*SUMIF(Lists!$E$2:$E$133,'Quarterly Information'!$K364,Exchange_Value)+AC364*$N364*SUMIF(Lists!$E$2:$E$133,'Quarterly Information'!$M364,Exchange_Value)+AC364*$P364*SUMIF(Lists!$E$2:$E$133,'Quarterly Information'!$O364,Exchange_Value)+AC364*$R364*SUMIF(Lists!$E$2:$E$133,'Quarterly Information'!$Q364,Exchange_Value)+AC364*$T364*SUMIF(Lists!$E$2:$E$133,'Quarterly Information'!$S364,Exchange_Value))/1000,AC364*SUMIF(Lists!$E$2:$E$133,$I364,Exchange_Value)/1000),1)</f>
        <v>0</v>
      </c>
      <c r="CA364" s="151">
        <f>ROUND(IF($I364="Other HFC Blend",(AD364*$L364*SUMIF(Lists!$E$2:$E$133,'Quarterly Information'!$K364,Exchange_Value)+AD364*$N364*SUMIF(Lists!$E$2:$E$133,'Quarterly Information'!$M364,Exchange_Value)+AD364*$P364*SUMIF(Lists!$E$2:$E$133,'Quarterly Information'!$O364,Exchange_Value)+AD364*$R364*SUMIF(Lists!$E$2:$E$133,'Quarterly Information'!$Q364,Exchange_Value)+AD364*$T364*SUMIF(Lists!$E$2:$E$133,'Quarterly Information'!$S364,Exchange_Value))/1000,AD364*SUMIF(Lists!$E$2:$E$133,$I364,Exchange_Value)/1000),1)</f>
        <v>0</v>
      </c>
      <c r="CB364" s="151">
        <f>ROUND(IF($I364="Other HFC Blend",(AE364*$L364*SUMIF(Lists!$E$2:$E$133,'Quarterly Information'!$K364,Exchange_Value)+AE364*$N364*SUMIF(Lists!$E$2:$E$133,'Quarterly Information'!$M364,Exchange_Value)+AE364*$P364*SUMIF(Lists!$E$2:$E$133,'Quarterly Information'!$O364,Exchange_Value)+AE364*$R364*SUMIF(Lists!$E$2:$E$133,'Quarterly Information'!$Q364,Exchange_Value)+AE364*$T364*SUMIF(Lists!$E$2:$E$133,'Quarterly Information'!$S364,Exchange_Value))/1000,AE364*SUMIF(Lists!$E$2:$E$133,$I364,Exchange_Value)/1000),1)</f>
        <v>0</v>
      </c>
      <c r="CC364" s="151">
        <f>ROUND(IF($I364="Other HFC Blend",(AF364*$L364*SUMIF(Lists!$E$2:$E$133,'Quarterly Information'!$K364,Exchange_Value)+AF364*$N364*SUMIF(Lists!$E$2:$E$133,'Quarterly Information'!$M364,Exchange_Value)+AF364*$P364*SUMIF(Lists!$E$2:$E$133,'Quarterly Information'!$O364,Exchange_Value)+AF364*$R364*SUMIF(Lists!$E$2:$E$133,'Quarterly Information'!$Q364,Exchange_Value)+AF364*$T364*SUMIF(Lists!$E$2:$E$133,'Quarterly Information'!$S364,Exchange_Value))/1000,AF364*SUMIF(Lists!$E$2:$E$133,$I364,Exchange_Value)/1000),1)</f>
        <v>0</v>
      </c>
    </row>
    <row r="365" spans="1:81" ht="14.1">
      <c r="A365" s="18">
        <v>323</v>
      </c>
      <c r="B365" s="46" t="str">
        <f t="shared" si="221"/>
        <v/>
      </c>
      <c r="C365" s="72"/>
      <c r="D365" s="47"/>
      <c r="E365" s="81"/>
      <c r="F365" s="48"/>
      <c r="G365" s="49"/>
      <c r="H365" s="50"/>
      <c r="I365" s="92"/>
      <c r="J365" s="104"/>
      <c r="K365" s="109"/>
      <c r="L365" s="51"/>
      <c r="M365" s="48"/>
      <c r="N365" s="51"/>
      <c r="O365" s="48"/>
      <c r="P365" s="51"/>
      <c r="Q365" s="69"/>
      <c r="R365" s="51"/>
      <c r="S365" s="69"/>
      <c r="T365" s="110"/>
      <c r="U365" s="107"/>
      <c r="V365" s="48"/>
      <c r="W365" s="52"/>
      <c r="X365" s="48"/>
      <c r="Y365" s="116"/>
      <c r="Z365" s="133"/>
      <c r="AA365" s="131"/>
      <c r="AB365" s="76"/>
      <c r="AC365" s="76"/>
      <c r="AD365" s="76"/>
      <c r="AE365" s="76"/>
      <c r="AF365" s="76"/>
      <c r="AG365" s="145"/>
      <c r="AH365"/>
      <c r="AI365" s="148">
        <f t="shared" si="185"/>
        <v>0</v>
      </c>
      <c r="AJ365" s="148">
        <f t="shared" si="186"/>
        <v>0</v>
      </c>
      <c r="AK365" s="148">
        <f t="shared" si="187"/>
        <v>0</v>
      </c>
      <c r="AL365" s="148">
        <f t="shared" si="188"/>
        <v>0</v>
      </c>
      <c r="AM365" s="148">
        <f t="shared" si="189"/>
        <v>0</v>
      </c>
      <c r="AN365" s="148">
        <f t="shared" si="190"/>
        <v>0</v>
      </c>
      <c r="AO365" s="150"/>
      <c r="AP365" s="149" t="e">
        <f t="shared" si="191"/>
        <v>#DIV/0!</v>
      </c>
      <c r="AQ365" s="149" t="e">
        <f t="shared" si="192"/>
        <v>#DIV/0!</v>
      </c>
      <c r="AR365" s="149" t="e">
        <f t="shared" si="193"/>
        <v>#DIV/0!</v>
      </c>
      <c r="AS365" s="149" t="e">
        <f t="shared" si="194"/>
        <v>#DIV/0!</v>
      </c>
      <c r="AT365" s="149" t="e">
        <f t="shared" si="195"/>
        <v>#DIV/0!</v>
      </c>
      <c r="AU365" s="148">
        <f t="shared" si="196"/>
        <v>0</v>
      </c>
      <c r="AV365" s="149" t="e">
        <f t="shared" si="197"/>
        <v>#DIV/0!</v>
      </c>
      <c r="AW365" s="149" t="e">
        <f t="shared" si="198"/>
        <v>#DIV/0!</v>
      </c>
      <c r="AX365" s="149" t="e">
        <f t="shared" si="199"/>
        <v>#DIV/0!</v>
      </c>
      <c r="AY365" s="149" t="e">
        <f t="shared" si="200"/>
        <v>#DIV/0!</v>
      </c>
      <c r="AZ365" s="149" t="e">
        <f t="shared" si="201"/>
        <v>#DIV/0!</v>
      </c>
      <c r="BA365" s="148">
        <f t="shared" si="202"/>
        <v>0</v>
      </c>
      <c r="BB365" s="149" t="e">
        <f t="shared" si="203"/>
        <v>#DIV/0!</v>
      </c>
      <c r="BC365" s="149" t="e">
        <f t="shared" si="204"/>
        <v>#DIV/0!</v>
      </c>
      <c r="BD365" s="149" t="e">
        <f t="shared" si="205"/>
        <v>#DIV/0!</v>
      </c>
      <c r="BE365" s="149" t="e">
        <f t="shared" si="206"/>
        <v>#DIV/0!</v>
      </c>
      <c r="BF365" s="149" t="e">
        <f t="shared" si="207"/>
        <v>#DIV/0!</v>
      </c>
      <c r="BG365" s="148">
        <f t="shared" si="208"/>
        <v>0</v>
      </c>
      <c r="BH365" s="149" t="e">
        <f t="shared" si="209"/>
        <v>#DIV/0!</v>
      </c>
      <c r="BI365" s="149" t="e">
        <f t="shared" si="210"/>
        <v>#DIV/0!</v>
      </c>
      <c r="BJ365" s="149" t="e">
        <f t="shared" si="211"/>
        <v>#DIV/0!</v>
      </c>
      <c r="BK365" s="149" t="e">
        <f t="shared" si="212"/>
        <v>#DIV/0!</v>
      </c>
      <c r="BL365" s="149" t="e">
        <f t="shared" si="213"/>
        <v>#DIV/0!</v>
      </c>
      <c r="BM365" s="148">
        <f t="shared" si="214"/>
        <v>0</v>
      </c>
      <c r="BN365" s="149" t="e">
        <f t="shared" si="215"/>
        <v>#DIV/0!</v>
      </c>
      <c r="BO365" s="149" t="e">
        <f t="shared" si="216"/>
        <v>#DIV/0!</v>
      </c>
      <c r="BP365" s="149" t="e">
        <f t="shared" si="217"/>
        <v>#DIV/0!</v>
      </c>
      <c r="BQ365" s="149" t="e">
        <f t="shared" si="218"/>
        <v>#DIV/0!</v>
      </c>
      <c r="BR365" s="149" t="e">
        <f t="shared" si="219"/>
        <v>#DIV/0!</v>
      </c>
      <c r="BS365" s="148">
        <f t="shared" si="220"/>
        <v>0</v>
      </c>
      <c r="BT365" s="150"/>
      <c r="BU365" s="150" t="e">
        <f>VLOOKUP(I365,Lists!$D$2:$D$19,1,FALSE)</f>
        <v>#N/A</v>
      </c>
      <c r="BV365" s="150" t="e">
        <f>VLOOKUP($I365,Blends!$B$2:$B$115,1,FALSE)</f>
        <v>#N/A</v>
      </c>
      <c r="BW365" s="150"/>
      <c r="BX365" s="151">
        <f>ROUND(IF($I365="Other HFC Blend",(AA365*$L365*SUMIF(Lists!$E$2:$E$133,'Quarterly Information'!$K365,Exchange_Value)+AA365*$N365*SUMIF(Lists!$E$2:$E$133,'Quarterly Information'!$M365,Exchange_Value)+AA365*$P365*SUMIF(Lists!$E$2:$E$133,'Quarterly Information'!$O365,Exchange_Value)+AA365*$R365*SUMIF(Lists!$E$2:$E$133,'Quarterly Information'!$Q365,Exchange_Value)+AA365*$T365*SUMIF(Lists!$E$2:$E$133,'Quarterly Information'!$S365,Exchange_Value))/1000,AA365*SUMIF(Lists!$E$2:$E$133,$I365,Exchange_Value)/1000),1)</f>
        <v>0</v>
      </c>
      <c r="BY365" s="151">
        <f>ROUND(IF($I365="Other HFC Blend",(AB365*$L365*SUMIF(Lists!$E$2:$E$133,'Quarterly Information'!$K365,Exchange_Value)+AB365*$N365*SUMIF(Lists!$E$2:$E$133,'Quarterly Information'!$M365,Exchange_Value)+AB365*$P365*SUMIF(Lists!$E$2:$E$133,'Quarterly Information'!$O365,Exchange_Value)+AB365*$R365*SUMIF(Lists!$E$2:$E$133,'Quarterly Information'!$Q365,Exchange_Value)+AB365*$T365*SUMIF(Lists!$E$2:$E$133,'Quarterly Information'!$S365,Exchange_Value))/1000,AB365*SUMIF(Lists!$E$2:$E$133,$I365,Exchange_Value)/1000),1)</f>
        <v>0</v>
      </c>
      <c r="BZ365" s="151">
        <f>ROUND(IF($I365="Other HFC Blend",(AC365*$L365*SUMIF(Lists!$E$2:$E$133,'Quarterly Information'!$K365,Exchange_Value)+AC365*$N365*SUMIF(Lists!$E$2:$E$133,'Quarterly Information'!$M365,Exchange_Value)+AC365*$P365*SUMIF(Lists!$E$2:$E$133,'Quarterly Information'!$O365,Exchange_Value)+AC365*$R365*SUMIF(Lists!$E$2:$E$133,'Quarterly Information'!$Q365,Exchange_Value)+AC365*$T365*SUMIF(Lists!$E$2:$E$133,'Quarterly Information'!$S365,Exchange_Value))/1000,AC365*SUMIF(Lists!$E$2:$E$133,$I365,Exchange_Value)/1000),1)</f>
        <v>0</v>
      </c>
      <c r="CA365" s="151">
        <f>ROUND(IF($I365="Other HFC Blend",(AD365*$L365*SUMIF(Lists!$E$2:$E$133,'Quarterly Information'!$K365,Exchange_Value)+AD365*$N365*SUMIF(Lists!$E$2:$E$133,'Quarterly Information'!$M365,Exchange_Value)+AD365*$P365*SUMIF(Lists!$E$2:$E$133,'Quarterly Information'!$O365,Exchange_Value)+AD365*$R365*SUMIF(Lists!$E$2:$E$133,'Quarterly Information'!$Q365,Exchange_Value)+AD365*$T365*SUMIF(Lists!$E$2:$E$133,'Quarterly Information'!$S365,Exchange_Value))/1000,AD365*SUMIF(Lists!$E$2:$E$133,$I365,Exchange_Value)/1000),1)</f>
        <v>0</v>
      </c>
      <c r="CB365" s="151">
        <f>ROUND(IF($I365="Other HFC Blend",(AE365*$L365*SUMIF(Lists!$E$2:$E$133,'Quarterly Information'!$K365,Exchange_Value)+AE365*$N365*SUMIF(Lists!$E$2:$E$133,'Quarterly Information'!$M365,Exchange_Value)+AE365*$P365*SUMIF(Lists!$E$2:$E$133,'Quarterly Information'!$O365,Exchange_Value)+AE365*$R365*SUMIF(Lists!$E$2:$E$133,'Quarterly Information'!$Q365,Exchange_Value)+AE365*$T365*SUMIF(Lists!$E$2:$E$133,'Quarterly Information'!$S365,Exchange_Value))/1000,AE365*SUMIF(Lists!$E$2:$E$133,$I365,Exchange_Value)/1000),1)</f>
        <v>0</v>
      </c>
      <c r="CC365" s="151">
        <f>ROUND(IF($I365="Other HFC Blend",(AF365*$L365*SUMIF(Lists!$E$2:$E$133,'Quarterly Information'!$K365,Exchange_Value)+AF365*$N365*SUMIF(Lists!$E$2:$E$133,'Quarterly Information'!$M365,Exchange_Value)+AF365*$P365*SUMIF(Lists!$E$2:$E$133,'Quarterly Information'!$O365,Exchange_Value)+AF365*$R365*SUMIF(Lists!$E$2:$E$133,'Quarterly Information'!$Q365,Exchange_Value)+AF365*$T365*SUMIF(Lists!$E$2:$E$133,'Quarterly Information'!$S365,Exchange_Value))/1000,AF365*SUMIF(Lists!$E$2:$E$133,$I365,Exchange_Value)/1000),1)</f>
        <v>0</v>
      </c>
    </row>
    <row r="366" spans="1:81" ht="14.1">
      <c r="A366" s="18">
        <v>324</v>
      </c>
      <c r="B366" s="46" t="str">
        <f t="shared" si="221"/>
        <v/>
      </c>
      <c r="C366" s="72"/>
      <c r="D366" s="47"/>
      <c r="E366" s="81"/>
      <c r="F366" s="48"/>
      <c r="G366" s="49"/>
      <c r="H366" s="50"/>
      <c r="I366" s="92"/>
      <c r="J366" s="104"/>
      <c r="K366" s="109"/>
      <c r="L366" s="51"/>
      <c r="M366" s="48"/>
      <c r="N366" s="51"/>
      <c r="O366" s="48"/>
      <c r="P366" s="51"/>
      <c r="Q366" s="69"/>
      <c r="R366" s="51"/>
      <c r="S366" s="69"/>
      <c r="T366" s="110"/>
      <c r="U366" s="107"/>
      <c r="V366" s="48"/>
      <c r="W366" s="52"/>
      <c r="X366" s="48"/>
      <c r="Y366" s="116"/>
      <c r="Z366" s="133"/>
      <c r="AA366" s="131"/>
      <c r="AB366" s="76"/>
      <c r="AC366" s="76"/>
      <c r="AD366" s="76"/>
      <c r="AE366" s="76"/>
      <c r="AF366" s="76"/>
      <c r="AG366" s="145"/>
      <c r="AH366"/>
      <c r="AI366" s="148">
        <f t="shared" si="185"/>
        <v>0</v>
      </c>
      <c r="AJ366" s="148">
        <f t="shared" si="186"/>
        <v>0</v>
      </c>
      <c r="AK366" s="148">
        <f t="shared" si="187"/>
        <v>0</v>
      </c>
      <c r="AL366" s="148">
        <f t="shared" si="188"/>
        <v>0</v>
      </c>
      <c r="AM366" s="148">
        <f t="shared" si="189"/>
        <v>0</v>
      </c>
      <c r="AN366" s="148">
        <f t="shared" si="190"/>
        <v>0</v>
      </c>
      <c r="AO366" s="150"/>
      <c r="AP366" s="149" t="e">
        <f t="shared" si="191"/>
        <v>#DIV/0!</v>
      </c>
      <c r="AQ366" s="149" t="e">
        <f t="shared" si="192"/>
        <v>#DIV/0!</v>
      </c>
      <c r="AR366" s="149" t="e">
        <f t="shared" si="193"/>
        <v>#DIV/0!</v>
      </c>
      <c r="AS366" s="149" t="e">
        <f t="shared" si="194"/>
        <v>#DIV/0!</v>
      </c>
      <c r="AT366" s="149" t="e">
        <f t="shared" si="195"/>
        <v>#DIV/0!</v>
      </c>
      <c r="AU366" s="148">
        <f t="shared" si="196"/>
        <v>0</v>
      </c>
      <c r="AV366" s="149" t="e">
        <f t="shared" si="197"/>
        <v>#DIV/0!</v>
      </c>
      <c r="AW366" s="149" t="e">
        <f t="shared" si="198"/>
        <v>#DIV/0!</v>
      </c>
      <c r="AX366" s="149" t="e">
        <f t="shared" si="199"/>
        <v>#DIV/0!</v>
      </c>
      <c r="AY366" s="149" t="e">
        <f t="shared" si="200"/>
        <v>#DIV/0!</v>
      </c>
      <c r="AZ366" s="149" t="e">
        <f t="shared" si="201"/>
        <v>#DIV/0!</v>
      </c>
      <c r="BA366" s="148">
        <f t="shared" si="202"/>
        <v>0</v>
      </c>
      <c r="BB366" s="149" t="e">
        <f t="shared" si="203"/>
        <v>#DIV/0!</v>
      </c>
      <c r="BC366" s="149" t="e">
        <f t="shared" si="204"/>
        <v>#DIV/0!</v>
      </c>
      <c r="BD366" s="149" t="e">
        <f t="shared" si="205"/>
        <v>#DIV/0!</v>
      </c>
      <c r="BE366" s="149" t="e">
        <f t="shared" si="206"/>
        <v>#DIV/0!</v>
      </c>
      <c r="BF366" s="149" t="e">
        <f t="shared" si="207"/>
        <v>#DIV/0!</v>
      </c>
      <c r="BG366" s="148">
        <f t="shared" si="208"/>
        <v>0</v>
      </c>
      <c r="BH366" s="149" t="e">
        <f t="shared" si="209"/>
        <v>#DIV/0!</v>
      </c>
      <c r="BI366" s="149" t="e">
        <f t="shared" si="210"/>
        <v>#DIV/0!</v>
      </c>
      <c r="BJ366" s="149" t="e">
        <f t="shared" si="211"/>
        <v>#DIV/0!</v>
      </c>
      <c r="BK366" s="149" t="e">
        <f t="shared" si="212"/>
        <v>#DIV/0!</v>
      </c>
      <c r="BL366" s="149" t="e">
        <f t="shared" si="213"/>
        <v>#DIV/0!</v>
      </c>
      <c r="BM366" s="148">
        <f t="shared" si="214"/>
        <v>0</v>
      </c>
      <c r="BN366" s="149" t="e">
        <f t="shared" si="215"/>
        <v>#DIV/0!</v>
      </c>
      <c r="BO366" s="149" t="e">
        <f t="shared" si="216"/>
        <v>#DIV/0!</v>
      </c>
      <c r="BP366" s="149" t="e">
        <f t="shared" si="217"/>
        <v>#DIV/0!</v>
      </c>
      <c r="BQ366" s="149" t="e">
        <f t="shared" si="218"/>
        <v>#DIV/0!</v>
      </c>
      <c r="BR366" s="149" t="e">
        <f t="shared" si="219"/>
        <v>#DIV/0!</v>
      </c>
      <c r="BS366" s="148">
        <f t="shared" si="220"/>
        <v>0</v>
      </c>
      <c r="BT366" s="150"/>
      <c r="BU366" s="150" t="e">
        <f>VLOOKUP(I366,Lists!$D$2:$D$19,1,FALSE)</f>
        <v>#N/A</v>
      </c>
      <c r="BV366" s="150" t="e">
        <f>VLOOKUP($I366,Blends!$B$2:$B$115,1,FALSE)</f>
        <v>#N/A</v>
      </c>
      <c r="BW366" s="150"/>
      <c r="BX366" s="151">
        <f>ROUND(IF($I366="Other HFC Blend",(AA366*$L366*SUMIF(Lists!$E$2:$E$133,'Quarterly Information'!$K366,Exchange_Value)+AA366*$N366*SUMIF(Lists!$E$2:$E$133,'Quarterly Information'!$M366,Exchange_Value)+AA366*$P366*SUMIF(Lists!$E$2:$E$133,'Quarterly Information'!$O366,Exchange_Value)+AA366*$R366*SUMIF(Lists!$E$2:$E$133,'Quarterly Information'!$Q366,Exchange_Value)+AA366*$T366*SUMIF(Lists!$E$2:$E$133,'Quarterly Information'!$S366,Exchange_Value))/1000,AA366*SUMIF(Lists!$E$2:$E$133,$I366,Exchange_Value)/1000),1)</f>
        <v>0</v>
      </c>
      <c r="BY366" s="151">
        <f>ROUND(IF($I366="Other HFC Blend",(AB366*$L366*SUMIF(Lists!$E$2:$E$133,'Quarterly Information'!$K366,Exchange_Value)+AB366*$N366*SUMIF(Lists!$E$2:$E$133,'Quarterly Information'!$M366,Exchange_Value)+AB366*$P366*SUMIF(Lists!$E$2:$E$133,'Quarterly Information'!$O366,Exchange_Value)+AB366*$R366*SUMIF(Lists!$E$2:$E$133,'Quarterly Information'!$Q366,Exchange_Value)+AB366*$T366*SUMIF(Lists!$E$2:$E$133,'Quarterly Information'!$S366,Exchange_Value))/1000,AB366*SUMIF(Lists!$E$2:$E$133,$I366,Exchange_Value)/1000),1)</f>
        <v>0</v>
      </c>
      <c r="BZ366" s="151">
        <f>ROUND(IF($I366="Other HFC Blend",(AC366*$L366*SUMIF(Lists!$E$2:$E$133,'Quarterly Information'!$K366,Exchange_Value)+AC366*$N366*SUMIF(Lists!$E$2:$E$133,'Quarterly Information'!$M366,Exchange_Value)+AC366*$P366*SUMIF(Lists!$E$2:$E$133,'Quarterly Information'!$O366,Exchange_Value)+AC366*$R366*SUMIF(Lists!$E$2:$E$133,'Quarterly Information'!$Q366,Exchange_Value)+AC366*$T366*SUMIF(Lists!$E$2:$E$133,'Quarterly Information'!$S366,Exchange_Value))/1000,AC366*SUMIF(Lists!$E$2:$E$133,$I366,Exchange_Value)/1000),1)</f>
        <v>0</v>
      </c>
      <c r="CA366" s="151">
        <f>ROUND(IF($I366="Other HFC Blend",(AD366*$L366*SUMIF(Lists!$E$2:$E$133,'Quarterly Information'!$K366,Exchange_Value)+AD366*$N366*SUMIF(Lists!$E$2:$E$133,'Quarterly Information'!$M366,Exchange_Value)+AD366*$P366*SUMIF(Lists!$E$2:$E$133,'Quarterly Information'!$O366,Exchange_Value)+AD366*$R366*SUMIF(Lists!$E$2:$E$133,'Quarterly Information'!$Q366,Exchange_Value)+AD366*$T366*SUMIF(Lists!$E$2:$E$133,'Quarterly Information'!$S366,Exchange_Value))/1000,AD366*SUMIF(Lists!$E$2:$E$133,$I366,Exchange_Value)/1000),1)</f>
        <v>0</v>
      </c>
      <c r="CB366" s="151">
        <f>ROUND(IF($I366="Other HFC Blend",(AE366*$L366*SUMIF(Lists!$E$2:$E$133,'Quarterly Information'!$K366,Exchange_Value)+AE366*$N366*SUMIF(Lists!$E$2:$E$133,'Quarterly Information'!$M366,Exchange_Value)+AE366*$P366*SUMIF(Lists!$E$2:$E$133,'Quarterly Information'!$O366,Exchange_Value)+AE366*$R366*SUMIF(Lists!$E$2:$E$133,'Quarterly Information'!$Q366,Exchange_Value)+AE366*$T366*SUMIF(Lists!$E$2:$E$133,'Quarterly Information'!$S366,Exchange_Value))/1000,AE366*SUMIF(Lists!$E$2:$E$133,$I366,Exchange_Value)/1000),1)</f>
        <v>0</v>
      </c>
      <c r="CC366" s="151">
        <f>ROUND(IF($I366="Other HFC Blend",(AF366*$L366*SUMIF(Lists!$E$2:$E$133,'Quarterly Information'!$K366,Exchange_Value)+AF366*$N366*SUMIF(Lists!$E$2:$E$133,'Quarterly Information'!$M366,Exchange_Value)+AF366*$P366*SUMIF(Lists!$E$2:$E$133,'Quarterly Information'!$O366,Exchange_Value)+AF366*$R366*SUMIF(Lists!$E$2:$E$133,'Quarterly Information'!$Q366,Exchange_Value)+AF366*$T366*SUMIF(Lists!$E$2:$E$133,'Quarterly Information'!$S366,Exchange_Value))/1000,AF366*SUMIF(Lists!$E$2:$E$133,$I366,Exchange_Value)/1000),1)</f>
        <v>0</v>
      </c>
    </row>
    <row r="367" spans="1:81" ht="14.1">
      <c r="A367" s="18">
        <v>325</v>
      </c>
      <c r="B367" s="46" t="str">
        <f t="shared" si="221"/>
        <v/>
      </c>
      <c r="C367" s="72"/>
      <c r="D367" s="47"/>
      <c r="E367" s="81"/>
      <c r="F367" s="48"/>
      <c r="G367" s="49"/>
      <c r="H367" s="50"/>
      <c r="I367" s="92"/>
      <c r="J367" s="104"/>
      <c r="K367" s="109"/>
      <c r="L367" s="51"/>
      <c r="M367" s="48"/>
      <c r="N367" s="51"/>
      <c r="O367" s="48"/>
      <c r="P367" s="51"/>
      <c r="Q367" s="69"/>
      <c r="R367" s="51"/>
      <c r="S367" s="69"/>
      <c r="T367" s="110"/>
      <c r="U367" s="107"/>
      <c r="V367" s="48"/>
      <c r="W367" s="52"/>
      <c r="X367" s="48"/>
      <c r="Y367" s="116"/>
      <c r="Z367" s="133"/>
      <c r="AA367" s="131"/>
      <c r="AB367" s="76"/>
      <c r="AC367" s="76"/>
      <c r="AD367" s="76"/>
      <c r="AE367" s="76"/>
      <c r="AF367" s="76"/>
      <c r="AG367" s="145"/>
      <c r="AH367"/>
      <c r="AI367" s="148">
        <f t="shared" si="185"/>
        <v>0</v>
      </c>
      <c r="AJ367" s="148">
        <f t="shared" si="186"/>
        <v>0</v>
      </c>
      <c r="AK367" s="148">
        <f t="shared" si="187"/>
        <v>0</v>
      </c>
      <c r="AL367" s="148">
        <f t="shared" si="188"/>
        <v>0</v>
      </c>
      <c r="AM367" s="148">
        <f t="shared" si="189"/>
        <v>0</v>
      </c>
      <c r="AN367" s="148">
        <f t="shared" si="190"/>
        <v>0</v>
      </c>
      <c r="AO367" s="150"/>
      <c r="AP367" s="149" t="e">
        <f t="shared" si="191"/>
        <v>#DIV/0!</v>
      </c>
      <c r="AQ367" s="149" t="e">
        <f t="shared" si="192"/>
        <v>#DIV/0!</v>
      </c>
      <c r="AR367" s="149" t="e">
        <f t="shared" si="193"/>
        <v>#DIV/0!</v>
      </c>
      <c r="AS367" s="149" t="e">
        <f t="shared" si="194"/>
        <v>#DIV/0!</v>
      </c>
      <c r="AT367" s="149" t="e">
        <f t="shared" si="195"/>
        <v>#DIV/0!</v>
      </c>
      <c r="AU367" s="148">
        <f t="shared" si="196"/>
        <v>0</v>
      </c>
      <c r="AV367" s="149" t="e">
        <f t="shared" si="197"/>
        <v>#DIV/0!</v>
      </c>
      <c r="AW367" s="149" t="e">
        <f t="shared" si="198"/>
        <v>#DIV/0!</v>
      </c>
      <c r="AX367" s="149" t="e">
        <f t="shared" si="199"/>
        <v>#DIV/0!</v>
      </c>
      <c r="AY367" s="149" t="e">
        <f t="shared" si="200"/>
        <v>#DIV/0!</v>
      </c>
      <c r="AZ367" s="149" t="e">
        <f t="shared" si="201"/>
        <v>#DIV/0!</v>
      </c>
      <c r="BA367" s="148">
        <f t="shared" si="202"/>
        <v>0</v>
      </c>
      <c r="BB367" s="149" t="e">
        <f t="shared" si="203"/>
        <v>#DIV/0!</v>
      </c>
      <c r="BC367" s="149" t="e">
        <f t="shared" si="204"/>
        <v>#DIV/0!</v>
      </c>
      <c r="BD367" s="149" t="e">
        <f t="shared" si="205"/>
        <v>#DIV/0!</v>
      </c>
      <c r="BE367" s="149" t="e">
        <f t="shared" si="206"/>
        <v>#DIV/0!</v>
      </c>
      <c r="BF367" s="149" t="e">
        <f t="shared" si="207"/>
        <v>#DIV/0!</v>
      </c>
      <c r="BG367" s="148">
        <f t="shared" si="208"/>
        <v>0</v>
      </c>
      <c r="BH367" s="149" t="e">
        <f t="shared" si="209"/>
        <v>#DIV/0!</v>
      </c>
      <c r="BI367" s="149" t="e">
        <f t="shared" si="210"/>
        <v>#DIV/0!</v>
      </c>
      <c r="BJ367" s="149" t="e">
        <f t="shared" si="211"/>
        <v>#DIV/0!</v>
      </c>
      <c r="BK367" s="149" t="e">
        <f t="shared" si="212"/>
        <v>#DIV/0!</v>
      </c>
      <c r="BL367" s="149" t="e">
        <f t="shared" si="213"/>
        <v>#DIV/0!</v>
      </c>
      <c r="BM367" s="148">
        <f t="shared" si="214"/>
        <v>0</v>
      </c>
      <c r="BN367" s="149" t="e">
        <f t="shared" si="215"/>
        <v>#DIV/0!</v>
      </c>
      <c r="BO367" s="149" t="e">
        <f t="shared" si="216"/>
        <v>#DIV/0!</v>
      </c>
      <c r="BP367" s="149" t="e">
        <f t="shared" si="217"/>
        <v>#DIV/0!</v>
      </c>
      <c r="BQ367" s="149" t="e">
        <f t="shared" si="218"/>
        <v>#DIV/0!</v>
      </c>
      <c r="BR367" s="149" t="e">
        <f t="shared" si="219"/>
        <v>#DIV/0!</v>
      </c>
      <c r="BS367" s="148">
        <f t="shared" si="220"/>
        <v>0</v>
      </c>
      <c r="BT367" s="150"/>
      <c r="BU367" s="150" t="e">
        <f>VLOOKUP(I367,Lists!$D$2:$D$19,1,FALSE)</f>
        <v>#N/A</v>
      </c>
      <c r="BV367" s="150" t="e">
        <f>VLOOKUP($I367,Blends!$B$2:$B$115,1,FALSE)</f>
        <v>#N/A</v>
      </c>
      <c r="BW367" s="150"/>
      <c r="BX367" s="151">
        <f>ROUND(IF($I367="Other HFC Blend",(AA367*$L367*SUMIF(Lists!$E$2:$E$133,'Quarterly Information'!$K367,Exchange_Value)+AA367*$N367*SUMIF(Lists!$E$2:$E$133,'Quarterly Information'!$M367,Exchange_Value)+AA367*$P367*SUMIF(Lists!$E$2:$E$133,'Quarterly Information'!$O367,Exchange_Value)+AA367*$R367*SUMIF(Lists!$E$2:$E$133,'Quarterly Information'!$Q367,Exchange_Value)+AA367*$T367*SUMIF(Lists!$E$2:$E$133,'Quarterly Information'!$S367,Exchange_Value))/1000,AA367*SUMIF(Lists!$E$2:$E$133,$I367,Exchange_Value)/1000),1)</f>
        <v>0</v>
      </c>
      <c r="BY367" s="151">
        <f>ROUND(IF($I367="Other HFC Blend",(AB367*$L367*SUMIF(Lists!$E$2:$E$133,'Quarterly Information'!$K367,Exchange_Value)+AB367*$N367*SUMIF(Lists!$E$2:$E$133,'Quarterly Information'!$M367,Exchange_Value)+AB367*$P367*SUMIF(Lists!$E$2:$E$133,'Quarterly Information'!$O367,Exchange_Value)+AB367*$R367*SUMIF(Lists!$E$2:$E$133,'Quarterly Information'!$Q367,Exchange_Value)+AB367*$T367*SUMIF(Lists!$E$2:$E$133,'Quarterly Information'!$S367,Exchange_Value))/1000,AB367*SUMIF(Lists!$E$2:$E$133,$I367,Exchange_Value)/1000),1)</f>
        <v>0</v>
      </c>
      <c r="BZ367" s="151">
        <f>ROUND(IF($I367="Other HFC Blend",(AC367*$L367*SUMIF(Lists!$E$2:$E$133,'Quarterly Information'!$K367,Exchange_Value)+AC367*$N367*SUMIF(Lists!$E$2:$E$133,'Quarterly Information'!$M367,Exchange_Value)+AC367*$P367*SUMIF(Lists!$E$2:$E$133,'Quarterly Information'!$O367,Exchange_Value)+AC367*$R367*SUMIF(Lists!$E$2:$E$133,'Quarterly Information'!$Q367,Exchange_Value)+AC367*$T367*SUMIF(Lists!$E$2:$E$133,'Quarterly Information'!$S367,Exchange_Value))/1000,AC367*SUMIF(Lists!$E$2:$E$133,$I367,Exchange_Value)/1000),1)</f>
        <v>0</v>
      </c>
      <c r="CA367" s="151">
        <f>ROUND(IF($I367="Other HFC Blend",(AD367*$L367*SUMIF(Lists!$E$2:$E$133,'Quarterly Information'!$K367,Exchange_Value)+AD367*$N367*SUMIF(Lists!$E$2:$E$133,'Quarterly Information'!$M367,Exchange_Value)+AD367*$P367*SUMIF(Lists!$E$2:$E$133,'Quarterly Information'!$O367,Exchange_Value)+AD367*$R367*SUMIF(Lists!$E$2:$E$133,'Quarterly Information'!$Q367,Exchange_Value)+AD367*$T367*SUMIF(Lists!$E$2:$E$133,'Quarterly Information'!$S367,Exchange_Value))/1000,AD367*SUMIF(Lists!$E$2:$E$133,$I367,Exchange_Value)/1000),1)</f>
        <v>0</v>
      </c>
      <c r="CB367" s="151">
        <f>ROUND(IF($I367="Other HFC Blend",(AE367*$L367*SUMIF(Lists!$E$2:$E$133,'Quarterly Information'!$K367,Exchange_Value)+AE367*$N367*SUMIF(Lists!$E$2:$E$133,'Quarterly Information'!$M367,Exchange_Value)+AE367*$P367*SUMIF(Lists!$E$2:$E$133,'Quarterly Information'!$O367,Exchange_Value)+AE367*$R367*SUMIF(Lists!$E$2:$E$133,'Quarterly Information'!$Q367,Exchange_Value)+AE367*$T367*SUMIF(Lists!$E$2:$E$133,'Quarterly Information'!$S367,Exchange_Value))/1000,AE367*SUMIF(Lists!$E$2:$E$133,$I367,Exchange_Value)/1000),1)</f>
        <v>0</v>
      </c>
      <c r="CC367" s="151">
        <f>ROUND(IF($I367="Other HFC Blend",(AF367*$L367*SUMIF(Lists!$E$2:$E$133,'Quarterly Information'!$K367,Exchange_Value)+AF367*$N367*SUMIF(Lists!$E$2:$E$133,'Quarterly Information'!$M367,Exchange_Value)+AF367*$P367*SUMIF(Lists!$E$2:$E$133,'Quarterly Information'!$O367,Exchange_Value)+AF367*$R367*SUMIF(Lists!$E$2:$E$133,'Quarterly Information'!$Q367,Exchange_Value)+AF367*$T367*SUMIF(Lists!$E$2:$E$133,'Quarterly Information'!$S367,Exchange_Value))/1000,AF367*SUMIF(Lists!$E$2:$E$133,$I367,Exchange_Value)/1000),1)</f>
        <v>0</v>
      </c>
    </row>
    <row r="368" spans="1:81" ht="14.1">
      <c r="A368" s="18">
        <v>326</v>
      </c>
      <c r="B368" s="46" t="str">
        <f t="shared" si="221"/>
        <v/>
      </c>
      <c r="C368" s="72"/>
      <c r="D368" s="47"/>
      <c r="E368" s="81"/>
      <c r="F368" s="48"/>
      <c r="G368" s="49"/>
      <c r="H368" s="50"/>
      <c r="I368" s="92"/>
      <c r="J368" s="104"/>
      <c r="K368" s="109"/>
      <c r="L368" s="51"/>
      <c r="M368" s="48"/>
      <c r="N368" s="51"/>
      <c r="O368" s="48"/>
      <c r="P368" s="51"/>
      <c r="Q368" s="69"/>
      <c r="R368" s="51"/>
      <c r="S368" s="69"/>
      <c r="T368" s="110"/>
      <c r="U368" s="107"/>
      <c r="V368" s="48"/>
      <c r="W368" s="52"/>
      <c r="X368" s="48"/>
      <c r="Y368" s="116"/>
      <c r="Z368" s="133"/>
      <c r="AA368" s="131"/>
      <c r="AB368" s="76"/>
      <c r="AC368" s="76"/>
      <c r="AD368" s="76"/>
      <c r="AE368" s="76"/>
      <c r="AF368" s="76"/>
      <c r="AG368" s="145"/>
      <c r="AH368"/>
      <c r="AI368" s="148">
        <f t="shared" si="185"/>
        <v>0</v>
      </c>
      <c r="AJ368" s="148">
        <f t="shared" si="186"/>
        <v>0</v>
      </c>
      <c r="AK368" s="148">
        <f t="shared" si="187"/>
        <v>0</v>
      </c>
      <c r="AL368" s="148">
        <f t="shared" si="188"/>
        <v>0</v>
      </c>
      <c r="AM368" s="148">
        <f t="shared" si="189"/>
        <v>0</v>
      </c>
      <c r="AN368" s="148">
        <f t="shared" si="190"/>
        <v>0</v>
      </c>
      <c r="AO368" s="150"/>
      <c r="AP368" s="149" t="e">
        <f t="shared" si="191"/>
        <v>#DIV/0!</v>
      </c>
      <c r="AQ368" s="149" t="e">
        <f t="shared" si="192"/>
        <v>#DIV/0!</v>
      </c>
      <c r="AR368" s="149" t="e">
        <f t="shared" si="193"/>
        <v>#DIV/0!</v>
      </c>
      <c r="AS368" s="149" t="e">
        <f t="shared" si="194"/>
        <v>#DIV/0!</v>
      </c>
      <c r="AT368" s="149" t="e">
        <f t="shared" si="195"/>
        <v>#DIV/0!</v>
      </c>
      <c r="AU368" s="148">
        <f t="shared" si="196"/>
        <v>0</v>
      </c>
      <c r="AV368" s="149" t="e">
        <f t="shared" si="197"/>
        <v>#DIV/0!</v>
      </c>
      <c r="AW368" s="149" t="e">
        <f t="shared" si="198"/>
        <v>#DIV/0!</v>
      </c>
      <c r="AX368" s="149" t="e">
        <f t="shared" si="199"/>
        <v>#DIV/0!</v>
      </c>
      <c r="AY368" s="149" t="e">
        <f t="shared" si="200"/>
        <v>#DIV/0!</v>
      </c>
      <c r="AZ368" s="149" t="e">
        <f t="shared" si="201"/>
        <v>#DIV/0!</v>
      </c>
      <c r="BA368" s="148">
        <f t="shared" si="202"/>
        <v>0</v>
      </c>
      <c r="BB368" s="149" t="e">
        <f t="shared" si="203"/>
        <v>#DIV/0!</v>
      </c>
      <c r="BC368" s="149" t="e">
        <f t="shared" si="204"/>
        <v>#DIV/0!</v>
      </c>
      <c r="BD368" s="149" t="e">
        <f t="shared" si="205"/>
        <v>#DIV/0!</v>
      </c>
      <c r="BE368" s="149" t="e">
        <f t="shared" si="206"/>
        <v>#DIV/0!</v>
      </c>
      <c r="BF368" s="149" t="e">
        <f t="shared" si="207"/>
        <v>#DIV/0!</v>
      </c>
      <c r="BG368" s="148">
        <f t="shared" si="208"/>
        <v>0</v>
      </c>
      <c r="BH368" s="149" t="e">
        <f t="shared" si="209"/>
        <v>#DIV/0!</v>
      </c>
      <c r="BI368" s="149" t="e">
        <f t="shared" si="210"/>
        <v>#DIV/0!</v>
      </c>
      <c r="BJ368" s="149" t="e">
        <f t="shared" si="211"/>
        <v>#DIV/0!</v>
      </c>
      <c r="BK368" s="149" t="e">
        <f t="shared" si="212"/>
        <v>#DIV/0!</v>
      </c>
      <c r="BL368" s="149" t="e">
        <f t="shared" si="213"/>
        <v>#DIV/0!</v>
      </c>
      <c r="BM368" s="148">
        <f t="shared" si="214"/>
        <v>0</v>
      </c>
      <c r="BN368" s="149" t="e">
        <f t="shared" si="215"/>
        <v>#DIV/0!</v>
      </c>
      <c r="BO368" s="149" t="e">
        <f t="shared" si="216"/>
        <v>#DIV/0!</v>
      </c>
      <c r="BP368" s="149" t="e">
        <f t="shared" si="217"/>
        <v>#DIV/0!</v>
      </c>
      <c r="BQ368" s="149" t="e">
        <f t="shared" si="218"/>
        <v>#DIV/0!</v>
      </c>
      <c r="BR368" s="149" t="e">
        <f t="shared" si="219"/>
        <v>#DIV/0!</v>
      </c>
      <c r="BS368" s="148">
        <f t="shared" si="220"/>
        <v>0</v>
      </c>
      <c r="BT368" s="150"/>
      <c r="BU368" s="150" t="e">
        <f>VLOOKUP(I368,Lists!$D$2:$D$19,1,FALSE)</f>
        <v>#N/A</v>
      </c>
      <c r="BV368" s="150" t="e">
        <f>VLOOKUP($I368,Blends!$B$2:$B$115,1,FALSE)</f>
        <v>#N/A</v>
      </c>
      <c r="BW368" s="150"/>
      <c r="BX368" s="151">
        <f>ROUND(IF($I368="Other HFC Blend",(AA368*$L368*SUMIF(Lists!$E$2:$E$133,'Quarterly Information'!$K368,Exchange_Value)+AA368*$N368*SUMIF(Lists!$E$2:$E$133,'Quarterly Information'!$M368,Exchange_Value)+AA368*$P368*SUMIF(Lists!$E$2:$E$133,'Quarterly Information'!$O368,Exchange_Value)+AA368*$R368*SUMIF(Lists!$E$2:$E$133,'Quarterly Information'!$Q368,Exchange_Value)+AA368*$T368*SUMIF(Lists!$E$2:$E$133,'Quarterly Information'!$S368,Exchange_Value))/1000,AA368*SUMIF(Lists!$E$2:$E$133,$I368,Exchange_Value)/1000),1)</f>
        <v>0</v>
      </c>
      <c r="BY368" s="151">
        <f>ROUND(IF($I368="Other HFC Blend",(AB368*$L368*SUMIF(Lists!$E$2:$E$133,'Quarterly Information'!$K368,Exchange_Value)+AB368*$N368*SUMIF(Lists!$E$2:$E$133,'Quarterly Information'!$M368,Exchange_Value)+AB368*$P368*SUMIF(Lists!$E$2:$E$133,'Quarterly Information'!$O368,Exchange_Value)+AB368*$R368*SUMIF(Lists!$E$2:$E$133,'Quarterly Information'!$Q368,Exchange_Value)+AB368*$T368*SUMIF(Lists!$E$2:$E$133,'Quarterly Information'!$S368,Exchange_Value))/1000,AB368*SUMIF(Lists!$E$2:$E$133,$I368,Exchange_Value)/1000),1)</f>
        <v>0</v>
      </c>
      <c r="BZ368" s="151">
        <f>ROUND(IF($I368="Other HFC Blend",(AC368*$L368*SUMIF(Lists!$E$2:$E$133,'Quarterly Information'!$K368,Exchange_Value)+AC368*$N368*SUMIF(Lists!$E$2:$E$133,'Quarterly Information'!$M368,Exchange_Value)+AC368*$P368*SUMIF(Lists!$E$2:$E$133,'Quarterly Information'!$O368,Exchange_Value)+AC368*$R368*SUMIF(Lists!$E$2:$E$133,'Quarterly Information'!$Q368,Exchange_Value)+AC368*$T368*SUMIF(Lists!$E$2:$E$133,'Quarterly Information'!$S368,Exchange_Value))/1000,AC368*SUMIF(Lists!$E$2:$E$133,$I368,Exchange_Value)/1000),1)</f>
        <v>0</v>
      </c>
      <c r="CA368" s="151">
        <f>ROUND(IF($I368="Other HFC Blend",(AD368*$L368*SUMIF(Lists!$E$2:$E$133,'Quarterly Information'!$K368,Exchange_Value)+AD368*$N368*SUMIF(Lists!$E$2:$E$133,'Quarterly Information'!$M368,Exchange_Value)+AD368*$P368*SUMIF(Lists!$E$2:$E$133,'Quarterly Information'!$O368,Exchange_Value)+AD368*$R368*SUMIF(Lists!$E$2:$E$133,'Quarterly Information'!$Q368,Exchange_Value)+AD368*$T368*SUMIF(Lists!$E$2:$E$133,'Quarterly Information'!$S368,Exchange_Value))/1000,AD368*SUMIF(Lists!$E$2:$E$133,$I368,Exchange_Value)/1000),1)</f>
        <v>0</v>
      </c>
      <c r="CB368" s="151">
        <f>ROUND(IF($I368="Other HFC Blend",(AE368*$L368*SUMIF(Lists!$E$2:$E$133,'Quarterly Information'!$K368,Exchange_Value)+AE368*$N368*SUMIF(Lists!$E$2:$E$133,'Quarterly Information'!$M368,Exchange_Value)+AE368*$P368*SUMIF(Lists!$E$2:$E$133,'Quarterly Information'!$O368,Exchange_Value)+AE368*$R368*SUMIF(Lists!$E$2:$E$133,'Quarterly Information'!$Q368,Exchange_Value)+AE368*$T368*SUMIF(Lists!$E$2:$E$133,'Quarterly Information'!$S368,Exchange_Value))/1000,AE368*SUMIF(Lists!$E$2:$E$133,$I368,Exchange_Value)/1000),1)</f>
        <v>0</v>
      </c>
      <c r="CC368" s="151">
        <f>ROUND(IF($I368="Other HFC Blend",(AF368*$L368*SUMIF(Lists!$E$2:$E$133,'Quarterly Information'!$K368,Exchange_Value)+AF368*$N368*SUMIF(Lists!$E$2:$E$133,'Quarterly Information'!$M368,Exchange_Value)+AF368*$P368*SUMIF(Lists!$E$2:$E$133,'Quarterly Information'!$O368,Exchange_Value)+AF368*$R368*SUMIF(Lists!$E$2:$E$133,'Quarterly Information'!$Q368,Exchange_Value)+AF368*$T368*SUMIF(Lists!$E$2:$E$133,'Quarterly Information'!$S368,Exchange_Value))/1000,AF368*SUMIF(Lists!$E$2:$E$133,$I368,Exchange_Value)/1000),1)</f>
        <v>0</v>
      </c>
    </row>
    <row r="369" spans="1:81" ht="14.1">
      <c r="A369" s="18">
        <v>327</v>
      </c>
      <c r="B369" s="46" t="str">
        <f t="shared" si="221"/>
        <v/>
      </c>
      <c r="C369" s="72"/>
      <c r="D369" s="47"/>
      <c r="E369" s="81"/>
      <c r="F369" s="48"/>
      <c r="G369" s="49"/>
      <c r="H369" s="50"/>
      <c r="I369" s="92"/>
      <c r="J369" s="104"/>
      <c r="K369" s="109"/>
      <c r="L369" s="51"/>
      <c r="M369" s="48"/>
      <c r="N369" s="51"/>
      <c r="O369" s="48"/>
      <c r="P369" s="51"/>
      <c r="Q369" s="69"/>
      <c r="R369" s="51"/>
      <c r="S369" s="69"/>
      <c r="T369" s="110"/>
      <c r="U369" s="107"/>
      <c r="V369" s="48"/>
      <c r="W369" s="52"/>
      <c r="X369" s="48"/>
      <c r="Y369" s="116"/>
      <c r="Z369" s="133"/>
      <c r="AA369" s="131"/>
      <c r="AB369" s="76"/>
      <c r="AC369" s="76"/>
      <c r="AD369" s="76"/>
      <c r="AE369" s="76"/>
      <c r="AF369" s="76"/>
      <c r="AG369" s="145"/>
      <c r="AH369"/>
      <c r="AI369" s="148">
        <f t="shared" si="185"/>
        <v>0</v>
      </c>
      <c r="AJ369" s="148">
        <f t="shared" si="186"/>
        <v>0</v>
      </c>
      <c r="AK369" s="148">
        <f t="shared" si="187"/>
        <v>0</v>
      </c>
      <c r="AL369" s="148">
        <f t="shared" si="188"/>
        <v>0</v>
      </c>
      <c r="AM369" s="148">
        <f t="shared" si="189"/>
        <v>0</v>
      </c>
      <c r="AN369" s="148">
        <f t="shared" si="190"/>
        <v>0</v>
      </c>
      <c r="AO369" s="150"/>
      <c r="AP369" s="149" t="e">
        <f t="shared" si="191"/>
        <v>#DIV/0!</v>
      </c>
      <c r="AQ369" s="149" t="e">
        <f t="shared" si="192"/>
        <v>#DIV/0!</v>
      </c>
      <c r="AR369" s="149" t="e">
        <f t="shared" si="193"/>
        <v>#DIV/0!</v>
      </c>
      <c r="AS369" s="149" t="e">
        <f t="shared" si="194"/>
        <v>#DIV/0!</v>
      </c>
      <c r="AT369" s="149" t="e">
        <f t="shared" si="195"/>
        <v>#DIV/0!</v>
      </c>
      <c r="AU369" s="148">
        <f t="shared" si="196"/>
        <v>0</v>
      </c>
      <c r="AV369" s="149" t="e">
        <f t="shared" si="197"/>
        <v>#DIV/0!</v>
      </c>
      <c r="AW369" s="149" t="e">
        <f t="shared" si="198"/>
        <v>#DIV/0!</v>
      </c>
      <c r="AX369" s="149" t="e">
        <f t="shared" si="199"/>
        <v>#DIV/0!</v>
      </c>
      <c r="AY369" s="149" t="e">
        <f t="shared" si="200"/>
        <v>#DIV/0!</v>
      </c>
      <c r="AZ369" s="149" t="e">
        <f t="shared" si="201"/>
        <v>#DIV/0!</v>
      </c>
      <c r="BA369" s="148">
        <f t="shared" si="202"/>
        <v>0</v>
      </c>
      <c r="BB369" s="149" t="e">
        <f t="shared" si="203"/>
        <v>#DIV/0!</v>
      </c>
      <c r="BC369" s="149" t="e">
        <f t="shared" si="204"/>
        <v>#DIV/0!</v>
      </c>
      <c r="BD369" s="149" t="e">
        <f t="shared" si="205"/>
        <v>#DIV/0!</v>
      </c>
      <c r="BE369" s="149" t="e">
        <f t="shared" si="206"/>
        <v>#DIV/0!</v>
      </c>
      <c r="BF369" s="149" t="e">
        <f t="shared" si="207"/>
        <v>#DIV/0!</v>
      </c>
      <c r="BG369" s="148">
        <f t="shared" si="208"/>
        <v>0</v>
      </c>
      <c r="BH369" s="149" t="e">
        <f t="shared" si="209"/>
        <v>#DIV/0!</v>
      </c>
      <c r="BI369" s="149" t="e">
        <f t="shared" si="210"/>
        <v>#DIV/0!</v>
      </c>
      <c r="BJ369" s="149" t="e">
        <f t="shared" si="211"/>
        <v>#DIV/0!</v>
      </c>
      <c r="BK369" s="149" t="e">
        <f t="shared" si="212"/>
        <v>#DIV/0!</v>
      </c>
      <c r="BL369" s="149" t="e">
        <f t="shared" si="213"/>
        <v>#DIV/0!</v>
      </c>
      <c r="BM369" s="148">
        <f t="shared" si="214"/>
        <v>0</v>
      </c>
      <c r="BN369" s="149" t="e">
        <f t="shared" si="215"/>
        <v>#DIV/0!</v>
      </c>
      <c r="BO369" s="149" t="e">
        <f t="shared" si="216"/>
        <v>#DIV/0!</v>
      </c>
      <c r="BP369" s="149" t="e">
        <f t="shared" si="217"/>
        <v>#DIV/0!</v>
      </c>
      <c r="BQ369" s="149" t="e">
        <f t="shared" si="218"/>
        <v>#DIV/0!</v>
      </c>
      <c r="BR369" s="149" t="e">
        <f t="shared" si="219"/>
        <v>#DIV/0!</v>
      </c>
      <c r="BS369" s="148">
        <f t="shared" si="220"/>
        <v>0</v>
      </c>
      <c r="BT369" s="150"/>
      <c r="BU369" s="150" t="e">
        <f>VLOOKUP(I369,Lists!$D$2:$D$19,1,FALSE)</f>
        <v>#N/A</v>
      </c>
      <c r="BV369" s="150" t="e">
        <f>VLOOKUP($I369,Blends!$B$2:$B$115,1,FALSE)</f>
        <v>#N/A</v>
      </c>
      <c r="BW369" s="150"/>
      <c r="BX369" s="151">
        <f>ROUND(IF($I369="Other HFC Blend",(AA369*$L369*SUMIF(Lists!$E$2:$E$133,'Quarterly Information'!$K369,Exchange_Value)+AA369*$N369*SUMIF(Lists!$E$2:$E$133,'Quarterly Information'!$M369,Exchange_Value)+AA369*$P369*SUMIF(Lists!$E$2:$E$133,'Quarterly Information'!$O369,Exchange_Value)+AA369*$R369*SUMIF(Lists!$E$2:$E$133,'Quarterly Information'!$Q369,Exchange_Value)+AA369*$T369*SUMIF(Lists!$E$2:$E$133,'Quarterly Information'!$S369,Exchange_Value))/1000,AA369*SUMIF(Lists!$E$2:$E$133,$I369,Exchange_Value)/1000),1)</f>
        <v>0</v>
      </c>
      <c r="BY369" s="151">
        <f>ROUND(IF($I369="Other HFC Blend",(AB369*$L369*SUMIF(Lists!$E$2:$E$133,'Quarterly Information'!$K369,Exchange_Value)+AB369*$N369*SUMIF(Lists!$E$2:$E$133,'Quarterly Information'!$M369,Exchange_Value)+AB369*$P369*SUMIF(Lists!$E$2:$E$133,'Quarterly Information'!$O369,Exchange_Value)+AB369*$R369*SUMIF(Lists!$E$2:$E$133,'Quarterly Information'!$Q369,Exchange_Value)+AB369*$T369*SUMIF(Lists!$E$2:$E$133,'Quarterly Information'!$S369,Exchange_Value))/1000,AB369*SUMIF(Lists!$E$2:$E$133,$I369,Exchange_Value)/1000),1)</f>
        <v>0</v>
      </c>
      <c r="BZ369" s="151">
        <f>ROUND(IF($I369="Other HFC Blend",(AC369*$L369*SUMIF(Lists!$E$2:$E$133,'Quarterly Information'!$K369,Exchange_Value)+AC369*$N369*SUMIF(Lists!$E$2:$E$133,'Quarterly Information'!$M369,Exchange_Value)+AC369*$P369*SUMIF(Lists!$E$2:$E$133,'Quarterly Information'!$O369,Exchange_Value)+AC369*$R369*SUMIF(Lists!$E$2:$E$133,'Quarterly Information'!$Q369,Exchange_Value)+AC369*$T369*SUMIF(Lists!$E$2:$E$133,'Quarterly Information'!$S369,Exchange_Value))/1000,AC369*SUMIF(Lists!$E$2:$E$133,$I369,Exchange_Value)/1000),1)</f>
        <v>0</v>
      </c>
      <c r="CA369" s="151">
        <f>ROUND(IF($I369="Other HFC Blend",(AD369*$L369*SUMIF(Lists!$E$2:$E$133,'Quarterly Information'!$K369,Exchange_Value)+AD369*$N369*SUMIF(Lists!$E$2:$E$133,'Quarterly Information'!$M369,Exchange_Value)+AD369*$P369*SUMIF(Lists!$E$2:$E$133,'Quarterly Information'!$O369,Exchange_Value)+AD369*$R369*SUMIF(Lists!$E$2:$E$133,'Quarterly Information'!$Q369,Exchange_Value)+AD369*$T369*SUMIF(Lists!$E$2:$E$133,'Quarterly Information'!$S369,Exchange_Value))/1000,AD369*SUMIF(Lists!$E$2:$E$133,$I369,Exchange_Value)/1000),1)</f>
        <v>0</v>
      </c>
      <c r="CB369" s="151">
        <f>ROUND(IF($I369="Other HFC Blend",(AE369*$L369*SUMIF(Lists!$E$2:$E$133,'Quarterly Information'!$K369,Exchange_Value)+AE369*$N369*SUMIF(Lists!$E$2:$E$133,'Quarterly Information'!$M369,Exchange_Value)+AE369*$P369*SUMIF(Lists!$E$2:$E$133,'Quarterly Information'!$O369,Exchange_Value)+AE369*$R369*SUMIF(Lists!$E$2:$E$133,'Quarterly Information'!$Q369,Exchange_Value)+AE369*$T369*SUMIF(Lists!$E$2:$E$133,'Quarterly Information'!$S369,Exchange_Value))/1000,AE369*SUMIF(Lists!$E$2:$E$133,$I369,Exchange_Value)/1000),1)</f>
        <v>0</v>
      </c>
      <c r="CC369" s="151">
        <f>ROUND(IF($I369="Other HFC Blend",(AF369*$L369*SUMIF(Lists!$E$2:$E$133,'Quarterly Information'!$K369,Exchange_Value)+AF369*$N369*SUMIF(Lists!$E$2:$E$133,'Quarterly Information'!$M369,Exchange_Value)+AF369*$P369*SUMIF(Lists!$E$2:$E$133,'Quarterly Information'!$O369,Exchange_Value)+AF369*$R369*SUMIF(Lists!$E$2:$E$133,'Quarterly Information'!$Q369,Exchange_Value)+AF369*$T369*SUMIF(Lists!$E$2:$E$133,'Quarterly Information'!$S369,Exchange_Value))/1000,AF369*SUMIF(Lists!$E$2:$E$133,$I369,Exchange_Value)/1000),1)</f>
        <v>0</v>
      </c>
    </row>
    <row r="370" spans="1:81" ht="14.1">
      <c r="A370" s="18">
        <v>328</v>
      </c>
      <c r="B370" s="46" t="str">
        <f t="shared" si="221"/>
        <v/>
      </c>
      <c r="C370" s="72"/>
      <c r="D370" s="47"/>
      <c r="E370" s="81"/>
      <c r="F370" s="48"/>
      <c r="G370" s="49"/>
      <c r="H370" s="50"/>
      <c r="I370" s="92"/>
      <c r="J370" s="104"/>
      <c r="K370" s="109"/>
      <c r="L370" s="51"/>
      <c r="M370" s="48"/>
      <c r="N370" s="51"/>
      <c r="O370" s="48"/>
      <c r="P370" s="51"/>
      <c r="Q370" s="69"/>
      <c r="R370" s="51"/>
      <c r="S370" s="69"/>
      <c r="T370" s="110"/>
      <c r="U370" s="107"/>
      <c r="V370" s="48"/>
      <c r="W370" s="52"/>
      <c r="X370" s="48"/>
      <c r="Y370" s="116"/>
      <c r="Z370" s="133"/>
      <c r="AA370" s="131"/>
      <c r="AB370" s="76"/>
      <c r="AC370" s="76"/>
      <c r="AD370" s="76"/>
      <c r="AE370" s="76"/>
      <c r="AF370" s="76"/>
      <c r="AG370" s="145"/>
      <c r="AH370"/>
      <c r="AI370" s="148">
        <f t="shared" si="185"/>
        <v>0</v>
      </c>
      <c r="AJ370" s="148">
        <f t="shared" si="186"/>
        <v>0</v>
      </c>
      <c r="AK370" s="148">
        <f t="shared" si="187"/>
        <v>0</v>
      </c>
      <c r="AL370" s="148">
        <f t="shared" si="188"/>
        <v>0</v>
      </c>
      <c r="AM370" s="148">
        <f t="shared" si="189"/>
        <v>0</v>
      </c>
      <c r="AN370" s="148">
        <f t="shared" si="190"/>
        <v>0</v>
      </c>
      <c r="AO370" s="150"/>
      <c r="AP370" s="149" t="e">
        <f t="shared" si="191"/>
        <v>#DIV/0!</v>
      </c>
      <c r="AQ370" s="149" t="e">
        <f t="shared" si="192"/>
        <v>#DIV/0!</v>
      </c>
      <c r="AR370" s="149" t="e">
        <f t="shared" si="193"/>
        <v>#DIV/0!</v>
      </c>
      <c r="AS370" s="149" t="e">
        <f t="shared" si="194"/>
        <v>#DIV/0!</v>
      </c>
      <c r="AT370" s="149" t="e">
        <f t="shared" si="195"/>
        <v>#DIV/0!</v>
      </c>
      <c r="AU370" s="148">
        <f t="shared" si="196"/>
        <v>0</v>
      </c>
      <c r="AV370" s="149" t="e">
        <f t="shared" si="197"/>
        <v>#DIV/0!</v>
      </c>
      <c r="AW370" s="149" t="e">
        <f t="shared" si="198"/>
        <v>#DIV/0!</v>
      </c>
      <c r="AX370" s="149" t="e">
        <f t="shared" si="199"/>
        <v>#DIV/0!</v>
      </c>
      <c r="AY370" s="149" t="e">
        <f t="shared" si="200"/>
        <v>#DIV/0!</v>
      </c>
      <c r="AZ370" s="149" t="e">
        <f t="shared" si="201"/>
        <v>#DIV/0!</v>
      </c>
      <c r="BA370" s="148">
        <f t="shared" si="202"/>
        <v>0</v>
      </c>
      <c r="BB370" s="149" t="e">
        <f t="shared" si="203"/>
        <v>#DIV/0!</v>
      </c>
      <c r="BC370" s="149" t="e">
        <f t="shared" si="204"/>
        <v>#DIV/0!</v>
      </c>
      <c r="BD370" s="149" t="e">
        <f t="shared" si="205"/>
        <v>#DIV/0!</v>
      </c>
      <c r="BE370" s="149" t="e">
        <f t="shared" si="206"/>
        <v>#DIV/0!</v>
      </c>
      <c r="BF370" s="149" t="e">
        <f t="shared" si="207"/>
        <v>#DIV/0!</v>
      </c>
      <c r="BG370" s="148">
        <f t="shared" si="208"/>
        <v>0</v>
      </c>
      <c r="BH370" s="149" t="e">
        <f t="shared" si="209"/>
        <v>#DIV/0!</v>
      </c>
      <c r="BI370" s="149" t="e">
        <f t="shared" si="210"/>
        <v>#DIV/0!</v>
      </c>
      <c r="BJ370" s="149" t="e">
        <f t="shared" si="211"/>
        <v>#DIV/0!</v>
      </c>
      <c r="BK370" s="149" t="e">
        <f t="shared" si="212"/>
        <v>#DIV/0!</v>
      </c>
      <c r="BL370" s="149" t="e">
        <f t="shared" si="213"/>
        <v>#DIV/0!</v>
      </c>
      <c r="BM370" s="148">
        <f t="shared" si="214"/>
        <v>0</v>
      </c>
      <c r="BN370" s="149" t="e">
        <f t="shared" si="215"/>
        <v>#DIV/0!</v>
      </c>
      <c r="BO370" s="149" t="e">
        <f t="shared" si="216"/>
        <v>#DIV/0!</v>
      </c>
      <c r="BP370" s="149" t="e">
        <f t="shared" si="217"/>
        <v>#DIV/0!</v>
      </c>
      <c r="BQ370" s="149" t="e">
        <f t="shared" si="218"/>
        <v>#DIV/0!</v>
      </c>
      <c r="BR370" s="149" t="e">
        <f t="shared" si="219"/>
        <v>#DIV/0!</v>
      </c>
      <c r="BS370" s="148">
        <f t="shared" si="220"/>
        <v>0</v>
      </c>
      <c r="BT370" s="150"/>
      <c r="BU370" s="150" t="e">
        <f>VLOOKUP(I370,Lists!$D$2:$D$19,1,FALSE)</f>
        <v>#N/A</v>
      </c>
      <c r="BV370" s="150" t="e">
        <f>VLOOKUP($I370,Blends!$B$2:$B$115,1,FALSE)</f>
        <v>#N/A</v>
      </c>
      <c r="BW370" s="150"/>
      <c r="BX370" s="151">
        <f>ROUND(IF($I370="Other HFC Blend",(AA370*$L370*SUMIF(Lists!$E$2:$E$133,'Quarterly Information'!$K370,Exchange_Value)+AA370*$N370*SUMIF(Lists!$E$2:$E$133,'Quarterly Information'!$M370,Exchange_Value)+AA370*$P370*SUMIF(Lists!$E$2:$E$133,'Quarterly Information'!$O370,Exchange_Value)+AA370*$R370*SUMIF(Lists!$E$2:$E$133,'Quarterly Information'!$Q370,Exchange_Value)+AA370*$T370*SUMIF(Lists!$E$2:$E$133,'Quarterly Information'!$S370,Exchange_Value))/1000,AA370*SUMIF(Lists!$E$2:$E$133,$I370,Exchange_Value)/1000),1)</f>
        <v>0</v>
      </c>
      <c r="BY370" s="151">
        <f>ROUND(IF($I370="Other HFC Blend",(AB370*$L370*SUMIF(Lists!$E$2:$E$133,'Quarterly Information'!$K370,Exchange_Value)+AB370*$N370*SUMIF(Lists!$E$2:$E$133,'Quarterly Information'!$M370,Exchange_Value)+AB370*$P370*SUMIF(Lists!$E$2:$E$133,'Quarterly Information'!$O370,Exchange_Value)+AB370*$R370*SUMIF(Lists!$E$2:$E$133,'Quarterly Information'!$Q370,Exchange_Value)+AB370*$T370*SUMIF(Lists!$E$2:$E$133,'Quarterly Information'!$S370,Exchange_Value))/1000,AB370*SUMIF(Lists!$E$2:$E$133,$I370,Exchange_Value)/1000),1)</f>
        <v>0</v>
      </c>
      <c r="BZ370" s="151">
        <f>ROUND(IF($I370="Other HFC Blend",(AC370*$L370*SUMIF(Lists!$E$2:$E$133,'Quarterly Information'!$K370,Exchange_Value)+AC370*$N370*SUMIF(Lists!$E$2:$E$133,'Quarterly Information'!$M370,Exchange_Value)+AC370*$P370*SUMIF(Lists!$E$2:$E$133,'Quarterly Information'!$O370,Exchange_Value)+AC370*$R370*SUMIF(Lists!$E$2:$E$133,'Quarterly Information'!$Q370,Exchange_Value)+AC370*$T370*SUMIF(Lists!$E$2:$E$133,'Quarterly Information'!$S370,Exchange_Value))/1000,AC370*SUMIF(Lists!$E$2:$E$133,$I370,Exchange_Value)/1000),1)</f>
        <v>0</v>
      </c>
      <c r="CA370" s="151">
        <f>ROUND(IF($I370="Other HFC Blend",(AD370*$L370*SUMIF(Lists!$E$2:$E$133,'Quarterly Information'!$K370,Exchange_Value)+AD370*$N370*SUMIF(Lists!$E$2:$E$133,'Quarterly Information'!$M370,Exchange_Value)+AD370*$P370*SUMIF(Lists!$E$2:$E$133,'Quarterly Information'!$O370,Exchange_Value)+AD370*$R370*SUMIF(Lists!$E$2:$E$133,'Quarterly Information'!$Q370,Exchange_Value)+AD370*$T370*SUMIF(Lists!$E$2:$E$133,'Quarterly Information'!$S370,Exchange_Value))/1000,AD370*SUMIF(Lists!$E$2:$E$133,$I370,Exchange_Value)/1000),1)</f>
        <v>0</v>
      </c>
      <c r="CB370" s="151">
        <f>ROUND(IF($I370="Other HFC Blend",(AE370*$L370*SUMIF(Lists!$E$2:$E$133,'Quarterly Information'!$K370,Exchange_Value)+AE370*$N370*SUMIF(Lists!$E$2:$E$133,'Quarterly Information'!$M370,Exchange_Value)+AE370*$P370*SUMIF(Lists!$E$2:$E$133,'Quarterly Information'!$O370,Exchange_Value)+AE370*$R370*SUMIF(Lists!$E$2:$E$133,'Quarterly Information'!$Q370,Exchange_Value)+AE370*$T370*SUMIF(Lists!$E$2:$E$133,'Quarterly Information'!$S370,Exchange_Value))/1000,AE370*SUMIF(Lists!$E$2:$E$133,$I370,Exchange_Value)/1000),1)</f>
        <v>0</v>
      </c>
      <c r="CC370" s="151">
        <f>ROUND(IF($I370="Other HFC Blend",(AF370*$L370*SUMIF(Lists!$E$2:$E$133,'Quarterly Information'!$K370,Exchange_Value)+AF370*$N370*SUMIF(Lists!$E$2:$E$133,'Quarterly Information'!$M370,Exchange_Value)+AF370*$P370*SUMIF(Lists!$E$2:$E$133,'Quarterly Information'!$O370,Exchange_Value)+AF370*$R370*SUMIF(Lists!$E$2:$E$133,'Quarterly Information'!$Q370,Exchange_Value)+AF370*$T370*SUMIF(Lists!$E$2:$E$133,'Quarterly Information'!$S370,Exchange_Value))/1000,AF370*SUMIF(Lists!$E$2:$E$133,$I370,Exchange_Value)/1000),1)</f>
        <v>0</v>
      </c>
    </row>
    <row r="371" spans="1:81" ht="14.1">
      <c r="A371" s="18">
        <v>329</v>
      </c>
      <c r="B371" s="46" t="str">
        <f t="shared" si="221"/>
        <v/>
      </c>
      <c r="C371" s="72"/>
      <c r="D371" s="47"/>
      <c r="E371" s="81"/>
      <c r="F371" s="48"/>
      <c r="G371" s="49"/>
      <c r="H371" s="50"/>
      <c r="I371" s="92"/>
      <c r="J371" s="104"/>
      <c r="K371" s="109"/>
      <c r="L371" s="51"/>
      <c r="M371" s="48"/>
      <c r="N371" s="51"/>
      <c r="O371" s="48"/>
      <c r="P371" s="51"/>
      <c r="Q371" s="69"/>
      <c r="R371" s="51"/>
      <c r="S371" s="69"/>
      <c r="T371" s="110"/>
      <c r="U371" s="107"/>
      <c r="V371" s="48"/>
      <c r="W371" s="52"/>
      <c r="X371" s="48"/>
      <c r="Y371" s="116"/>
      <c r="Z371" s="133"/>
      <c r="AA371" s="131"/>
      <c r="AB371" s="76"/>
      <c r="AC371" s="76"/>
      <c r="AD371" s="76"/>
      <c r="AE371" s="76"/>
      <c r="AF371" s="76"/>
      <c r="AG371" s="145"/>
      <c r="AH371"/>
      <c r="AI371" s="148">
        <f t="shared" si="185"/>
        <v>0</v>
      </c>
      <c r="AJ371" s="148">
        <f t="shared" si="186"/>
        <v>0</v>
      </c>
      <c r="AK371" s="148">
        <f t="shared" si="187"/>
        <v>0</v>
      </c>
      <c r="AL371" s="148">
        <f t="shared" si="188"/>
        <v>0</v>
      </c>
      <c r="AM371" s="148">
        <f t="shared" si="189"/>
        <v>0</v>
      </c>
      <c r="AN371" s="148">
        <f t="shared" si="190"/>
        <v>0</v>
      </c>
      <c r="AO371" s="150"/>
      <c r="AP371" s="149" t="e">
        <f t="shared" si="191"/>
        <v>#DIV/0!</v>
      </c>
      <c r="AQ371" s="149" t="e">
        <f t="shared" si="192"/>
        <v>#DIV/0!</v>
      </c>
      <c r="AR371" s="149" t="e">
        <f t="shared" si="193"/>
        <v>#DIV/0!</v>
      </c>
      <c r="AS371" s="149" t="e">
        <f t="shared" si="194"/>
        <v>#DIV/0!</v>
      </c>
      <c r="AT371" s="149" t="e">
        <f t="shared" si="195"/>
        <v>#DIV/0!</v>
      </c>
      <c r="AU371" s="148">
        <f t="shared" si="196"/>
        <v>0</v>
      </c>
      <c r="AV371" s="149" t="e">
        <f t="shared" si="197"/>
        <v>#DIV/0!</v>
      </c>
      <c r="AW371" s="149" t="e">
        <f t="shared" si="198"/>
        <v>#DIV/0!</v>
      </c>
      <c r="AX371" s="149" t="e">
        <f t="shared" si="199"/>
        <v>#DIV/0!</v>
      </c>
      <c r="AY371" s="149" t="e">
        <f t="shared" si="200"/>
        <v>#DIV/0!</v>
      </c>
      <c r="AZ371" s="149" t="e">
        <f t="shared" si="201"/>
        <v>#DIV/0!</v>
      </c>
      <c r="BA371" s="148">
        <f t="shared" si="202"/>
        <v>0</v>
      </c>
      <c r="BB371" s="149" t="e">
        <f t="shared" si="203"/>
        <v>#DIV/0!</v>
      </c>
      <c r="BC371" s="149" t="e">
        <f t="shared" si="204"/>
        <v>#DIV/0!</v>
      </c>
      <c r="BD371" s="149" t="e">
        <f t="shared" si="205"/>
        <v>#DIV/0!</v>
      </c>
      <c r="BE371" s="149" t="e">
        <f t="shared" si="206"/>
        <v>#DIV/0!</v>
      </c>
      <c r="BF371" s="149" t="e">
        <f t="shared" si="207"/>
        <v>#DIV/0!</v>
      </c>
      <c r="BG371" s="148">
        <f t="shared" si="208"/>
        <v>0</v>
      </c>
      <c r="BH371" s="149" t="e">
        <f t="shared" si="209"/>
        <v>#DIV/0!</v>
      </c>
      <c r="BI371" s="149" t="e">
        <f t="shared" si="210"/>
        <v>#DIV/0!</v>
      </c>
      <c r="BJ371" s="149" t="e">
        <f t="shared" si="211"/>
        <v>#DIV/0!</v>
      </c>
      <c r="BK371" s="149" t="e">
        <f t="shared" si="212"/>
        <v>#DIV/0!</v>
      </c>
      <c r="BL371" s="149" t="e">
        <f t="shared" si="213"/>
        <v>#DIV/0!</v>
      </c>
      <c r="BM371" s="148">
        <f t="shared" si="214"/>
        <v>0</v>
      </c>
      <c r="BN371" s="149" t="e">
        <f t="shared" si="215"/>
        <v>#DIV/0!</v>
      </c>
      <c r="BO371" s="149" t="e">
        <f t="shared" si="216"/>
        <v>#DIV/0!</v>
      </c>
      <c r="BP371" s="149" t="e">
        <f t="shared" si="217"/>
        <v>#DIV/0!</v>
      </c>
      <c r="BQ371" s="149" t="e">
        <f t="shared" si="218"/>
        <v>#DIV/0!</v>
      </c>
      <c r="BR371" s="149" t="e">
        <f t="shared" si="219"/>
        <v>#DIV/0!</v>
      </c>
      <c r="BS371" s="148">
        <f t="shared" si="220"/>
        <v>0</v>
      </c>
      <c r="BT371" s="150"/>
      <c r="BU371" s="150" t="e">
        <f>VLOOKUP(I371,Lists!$D$2:$D$19,1,FALSE)</f>
        <v>#N/A</v>
      </c>
      <c r="BV371" s="150" t="e">
        <f>VLOOKUP($I371,Blends!$B$2:$B$115,1,FALSE)</f>
        <v>#N/A</v>
      </c>
      <c r="BW371" s="150"/>
      <c r="BX371" s="151">
        <f>ROUND(IF($I371="Other HFC Blend",(AA371*$L371*SUMIF(Lists!$E$2:$E$133,'Quarterly Information'!$K371,Exchange_Value)+AA371*$N371*SUMIF(Lists!$E$2:$E$133,'Quarterly Information'!$M371,Exchange_Value)+AA371*$P371*SUMIF(Lists!$E$2:$E$133,'Quarterly Information'!$O371,Exchange_Value)+AA371*$R371*SUMIF(Lists!$E$2:$E$133,'Quarterly Information'!$Q371,Exchange_Value)+AA371*$T371*SUMIF(Lists!$E$2:$E$133,'Quarterly Information'!$S371,Exchange_Value))/1000,AA371*SUMIF(Lists!$E$2:$E$133,$I371,Exchange_Value)/1000),1)</f>
        <v>0</v>
      </c>
      <c r="BY371" s="151">
        <f>ROUND(IF($I371="Other HFC Blend",(AB371*$L371*SUMIF(Lists!$E$2:$E$133,'Quarterly Information'!$K371,Exchange_Value)+AB371*$N371*SUMIF(Lists!$E$2:$E$133,'Quarterly Information'!$M371,Exchange_Value)+AB371*$P371*SUMIF(Lists!$E$2:$E$133,'Quarterly Information'!$O371,Exchange_Value)+AB371*$R371*SUMIF(Lists!$E$2:$E$133,'Quarterly Information'!$Q371,Exchange_Value)+AB371*$T371*SUMIF(Lists!$E$2:$E$133,'Quarterly Information'!$S371,Exchange_Value))/1000,AB371*SUMIF(Lists!$E$2:$E$133,$I371,Exchange_Value)/1000),1)</f>
        <v>0</v>
      </c>
      <c r="BZ371" s="151">
        <f>ROUND(IF($I371="Other HFC Blend",(AC371*$L371*SUMIF(Lists!$E$2:$E$133,'Quarterly Information'!$K371,Exchange_Value)+AC371*$N371*SUMIF(Lists!$E$2:$E$133,'Quarterly Information'!$M371,Exchange_Value)+AC371*$P371*SUMIF(Lists!$E$2:$E$133,'Quarterly Information'!$O371,Exchange_Value)+AC371*$R371*SUMIF(Lists!$E$2:$E$133,'Quarterly Information'!$Q371,Exchange_Value)+AC371*$T371*SUMIF(Lists!$E$2:$E$133,'Quarterly Information'!$S371,Exchange_Value))/1000,AC371*SUMIF(Lists!$E$2:$E$133,$I371,Exchange_Value)/1000),1)</f>
        <v>0</v>
      </c>
      <c r="CA371" s="151">
        <f>ROUND(IF($I371="Other HFC Blend",(AD371*$L371*SUMIF(Lists!$E$2:$E$133,'Quarterly Information'!$K371,Exchange_Value)+AD371*$N371*SUMIF(Lists!$E$2:$E$133,'Quarterly Information'!$M371,Exchange_Value)+AD371*$P371*SUMIF(Lists!$E$2:$E$133,'Quarterly Information'!$O371,Exchange_Value)+AD371*$R371*SUMIF(Lists!$E$2:$E$133,'Quarterly Information'!$Q371,Exchange_Value)+AD371*$T371*SUMIF(Lists!$E$2:$E$133,'Quarterly Information'!$S371,Exchange_Value))/1000,AD371*SUMIF(Lists!$E$2:$E$133,$I371,Exchange_Value)/1000),1)</f>
        <v>0</v>
      </c>
      <c r="CB371" s="151">
        <f>ROUND(IF($I371="Other HFC Blend",(AE371*$L371*SUMIF(Lists!$E$2:$E$133,'Quarterly Information'!$K371,Exchange_Value)+AE371*$N371*SUMIF(Lists!$E$2:$E$133,'Quarterly Information'!$M371,Exchange_Value)+AE371*$P371*SUMIF(Lists!$E$2:$E$133,'Quarterly Information'!$O371,Exchange_Value)+AE371*$R371*SUMIF(Lists!$E$2:$E$133,'Quarterly Information'!$Q371,Exchange_Value)+AE371*$T371*SUMIF(Lists!$E$2:$E$133,'Quarterly Information'!$S371,Exchange_Value))/1000,AE371*SUMIF(Lists!$E$2:$E$133,$I371,Exchange_Value)/1000),1)</f>
        <v>0</v>
      </c>
      <c r="CC371" s="151">
        <f>ROUND(IF($I371="Other HFC Blend",(AF371*$L371*SUMIF(Lists!$E$2:$E$133,'Quarterly Information'!$K371,Exchange_Value)+AF371*$N371*SUMIF(Lists!$E$2:$E$133,'Quarterly Information'!$M371,Exchange_Value)+AF371*$P371*SUMIF(Lists!$E$2:$E$133,'Quarterly Information'!$O371,Exchange_Value)+AF371*$R371*SUMIF(Lists!$E$2:$E$133,'Quarterly Information'!$Q371,Exchange_Value)+AF371*$T371*SUMIF(Lists!$E$2:$E$133,'Quarterly Information'!$S371,Exchange_Value))/1000,AF371*SUMIF(Lists!$E$2:$E$133,$I371,Exchange_Value)/1000),1)</f>
        <v>0</v>
      </c>
    </row>
    <row r="372" spans="1:81" ht="14.1">
      <c r="A372" s="18">
        <v>330</v>
      </c>
      <c r="B372" s="46" t="str">
        <f t="shared" si="221"/>
        <v/>
      </c>
      <c r="C372" s="72"/>
      <c r="D372" s="47"/>
      <c r="E372" s="81"/>
      <c r="F372" s="48"/>
      <c r="G372" s="49"/>
      <c r="H372" s="50"/>
      <c r="I372" s="92"/>
      <c r="J372" s="104"/>
      <c r="K372" s="109"/>
      <c r="L372" s="51"/>
      <c r="M372" s="48"/>
      <c r="N372" s="51"/>
      <c r="O372" s="48"/>
      <c r="P372" s="51"/>
      <c r="Q372" s="69"/>
      <c r="R372" s="51"/>
      <c r="S372" s="69"/>
      <c r="T372" s="110"/>
      <c r="U372" s="107"/>
      <c r="V372" s="48"/>
      <c r="W372" s="52"/>
      <c r="X372" s="48"/>
      <c r="Y372" s="116"/>
      <c r="Z372" s="133"/>
      <c r="AA372" s="131"/>
      <c r="AB372" s="76"/>
      <c r="AC372" s="76"/>
      <c r="AD372" s="76"/>
      <c r="AE372" s="76"/>
      <c r="AF372" s="76"/>
      <c r="AG372" s="145"/>
      <c r="AH372"/>
      <c r="AI372" s="148">
        <f t="shared" si="185"/>
        <v>0</v>
      </c>
      <c r="AJ372" s="148">
        <f t="shared" si="186"/>
        <v>0</v>
      </c>
      <c r="AK372" s="148">
        <f t="shared" si="187"/>
        <v>0</v>
      </c>
      <c r="AL372" s="148">
        <f t="shared" si="188"/>
        <v>0</v>
      </c>
      <c r="AM372" s="148">
        <f t="shared" si="189"/>
        <v>0</v>
      </c>
      <c r="AN372" s="148">
        <f t="shared" si="190"/>
        <v>0</v>
      </c>
      <c r="AO372" s="150"/>
      <c r="AP372" s="149" t="e">
        <f t="shared" si="191"/>
        <v>#DIV/0!</v>
      </c>
      <c r="AQ372" s="149" t="e">
        <f t="shared" si="192"/>
        <v>#DIV/0!</v>
      </c>
      <c r="AR372" s="149" t="e">
        <f t="shared" si="193"/>
        <v>#DIV/0!</v>
      </c>
      <c r="AS372" s="149" t="e">
        <f t="shared" si="194"/>
        <v>#DIV/0!</v>
      </c>
      <c r="AT372" s="149" t="e">
        <f t="shared" si="195"/>
        <v>#DIV/0!</v>
      </c>
      <c r="AU372" s="148">
        <f t="shared" si="196"/>
        <v>0</v>
      </c>
      <c r="AV372" s="149" t="e">
        <f t="shared" si="197"/>
        <v>#DIV/0!</v>
      </c>
      <c r="AW372" s="149" t="e">
        <f t="shared" si="198"/>
        <v>#DIV/0!</v>
      </c>
      <c r="AX372" s="149" t="e">
        <f t="shared" si="199"/>
        <v>#DIV/0!</v>
      </c>
      <c r="AY372" s="149" t="e">
        <f t="shared" si="200"/>
        <v>#DIV/0!</v>
      </c>
      <c r="AZ372" s="149" t="e">
        <f t="shared" si="201"/>
        <v>#DIV/0!</v>
      </c>
      <c r="BA372" s="148">
        <f t="shared" si="202"/>
        <v>0</v>
      </c>
      <c r="BB372" s="149" t="e">
        <f t="shared" si="203"/>
        <v>#DIV/0!</v>
      </c>
      <c r="BC372" s="149" t="e">
        <f t="shared" si="204"/>
        <v>#DIV/0!</v>
      </c>
      <c r="BD372" s="149" t="e">
        <f t="shared" si="205"/>
        <v>#DIV/0!</v>
      </c>
      <c r="BE372" s="149" t="e">
        <f t="shared" si="206"/>
        <v>#DIV/0!</v>
      </c>
      <c r="BF372" s="149" t="e">
        <f t="shared" si="207"/>
        <v>#DIV/0!</v>
      </c>
      <c r="BG372" s="148">
        <f t="shared" si="208"/>
        <v>0</v>
      </c>
      <c r="BH372" s="149" t="e">
        <f t="shared" si="209"/>
        <v>#DIV/0!</v>
      </c>
      <c r="BI372" s="149" t="e">
        <f t="shared" si="210"/>
        <v>#DIV/0!</v>
      </c>
      <c r="BJ372" s="149" t="e">
        <f t="shared" si="211"/>
        <v>#DIV/0!</v>
      </c>
      <c r="BK372" s="149" t="e">
        <f t="shared" si="212"/>
        <v>#DIV/0!</v>
      </c>
      <c r="BL372" s="149" t="e">
        <f t="shared" si="213"/>
        <v>#DIV/0!</v>
      </c>
      <c r="BM372" s="148">
        <f t="shared" si="214"/>
        <v>0</v>
      </c>
      <c r="BN372" s="149" t="e">
        <f t="shared" si="215"/>
        <v>#DIV/0!</v>
      </c>
      <c r="BO372" s="149" t="e">
        <f t="shared" si="216"/>
        <v>#DIV/0!</v>
      </c>
      <c r="BP372" s="149" t="e">
        <f t="shared" si="217"/>
        <v>#DIV/0!</v>
      </c>
      <c r="BQ372" s="149" t="e">
        <f t="shared" si="218"/>
        <v>#DIV/0!</v>
      </c>
      <c r="BR372" s="149" t="e">
        <f t="shared" si="219"/>
        <v>#DIV/0!</v>
      </c>
      <c r="BS372" s="148">
        <f t="shared" si="220"/>
        <v>0</v>
      </c>
      <c r="BT372" s="150"/>
      <c r="BU372" s="150" t="e">
        <f>VLOOKUP(I372,Lists!$D$2:$D$19,1,FALSE)</f>
        <v>#N/A</v>
      </c>
      <c r="BV372" s="150" t="e">
        <f>VLOOKUP($I372,Blends!$B$2:$B$115,1,FALSE)</f>
        <v>#N/A</v>
      </c>
      <c r="BW372" s="150"/>
      <c r="BX372" s="151">
        <f>ROUND(IF($I372="Other HFC Blend",(AA372*$L372*SUMIF(Lists!$E$2:$E$133,'Quarterly Information'!$K372,Exchange_Value)+AA372*$N372*SUMIF(Lists!$E$2:$E$133,'Quarterly Information'!$M372,Exchange_Value)+AA372*$P372*SUMIF(Lists!$E$2:$E$133,'Quarterly Information'!$O372,Exchange_Value)+AA372*$R372*SUMIF(Lists!$E$2:$E$133,'Quarterly Information'!$Q372,Exchange_Value)+AA372*$T372*SUMIF(Lists!$E$2:$E$133,'Quarterly Information'!$S372,Exchange_Value))/1000,AA372*SUMIF(Lists!$E$2:$E$133,$I372,Exchange_Value)/1000),1)</f>
        <v>0</v>
      </c>
      <c r="BY372" s="151">
        <f>ROUND(IF($I372="Other HFC Blend",(AB372*$L372*SUMIF(Lists!$E$2:$E$133,'Quarterly Information'!$K372,Exchange_Value)+AB372*$N372*SUMIF(Lists!$E$2:$E$133,'Quarterly Information'!$M372,Exchange_Value)+AB372*$P372*SUMIF(Lists!$E$2:$E$133,'Quarterly Information'!$O372,Exchange_Value)+AB372*$R372*SUMIF(Lists!$E$2:$E$133,'Quarterly Information'!$Q372,Exchange_Value)+AB372*$T372*SUMIF(Lists!$E$2:$E$133,'Quarterly Information'!$S372,Exchange_Value))/1000,AB372*SUMIF(Lists!$E$2:$E$133,$I372,Exchange_Value)/1000),1)</f>
        <v>0</v>
      </c>
      <c r="BZ372" s="151">
        <f>ROUND(IF($I372="Other HFC Blend",(AC372*$L372*SUMIF(Lists!$E$2:$E$133,'Quarterly Information'!$K372,Exchange_Value)+AC372*$N372*SUMIF(Lists!$E$2:$E$133,'Quarterly Information'!$M372,Exchange_Value)+AC372*$P372*SUMIF(Lists!$E$2:$E$133,'Quarterly Information'!$O372,Exchange_Value)+AC372*$R372*SUMIF(Lists!$E$2:$E$133,'Quarterly Information'!$Q372,Exchange_Value)+AC372*$T372*SUMIF(Lists!$E$2:$E$133,'Quarterly Information'!$S372,Exchange_Value))/1000,AC372*SUMIF(Lists!$E$2:$E$133,$I372,Exchange_Value)/1000),1)</f>
        <v>0</v>
      </c>
      <c r="CA372" s="151">
        <f>ROUND(IF($I372="Other HFC Blend",(AD372*$L372*SUMIF(Lists!$E$2:$E$133,'Quarterly Information'!$K372,Exchange_Value)+AD372*$N372*SUMIF(Lists!$E$2:$E$133,'Quarterly Information'!$M372,Exchange_Value)+AD372*$P372*SUMIF(Lists!$E$2:$E$133,'Quarterly Information'!$O372,Exchange_Value)+AD372*$R372*SUMIF(Lists!$E$2:$E$133,'Quarterly Information'!$Q372,Exchange_Value)+AD372*$T372*SUMIF(Lists!$E$2:$E$133,'Quarterly Information'!$S372,Exchange_Value))/1000,AD372*SUMIF(Lists!$E$2:$E$133,$I372,Exchange_Value)/1000),1)</f>
        <v>0</v>
      </c>
      <c r="CB372" s="151">
        <f>ROUND(IF($I372="Other HFC Blend",(AE372*$L372*SUMIF(Lists!$E$2:$E$133,'Quarterly Information'!$K372,Exchange_Value)+AE372*$N372*SUMIF(Lists!$E$2:$E$133,'Quarterly Information'!$M372,Exchange_Value)+AE372*$P372*SUMIF(Lists!$E$2:$E$133,'Quarterly Information'!$O372,Exchange_Value)+AE372*$R372*SUMIF(Lists!$E$2:$E$133,'Quarterly Information'!$Q372,Exchange_Value)+AE372*$T372*SUMIF(Lists!$E$2:$E$133,'Quarterly Information'!$S372,Exchange_Value))/1000,AE372*SUMIF(Lists!$E$2:$E$133,$I372,Exchange_Value)/1000),1)</f>
        <v>0</v>
      </c>
      <c r="CC372" s="151">
        <f>ROUND(IF($I372="Other HFC Blend",(AF372*$L372*SUMIF(Lists!$E$2:$E$133,'Quarterly Information'!$K372,Exchange_Value)+AF372*$N372*SUMIF(Lists!$E$2:$E$133,'Quarterly Information'!$M372,Exchange_Value)+AF372*$P372*SUMIF(Lists!$E$2:$E$133,'Quarterly Information'!$O372,Exchange_Value)+AF372*$R372*SUMIF(Lists!$E$2:$E$133,'Quarterly Information'!$Q372,Exchange_Value)+AF372*$T372*SUMIF(Lists!$E$2:$E$133,'Quarterly Information'!$S372,Exchange_Value))/1000,AF372*SUMIF(Lists!$E$2:$E$133,$I372,Exchange_Value)/1000),1)</f>
        <v>0</v>
      </c>
    </row>
    <row r="373" spans="1:81" ht="14.1">
      <c r="A373" s="18">
        <v>331</v>
      </c>
      <c r="B373" s="46" t="str">
        <f t="shared" si="221"/>
        <v/>
      </c>
      <c r="C373" s="72"/>
      <c r="D373" s="47"/>
      <c r="E373" s="81"/>
      <c r="F373" s="48"/>
      <c r="G373" s="49"/>
      <c r="H373" s="50"/>
      <c r="I373" s="92"/>
      <c r="J373" s="104"/>
      <c r="K373" s="109"/>
      <c r="L373" s="51"/>
      <c r="M373" s="48"/>
      <c r="N373" s="51"/>
      <c r="O373" s="48"/>
      <c r="P373" s="51"/>
      <c r="Q373" s="69"/>
      <c r="R373" s="51"/>
      <c r="S373" s="69"/>
      <c r="T373" s="110"/>
      <c r="U373" s="107"/>
      <c r="V373" s="48"/>
      <c r="W373" s="52"/>
      <c r="X373" s="48"/>
      <c r="Y373" s="116"/>
      <c r="Z373" s="133"/>
      <c r="AA373" s="131"/>
      <c r="AB373" s="76"/>
      <c r="AC373" s="76"/>
      <c r="AD373" s="76"/>
      <c r="AE373" s="76"/>
      <c r="AF373" s="76"/>
      <c r="AG373" s="145"/>
      <c r="AH373"/>
      <c r="AI373" s="148">
        <f t="shared" si="185"/>
        <v>0</v>
      </c>
      <c r="AJ373" s="148">
        <f t="shared" si="186"/>
        <v>0</v>
      </c>
      <c r="AK373" s="148">
        <f t="shared" si="187"/>
        <v>0</v>
      </c>
      <c r="AL373" s="148">
        <f t="shared" si="188"/>
        <v>0</v>
      </c>
      <c r="AM373" s="148">
        <f t="shared" si="189"/>
        <v>0</v>
      </c>
      <c r="AN373" s="148">
        <f t="shared" si="190"/>
        <v>0</v>
      </c>
      <c r="AO373" s="150"/>
      <c r="AP373" s="149" t="e">
        <f t="shared" si="191"/>
        <v>#DIV/0!</v>
      </c>
      <c r="AQ373" s="149" t="e">
        <f t="shared" si="192"/>
        <v>#DIV/0!</v>
      </c>
      <c r="AR373" s="149" t="e">
        <f t="shared" si="193"/>
        <v>#DIV/0!</v>
      </c>
      <c r="AS373" s="149" t="e">
        <f t="shared" si="194"/>
        <v>#DIV/0!</v>
      </c>
      <c r="AT373" s="149" t="e">
        <f t="shared" si="195"/>
        <v>#DIV/0!</v>
      </c>
      <c r="AU373" s="148">
        <f t="shared" si="196"/>
        <v>0</v>
      </c>
      <c r="AV373" s="149" t="e">
        <f t="shared" si="197"/>
        <v>#DIV/0!</v>
      </c>
      <c r="AW373" s="149" t="e">
        <f t="shared" si="198"/>
        <v>#DIV/0!</v>
      </c>
      <c r="AX373" s="149" t="e">
        <f t="shared" si="199"/>
        <v>#DIV/0!</v>
      </c>
      <c r="AY373" s="149" t="e">
        <f t="shared" si="200"/>
        <v>#DIV/0!</v>
      </c>
      <c r="AZ373" s="149" t="e">
        <f t="shared" si="201"/>
        <v>#DIV/0!</v>
      </c>
      <c r="BA373" s="148">
        <f t="shared" si="202"/>
        <v>0</v>
      </c>
      <c r="BB373" s="149" t="e">
        <f t="shared" si="203"/>
        <v>#DIV/0!</v>
      </c>
      <c r="BC373" s="149" t="e">
        <f t="shared" si="204"/>
        <v>#DIV/0!</v>
      </c>
      <c r="BD373" s="149" t="e">
        <f t="shared" si="205"/>
        <v>#DIV/0!</v>
      </c>
      <c r="BE373" s="149" t="e">
        <f t="shared" si="206"/>
        <v>#DIV/0!</v>
      </c>
      <c r="BF373" s="149" t="e">
        <f t="shared" si="207"/>
        <v>#DIV/0!</v>
      </c>
      <c r="BG373" s="148">
        <f t="shared" si="208"/>
        <v>0</v>
      </c>
      <c r="BH373" s="149" t="e">
        <f t="shared" si="209"/>
        <v>#DIV/0!</v>
      </c>
      <c r="BI373" s="149" t="e">
        <f t="shared" si="210"/>
        <v>#DIV/0!</v>
      </c>
      <c r="BJ373" s="149" t="e">
        <f t="shared" si="211"/>
        <v>#DIV/0!</v>
      </c>
      <c r="BK373" s="149" t="e">
        <f t="shared" si="212"/>
        <v>#DIV/0!</v>
      </c>
      <c r="BL373" s="149" t="e">
        <f t="shared" si="213"/>
        <v>#DIV/0!</v>
      </c>
      <c r="BM373" s="148">
        <f t="shared" si="214"/>
        <v>0</v>
      </c>
      <c r="BN373" s="149" t="e">
        <f t="shared" si="215"/>
        <v>#DIV/0!</v>
      </c>
      <c r="BO373" s="149" t="e">
        <f t="shared" si="216"/>
        <v>#DIV/0!</v>
      </c>
      <c r="BP373" s="149" t="e">
        <f t="shared" si="217"/>
        <v>#DIV/0!</v>
      </c>
      <c r="BQ373" s="149" t="e">
        <f t="shared" si="218"/>
        <v>#DIV/0!</v>
      </c>
      <c r="BR373" s="149" t="e">
        <f t="shared" si="219"/>
        <v>#DIV/0!</v>
      </c>
      <c r="BS373" s="148">
        <f t="shared" si="220"/>
        <v>0</v>
      </c>
      <c r="BT373" s="150"/>
      <c r="BU373" s="150" t="e">
        <f>VLOOKUP(I373,Lists!$D$2:$D$19,1,FALSE)</f>
        <v>#N/A</v>
      </c>
      <c r="BV373" s="150" t="e">
        <f>VLOOKUP($I373,Blends!$B$2:$B$115,1,FALSE)</f>
        <v>#N/A</v>
      </c>
      <c r="BW373" s="150"/>
      <c r="BX373" s="151">
        <f>ROUND(IF($I373="Other HFC Blend",(AA373*$L373*SUMIF(Lists!$E$2:$E$133,'Quarterly Information'!$K373,Exchange_Value)+AA373*$N373*SUMIF(Lists!$E$2:$E$133,'Quarterly Information'!$M373,Exchange_Value)+AA373*$P373*SUMIF(Lists!$E$2:$E$133,'Quarterly Information'!$O373,Exchange_Value)+AA373*$R373*SUMIF(Lists!$E$2:$E$133,'Quarterly Information'!$Q373,Exchange_Value)+AA373*$T373*SUMIF(Lists!$E$2:$E$133,'Quarterly Information'!$S373,Exchange_Value))/1000,AA373*SUMIF(Lists!$E$2:$E$133,$I373,Exchange_Value)/1000),1)</f>
        <v>0</v>
      </c>
      <c r="BY373" s="151">
        <f>ROUND(IF($I373="Other HFC Blend",(AB373*$L373*SUMIF(Lists!$E$2:$E$133,'Quarterly Information'!$K373,Exchange_Value)+AB373*$N373*SUMIF(Lists!$E$2:$E$133,'Quarterly Information'!$M373,Exchange_Value)+AB373*$P373*SUMIF(Lists!$E$2:$E$133,'Quarterly Information'!$O373,Exchange_Value)+AB373*$R373*SUMIF(Lists!$E$2:$E$133,'Quarterly Information'!$Q373,Exchange_Value)+AB373*$T373*SUMIF(Lists!$E$2:$E$133,'Quarterly Information'!$S373,Exchange_Value))/1000,AB373*SUMIF(Lists!$E$2:$E$133,$I373,Exchange_Value)/1000),1)</f>
        <v>0</v>
      </c>
      <c r="BZ373" s="151">
        <f>ROUND(IF($I373="Other HFC Blend",(AC373*$L373*SUMIF(Lists!$E$2:$E$133,'Quarterly Information'!$K373,Exchange_Value)+AC373*$N373*SUMIF(Lists!$E$2:$E$133,'Quarterly Information'!$M373,Exchange_Value)+AC373*$P373*SUMIF(Lists!$E$2:$E$133,'Quarterly Information'!$O373,Exchange_Value)+AC373*$R373*SUMIF(Lists!$E$2:$E$133,'Quarterly Information'!$Q373,Exchange_Value)+AC373*$T373*SUMIF(Lists!$E$2:$E$133,'Quarterly Information'!$S373,Exchange_Value))/1000,AC373*SUMIF(Lists!$E$2:$E$133,$I373,Exchange_Value)/1000),1)</f>
        <v>0</v>
      </c>
      <c r="CA373" s="151">
        <f>ROUND(IF($I373="Other HFC Blend",(AD373*$L373*SUMIF(Lists!$E$2:$E$133,'Quarterly Information'!$K373,Exchange_Value)+AD373*$N373*SUMIF(Lists!$E$2:$E$133,'Quarterly Information'!$M373,Exchange_Value)+AD373*$P373*SUMIF(Lists!$E$2:$E$133,'Quarterly Information'!$O373,Exchange_Value)+AD373*$R373*SUMIF(Lists!$E$2:$E$133,'Quarterly Information'!$Q373,Exchange_Value)+AD373*$T373*SUMIF(Lists!$E$2:$E$133,'Quarterly Information'!$S373,Exchange_Value))/1000,AD373*SUMIF(Lists!$E$2:$E$133,$I373,Exchange_Value)/1000),1)</f>
        <v>0</v>
      </c>
      <c r="CB373" s="151">
        <f>ROUND(IF($I373="Other HFC Blend",(AE373*$L373*SUMIF(Lists!$E$2:$E$133,'Quarterly Information'!$K373,Exchange_Value)+AE373*$N373*SUMIF(Lists!$E$2:$E$133,'Quarterly Information'!$M373,Exchange_Value)+AE373*$P373*SUMIF(Lists!$E$2:$E$133,'Quarterly Information'!$O373,Exchange_Value)+AE373*$R373*SUMIF(Lists!$E$2:$E$133,'Quarterly Information'!$Q373,Exchange_Value)+AE373*$T373*SUMIF(Lists!$E$2:$E$133,'Quarterly Information'!$S373,Exchange_Value))/1000,AE373*SUMIF(Lists!$E$2:$E$133,$I373,Exchange_Value)/1000),1)</f>
        <v>0</v>
      </c>
      <c r="CC373" s="151">
        <f>ROUND(IF($I373="Other HFC Blend",(AF373*$L373*SUMIF(Lists!$E$2:$E$133,'Quarterly Information'!$K373,Exchange_Value)+AF373*$N373*SUMIF(Lists!$E$2:$E$133,'Quarterly Information'!$M373,Exchange_Value)+AF373*$P373*SUMIF(Lists!$E$2:$E$133,'Quarterly Information'!$O373,Exchange_Value)+AF373*$R373*SUMIF(Lists!$E$2:$E$133,'Quarterly Information'!$Q373,Exchange_Value)+AF373*$T373*SUMIF(Lists!$E$2:$E$133,'Quarterly Information'!$S373,Exchange_Value))/1000,AF373*SUMIF(Lists!$E$2:$E$133,$I373,Exchange_Value)/1000),1)</f>
        <v>0</v>
      </c>
    </row>
    <row r="374" spans="1:81" ht="14.1">
      <c r="A374" s="18">
        <v>332</v>
      </c>
      <c r="B374" s="46" t="str">
        <f t="shared" si="221"/>
        <v/>
      </c>
      <c r="C374" s="72"/>
      <c r="D374" s="47"/>
      <c r="E374" s="81"/>
      <c r="F374" s="48"/>
      <c r="G374" s="49"/>
      <c r="H374" s="50"/>
      <c r="I374" s="92"/>
      <c r="J374" s="104"/>
      <c r="K374" s="109"/>
      <c r="L374" s="51"/>
      <c r="M374" s="48"/>
      <c r="N374" s="51"/>
      <c r="O374" s="48"/>
      <c r="P374" s="51"/>
      <c r="Q374" s="69"/>
      <c r="R374" s="51"/>
      <c r="S374" s="69"/>
      <c r="T374" s="110"/>
      <c r="U374" s="107"/>
      <c r="V374" s="48"/>
      <c r="W374" s="52"/>
      <c r="X374" s="48"/>
      <c r="Y374" s="116"/>
      <c r="Z374" s="133"/>
      <c r="AA374" s="131"/>
      <c r="AB374" s="76"/>
      <c r="AC374" s="76"/>
      <c r="AD374" s="76"/>
      <c r="AE374" s="76"/>
      <c r="AF374" s="76"/>
      <c r="AG374" s="145"/>
      <c r="AH374"/>
      <c r="AI374" s="148">
        <f t="shared" si="185"/>
        <v>0</v>
      </c>
      <c r="AJ374" s="148">
        <f t="shared" si="186"/>
        <v>0</v>
      </c>
      <c r="AK374" s="148">
        <f t="shared" si="187"/>
        <v>0</v>
      </c>
      <c r="AL374" s="148">
        <f t="shared" si="188"/>
        <v>0</v>
      </c>
      <c r="AM374" s="148">
        <f t="shared" si="189"/>
        <v>0</v>
      </c>
      <c r="AN374" s="148">
        <f t="shared" si="190"/>
        <v>0</v>
      </c>
      <c r="AO374" s="150"/>
      <c r="AP374" s="149" t="e">
        <f t="shared" si="191"/>
        <v>#DIV/0!</v>
      </c>
      <c r="AQ374" s="149" t="e">
        <f t="shared" si="192"/>
        <v>#DIV/0!</v>
      </c>
      <c r="AR374" s="149" t="e">
        <f t="shared" si="193"/>
        <v>#DIV/0!</v>
      </c>
      <c r="AS374" s="149" t="e">
        <f t="shared" si="194"/>
        <v>#DIV/0!</v>
      </c>
      <c r="AT374" s="149" t="e">
        <f t="shared" si="195"/>
        <v>#DIV/0!</v>
      </c>
      <c r="AU374" s="148">
        <f t="shared" si="196"/>
        <v>0</v>
      </c>
      <c r="AV374" s="149" t="e">
        <f t="shared" si="197"/>
        <v>#DIV/0!</v>
      </c>
      <c r="AW374" s="149" t="e">
        <f t="shared" si="198"/>
        <v>#DIV/0!</v>
      </c>
      <c r="AX374" s="149" t="e">
        <f t="shared" si="199"/>
        <v>#DIV/0!</v>
      </c>
      <c r="AY374" s="149" t="e">
        <f t="shared" si="200"/>
        <v>#DIV/0!</v>
      </c>
      <c r="AZ374" s="149" t="e">
        <f t="shared" si="201"/>
        <v>#DIV/0!</v>
      </c>
      <c r="BA374" s="148">
        <f t="shared" si="202"/>
        <v>0</v>
      </c>
      <c r="BB374" s="149" t="e">
        <f t="shared" si="203"/>
        <v>#DIV/0!</v>
      </c>
      <c r="BC374" s="149" t="e">
        <f t="shared" si="204"/>
        <v>#DIV/0!</v>
      </c>
      <c r="BD374" s="149" t="e">
        <f t="shared" si="205"/>
        <v>#DIV/0!</v>
      </c>
      <c r="BE374" s="149" t="e">
        <f t="shared" si="206"/>
        <v>#DIV/0!</v>
      </c>
      <c r="BF374" s="149" t="e">
        <f t="shared" si="207"/>
        <v>#DIV/0!</v>
      </c>
      <c r="BG374" s="148">
        <f t="shared" si="208"/>
        <v>0</v>
      </c>
      <c r="BH374" s="149" t="e">
        <f t="shared" si="209"/>
        <v>#DIV/0!</v>
      </c>
      <c r="BI374" s="149" t="e">
        <f t="shared" si="210"/>
        <v>#DIV/0!</v>
      </c>
      <c r="BJ374" s="149" t="e">
        <f t="shared" si="211"/>
        <v>#DIV/0!</v>
      </c>
      <c r="BK374" s="149" t="e">
        <f t="shared" si="212"/>
        <v>#DIV/0!</v>
      </c>
      <c r="BL374" s="149" t="e">
        <f t="shared" si="213"/>
        <v>#DIV/0!</v>
      </c>
      <c r="BM374" s="148">
        <f t="shared" si="214"/>
        <v>0</v>
      </c>
      <c r="BN374" s="149" t="e">
        <f t="shared" si="215"/>
        <v>#DIV/0!</v>
      </c>
      <c r="BO374" s="149" t="e">
        <f t="shared" si="216"/>
        <v>#DIV/0!</v>
      </c>
      <c r="BP374" s="149" t="e">
        <f t="shared" si="217"/>
        <v>#DIV/0!</v>
      </c>
      <c r="BQ374" s="149" t="e">
        <f t="shared" si="218"/>
        <v>#DIV/0!</v>
      </c>
      <c r="BR374" s="149" t="e">
        <f t="shared" si="219"/>
        <v>#DIV/0!</v>
      </c>
      <c r="BS374" s="148">
        <f t="shared" si="220"/>
        <v>0</v>
      </c>
      <c r="BT374" s="150"/>
      <c r="BU374" s="150" t="e">
        <f>VLOOKUP(I374,Lists!$D$2:$D$19,1,FALSE)</f>
        <v>#N/A</v>
      </c>
      <c r="BV374" s="150" t="e">
        <f>VLOOKUP($I374,Blends!$B$2:$B$115,1,FALSE)</f>
        <v>#N/A</v>
      </c>
      <c r="BW374" s="150"/>
      <c r="BX374" s="151">
        <f>ROUND(IF($I374="Other HFC Blend",(AA374*$L374*SUMIF(Lists!$E$2:$E$133,'Quarterly Information'!$K374,Exchange_Value)+AA374*$N374*SUMIF(Lists!$E$2:$E$133,'Quarterly Information'!$M374,Exchange_Value)+AA374*$P374*SUMIF(Lists!$E$2:$E$133,'Quarterly Information'!$O374,Exchange_Value)+AA374*$R374*SUMIF(Lists!$E$2:$E$133,'Quarterly Information'!$Q374,Exchange_Value)+AA374*$T374*SUMIF(Lists!$E$2:$E$133,'Quarterly Information'!$S374,Exchange_Value))/1000,AA374*SUMIF(Lists!$E$2:$E$133,$I374,Exchange_Value)/1000),1)</f>
        <v>0</v>
      </c>
      <c r="BY374" s="151">
        <f>ROUND(IF($I374="Other HFC Blend",(AB374*$L374*SUMIF(Lists!$E$2:$E$133,'Quarterly Information'!$K374,Exchange_Value)+AB374*$N374*SUMIF(Lists!$E$2:$E$133,'Quarterly Information'!$M374,Exchange_Value)+AB374*$P374*SUMIF(Lists!$E$2:$E$133,'Quarterly Information'!$O374,Exchange_Value)+AB374*$R374*SUMIF(Lists!$E$2:$E$133,'Quarterly Information'!$Q374,Exchange_Value)+AB374*$T374*SUMIF(Lists!$E$2:$E$133,'Quarterly Information'!$S374,Exchange_Value))/1000,AB374*SUMIF(Lists!$E$2:$E$133,$I374,Exchange_Value)/1000),1)</f>
        <v>0</v>
      </c>
      <c r="BZ374" s="151">
        <f>ROUND(IF($I374="Other HFC Blend",(AC374*$L374*SUMIF(Lists!$E$2:$E$133,'Quarterly Information'!$K374,Exchange_Value)+AC374*$N374*SUMIF(Lists!$E$2:$E$133,'Quarterly Information'!$M374,Exchange_Value)+AC374*$P374*SUMIF(Lists!$E$2:$E$133,'Quarterly Information'!$O374,Exchange_Value)+AC374*$R374*SUMIF(Lists!$E$2:$E$133,'Quarterly Information'!$Q374,Exchange_Value)+AC374*$T374*SUMIF(Lists!$E$2:$E$133,'Quarterly Information'!$S374,Exchange_Value))/1000,AC374*SUMIF(Lists!$E$2:$E$133,$I374,Exchange_Value)/1000),1)</f>
        <v>0</v>
      </c>
      <c r="CA374" s="151">
        <f>ROUND(IF($I374="Other HFC Blend",(AD374*$L374*SUMIF(Lists!$E$2:$E$133,'Quarterly Information'!$K374,Exchange_Value)+AD374*$N374*SUMIF(Lists!$E$2:$E$133,'Quarterly Information'!$M374,Exchange_Value)+AD374*$P374*SUMIF(Lists!$E$2:$E$133,'Quarterly Information'!$O374,Exchange_Value)+AD374*$R374*SUMIF(Lists!$E$2:$E$133,'Quarterly Information'!$Q374,Exchange_Value)+AD374*$T374*SUMIF(Lists!$E$2:$E$133,'Quarterly Information'!$S374,Exchange_Value))/1000,AD374*SUMIF(Lists!$E$2:$E$133,$I374,Exchange_Value)/1000),1)</f>
        <v>0</v>
      </c>
      <c r="CB374" s="151">
        <f>ROUND(IF($I374="Other HFC Blend",(AE374*$L374*SUMIF(Lists!$E$2:$E$133,'Quarterly Information'!$K374,Exchange_Value)+AE374*$N374*SUMIF(Lists!$E$2:$E$133,'Quarterly Information'!$M374,Exchange_Value)+AE374*$P374*SUMIF(Lists!$E$2:$E$133,'Quarterly Information'!$O374,Exchange_Value)+AE374*$R374*SUMIF(Lists!$E$2:$E$133,'Quarterly Information'!$Q374,Exchange_Value)+AE374*$T374*SUMIF(Lists!$E$2:$E$133,'Quarterly Information'!$S374,Exchange_Value))/1000,AE374*SUMIF(Lists!$E$2:$E$133,$I374,Exchange_Value)/1000),1)</f>
        <v>0</v>
      </c>
      <c r="CC374" s="151">
        <f>ROUND(IF($I374="Other HFC Blend",(AF374*$L374*SUMIF(Lists!$E$2:$E$133,'Quarterly Information'!$K374,Exchange_Value)+AF374*$N374*SUMIF(Lists!$E$2:$E$133,'Quarterly Information'!$M374,Exchange_Value)+AF374*$P374*SUMIF(Lists!$E$2:$E$133,'Quarterly Information'!$O374,Exchange_Value)+AF374*$R374*SUMIF(Lists!$E$2:$E$133,'Quarterly Information'!$Q374,Exchange_Value)+AF374*$T374*SUMIF(Lists!$E$2:$E$133,'Quarterly Information'!$S374,Exchange_Value))/1000,AF374*SUMIF(Lists!$E$2:$E$133,$I374,Exchange_Value)/1000),1)</f>
        <v>0</v>
      </c>
    </row>
    <row r="375" spans="1:81" ht="14.1">
      <c r="A375" s="18">
        <v>333</v>
      </c>
      <c r="B375" s="46" t="str">
        <f t="shared" si="221"/>
        <v/>
      </c>
      <c r="C375" s="72"/>
      <c r="D375" s="47"/>
      <c r="E375" s="81"/>
      <c r="F375" s="48"/>
      <c r="G375" s="49"/>
      <c r="H375" s="50"/>
      <c r="I375" s="92"/>
      <c r="J375" s="104"/>
      <c r="K375" s="109"/>
      <c r="L375" s="51"/>
      <c r="M375" s="48"/>
      <c r="N375" s="51"/>
      <c r="O375" s="48"/>
      <c r="P375" s="51"/>
      <c r="Q375" s="69"/>
      <c r="R375" s="51"/>
      <c r="S375" s="69"/>
      <c r="T375" s="110"/>
      <c r="U375" s="107"/>
      <c r="V375" s="48"/>
      <c r="W375" s="52"/>
      <c r="X375" s="48"/>
      <c r="Y375" s="116"/>
      <c r="Z375" s="133"/>
      <c r="AA375" s="131"/>
      <c r="AB375" s="76"/>
      <c r="AC375" s="76"/>
      <c r="AD375" s="76"/>
      <c r="AE375" s="76"/>
      <c r="AF375" s="76"/>
      <c r="AG375" s="145"/>
      <c r="AH375"/>
      <c r="AI375" s="148">
        <f t="shared" si="185"/>
        <v>0</v>
      </c>
      <c r="AJ375" s="148">
        <f t="shared" si="186"/>
        <v>0</v>
      </c>
      <c r="AK375" s="148">
        <f t="shared" si="187"/>
        <v>0</v>
      </c>
      <c r="AL375" s="148">
        <f t="shared" si="188"/>
        <v>0</v>
      </c>
      <c r="AM375" s="148">
        <f t="shared" si="189"/>
        <v>0</v>
      </c>
      <c r="AN375" s="148">
        <f t="shared" si="190"/>
        <v>0</v>
      </c>
      <c r="AO375" s="150"/>
      <c r="AP375" s="149" t="e">
        <f t="shared" si="191"/>
        <v>#DIV/0!</v>
      </c>
      <c r="AQ375" s="149" t="e">
        <f t="shared" si="192"/>
        <v>#DIV/0!</v>
      </c>
      <c r="AR375" s="149" t="e">
        <f t="shared" si="193"/>
        <v>#DIV/0!</v>
      </c>
      <c r="AS375" s="149" t="e">
        <f t="shared" si="194"/>
        <v>#DIV/0!</v>
      </c>
      <c r="AT375" s="149" t="e">
        <f t="shared" si="195"/>
        <v>#DIV/0!</v>
      </c>
      <c r="AU375" s="148">
        <f t="shared" si="196"/>
        <v>0</v>
      </c>
      <c r="AV375" s="149" t="e">
        <f t="shared" si="197"/>
        <v>#DIV/0!</v>
      </c>
      <c r="AW375" s="149" t="e">
        <f t="shared" si="198"/>
        <v>#DIV/0!</v>
      </c>
      <c r="AX375" s="149" t="e">
        <f t="shared" si="199"/>
        <v>#DIV/0!</v>
      </c>
      <c r="AY375" s="149" t="e">
        <f t="shared" si="200"/>
        <v>#DIV/0!</v>
      </c>
      <c r="AZ375" s="149" t="e">
        <f t="shared" si="201"/>
        <v>#DIV/0!</v>
      </c>
      <c r="BA375" s="148">
        <f t="shared" si="202"/>
        <v>0</v>
      </c>
      <c r="BB375" s="149" t="e">
        <f t="shared" si="203"/>
        <v>#DIV/0!</v>
      </c>
      <c r="BC375" s="149" t="e">
        <f t="shared" si="204"/>
        <v>#DIV/0!</v>
      </c>
      <c r="BD375" s="149" t="e">
        <f t="shared" si="205"/>
        <v>#DIV/0!</v>
      </c>
      <c r="BE375" s="149" t="e">
        <f t="shared" si="206"/>
        <v>#DIV/0!</v>
      </c>
      <c r="BF375" s="149" t="e">
        <f t="shared" si="207"/>
        <v>#DIV/0!</v>
      </c>
      <c r="BG375" s="148">
        <f t="shared" si="208"/>
        <v>0</v>
      </c>
      <c r="BH375" s="149" t="e">
        <f t="shared" si="209"/>
        <v>#DIV/0!</v>
      </c>
      <c r="BI375" s="149" t="e">
        <f t="shared" si="210"/>
        <v>#DIV/0!</v>
      </c>
      <c r="BJ375" s="149" t="e">
        <f t="shared" si="211"/>
        <v>#DIV/0!</v>
      </c>
      <c r="BK375" s="149" t="e">
        <f t="shared" si="212"/>
        <v>#DIV/0!</v>
      </c>
      <c r="BL375" s="149" t="e">
        <f t="shared" si="213"/>
        <v>#DIV/0!</v>
      </c>
      <c r="BM375" s="148">
        <f t="shared" si="214"/>
        <v>0</v>
      </c>
      <c r="BN375" s="149" t="e">
        <f t="shared" si="215"/>
        <v>#DIV/0!</v>
      </c>
      <c r="BO375" s="149" t="e">
        <f t="shared" si="216"/>
        <v>#DIV/0!</v>
      </c>
      <c r="BP375" s="149" t="e">
        <f t="shared" si="217"/>
        <v>#DIV/0!</v>
      </c>
      <c r="BQ375" s="149" t="e">
        <f t="shared" si="218"/>
        <v>#DIV/0!</v>
      </c>
      <c r="BR375" s="149" t="e">
        <f t="shared" si="219"/>
        <v>#DIV/0!</v>
      </c>
      <c r="BS375" s="148">
        <f t="shared" si="220"/>
        <v>0</v>
      </c>
      <c r="BT375" s="150"/>
      <c r="BU375" s="150" t="e">
        <f>VLOOKUP(I375,Lists!$D$2:$D$19,1,FALSE)</f>
        <v>#N/A</v>
      </c>
      <c r="BV375" s="150" t="e">
        <f>VLOOKUP($I375,Blends!$B$2:$B$115,1,FALSE)</f>
        <v>#N/A</v>
      </c>
      <c r="BW375" s="150"/>
      <c r="BX375" s="151">
        <f>ROUND(IF($I375="Other HFC Blend",(AA375*$L375*SUMIF(Lists!$E$2:$E$133,'Quarterly Information'!$K375,Exchange_Value)+AA375*$N375*SUMIF(Lists!$E$2:$E$133,'Quarterly Information'!$M375,Exchange_Value)+AA375*$P375*SUMIF(Lists!$E$2:$E$133,'Quarterly Information'!$O375,Exchange_Value)+AA375*$R375*SUMIF(Lists!$E$2:$E$133,'Quarterly Information'!$Q375,Exchange_Value)+AA375*$T375*SUMIF(Lists!$E$2:$E$133,'Quarterly Information'!$S375,Exchange_Value))/1000,AA375*SUMIF(Lists!$E$2:$E$133,$I375,Exchange_Value)/1000),1)</f>
        <v>0</v>
      </c>
      <c r="BY375" s="151">
        <f>ROUND(IF($I375="Other HFC Blend",(AB375*$L375*SUMIF(Lists!$E$2:$E$133,'Quarterly Information'!$K375,Exchange_Value)+AB375*$N375*SUMIF(Lists!$E$2:$E$133,'Quarterly Information'!$M375,Exchange_Value)+AB375*$P375*SUMIF(Lists!$E$2:$E$133,'Quarterly Information'!$O375,Exchange_Value)+AB375*$R375*SUMIF(Lists!$E$2:$E$133,'Quarterly Information'!$Q375,Exchange_Value)+AB375*$T375*SUMIF(Lists!$E$2:$E$133,'Quarterly Information'!$S375,Exchange_Value))/1000,AB375*SUMIF(Lists!$E$2:$E$133,$I375,Exchange_Value)/1000),1)</f>
        <v>0</v>
      </c>
      <c r="BZ375" s="151">
        <f>ROUND(IF($I375="Other HFC Blend",(AC375*$L375*SUMIF(Lists!$E$2:$E$133,'Quarterly Information'!$K375,Exchange_Value)+AC375*$N375*SUMIF(Lists!$E$2:$E$133,'Quarterly Information'!$M375,Exchange_Value)+AC375*$P375*SUMIF(Lists!$E$2:$E$133,'Quarterly Information'!$O375,Exchange_Value)+AC375*$R375*SUMIF(Lists!$E$2:$E$133,'Quarterly Information'!$Q375,Exchange_Value)+AC375*$T375*SUMIF(Lists!$E$2:$E$133,'Quarterly Information'!$S375,Exchange_Value))/1000,AC375*SUMIF(Lists!$E$2:$E$133,$I375,Exchange_Value)/1000),1)</f>
        <v>0</v>
      </c>
      <c r="CA375" s="151">
        <f>ROUND(IF($I375="Other HFC Blend",(AD375*$L375*SUMIF(Lists!$E$2:$E$133,'Quarterly Information'!$K375,Exchange_Value)+AD375*$N375*SUMIF(Lists!$E$2:$E$133,'Quarterly Information'!$M375,Exchange_Value)+AD375*$P375*SUMIF(Lists!$E$2:$E$133,'Quarterly Information'!$O375,Exchange_Value)+AD375*$R375*SUMIF(Lists!$E$2:$E$133,'Quarterly Information'!$Q375,Exchange_Value)+AD375*$T375*SUMIF(Lists!$E$2:$E$133,'Quarterly Information'!$S375,Exchange_Value))/1000,AD375*SUMIF(Lists!$E$2:$E$133,$I375,Exchange_Value)/1000),1)</f>
        <v>0</v>
      </c>
      <c r="CB375" s="151">
        <f>ROUND(IF($I375="Other HFC Blend",(AE375*$L375*SUMIF(Lists!$E$2:$E$133,'Quarterly Information'!$K375,Exchange_Value)+AE375*$N375*SUMIF(Lists!$E$2:$E$133,'Quarterly Information'!$M375,Exchange_Value)+AE375*$P375*SUMIF(Lists!$E$2:$E$133,'Quarterly Information'!$O375,Exchange_Value)+AE375*$R375*SUMIF(Lists!$E$2:$E$133,'Quarterly Information'!$Q375,Exchange_Value)+AE375*$T375*SUMIF(Lists!$E$2:$E$133,'Quarterly Information'!$S375,Exchange_Value))/1000,AE375*SUMIF(Lists!$E$2:$E$133,$I375,Exchange_Value)/1000),1)</f>
        <v>0</v>
      </c>
      <c r="CC375" s="151">
        <f>ROUND(IF($I375="Other HFC Blend",(AF375*$L375*SUMIF(Lists!$E$2:$E$133,'Quarterly Information'!$K375,Exchange_Value)+AF375*$N375*SUMIF(Lists!$E$2:$E$133,'Quarterly Information'!$M375,Exchange_Value)+AF375*$P375*SUMIF(Lists!$E$2:$E$133,'Quarterly Information'!$O375,Exchange_Value)+AF375*$R375*SUMIF(Lists!$E$2:$E$133,'Quarterly Information'!$Q375,Exchange_Value)+AF375*$T375*SUMIF(Lists!$E$2:$E$133,'Quarterly Information'!$S375,Exchange_Value))/1000,AF375*SUMIF(Lists!$E$2:$E$133,$I375,Exchange_Value)/1000),1)</f>
        <v>0</v>
      </c>
    </row>
    <row r="376" spans="1:81" ht="14.1">
      <c r="A376" s="18">
        <v>334</v>
      </c>
      <c r="B376" s="46" t="str">
        <f t="shared" si="221"/>
        <v/>
      </c>
      <c r="C376" s="72"/>
      <c r="D376" s="47"/>
      <c r="E376" s="81"/>
      <c r="F376" s="48"/>
      <c r="G376" s="49"/>
      <c r="H376" s="50"/>
      <c r="I376" s="92"/>
      <c r="J376" s="104"/>
      <c r="K376" s="109"/>
      <c r="L376" s="51"/>
      <c r="M376" s="48"/>
      <c r="N376" s="51"/>
      <c r="O376" s="48"/>
      <c r="P376" s="51"/>
      <c r="Q376" s="69"/>
      <c r="R376" s="51"/>
      <c r="S376" s="69"/>
      <c r="T376" s="110"/>
      <c r="U376" s="107"/>
      <c r="V376" s="48"/>
      <c r="W376" s="52"/>
      <c r="X376" s="48"/>
      <c r="Y376" s="116"/>
      <c r="Z376" s="133"/>
      <c r="AA376" s="131"/>
      <c r="AB376" s="76"/>
      <c r="AC376" s="76"/>
      <c r="AD376" s="76"/>
      <c r="AE376" s="76"/>
      <c r="AF376" s="76"/>
      <c r="AG376" s="145"/>
      <c r="AH376"/>
      <c r="AI376" s="148">
        <f t="shared" si="185"/>
        <v>0</v>
      </c>
      <c r="AJ376" s="148">
        <f t="shared" si="186"/>
        <v>0</v>
      </c>
      <c r="AK376" s="148">
        <f t="shared" si="187"/>
        <v>0</v>
      </c>
      <c r="AL376" s="148">
        <f t="shared" si="188"/>
        <v>0</v>
      </c>
      <c r="AM376" s="148">
        <f t="shared" si="189"/>
        <v>0</v>
      </c>
      <c r="AN376" s="148">
        <f t="shared" si="190"/>
        <v>0</v>
      </c>
      <c r="AO376" s="150"/>
      <c r="AP376" s="149" t="e">
        <f t="shared" si="191"/>
        <v>#DIV/0!</v>
      </c>
      <c r="AQ376" s="149" t="e">
        <f t="shared" si="192"/>
        <v>#DIV/0!</v>
      </c>
      <c r="AR376" s="149" t="e">
        <f t="shared" si="193"/>
        <v>#DIV/0!</v>
      </c>
      <c r="AS376" s="149" t="e">
        <f t="shared" si="194"/>
        <v>#DIV/0!</v>
      </c>
      <c r="AT376" s="149" t="e">
        <f t="shared" si="195"/>
        <v>#DIV/0!</v>
      </c>
      <c r="AU376" s="148">
        <f t="shared" si="196"/>
        <v>0</v>
      </c>
      <c r="AV376" s="149" t="e">
        <f t="shared" si="197"/>
        <v>#DIV/0!</v>
      </c>
      <c r="AW376" s="149" t="e">
        <f t="shared" si="198"/>
        <v>#DIV/0!</v>
      </c>
      <c r="AX376" s="149" t="e">
        <f t="shared" si="199"/>
        <v>#DIV/0!</v>
      </c>
      <c r="AY376" s="149" t="e">
        <f t="shared" si="200"/>
        <v>#DIV/0!</v>
      </c>
      <c r="AZ376" s="149" t="e">
        <f t="shared" si="201"/>
        <v>#DIV/0!</v>
      </c>
      <c r="BA376" s="148">
        <f t="shared" si="202"/>
        <v>0</v>
      </c>
      <c r="BB376" s="149" t="e">
        <f t="shared" si="203"/>
        <v>#DIV/0!</v>
      </c>
      <c r="BC376" s="149" t="e">
        <f t="shared" si="204"/>
        <v>#DIV/0!</v>
      </c>
      <c r="BD376" s="149" t="e">
        <f t="shared" si="205"/>
        <v>#DIV/0!</v>
      </c>
      <c r="BE376" s="149" t="e">
        <f t="shared" si="206"/>
        <v>#DIV/0!</v>
      </c>
      <c r="BF376" s="149" t="e">
        <f t="shared" si="207"/>
        <v>#DIV/0!</v>
      </c>
      <c r="BG376" s="148">
        <f t="shared" si="208"/>
        <v>0</v>
      </c>
      <c r="BH376" s="149" t="e">
        <f t="shared" si="209"/>
        <v>#DIV/0!</v>
      </c>
      <c r="BI376" s="149" t="e">
        <f t="shared" si="210"/>
        <v>#DIV/0!</v>
      </c>
      <c r="BJ376" s="149" t="e">
        <f t="shared" si="211"/>
        <v>#DIV/0!</v>
      </c>
      <c r="BK376" s="149" t="e">
        <f t="shared" si="212"/>
        <v>#DIV/0!</v>
      </c>
      <c r="BL376" s="149" t="e">
        <f t="shared" si="213"/>
        <v>#DIV/0!</v>
      </c>
      <c r="BM376" s="148">
        <f t="shared" si="214"/>
        <v>0</v>
      </c>
      <c r="BN376" s="149" t="e">
        <f t="shared" si="215"/>
        <v>#DIV/0!</v>
      </c>
      <c r="BO376" s="149" t="e">
        <f t="shared" si="216"/>
        <v>#DIV/0!</v>
      </c>
      <c r="BP376" s="149" t="e">
        <f t="shared" si="217"/>
        <v>#DIV/0!</v>
      </c>
      <c r="BQ376" s="149" t="e">
        <f t="shared" si="218"/>
        <v>#DIV/0!</v>
      </c>
      <c r="BR376" s="149" t="e">
        <f t="shared" si="219"/>
        <v>#DIV/0!</v>
      </c>
      <c r="BS376" s="148">
        <f t="shared" si="220"/>
        <v>0</v>
      </c>
      <c r="BT376" s="150"/>
      <c r="BU376" s="150" t="e">
        <f>VLOOKUP(I376,Lists!$D$2:$D$19,1,FALSE)</f>
        <v>#N/A</v>
      </c>
      <c r="BV376" s="150" t="e">
        <f>VLOOKUP($I376,Blends!$B$2:$B$115,1,FALSE)</f>
        <v>#N/A</v>
      </c>
      <c r="BW376" s="150"/>
      <c r="BX376" s="151">
        <f>ROUND(IF($I376="Other HFC Blend",(AA376*$L376*SUMIF(Lists!$E$2:$E$133,'Quarterly Information'!$K376,Exchange_Value)+AA376*$N376*SUMIF(Lists!$E$2:$E$133,'Quarterly Information'!$M376,Exchange_Value)+AA376*$P376*SUMIF(Lists!$E$2:$E$133,'Quarterly Information'!$O376,Exchange_Value)+AA376*$R376*SUMIF(Lists!$E$2:$E$133,'Quarterly Information'!$Q376,Exchange_Value)+AA376*$T376*SUMIF(Lists!$E$2:$E$133,'Quarterly Information'!$S376,Exchange_Value))/1000,AA376*SUMIF(Lists!$E$2:$E$133,$I376,Exchange_Value)/1000),1)</f>
        <v>0</v>
      </c>
      <c r="BY376" s="151">
        <f>ROUND(IF($I376="Other HFC Blend",(AB376*$L376*SUMIF(Lists!$E$2:$E$133,'Quarterly Information'!$K376,Exchange_Value)+AB376*$N376*SUMIF(Lists!$E$2:$E$133,'Quarterly Information'!$M376,Exchange_Value)+AB376*$P376*SUMIF(Lists!$E$2:$E$133,'Quarterly Information'!$O376,Exchange_Value)+AB376*$R376*SUMIF(Lists!$E$2:$E$133,'Quarterly Information'!$Q376,Exchange_Value)+AB376*$T376*SUMIF(Lists!$E$2:$E$133,'Quarterly Information'!$S376,Exchange_Value))/1000,AB376*SUMIF(Lists!$E$2:$E$133,$I376,Exchange_Value)/1000),1)</f>
        <v>0</v>
      </c>
      <c r="BZ376" s="151">
        <f>ROUND(IF($I376="Other HFC Blend",(AC376*$L376*SUMIF(Lists!$E$2:$E$133,'Quarterly Information'!$K376,Exchange_Value)+AC376*$N376*SUMIF(Lists!$E$2:$E$133,'Quarterly Information'!$M376,Exchange_Value)+AC376*$P376*SUMIF(Lists!$E$2:$E$133,'Quarterly Information'!$O376,Exchange_Value)+AC376*$R376*SUMIF(Lists!$E$2:$E$133,'Quarterly Information'!$Q376,Exchange_Value)+AC376*$T376*SUMIF(Lists!$E$2:$E$133,'Quarterly Information'!$S376,Exchange_Value))/1000,AC376*SUMIF(Lists!$E$2:$E$133,$I376,Exchange_Value)/1000),1)</f>
        <v>0</v>
      </c>
      <c r="CA376" s="151">
        <f>ROUND(IF($I376="Other HFC Blend",(AD376*$L376*SUMIF(Lists!$E$2:$E$133,'Quarterly Information'!$K376,Exchange_Value)+AD376*$N376*SUMIF(Lists!$E$2:$E$133,'Quarterly Information'!$M376,Exchange_Value)+AD376*$P376*SUMIF(Lists!$E$2:$E$133,'Quarterly Information'!$O376,Exchange_Value)+AD376*$R376*SUMIF(Lists!$E$2:$E$133,'Quarterly Information'!$Q376,Exchange_Value)+AD376*$T376*SUMIF(Lists!$E$2:$E$133,'Quarterly Information'!$S376,Exchange_Value))/1000,AD376*SUMIF(Lists!$E$2:$E$133,$I376,Exchange_Value)/1000),1)</f>
        <v>0</v>
      </c>
      <c r="CB376" s="151">
        <f>ROUND(IF($I376="Other HFC Blend",(AE376*$L376*SUMIF(Lists!$E$2:$E$133,'Quarterly Information'!$K376,Exchange_Value)+AE376*$N376*SUMIF(Lists!$E$2:$E$133,'Quarterly Information'!$M376,Exchange_Value)+AE376*$P376*SUMIF(Lists!$E$2:$E$133,'Quarterly Information'!$O376,Exchange_Value)+AE376*$R376*SUMIF(Lists!$E$2:$E$133,'Quarterly Information'!$Q376,Exchange_Value)+AE376*$T376*SUMIF(Lists!$E$2:$E$133,'Quarterly Information'!$S376,Exchange_Value))/1000,AE376*SUMIF(Lists!$E$2:$E$133,$I376,Exchange_Value)/1000),1)</f>
        <v>0</v>
      </c>
      <c r="CC376" s="151">
        <f>ROUND(IF($I376="Other HFC Blend",(AF376*$L376*SUMIF(Lists!$E$2:$E$133,'Quarterly Information'!$K376,Exchange_Value)+AF376*$N376*SUMIF(Lists!$E$2:$E$133,'Quarterly Information'!$M376,Exchange_Value)+AF376*$P376*SUMIF(Lists!$E$2:$E$133,'Quarterly Information'!$O376,Exchange_Value)+AF376*$R376*SUMIF(Lists!$E$2:$E$133,'Quarterly Information'!$Q376,Exchange_Value)+AF376*$T376*SUMIF(Lists!$E$2:$E$133,'Quarterly Information'!$S376,Exchange_Value))/1000,AF376*SUMIF(Lists!$E$2:$E$133,$I376,Exchange_Value)/1000),1)</f>
        <v>0</v>
      </c>
    </row>
    <row r="377" spans="1:81" ht="14.1">
      <c r="A377" s="18">
        <v>335</v>
      </c>
      <c r="B377" s="46" t="str">
        <f t="shared" si="221"/>
        <v/>
      </c>
      <c r="C377" s="72"/>
      <c r="D377" s="47"/>
      <c r="E377" s="81"/>
      <c r="F377" s="48"/>
      <c r="G377" s="49"/>
      <c r="H377" s="50"/>
      <c r="I377" s="92"/>
      <c r="J377" s="104"/>
      <c r="K377" s="109"/>
      <c r="L377" s="51"/>
      <c r="M377" s="48"/>
      <c r="N377" s="51"/>
      <c r="O377" s="48"/>
      <c r="P377" s="51"/>
      <c r="Q377" s="69"/>
      <c r="R377" s="51"/>
      <c r="S377" s="69"/>
      <c r="T377" s="110"/>
      <c r="U377" s="107"/>
      <c r="V377" s="48"/>
      <c r="W377" s="52"/>
      <c r="X377" s="48"/>
      <c r="Y377" s="116"/>
      <c r="Z377" s="133"/>
      <c r="AA377" s="131"/>
      <c r="AB377" s="76"/>
      <c r="AC377" s="76"/>
      <c r="AD377" s="76"/>
      <c r="AE377" s="76"/>
      <c r="AF377" s="76"/>
      <c r="AG377" s="145"/>
      <c r="AH377"/>
      <c r="AI377" s="148">
        <f t="shared" si="185"/>
        <v>0</v>
      </c>
      <c r="AJ377" s="148">
        <f t="shared" si="186"/>
        <v>0</v>
      </c>
      <c r="AK377" s="148">
        <f t="shared" si="187"/>
        <v>0</v>
      </c>
      <c r="AL377" s="148">
        <f t="shared" si="188"/>
        <v>0</v>
      </c>
      <c r="AM377" s="148">
        <f t="shared" si="189"/>
        <v>0</v>
      </c>
      <c r="AN377" s="148">
        <f t="shared" si="190"/>
        <v>0</v>
      </c>
      <c r="AO377" s="150"/>
      <c r="AP377" s="149" t="e">
        <f t="shared" si="191"/>
        <v>#DIV/0!</v>
      </c>
      <c r="AQ377" s="149" t="e">
        <f t="shared" si="192"/>
        <v>#DIV/0!</v>
      </c>
      <c r="AR377" s="149" t="e">
        <f t="shared" si="193"/>
        <v>#DIV/0!</v>
      </c>
      <c r="AS377" s="149" t="e">
        <f t="shared" si="194"/>
        <v>#DIV/0!</v>
      </c>
      <c r="AT377" s="149" t="e">
        <f t="shared" si="195"/>
        <v>#DIV/0!</v>
      </c>
      <c r="AU377" s="148">
        <f t="shared" si="196"/>
        <v>0</v>
      </c>
      <c r="AV377" s="149" t="e">
        <f t="shared" si="197"/>
        <v>#DIV/0!</v>
      </c>
      <c r="AW377" s="149" t="e">
        <f t="shared" si="198"/>
        <v>#DIV/0!</v>
      </c>
      <c r="AX377" s="149" t="e">
        <f t="shared" si="199"/>
        <v>#DIV/0!</v>
      </c>
      <c r="AY377" s="149" t="e">
        <f t="shared" si="200"/>
        <v>#DIV/0!</v>
      </c>
      <c r="AZ377" s="149" t="e">
        <f t="shared" si="201"/>
        <v>#DIV/0!</v>
      </c>
      <c r="BA377" s="148">
        <f t="shared" si="202"/>
        <v>0</v>
      </c>
      <c r="BB377" s="149" t="e">
        <f t="shared" si="203"/>
        <v>#DIV/0!</v>
      </c>
      <c r="BC377" s="149" t="e">
        <f t="shared" si="204"/>
        <v>#DIV/0!</v>
      </c>
      <c r="BD377" s="149" t="e">
        <f t="shared" si="205"/>
        <v>#DIV/0!</v>
      </c>
      <c r="BE377" s="149" t="e">
        <f t="shared" si="206"/>
        <v>#DIV/0!</v>
      </c>
      <c r="BF377" s="149" t="e">
        <f t="shared" si="207"/>
        <v>#DIV/0!</v>
      </c>
      <c r="BG377" s="148">
        <f t="shared" si="208"/>
        <v>0</v>
      </c>
      <c r="BH377" s="149" t="e">
        <f t="shared" si="209"/>
        <v>#DIV/0!</v>
      </c>
      <c r="BI377" s="149" t="e">
        <f t="shared" si="210"/>
        <v>#DIV/0!</v>
      </c>
      <c r="BJ377" s="149" t="e">
        <f t="shared" si="211"/>
        <v>#DIV/0!</v>
      </c>
      <c r="BK377" s="149" t="e">
        <f t="shared" si="212"/>
        <v>#DIV/0!</v>
      </c>
      <c r="BL377" s="149" t="e">
        <f t="shared" si="213"/>
        <v>#DIV/0!</v>
      </c>
      <c r="BM377" s="148">
        <f t="shared" si="214"/>
        <v>0</v>
      </c>
      <c r="BN377" s="149" t="e">
        <f t="shared" si="215"/>
        <v>#DIV/0!</v>
      </c>
      <c r="BO377" s="149" t="e">
        <f t="shared" si="216"/>
        <v>#DIV/0!</v>
      </c>
      <c r="BP377" s="149" t="e">
        <f t="shared" si="217"/>
        <v>#DIV/0!</v>
      </c>
      <c r="BQ377" s="149" t="e">
        <f t="shared" si="218"/>
        <v>#DIV/0!</v>
      </c>
      <c r="BR377" s="149" t="e">
        <f t="shared" si="219"/>
        <v>#DIV/0!</v>
      </c>
      <c r="BS377" s="148">
        <f t="shared" si="220"/>
        <v>0</v>
      </c>
      <c r="BT377" s="150"/>
      <c r="BU377" s="150" t="e">
        <f>VLOOKUP(I377,Lists!$D$2:$D$19,1,FALSE)</f>
        <v>#N/A</v>
      </c>
      <c r="BV377" s="150" t="e">
        <f>VLOOKUP($I377,Blends!$B$2:$B$115,1,FALSE)</f>
        <v>#N/A</v>
      </c>
      <c r="BW377" s="150"/>
      <c r="BX377" s="151">
        <f>ROUND(IF($I377="Other HFC Blend",(AA377*$L377*SUMIF(Lists!$E$2:$E$133,'Quarterly Information'!$K377,Exchange_Value)+AA377*$N377*SUMIF(Lists!$E$2:$E$133,'Quarterly Information'!$M377,Exchange_Value)+AA377*$P377*SUMIF(Lists!$E$2:$E$133,'Quarterly Information'!$O377,Exchange_Value)+AA377*$R377*SUMIF(Lists!$E$2:$E$133,'Quarterly Information'!$Q377,Exchange_Value)+AA377*$T377*SUMIF(Lists!$E$2:$E$133,'Quarterly Information'!$S377,Exchange_Value))/1000,AA377*SUMIF(Lists!$E$2:$E$133,$I377,Exchange_Value)/1000),1)</f>
        <v>0</v>
      </c>
      <c r="BY377" s="151">
        <f>ROUND(IF($I377="Other HFC Blend",(AB377*$L377*SUMIF(Lists!$E$2:$E$133,'Quarterly Information'!$K377,Exchange_Value)+AB377*$N377*SUMIF(Lists!$E$2:$E$133,'Quarterly Information'!$M377,Exchange_Value)+AB377*$P377*SUMIF(Lists!$E$2:$E$133,'Quarterly Information'!$O377,Exchange_Value)+AB377*$R377*SUMIF(Lists!$E$2:$E$133,'Quarterly Information'!$Q377,Exchange_Value)+AB377*$T377*SUMIF(Lists!$E$2:$E$133,'Quarterly Information'!$S377,Exchange_Value))/1000,AB377*SUMIF(Lists!$E$2:$E$133,$I377,Exchange_Value)/1000),1)</f>
        <v>0</v>
      </c>
      <c r="BZ377" s="151">
        <f>ROUND(IF($I377="Other HFC Blend",(AC377*$L377*SUMIF(Lists!$E$2:$E$133,'Quarterly Information'!$K377,Exchange_Value)+AC377*$N377*SUMIF(Lists!$E$2:$E$133,'Quarterly Information'!$M377,Exchange_Value)+AC377*$P377*SUMIF(Lists!$E$2:$E$133,'Quarterly Information'!$O377,Exchange_Value)+AC377*$R377*SUMIF(Lists!$E$2:$E$133,'Quarterly Information'!$Q377,Exchange_Value)+AC377*$T377*SUMIF(Lists!$E$2:$E$133,'Quarterly Information'!$S377,Exchange_Value))/1000,AC377*SUMIF(Lists!$E$2:$E$133,$I377,Exchange_Value)/1000),1)</f>
        <v>0</v>
      </c>
      <c r="CA377" s="151">
        <f>ROUND(IF($I377="Other HFC Blend",(AD377*$L377*SUMIF(Lists!$E$2:$E$133,'Quarterly Information'!$K377,Exchange_Value)+AD377*$N377*SUMIF(Lists!$E$2:$E$133,'Quarterly Information'!$M377,Exchange_Value)+AD377*$P377*SUMIF(Lists!$E$2:$E$133,'Quarterly Information'!$O377,Exchange_Value)+AD377*$R377*SUMIF(Lists!$E$2:$E$133,'Quarterly Information'!$Q377,Exchange_Value)+AD377*$T377*SUMIF(Lists!$E$2:$E$133,'Quarterly Information'!$S377,Exchange_Value))/1000,AD377*SUMIF(Lists!$E$2:$E$133,$I377,Exchange_Value)/1000),1)</f>
        <v>0</v>
      </c>
      <c r="CB377" s="151">
        <f>ROUND(IF($I377="Other HFC Blend",(AE377*$L377*SUMIF(Lists!$E$2:$E$133,'Quarterly Information'!$K377,Exchange_Value)+AE377*$N377*SUMIF(Lists!$E$2:$E$133,'Quarterly Information'!$M377,Exchange_Value)+AE377*$P377*SUMIF(Lists!$E$2:$E$133,'Quarterly Information'!$O377,Exchange_Value)+AE377*$R377*SUMIF(Lists!$E$2:$E$133,'Quarterly Information'!$Q377,Exchange_Value)+AE377*$T377*SUMIF(Lists!$E$2:$E$133,'Quarterly Information'!$S377,Exchange_Value))/1000,AE377*SUMIF(Lists!$E$2:$E$133,$I377,Exchange_Value)/1000),1)</f>
        <v>0</v>
      </c>
      <c r="CC377" s="151">
        <f>ROUND(IF($I377="Other HFC Blend",(AF377*$L377*SUMIF(Lists!$E$2:$E$133,'Quarterly Information'!$K377,Exchange_Value)+AF377*$N377*SUMIF(Lists!$E$2:$E$133,'Quarterly Information'!$M377,Exchange_Value)+AF377*$P377*SUMIF(Lists!$E$2:$E$133,'Quarterly Information'!$O377,Exchange_Value)+AF377*$R377*SUMIF(Lists!$E$2:$E$133,'Quarterly Information'!$Q377,Exchange_Value)+AF377*$T377*SUMIF(Lists!$E$2:$E$133,'Quarterly Information'!$S377,Exchange_Value))/1000,AF377*SUMIF(Lists!$E$2:$E$133,$I377,Exchange_Value)/1000),1)</f>
        <v>0</v>
      </c>
    </row>
    <row r="378" spans="1:81" ht="14.1">
      <c r="A378" s="18">
        <v>336</v>
      </c>
      <c r="B378" s="46" t="str">
        <f t="shared" si="221"/>
        <v/>
      </c>
      <c r="C378" s="72"/>
      <c r="D378" s="47"/>
      <c r="E378" s="81"/>
      <c r="F378" s="48"/>
      <c r="G378" s="49"/>
      <c r="H378" s="50"/>
      <c r="I378" s="92"/>
      <c r="J378" s="104"/>
      <c r="K378" s="109"/>
      <c r="L378" s="51"/>
      <c r="M378" s="48"/>
      <c r="N378" s="51"/>
      <c r="O378" s="48"/>
      <c r="P378" s="51"/>
      <c r="Q378" s="69"/>
      <c r="R378" s="51"/>
      <c r="S378" s="69"/>
      <c r="T378" s="110"/>
      <c r="U378" s="107"/>
      <c r="V378" s="48"/>
      <c r="W378" s="52"/>
      <c r="X378" s="48"/>
      <c r="Y378" s="116"/>
      <c r="Z378" s="133"/>
      <c r="AA378" s="131"/>
      <c r="AB378" s="76"/>
      <c r="AC378" s="76"/>
      <c r="AD378" s="76"/>
      <c r="AE378" s="76"/>
      <c r="AF378" s="76"/>
      <c r="AG378" s="145"/>
      <c r="AH378"/>
      <c r="AI378" s="148">
        <f t="shared" si="185"/>
        <v>0</v>
      </c>
      <c r="AJ378" s="148">
        <f t="shared" si="186"/>
        <v>0</v>
      </c>
      <c r="AK378" s="148">
        <f t="shared" si="187"/>
        <v>0</v>
      </c>
      <c r="AL378" s="148">
        <f t="shared" si="188"/>
        <v>0</v>
      </c>
      <c r="AM378" s="148">
        <f t="shared" si="189"/>
        <v>0</v>
      </c>
      <c r="AN378" s="148">
        <f t="shared" si="190"/>
        <v>0</v>
      </c>
      <c r="AO378" s="150"/>
      <c r="AP378" s="149" t="e">
        <f t="shared" si="191"/>
        <v>#DIV/0!</v>
      </c>
      <c r="AQ378" s="149" t="e">
        <f t="shared" si="192"/>
        <v>#DIV/0!</v>
      </c>
      <c r="AR378" s="149" t="e">
        <f t="shared" si="193"/>
        <v>#DIV/0!</v>
      </c>
      <c r="AS378" s="149" t="e">
        <f t="shared" si="194"/>
        <v>#DIV/0!</v>
      </c>
      <c r="AT378" s="149" t="e">
        <f t="shared" si="195"/>
        <v>#DIV/0!</v>
      </c>
      <c r="AU378" s="148">
        <f t="shared" si="196"/>
        <v>0</v>
      </c>
      <c r="AV378" s="149" t="e">
        <f t="shared" si="197"/>
        <v>#DIV/0!</v>
      </c>
      <c r="AW378" s="149" t="e">
        <f t="shared" si="198"/>
        <v>#DIV/0!</v>
      </c>
      <c r="AX378" s="149" t="e">
        <f t="shared" si="199"/>
        <v>#DIV/0!</v>
      </c>
      <c r="AY378" s="149" t="e">
        <f t="shared" si="200"/>
        <v>#DIV/0!</v>
      </c>
      <c r="AZ378" s="149" t="e">
        <f t="shared" si="201"/>
        <v>#DIV/0!</v>
      </c>
      <c r="BA378" s="148">
        <f t="shared" si="202"/>
        <v>0</v>
      </c>
      <c r="BB378" s="149" t="e">
        <f t="shared" si="203"/>
        <v>#DIV/0!</v>
      </c>
      <c r="BC378" s="149" t="e">
        <f t="shared" si="204"/>
        <v>#DIV/0!</v>
      </c>
      <c r="BD378" s="149" t="e">
        <f t="shared" si="205"/>
        <v>#DIV/0!</v>
      </c>
      <c r="BE378" s="149" t="e">
        <f t="shared" si="206"/>
        <v>#DIV/0!</v>
      </c>
      <c r="BF378" s="149" t="e">
        <f t="shared" si="207"/>
        <v>#DIV/0!</v>
      </c>
      <c r="BG378" s="148">
        <f t="shared" si="208"/>
        <v>0</v>
      </c>
      <c r="BH378" s="149" t="e">
        <f t="shared" si="209"/>
        <v>#DIV/0!</v>
      </c>
      <c r="BI378" s="149" t="e">
        <f t="shared" si="210"/>
        <v>#DIV/0!</v>
      </c>
      <c r="BJ378" s="149" t="e">
        <f t="shared" si="211"/>
        <v>#DIV/0!</v>
      </c>
      <c r="BK378" s="149" t="e">
        <f t="shared" si="212"/>
        <v>#DIV/0!</v>
      </c>
      <c r="BL378" s="149" t="e">
        <f t="shared" si="213"/>
        <v>#DIV/0!</v>
      </c>
      <c r="BM378" s="148">
        <f t="shared" si="214"/>
        <v>0</v>
      </c>
      <c r="BN378" s="149" t="e">
        <f t="shared" si="215"/>
        <v>#DIV/0!</v>
      </c>
      <c r="BO378" s="149" t="e">
        <f t="shared" si="216"/>
        <v>#DIV/0!</v>
      </c>
      <c r="BP378" s="149" t="e">
        <f t="shared" si="217"/>
        <v>#DIV/0!</v>
      </c>
      <c r="BQ378" s="149" t="e">
        <f t="shared" si="218"/>
        <v>#DIV/0!</v>
      </c>
      <c r="BR378" s="149" t="e">
        <f t="shared" si="219"/>
        <v>#DIV/0!</v>
      </c>
      <c r="BS378" s="148">
        <f t="shared" si="220"/>
        <v>0</v>
      </c>
      <c r="BT378" s="150"/>
      <c r="BU378" s="150" t="e">
        <f>VLOOKUP(I378,Lists!$D$2:$D$19,1,FALSE)</f>
        <v>#N/A</v>
      </c>
      <c r="BV378" s="150" t="e">
        <f>VLOOKUP($I378,Blends!$B$2:$B$115,1,FALSE)</f>
        <v>#N/A</v>
      </c>
      <c r="BW378" s="150"/>
      <c r="BX378" s="151">
        <f>ROUND(IF($I378="Other HFC Blend",(AA378*$L378*SUMIF(Lists!$E$2:$E$133,'Quarterly Information'!$K378,Exchange_Value)+AA378*$N378*SUMIF(Lists!$E$2:$E$133,'Quarterly Information'!$M378,Exchange_Value)+AA378*$P378*SUMIF(Lists!$E$2:$E$133,'Quarterly Information'!$O378,Exchange_Value)+AA378*$R378*SUMIF(Lists!$E$2:$E$133,'Quarterly Information'!$Q378,Exchange_Value)+AA378*$T378*SUMIF(Lists!$E$2:$E$133,'Quarterly Information'!$S378,Exchange_Value))/1000,AA378*SUMIF(Lists!$E$2:$E$133,$I378,Exchange_Value)/1000),1)</f>
        <v>0</v>
      </c>
      <c r="BY378" s="151">
        <f>ROUND(IF($I378="Other HFC Blend",(AB378*$L378*SUMIF(Lists!$E$2:$E$133,'Quarterly Information'!$K378,Exchange_Value)+AB378*$N378*SUMIF(Lists!$E$2:$E$133,'Quarterly Information'!$M378,Exchange_Value)+AB378*$P378*SUMIF(Lists!$E$2:$E$133,'Quarterly Information'!$O378,Exchange_Value)+AB378*$R378*SUMIF(Lists!$E$2:$E$133,'Quarterly Information'!$Q378,Exchange_Value)+AB378*$T378*SUMIF(Lists!$E$2:$E$133,'Quarterly Information'!$S378,Exchange_Value))/1000,AB378*SUMIF(Lists!$E$2:$E$133,$I378,Exchange_Value)/1000),1)</f>
        <v>0</v>
      </c>
      <c r="BZ378" s="151">
        <f>ROUND(IF($I378="Other HFC Blend",(AC378*$L378*SUMIF(Lists!$E$2:$E$133,'Quarterly Information'!$K378,Exchange_Value)+AC378*$N378*SUMIF(Lists!$E$2:$E$133,'Quarterly Information'!$M378,Exchange_Value)+AC378*$P378*SUMIF(Lists!$E$2:$E$133,'Quarterly Information'!$O378,Exchange_Value)+AC378*$R378*SUMIF(Lists!$E$2:$E$133,'Quarterly Information'!$Q378,Exchange_Value)+AC378*$T378*SUMIF(Lists!$E$2:$E$133,'Quarterly Information'!$S378,Exchange_Value))/1000,AC378*SUMIF(Lists!$E$2:$E$133,$I378,Exchange_Value)/1000),1)</f>
        <v>0</v>
      </c>
      <c r="CA378" s="151">
        <f>ROUND(IF($I378="Other HFC Blend",(AD378*$L378*SUMIF(Lists!$E$2:$E$133,'Quarterly Information'!$K378,Exchange_Value)+AD378*$N378*SUMIF(Lists!$E$2:$E$133,'Quarterly Information'!$M378,Exchange_Value)+AD378*$P378*SUMIF(Lists!$E$2:$E$133,'Quarterly Information'!$O378,Exchange_Value)+AD378*$R378*SUMIF(Lists!$E$2:$E$133,'Quarterly Information'!$Q378,Exchange_Value)+AD378*$T378*SUMIF(Lists!$E$2:$E$133,'Quarterly Information'!$S378,Exchange_Value))/1000,AD378*SUMIF(Lists!$E$2:$E$133,$I378,Exchange_Value)/1000),1)</f>
        <v>0</v>
      </c>
      <c r="CB378" s="151">
        <f>ROUND(IF($I378="Other HFC Blend",(AE378*$L378*SUMIF(Lists!$E$2:$E$133,'Quarterly Information'!$K378,Exchange_Value)+AE378*$N378*SUMIF(Lists!$E$2:$E$133,'Quarterly Information'!$M378,Exchange_Value)+AE378*$P378*SUMIF(Lists!$E$2:$E$133,'Quarterly Information'!$O378,Exchange_Value)+AE378*$R378*SUMIF(Lists!$E$2:$E$133,'Quarterly Information'!$Q378,Exchange_Value)+AE378*$T378*SUMIF(Lists!$E$2:$E$133,'Quarterly Information'!$S378,Exchange_Value))/1000,AE378*SUMIF(Lists!$E$2:$E$133,$I378,Exchange_Value)/1000),1)</f>
        <v>0</v>
      </c>
      <c r="CC378" s="151">
        <f>ROUND(IF($I378="Other HFC Blend",(AF378*$L378*SUMIF(Lists!$E$2:$E$133,'Quarterly Information'!$K378,Exchange_Value)+AF378*$N378*SUMIF(Lists!$E$2:$E$133,'Quarterly Information'!$M378,Exchange_Value)+AF378*$P378*SUMIF(Lists!$E$2:$E$133,'Quarterly Information'!$O378,Exchange_Value)+AF378*$R378*SUMIF(Lists!$E$2:$E$133,'Quarterly Information'!$Q378,Exchange_Value)+AF378*$T378*SUMIF(Lists!$E$2:$E$133,'Quarterly Information'!$S378,Exchange_Value))/1000,AF378*SUMIF(Lists!$E$2:$E$133,$I378,Exchange_Value)/1000),1)</f>
        <v>0</v>
      </c>
    </row>
    <row r="379" spans="1:81" ht="14.1">
      <c r="A379" s="18">
        <v>337</v>
      </c>
      <c r="B379" s="46" t="str">
        <f t="shared" si="221"/>
        <v/>
      </c>
      <c r="C379" s="72"/>
      <c r="D379" s="47"/>
      <c r="E379" s="81"/>
      <c r="F379" s="48"/>
      <c r="G379" s="49"/>
      <c r="H379" s="50"/>
      <c r="I379" s="92"/>
      <c r="J379" s="104"/>
      <c r="K379" s="109"/>
      <c r="L379" s="51"/>
      <c r="M379" s="48"/>
      <c r="N379" s="51"/>
      <c r="O379" s="48"/>
      <c r="P379" s="51"/>
      <c r="Q379" s="69"/>
      <c r="R379" s="51"/>
      <c r="S379" s="69"/>
      <c r="T379" s="110"/>
      <c r="U379" s="107"/>
      <c r="V379" s="48"/>
      <c r="W379" s="52"/>
      <c r="X379" s="48"/>
      <c r="Y379" s="116"/>
      <c r="Z379" s="133"/>
      <c r="AA379" s="131"/>
      <c r="AB379" s="76"/>
      <c r="AC379" s="76"/>
      <c r="AD379" s="76"/>
      <c r="AE379" s="76"/>
      <c r="AF379" s="76"/>
      <c r="AG379" s="145"/>
      <c r="AH379"/>
      <c r="AI379" s="148">
        <f t="shared" si="185"/>
        <v>0</v>
      </c>
      <c r="AJ379" s="148">
        <f t="shared" si="186"/>
        <v>0</v>
      </c>
      <c r="AK379" s="148">
        <f t="shared" si="187"/>
        <v>0</v>
      </c>
      <c r="AL379" s="148">
        <f t="shared" si="188"/>
        <v>0</v>
      </c>
      <c r="AM379" s="148">
        <f t="shared" si="189"/>
        <v>0</v>
      </c>
      <c r="AN379" s="148">
        <f t="shared" si="190"/>
        <v>0</v>
      </c>
      <c r="AO379" s="150"/>
      <c r="AP379" s="149" t="e">
        <f t="shared" si="191"/>
        <v>#DIV/0!</v>
      </c>
      <c r="AQ379" s="149" t="e">
        <f t="shared" si="192"/>
        <v>#DIV/0!</v>
      </c>
      <c r="AR379" s="149" t="e">
        <f t="shared" si="193"/>
        <v>#DIV/0!</v>
      </c>
      <c r="AS379" s="149" t="e">
        <f t="shared" si="194"/>
        <v>#DIV/0!</v>
      </c>
      <c r="AT379" s="149" t="e">
        <f t="shared" si="195"/>
        <v>#DIV/0!</v>
      </c>
      <c r="AU379" s="148">
        <f t="shared" si="196"/>
        <v>0</v>
      </c>
      <c r="AV379" s="149" t="e">
        <f t="shared" si="197"/>
        <v>#DIV/0!</v>
      </c>
      <c r="AW379" s="149" t="e">
        <f t="shared" si="198"/>
        <v>#DIV/0!</v>
      </c>
      <c r="AX379" s="149" t="e">
        <f t="shared" si="199"/>
        <v>#DIV/0!</v>
      </c>
      <c r="AY379" s="149" t="e">
        <f t="shared" si="200"/>
        <v>#DIV/0!</v>
      </c>
      <c r="AZ379" s="149" t="e">
        <f t="shared" si="201"/>
        <v>#DIV/0!</v>
      </c>
      <c r="BA379" s="148">
        <f t="shared" si="202"/>
        <v>0</v>
      </c>
      <c r="BB379" s="149" t="e">
        <f t="shared" si="203"/>
        <v>#DIV/0!</v>
      </c>
      <c r="BC379" s="149" t="e">
        <f t="shared" si="204"/>
        <v>#DIV/0!</v>
      </c>
      <c r="BD379" s="149" t="e">
        <f t="shared" si="205"/>
        <v>#DIV/0!</v>
      </c>
      <c r="BE379" s="149" t="e">
        <f t="shared" si="206"/>
        <v>#DIV/0!</v>
      </c>
      <c r="BF379" s="149" t="e">
        <f t="shared" si="207"/>
        <v>#DIV/0!</v>
      </c>
      <c r="BG379" s="148">
        <f t="shared" si="208"/>
        <v>0</v>
      </c>
      <c r="BH379" s="149" t="e">
        <f t="shared" si="209"/>
        <v>#DIV/0!</v>
      </c>
      <c r="BI379" s="149" t="e">
        <f t="shared" si="210"/>
        <v>#DIV/0!</v>
      </c>
      <c r="BJ379" s="149" t="e">
        <f t="shared" si="211"/>
        <v>#DIV/0!</v>
      </c>
      <c r="BK379" s="149" t="e">
        <f t="shared" si="212"/>
        <v>#DIV/0!</v>
      </c>
      <c r="BL379" s="149" t="e">
        <f t="shared" si="213"/>
        <v>#DIV/0!</v>
      </c>
      <c r="BM379" s="148">
        <f t="shared" si="214"/>
        <v>0</v>
      </c>
      <c r="BN379" s="149" t="e">
        <f t="shared" si="215"/>
        <v>#DIV/0!</v>
      </c>
      <c r="BO379" s="149" t="e">
        <f t="shared" si="216"/>
        <v>#DIV/0!</v>
      </c>
      <c r="BP379" s="149" t="e">
        <f t="shared" si="217"/>
        <v>#DIV/0!</v>
      </c>
      <c r="BQ379" s="149" t="e">
        <f t="shared" si="218"/>
        <v>#DIV/0!</v>
      </c>
      <c r="BR379" s="149" t="e">
        <f t="shared" si="219"/>
        <v>#DIV/0!</v>
      </c>
      <c r="BS379" s="148">
        <f t="shared" si="220"/>
        <v>0</v>
      </c>
      <c r="BT379" s="150"/>
      <c r="BU379" s="150" t="e">
        <f>VLOOKUP(I379,Lists!$D$2:$D$19,1,FALSE)</f>
        <v>#N/A</v>
      </c>
      <c r="BV379" s="150" t="e">
        <f>VLOOKUP($I379,Blends!$B$2:$B$115,1,FALSE)</f>
        <v>#N/A</v>
      </c>
      <c r="BW379" s="150"/>
      <c r="BX379" s="151">
        <f>ROUND(IF($I379="Other HFC Blend",(AA379*$L379*SUMIF(Lists!$E$2:$E$133,'Quarterly Information'!$K379,Exchange_Value)+AA379*$N379*SUMIF(Lists!$E$2:$E$133,'Quarterly Information'!$M379,Exchange_Value)+AA379*$P379*SUMIF(Lists!$E$2:$E$133,'Quarterly Information'!$O379,Exchange_Value)+AA379*$R379*SUMIF(Lists!$E$2:$E$133,'Quarterly Information'!$Q379,Exchange_Value)+AA379*$T379*SUMIF(Lists!$E$2:$E$133,'Quarterly Information'!$S379,Exchange_Value))/1000,AA379*SUMIF(Lists!$E$2:$E$133,$I379,Exchange_Value)/1000),1)</f>
        <v>0</v>
      </c>
      <c r="BY379" s="151">
        <f>ROUND(IF($I379="Other HFC Blend",(AB379*$L379*SUMIF(Lists!$E$2:$E$133,'Quarterly Information'!$K379,Exchange_Value)+AB379*$N379*SUMIF(Lists!$E$2:$E$133,'Quarterly Information'!$M379,Exchange_Value)+AB379*$P379*SUMIF(Lists!$E$2:$E$133,'Quarterly Information'!$O379,Exchange_Value)+AB379*$R379*SUMIF(Lists!$E$2:$E$133,'Quarterly Information'!$Q379,Exchange_Value)+AB379*$T379*SUMIF(Lists!$E$2:$E$133,'Quarterly Information'!$S379,Exchange_Value))/1000,AB379*SUMIF(Lists!$E$2:$E$133,$I379,Exchange_Value)/1000),1)</f>
        <v>0</v>
      </c>
      <c r="BZ379" s="151">
        <f>ROUND(IF($I379="Other HFC Blend",(AC379*$L379*SUMIF(Lists!$E$2:$E$133,'Quarterly Information'!$K379,Exchange_Value)+AC379*$N379*SUMIF(Lists!$E$2:$E$133,'Quarterly Information'!$M379,Exchange_Value)+AC379*$P379*SUMIF(Lists!$E$2:$E$133,'Quarterly Information'!$O379,Exchange_Value)+AC379*$R379*SUMIF(Lists!$E$2:$E$133,'Quarterly Information'!$Q379,Exchange_Value)+AC379*$T379*SUMIF(Lists!$E$2:$E$133,'Quarterly Information'!$S379,Exchange_Value))/1000,AC379*SUMIF(Lists!$E$2:$E$133,$I379,Exchange_Value)/1000),1)</f>
        <v>0</v>
      </c>
      <c r="CA379" s="151">
        <f>ROUND(IF($I379="Other HFC Blend",(AD379*$L379*SUMIF(Lists!$E$2:$E$133,'Quarterly Information'!$K379,Exchange_Value)+AD379*$N379*SUMIF(Lists!$E$2:$E$133,'Quarterly Information'!$M379,Exchange_Value)+AD379*$P379*SUMIF(Lists!$E$2:$E$133,'Quarterly Information'!$O379,Exchange_Value)+AD379*$R379*SUMIF(Lists!$E$2:$E$133,'Quarterly Information'!$Q379,Exchange_Value)+AD379*$T379*SUMIF(Lists!$E$2:$E$133,'Quarterly Information'!$S379,Exchange_Value))/1000,AD379*SUMIF(Lists!$E$2:$E$133,$I379,Exchange_Value)/1000),1)</f>
        <v>0</v>
      </c>
      <c r="CB379" s="151">
        <f>ROUND(IF($I379="Other HFC Blend",(AE379*$L379*SUMIF(Lists!$E$2:$E$133,'Quarterly Information'!$K379,Exchange_Value)+AE379*$N379*SUMIF(Lists!$E$2:$E$133,'Quarterly Information'!$M379,Exchange_Value)+AE379*$P379*SUMIF(Lists!$E$2:$E$133,'Quarterly Information'!$O379,Exchange_Value)+AE379*$R379*SUMIF(Lists!$E$2:$E$133,'Quarterly Information'!$Q379,Exchange_Value)+AE379*$T379*SUMIF(Lists!$E$2:$E$133,'Quarterly Information'!$S379,Exchange_Value))/1000,AE379*SUMIF(Lists!$E$2:$E$133,$I379,Exchange_Value)/1000),1)</f>
        <v>0</v>
      </c>
      <c r="CC379" s="151">
        <f>ROUND(IF($I379="Other HFC Blend",(AF379*$L379*SUMIF(Lists!$E$2:$E$133,'Quarterly Information'!$K379,Exchange_Value)+AF379*$N379*SUMIF(Lists!$E$2:$E$133,'Quarterly Information'!$M379,Exchange_Value)+AF379*$P379*SUMIF(Lists!$E$2:$E$133,'Quarterly Information'!$O379,Exchange_Value)+AF379*$R379*SUMIF(Lists!$E$2:$E$133,'Quarterly Information'!$Q379,Exchange_Value)+AF379*$T379*SUMIF(Lists!$E$2:$E$133,'Quarterly Information'!$S379,Exchange_Value))/1000,AF379*SUMIF(Lists!$E$2:$E$133,$I379,Exchange_Value)/1000),1)</f>
        <v>0</v>
      </c>
    </row>
    <row r="380" spans="1:81" ht="14.1">
      <c r="A380" s="18">
        <v>338</v>
      </c>
      <c r="B380" s="46" t="str">
        <f t="shared" si="221"/>
        <v/>
      </c>
      <c r="C380" s="72"/>
      <c r="D380" s="47"/>
      <c r="E380" s="81"/>
      <c r="F380" s="48"/>
      <c r="G380" s="49"/>
      <c r="H380" s="50"/>
      <c r="I380" s="92"/>
      <c r="J380" s="104"/>
      <c r="K380" s="109"/>
      <c r="L380" s="51"/>
      <c r="M380" s="48"/>
      <c r="N380" s="51"/>
      <c r="O380" s="48"/>
      <c r="P380" s="51"/>
      <c r="Q380" s="69"/>
      <c r="R380" s="51"/>
      <c r="S380" s="69"/>
      <c r="T380" s="110"/>
      <c r="U380" s="107"/>
      <c r="V380" s="48"/>
      <c r="W380" s="52"/>
      <c r="X380" s="48"/>
      <c r="Y380" s="116"/>
      <c r="Z380" s="133"/>
      <c r="AA380" s="131"/>
      <c r="AB380" s="76"/>
      <c r="AC380" s="76"/>
      <c r="AD380" s="76"/>
      <c r="AE380" s="76"/>
      <c r="AF380" s="76"/>
      <c r="AG380" s="145"/>
      <c r="AH380"/>
      <c r="AI380" s="148">
        <f t="shared" si="185"/>
        <v>0</v>
      </c>
      <c r="AJ380" s="148">
        <f t="shared" si="186"/>
        <v>0</v>
      </c>
      <c r="AK380" s="148">
        <f t="shared" si="187"/>
        <v>0</v>
      </c>
      <c r="AL380" s="148">
        <f t="shared" si="188"/>
        <v>0</v>
      </c>
      <c r="AM380" s="148">
        <f t="shared" si="189"/>
        <v>0</v>
      </c>
      <c r="AN380" s="148">
        <f t="shared" si="190"/>
        <v>0</v>
      </c>
      <c r="AO380" s="150"/>
      <c r="AP380" s="149" t="e">
        <f t="shared" si="191"/>
        <v>#DIV/0!</v>
      </c>
      <c r="AQ380" s="149" t="e">
        <f t="shared" si="192"/>
        <v>#DIV/0!</v>
      </c>
      <c r="AR380" s="149" t="e">
        <f t="shared" si="193"/>
        <v>#DIV/0!</v>
      </c>
      <c r="AS380" s="149" t="e">
        <f t="shared" si="194"/>
        <v>#DIV/0!</v>
      </c>
      <c r="AT380" s="149" t="e">
        <f t="shared" si="195"/>
        <v>#DIV/0!</v>
      </c>
      <c r="AU380" s="148">
        <f t="shared" si="196"/>
        <v>0</v>
      </c>
      <c r="AV380" s="149" t="e">
        <f t="shared" si="197"/>
        <v>#DIV/0!</v>
      </c>
      <c r="AW380" s="149" t="e">
        <f t="shared" si="198"/>
        <v>#DIV/0!</v>
      </c>
      <c r="AX380" s="149" t="e">
        <f t="shared" si="199"/>
        <v>#DIV/0!</v>
      </c>
      <c r="AY380" s="149" t="e">
        <f t="shared" si="200"/>
        <v>#DIV/0!</v>
      </c>
      <c r="AZ380" s="149" t="e">
        <f t="shared" si="201"/>
        <v>#DIV/0!</v>
      </c>
      <c r="BA380" s="148">
        <f t="shared" si="202"/>
        <v>0</v>
      </c>
      <c r="BB380" s="149" t="e">
        <f t="shared" si="203"/>
        <v>#DIV/0!</v>
      </c>
      <c r="BC380" s="149" t="e">
        <f t="shared" si="204"/>
        <v>#DIV/0!</v>
      </c>
      <c r="BD380" s="149" t="e">
        <f t="shared" si="205"/>
        <v>#DIV/0!</v>
      </c>
      <c r="BE380" s="149" t="e">
        <f t="shared" si="206"/>
        <v>#DIV/0!</v>
      </c>
      <c r="BF380" s="149" t="e">
        <f t="shared" si="207"/>
        <v>#DIV/0!</v>
      </c>
      <c r="BG380" s="148">
        <f t="shared" si="208"/>
        <v>0</v>
      </c>
      <c r="BH380" s="149" t="e">
        <f t="shared" si="209"/>
        <v>#DIV/0!</v>
      </c>
      <c r="BI380" s="149" t="e">
        <f t="shared" si="210"/>
        <v>#DIV/0!</v>
      </c>
      <c r="BJ380" s="149" t="e">
        <f t="shared" si="211"/>
        <v>#DIV/0!</v>
      </c>
      <c r="BK380" s="149" t="e">
        <f t="shared" si="212"/>
        <v>#DIV/0!</v>
      </c>
      <c r="BL380" s="149" t="e">
        <f t="shared" si="213"/>
        <v>#DIV/0!</v>
      </c>
      <c r="BM380" s="148">
        <f t="shared" si="214"/>
        <v>0</v>
      </c>
      <c r="BN380" s="149" t="e">
        <f t="shared" si="215"/>
        <v>#DIV/0!</v>
      </c>
      <c r="BO380" s="149" t="e">
        <f t="shared" si="216"/>
        <v>#DIV/0!</v>
      </c>
      <c r="BP380" s="149" t="e">
        <f t="shared" si="217"/>
        <v>#DIV/0!</v>
      </c>
      <c r="BQ380" s="149" t="e">
        <f t="shared" si="218"/>
        <v>#DIV/0!</v>
      </c>
      <c r="BR380" s="149" t="e">
        <f t="shared" si="219"/>
        <v>#DIV/0!</v>
      </c>
      <c r="BS380" s="148">
        <f t="shared" si="220"/>
        <v>0</v>
      </c>
      <c r="BT380" s="150"/>
      <c r="BU380" s="150" t="e">
        <f>VLOOKUP(I380,Lists!$D$2:$D$19,1,FALSE)</f>
        <v>#N/A</v>
      </c>
      <c r="BV380" s="150" t="e">
        <f>VLOOKUP($I380,Blends!$B$2:$B$115,1,FALSE)</f>
        <v>#N/A</v>
      </c>
      <c r="BW380" s="150"/>
      <c r="BX380" s="151">
        <f>ROUND(IF($I380="Other HFC Blend",(AA380*$L380*SUMIF(Lists!$E$2:$E$133,'Quarterly Information'!$K380,Exchange_Value)+AA380*$N380*SUMIF(Lists!$E$2:$E$133,'Quarterly Information'!$M380,Exchange_Value)+AA380*$P380*SUMIF(Lists!$E$2:$E$133,'Quarterly Information'!$O380,Exchange_Value)+AA380*$R380*SUMIF(Lists!$E$2:$E$133,'Quarterly Information'!$Q380,Exchange_Value)+AA380*$T380*SUMIF(Lists!$E$2:$E$133,'Quarterly Information'!$S380,Exchange_Value))/1000,AA380*SUMIF(Lists!$E$2:$E$133,$I380,Exchange_Value)/1000),1)</f>
        <v>0</v>
      </c>
      <c r="BY380" s="151">
        <f>ROUND(IF($I380="Other HFC Blend",(AB380*$L380*SUMIF(Lists!$E$2:$E$133,'Quarterly Information'!$K380,Exchange_Value)+AB380*$N380*SUMIF(Lists!$E$2:$E$133,'Quarterly Information'!$M380,Exchange_Value)+AB380*$P380*SUMIF(Lists!$E$2:$E$133,'Quarterly Information'!$O380,Exchange_Value)+AB380*$R380*SUMIF(Lists!$E$2:$E$133,'Quarterly Information'!$Q380,Exchange_Value)+AB380*$T380*SUMIF(Lists!$E$2:$E$133,'Quarterly Information'!$S380,Exchange_Value))/1000,AB380*SUMIF(Lists!$E$2:$E$133,$I380,Exchange_Value)/1000),1)</f>
        <v>0</v>
      </c>
      <c r="BZ380" s="151">
        <f>ROUND(IF($I380="Other HFC Blend",(AC380*$L380*SUMIF(Lists!$E$2:$E$133,'Quarterly Information'!$K380,Exchange_Value)+AC380*$N380*SUMIF(Lists!$E$2:$E$133,'Quarterly Information'!$M380,Exchange_Value)+AC380*$P380*SUMIF(Lists!$E$2:$E$133,'Quarterly Information'!$O380,Exchange_Value)+AC380*$R380*SUMIF(Lists!$E$2:$E$133,'Quarterly Information'!$Q380,Exchange_Value)+AC380*$T380*SUMIF(Lists!$E$2:$E$133,'Quarterly Information'!$S380,Exchange_Value))/1000,AC380*SUMIF(Lists!$E$2:$E$133,$I380,Exchange_Value)/1000),1)</f>
        <v>0</v>
      </c>
      <c r="CA380" s="151">
        <f>ROUND(IF($I380="Other HFC Blend",(AD380*$L380*SUMIF(Lists!$E$2:$E$133,'Quarterly Information'!$K380,Exchange_Value)+AD380*$N380*SUMIF(Lists!$E$2:$E$133,'Quarterly Information'!$M380,Exchange_Value)+AD380*$P380*SUMIF(Lists!$E$2:$E$133,'Quarterly Information'!$O380,Exchange_Value)+AD380*$R380*SUMIF(Lists!$E$2:$E$133,'Quarterly Information'!$Q380,Exchange_Value)+AD380*$T380*SUMIF(Lists!$E$2:$E$133,'Quarterly Information'!$S380,Exchange_Value))/1000,AD380*SUMIF(Lists!$E$2:$E$133,$I380,Exchange_Value)/1000),1)</f>
        <v>0</v>
      </c>
      <c r="CB380" s="151">
        <f>ROUND(IF($I380="Other HFC Blend",(AE380*$L380*SUMIF(Lists!$E$2:$E$133,'Quarterly Information'!$K380,Exchange_Value)+AE380*$N380*SUMIF(Lists!$E$2:$E$133,'Quarterly Information'!$M380,Exchange_Value)+AE380*$P380*SUMIF(Lists!$E$2:$E$133,'Quarterly Information'!$O380,Exchange_Value)+AE380*$R380*SUMIF(Lists!$E$2:$E$133,'Quarterly Information'!$Q380,Exchange_Value)+AE380*$T380*SUMIF(Lists!$E$2:$E$133,'Quarterly Information'!$S380,Exchange_Value))/1000,AE380*SUMIF(Lists!$E$2:$E$133,$I380,Exchange_Value)/1000),1)</f>
        <v>0</v>
      </c>
      <c r="CC380" s="151">
        <f>ROUND(IF($I380="Other HFC Blend",(AF380*$L380*SUMIF(Lists!$E$2:$E$133,'Quarterly Information'!$K380,Exchange_Value)+AF380*$N380*SUMIF(Lists!$E$2:$E$133,'Quarterly Information'!$M380,Exchange_Value)+AF380*$P380*SUMIF(Lists!$E$2:$E$133,'Quarterly Information'!$O380,Exchange_Value)+AF380*$R380*SUMIF(Lists!$E$2:$E$133,'Quarterly Information'!$Q380,Exchange_Value)+AF380*$T380*SUMIF(Lists!$E$2:$E$133,'Quarterly Information'!$S380,Exchange_Value))/1000,AF380*SUMIF(Lists!$E$2:$E$133,$I380,Exchange_Value)/1000),1)</f>
        <v>0</v>
      </c>
    </row>
    <row r="381" spans="1:81" ht="14.1">
      <c r="A381" s="18">
        <v>339</v>
      </c>
      <c r="B381" s="46" t="str">
        <f t="shared" si="221"/>
        <v/>
      </c>
      <c r="C381" s="72"/>
      <c r="D381" s="47"/>
      <c r="E381" s="81"/>
      <c r="F381" s="48"/>
      <c r="G381" s="49"/>
      <c r="H381" s="50"/>
      <c r="I381" s="92"/>
      <c r="J381" s="104"/>
      <c r="K381" s="109"/>
      <c r="L381" s="51"/>
      <c r="M381" s="48"/>
      <c r="N381" s="51"/>
      <c r="O381" s="48"/>
      <c r="P381" s="51"/>
      <c r="Q381" s="69"/>
      <c r="R381" s="51"/>
      <c r="S381" s="69"/>
      <c r="T381" s="110"/>
      <c r="U381" s="107"/>
      <c r="V381" s="48"/>
      <c r="W381" s="52"/>
      <c r="X381" s="48"/>
      <c r="Y381" s="116"/>
      <c r="Z381" s="133"/>
      <c r="AA381" s="131"/>
      <c r="AB381" s="76"/>
      <c r="AC381" s="76"/>
      <c r="AD381" s="76"/>
      <c r="AE381" s="76"/>
      <c r="AF381" s="76"/>
      <c r="AG381" s="145"/>
      <c r="AH381"/>
      <c r="AI381" s="148">
        <f t="shared" si="185"/>
        <v>0</v>
      </c>
      <c r="AJ381" s="148">
        <f t="shared" si="186"/>
        <v>0</v>
      </c>
      <c r="AK381" s="148">
        <f t="shared" si="187"/>
        <v>0</v>
      </c>
      <c r="AL381" s="148">
        <f t="shared" si="188"/>
        <v>0</v>
      </c>
      <c r="AM381" s="148">
        <f t="shared" si="189"/>
        <v>0</v>
      </c>
      <c r="AN381" s="148">
        <f t="shared" si="190"/>
        <v>0</v>
      </c>
      <c r="AO381" s="150"/>
      <c r="AP381" s="149" t="e">
        <f t="shared" si="191"/>
        <v>#DIV/0!</v>
      </c>
      <c r="AQ381" s="149" t="e">
        <f t="shared" si="192"/>
        <v>#DIV/0!</v>
      </c>
      <c r="AR381" s="149" t="e">
        <f t="shared" si="193"/>
        <v>#DIV/0!</v>
      </c>
      <c r="AS381" s="149" t="e">
        <f t="shared" si="194"/>
        <v>#DIV/0!</v>
      </c>
      <c r="AT381" s="149" t="e">
        <f t="shared" si="195"/>
        <v>#DIV/0!</v>
      </c>
      <c r="AU381" s="148">
        <f t="shared" si="196"/>
        <v>0</v>
      </c>
      <c r="AV381" s="149" t="e">
        <f t="shared" si="197"/>
        <v>#DIV/0!</v>
      </c>
      <c r="AW381" s="149" t="e">
        <f t="shared" si="198"/>
        <v>#DIV/0!</v>
      </c>
      <c r="AX381" s="149" t="e">
        <f t="shared" si="199"/>
        <v>#DIV/0!</v>
      </c>
      <c r="AY381" s="149" t="e">
        <f t="shared" si="200"/>
        <v>#DIV/0!</v>
      </c>
      <c r="AZ381" s="149" t="e">
        <f t="shared" si="201"/>
        <v>#DIV/0!</v>
      </c>
      <c r="BA381" s="148">
        <f t="shared" si="202"/>
        <v>0</v>
      </c>
      <c r="BB381" s="149" t="e">
        <f t="shared" si="203"/>
        <v>#DIV/0!</v>
      </c>
      <c r="BC381" s="149" t="e">
        <f t="shared" si="204"/>
        <v>#DIV/0!</v>
      </c>
      <c r="BD381" s="149" t="e">
        <f t="shared" si="205"/>
        <v>#DIV/0!</v>
      </c>
      <c r="BE381" s="149" t="e">
        <f t="shared" si="206"/>
        <v>#DIV/0!</v>
      </c>
      <c r="BF381" s="149" t="e">
        <f t="shared" si="207"/>
        <v>#DIV/0!</v>
      </c>
      <c r="BG381" s="148">
        <f t="shared" si="208"/>
        <v>0</v>
      </c>
      <c r="BH381" s="149" t="e">
        <f t="shared" si="209"/>
        <v>#DIV/0!</v>
      </c>
      <c r="BI381" s="149" t="e">
        <f t="shared" si="210"/>
        <v>#DIV/0!</v>
      </c>
      <c r="BJ381" s="149" t="e">
        <f t="shared" si="211"/>
        <v>#DIV/0!</v>
      </c>
      <c r="BK381" s="149" t="e">
        <f t="shared" si="212"/>
        <v>#DIV/0!</v>
      </c>
      <c r="BL381" s="149" t="e">
        <f t="shared" si="213"/>
        <v>#DIV/0!</v>
      </c>
      <c r="BM381" s="148">
        <f t="shared" si="214"/>
        <v>0</v>
      </c>
      <c r="BN381" s="149" t="e">
        <f t="shared" si="215"/>
        <v>#DIV/0!</v>
      </c>
      <c r="BO381" s="149" t="e">
        <f t="shared" si="216"/>
        <v>#DIV/0!</v>
      </c>
      <c r="BP381" s="149" t="e">
        <f t="shared" si="217"/>
        <v>#DIV/0!</v>
      </c>
      <c r="BQ381" s="149" t="e">
        <f t="shared" si="218"/>
        <v>#DIV/0!</v>
      </c>
      <c r="BR381" s="149" t="e">
        <f t="shared" si="219"/>
        <v>#DIV/0!</v>
      </c>
      <c r="BS381" s="148">
        <f t="shared" si="220"/>
        <v>0</v>
      </c>
      <c r="BT381" s="150"/>
      <c r="BU381" s="150" t="e">
        <f>VLOOKUP(I381,Lists!$D$2:$D$19,1,FALSE)</f>
        <v>#N/A</v>
      </c>
      <c r="BV381" s="150" t="e">
        <f>VLOOKUP($I381,Blends!$B$2:$B$115,1,FALSE)</f>
        <v>#N/A</v>
      </c>
      <c r="BW381" s="150"/>
      <c r="BX381" s="151">
        <f>ROUND(IF($I381="Other HFC Blend",(AA381*$L381*SUMIF(Lists!$E$2:$E$133,'Quarterly Information'!$K381,Exchange_Value)+AA381*$N381*SUMIF(Lists!$E$2:$E$133,'Quarterly Information'!$M381,Exchange_Value)+AA381*$P381*SUMIF(Lists!$E$2:$E$133,'Quarterly Information'!$O381,Exchange_Value)+AA381*$R381*SUMIF(Lists!$E$2:$E$133,'Quarterly Information'!$Q381,Exchange_Value)+AA381*$T381*SUMIF(Lists!$E$2:$E$133,'Quarterly Information'!$S381,Exchange_Value))/1000,AA381*SUMIF(Lists!$E$2:$E$133,$I381,Exchange_Value)/1000),1)</f>
        <v>0</v>
      </c>
      <c r="BY381" s="151">
        <f>ROUND(IF($I381="Other HFC Blend",(AB381*$L381*SUMIF(Lists!$E$2:$E$133,'Quarterly Information'!$K381,Exchange_Value)+AB381*$N381*SUMIF(Lists!$E$2:$E$133,'Quarterly Information'!$M381,Exchange_Value)+AB381*$P381*SUMIF(Lists!$E$2:$E$133,'Quarterly Information'!$O381,Exchange_Value)+AB381*$R381*SUMIF(Lists!$E$2:$E$133,'Quarterly Information'!$Q381,Exchange_Value)+AB381*$T381*SUMIF(Lists!$E$2:$E$133,'Quarterly Information'!$S381,Exchange_Value))/1000,AB381*SUMIF(Lists!$E$2:$E$133,$I381,Exchange_Value)/1000),1)</f>
        <v>0</v>
      </c>
      <c r="BZ381" s="151">
        <f>ROUND(IF($I381="Other HFC Blend",(AC381*$L381*SUMIF(Lists!$E$2:$E$133,'Quarterly Information'!$K381,Exchange_Value)+AC381*$N381*SUMIF(Lists!$E$2:$E$133,'Quarterly Information'!$M381,Exchange_Value)+AC381*$P381*SUMIF(Lists!$E$2:$E$133,'Quarterly Information'!$O381,Exchange_Value)+AC381*$R381*SUMIF(Lists!$E$2:$E$133,'Quarterly Information'!$Q381,Exchange_Value)+AC381*$T381*SUMIF(Lists!$E$2:$E$133,'Quarterly Information'!$S381,Exchange_Value))/1000,AC381*SUMIF(Lists!$E$2:$E$133,$I381,Exchange_Value)/1000),1)</f>
        <v>0</v>
      </c>
      <c r="CA381" s="151">
        <f>ROUND(IF($I381="Other HFC Blend",(AD381*$L381*SUMIF(Lists!$E$2:$E$133,'Quarterly Information'!$K381,Exchange_Value)+AD381*$N381*SUMIF(Lists!$E$2:$E$133,'Quarterly Information'!$M381,Exchange_Value)+AD381*$P381*SUMIF(Lists!$E$2:$E$133,'Quarterly Information'!$O381,Exchange_Value)+AD381*$R381*SUMIF(Lists!$E$2:$E$133,'Quarterly Information'!$Q381,Exchange_Value)+AD381*$T381*SUMIF(Lists!$E$2:$E$133,'Quarterly Information'!$S381,Exchange_Value))/1000,AD381*SUMIF(Lists!$E$2:$E$133,$I381,Exchange_Value)/1000),1)</f>
        <v>0</v>
      </c>
      <c r="CB381" s="151">
        <f>ROUND(IF($I381="Other HFC Blend",(AE381*$L381*SUMIF(Lists!$E$2:$E$133,'Quarterly Information'!$K381,Exchange_Value)+AE381*$N381*SUMIF(Lists!$E$2:$E$133,'Quarterly Information'!$M381,Exchange_Value)+AE381*$P381*SUMIF(Lists!$E$2:$E$133,'Quarterly Information'!$O381,Exchange_Value)+AE381*$R381*SUMIF(Lists!$E$2:$E$133,'Quarterly Information'!$Q381,Exchange_Value)+AE381*$T381*SUMIF(Lists!$E$2:$E$133,'Quarterly Information'!$S381,Exchange_Value))/1000,AE381*SUMIF(Lists!$E$2:$E$133,$I381,Exchange_Value)/1000),1)</f>
        <v>0</v>
      </c>
      <c r="CC381" s="151">
        <f>ROUND(IF($I381="Other HFC Blend",(AF381*$L381*SUMIF(Lists!$E$2:$E$133,'Quarterly Information'!$K381,Exchange_Value)+AF381*$N381*SUMIF(Lists!$E$2:$E$133,'Quarterly Information'!$M381,Exchange_Value)+AF381*$P381*SUMIF(Lists!$E$2:$E$133,'Quarterly Information'!$O381,Exchange_Value)+AF381*$R381*SUMIF(Lists!$E$2:$E$133,'Quarterly Information'!$Q381,Exchange_Value)+AF381*$T381*SUMIF(Lists!$E$2:$E$133,'Quarterly Information'!$S381,Exchange_Value))/1000,AF381*SUMIF(Lists!$E$2:$E$133,$I381,Exchange_Value)/1000),1)</f>
        <v>0</v>
      </c>
    </row>
    <row r="382" spans="1:81" ht="14.1">
      <c r="A382" s="18">
        <v>340</v>
      </c>
      <c r="B382" s="46" t="str">
        <f t="shared" si="221"/>
        <v/>
      </c>
      <c r="C382" s="72"/>
      <c r="D382" s="47"/>
      <c r="E382" s="81"/>
      <c r="F382" s="48"/>
      <c r="G382" s="49"/>
      <c r="H382" s="50"/>
      <c r="I382" s="92"/>
      <c r="J382" s="104"/>
      <c r="K382" s="109"/>
      <c r="L382" s="51"/>
      <c r="M382" s="48"/>
      <c r="N382" s="51"/>
      <c r="O382" s="48"/>
      <c r="P382" s="51"/>
      <c r="Q382" s="69"/>
      <c r="R382" s="51"/>
      <c r="S382" s="69"/>
      <c r="T382" s="110"/>
      <c r="U382" s="107"/>
      <c r="V382" s="48"/>
      <c r="W382" s="52"/>
      <c r="X382" s="48"/>
      <c r="Y382" s="116"/>
      <c r="Z382" s="133"/>
      <c r="AA382" s="131"/>
      <c r="AB382" s="76"/>
      <c r="AC382" s="76"/>
      <c r="AD382" s="76"/>
      <c r="AE382" s="76"/>
      <c r="AF382" s="76"/>
      <c r="AG382" s="145"/>
      <c r="AH382"/>
      <c r="AI382" s="148">
        <f t="shared" si="185"/>
        <v>0</v>
      </c>
      <c r="AJ382" s="148">
        <f t="shared" si="186"/>
        <v>0</v>
      </c>
      <c r="AK382" s="148">
        <f t="shared" si="187"/>
        <v>0</v>
      </c>
      <c r="AL382" s="148">
        <f t="shared" si="188"/>
        <v>0</v>
      </c>
      <c r="AM382" s="148">
        <f t="shared" si="189"/>
        <v>0</v>
      </c>
      <c r="AN382" s="148">
        <f t="shared" si="190"/>
        <v>0</v>
      </c>
      <c r="AO382" s="150"/>
      <c r="AP382" s="149" t="e">
        <f t="shared" si="191"/>
        <v>#DIV/0!</v>
      </c>
      <c r="AQ382" s="149" t="e">
        <f t="shared" si="192"/>
        <v>#DIV/0!</v>
      </c>
      <c r="AR382" s="149" t="e">
        <f t="shared" si="193"/>
        <v>#DIV/0!</v>
      </c>
      <c r="AS382" s="149" t="e">
        <f t="shared" si="194"/>
        <v>#DIV/0!</v>
      </c>
      <c r="AT382" s="149" t="e">
        <f t="shared" si="195"/>
        <v>#DIV/0!</v>
      </c>
      <c r="AU382" s="148">
        <f t="shared" si="196"/>
        <v>0</v>
      </c>
      <c r="AV382" s="149" t="e">
        <f t="shared" si="197"/>
        <v>#DIV/0!</v>
      </c>
      <c r="AW382" s="149" t="e">
        <f t="shared" si="198"/>
        <v>#DIV/0!</v>
      </c>
      <c r="AX382" s="149" t="e">
        <f t="shared" si="199"/>
        <v>#DIV/0!</v>
      </c>
      <c r="AY382" s="149" t="e">
        <f t="shared" si="200"/>
        <v>#DIV/0!</v>
      </c>
      <c r="AZ382" s="149" t="e">
        <f t="shared" si="201"/>
        <v>#DIV/0!</v>
      </c>
      <c r="BA382" s="148">
        <f t="shared" si="202"/>
        <v>0</v>
      </c>
      <c r="BB382" s="149" t="e">
        <f t="shared" si="203"/>
        <v>#DIV/0!</v>
      </c>
      <c r="BC382" s="149" t="e">
        <f t="shared" si="204"/>
        <v>#DIV/0!</v>
      </c>
      <c r="BD382" s="149" t="e">
        <f t="shared" si="205"/>
        <v>#DIV/0!</v>
      </c>
      <c r="BE382" s="149" t="e">
        <f t="shared" si="206"/>
        <v>#DIV/0!</v>
      </c>
      <c r="BF382" s="149" t="e">
        <f t="shared" si="207"/>
        <v>#DIV/0!</v>
      </c>
      <c r="BG382" s="148">
        <f t="shared" si="208"/>
        <v>0</v>
      </c>
      <c r="BH382" s="149" t="e">
        <f t="shared" si="209"/>
        <v>#DIV/0!</v>
      </c>
      <c r="BI382" s="149" t="e">
        <f t="shared" si="210"/>
        <v>#DIV/0!</v>
      </c>
      <c r="BJ382" s="149" t="e">
        <f t="shared" si="211"/>
        <v>#DIV/0!</v>
      </c>
      <c r="BK382" s="149" t="e">
        <f t="shared" si="212"/>
        <v>#DIV/0!</v>
      </c>
      <c r="BL382" s="149" t="e">
        <f t="shared" si="213"/>
        <v>#DIV/0!</v>
      </c>
      <c r="BM382" s="148">
        <f t="shared" si="214"/>
        <v>0</v>
      </c>
      <c r="BN382" s="149" t="e">
        <f t="shared" si="215"/>
        <v>#DIV/0!</v>
      </c>
      <c r="BO382" s="149" t="e">
        <f t="shared" si="216"/>
        <v>#DIV/0!</v>
      </c>
      <c r="BP382" s="149" t="e">
        <f t="shared" si="217"/>
        <v>#DIV/0!</v>
      </c>
      <c r="BQ382" s="149" t="e">
        <f t="shared" si="218"/>
        <v>#DIV/0!</v>
      </c>
      <c r="BR382" s="149" t="e">
        <f t="shared" si="219"/>
        <v>#DIV/0!</v>
      </c>
      <c r="BS382" s="148">
        <f t="shared" si="220"/>
        <v>0</v>
      </c>
      <c r="BT382" s="150"/>
      <c r="BU382" s="150" t="e">
        <f>VLOOKUP(I382,Lists!$D$2:$D$19,1,FALSE)</f>
        <v>#N/A</v>
      </c>
      <c r="BV382" s="150" t="e">
        <f>VLOOKUP($I382,Blends!$B$2:$B$115,1,FALSE)</f>
        <v>#N/A</v>
      </c>
      <c r="BW382" s="150"/>
      <c r="BX382" s="151">
        <f>ROUND(IF($I382="Other HFC Blend",(AA382*$L382*SUMIF(Lists!$E$2:$E$133,'Quarterly Information'!$K382,Exchange_Value)+AA382*$N382*SUMIF(Lists!$E$2:$E$133,'Quarterly Information'!$M382,Exchange_Value)+AA382*$P382*SUMIF(Lists!$E$2:$E$133,'Quarterly Information'!$O382,Exchange_Value)+AA382*$R382*SUMIF(Lists!$E$2:$E$133,'Quarterly Information'!$Q382,Exchange_Value)+AA382*$T382*SUMIF(Lists!$E$2:$E$133,'Quarterly Information'!$S382,Exchange_Value))/1000,AA382*SUMIF(Lists!$E$2:$E$133,$I382,Exchange_Value)/1000),1)</f>
        <v>0</v>
      </c>
      <c r="BY382" s="151">
        <f>ROUND(IF($I382="Other HFC Blend",(AB382*$L382*SUMIF(Lists!$E$2:$E$133,'Quarterly Information'!$K382,Exchange_Value)+AB382*$N382*SUMIF(Lists!$E$2:$E$133,'Quarterly Information'!$M382,Exchange_Value)+AB382*$P382*SUMIF(Lists!$E$2:$E$133,'Quarterly Information'!$O382,Exchange_Value)+AB382*$R382*SUMIF(Lists!$E$2:$E$133,'Quarterly Information'!$Q382,Exchange_Value)+AB382*$T382*SUMIF(Lists!$E$2:$E$133,'Quarterly Information'!$S382,Exchange_Value))/1000,AB382*SUMIF(Lists!$E$2:$E$133,$I382,Exchange_Value)/1000),1)</f>
        <v>0</v>
      </c>
      <c r="BZ382" s="151">
        <f>ROUND(IF($I382="Other HFC Blend",(AC382*$L382*SUMIF(Lists!$E$2:$E$133,'Quarterly Information'!$K382,Exchange_Value)+AC382*$N382*SUMIF(Lists!$E$2:$E$133,'Quarterly Information'!$M382,Exchange_Value)+AC382*$P382*SUMIF(Lists!$E$2:$E$133,'Quarterly Information'!$O382,Exchange_Value)+AC382*$R382*SUMIF(Lists!$E$2:$E$133,'Quarterly Information'!$Q382,Exchange_Value)+AC382*$T382*SUMIF(Lists!$E$2:$E$133,'Quarterly Information'!$S382,Exchange_Value))/1000,AC382*SUMIF(Lists!$E$2:$E$133,$I382,Exchange_Value)/1000),1)</f>
        <v>0</v>
      </c>
      <c r="CA382" s="151">
        <f>ROUND(IF($I382="Other HFC Blend",(AD382*$L382*SUMIF(Lists!$E$2:$E$133,'Quarterly Information'!$K382,Exchange_Value)+AD382*$N382*SUMIF(Lists!$E$2:$E$133,'Quarterly Information'!$M382,Exchange_Value)+AD382*$P382*SUMIF(Lists!$E$2:$E$133,'Quarterly Information'!$O382,Exchange_Value)+AD382*$R382*SUMIF(Lists!$E$2:$E$133,'Quarterly Information'!$Q382,Exchange_Value)+AD382*$T382*SUMIF(Lists!$E$2:$E$133,'Quarterly Information'!$S382,Exchange_Value))/1000,AD382*SUMIF(Lists!$E$2:$E$133,$I382,Exchange_Value)/1000),1)</f>
        <v>0</v>
      </c>
      <c r="CB382" s="151">
        <f>ROUND(IF($I382="Other HFC Blend",(AE382*$L382*SUMIF(Lists!$E$2:$E$133,'Quarterly Information'!$K382,Exchange_Value)+AE382*$N382*SUMIF(Lists!$E$2:$E$133,'Quarterly Information'!$M382,Exchange_Value)+AE382*$P382*SUMIF(Lists!$E$2:$E$133,'Quarterly Information'!$O382,Exchange_Value)+AE382*$R382*SUMIF(Lists!$E$2:$E$133,'Quarterly Information'!$Q382,Exchange_Value)+AE382*$T382*SUMIF(Lists!$E$2:$E$133,'Quarterly Information'!$S382,Exchange_Value))/1000,AE382*SUMIF(Lists!$E$2:$E$133,$I382,Exchange_Value)/1000),1)</f>
        <v>0</v>
      </c>
      <c r="CC382" s="151">
        <f>ROUND(IF($I382="Other HFC Blend",(AF382*$L382*SUMIF(Lists!$E$2:$E$133,'Quarterly Information'!$K382,Exchange_Value)+AF382*$N382*SUMIF(Lists!$E$2:$E$133,'Quarterly Information'!$M382,Exchange_Value)+AF382*$P382*SUMIF(Lists!$E$2:$E$133,'Quarterly Information'!$O382,Exchange_Value)+AF382*$R382*SUMIF(Lists!$E$2:$E$133,'Quarterly Information'!$Q382,Exchange_Value)+AF382*$T382*SUMIF(Lists!$E$2:$E$133,'Quarterly Information'!$S382,Exchange_Value))/1000,AF382*SUMIF(Lists!$E$2:$E$133,$I382,Exchange_Value)/1000),1)</f>
        <v>0</v>
      </c>
    </row>
    <row r="383" spans="1:81" ht="14.1">
      <c r="A383" s="18">
        <v>341</v>
      </c>
      <c r="B383" s="46" t="str">
        <f t="shared" si="221"/>
        <v/>
      </c>
      <c r="C383" s="72"/>
      <c r="D383" s="47"/>
      <c r="E383" s="81"/>
      <c r="F383" s="48"/>
      <c r="G383" s="49"/>
      <c r="H383" s="50"/>
      <c r="I383" s="92"/>
      <c r="J383" s="104"/>
      <c r="K383" s="109"/>
      <c r="L383" s="51"/>
      <c r="M383" s="48"/>
      <c r="N383" s="51"/>
      <c r="O383" s="48"/>
      <c r="P383" s="51"/>
      <c r="Q383" s="69"/>
      <c r="R383" s="51"/>
      <c r="S383" s="69"/>
      <c r="T383" s="110"/>
      <c r="U383" s="107"/>
      <c r="V383" s="48"/>
      <c r="W383" s="52"/>
      <c r="X383" s="48"/>
      <c r="Y383" s="116"/>
      <c r="Z383" s="133"/>
      <c r="AA383" s="131"/>
      <c r="AB383" s="76"/>
      <c r="AC383" s="76"/>
      <c r="AD383" s="76"/>
      <c r="AE383" s="76"/>
      <c r="AF383" s="76"/>
      <c r="AG383" s="145"/>
      <c r="AH383"/>
      <c r="AI383" s="148">
        <f t="shared" si="185"/>
        <v>0</v>
      </c>
      <c r="AJ383" s="148">
        <f t="shared" si="186"/>
        <v>0</v>
      </c>
      <c r="AK383" s="148">
        <f t="shared" si="187"/>
        <v>0</v>
      </c>
      <c r="AL383" s="148">
        <f t="shared" si="188"/>
        <v>0</v>
      </c>
      <c r="AM383" s="148">
        <f t="shared" si="189"/>
        <v>0</v>
      </c>
      <c r="AN383" s="148">
        <f t="shared" si="190"/>
        <v>0</v>
      </c>
      <c r="AO383" s="150"/>
      <c r="AP383" s="149" t="e">
        <f t="shared" si="191"/>
        <v>#DIV/0!</v>
      </c>
      <c r="AQ383" s="149" t="e">
        <f t="shared" si="192"/>
        <v>#DIV/0!</v>
      </c>
      <c r="AR383" s="149" t="e">
        <f t="shared" si="193"/>
        <v>#DIV/0!</v>
      </c>
      <c r="AS383" s="149" t="e">
        <f t="shared" si="194"/>
        <v>#DIV/0!</v>
      </c>
      <c r="AT383" s="149" t="e">
        <f t="shared" si="195"/>
        <v>#DIV/0!</v>
      </c>
      <c r="AU383" s="148">
        <f t="shared" si="196"/>
        <v>0</v>
      </c>
      <c r="AV383" s="149" t="e">
        <f t="shared" si="197"/>
        <v>#DIV/0!</v>
      </c>
      <c r="AW383" s="149" t="e">
        <f t="shared" si="198"/>
        <v>#DIV/0!</v>
      </c>
      <c r="AX383" s="149" t="e">
        <f t="shared" si="199"/>
        <v>#DIV/0!</v>
      </c>
      <c r="AY383" s="149" t="e">
        <f t="shared" si="200"/>
        <v>#DIV/0!</v>
      </c>
      <c r="AZ383" s="149" t="e">
        <f t="shared" si="201"/>
        <v>#DIV/0!</v>
      </c>
      <c r="BA383" s="148">
        <f t="shared" si="202"/>
        <v>0</v>
      </c>
      <c r="BB383" s="149" t="e">
        <f t="shared" si="203"/>
        <v>#DIV/0!</v>
      </c>
      <c r="BC383" s="149" t="e">
        <f t="shared" si="204"/>
        <v>#DIV/0!</v>
      </c>
      <c r="BD383" s="149" t="e">
        <f t="shared" si="205"/>
        <v>#DIV/0!</v>
      </c>
      <c r="BE383" s="149" t="e">
        <f t="shared" si="206"/>
        <v>#DIV/0!</v>
      </c>
      <c r="BF383" s="149" t="e">
        <f t="shared" si="207"/>
        <v>#DIV/0!</v>
      </c>
      <c r="BG383" s="148">
        <f t="shared" si="208"/>
        <v>0</v>
      </c>
      <c r="BH383" s="149" t="e">
        <f t="shared" si="209"/>
        <v>#DIV/0!</v>
      </c>
      <c r="BI383" s="149" t="e">
        <f t="shared" si="210"/>
        <v>#DIV/0!</v>
      </c>
      <c r="BJ383" s="149" t="e">
        <f t="shared" si="211"/>
        <v>#DIV/0!</v>
      </c>
      <c r="BK383" s="149" t="e">
        <f t="shared" si="212"/>
        <v>#DIV/0!</v>
      </c>
      <c r="BL383" s="149" t="e">
        <f t="shared" si="213"/>
        <v>#DIV/0!</v>
      </c>
      <c r="BM383" s="148">
        <f t="shared" si="214"/>
        <v>0</v>
      </c>
      <c r="BN383" s="149" t="e">
        <f t="shared" si="215"/>
        <v>#DIV/0!</v>
      </c>
      <c r="BO383" s="149" t="e">
        <f t="shared" si="216"/>
        <v>#DIV/0!</v>
      </c>
      <c r="BP383" s="149" t="e">
        <f t="shared" si="217"/>
        <v>#DIV/0!</v>
      </c>
      <c r="BQ383" s="149" t="e">
        <f t="shared" si="218"/>
        <v>#DIV/0!</v>
      </c>
      <c r="BR383" s="149" t="e">
        <f t="shared" si="219"/>
        <v>#DIV/0!</v>
      </c>
      <c r="BS383" s="148">
        <f t="shared" si="220"/>
        <v>0</v>
      </c>
      <c r="BT383" s="150"/>
      <c r="BU383" s="150" t="e">
        <f>VLOOKUP(I383,Lists!$D$2:$D$19,1,FALSE)</f>
        <v>#N/A</v>
      </c>
      <c r="BV383" s="150" t="e">
        <f>VLOOKUP($I383,Blends!$B$2:$B$115,1,FALSE)</f>
        <v>#N/A</v>
      </c>
      <c r="BW383" s="150"/>
      <c r="BX383" s="151">
        <f>ROUND(IF($I383="Other HFC Blend",(AA383*$L383*SUMIF(Lists!$E$2:$E$133,'Quarterly Information'!$K383,Exchange_Value)+AA383*$N383*SUMIF(Lists!$E$2:$E$133,'Quarterly Information'!$M383,Exchange_Value)+AA383*$P383*SUMIF(Lists!$E$2:$E$133,'Quarterly Information'!$O383,Exchange_Value)+AA383*$R383*SUMIF(Lists!$E$2:$E$133,'Quarterly Information'!$Q383,Exchange_Value)+AA383*$T383*SUMIF(Lists!$E$2:$E$133,'Quarterly Information'!$S383,Exchange_Value))/1000,AA383*SUMIF(Lists!$E$2:$E$133,$I383,Exchange_Value)/1000),1)</f>
        <v>0</v>
      </c>
      <c r="BY383" s="151">
        <f>ROUND(IF($I383="Other HFC Blend",(AB383*$L383*SUMIF(Lists!$E$2:$E$133,'Quarterly Information'!$K383,Exchange_Value)+AB383*$N383*SUMIF(Lists!$E$2:$E$133,'Quarterly Information'!$M383,Exchange_Value)+AB383*$P383*SUMIF(Lists!$E$2:$E$133,'Quarterly Information'!$O383,Exchange_Value)+AB383*$R383*SUMIF(Lists!$E$2:$E$133,'Quarterly Information'!$Q383,Exchange_Value)+AB383*$T383*SUMIF(Lists!$E$2:$E$133,'Quarterly Information'!$S383,Exchange_Value))/1000,AB383*SUMIF(Lists!$E$2:$E$133,$I383,Exchange_Value)/1000),1)</f>
        <v>0</v>
      </c>
      <c r="BZ383" s="151">
        <f>ROUND(IF($I383="Other HFC Blend",(AC383*$L383*SUMIF(Lists!$E$2:$E$133,'Quarterly Information'!$K383,Exchange_Value)+AC383*$N383*SUMIF(Lists!$E$2:$E$133,'Quarterly Information'!$M383,Exchange_Value)+AC383*$P383*SUMIF(Lists!$E$2:$E$133,'Quarterly Information'!$O383,Exchange_Value)+AC383*$R383*SUMIF(Lists!$E$2:$E$133,'Quarterly Information'!$Q383,Exchange_Value)+AC383*$T383*SUMIF(Lists!$E$2:$E$133,'Quarterly Information'!$S383,Exchange_Value))/1000,AC383*SUMIF(Lists!$E$2:$E$133,$I383,Exchange_Value)/1000),1)</f>
        <v>0</v>
      </c>
      <c r="CA383" s="151">
        <f>ROUND(IF($I383="Other HFC Blend",(AD383*$L383*SUMIF(Lists!$E$2:$E$133,'Quarterly Information'!$K383,Exchange_Value)+AD383*$N383*SUMIF(Lists!$E$2:$E$133,'Quarterly Information'!$M383,Exchange_Value)+AD383*$P383*SUMIF(Lists!$E$2:$E$133,'Quarterly Information'!$O383,Exchange_Value)+AD383*$R383*SUMIF(Lists!$E$2:$E$133,'Quarterly Information'!$Q383,Exchange_Value)+AD383*$T383*SUMIF(Lists!$E$2:$E$133,'Quarterly Information'!$S383,Exchange_Value))/1000,AD383*SUMIF(Lists!$E$2:$E$133,$I383,Exchange_Value)/1000),1)</f>
        <v>0</v>
      </c>
      <c r="CB383" s="151">
        <f>ROUND(IF($I383="Other HFC Blend",(AE383*$L383*SUMIF(Lists!$E$2:$E$133,'Quarterly Information'!$K383,Exchange_Value)+AE383*$N383*SUMIF(Lists!$E$2:$E$133,'Quarterly Information'!$M383,Exchange_Value)+AE383*$P383*SUMIF(Lists!$E$2:$E$133,'Quarterly Information'!$O383,Exchange_Value)+AE383*$R383*SUMIF(Lists!$E$2:$E$133,'Quarterly Information'!$Q383,Exchange_Value)+AE383*$T383*SUMIF(Lists!$E$2:$E$133,'Quarterly Information'!$S383,Exchange_Value))/1000,AE383*SUMIF(Lists!$E$2:$E$133,$I383,Exchange_Value)/1000),1)</f>
        <v>0</v>
      </c>
      <c r="CC383" s="151">
        <f>ROUND(IF($I383="Other HFC Blend",(AF383*$L383*SUMIF(Lists!$E$2:$E$133,'Quarterly Information'!$K383,Exchange_Value)+AF383*$N383*SUMIF(Lists!$E$2:$E$133,'Quarterly Information'!$M383,Exchange_Value)+AF383*$P383*SUMIF(Lists!$E$2:$E$133,'Quarterly Information'!$O383,Exchange_Value)+AF383*$R383*SUMIF(Lists!$E$2:$E$133,'Quarterly Information'!$Q383,Exchange_Value)+AF383*$T383*SUMIF(Lists!$E$2:$E$133,'Quarterly Information'!$S383,Exchange_Value))/1000,AF383*SUMIF(Lists!$E$2:$E$133,$I383,Exchange_Value)/1000),1)</f>
        <v>0</v>
      </c>
    </row>
    <row r="384" spans="1:81" ht="14.1">
      <c r="A384" s="18">
        <v>342</v>
      </c>
      <c r="B384" s="46" t="str">
        <f t="shared" si="221"/>
        <v/>
      </c>
      <c r="C384" s="72"/>
      <c r="D384" s="47"/>
      <c r="E384" s="81"/>
      <c r="F384" s="48"/>
      <c r="G384" s="49"/>
      <c r="H384" s="50"/>
      <c r="I384" s="92"/>
      <c r="J384" s="104"/>
      <c r="K384" s="109"/>
      <c r="L384" s="51"/>
      <c r="M384" s="48"/>
      <c r="N384" s="51"/>
      <c r="O384" s="48"/>
      <c r="P384" s="51"/>
      <c r="Q384" s="69"/>
      <c r="R384" s="51"/>
      <c r="S384" s="69"/>
      <c r="T384" s="110"/>
      <c r="U384" s="107"/>
      <c r="V384" s="48"/>
      <c r="W384" s="52"/>
      <c r="X384" s="48"/>
      <c r="Y384" s="116"/>
      <c r="Z384" s="133"/>
      <c r="AA384" s="131"/>
      <c r="AB384" s="76"/>
      <c r="AC384" s="76"/>
      <c r="AD384" s="76"/>
      <c r="AE384" s="76"/>
      <c r="AF384" s="76"/>
      <c r="AG384" s="145"/>
      <c r="AH384"/>
      <c r="AI384" s="148">
        <f t="shared" si="185"/>
        <v>0</v>
      </c>
      <c r="AJ384" s="148">
        <f t="shared" si="186"/>
        <v>0</v>
      </c>
      <c r="AK384" s="148">
        <f t="shared" si="187"/>
        <v>0</v>
      </c>
      <c r="AL384" s="148">
        <f t="shared" si="188"/>
        <v>0</v>
      </c>
      <c r="AM384" s="148">
        <f t="shared" si="189"/>
        <v>0</v>
      </c>
      <c r="AN384" s="148">
        <f t="shared" si="190"/>
        <v>0</v>
      </c>
      <c r="AO384" s="150"/>
      <c r="AP384" s="149" t="e">
        <f t="shared" si="191"/>
        <v>#DIV/0!</v>
      </c>
      <c r="AQ384" s="149" t="e">
        <f t="shared" si="192"/>
        <v>#DIV/0!</v>
      </c>
      <c r="AR384" s="149" t="e">
        <f t="shared" si="193"/>
        <v>#DIV/0!</v>
      </c>
      <c r="AS384" s="149" t="e">
        <f t="shared" si="194"/>
        <v>#DIV/0!</v>
      </c>
      <c r="AT384" s="149" t="e">
        <f t="shared" si="195"/>
        <v>#DIV/0!</v>
      </c>
      <c r="AU384" s="148">
        <f t="shared" si="196"/>
        <v>0</v>
      </c>
      <c r="AV384" s="149" t="e">
        <f t="shared" si="197"/>
        <v>#DIV/0!</v>
      </c>
      <c r="AW384" s="149" t="e">
        <f t="shared" si="198"/>
        <v>#DIV/0!</v>
      </c>
      <c r="AX384" s="149" t="e">
        <f t="shared" si="199"/>
        <v>#DIV/0!</v>
      </c>
      <c r="AY384" s="149" t="e">
        <f t="shared" si="200"/>
        <v>#DIV/0!</v>
      </c>
      <c r="AZ384" s="149" t="e">
        <f t="shared" si="201"/>
        <v>#DIV/0!</v>
      </c>
      <c r="BA384" s="148">
        <f t="shared" si="202"/>
        <v>0</v>
      </c>
      <c r="BB384" s="149" t="e">
        <f t="shared" si="203"/>
        <v>#DIV/0!</v>
      </c>
      <c r="BC384" s="149" t="e">
        <f t="shared" si="204"/>
        <v>#DIV/0!</v>
      </c>
      <c r="BD384" s="149" t="e">
        <f t="shared" si="205"/>
        <v>#DIV/0!</v>
      </c>
      <c r="BE384" s="149" t="e">
        <f t="shared" si="206"/>
        <v>#DIV/0!</v>
      </c>
      <c r="BF384" s="149" t="e">
        <f t="shared" si="207"/>
        <v>#DIV/0!</v>
      </c>
      <c r="BG384" s="148">
        <f t="shared" si="208"/>
        <v>0</v>
      </c>
      <c r="BH384" s="149" t="e">
        <f t="shared" si="209"/>
        <v>#DIV/0!</v>
      </c>
      <c r="BI384" s="149" t="e">
        <f t="shared" si="210"/>
        <v>#DIV/0!</v>
      </c>
      <c r="BJ384" s="149" t="e">
        <f t="shared" si="211"/>
        <v>#DIV/0!</v>
      </c>
      <c r="BK384" s="149" t="e">
        <f t="shared" si="212"/>
        <v>#DIV/0!</v>
      </c>
      <c r="BL384" s="149" t="e">
        <f t="shared" si="213"/>
        <v>#DIV/0!</v>
      </c>
      <c r="BM384" s="148">
        <f t="shared" si="214"/>
        <v>0</v>
      </c>
      <c r="BN384" s="149" t="e">
        <f t="shared" si="215"/>
        <v>#DIV/0!</v>
      </c>
      <c r="BO384" s="149" t="e">
        <f t="shared" si="216"/>
        <v>#DIV/0!</v>
      </c>
      <c r="BP384" s="149" t="e">
        <f t="shared" si="217"/>
        <v>#DIV/0!</v>
      </c>
      <c r="BQ384" s="149" t="e">
        <f t="shared" si="218"/>
        <v>#DIV/0!</v>
      </c>
      <c r="BR384" s="149" t="e">
        <f t="shared" si="219"/>
        <v>#DIV/0!</v>
      </c>
      <c r="BS384" s="148">
        <f t="shared" si="220"/>
        <v>0</v>
      </c>
      <c r="BT384" s="150"/>
      <c r="BU384" s="150" t="e">
        <f>VLOOKUP(I384,Lists!$D$2:$D$19,1,FALSE)</f>
        <v>#N/A</v>
      </c>
      <c r="BV384" s="150" t="e">
        <f>VLOOKUP($I384,Blends!$B$2:$B$115,1,FALSE)</f>
        <v>#N/A</v>
      </c>
      <c r="BW384" s="150"/>
      <c r="BX384" s="151">
        <f>ROUND(IF($I384="Other HFC Blend",(AA384*$L384*SUMIF(Lists!$E$2:$E$133,'Quarterly Information'!$K384,Exchange_Value)+AA384*$N384*SUMIF(Lists!$E$2:$E$133,'Quarterly Information'!$M384,Exchange_Value)+AA384*$P384*SUMIF(Lists!$E$2:$E$133,'Quarterly Information'!$O384,Exchange_Value)+AA384*$R384*SUMIF(Lists!$E$2:$E$133,'Quarterly Information'!$Q384,Exchange_Value)+AA384*$T384*SUMIF(Lists!$E$2:$E$133,'Quarterly Information'!$S384,Exchange_Value))/1000,AA384*SUMIF(Lists!$E$2:$E$133,$I384,Exchange_Value)/1000),1)</f>
        <v>0</v>
      </c>
      <c r="BY384" s="151">
        <f>ROUND(IF($I384="Other HFC Blend",(AB384*$L384*SUMIF(Lists!$E$2:$E$133,'Quarterly Information'!$K384,Exchange_Value)+AB384*$N384*SUMIF(Lists!$E$2:$E$133,'Quarterly Information'!$M384,Exchange_Value)+AB384*$P384*SUMIF(Lists!$E$2:$E$133,'Quarterly Information'!$O384,Exchange_Value)+AB384*$R384*SUMIF(Lists!$E$2:$E$133,'Quarterly Information'!$Q384,Exchange_Value)+AB384*$T384*SUMIF(Lists!$E$2:$E$133,'Quarterly Information'!$S384,Exchange_Value))/1000,AB384*SUMIF(Lists!$E$2:$E$133,$I384,Exchange_Value)/1000),1)</f>
        <v>0</v>
      </c>
      <c r="BZ384" s="151">
        <f>ROUND(IF($I384="Other HFC Blend",(AC384*$L384*SUMIF(Lists!$E$2:$E$133,'Quarterly Information'!$K384,Exchange_Value)+AC384*$N384*SUMIF(Lists!$E$2:$E$133,'Quarterly Information'!$M384,Exchange_Value)+AC384*$P384*SUMIF(Lists!$E$2:$E$133,'Quarterly Information'!$O384,Exchange_Value)+AC384*$R384*SUMIF(Lists!$E$2:$E$133,'Quarterly Information'!$Q384,Exchange_Value)+AC384*$T384*SUMIF(Lists!$E$2:$E$133,'Quarterly Information'!$S384,Exchange_Value))/1000,AC384*SUMIF(Lists!$E$2:$E$133,$I384,Exchange_Value)/1000),1)</f>
        <v>0</v>
      </c>
      <c r="CA384" s="151">
        <f>ROUND(IF($I384="Other HFC Blend",(AD384*$L384*SUMIF(Lists!$E$2:$E$133,'Quarterly Information'!$K384,Exchange_Value)+AD384*$N384*SUMIF(Lists!$E$2:$E$133,'Quarterly Information'!$M384,Exchange_Value)+AD384*$P384*SUMIF(Lists!$E$2:$E$133,'Quarterly Information'!$O384,Exchange_Value)+AD384*$R384*SUMIF(Lists!$E$2:$E$133,'Quarterly Information'!$Q384,Exchange_Value)+AD384*$T384*SUMIF(Lists!$E$2:$E$133,'Quarterly Information'!$S384,Exchange_Value))/1000,AD384*SUMIF(Lists!$E$2:$E$133,$I384,Exchange_Value)/1000),1)</f>
        <v>0</v>
      </c>
      <c r="CB384" s="151">
        <f>ROUND(IF($I384="Other HFC Blend",(AE384*$L384*SUMIF(Lists!$E$2:$E$133,'Quarterly Information'!$K384,Exchange_Value)+AE384*$N384*SUMIF(Lists!$E$2:$E$133,'Quarterly Information'!$M384,Exchange_Value)+AE384*$P384*SUMIF(Lists!$E$2:$E$133,'Quarterly Information'!$O384,Exchange_Value)+AE384*$R384*SUMIF(Lists!$E$2:$E$133,'Quarterly Information'!$Q384,Exchange_Value)+AE384*$T384*SUMIF(Lists!$E$2:$E$133,'Quarterly Information'!$S384,Exchange_Value))/1000,AE384*SUMIF(Lists!$E$2:$E$133,$I384,Exchange_Value)/1000),1)</f>
        <v>0</v>
      </c>
      <c r="CC384" s="151">
        <f>ROUND(IF($I384="Other HFC Blend",(AF384*$L384*SUMIF(Lists!$E$2:$E$133,'Quarterly Information'!$K384,Exchange_Value)+AF384*$N384*SUMIF(Lists!$E$2:$E$133,'Quarterly Information'!$M384,Exchange_Value)+AF384*$P384*SUMIF(Lists!$E$2:$E$133,'Quarterly Information'!$O384,Exchange_Value)+AF384*$R384*SUMIF(Lists!$E$2:$E$133,'Quarterly Information'!$Q384,Exchange_Value)+AF384*$T384*SUMIF(Lists!$E$2:$E$133,'Quarterly Information'!$S384,Exchange_Value))/1000,AF384*SUMIF(Lists!$E$2:$E$133,$I384,Exchange_Value)/1000),1)</f>
        <v>0</v>
      </c>
    </row>
    <row r="385" spans="1:81" ht="14.1">
      <c r="A385" s="18">
        <v>343</v>
      </c>
      <c r="B385" s="46" t="str">
        <f t="shared" si="221"/>
        <v/>
      </c>
      <c r="C385" s="72"/>
      <c r="D385" s="47"/>
      <c r="E385" s="81"/>
      <c r="F385" s="48"/>
      <c r="G385" s="49"/>
      <c r="H385" s="50"/>
      <c r="I385" s="92"/>
      <c r="J385" s="104"/>
      <c r="K385" s="109"/>
      <c r="L385" s="51"/>
      <c r="M385" s="48"/>
      <c r="N385" s="51"/>
      <c r="O385" s="48"/>
      <c r="P385" s="51"/>
      <c r="Q385" s="69"/>
      <c r="R385" s="51"/>
      <c r="S385" s="69"/>
      <c r="T385" s="110"/>
      <c r="U385" s="107"/>
      <c r="V385" s="48"/>
      <c r="W385" s="52"/>
      <c r="X385" s="48"/>
      <c r="Y385" s="116"/>
      <c r="Z385" s="133"/>
      <c r="AA385" s="131"/>
      <c r="AB385" s="76"/>
      <c r="AC385" s="76"/>
      <c r="AD385" s="76"/>
      <c r="AE385" s="76"/>
      <c r="AF385" s="76"/>
      <c r="AG385" s="145"/>
      <c r="AH385"/>
      <c r="AI385" s="148">
        <f t="shared" si="185"/>
        <v>0</v>
      </c>
      <c r="AJ385" s="148">
        <f t="shared" si="186"/>
        <v>0</v>
      </c>
      <c r="AK385" s="148">
        <f t="shared" si="187"/>
        <v>0</v>
      </c>
      <c r="AL385" s="148">
        <f t="shared" si="188"/>
        <v>0</v>
      </c>
      <c r="AM385" s="148">
        <f t="shared" si="189"/>
        <v>0</v>
      </c>
      <c r="AN385" s="148">
        <f t="shared" si="190"/>
        <v>0</v>
      </c>
      <c r="AO385" s="150"/>
      <c r="AP385" s="149" t="e">
        <f t="shared" si="191"/>
        <v>#DIV/0!</v>
      </c>
      <c r="AQ385" s="149" t="e">
        <f t="shared" si="192"/>
        <v>#DIV/0!</v>
      </c>
      <c r="AR385" s="149" t="e">
        <f t="shared" si="193"/>
        <v>#DIV/0!</v>
      </c>
      <c r="AS385" s="149" t="e">
        <f t="shared" si="194"/>
        <v>#DIV/0!</v>
      </c>
      <c r="AT385" s="149" t="e">
        <f t="shared" si="195"/>
        <v>#DIV/0!</v>
      </c>
      <c r="AU385" s="148">
        <f t="shared" si="196"/>
        <v>0</v>
      </c>
      <c r="AV385" s="149" t="e">
        <f t="shared" si="197"/>
        <v>#DIV/0!</v>
      </c>
      <c r="AW385" s="149" t="e">
        <f t="shared" si="198"/>
        <v>#DIV/0!</v>
      </c>
      <c r="AX385" s="149" t="e">
        <f t="shared" si="199"/>
        <v>#DIV/0!</v>
      </c>
      <c r="AY385" s="149" t="e">
        <f t="shared" si="200"/>
        <v>#DIV/0!</v>
      </c>
      <c r="AZ385" s="149" t="e">
        <f t="shared" si="201"/>
        <v>#DIV/0!</v>
      </c>
      <c r="BA385" s="148">
        <f t="shared" si="202"/>
        <v>0</v>
      </c>
      <c r="BB385" s="149" t="e">
        <f t="shared" si="203"/>
        <v>#DIV/0!</v>
      </c>
      <c r="BC385" s="149" t="e">
        <f t="shared" si="204"/>
        <v>#DIV/0!</v>
      </c>
      <c r="BD385" s="149" t="e">
        <f t="shared" si="205"/>
        <v>#DIV/0!</v>
      </c>
      <c r="BE385" s="149" t="e">
        <f t="shared" si="206"/>
        <v>#DIV/0!</v>
      </c>
      <c r="BF385" s="149" t="e">
        <f t="shared" si="207"/>
        <v>#DIV/0!</v>
      </c>
      <c r="BG385" s="148">
        <f t="shared" si="208"/>
        <v>0</v>
      </c>
      <c r="BH385" s="149" t="e">
        <f t="shared" si="209"/>
        <v>#DIV/0!</v>
      </c>
      <c r="BI385" s="149" t="e">
        <f t="shared" si="210"/>
        <v>#DIV/0!</v>
      </c>
      <c r="BJ385" s="149" t="e">
        <f t="shared" si="211"/>
        <v>#DIV/0!</v>
      </c>
      <c r="BK385" s="149" t="e">
        <f t="shared" si="212"/>
        <v>#DIV/0!</v>
      </c>
      <c r="BL385" s="149" t="e">
        <f t="shared" si="213"/>
        <v>#DIV/0!</v>
      </c>
      <c r="BM385" s="148">
        <f t="shared" si="214"/>
        <v>0</v>
      </c>
      <c r="BN385" s="149" t="e">
        <f t="shared" si="215"/>
        <v>#DIV/0!</v>
      </c>
      <c r="BO385" s="149" t="e">
        <f t="shared" si="216"/>
        <v>#DIV/0!</v>
      </c>
      <c r="BP385" s="149" t="e">
        <f t="shared" si="217"/>
        <v>#DIV/0!</v>
      </c>
      <c r="BQ385" s="149" t="e">
        <f t="shared" si="218"/>
        <v>#DIV/0!</v>
      </c>
      <c r="BR385" s="149" t="e">
        <f t="shared" si="219"/>
        <v>#DIV/0!</v>
      </c>
      <c r="BS385" s="148">
        <f t="shared" si="220"/>
        <v>0</v>
      </c>
      <c r="BT385" s="150"/>
      <c r="BU385" s="150" t="e">
        <f>VLOOKUP(I385,Lists!$D$2:$D$19,1,FALSE)</f>
        <v>#N/A</v>
      </c>
      <c r="BV385" s="150" t="e">
        <f>VLOOKUP($I385,Blends!$B$2:$B$115,1,FALSE)</f>
        <v>#N/A</v>
      </c>
      <c r="BW385" s="150"/>
      <c r="BX385" s="151">
        <f>ROUND(IF($I385="Other HFC Blend",(AA385*$L385*SUMIF(Lists!$E$2:$E$133,'Quarterly Information'!$K385,Exchange_Value)+AA385*$N385*SUMIF(Lists!$E$2:$E$133,'Quarterly Information'!$M385,Exchange_Value)+AA385*$P385*SUMIF(Lists!$E$2:$E$133,'Quarterly Information'!$O385,Exchange_Value)+AA385*$R385*SUMIF(Lists!$E$2:$E$133,'Quarterly Information'!$Q385,Exchange_Value)+AA385*$T385*SUMIF(Lists!$E$2:$E$133,'Quarterly Information'!$S385,Exchange_Value))/1000,AA385*SUMIF(Lists!$E$2:$E$133,$I385,Exchange_Value)/1000),1)</f>
        <v>0</v>
      </c>
      <c r="BY385" s="151">
        <f>ROUND(IF($I385="Other HFC Blend",(AB385*$L385*SUMIF(Lists!$E$2:$E$133,'Quarterly Information'!$K385,Exchange_Value)+AB385*$N385*SUMIF(Lists!$E$2:$E$133,'Quarterly Information'!$M385,Exchange_Value)+AB385*$P385*SUMIF(Lists!$E$2:$E$133,'Quarterly Information'!$O385,Exchange_Value)+AB385*$R385*SUMIF(Lists!$E$2:$E$133,'Quarterly Information'!$Q385,Exchange_Value)+AB385*$T385*SUMIF(Lists!$E$2:$E$133,'Quarterly Information'!$S385,Exchange_Value))/1000,AB385*SUMIF(Lists!$E$2:$E$133,$I385,Exchange_Value)/1000),1)</f>
        <v>0</v>
      </c>
      <c r="BZ385" s="151">
        <f>ROUND(IF($I385="Other HFC Blend",(AC385*$L385*SUMIF(Lists!$E$2:$E$133,'Quarterly Information'!$K385,Exchange_Value)+AC385*$N385*SUMIF(Lists!$E$2:$E$133,'Quarterly Information'!$M385,Exchange_Value)+AC385*$P385*SUMIF(Lists!$E$2:$E$133,'Quarterly Information'!$O385,Exchange_Value)+AC385*$R385*SUMIF(Lists!$E$2:$E$133,'Quarterly Information'!$Q385,Exchange_Value)+AC385*$T385*SUMIF(Lists!$E$2:$E$133,'Quarterly Information'!$S385,Exchange_Value))/1000,AC385*SUMIF(Lists!$E$2:$E$133,$I385,Exchange_Value)/1000),1)</f>
        <v>0</v>
      </c>
      <c r="CA385" s="151">
        <f>ROUND(IF($I385="Other HFC Blend",(AD385*$L385*SUMIF(Lists!$E$2:$E$133,'Quarterly Information'!$K385,Exchange_Value)+AD385*$N385*SUMIF(Lists!$E$2:$E$133,'Quarterly Information'!$M385,Exchange_Value)+AD385*$P385*SUMIF(Lists!$E$2:$E$133,'Quarterly Information'!$O385,Exchange_Value)+AD385*$R385*SUMIF(Lists!$E$2:$E$133,'Quarterly Information'!$Q385,Exchange_Value)+AD385*$T385*SUMIF(Lists!$E$2:$E$133,'Quarterly Information'!$S385,Exchange_Value))/1000,AD385*SUMIF(Lists!$E$2:$E$133,$I385,Exchange_Value)/1000),1)</f>
        <v>0</v>
      </c>
      <c r="CB385" s="151">
        <f>ROUND(IF($I385="Other HFC Blend",(AE385*$L385*SUMIF(Lists!$E$2:$E$133,'Quarterly Information'!$K385,Exchange_Value)+AE385*$N385*SUMIF(Lists!$E$2:$E$133,'Quarterly Information'!$M385,Exchange_Value)+AE385*$P385*SUMIF(Lists!$E$2:$E$133,'Quarterly Information'!$O385,Exchange_Value)+AE385*$R385*SUMIF(Lists!$E$2:$E$133,'Quarterly Information'!$Q385,Exchange_Value)+AE385*$T385*SUMIF(Lists!$E$2:$E$133,'Quarterly Information'!$S385,Exchange_Value))/1000,AE385*SUMIF(Lists!$E$2:$E$133,$I385,Exchange_Value)/1000),1)</f>
        <v>0</v>
      </c>
      <c r="CC385" s="151">
        <f>ROUND(IF($I385="Other HFC Blend",(AF385*$L385*SUMIF(Lists!$E$2:$E$133,'Quarterly Information'!$K385,Exchange_Value)+AF385*$N385*SUMIF(Lists!$E$2:$E$133,'Quarterly Information'!$M385,Exchange_Value)+AF385*$P385*SUMIF(Lists!$E$2:$E$133,'Quarterly Information'!$O385,Exchange_Value)+AF385*$R385*SUMIF(Lists!$E$2:$E$133,'Quarterly Information'!$Q385,Exchange_Value)+AF385*$T385*SUMIF(Lists!$E$2:$E$133,'Quarterly Information'!$S385,Exchange_Value))/1000,AF385*SUMIF(Lists!$E$2:$E$133,$I385,Exchange_Value)/1000),1)</f>
        <v>0</v>
      </c>
    </row>
    <row r="386" spans="1:81" ht="14.1">
      <c r="A386" s="18">
        <v>344</v>
      </c>
      <c r="B386" s="46" t="str">
        <f t="shared" si="221"/>
        <v/>
      </c>
      <c r="C386" s="72"/>
      <c r="D386" s="47"/>
      <c r="E386" s="81"/>
      <c r="F386" s="48"/>
      <c r="G386" s="49"/>
      <c r="H386" s="50"/>
      <c r="I386" s="92"/>
      <c r="J386" s="104"/>
      <c r="K386" s="109"/>
      <c r="L386" s="51"/>
      <c r="M386" s="48"/>
      <c r="N386" s="51"/>
      <c r="O386" s="48"/>
      <c r="P386" s="51"/>
      <c r="Q386" s="69"/>
      <c r="R386" s="51"/>
      <c r="S386" s="69"/>
      <c r="T386" s="110"/>
      <c r="U386" s="107"/>
      <c r="V386" s="48"/>
      <c r="W386" s="52"/>
      <c r="X386" s="48"/>
      <c r="Y386" s="116"/>
      <c r="Z386" s="133"/>
      <c r="AA386" s="131"/>
      <c r="AB386" s="76"/>
      <c r="AC386" s="76"/>
      <c r="AD386" s="76"/>
      <c r="AE386" s="76"/>
      <c r="AF386" s="76"/>
      <c r="AG386" s="145"/>
      <c r="AH386"/>
      <c r="AI386" s="148">
        <f t="shared" si="185"/>
        <v>0</v>
      </c>
      <c r="AJ386" s="148">
        <f t="shared" si="186"/>
        <v>0</v>
      </c>
      <c r="AK386" s="148">
        <f t="shared" si="187"/>
        <v>0</v>
      </c>
      <c r="AL386" s="148">
        <f t="shared" si="188"/>
        <v>0</v>
      </c>
      <c r="AM386" s="148">
        <f t="shared" si="189"/>
        <v>0</v>
      </c>
      <c r="AN386" s="148">
        <f t="shared" si="190"/>
        <v>0</v>
      </c>
      <c r="AO386" s="150"/>
      <c r="AP386" s="149" t="e">
        <f t="shared" si="191"/>
        <v>#DIV/0!</v>
      </c>
      <c r="AQ386" s="149" t="e">
        <f t="shared" si="192"/>
        <v>#DIV/0!</v>
      </c>
      <c r="AR386" s="149" t="e">
        <f t="shared" si="193"/>
        <v>#DIV/0!</v>
      </c>
      <c r="AS386" s="149" t="e">
        <f t="shared" si="194"/>
        <v>#DIV/0!</v>
      </c>
      <c r="AT386" s="149" t="e">
        <f t="shared" si="195"/>
        <v>#DIV/0!</v>
      </c>
      <c r="AU386" s="148">
        <f t="shared" si="196"/>
        <v>0</v>
      </c>
      <c r="AV386" s="149" t="e">
        <f t="shared" si="197"/>
        <v>#DIV/0!</v>
      </c>
      <c r="AW386" s="149" t="e">
        <f t="shared" si="198"/>
        <v>#DIV/0!</v>
      </c>
      <c r="AX386" s="149" t="e">
        <f t="shared" si="199"/>
        <v>#DIV/0!</v>
      </c>
      <c r="AY386" s="149" t="e">
        <f t="shared" si="200"/>
        <v>#DIV/0!</v>
      </c>
      <c r="AZ386" s="149" t="e">
        <f t="shared" si="201"/>
        <v>#DIV/0!</v>
      </c>
      <c r="BA386" s="148">
        <f t="shared" si="202"/>
        <v>0</v>
      </c>
      <c r="BB386" s="149" t="e">
        <f t="shared" si="203"/>
        <v>#DIV/0!</v>
      </c>
      <c r="BC386" s="149" t="e">
        <f t="shared" si="204"/>
        <v>#DIV/0!</v>
      </c>
      <c r="BD386" s="149" t="e">
        <f t="shared" si="205"/>
        <v>#DIV/0!</v>
      </c>
      <c r="BE386" s="149" t="e">
        <f t="shared" si="206"/>
        <v>#DIV/0!</v>
      </c>
      <c r="BF386" s="149" t="e">
        <f t="shared" si="207"/>
        <v>#DIV/0!</v>
      </c>
      <c r="BG386" s="148">
        <f t="shared" si="208"/>
        <v>0</v>
      </c>
      <c r="BH386" s="149" t="e">
        <f t="shared" si="209"/>
        <v>#DIV/0!</v>
      </c>
      <c r="BI386" s="149" t="e">
        <f t="shared" si="210"/>
        <v>#DIV/0!</v>
      </c>
      <c r="BJ386" s="149" t="e">
        <f t="shared" si="211"/>
        <v>#DIV/0!</v>
      </c>
      <c r="BK386" s="149" t="e">
        <f t="shared" si="212"/>
        <v>#DIV/0!</v>
      </c>
      <c r="BL386" s="149" t="e">
        <f t="shared" si="213"/>
        <v>#DIV/0!</v>
      </c>
      <c r="BM386" s="148">
        <f t="shared" si="214"/>
        <v>0</v>
      </c>
      <c r="BN386" s="149" t="e">
        <f t="shared" si="215"/>
        <v>#DIV/0!</v>
      </c>
      <c r="BO386" s="149" t="e">
        <f t="shared" si="216"/>
        <v>#DIV/0!</v>
      </c>
      <c r="BP386" s="149" t="e">
        <f t="shared" si="217"/>
        <v>#DIV/0!</v>
      </c>
      <c r="BQ386" s="149" t="e">
        <f t="shared" si="218"/>
        <v>#DIV/0!</v>
      </c>
      <c r="BR386" s="149" t="e">
        <f t="shared" si="219"/>
        <v>#DIV/0!</v>
      </c>
      <c r="BS386" s="148">
        <f t="shared" si="220"/>
        <v>0</v>
      </c>
      <c r="BT386" s="150"/>
      <c r="BU386" s="150" t="e">
        <f>VLOOKUP(I386,Lists!$D$2:$D$19,1,FALSE)</f>
        <v>#N/A</v>
      </c>
      <c r="BV386" s="150" t="e">
        <f>VLOOKUP($I386,Blends!$B$2:$B$115,1,FALSE)</f>
        <v>#N/A</v>
      </c>
      <c r="BW386" s="150"/>
      <c r="BX386" s="151">
        <f>ROUND(IF($I386="Other HFC Blend",(AA386*$L386*SUMIF(Lists!$E$2:$E$133,'Quarterly Information'!$K386,Exchange_Value)+AA386*$N386*SUMIF(Lists!$E$2:$E$133,'Quarterly Information'!$M386,Exchange_Value)+AA386*$P386*SUMIF(Lists!$E$2:$E$133,'Quarterly Information'!$O386,Exchange_Value)+AA386*$R386*SUMIF(Lists!$E$2:$E$133,'Quarterly Information'!$Q386,Exchange_Value)+AA386*$T386*SUMIF(Lists!$E$2:$E$133,'Quarterly Information'!$S386,Exchange_Value))/1000,AA386*SUMIF(Lists!$E$2:$E$133,$I386,Exchange_Value)/1000),1)</f>
        <v>0</v>
      </c>
      <c r="BY386" s="151">
        <f>ROUND(IF($I386="Other HFC Blend",(AB386*$L386*SUMIF(Lists!$E$2:$E$133,'Quarterly Information'!$K386,Exchange_Value)+AB386*$N386*SUMIF(Lists!$E$2:$E$133,'Quarterly Information'!$M386,Exchange_Value)+AB386*$P386*SUMIF(Lists!$E$2:$E$133,'Quarterly Information'!$O386,Exchange_Value)+AB386*$R386*SUMIF(Lists!$E$2:$E$133,'Quarterly Information'!$Q386,Exchange_Value)+AB386*$T386*SUMIF(Lists!$E$2:$E$133,'Quarterly Information'!$S386,Exchange_Value))/1000,AB386*SUMIF(Lists!$E$2:$E$133,$I386,Exchange_Value)/1000),1)</f>
        <v>0</v>
      </c>
      <c r="BZ386" s="151">
        <f>ROUND(IF($I386="Other HFC Blend",(AC386*$L386*SUMIF(Lists!$E$2:$E$133,'Quarterly Information'!$K386,Exchange_Value)+AC386*$N386*SUMIF(Lists!$E$2:$E$133,'Quarterly Information'!$M386,Exchange_Value)+AC386*$P386*SUMIF(Lists!$E$2:$E$133,'Quarterly Information'!$O386,Exchange_Value)+AC386*$R386*SUMIF(Lists!$E$2:$E$133,'Quarterly Information'!$Q386,Exchange_Value)+AC386*$T386*SUMIF(Lists!$E$2:$E$133,'Quarterly Information'!$S386,Exchange_Value))/1000,AC386*SUMIF(Lists!$E$2:$E$133,$I386,Exchange_Value)/1000),1)</f>
        <v>0</v>
      </c>
      <c r="CA386" s="151">
        <f>ROUND(IF($I386="Other HFC Blend",(AD386*$L386*SUMIF(Lists!$E$2:$E$133,'Quarterly Information'!$K386,Exchange_Value)+AD386*$N386*SUMIF(Lists!$E$2:$E$133,'Quarterly Information'!$M386,Exchange_Value)+AD386*$P386*SUMIF(Lists!$E$2:$E$133,'Quarterly Information'!$O386,Exchange_Value)+AD386*$R386*SUMIF(Lists!$E$2:$E$133,'Quarterly Information'!$Q386,Exchange_Value)+AD386*$T386*SUMIF(Lists!$E$2:$E$133,'Quarterly Information'!$S386,Exchange_Value))/1000,AD386*SUMIF(Lists!$E$2:$E$133,$I386,Exchange_Value)/1000),1)</f>
        <v>0</v>
      </c>
      <c r="CB386" s="151">
        <f>ROUND(IF($I386="Other HFC Blend",(AE386*$L386*SUMIF(Lists!$E$2:$E$133,'Quarterly Information'!$K386,Exchange_Value)+AE386*$N386*SUMIF(Lists!$E$2:$E$133,'Quarterly Information'!$M386,Exchange_Value)+AE386*$P386*SUMIF(Lists!$E$2:$E$133,'Quarterly Information'!$O386,Exchange_Value)+AE386*$R386*SUMIF(Lists!$E$2:$E$133,'Quarterly Information'!$Q386,Exchange_Value)+AE386*$T386*SUMIF(Lists!$E$2:$E$133,'Quarterly Information'!$S386,Exchange_Value))/1000,AE386*SUMIF(Lists!$E$2:$E$133,$I386,Exchange_Value)/1000),1)</f>
        <v>0</v>
      </c>
      <c r="CC386" s="151">
        <f>ROUND(IF($I386="Other HFC Blend",(AF386*$L386*SUMIF(Lists!$E$2:$E$133,'Quarterly Information'!$K386,Exchange_Value)+AF386*$N386*SUMIF(Lists!$E$2:$E$133,'Quarterly Information'!$M386,Exchange_Value)+AF386*$P386*SUMIF(Lists!$E$2:$E$133,'Quarterly Information'!$O386,Exchange_Value)+AF386*$R386*SUMIF(Lists!$E$2:$E$133,'Quarterly Information'!$Q386,Exchange_Value)+AF386*$T386*SUMIF(Lists!$E$2:$E$133,'Quarterly Information'!$S386,Exchange_Value))/1000,AF386*SUMIF(Lists!$E$2:$E$133,$I386,Exchange_Value)/1000),1)</f>
        <v>0</v>
      </c>
    </row>
    <row r="387" spans="1:81" ht="14.1">
      <c r="A387" s="18">
        <v>345</v>
      </c>
      <c r="B387" s="46" t="str">
        <f t="shared" si="221"/>
        <v/>
      </c>
      <c r="C387" s="72"/>
      <c r="D387" s="47"/>
      <c r="E387" s="81"/>
      <c r="F387" s="48"/>
      <c r="G387" s="49"/>
      <c r="H387" s="50"/>
      <c r="I387" s="92"/>
      <c r="J387" s="104"/>
      <c r="K387" s="109"/>
      <c r="L387" s="51"/>
      <c r="M387" s="48"/>
      <c r="N387" s="51"/>
      <c r="O387" s="48"/>
      <c r="P387" s="51"/>
      <c r="Q387" s="69"/>
      <c r="R387" s="51"/>
      <c r="S387" s="69"/>
      <c r="T387" s="110"/>
      <c r="U387" s="107"/>
      <c r="V387" s="48"/>
      <c r="W387" s="52"/>
      <c r="X387" s="48"/>
      <c r="Y387" s="116"/>
      <c r="Z387" s="133"/>
      <c r="AA387" s="131"/>
      <c r="AB387" s="76"/>
      <c r="AC387" s="76"/>
      <c r="AD387" s="76"/>
      <c r="AE387" s="76"/>
      <c r="AF387" s="76"/>
      <c r="AG387" s="145"/>
      <c r="AH387"/>
      <c r="AI387" s="148">
        <f t="shared" si="185"/>
        <v>0</v>
      </c>
      <c r="AJ387" s="148">
        <f t="shared" si="186"/>
        <v>0</v>
      </c>
      <c r="AK387" s="148">
        <f t="shared" si="187"/>
        <v>0</v>
      </c>
      <c r="AL387" s="148">
        <f t="shared" si="188"/>
        <v>0</v>
      </c>
      <c r="AM387" s="148">
        <f t="shared" si="189"/>
        <v>0</v>
      </c>
      <c r="AN387" s="148">
        <f t="shared" si="190"/>
        <v>0</v>
      </c>
      <c r="AO387" s="150"/>
      <c r="AP387" s="149" t="e">
        <f t="shared" si="191"/>
        <v>#DIV/0!</v>
      </c>
      <c r="AQ387" s="149" t="e">
        <f t="shared" si="192"/>
        <v>#DIV/0!</v>
      </c>
      <c r="AR387" s="149" t="e">
        <f t="shared" si="193"/>
        <v>#DIV/0!</v>
      </c>
      <c r="AS387" s="149" t="e">
        <f t="shared" si="194"/>
        <v>#DIV/0!</v>
      </c>
      <c r="AT387" s="149" t="e">
        <f t="shared" si="195"/>
        <v>#DIV/0!</v>
      </c>
      <c r="AU387" s="148">
        <f t="shared" si="196"/>
        <v>0</v>
      </c>
      <c r="AV387" s="149" t="e">
        <f t="shared" si="197"/>
        <v>#DIV/0!</v>
      </c>
      <c r="AW387" s="149" t="e">
        <f t="shared" si="198"/>
        <v>#DIV/0!</v>
      </c>
      <c r="AX387" s="149" t="e">
        <f t="shared" si="199"/>
        <v>#DIV/0!</v>
      </c>
      <c r="AY387" s="149" t="e">
        <f t="shared" si="200"/>
        <v>#DIV/0!</v>
      </c>
      <c r="AZ387" s="149" t="e">
        <f t="shared" si="201"/>
        <v>#DIV/0!</v>
      </c>
      <c r="BA387" s="148">
        <f t="shared" si="202"/>
        <v>0</v>
      </c>
      <c r="BB387" s="149" t="e">
        <f t="shared" si="203"/>
        <v>#DIV/0!</v>
      </c>
      <c r="BC387" s="149" t="e">
        <f t="shared" si="204"/>
        <v>#DIV/0!</v>
      </c>
      <c r="BD387" s="149" t="e">
        <f t="shared" si="205"/>
        <v>#DIV/0!</v>
      </c>
      <c r="BE387" s="149" t="e">
        <f t="shared" si="206"/>
        <v>#DIV/0!</v>
      </c>
      <c r="BF387" s="149" t="e">
        <f t="shared" si="207"/>
        <v>#DIV/0!</v>
      </c>
      <c r="BG387" s="148">
        <f t="shared" si="208"/>
        <v>0</v>
      </c>
      <c r="BH387" s="149" t="e">
        <f t="shared" si="209"/>
        <v>#DIV/0!</v>
      </c>
      <c r="BI387" s="149" t="e">
        <f t="shared" si="210"/>
        <v>#DIV/0!</v>
      </c>
      <c r="BJ387" s="149" t="e">
        <f t="shared" si="211"/>
        <v>#DIV/0!</v>
      </c>
      <c r="BK387" s="149" t="e">
        <f t="shared" si="212"/>
        <v>#DIV/0!</v>
      </c>
      <c r="BL387" s="149" t="e">
        <f t="shared" si="213"/>
        <v>#DIV/0!</v>
      </c>
      <c r="BM387" s="148">
        <f t="shared" si="214"/>
        <v>0</v>
      </c>
      <c r="BN387" s="149" t="e">
        <f t="shared" si="215"/>
        <v>#DIV/0!</v>
      </c>
      <c r="BO387" s="149" t="e">
        <f t="shared" si="216"/>
        <v>#DIV/0!</v>
      </c>
      <c r="BP387" s="149" t="e">
        <f t="shared" si="217"/>
        <v>#DIV/0!</v>
      </c>
      <c r="BQ387" s="149" t="e">
        <f t="shared" si="218"/>
        <v>#DIV/0!</v>
      </c>
      <c r="BR387" s="149" t="e">
        <f t="shared" si="219"/>
        <v>#DIV/0!</v>
      </c>
      <c r="BS387" s="148">
        <f t="shared" si="220"/>
        <v>0</v>
      </c>
      <c r="BT387" s="150"/>
      <c r="BU387" s="150" t="e">
        <f>VLOOKUP(I387,Lists!$D$2:$D$19,1,FALSE)</f>
        <v>#N/A</v>
      </c>
      <c r="BV387" s="150" t="e">
        <f>VLOOKUP($I387,Blends!$B$2:$B$115,1,FALSE)</f>
        <v>#N/A</v>
      </c>
      <c r="BW387" s="150"/>
      <c r="BX387" s="151">
        <f>ROUND(IF($I387="Other HFC Blend",(AA387*$L387*SUMIF(Lists!$E$2:$E$133,'Quarterly Information'!$K387,Exchange_Value)+AA387*$N387*SUMIF(Lists!$E$2:$E$133,'Quarterly Information'!$M387,Exchange_Value)+AA387*$P387*SUMIF(Lists!$E$2:$E$133,'Quarterly Information'!$O387,Exchange_Value)+AA387*$R387*SUMIF(Lists!$E$2:$E$133,'Quarterly Information'!$Q387,Exchange_Value)+AA387*$T387*SUMIF(Lists!$E$2:$E$133,'Quarterly Information'!$S387,Exchange_Value))/1000,AA387*SUMIF(Lists!$E$2:$E$133,$I387,Exchange_Value)/1000),1)</f>
        <v>0</v>
      </c>
      <c r="BY387" s="151">
        <f>ROUND(IF($I387="Other HFC Blend",(AB387*$L387*SUMIF(Lists!$E$2:$E$133,'Quarterly Information'!$K387,Exchange_Value)+AB387*$N387*SUMIF(Lists!$E$2:$E$133,'Quarterly Information'!$M387,Exchange_Value)+AB387*$P387*SUMIF(Lists!$E$2:$E$133,'Quarterly Information'!$O387,Exchange_Value)+AB387*$R387*SUMIF(Lists!$E$2:$E$133,'Quarterly Information'!$Q387,Exchange_Value)+AB387*$T387*SUMIF(Lists!$E$2:$E$133,'Quarterly Information'!$S387,Exchange_Value))/1000,AB387*SUMIF(Lists!$E$2:$E$133,$I387,Exchange_Value)/1000),1)</f>
        <v>0</v>
      </c>
      <c r="BZ387" s="151">
        <f>ROUND(IF($I387="Other HFC Blend",(AC387*$L387*SUMIF(Lists!$E$2:$E$133,'Quarterly Information'!$K387,Exchange_Value)+AC387*$N387*SUMIF(Lists!$E$2:$E$133,'Quarterly Information'!$M387,Exchange_Value)+AC387*$P387*SUMIF(Lists!$E$2:$E$133,'Quarterly Information'!$O387,Exchange_Value)+AC387*$R387*SUMIF(Lists!$E$2:$E$133,'Quarterly Information'!$Q387,Exchange_Value)+AC387*$T387*SUMIF(Lists!$E$2:$E$133,'Quarterly Information'!$S387,Exchange_Value))/1000,AC387*SUMIF(Lists!$E$2:$E$133,$I387,Exchange_Value)/1000),1)</f>
        <v>0</v>
      </c>
      <c r="CA387" s="151">
        <f>ROUND(IF($I387="Other HFC Blend",(AD387*$L387*SUMIF(Lists!$E$2:$E$133,'Quarterly Information'!$K387,Exchange_Value)+AD387*$N387*SUMIF(Lists!$E$2:$E$133,'Quarterly Information'!$M387,Exchange_Value)+AD387*$P387*SUMIF(Lists!$E$2:$E$133,'Quarterly Information'!$O387,Exchange_Value)+AD387*$R387*SUMIF(Lists!$E$2:$E$133,'Quarterly Information'!$Q387,Exchange_Value)+AD387*$T387*SUMIF(Lists!$E$2:$E$133,'Quarterly Information'!$S387,Exchange_Value))/1000,AD387*SUMIF(Lists!$E$2:$E$133,$I387,Exchange_Value)/1000),1)</f>
        <v>0</v>
      </c>
      <c r="CB387" s="151">
        <f>ROUND(IF($I387="Other HFC Blend",(AE387*$L387*SUMIF(Lists!$E$2:$E$133,'Quarterly Information'!$K387,Exchange_Value)+AE387*$N387*SUMIF(Lists!$E$2:$E$133,'Quarterly Information'!$M387,Exchange_Value)+AE387*$P387*SUMIF(Lists!$E$2:$E$133,'Quarterly Information'!$O387,Exchange_Value)+AE387*$R387*SUMIF(Lists!$E$2:$E$133,'Quarterly Information'!$Q387,Exchange_Value)+AE387*$T387*SUMIF(Lists!$E$2:$E$133,'Quarterly Information'!$S387,Exchange_Value))/1000,AE387*SUMIF(Lists!$E$2:$E$133,$I387,Exchange_Value)/1000),1)</f>
        <v>0</v>
      </c>
      <c r="CC387" s="151">
        <f>ROUND(IF($I387="Other HFC Blend",(AF387*$L387*SUMIF(Lists!$E$2:$E$133,'Quarterly Information'!$K387,Exchange_Value)+AF387*$N387*SUMIF(Lists!$E$2:$E$133,'Quarterly Information'!$M387,Exchange_Value)+AF387*$P387*SUMIF(Lists!$E$2:$E$133,'Quarterly Information'!$O387,Exchange_Value)+AF387*$R387*SUMIF(Lists!$E$2:$E$133,'Quarterly Information'!$Q387,Exchange_Value)+AF387*$T387*SUMIF(Lists!$E$2:$E$133,'Quarterly Information'!$S387,Exchange_Value))/1000,AF387*SUMIF(Lists!$E$2:$E$133,$I387,Exchange_Value)/1000),1)</f>
        <v>0</v>
      </c>
    </row>
    <row r="388" spans="1:81" ht="14.1">
      <c r="A388" s="18">
        <v>346</v>
      </c>
      <c r="B388" s="46" t="str">
        <f t="shared" si="221"/>
        <v/>
      </c>
      <c r="C388" s="72"/>
      <c r="D388" s="47"/>
      <c r="E388" s="81"/>
      <c r="F388" s="48"/>
      <c r="G388" s="49"/>
      <c r="H388" s="50"/>
      <c r="I388" s="92"/>
      <c r="J388" s="104"/>
      <c r="K388" s="109"/>
      <c r="L388" s="51"/>
      <c r="M388" s="48"/>
      <c r="N388" s="51"/>
      <c r="O388" s="48"/>
      <c r="P388" s="51"/>
      <c r="Q388" s="69"/>
      <c r="R388" s="51"/>
      <c r="S388" s="69"/>
      <c r="T388" s="110"/>
      <c r="U388" s="107"/>
      <c r="V388" s="48"/>
      <c r="W388" s="52"/>
      <c r="X388" s="48"/>
      <c r="Y388" s="116"/>
      <c r="Z388" s="133"/>
      <c r="AA388" s="131"/>
      <c r="AB388" s="76"/>
      <c r="AC388" s="76"/>
      <c r="AD388" s="76"/>
      <c r="AE388" s="76"/>
      <c r="AF388" s="76"/>
      <c r="AG388" s="145"/>
      <c r="AH388"/>
      <c r="AI388" s="148">
        <f t="shared" si="185"/>
        <v>0</v>
      </c>
      <c r="AJ388" s="148">
        <f t="shared" si="186"/>
        <v>0</v>
      </c>
      <c r="AK388" s="148">
        <f t="shared" si="187"/>
        <v>0</v>
      </c>
      <c r="AL388" s="148">
        <f t="shared" si="188"/>
        <v>0</v>
      </c>
      <c r="AM388" s="148">
        <f t="shared" si="189"/>
        <v>0</v>
      </c>
      <c r="AN388" s="148">
        <f t="shared" si="190"/>
        <v>0</v>
      </c>
      <c r="AO388" s="150"/>
      <c r="AP388" s="149" t="e">
        <f t="shared" si="191"/>
        <v>#DIV/0!</v>
      </c>
      <c r="AQ388" s="149" t="e">
        <f t="shared" si="192"/>
        <v>#DIV/0!</v>
      </c>
      <c r="AR388" s="149" t="e">
        <f t="shared" si="193"/>
        <v>#DIV/0!</v>
      </c>
      <c r="AS388" s="149" t="e">
        <f t="shared" si="194"/>
        <v>#DIV/0!</v>
      </c>
      <c r="AT388" s="149" t="e">
        <f t="shared" si="195"/>
        <v>#DIV/0!</v>
      </c>
      <c r="AU388" s="148">
        <f t="shared" si="196"/>
        <v>0</v>
      </c>
      <c r="AV388" s="149" t="e">
        <f t="shared" si="197"/>
        <v>#DIV/0!</v>
      </c>
      <c r="AW388" s="149" t="e">
        <f t="shared" si="198"/>
        <v>#DIV/0!</v>
      </c>
      <c r="AX388" s="149" t="e">
        <f t="shared" si="199"/>
        <v>#DIV/0!</v>
      </c>
      <c r="AY388" s="149" t="e">
        <f t="shared" si="200"/>
        <v>#DIV/0!</v>
      </c>
      <c r="AZ388" s="149" t="e">
        <f t="shared" si="201"/>
        <v>#DIV/0!</v>
      </c>
      <c r="BA388" s="148">
        <f t="shared" si="202"/>
        <v>0</v>
      </c>
      <c r="BB388" s="149" t="e">
        <f t="shared" si="203"/>
        <v>#DIV/0!</v>
      </c>
      <c r="BC388" s="149" t="e">
        <f t="shared" si="204"/>
        <v>#DIV/0!</v>
      </c>
      <c r="BD388" s="149" t="e">
        <f t="shared" si="205"/>
        <v>#DIV/0!</v>
      </c>
      <c r="BE388" s="149" t="e">
        <f t="shared" si="206"/>
        <v>#DIV/0!</v>
      </c>
      <c r="BF388" s="149" t="e">
        <f t="shared" si="207"/>
        <v>#DIV/0!</v>
      </c>
      <c r="BG388" s="148">
        <f t="shared" si="208"/>
        <v>0</v>
      </c>
      <c r="BH388" s="149" t="e">
        <f t="shared" si="209"/>
        <v>#DIV/0!</v>
      </c>
      <c r="BI388" s="149" t="e">
        <f t="shared" si="210"/>
        <v>#DIV/0!</v>
      </c>
      <c r="BJ388" s="149" t="e">
        <f t="shared" si="211"/>
        <v>#DIV/0!</v>
      </c>
      <c r="BK388" s="149" t="e">
        <f t="shared" si="212"/>
        <v>#DIV/0!</v>
      </c>
      <c r="BL388" s="149" t="e">
        <f t="shared" si="213"/>
        <v>#DIV/0!</v>
      </c>
      <c r="BM388" s="148">
        <f t="shared" si="214"/>
        <v>0</v>
      </c>
      <c r="BN388" s="149" t="e">
        <f t="shared" si="215"/>
        <v>#DIV/0!</v>
      </c>
      <c r="BO388" s="149" t="e">
        <f t="shared" si="216"/>
        <v>#DIV/0!</v>
      </c>
      <c r="BP388" s="149" t="e">
        <f t="shared" si="217"/>
        <v>#DIV/0!</v>
      </c>
      <c r="BQ388" s="149" t="e">
        <f t="shared" si="218"/>
        <v>#DIV/0!</v>
      </c>
      <c r="BR388" s="149" t="e">
        <f t="shared" si="219"/>
        <v>#DIV/0!</v>
      </c>
      <c r="BS388" s="148">
        <f t="shared" si="220"/>
        <v>0</v>
      </c>
      <c r="BT388" s="150"/>
      <c r="BU388" s="150" t="e">
        <f>VLOOKUP(I388,Lists!$D$2:$D$19,1,FALSE)</f>
        <v>#N/A</v>
      </c>
      <c r="BV388" s="150" t="e">
        <f>VLOOKUP($I388,Blends!$B$2:$B$115,1,FALSE)</f>
        <v>#N/A</v>
      </c>
      <c r="BW388" s="150"/>
      <c r="BX388" s="151">
        <f>ROUND(IF($I388="Other HFC Blend",(AA388*$L388*SUMIF(Lists!$E$2:$E$133,'Quarterly Information'!$K388,Exchange_Value)+AA388*$N388*SUMIF(Lists!$E$2:$E$133,'Quarterly Information'!$M388,Exchange_Value)+AA388*$P388*SUMIF(Lists!$E$2:$E$133,'Quarterly Information'!$O388,Exchange_Value)+AA388*$R388*SUMIF(Lists!$E$2:$E$133,'Quarterly Information'!$Q388,Exchange_Value)+AA388*$T388*SUMIF(Lists!$E$2:$E$133,'Quarterly Information'!$S388,Exchange_Value))/1000,AA388*SUMIF(Lists!$E$2:$E$133,$I388,Exchange_Value)/1000),1)</f>
        <v>0</v>
      </c>
      <c r="BY388" s="151">
        <f>ROUND(IF($I388="Other HFC Blend",(AB388*$L388*SUMIF(Lists!$E$2:$E$133,'Quarterly Information'!$K388,Exchange_Value)+AB388*$N388*SUMIF(Lists!$E$2:$E$133,'Quarterly Information'!$M388,Exchange_Value)+AB388*$P388*SUMIF(Lists!$E$2:$E$133,'Quarterly Information'!$O388,Exchange_Value)+AB388*$R388*SUMIF(Lists!$E$2:$E$133,'Quarterly Information'!$Q388,Exchange_Value)+AB388*$T388*SUMIF(Lists!$E$2:$E$133,'Quarterly Information'!$S388,Exchange_Value))/1000,AB388*SUMIF(Lists!$E$2:$E$133,$I388,Exchange_Value)/1000),1)</f>
        <v>0</v>
      </c>
      <c r="BZ388" s="151">
        <f>ROUND(IF($I388="Other HFC Blend",(AC388*$L388*SUMIF(Lists!$E$2:$E$133,'Quarterly Information'!$K388,Exchange_Value)+AC388*$N388*SUMIF(Lists!$E$2:$E$133,'Quarterly Information'!$M388,Exchange_Value)+AC388*$P388*SUMIF(Lists!$E$2:$E$133,'Quarterly Information'!$O388,Exchange_Value)+AC388*$R388*SUMIF(Lists!$E$2:$E$133,'Quarterly Information'!$Q388,Exchange_Value)+AC388*$T388*SUMIF(Lists!$E$2:$E$133,'Quarterly Information'!$S388,Exchange_Value))/1000,AC388*SUMIF(Lists!$E$2:$E$133,$I388,Exchange_Value)/1000),1)</f>
        <v>0</v>
      </c>
      <c r="CA388" s="151">
        <f>ROUND(IF($I388="Other HFC Blend",(AD388*$L388*SUMIF(Lists!$E$2:$E$133,'Quarterly Information'!$K388,Exchange_Value)+AD388*$N388*SUMIF(Lists!$E$2:$E$133,'Quarterly Information'!$M388,Exchange_Value)+AD388*$P388*SUMIF(Lists!$E$2:$E$133,'Quarterly Information'!$O388,Exchange_Value)+AD388*$R388*SUMIF(Lists!$E$2:$E$133,'Quarterly Information'!$Q388,Exchange_Value)+AD388*$T388*SUMIF(Lists!$E$2:$E$133,'Quarterly Information'!$S388,Exchange_Value))/1000,AD388*SUMIF(Lists!$E$2:$E$133,$I388,Exchange_Value)/1000),1)</f>
        <v>0</v>
      </c>
      <c r="CB388" s="151">
        <f>ROUND(IF($I388="Other HFC Blend",(AE388*$L388*SUMIF(Lists!$E$2:$E$133,'Quarterly Information'!$K388,Exchange_Value)+AE388*$N388*SUMIF(Lists!$E$2:$E$133,'Quarterly Information'!$M388,Exchange_Value)+AE388*$P388*SUMIF(Lists!$E$2:$E$133,'Quarterly Information'!$O388,Exchange_Value)+AE388*$R388*SUMIF(Lists!$E$2:$E$133,'Quarterly Information'!$Q388,Exchange_Value)+AE388*$T388*SUMIF(Lists!$E$2:$E$133,'Quarterly Information'!$S388,Exchange_Value))/1000,AE388*SUMIF(Lists!$E$2:$E$133,$I388,Exchange_Value)/1000),1)</f>
        <v>0</v>
      </c>
      <c r="CC388" s="151">
        <f>ROUND(IF($I388="Other HFC Blend",(AF388*$L388*SUMIF(Lists!$E$2:$E$133,'Quarterly Information'!$K388,Exchange_Value)+AF388*$N388*SUMIF(Lists!$E$2:$E$133,'Quarterly Information'!$M388,Exchange_Value)+AF388*$P388*SUMIF(Lists!$E$2:$E$133,'Quarterly Information'!$O388,Exchange_Value)+AF388*$R388*SUMIF(Lists!$E$2:$E$133,'Quarterly Information'!$Q388,Exchange_Value)+AF388*$T388*SUMIF(Lists!$E$2:$E$133,'Quarterly Information'!$S388,Exchange_Value))/1000,AF388*SUMIF(Lists!$E$2:$E$133,$I388,Exchange_Value)/1000),1)</f>
        <v>0</v>
      </c>
    </row>
    <row r="389" spans="1:81" ht="14.1">
      <c r="A389" s="18">
        <v>347</v>
      </c>
      <c r="B389" s="46" t="str">
        <f t="shared" si="221"/>
        <v/>
      </c>
      <c r="C389" s="72"/>
      <c r="D389" s="47"/>
      <c r="E389" s="81"/>
      <c r="F389" s="48"/>
      <c r="G389" s="49"/>
      <c r="H389" s="50"/>
      <c r="I389" s="92"/>
      <c r="J389" s="104"/>
      <c r="K389" s="109"/>
      <c r="L389" s="51"/>
      <c r="M389" s="48"/>
      <c r="N389" s="51"/>
      <c r="O389" s="48"/>
      <c r="P389" s="51"/>
      <c r="Q389" s="69"/>
      <c r="R389" s="51"/>
      <c r="S389" s="69"/>
      <c r="T389" s="110"/>
      <c r="U389" s="107"/>
      <c r="V389" s="48"/>
      <c r="W389" s="52"/>
      <c r="X389" s="48"/>
      <c r="Y389" s="116"/>
      <c r="Z389" s="133"/>
      <c r="AA389" s="131"/>
      <c r="AB389" s="76"/>
      <c r="AC389" s="76"/>
      <c r="AD389" s="76"/>
      <c r="AE389" s="76"/>
      <c r="AF389" s="76"/>
      <c r="AG389" s="145"/>
      <c r="AH389"/>
      <c r="AI389" s="148">
        <f t="shared" si="185"/>
        <v>0</v>
      </c>
      <c r="AJ389" s="148">
        <f t="shared" si="186"/>
        <v>0</v>
      </c>
      <c r="AK389" s="148">
        <f t="shared" si="187"/>
        <v>0</v>
      </c>
      <c r="AL389" s="148">
        <f t="shared" si="188"/>
        <v>0</v>
      </c>
      <c r="AM389" s="148">
        <f t="shared" si="189"/>
        <v>0</v>
      </c>
      <c r="AN389" s="148">
        <f t="shared" si="190"/>
        <v>0</v>
      </c>
      <c r="AO389" s="150"/>
      <c r="AP389" s="149" t="e">
        <f t="shared" si="191"/>
        <v>#DIV/0!</v>
      </c>
      <c r="AQ389" s="149" t="e">
        <f t="shared" si="192"/>
        <v>#DIV/0!</v>
      </c>
      <c r="AR389" s="149" t="e">
        <f t="shared" si="193"/>
        <v>#DIV/0!</v>
      </c>
      <c r="AS389" s="149" t="e">
        <f t="shared" si="194"/>
        <v>#DIV/0!</v>
      </c>
      <c r="AT389" s="149" t="e">
        <f t="shared" si="195"/>
        <v>#DIV/0!</v>
      </c>
      <c r="AU389" s="148">
        <f t="shared" si="196"/>
        <v>0</v>
      </c>
      <c r="AV389" s="149" t="e">
        <f t="shared" si="197"/>
        <v>#DIV/0!</v>
      </c>
      <c r="AW389" s="149" t="e">
        <f t="shared" si="198"/>
        <v>#DIV/0!</v>
      </c>
      <c r="AX389" s="149" t="e">
        <f t="shared" si="199"/>
        <v>#DIV/0!</v>
      </c>
      <c r="AY389" s="149" t="e">
        <f t="shared" si="200"/>
        <v>#DIV/0!</v>
      </c>
      <c r="AZ389" s="149" t="e">
        <f t="shared" si="201"/>
        <v>#DIV/0!</v>
      </c>
      <c r="BA389" s="148">
        <f t="shared" si="202"/>
        <v>0</v>
      </c>
      <c r="BB389" s="149" t="e">
        <f t="shared" si="203"/>
        <v>#DIV/0!</v>
      </c>
      <c r="BC389" s="149" t="e">
        <f t="shared" si="204"/>
        <v>#DIV/0!</v>
      </c>
      <c r="BD389" s="149" t="e">
        <f t="shared" si="205"/>
        <v>#DIV/0!</v>
      </c>
      <c r="BE389" s="149" t="e">
        <f t="shared" si="206"/>
        <v>#DIV/0!</v>
      </c>
      <c r="BF389" s="149" t="e">
        <f t="shared" si="207"/>
        <v>#DIV/0!</v>
      </c>
      <c r="BG389" s="148">
        <f t="shared" si="208"/>
        <v>0</v>
      </c>
      <c r="BH389" s="149" t="e">
        <f t="shared" si="209"/>
        <v>#DIV/0!</v>
      </c>
      <c r="BI389" s="149" t="e">
        <f t="shared" si="210"/>
        <v>#DIV/0!</v>
      </c>
      <c r="BJ389" s="149" t="e">
        <f t="shared" si="211"/>
        <v>#DIV/0!</v>
      </c>
      <c r="BK389" s="149" t="e">
        <f t="shared" si="212"/>
        <v>#DIV/0!</v>
      </c>
      <c r="BL389" s="149" t="e">
        <f t="shared" si="213"/>
        <v>#DIV/0!</v>
      </c>
      <c r="BM389" s="148">
        <f t="shared" si="214"/>
        <v>0</v>
      </c>
      <c r="BN389" s="149" t="e">
        <f t="shared" si="215"/>
        <v>#DIV/0!</v>
      </c>
      <c r="BO389" s="149" t="e">
        <f t="shared" si="216"/>
        <v>#DIV/0!</v>
      </c>
      <c r="BP389" s="149" t="e">
        <f t="shared" si="217"/>
        <v>#DIV/0!</v>
      </c>
      <c r="BQ389" s="149" t="e">
        <f t="shared" si="218"/>
        <v>#DIV/0!</v>
      </c>
      <c r="BR389" s="149" t="e">
        <f t="shared" si="219"/>
        <v>#DIV/0!</v>
      </c>
      <c r="BS389" s="148">
        <f t="shared" si="220"/>
        <v>0</v>
      </c>
      <c r="BT389" s="150"/>
      <c r="BU389" s="150" t="e">
        <f>VLOOKUP(I389,Lists!$D$2:$D$19,1,FALSE)</f>
        <v>#N/A</v>
      </c>
      <c r="BV389" s="150" t="e">
        <f>VLOOKUP($I389,Blends!$B$2:$B$115,1,FALSE)</f>
        <v>#N/A</v>
      </c>
      <c r="BW389" s="150"/>
      <c r="BX389" s="151">
        <f>ROUND(IF($I389="Other HFC Blend",(AA389*$L389*SUMIF(Lists!$E$2:$E$133,'Quarterly Information'!$K389,Exchange_Value)+AA389*$N389*SUMIF(Lists!$E$2:$E$133,'Quarterly Information'!$M389,Exchange_Value)+AA389*$P389*SUMIF(Lists!$E$2:$E$133,'Quarterly Information'!$O389,Exchange_Value)+AA389*$R389*SUMIF(Lists!$E$2:$E$133,'Quarterly Information'!$Q389,Exchange_Value)+AA389*$T389*SUMIF(Lists!$E$2:$E$133,'Quarterly Information'!$S389,Exchange_Value))/1000,AA389*SUMIF(Lists!$E$2:$E$133,$I389,Exchange_Value)/1000),1)</f>
        <v>0</v>
      </c>
      <c r="BY389" s="151">
        <f>ROUND(IF($I389="Other HFC Blend",(AB389*$L389*SUMIF(Lists!$E$2:$E$133,'Quarterly Information'!$K389,Exchange_Value)+AB389*$N389*SUMIF(Lists!$E$2:$E$133,'Quarterly Information'!$M389,Exchange_Value)+AB389*$P389*SUMIF(Lists!$E$2:$E$133,'Quarterly Information'!$O389,Exchange_Value)+AB389*$R389*SUMIF(Lists!$E$2:$E$133,'Quarterly Information'!$Q389,Exchange_Value)+AB389*$T389*SUMIF(Lists!$E$2:$E$133,'Quarterly Information'!$S389,Exchange_Value))/1000,AB389*SUMIF(Lists!$E$2:$E$133,$I389,Exchange_Value)/1000),1)</f>
        <v>0</v>
      </c>
      <c r="BZ389" s="151">
        <f>ROUND(IF($I389="Other HFC Blend",(AC389*$L389*SUMIF(Lists!$E$2:$E$133,'Quarterly Information'!$K389,Exchange_Value)+AC389*$N389*SUMIF(Lists!$E$2:$E$133,'Quarterly Information'!$M389,Exchange_Value)+AC389*$P389*SUMIF(Lists!$E$2:$E$133,'Quarterly Information'!$O389,Exchange_Value)+AC389*$R389*SUMIF(Lists!$E$2:$E$133,'Quarterly Information'!$Q389,Exchange_Value)+AC389*$T389*SUMIF(Lists!$E$2:$E$133,'Quarterly Information'!$S389,Exchange_Value))/1000,AC389*SUMIF(Lists!$E$2:$E$133,$I389,Exchange_Value)/1000),1)</f>
        <v>0</v>
      </c>
      <c r="CA389" s="151">
        <f>ROUND(IF($I389="Other HFC Blend",(AD389*$L389*SUMIF(Lists!$E$2:$E$133,'Quarterly Information'!$K389,Exchange_Value)+AD389*$N389*SUMIF(Lists!$E$2:$E$133,'Quarterly Information'!$M389,Exchange_Value)+AD389*$P389*SUMIF(Lists!$E$2:$E$133,'Quarterly Information'!$O389,Exchange_Value)+AD389*$R389*SUMIF(Lists!$E$2:$E$133,'Quarterly Information'!$Q389,Exchange_Value)+AD389*$T389*SUMIF(Lists!$E$2:$E$133,'Quarterly Information'!$S389,Exchange_Value))/1000,AD389*SUMIF(Lists!$E$2:$E$133,$I389,Exchange_Value)/1000),1)</f>
        <v>0</v>
      </c>
      <c r="CB389" s="151">
        <f>ROUND(IF($I389="Other HFC Blend",(AE389*$L389*SUMIF(Lists!$E$2:$E$133,'Quarterly Information'!$K389,Exchange_Value)+AE389*$N389*SUMIF(Lists!$E$2:$E$133,'Quarterly Information'!$M389,Exchange_Value)+AE389*$P389*SUMIF(Lists!$E$2:$E$133,'Quarterly Information'!$O389,Exchange_Value)+AE389*$R389*SUMIF(Lists!$E$2:$E$133,'Quarterly Information'!$Q389,Exchange_Value)+AE389*$T389*SUMIF(Lists!$E$2:$E$133,'Quarterly Information'!$S389,Exchange_Value))/1000,AE389*SUMIF(Lists!$E$2:$E$133,$I389,Exchange_Value)/1000),1)</f>
        <v>0</v>
      </c>
      <c r="CC389" s="151">
        <f>ROUND(IF($I389="Other HFC Blend",(AF389*$L389*SUMIF(Lists!$E$2:$E$133,'Quarterly Information'!$K389,Exchange_Value)+AF389*$N389*SUMIF(Lists!$E$2:$E$133,'Quarterly Information'!$M389,Exchange_Value)+AF389*$P389*SUMIF(Lists!$E$2:$E$133,'Quarterly Information'!$O389,Exchange_Value)+AF389*$R389*SUMIF(Lists!$E$2:$E$133,'Quarterly Information'!$Q389,Exchange_Value)+AF389*$T389*SUMIF(Lists!$E$2:$E$133,'Quarterly Information'!$S389,Exchange_Value))/1000,AF389*SUMIF(Lists!$E$2:$E$133,$I389,Exchange_Value)/1000),1)</f>
        <v>0</v>
      </c>
    </row>
    <row r="390" spans="1:81" ht="14.1">
      <c r="A390" s="18">
        <v>348</v>
      </c>
      <c r="B390" s="46" t="str">
        <f t="shared" si="221"/>
        <v/>
      </c>
      <c r="C390" s="72"/>
      <c r="D390" s="47"/>
      <c r="E390" s="81"/>
      <c r="F390" s="48"/>
      <c r="G390" s="49"/>
      <c r="H390" s="50"/>
      <c r="I390" s="92"/>
      <c r="J390" s="104"/>
      <c r="K390" s="109"/>
      <c r="L390" s="51"/>
      <c r="M390" s="48"/>
      <c r="N390" s="51"/>
      <c r="O390" s="48"/>
      <c r="P390" s="51"/>
      <c r="Q390" s="69"/>
      <c r="R390" s="51"/>
      <c r="S390" s="69"/>
      <c r="T390" s="110"/>
      <c r="U390" s="107"/>
      <c r="V390" s="48"/>
      <c r="W390" s="52"/>
      <c r="X390" s="48"/>
      <c r="Y390" s="116"/>
      <c r="Z390" s="133"/>
      <c r="AA390" s="131"/>
      <c r="AB390" s="76"/>
      <c r="AC390" s="76"/>
      <c r="AD390" s="76"/>
      <c r="AE390" s="76"/>
      <c r="AF390" s="76"/>
      <c r="AG390" s="145"/>
      <c r="AH390"/>
      <c r="AI390" s="148">
        <f t="shared" si="185"/>
        <v>0</v>
      </c>
      <c r="AJ390" s="148">
        <f t="shared" si="186"/>
        <v>0</v>
      </c>
      <c r="AK390" s="148">
        <f t="shared" si="187"/>
        <v>0</v>
      </c>
      <c r="AL390" s="148">
        <f t="shared" si="188"/>
        <v>0</v>
      </c>
      <c r="AM390" s="148">
        <f t="shared" si="189"/>
        <v>0</v>
      </c>
      <c r="AN390" s="148">
        <f t="shared" si="190"/>
        <v>0</v>
      </c>
      <c r="AO390" s="150"/>
      <c r="AP390" s="149" t="e">
        <f t="shared" si="191"/>
        <v>#DIV/0!</v>
      </c>
      <c r="AQ390" s="149" t="e">
        <f t="shared" si="192"/>
        <v>#DIV/0!</v>
      </c>
      <c r="AR390" s="149" t="e">
        <f t="shared" si="193"/>
        <v>#DIV/0!</v>
      </c>
      <c r="AS390" s="149" t="e">
        <f t="shared" si="194"/>
        <v>#DIV/0!</v>
      </c>
      <c r="AT390" s="149" t="e">
        <f t="shared" si="195"/>
        <v>#DIV/0!</v>
      </c>
      <c r="AU390" s="148">
        <f t="shared" si="196"/>
        <v>0</v>
      </c>
      <c r="AV390" s="149" t="e">
        <f t="shared" si="197"/>
        <v>#DIV/0!</v>
      </c>
      <c r="AW390" s="149" t="e">
        <f t="shared" si="198"/>
        <v>#DIV/0!</v>
      </c>
      <c r="AX390" s="149" t="e">
        <f t="shared" si="199"/>
        <v>#DIV/0!</v>
      </c>
      <c r="AY390" s="149" t="e">
        <f t="shared" si="200"/>
        <v>#DIV/0!</v>
      </c>
      <c r="AZ390" s="149" t="e">
        <f t="shared" si="201"/>
        <v>#DIV/0!</v>
      </c>
      <c r="BA390" s="148">
        <f t="shared" si="202"/>
        <v>0</v>
      </c>
      <c r="BB390" s="149" t="e">
        <f t="shared" si="203"/>
        <v>#DIV/0!</v>
      </c>
      <c r="BC390" s="149" t="e">
        <f t="shared" si="204"/>
        <v>#DIV/0!</v>
      </c>
      <c r="BD390" s="149" t="e">
        <f t="shared" si="205"/>
        <v>#DIV/0!</v>
      </c>
      <c r="BE390" s="149" t="e">
        <f t="shared" si="206"/>
        <v>#DIV/0!</v>
      </c>
      <c r="BF390" s="149" t="e">
        <f t="shared" si="207"/>
        <v>#DIV/0!</v>
      </c>
      <c r="BG390" s="148">
        <f t="shared" si="208"/>
        <v>0</v>
      </c>
      <c r="BH390" s="149" t="e">
        <f t="shared" si="209"/>
        <v>#DIV/0!</v>
      </c>
      <c r="BI390" s="149" t="e">
        <f t="shared" si="210"/>
        <v>#DIV/0!</v>
      </c>
      <c r="BJ390" s="149" t="e">
        <f t="shared" si="211"/>
        <v>#DIV/0!</v>
      </c>
      <c r="BK390" s="149" t="e">
        <f t="shared" si="212"/>
        <v>#DIV/0!</v>
      </c>
      <c r="BL390" s="149" t="e">
        <f t="shared" si="213"/>
        <v>#DIV/0!</v>
      </c>
      <c r="BM390" s="148">
        <f t="shared" si="214"/>
        <v>0</v>
      </c>
      <c r="BN390" s="149" t="e">
        <f t="shared" si="215"/>
        <v>#DIV/0!</v>
      </c>
      <c r="BO390" s="149" t="e">
        <f t="shared" si="216"/>
        <v>#DIV/0!</v>
      </c>
      <c r="BP390" s="149" t="e">
        <f t="shared" si="217"/>
        <v>#DIV/0!</v>
      </c>
      <c r="BQ390" s="149" t="e">
        <f t="shared" si="218"/>
        <v>#DIV/0!</v>
      </c>
      <c r="BR390" s="149" t="e">
        <f t="shared" si="219"/>
        <v>#DIV/0!</v>
      </c>
      <c r="BS390" s="148">
        <f t="shared" si="220"/>
        <v>0</v>
      </c>
      <c r="BT390" s="150"/>
      <c r="BU390" s="150" t="e">
        <f>VLOOKUP(I390,Lists!$D$2:$D$19,1,FALSE)</f>
        <v>#N/A</v>
      </c>
      <c r="BV390" s="150" t="e">
        <f>VLOOKUP($I390,Blends!$B$2:$B$115,1,FALSE)</f>
        <v>#N/A</v>
      </c>
      <c r="BW390" s="150"/>
      <c r="BX390" s="151">
        <f>ROUND(IF($I390="Other HFC Blend",(AA390*$L390*SUMIF(Lists!$E$2:$E$133,'Quarterly Information'!$K390,Exchange_Value)+AA390*$N390*SUMIF(Lists!$E$2:$E$133,'Quarterly Information'!$M390,Exchange_Value)+AA390*$P390*SUMIF(Lists!$E$2:$E$133,'Quarterly Information'!$O390,Exchange_Value)+AA390*$R390*SUMIF(Lists!$E$2:$E$133,'Quarterly Information'!$Q390,Exchange_Value)+AA390*$T390*SUMIF(Lists!$E$2:$E$133,'Quarterly Information'!$S390,Exchange_Value))/1000,AA390*SUMIF(Lists!$E$2:$E$133,$I390,Exchange_Value)/1000),1)</f>
        <v>0</v>
      </c>
      <c r="BY390" s="151">
        <f>ROUND(IF($I390="Other HFC Blend",(AB390*$L390*SUMIF(Lists!$E$2:$E$133,'Quarterly Information'!$K390,Exchange_Value)+AB390*$N390*SUMIF(Lists!$E$2:$E$133,'Quarterly Information'!$M390,Exchange_Value)+AB390*$P390*SUMIF(Lists!$E$2:$E$133,'Quarterly Information'!$O390,Exchange_Value)+AB390*$R390*SUMIF(Lists!$E$2:$E$133,'Quarterly Information'!$Q390,Exchange_Value)+AB390*$T390*SUMIF(Lists!$E$2:$E$133,'Quarterly Information'!$S390,Exchange_Value))/1000,AB390*SUMIF(Lists!$E$2:$E$133,$I390,Exchange_Value)/1000),1)</f>
        <v>0</v>
      </c>
      <c r="BZ390" s="151">
        <f>ROUND(IF($I390="Other HFC Blend",(AC390*$L390*SUMIF(Lists!$E$2:$E$133,'Quarterly Information'!$K390,Exchange_Value)+AC390*$N390*SUMIF(Lists!$E$2:$E$133,'Quarterly Information'!$M390,Exchange_Value)+AC390*$P390*SUMIF(Lists!$E$2:$E$133,'Quarterly Information'!$O390,Exchange_Value)+AC390*$R390*SUMIF(Lists!$E$2:$E$133,'Quarterly Information'!$Q390,Exchange_Value)+AC390*$T390*SUMIF(Lists!$E$2:$E$133,'Quarterly Information'!$S390,Exchange_Value))/1000,AC390*SUMIF(Lists!$E$2:$E$133,$I390,Exchange_Value)/1000),1)</f>
        <v>0</v>
      </c>
      <c r="CA390" s="151">
        <f>ROUND(IF($I390="Other HFC Blend",(AD390*$L390*SUMIF(Lists!$E$2:$E$133,'Quarterly Information'!$K390,Exchange_Value)+AD390*$N390*SUMIF(Lists!$E$2:$E$133,'Quarterly Information'!$M390,Exchange_Value)+AD390*$P390*SUMIF(Lists!$E$2:$E$133,'Quarterly Information'!$O390,Exchange_Value)+AD390*$R390*SUMIF(Lists!$E$2:$E$133,'Quarterly Information'!$Q390,Exchange_Value)+AD390*$T390*SUMIF(Lists!$E$2:$E$133,'Quarterly Information'!$S390,Exchange_Value))/1000,AD390*SUMIF(Lists!$E$2:$E$133,$I390,Exchange_Value)/1000),1)</f>
        <v>0</v>
      </c>
      <c r="CB390" s="151">
        <f>ROUND(IF($I390="Other HFC Blend",(AE390*$L390*SUMIF(Lists!$E$2:$E$133,'Quarterly Information'!$K390,Exchange_Value)+AE390*$N390*SUMIF(Lists!$E$2:$E$133,'Quarterly Information'!$M390,Exchange_Value)+AE390*$P390*SUMIF(Lists!$E$2:$E$133,'Quarterly Information'!$O390,Exchange_Value)+AE390*$R390*SUMIF(Lists!$E$2:$E$133,'Quarterly Information'!$Q390,Exchange_Value)+AE390*$T390*SUMIF(Lists!$E$2:$E$133,'Quarterly Information'!$S390,Exchange_Value))/1000,AE390*SUMIF(Lists!$E$2:$E$133,$I390,Exchange_Value)/1000),1)</f>
        <v>0</v>
      </c>
      <c r="CC390" s="151">
        <f>ROUND(IF($I390="Other HFC Blend",(AF390*$L390*SUMIF(Lists!$E$2:$E$133,'Quarterly Information'!$K390,Exchange_Value)+AF390*$N390*SUMIF(Lists!$E$2:$E$133,'Quarterly Information'!$M390,Exchange_Value)+AF390*$P390*SUMIF(Lists!$E$2:$E$133,'Quarterly Information'!$O390,Exchange_Value)+AF390*$R390*SUMIF(Lists!$E$2:$E$133,'Quarterly Information'!$Q390,Exchange_Value)+AF390*$T390*SUMIF(Lists!$E$2:$E$133,'Quarterly Information'!$S390,Exchange_Value))/1000,AF390*SUMIF(Lists!$E$2:$E$133,$I390,Exchange_Value)/1000),1)</f>
        <v>0</v>
      </c>
    </row>
    <row r="391" spans="1:81" ht="14.1">
      <c r="A391" s="18">
        <v>349</v>
      </c>
      <c r="B391" s="46" t="str">
        <f t="shared" si="221"/>
        <v/>
      </c>
      <c r="C391" s="72"/>
      <c r="D391" s="47"/>
      <c r="E391" s="81"/>
      <c r="F391" s="48"/>
      <c r="G391" s="49"/>
      <c r="H391" s="50"/>
      <c r="I391" s="92"/>
      <c r="J391" s="104"/>
      <c r="K391" s="109"/>
      <c r="L391" s="51"/>
      <c r="M391" s="48"/>
      <c r="N391" s="51"/>
      <c r="O391" s="48"/>
      <c r="P391" s="51"/>
      <c r="Q391" s="69"/>
      <c r="R391" s="51"/>
      <c r="S391" s="69"/>
      <c r="T391" s="110"/>
      <c r="U391" s="107"/>
      <c r="V391" s="48"/>
      <c r="W391" s="52"/>
      <c r="X391" s="48"/>
      <c r="Y391" s="116"/>
      <c r="Z391" s="133"/>
      <c r="AA391" s="131"/>
      <c r="AB391" s="76"/>
      <c r="AC391" s="76"/>
      <c r="AD391" s="76"/>
      <c r="AE391" s="76"/>
      <c r="AF391" s="76"/>
      <c r="AG391" s="145"/>
      <c r="AH391"/>
      <c r="AI391" s="148">
        <f t="shared" si="185"/>
        <v>0</v>
      </c>
      <c r="AJ391" s="148">
        <f t="shared" si="186"/>
        <v>0</v>
      </c>
      <c r="AK391" s="148">
        <f t="shared" si="187"/>
        <v>0</v>
      </c>
      <c r="AL391" s="148">
        <f t="shared" si="188"/>
        <v>0</v>
      </c>
      <c r="AM391" s="148">
        <f t="shared" si="189"/>
        <v>0</v>
      </c>
      <c r="AN391" s="148">
        <f t="shared" si="190"/>
        <v>0</v>
      </c>
      <c r="AO391" s="150"/>
      <c r="AP391" s="149" t="e">
        <f t="shared" si="191"/>
        <v>#DIV/0!</v>
      </c>
      <c r="AQ391" s="149" t="e">
        <f t="shared" si="192"/>
        <v>#DIV/0!</v>
      </c>
      <c r="AR391" s="149" t="e">
        <f t="shared" si="193"/>
        <v>#DIV/0!</v>
      </c>
      <c r="AS391" s="149" t="e">
        <f t="shared" si="194"/>
        <v>#DIV/0!</v>
      </c>
      <c r="AT391" s="149" t="e">
        <f t="shared" si="195"/>
        <v>#DIV/0!</v>
      </c>
      <c r="AU391" s="148">
        <f t="shared" si="196"/>
        <v>0</v>
      </c>
      <c r="AV391" s="149" t="e">
        <f t="shared" si="197"/>
        <v>#DIV/0!</v>
      </c>
      <c r="AW391" s="149" t="e">
        <f t="shared" si="198"/>
        <v>#DIV/0!</v>
      </c>
      <c r="AX391" s="149" t="e">
        <f t="shared" si="199"/>
        <v>#DIV/0!</v>
      </c>
      <c r="AY391" s="149" t="e">
        <f t="shared" si="200"/>
        <v>#DIV/0!</v>
      </c>
      <c r="AZ391" s="149" t="e">
        <f t="shared" si="201"/>
        <v>#DIV/0!</v>
      </c>
      <c r="BA391" s="148">
        <f t="shared" si="202"/>
        <v>0</v>
      </c>
      <c r="BB391" s="149" t="e">
        <f t="shared" si="203"/>
        <v>#DIV/0!</v>
      </c>
      <c r="BC391" s="149" t="e">
        <f t="shared" si="204"/>
        <v>#DIV/0!</v>
      </c>
      <c r="BD391" s="149" t="e">
        <f t="shared" si="205"/>
        <v>#DIV/0!</v>
      </c>
      <c r="BE391" s="149" t="e">
        <f t="shared" si="206"/>
        <v>#DIV/0!</v>
      </c>
      <c r="BF391" s="149" t="e">
        <f t="shared" si="207"/>
        <v>#DIV/0!</v>
      </c>
      <c r="BG391" s="148">
        <f t="shared" si="208"/>
        <v>0</v>
      </c>
      <c r="BH391" s="149" t="e">
        <f t="shared" si="209"/>
        <v>#DIV/0!</v>
      </c>
      <c r="BI391" s="149" t="e">
        <f t="shared" si="210"/>
        <v>#DIV/0!</v>
      </c>
      <c r="BJ391" s="149" t="e">
        <f t="shared" si="211"/>
        <v>#DIV/0!</v>
      </c>
      <c r="BK391" s="149" t="e">
        <f t="shared" si="212"/>
        <v>#DIV/0!</v>
      </c>
      <c r="BL391" s="149" t="e">
        <f t="shared" si="213"/>
        <v>#DIV/0!</v>
      </c>
      <c r="BM391" s="148">
        <f t="shared" si="214"/>
        <v>0</v>
      </c>
      <c r="BN391" s="149" t="e">
        <f t="shared" si="215"/>
        <v>#DIV/0!</v>
      </c>
      <c r="BO391" s="149" t="e">
        <f t="shared" si="216"/>
        <v>#DIV/0!</v>
      </c>
      <c r="BP391" s="149" t="e">
        <f t="shared" si="217"/>
        <v>#DIV/0!</v>
      </c>
      <c r="BQ391" s="149" t="e">
        <f t="shared" si="218"/>
        <v>#DIV/0!</v>
      </c>
      <c r="BR391" s="149" t="e">
        <f t="shared" si="219"/>
        <v>#DIV/0!</v>
      </c>
      <c r="BS391" s="148">
        <f t="shared" si="220"/>
        <v>0</v>
      </c>
      <c r="BT391" s="150"/>
      <c r="BU391" s="150" t="e">
        <f>VLOOKUP(I391,Lists!$D$2:$D$19,1,FALSE)</f>
        <v>#N/A</v>
      </c>
      <c r="BV391" s="150" t="e">
        <f>VLOOKUP($I391,Blends!$B$2:$B$115,1,FALSE)</f>
        <v>#N/A</v>
      </c>
      <c r="BW391" s="150"/>
      <c r="BX391" s="151">
        <f>ROUND(IF($I391="Other HFC Blend",(AA391*$L391*SUMIF(Lists!$E$2:$E$133,'Quarterly Information'!$K391,Exchange_Value)+AA391*$N391*SUMIF(Lists!$E$2:$E$133,'Quarterly Information'!$M391,Exchange_Value)+AA391*$P391*SUMIF(Lists!$E$2:$E$133,'Quarterly Information'!$O391,Exchange_Value)+AA391*$R391*SUMIF(Lists!$E$2:$E$133,'Quarterly Information'!$Q391,Exchange_Value)+AA391*$T391*SUMIF(Lists!$E$2:$E$133,'Quarterly Information'!$S391,Exchange_Value))/1000,AA391*SUMIF(Lists!$E$2:$E$133,$I391,Exchange_Value)/1000),1)</f>
        <v>0</v>
      </c>
      <c r="BY391" s="151">
        <f>ROUND(IF($I391="Other HFC Blend",(AB391*$L391*SUMIF(Lists!$E$2:$E$133,'Quarterly Information'!$K391,Exchange_Value)+AB391*$N391*SUMIF(Lists!$E$2:$E$133,'Quarterly Information'!$M391,Exchange_Value)+AB391*$P391*SUMIF(Lists!$E$2:$E$133,'Quarterly Information'!$O391,Exchange_Value)+AB391*$R391*SUMIF(Lists!$E$2:$E$133,'Quarterly Information'!$Q391,Exchange_Value)+AB391*$T391*SUMIF(Lists!$E$2:$E$133,'Quarterly Information'!$S391,Exchange_Value))/1000,AB391*SUMIF(Lists!$E$2:$E$133,$I391,Exchange_Value)/1000),1)</f>
        <v>0</v>
      </c>
      <c r="BZ391" s="151">
        <f>ROUND(IF($I391="Other HFC Blend",(AC391*$L391*SUMIF(Lists!$E$2:$E$133,'Quarterly Information'!$K391,Exchange_Value)+AC391*$N391*SUMIF(Lists!$E$2:$E$133,'Quarterly Information'!$M391,Exchange_Value)+AC391*$P391*SUMIF(Lists!$E$2:$E$133,'Quarterly Information'!$O391,Exchange_Value)+AC391*$R391*SUMIF(Lists!$E$2:$E$133,'Quarterly Information'!$Q391,Exchange_Value)+AC391*$T391*SUMIF(Lists!$E$2:$E$133,'Quarterly Information'!$S391,Exchange_Value))/1000,AC391*SUMIF(Lists!$E$2:$E$133,$I391,Exchange_Value)/1000),1)</f>
        <v>0</v>
      </c>
      <c r="CA391" s="151">
        <f>ROUND(IF($I391="Other HFC Blend",(AD391*$L391*SUMIF(Lists!$E$2:$E$133,'Quarterly Information'!$K391,Exchange_Value)+AD391*$N391*SUMIF(Lists!$E$2:$E$133,'Quarterly Information'!$M391,Exchange_Value)+AD391*$P391*SUMIF(Lists!$E$2:$E$133,'Quarterly Information'!$O391,Exchange_Value)+AD391*$R391*SUMIF(Lists!$E$2:$E$133,'Quarterly Information'!$Q391,Exchange_Value)+AD391*$T391*SUMIF(Lists!$E$2:$E$133,'Quarterly Information'!$S391,Exchange_Value))/1000,AD391*SUMIF(Lists!$E$2:$E$133,$I391,Exchange_Value)/1000),1)</f>
        <v>0</v>
      </c>
      <c r="CB391" s="151">
        <f>ROUND(IF($I391="Other HFC Blend",(AE391*$L391*SUMIF(Lists!$E$2:$E$133,'Quarterly Information'!$K391,Exchange_Value)+AE391*$N391*SUMIF(Lists!$E$2:$E$133,'Quarterly Information'!$M391,Exchange_Value)+AE391*$P391*SUMIF(Lists!$E$2:$E$133,'Quarterly Information'!$O391,Exchange_Value)+AE391*$R391*SUMIF(Lists!$E$2:$E$133,'Quarterly Information'!$Q391,Exchange_Value)+AE391*$T391*SUMIF(Lists!$E$2:$E$133,'Quarterly Information'!$S391,Exchange_Value))/1000,AE391*SUMIF(Lists!$E$2:$E$133,$I391,Exchange_Value)/1000),1)</f>
        <v>0</v>
      </c>
      <c r="CC391" s="151">
        <f>ROUND(IF($I391="Other HFC Blend",(AF391*$L391*SUMIF(Lists!$E$2:$E$133,'Quarterly Information'!$K391,Exchange_Value)+AF391*$N391*SUMIF(Lists!$E$2:$E$133,'Quarterly Information'!$M391,Exchange_Value)+AF391*$P391*SUMIF(Lists!$E$2:$E$133,'Quarterly Information'!$O391,Exchange_Value)+AF391*$R391*SUMIF(Lists!$E$2:$E$133,'Quarterly Information'!$Q391,Exchange_Value)+AF391*$T391*SUMIF(Lists!$E$2:$E$133,'Quarterly Information'!$S391,Exchange_Value))/1000,AF391*SUMIF(Lists!$E$2:$E$133,$I391,Exchange_Value)/1000),1)</f>
        <v>0</v>
      </c>
    </row>
    <row r="392" spans="1:81" ht="14.1">
      <c r="A392" s="18">
        <v>350</v>
      </c>
      <c r="B392" s="46" t="str">
        <f t="shared" si="221"/>
        <v/>
      </c>
      <c r="C392" s="72"/>
      <c r="D392" s="47"/>
      <c r="E392" s="81"/>
      <c r="F392" s="48"/>
      <c r="G392" s="49"/>
      <c r="H392" s="50"/>
      <c r="I392" s="92"/>
      <c r="J392" s="104"/>
      <c r="K392" s="109"/>
      <c r="L392" s="51"/>
      <c r="M392" s="48"/>
      <c r="N392" s="51"/>
      <c r="O392" s="48"/>
      <c r="P392" s="51"/>
      <c r="Q392" s="69"/>
      <c r="R392" s="51"/>
      <c r="S392" s="69"/>
      <c r="T392" s="110"/>
      <c r="U392" s="107"/>
      <c r="V392" s="48"/>
      <c r="W392" s="52"/>
      <c r="X392" s="48"/>
      <c r="Y392" s="116"/>
      <c r="Z392" s="133"/>
      <c r="AA392" s="131"/>
      <c r="AB392" s="76"/>
      <c r="AC392" s="76"/>
      <c r="AD392" s="76"/>
      <c r="AE392" s="76"/>
      <c r="AF392" s="76"/>
      <c r="AG392" s="145"/>
      <c r="AH392"/>
      <c r="AI392" s="148">
        <f t="shared" si="185"/>
        <v>0</v>
      </c>
      <c r="AJ392" s="148">
        <f t="shared" si="186"/>
        <v>0</v>
      </c>
      <c r="AK392" s="148">
        <f t="shared" si="187"/>
        <v>0</v>
      </c>
      <c r="AL392" s="148">
        <f t="shared" si="188"/>
        <v>0</v>
      </c>
      <c r="AM392" s="148">
        <f t="shared" si="189"/>
        <v>0</v>
      </c>
      <c r="AN392" s="148">
        <f t="shared" si="190"/>
        <v>0</v>
      </c>
      <c r="AO392" s="150"/>
      <c r="AP392" s="149" t="e">
        <f t="shared" si="191"/>
        <v>#DIV/0!</v>
      </c>
      <c r="AQ392" s="149" t="e">
        <f t="shared" si="192"/>
        <v>#DIV/0!</v>
      </c>
      <c r="AR392" s="149" t="e">
        <f t="shared" si="193"/>
        <v>#DIV/0!</v>
      </c>
      <c r="AS392" s="149" t="e">
        <f t="shared" si="194"/>
        <v>#DIV/0!</v>
      </c>
      <c r="AT392" s="149" t="e">
        <f t="shared" si="195"/>
        <v>#DIV/0!</v>
      </c>
      <c r="AU392" s="148">
        <f t="shared" si="196"/>
        <v>0</v>
      </c>
      <c r="AV392" s="149" t="e">
        <f t="shared" si="197"/>
        <v>#DIV/0!</v>
      </c>
      <c r="AW392" s="149" t="e">
        <f t="shared" si="198"/>
        <v>#DIV/0!</v>
      </c>
      <c r="AX392" s="149" t="e">
        <f t="shared" si="199"/>
        <v>#DIV/0!</v>
      </c>
      <c r="AY392" s="149" t="e">
        <f t="shared" si="200"/>
        <v>#DIV/0!</v>
      </c>
      <c r="AZ392" s="149" t="e">
        <f t="shared" si="201"/>
        <v>#DIV/0!</v>
      </c>
      <c r="BA392" s="148">
        <f t="shared" si="202"/>
        <v>0</v>
      </c>
      <c r="BB392" s="149" t="e">
        <f t="shared" si="203"/>
        <v>#DIV/0!</v>
      </c>
      <c r="BC392" s="149" t="e">
        <f t="shared" si="204"/>
        <v>#DIV/0!</v>
      </c>
      <c r="BD392" s="149" t="e">
        <f t="shared" si="205"/>
        <v>#DIV/0!</v>
      </c>
      <c r="BE392" s="149" t="e">
        <f t="shared" si="206"/>
        <v>#DIV/0!</v>
      </c>
      <c r="BF392" s="149" t="e">
        <f t="shared" si="207"/>
        <v>#DIV/0!</v>
      </c>
      <c r="BG392" s="148">
        <f t="shared" si="208"/>
        <v>0</v>
      </c>
      <c r="BH392" s="149" t="e">
        <f t="shared" si="209"/>
        <v>#DIV/0!</v>
      </c>
      <c r="BI392" s="149" t="e">
        <f t="shared" si="210"/>
        <v>#DIV/0!</v>
      </c>
      <c r="BJ392" s="149" t="e">
        <f t="shared" si="211"/>
        <v>#DIV/0!</v>
      </c>
      <c r="BK392" s="149" t="e">
        <f t="shared" si="212"/>
        <v>#DIV/0!</v>
      </c>
      <c r="BL392" s="149" t="e">
        <f t="shared" si="213"/>
        <v>#DIV/0!</v>
      </c>
      <c r="BM392" s="148">
        <f t="shared" si="214"/>
        <v>0</v>
      </c>
      <c r="BN392" s="149" t="e">
        <f t="shared" si="215"/>
        <v>#DIV/0!</v>
      </c>
      <c r="BO392" s="149" t="e">
        <f t="shared" si="216"/>
        <v>#DIV/0!</v>
      </c>
      <c r="BP392" s="149" t="e">
        <f t="shared" si="217"/>
        <v>#DIV/0!</v>
      </c>
      <c r="BQ392" s="149" t="e">
        <f t="shared" si="218"/>
        <v>#DIV/0!</v>
      </c>
      <c r="BR392" s="149" t="e">
        <f t="shared" si="219"/>
        <v>#DIV/0!</v>
      </c>
      <c r="BS392" s="148">
        <f t="shared" si="220"/>
        <v>0</v>
      </c>
      <c r="BT392" s="150"/>
      <c r="BU392" s="150" t="e">
        <f>VLOOKUP(I392,Lists!$D$2:$D$19,1,FALSE)</f>
        <v>#N/A</v>
      </c>
      <c r="BV392" s="150" t="e">
        <f>VLOOKUP($I392,Blends!$B$2:$B$115,1,FALSE)</f>
        <v>#N/A</v>
      </c>
      <c r="BW392" s="150"/>
      <c r="BX392" s="151">
        <f>ROUND(IF($I392="Other HFC Blend",(AA392*$L392*SUMIF(Lists!$E$2:$E$133,'Quarterly Information'!$K392,Exchange_Value)+AA392*$N392*SUMIF(Lists!$E$2:$E$133,'Quarterly Information'!$M392,Exchange_Value)+AA392*$P392*SUMIF(Lists!$E$2:$E$133,'Quarterly Information'!$O392,Exchange_Value)+AA392*$R392*SUMIF(Lists!$E$2:$E$133,'Quarterly Information'!$Q392,Exchange_Value)+AA392*$T392*SUMIF(Lists!$E$2:$E$133,'Quarterly Information'!$S392,Exchange_Value))/1000,AA392*SUMIF(Lists!$E$2:$E$133,$I392,Exchange_Value)/1000),1)</f>
        <v>0</v>
      </c>
      <c r="BY392" s="151">
        <f>ROUND(IF($I392="Other HFC Blend",(AB392*$L392*SUMIF(Lists!$E$2:$E$133,'Quarterly Information'!$K392,Exchange_Value)+AB392*$N392*SUMIF(Lists!$E$2:$E$133,'Quarterly Information'!$M392,Exchange_Value)+AB392*$P392*SUMIF(Lists!$E$2:$E$133,'Quarterly Information'!$O392,Exchange_Value)+AB392*$R392*SUMIF(Lists!$E$2:$E$133,'Quarterly Information'!$Q392,Exchange_Value)+AB392*$T392*SUMIF(Lists!$E$2:$E$133,'Quarterly Information'!$S392,Exchange_Value))/1000,AB392*SUMIF(Lists!$E$2:$E$133,$I392,Exchange_Value)/1000),1)</f>
        <v>0</v>
      </c>
      <c r="BZ392" s="151">
        <f>ROUND(IF($I392="Other HFC Blend",(AC392*$L392*SUMIF(Lists!$E$2:$E$133,'Quarterly Information'!$K392,Exchange_Value)+AC392*$N392*SUMIF(Lists!$E$2:$E$133,'Quarterly Information'!$M392,Exchange_Value)+AC392*$P392*SUMIF(Lists!$E$2:$E$133,'Quarterly Information'!$O392,Exchange_Value)+AC392*$R392*SUMIF(Lists!$E$2:$E$133,'Quarterly Information'!$Q392,Exchange_Value)+AC392*$T392*SUMIF(Lists!$E$2:$E$133,'Quarterly Information'!$S392,Exchange_Value))/1000,AC392*SUMIF(Lists!$E$2:$E$133,$I392,Exchange_Value)/1000),1)</f>
        <v>0</v>
      </c>
      <c r="CA392" s="151">
        <f>ROUND(IF($I392="Other HFC Blend",(AD392*$L392*SUMIF(Lists!$E$2:$E$133,'Quarterly Information'!$K392,Exchange_Value)+AD392*$N392*SUMIF(Lists!$E$2:$E$133,'Quarterly Information'!$M392,Exchange_Value)+AD392*$P392*SUMIF(Lists!$E$2:$E$133,'Quarterly Information'!$O392,Exchange_Value)+AD392*$R392*SUMIF(Lists!$E$2:$E$133,'Quarterly Information'!$Q392,Exchange_Value)+AD392*$T392*SUMIF(Lists!$E$2:$E$133,'Quarterly Information'!$S392,Exchange_Value))/1000,AD392*SUMIF(Lists!$E$2:$E$133,$I392,Exchange_Value)/1000),1)</f>
        <v>0</v>
      </c>
      <c r="CB392" s="151">
        <f>ROUND(IF($I392="Other HFC Blend",(AE392*$L392*SUMIF(Lists!$E$2:$E$133,'Quarterly Information'!$K392,Exchange_Value)+AE392*$N392*SUMIF(Lists!$E$2:$E$133,'Quarterly Information'!$M392,Exchange_Value)+AE392*$P392*SUMIF(Lists!$E$2:$E$133,'Quarterly Information'!$O392,Exchange_Value)+AE392*$R392*SUMIF(Lists!$E$2:$E$133,'Quarterly Information'!$Q392,Exchange_Value)+AE392*$T392*SUMIF(Lists!$E$2:$E$133,'Quarterly Information'!$S392,Exchange_Value))/1000,AE392*SUMIF(Lists!$E$2:$E$133,$I392,Exchange_Value)/1000),1)</f>
        <v>0</v>
      </c>
      <c r="CC392" s="151">
        <f>ROUND(IF($I392="Other HFC Blend",(AF392*$L392*SUMIF(Lists!$E$2:$E$133,'Quarterly Information'!$K392,Exchange_Value)+AF392*$N392*SUMIF(Lists!$E$2:$E$133,'Quarterly Information'!$M392,Exchange_Value)+AF392*$P392*SUMIF(Lists!$E$2:$E$133,'Quarterly Information'!$O392,Exchange_Value)+AF392*$R392*SUMIF(Lists!$E$2:$E$133,'Quarterly Information'!$Q392,Exchange_Value)+AF392*$T392*SUMIF(Lists!$E$2:$E$133,'Quarterly Information'!$S392,Exchange_Value))/1000,AF392*SUMIF(Lists!$E$2:$E$133,$I392,Exchange_Value)/1000),1)</f>
        <v>0</v>
      </c>
    </row>
    <row r="393" spans="1:81" ht="14.1">
      <c r="A393" s="18">
        <v>351</v>
      </c>
      <c r="B393" s="46" t="str">
        <f t="shared" si="221"/>
        <v/>
      </c>
      <c r="C393" s="72"/>
      <c r="D393" s="47"/>
      <c r="E393" s="81"/>
      <c r="F393" s="48"/>
      <c r="G393" s="49"/>
      <c r="H393" s="50"/>
      <c r="I393" s="92"/>
      <c r="J393" s="104"/>
      <c r="K393" s="109"/>
      <c r="L393" s="51"/>
      <c r="M393" s="48"/>
      <c r="N393" s="51"/>
      <c r="O393" s="48"/>
      <c r="P393" s="51"/>
      <c r="Q393" s="69"/>
      <c r="R393" s="51"/>
      <c r="S393" s="69"/>
      <c r="T393" s="110"/>
      <c r="U393" s="107"/>
      <c r="V393" s="48"/>
      <c r="W393" s="52"/>
      <c r="X393" s="48"/>
      <c r="Y393" s="116"/>
      <c r="Z393" s="133"/>
      <c r="AA393" s="131"/>
      <c r="AB393" s="76"/>
      <c r="AC393" s="76"/>
      <c r="AD393" s="76"/>
      <c r="AE393" s="76"/>
      <c r="AF393" s="76"/>
      <c r="AG393" s="145"/>
      <c r="AH393"/>
      <c r="AI393" s="148">
        <f t="shared" si="185"/>
        <v>0</v>
      </c>
      <c r="AJ393" s="148">
        <f t="shared" si="186"/>
        <v>0</v>
      </c>
      <c r="AK393" s="148">
        <f t="shared" si="187"/>
        <v>0</v>
      </c>
      <c r="AL393" s="148">
        <f t="shared" si="188"/>
        <v>0</v>
      </c>
      <c r="AM393" s="148">
        <f t="shared" si="189"/>
        <v>0</v>
      </c>
      <c r="AN393" s="148">
        <f t="shared" si="190"/>
        <v>0</v>
      </c>
      <c r="AO393" s="150"/>
      <c r="AP393" s="149" t="e">
        <f t="shared" si="191"/>
        <v>#DIV/0!</v>
      </c>
      <c r="AQ393" s="149" t="e">
        <f t="shared" si="192"/>
        <v>#DIV/0!</v>
      </c>
      <c r="AR393" s="149" t="e">
        <f t="shared" si="193"/>
        <v>#DIV/0!</v>
      </c>
      <c r="AS393" s="149" t="e">
        <f t="shared" si="194"/>
        <v>#DIV/0!</v>
      </c>
      <c r="AT393" s="149" t="e">
        <f t="shared" si="195"/>
        <v>#DIV/0!</v>
      </c>
      <c r="AU393" s="148">
        <f t="shared" si="196"/>
        <v>0</v>
      </c>
      <c r="AV393" s="149" t="e">
        <f t="shared" si="197"/>
        <v>#DIV/0!</v>
      </c>
      <c r="AW393" s="149" t="e">
        <f t="shared" si="198"/>
        <v>#DIV/0!</v>
      </c>
      <c r="AX393" s="149" t="e">
        <f t="shared" si="199"/>
        <v>#DIV/0!</v>
      </c>
      <c r="AY393" s="149" t="e">
        <f t="shared" si="200"/>
        <v>#DIV/0!</v>
      </c>
      <c r="AZ393" s="149" t="e">
        <f t="shared" si="201"/>
        <v>#DIV/0!</v>
      </c>
      <c r="BA393" s="148">
        <f t="shared" si="202"/>
        <v>0</v>
      </c>
      <c r="BB393" s="149" t="e">
        <f t="shared" si="203"/>
        <v>#DIV/0!</v>
      </c>
      <c r="BC393" s="149" t="e">
        <f t="shared" si="204"/>
        <v>#DIV/0!</v>
      </c>
      <c r="BD393" s="149" t="e">
        <f t="shared" si="205"/>
        <v>#DIV/0!</v>
      </c>
      <c r="BE393" s="149" t="e">
        <f t="shared" si="206"/>
        <v>#DIV/0!</v>
      </c>
      <c r="BF393" s="149" t="e">
        <f t="shared" si="207"/>
        <v>#DIV/0!</v>
      </c>
      <c r="BG393" s="148">
        <f t="shared" si="208"/>
        <v>0</v>
      </c>
      <c r="BH393" s="149" t="e">
        <f t="shared" si="209"/>
        <v>#DIV/0!</v>
      </c>
      <c r="BI393" s="149" t="e">
        <f t="shared" si="210"/>
        <v>#DIV/0!</v>
      </c>
      <c r="BJ393" s="149" t="e">
        <f t="shared" si="211"/>
        <v>#DIV/0!</v>
      </c>
      <c r="BK393" s="149" t="e">
        <f t="shared" si="212"/>
        <v>#DIV/0!</v>
      </c>
      <c r="BL393" s="149" t="e">
        <f t="shared" si="213"/>
        <v>#DIV/0!</v>
      </c>
      <c r="BM393" s="148">
        <f t="shared" si="214"/>
        <v>0</v>
      </c>
      <c r="BN393" s="149" t="e">
        <f t="shared" si="215"/>
        <v>#DIV/0!</v>
      </c>
      <c r="BO393" s="149" t="e">
        <f t="shared" si="216"/>
        <v>#DIV/0!</v>
      </c>
      <c r="BP393" s="149" t="e">
        <f t="shared" si="217"/>
        <v>#DIV/0!</v>
      </c>
      <c r="BQ393" s="149" t="e">
        <f t="shared" si="218"/>
        <v>#DIV/0!</v>
      </c>
      <c r="BR393" s="149" t="e">
        <f t="shared" si="219"/>
        <v>#DIV/0!</v>
      </c>
      <c r="BS393" s="148">
        <f t="shared" si="220"/>
        <v>0</v>
      </c>
      <c r="BT393" s="150"/>
      <c r="BU393" s="150" t="e">
        <f>VLOOKUP(I393,Lists!$D$2:$D$19,1,FALSE)</f>
        <v>#N/A</v>
      </c>
      <c r="BV393" s="150" t="e">
        <f>VLOOKUP($I393,Blends!$B$2:$B$115,1,FALSE)</f>
        <v>#N/A</v>
      </c>
      <c r="BW393" s="150"/>
      <c r="BX393" s="151">
        <f>ROUND(IF($I393="Other HFC Blend",(AA393*$L393*SUMIF(Lists!$E$2:$E$133,'Quarterly Information'!$K393,Exchange_Value)+AA393*$N393*SUMIF(Lists!$E$2:$E$133,'Quarterly Information'!$M393,Exchange_Value)+AA393*$P393*SUMIF(Lists!$E$2:$E$133,'Quarterly Information'!$O393,Exchange_Value)+AA393*$R393*SUMIF(Lists!$E$2:$E$133,'Quarterly Information'!$Q393,Exchange_Value)+AA393*$T393*SUMIF(Lists!$E$2:$E$133,'Quarterly Information'!$S393,Exchange_Value))/1000,AA393*SUMIF(Lists!$E$2:$E$133,$I393,Exchange_Value)/1000),1)</f>
        <v>0</v>
      </c>
      <c r="BY393" s="151">
        <f>ROUND(IF($I393="Other HFC Blend",(AB393*$L393*SUMIF(Lists!$E$2:$E$133,'Quarterly Information'!$K393,Exchange_Value)+AB393*$N393*SUMIF(Lists!$E$2:$E$133,'Quarterly Information'!$M393,Exchange_Value)+AB393*$P393*SUMIF(Lists!$E$2:$E$133,'Quarterly Information'!$O393,Exchange_Value)+AB393*$R393*SUMIF(Lists!$E$2:$E$133,'Quarterly Information'!$Q393,Exchange_Value)+AB393*$T393*SUMIF(Lists!$E$2:$E$133,'Quarterly Information'!$S393,Exchange_Value))/1000,AB393*SUMIF(Lists!$E$2:$E$133,$I393,Exchange_Value)/1000),1)</f>
        <v>0</v>
      </c>
      <c r="BZ393" s="151">
        <f>ROUND(IF($I393="Other HFC Blend",(AC393*$L393*SUMIF(Lists!$E$2:$E$133,'Quarterly Information'!$K393,Exchange_Value)+AC393*$N393*SUMIF(Lists!$E$2:$E$133,'Quarterly Information'!$M393,Exchange_Value)+AC393*$P393*SUMIF(Lists!$E$2:$E$133,'Quarterly Information'!$O393,Exchange_Value)+AC393*$R393*SUMIF(Lists!$E$2:$E$133,'Quarterly Information'!$Q393,Exchange_Value)+AC393*$T393*SUMIF(Lists!$E$2:$E$133,'Quarterly Information'!$S393,Exchange_Value))/1000,AC393*SUMIF(Lists!$E$2:$E$133,$I393,Exchange_Value)/1000),1)</f>
        <v>0</v>
      </c>
      <c r="CA393" s="151">
        <f>ROUND(IF($I393="Other HFC Blend",(AD393*$L393*SUMIF(Lists!$E$2:$E$133,'Quarterly Information'!$K393,Exchange_Value)+AD393*$N393*SUMIF(Lists!$E$2:$E$133,'Quarterly Information'!$M393,Exchange_Value)+AD393*$P393*SUMIF(Lists!$E$2:$E$133,'Quarterly Information'!$O393,Exchange_Value)+AD393*$R393*SUMIF(Lists!$E$2:$E$133,'Quarterly Information'!$Q393,Exchange_Value)+AD393*$T393*SUMIF(Lists!$E$2:$E$133,'Quarterly Information'!$S393,Exchange_Value))/1000,AD393*SUMIF(Lists!$E$2:$E$133,$I393,Exchange_Value)/1000),1)</f>
        <v>0</v>
      </c>
      <c r="CB393" s="151">
        <f>ROUND(IF($I393="Other HFC Blend",(AE393*$L393*SUMIF(Lists!$E$2:$E$133,'Quarterly Information'!$K393,Exchange_Value)+AE393*$N393*SUMIF(Lists!$E$2:$E$133,'Quarterly Information'!$M393,Exchange_Value)+AE393*$P393*SUMIF(Lists!$E$2:$E$133,'Quarterly Information'!$O393,Exchange_Value)+AE393*$R393*SUMIF(Lists!$E$2:$E$133,'Quarterly Information'!$Q393,Exchange_Value)+AE393*$T393*SUMIF(Lists!$E$2:$E$133,'Quarterly Information'!$S393,Exchange_Value))/1000,AE393*SUMIF(Lists!$E$2:$E$133,$I393,Exchange_Value)/1000),1)</f>
        <v>0</v>
      </c>
      <c r="CC393" s="151">
        <f>ROUND(IF($I393="Other HFC Blend",(AF393*$L393*SUMIF(Lists!$E$2:$E$133,'Quarterly Information'!$K393,Exchange_Value)+AF393*$N393*SUMIF(Lists!$E$2:$E$133,'Quarterly Information'!$M393,Exchange_Value)+AF393*$P393*SUMIF(Lists!$E$2:$E$133,'Quarterly Information'!$O393,Exchange_Value)+AF393*$R393*SUMIF(Lists!$E$2:$E$133,'Quarterly Information'!$Q393,Exchange_Value)+AF393*$T393*SUMIF(Lists!$E$2:$E$133,'Quarterly Information'!$S393,Exchange_Value))/1000,AF393*SUMIF(Lists!$E$2:$E$133,$I393,Exchange_Value)/1000),1)</f>
        <v>0</v>
      </c>
    </row>
    <row r="394" spans="1:81" ht="14.1">
      <c r="A394" s="18">
        <v>352</v>
      </c>
      <c r="B394" s="46" t="str">
        <f t="shared" si="221"/>
        <v/>
      </c>
      <c r="C394" s="72"/>
      <c r="D394" s="47"/>
      <c r="E394" s="81"/>
      <c r="F394" s="48"/>
      <c r="G394" s="49"/>
      <c r="H394" s="50"/>
      <c r="I394" s="92"/>
      <c r="J394" s="104"/>
      <c r="K394" s="109"/>
      <c r="L394" s="51"/>
      <c r="M394" s="48"/>
      <c r="N394" s="51"/>
      <c r="O394" s="48"/>
      <c r="P394" s="51"/>
      <c r="Q394" s="69"/>
      <c r="R394" s="51"/>
      <c r="S394" s="69"/>
      <c r="T394" s="110"/>
      <c r="U394" s="107"/>
      <c r="V394" s="48"/>
      <c r="W394" s="52"/>
      <c r="X394" s="48"/>
      <c r="Y394" s="116"/>
      <c r="Z394" s="133"/>
      <c r="AA394" s="131"/>
      <c r="AB394" s="76"/>
      <c r="AC394" s="76"/>
      <c r="AD394" s="76"/>
      <c r="AE394" s="76"/>
      <c r="AF394" s="76"/>
      <c r="AG394" s="145"/>
      <c r="AH394"/>
      <c r="AI394" s="148">
        <f t="shared" si="185"/>
        <v>0</v>
      </c>
      <c r="AJ394" s="148">
        <f t="shared" si="186"/>
        <v>0</v>
      </c>
      <c r="AK394" s="148">
        <f t="shared" si="187"/>
        <v>0</v>
      </c>
      <c r="AL394" s="148">
        <f t="shared" si="188"/>
        <v>0</v>
      </c>
      <c r="AM394" s="148">
        <f t="shared" si="189"/>
        <v>0</v>
      </c>
      <c r="AN394" s="148">
        <f t="shared" si="190"/>
        <v>0</v>
      </c>
      <c r="AO394" s="150"/>
      <c r="AP394" s="149" t="e">
        <f t="shared" si="191"/>
        <v>#DIV/0!</v>
      </c>
      <c r="AQ394" s="149" t="e">
        <f t="shared" si="192"/>
        <v>#DIV/0!</v>
      </c>
      <c r="AR394" s="149" t="e">
        <f t="shared" si="193"/>
        <v>#DIV/0!</v>
      </c>
      <c r="AS394" s="149" t="e">
        <f t="shared" si="194"/>
        <v>#DIV/0!</v>
      </c>
      <c r="AT394" s="149" t="e">
        <f t="shared" si="195"/>
        <v>#DIV/0!</v>
      </c>
      <c r="AU394" s="148">
        <f t="shared" si="196"/>
        <v>0</v>
      </c>
      <c r="AV394" s="149" t="e">
        <f t="shared" si="197"/>
        <v>#DIV/0!</v>
      </c>
      <c r="AW394" s="149" t="e">
        <f t="shared" si="198"/>
        <v>#DIV/0!</v>
      </c>
      <c r="AX394" s="149" t="e">
        <f t="shared" si="199"/>
        <v>#DIV/0!</v>
      </c>
      <c r="AY394" s="149" t="e">
        <f t="shared" si="200"/>
        <v>#DIV/0!</v>
      </c>
      <c r="AZ394" s="149" t="e">
        <f t="shared" si="201"/>
        <v>#DIV/0!</v>
      </c>
      <c r="BA394" s="148">
        <f t="shared" si="202"/>
        <v>0</v>
      </c>
      <c r="BB394" s="149" t="e">
        <f t="shared" si="203"/>
        <v>#DIV/0!</v>
      </c>
      <c r="BC394" s="149" t="e">
        <f t="shared" si="204"/>
        <v>#DIV/0!</v>
      </c>
      <c r="BD394" s="149" t="e">
        <f t="shared" si="205"/>
        <v>#DIV/0!</v>
      </c>
      <c r="BE394" s="149" t="e">
        <f t="shared" si="206"/>
        <v>#DIV/0!</v>
      </c>
      <c r="BF394" s="149" t="e">
        <f t="shared" si="207"/>
        <v>#DIV/0!</v>
      </c>
      <c r="BG394" s="148">
        <f t="shared" si="208"/>
        <v>0</v>
      </c>
      <c r="BH394" s="149" t="e">
        <f t="shared" si="209"/>
        <v>#DIV/0!</v>
      </c>
      <c r="BI394" s="149" t="e">
        <f t="shared" si="210"/>
        <v>#DIV/0!</v>
      </c>
      <c r="BJ394" s="149" t="e">
        <f t="shared" si="211"/>
        <v>#DIV/0!</v>
      </c>
      <c r="BK394" s="149" t="e">
        <f t="shared" si="212"/>
        <v>#DIV/0!</v>
      </c>
      <c r="BL394" s="149" t="e">
        <f t="shared" si="213"/>
        <v>#DIV/0!</v>
      </c>
      <c r="BM394" s="148">
        <f t="shared" si="214"/>
        <v>0</v>
      </c>
      <c r="BN394" s="149" t="e">
        <f t="shared" si="215"/>
        <v>#DIV/0!</v>
      </c>
      <c r="BO394" s="149" t="e">
        <f t="shared" si="216"/>
        <v>#DIV/0!</v>
      </c>
      <c r="BP394" s="149" t="e">
        <f t="shared" si="217"/>
        <v>#DIV/0!</v>
      </c>
      <c r="BQ394" s="149" t="e">
        <f t="shared" si="218"/>
        <v>#DIV/0!</v>
      </c>
      <c r="BR394" s="149" t="e">
        <f t="shared" si="219"/>
        <v>#DIV/0!</v>
      </c>
      <c r="BS394" s="148">
        <f t="shared" si="220"/>
        <v>0</v>
      </c>
      <c r="BT394" s="150"/>
      <c r="BU394" s="150" t="e">
        <f>VLOOKUP(I394,Lists!$D$2:$D$19,1,FALSE)</f>
        <v>#N/A</v>
      </c>
      <c r="BV394" s="150" t="e">
        <f>VLOOKUP($I394,Blends!$B$2:$B$115,1,FALSE)</f>
        <v>#N/A</v>
      </c>
      <c r="BW394" s="150"/>
      <c r="BX394" s="151">
        <f>ROUND(IF($I394="Other HFC Blend",(AA394*$L394*SUMIF(Lists!$E$2:$E$133,'Quarterly Information'!$K394,Exchange_Value)+AA394*$N394*SUMIF(Lists!$E$2:$E$133,'Quarterly Information'!$M394,Exchange_Value)+AA394*$P394*SUMIF(Lists!$E$2:$E$133,'Quarterly Information'!$O394,Exchange_Value)+AA394*$R394*SUMIF(Lists!$E$2:$E$133,'Quarterly Information'!$Q394,Exchange_Value)+AA394*$T394*SUMIF(Lists!$E$2:$E$133,'Quarterly Information'!$S394,Exchange_Value))/1000,AA394*SUMIF(Lists!$E$2:$E$133,$I394,Exchange_Value)/1000),1)</f>
        <v>0</v>
      </c>
      <c r="BY394" s="151">
        <f>ROUND(IF($I394="Other HFC Blend",(AB394*$L394*SUMIF(Lists!$E$2:$E$133,'Quarterly Information'!$K394,Exchange_Value)+AB394*$N394*SUMIF(Lists!$E$2:$E$133,'Quarterly Information'!$M394,Exchange_Value)+AB394*$P394*SUMIF(Lists!$E$2:$E$133,'Quarterly Information'!$O394,Exchange_Value)+AB394*$R394*SUMIF(Lists!$E$2:$E$133,'Quarterly Information'!$Q394,Exchange_Value)+AB394*$T394*SUMIF(Lists!$E$2:$E$133,'Quarterly Information'!$S394,Exchange_Value))/1000,AB394*SUMIF(Lists!$E$2:$E$133,$I394,Exchange_Value)/1000),1)</f>
        <v>0</v>
      </c>
      <c r="BZ394" s="151">
        <f>ROUND(IF($I394="Other HFC Blend",(AC394*$L394*SUMIF(Lists!$E$2:$E$133,'Quarterly Information'!$K394,Exchange_Value)+AC394*$N394*SUMIF(Lists!$E$2:$E$133,'Quarterly Information'!$M394,Exchange_Value)+AC394*$P394*SUMIF(Lists!$E$2:$E$133,'Quarterly Information'!$O394,Exchange_Value)+AC394*$R394*SUMIF(Lists!$E$2:$E$133,'Quarterly Information'!$Q394,Exchange_Value)+AC394*$T394*SUMIF(Lists!$E$2:$E$133,'Quarterly Information'!$S394,Exchange_Value))/1000,AC394*SUMIF(Lists!$E$2:$E$133,$I394,Exchange_Value)/1000),1)</f>
        <v>0</v>
      </c>
      <c r="CA394" s="151">
        <f>ROUND(IF($I394="Other HFC Blend",(AD394*$L394*SUMIF(Lists!$E$2:$E$133,'Quarterly Information'!$K394,Exchange_Value)+AD394*$N394*SUMIF(Lists!$E$2:$E$133,'Quarterly Information'!$M394,Exchange_Value)+AD394*$P394*SUMIF(Lists!$E$2:$E$133,'Quarterly Information'!$O394,Exchange_Value)+AD394*$R394*SUMIF(Lists!$E$2:$E$133,'Quarterly Information'!$Q394,Exchange_Value)+AD394*$T394*SUMIF(Lists!$E$2:$E$133,'Quarterly Information'!$S394,Exchange_Value))/1000,AD394*SUMIF(Lists!$E$2:$E$133,$I394,Exchange_Value)/1000),1)</f>
        <v>0</v>
      </c>
      <c r="CB394" s="151">
        <f>ROUND(IF($I394="Other HFC Blend",(AE394*$L394*SUMIF(Lists!$E$2:$E$133,'Quarterly Information'!$K394,Exchange_Value)+AE394*$N394*SUMIF(Lists!$E$2:$E$133,'Quarterly Information'!$M394,Exchange_Value)+AE394*$P394*SUMIF(Lists!$E$2:$E$133,'Quarterly Information'!$O394,Exchange_Value)+AE394*$R394*SUMIF(Lists!$E$2:$E$133,'Quarterly Information'!$Q394,Exchange_Value)+AE394*$T394*SUMIF(Lists!$E$2:$E$133,'Quarterly Information'!$S394,Exchange_Value))/1000,AE394*SUMIF(Lists!$E$2:$E$133,$I394,Exchange_Value)/1000),1)</f>
        <v>0</v>
      </c>
      <c r="CC394" s="151">
        <f>ROUND(IF($I394="Other HFC Blend",(AF394*$L394*SUMIF(Lists!$E$2:$E$133,'Quarterly Information'!$K394,Exchange_Value)+AF394*$N394*SUMIF(Lists!$E$2:$E$133,'Quarterly Information'!$M394,Exchange_Value)+AF394*$P394*SUMIF(Lists!$E$2:$E$133,'Quarterly Information'!$O394,Exchange_Value)+AF394*$R394*SUMIF(Lists!$E$2:$E$133,'Quarterly Information'!$Q394,Exchange_Value)+AF394*$T394*SUMIF(Lists!$E$2:$E$133,'Quarterly Information'!$S394,Exchange_Value))/1000,AF394*SUMIF(Lists!$E$2:$E$133,$I394,Exchange_Value)/1000),1)</f>
        <v>0</v>
      </c>
    </row>
    <row r="395" spans="1:81" ht="14.1">
      <c r="A395" s="18">
        <v>353</v>
      </c>
      <c r="B395" s="46" t="str">
        <f t="shared" si="221"/>
        <v/>
      </c>
      <c r="C395" s="72"/>
      <c r="D395" s="47"/>
      <c r="E395" s="81"/>
      <c r="F395" s="48"/>
      <c r="G395" s="49"/>
      <c r="H395" s="50"/>
      <c r="I395" s="92"/>
      <c r="J395" s="104"/>
      <c r="K395" s="109"/>
      <c r="L395" s="51"/>
      <c r="M395" s="48"/>
      <c r="N395" s="51"/>
      <c r="O395" s="48"/>
      <c r="P395" s="51"/>
      <c r="Q395" s="69"/>
      <c r="R395" s="51"/>
      <c r="S395" s="69"/>
      <c r="T395" s="110"/>
      <c r="U395" s="107"/>
      <c r="V395" s="48"/>
      <c r="W395" s="52"/>
      <c r="X395" s="48"/>
      <c r="Y395" s="116"/>
      <c r="Z395" s="133"/>
      <c r="AA395" s="131"/>
      <c r="AB395" s="76"/>
      <c r="AC395" s="76"/>
      <c r="AD395" s="76"/>
      <c r="AE395" s="76"/>
      <c r="AF395" s="76"/>
      <c r="AG395" s="145"/>
      <c r="AH395"/>
      <c r="AI395" s="148">
        <f t="shared" si="185"/>
        <v>0</v>
      </c>
      <c r="AJ395" s="148">
        <f t="shared" si="186"/>
        <v>0</v>
      </c>
      <c r="AK395" s="148">
        <f t="shared" si="187"/>
        <v>0</v>
      </c>
      <c r="AL395" s="148">
        <f t="shared" si="188"/>
        <v>0</v>
      </c>
      <c r="AM395" s="148">
        <f t="shared" si="189"/>
        <v>0</v>
      </c>
      <c r="AN395" s="148">
        <f t="shared" si="190"/>
        <v>0</v>
      </c>
      <c r="AO395" s="150"/>
      <c r="AP395" s="149" t="e">
        <f t="shared" si="191"/>
        <v>#DIV/0!</v>
      </c>
      <c r="AQ395" s="149" t="e">
        <f t="shared" si="192"/>
        <v>#DIV/0!</v>
      </c>
      <c r="AR395" s="149" t="e">
        <f t="shared" si="193"/>
        <v>#DIV/0!</v>
      </c>
      <c r="AS395" s="149" t="e">
        <f t="shared" si="194"/>
        <v>#DIV/0!</v>
      </c>
      <c r="AT395" s="149" t="e">
        <f t="shared" si="195"/>
        <v>#DIV/0!</v>
      </c>
      <c r="AU395" s="148">
        <f t="shared" si="196"/>
        <v>0</v>
      </c>
      <c r="AV395" s="149" t="e">
        <f t="shared" si="197"/>
        <v>#DIV/0!</v>
      </c>
      <c r="AW395" s="149" t="e">
        <f t="shared" si="198"/>
        <v>#DIV/0!</v>
      </c>
      <c r="AX395" s="149" t="e">
        <f t="shared" si="199"/>
        <v>#DIV/0!</v>
      </c>
      <c r="AY395" s="149" t="e">
        <f t="shared" si="200"/>
        <v>#DIV/0!</v>
      </c>
      <c r="AZ395" s="149" t="e">
        <f t="shared" si="201"/>
        <v>#DIV/0!</v>
      </c>
      <c r="BA395" s="148">
        <f t="shared" si="202"/>
        <v>0</v>
      </c>
      <c r="BB395" s="149" t="e">
        <f t="shared" si="203"/>
        <v>#DIV/0!</v>
      </c>
      <c r="BC395" s="149" t="e">
        <f t="shared" si="204"/>
        <v>#DIV/0!</v>
      </c>
      <c r="BD395" s="149" t="e">
        <f t="shared" si="205"/>
        <v>#DIV/0!</v>
      </c>
      <c r="BE395" s="149" t="e">
        <f t="shared" si="206"/>
        <v>#DIV/0!</v>
      </c>
      <c r="BF395" s="149" t="e">
        <f t="shared" si="207"/>
        <v>#DIV/0!</v>
      </c>
      <c r="BG395" s="148">
        <f t="shared" si="208"/>
        <v>0</v>
      </c>
      <c r="BH395" s="149" t="e">
        <f t="shared" si="209"/>
        <v>#DIV/0!</v>
      </c>
      <c r="BI395" s="149" t="e">
        <f t="shared" si="210"/>
        <v>#DIV/0!</v>
      </c>
      <c r="BJ395" s="149" t="e">
        <f t="shared" si="211"/>
        <v>#DIV/0!</v>
      </c>
      <c r="BK395" s="149" t="e">
        <f t="shared" si="212"/>
        <v>#DIV/0!</v>
      </c>
      <c r="BL395" s="149" t="e">
        <f t="shared" si="213"/>
        <v>#DIV/0!</v>
      </c>
      <c r="BM395" s="148">
        <f t="shared" si="214"/>
        <v>0</v>
      </c>
      <c r="BN395" s="149" t="e">
        <f t="shared" si="215"/>
        <v>#DIV/0!</v>
      </c>
      <c r="BO395" s="149" t="e">
        <f t="shared" si="216"/>
        <v>#DIV/0!</v>
      </c>
      <c r="BP395" s="149" t="e">
        <f t="shared" si="217"/>
        <v>#DIV/0!</v>
      </c>
      <c r="BQ395" s="149" t="e">
        <f t="shared" si="218"/>
        <v>#DIV/0!</v>
      </c>
      <c r="BR395" s="149" t="e">
        <f t="shared" si="219"/>
        <v>#DIV/0!</v>
      </c>
      <c r="BS395" s="148">
        <f t="shared" si="220"/>
        <v>0</v>
      </c>
      <c r="BT395" s="150"/>
      <c r="BU395" s="150" t="e">
        <f>VLOOKUP(I395,Lists!$D$2:$D$19,1,FALSE)</f>
        <v>#N/A</v>
      </c>
      <c r="BV395" s="150" t="e">
        <f>VLOOKUP($I395,Blends!$B$2:$B$115,1,FALSE)</f>
        <v>#N/A</v>
      </c>
      <c r="BW395" s="150"/>
      <c r="BX395" s="151">
        <f>ROUND(IF($I395="Other HFC Blend",(AA395*$L395*SUMIF(Lists!$E$2:$E$133,'Quarterly Information'!$K395,Exchange_Value)+AA395*$N395*SUMIF(Lists!$E$2:$E$133,'Quarterly Information'!$M395,Exchange_Value)+AA395*$P395*SUMIF(Lists!$E$2:$E$133,'Quarterly Information'!$O395,Exchange_Value)+AA395*$R395*SUMIF(Lists!$E$2:$E$133,'Quarterly Information'!$Q395,Exchange_Value)+AA395*$T395*SUMIF(Lists!$E$2:$E$133,'Quarterly Information'!$S395,Exchange_Value))/1000,AA395*SUMIF(Lists!$E$2:$E$133,$I395,Exchange_Value)/1000),1)</f>
        <v>0</v>
      </c>
      <c r="BY395" s="151">
        <f>ROUND(IF($I395="Other HFC Blend",(AB395*$L395*SUMIF(Lists!$E$2:$E$133,'Quarterly Information'!$K395,Exchange_Value)+AB395*$N395*SUMIF(Lists!$E$2:$E$133,'Quarterly Information'!$M395,Exchange_Value)+AB395*$P395*SUMIF(Lists!$E$2:$E$133,'Quarterly Information'!$O395,Exchange_Value)+AB395*$R395*SUMIF(Lists!$E$2:$E$133,'Quarterly Information'!$Q395,Exchange_Value)+AB395*$T395*SUMIF(Lists!$E$2:$E$133,'Quarterly Information'!$S395,Exchange_Value))/1000,AB395*SUMIF(Lists!$E$2:$E$133,$I395,Exchange_Value)/1000),1)</f>
        <v>0</v>
      </c>
      <c r="BZ395" s="151">
        <f>ROUND(IF($I395="Other HFC Blend",(AC395*$L395*SUMIF(Lists!$E$2:$E$133,'Quarterly Information'!$K395,Exchange_Value)+AC395*$N395*SUMIF(Lists!$E$2:$E$133,'Quarterly Information'!$M395,Exchange_Value)+AC395*$P395*SUMIF(Lists!$E$2:$E$133,'Quarterly Information'!$O395,Exchange_Value)+AC395*$R395*SUMIF(Lists!$E$2:$E$133,'Quarterly Information'!$Q395,Exchange_Value)+AC395*$T395*SUMIF(Lists!$E$2:$E$133,'Quarterly Information'!$S395,Exchange_Value))/1000,AC395*SUMIF(Lists!$E$2:$E$133,$I395,Exchange_Value)/1000),1)</f>
        <v>0</v>
      </c>
      <c r="CA395" s="151">
        <f>ROUND(IF($I395="Other HFC Blend",(AD395*$L395*SUMIF(Lists!$E$2:$E$133,'Quarterly Information'!$K395,Exchange_Value)+AD395*$N395*SUMIF(Lists!$E$2:$E$133,'Quarterly Information'!$M395,Exchange_Value)+AD395*$P395*SUMIF(Lists!$E$2:$E$133,'Quarterly Information'!$O395,Exchange_Value)+AD395*$R395*SUMIF(Lists!$E$2:$E$133,'Quarterly Information'!$Q395,Exchange_Value)+AD395*$T395*SUMIF(Lists!$E$2:$E$133,'Quarterly Information'!$S395,Exchange_Value))/1000,AD395*SUMIF(Lists!$E$2:$E$133,$I395,Exchange_Value)/1000),1)</f>
        <v>0</v>
      </c>
      <c r="CB395" s="151">
        <f>ROUND(IF($I395="Other HFC Blend",(AE395*$L395*SUMIF(Lists!$E$2:$E$133,'Quarterly Information'!$K395,Exchange_Value)+AE395*$N395*SUMIF(Lists!$E$2:$E$133,'Quarterly Information'!$M395,Exchange_Value)+AE395*$P395*SUMIF(Lists!$E$2:$E$133,'Quarterly Information'!$O395,Exchange_Value)+AE395*$R395*SUMIF(Lists!$E$2:$E$133,'Quarterly Information'!$Q395,Exchange_Value)+AE395*$T395*SUMIF(Lists!$E$2:$E$133,'Quarterly Information'!$S395,Exchange_Value))/1000,AE395*SUMIF(Lists!$E$2:$E$133,$I395,Exchange_Value)/1000),1)</f>
        <v>0</v>
      </c>
      <c r="CC395" s="151">
        <f>ROUND(IF($I395="Other HFC Blend",(AF395*$L395*SUMIF(Lists!$E$2:$E$133,'Quarterly Information'!$K395,Exchange_Value)+AF395*$N395*SUMIF(Lists!$E$2:$E$133,'Quarterly Information'!$M395,Exchange_Value)+AF395*$P395*SUMIF(Lists!$E$2:$E$133,'Quarterly Information'!$O395,Exchange_Value)+AF395*$R395*SUMIF(Lists!$E$2:$E$133,'Quarterly Information'!$Q395,Exchange_Value)+AF395*$T395*SUMIF(Lists!$E$2:$E$133,'Quarterly Information'!$S395,Exchange_Value))/1000,AF395*SUMIF(Lists!$E$2:$E$133,$I395,Exchange_Value)/1000),1)</f>
        <v>0</v>
      </c>
    </row>
    <row r="396" spans="1:81" ht="14.1">
      <c r="A396" s="18">
        <v>354</v>
      </c>
      <c r="B396" s="46" t="str">
        <f t="shared" si="221"/>
        <v/>
      </c>
      <c r="C396" s="72"/>
      <c r="D396" s="47"/>
      <c r="E396" s="81"/>
      <c r="F396" s="48"/>
      <c r="G396" s="49"/>
      <c r="H396" s="50"/>
      <c r="I396" s="92"/>
      <c r="J396" s="104"/>
      <c r="K396" s="109"/>
      <c r="L396" s="51"/>
      <c r="M396" s="48"/>
      <c r="N396" s="51"/>
      <c r="O396" s="48"/>
      <c r="P396" s="51"/>
      <c r="Q396" s="69"/>
      <c r="R396" s="51"/>
      <c r="S396" s="69"/>
      <c r="T396" s="110"/>
      <c r="U396" s="107"/>
      <c r="V396" s="48"/>
      <c r="W396" s="52"/>
      <c r="X396" s="48"/>
      <c r="Y396" s="116"/>
      <c r="Z396" s="133"/>
      <c r="AA396" s="131"/>
      <c r="AB396" s="76"/>
      <c r="AC396" s="76"/>
      <c r="AD396" s="76"/>
      <c r="AE396" s="76"/>
      <c r="AF396" s="76"/>
      <c r="AG396" s="145"/>
      <c r="AH396"/>
      <c r="AI396" s="148">
        <f t="shared" si="185"/>
        <v>0</v>
      </c>
      <c r="AJ396" s="148">
        <f t="shared" si="186"/>
        <v>0</v>
      </c>
      <c r="AK396" s="148">
        <f t="shared" si="187"/>
        <v>0</v>
      </c>
      <c r="AL396" s="148">
        <f t="shared" si="188"/>
        <v>0</v>
      </c>
      <c r="AM396" s="148">
        <f t="shared" si="189"/>
        <v>0</v>
      </c>
      <c r="AN396" s="148">
        <f t="shared" si="190"/>
        <v>0</v>
      </c>
      <c r="AO396" s="150"/>
      <c r="AP396" s="149" t="e">
        <f t="shared" si="191"/>
        <v>#DIV/0!</v>
      </c>
      <c r="AQ396" s="149" t="e">
        <f t="shared" si="192"/>
        <v>#DIV/0!</v>
      </c>
      <c r="AR396" s="149" t="e">
        <f t="shared" si="193"/>
        <v>#DIV/0!</v>
      </c>
      <c r="AS396" s="149" t="e">
        <f t="shared" si="194"/>
        <v>#DIV/0!</v>
      </c>
      <c r="AT396" s="149" t="e">
        <f t="shared" si="195"/>
        <v>#DIV/0!</v>
      </c>
      <c r="AU396" s="148">
        <f t="shared" si="196"/>
        <v>0</v>
      </c>
      <c r="AV396" s="149" t="e">
        <f t="shared" si="197"/>
        <v>#DIV/0!</v>
      </c>
      <c r="AW396" s="149" t="e">
        <f t="shared" si="198"/>
        <v>#DIV/0!</v>
      </c>
      <c r="AX396" s="149" t="e">
        <f t="shared" si="199"/>
        <v>#DIV/0!</v>
      </c>
      <c r="AY396" s="149" t="e">
        <f t="shared" si="200"/>
        <v>#DIV/0!</v>
      </c>
      <c r="AZ396" s="149" t="e">
        <f t="shared" si="201"/>
        <v>#DIV/0!</v>
      </c>
      <c r="BA396" s="148">
        <f t="shared" si="202"/>
        <v>0</v>
      </c>
      <c r="BB396" s="149" t="e">
        <f t="shared" si="203"/>
        <v>#DIV/0!</v>
      </c>
      <c r="BC396" s="149" t="e">
        <f t="shared" si="204"/>
        <v>#DIV/0!</v>
      </c>
      <c r="BD396" s="149" t="e">
        <f t="shared" si="205"/>
        <v>#DIV/0!</v>
      </c>
      <c r="BE396" s="149" t="e">
        <f t="shared" si="206"/>
        <v>#DIV/0!</v>
      </c>
      <c r="BF396" s="149" t="e">
        <f t="shared" si="207"/>
        <v>#DIV/0!</v>
      </c>
      <c r="BG396" s="148">
        <f t="shared" si="208"/>
        <v>0</v>
      </c>
      <c r="BH396" s="149" t="e">
        <f t="shared" si="209"/>
        <v>#DIV/0!</v>
      </c>
      <c r="BI396" s="149" t="e">
        <f t="shared" si="210"/>
        <v>#DIV/0!</v>
      </c>
      <c r="BJ396" s="149" t="e">
        <f t="shared" si="211"/>
        <v>#DIV/0!</v>
      </c>
      <c r="BK396" s="149" t="e">
        <f t="shared" si="212"/>
        <v>#DIV/0!</v>
      </c>
      <c r="BL396" s="149" t="e">
        <f t="shared" si="213"/>
        <v>#DIV/0!</v>
      </c>
      <c r="BM396" s="148">
        <f t="shared" si="214"/>
        <v>0</v>
      </c>
      <c r="BN396" s="149" t="e">
        <f t="shared" si="215"/>
        <v>#DIV/0!</v>
      </c>
      <c r="BO396" s="149" t="e">
        <f t="shared" si="216"/>
        <v>#DIV/0!</v>
      </c>
      <c r="BP396" s="149" t="e">
        <f t="shared" si="217"/>
        <v>#DIV/0!</v>
      </c>
      <c r="BQ396" s="149" t="e">
        <f t="shared" si="218"/>
        <v>#DIV/0!</v>
      </c>
      <c r="BR396" s="149" t="e">
        <f t="shared" si="219"/>
        <v>#DIV/0!</v>
      </c>
      <c r="BS396" s="148">
        <f t="shared" si="220"/>
        <v>0</v>
      </c>
      <c r="BT396" s="150"/>
      <c r="BU396" s="150" t="e">
        <f>VLOOKUP(I396,Lists!$D$2:$D$19,1,FALSE)</f>
        <v>#N/A</v>
      </c>
      <c r="BV396" s="150" t="e">
        <f>VLOOKUP($I396,Blends!$B$2:$B$115,1,FALSE)</f>
        <v>#N/A</v>
      </c>
      <c r="BW396" s="150"/>
      <c r="BX396" s="151">
        <f>ROUND(IF($I396="Other HFC Blend",(AA396*$L396*SUMIF(Lists!$E$2:$E$133,'Quarterly Information'!$K396,Exchange_Value)+AA396*$N396*SUMIF(Lists!$E$2:$E$133,'Quarterly Information'!$M396,Exchange_Value)+AA396*$P396*SUMIF(Lists!$E$2:$E$133,'Quarterly Information'!$O396,Exchange_Value)+AA396*$R396*SUMIF(Lists!$E$2:$E$133,'Quarterly Information'!$Q396,Exchange_Value)+AA396*$T396*SUMIF(Lists!$E$2:$E$133,'Quarterly Information'!$S396,Exchange_Value))/1000,AA396*SUMIF(Lists!$E$2:$E$133,$I396,Exchange_Value)/1000),1)</f>
        <v>0</v>
      </c>
      <c r="BY396" s="151">
        <f>ROUND(IF($I396="Other HFC Blend",(AB396*$L396*SUMIF(Lists!$E$2:$E$133,'Quarterly Information'!$K396,Exchange_Value)+AB396*$N396*SUMIF(Lists!$E$2:$E$133,'Quarterly Information'!$M396,Exchange_Value)+AB396*$P396*SUMIF(Lists!$E$2:$E$133,'Quarterly Information'!$O396,Exchange_Value)+AB396*$R396*SUMIF(Lists!$E$2:$E$133,'Quarterly Information'!$Q396,Exchange_Value)+AB396*$T396*SUMIF(Lists!$E$2:$E$133,'Quarterly Information'!$S396,Exchange_Value))/1000,AB396*SUMIF(Lists!$E$2:$E$133,$I396,Exchange_Value)/1000),1)</f>
        <v>0</v>
      </c>
      <c r="BZ396" s="151">
        <f>ROUND(IF($I396="Other HFC Blend",(AC396*$L396*SUMIF(Lists!$E$2:$E$133,'Quarterly Information'!$K396,Exchange_Value)+AC396*$N396*SUMIF(Lists!$E$2:$E$133,'Quarterly Information'!$M396,Exchange_Value)+AC396*$P396*SUMIF(Lists!$E$2:$E$133,'Quarterly Information'!$O396,Exchange_Value)+AC396*$R396*SUMIF(Lists!$E$2:$E$133,'Quarterly Information'!$Q396,Exchange_Value)+AC396*$T396*SUMIF(Lists!$E$2:$E$133,'Quarterly Information'!$S396,Exchange_Value))/1000,AC396*SUMIF(Lists!$E$2:$E$133,$I396,Exchange_Value)/1000),1)</f>
        <v>0</v>
      </c>
      <c r="CA396" s="151">
        <f>ROUND(IF($I396="Other HFC Blend",(AD396*$L396*SUMIF(Lists!$E$2:$E$133,'Quarterly Information'!$K396,Exchange_Value)+AD396*$N396*SUMIF(Lists!$E$2:$E$133,'Quarterly Information'!$M396,Exchange_Value)+AD396*$P396*SUMIF(Lists!$E$2:$E$133,'Quarterly Information'!$O396,Exchange_Value)+AD396*$R396*SUMIF(Lists!$E$2:$E$133,'Quarterly Information'!$Q396,Exchange_Value)+AD396*$T396*SUMIF(Lists!$E$2:$E$133,'Quarterly Information'!$S396,Exchange_Value))/1000,AD396*SUMIF(Lists!$E$2:$E$133,$I396,Exchange_Value)/1000),1)</f>
        <v>0</v>
      </c>
      <c r="CB396" s="151">
        <f>ROUND(IF($I396="Other HFC Blend",(AE396*$L396*SUMIF(Lists!$E$2:$E$133,'Quarterly Information'!$K396,Exchange_Value)+AE396*$N396*SUMIF(Lists!$E$2:$E$133,'Quarterly Information'!$M396,Exchange_Value)+AE396*$P396*SUMIF(Lists!$E$2:$E$133,'Quarterly Information'!$O396,Exchange_Value)+AE396*$R396*SUMIF(Lists!$E$2:$E$133,'Quarterly Information'!$Q396,Exchange_Value)+AE396*$T396*SUMIF(Lists!$E$2:$E$133,'Quarterly Information'!$S396,Exchange_Value))/1000,AE396*SUMIF(Lists!$E$2:$E$133,$I396,Exchange_Value)/1000),1)</f>
        <v>0</v>
      </c>
      <c r="CC396" s="151">
        <f>ROUND(IF($I396="Other HFC Blend",(AF396*$L396*SUMIF(Lists!$E$2:$E$133,'Quarterly Information'!$K396,Exchange_Value)+AF396*$N396*SUMIF(Lists!$E$2:$E$133,'Quarterly Information'!$M396,Exchange_Value)+AF396*$P396*SUMIF(Lists!$E$2:$E$133,'Quarterly Information'!$O396,Exchange_Value)+AF396*$R396*SUMIF(Lists!$E$2:$E$133,'Quarterly Information'!$Q396,Exchange_Value)+AF396*$T396*SUMIF(Lists!$E$2:$E$133,'Quarterly Information'!$S396,Exchange_Value))/1000,AF396*SUMIF(Lists!$E$2:$E$133,$I396,Exchange_Value)/1000),1)</f>
        <v>0</v>
      </c>
    </row>
    <row r="397" spans="1:81" ht="14.1">
      <c r="A397" s="18">
        <v>355</v>
      </c>
      <c r="B397" s="46" t="str">
        <f t="shared" si="221"/>
        <v/>
      </c>
      <c r="C397" s="72"/>
      <c r="D397" s="47"/>
      <c r="E397" s="81"/>
      <c r="F397" s="48"/>
      <c r="G397" s="49"/>
      <c r="H397" s="50"/>
      <c r="I397" s="92"/>
      <c r="J397" s="104"/>
      <c r="K397" s="109"/>
      <c r="L397" s="51"/>
      <c r="M397" s="48"/>
      <c r="N397" s="51"/>
      <c r="O397" s="48"/>
      <c r="P397" s="51"/>
      <c r="Q397" s="69"/>
      <c r="R397" s="51"/>
      <c r="S397" s="69"/>
      <c r="T397" s="110"/>
      <c r="U397" s="107"/>
      <c r="V397" s="48"/>
      <c r="W397" s="52"/>
      <c r="X397" s="48"/>
      <c r="Y397" s="116"/>
      <c r="Z397" s="133"/>
      <c r="AA397" s="131"/>
      <c r="AB397" s="76"/>
      <c r="AC397" s="76"/>
      <c r="AD397" s="76"/>
      <c r="AE397" s="76"/>
      <c r="AF397" s="76"/>
      <c r="AG397" s="145"/>
      <c r="AH397"/>
      <c r="AI397" s="148">
        <f t="shared" si="185"/>
        <v>0</v>
      </c>
      <c r="AJ397" s="148">
        <f t="shared" si="186"/>
        <v>0</v>
      </c>
      <c r="AK397" s="148">
        <f t="shared" si="187"/>
        <v>0</v>
      </c>
      <c r="AL397" s="148">
        <f t="shared" si="188"/>
        <v>0</v>
      </c>
      <c r="AM397" s="148">
        <f t="shared" si="189"/>
        <v>0</v>
      </c>
      <c r="AN397" s="148">
        <f t="shared" si="190"/>
        <v>0</v>
      </c>
      <c r="AO397" s="150"/>
      <c r="AP397" s="149" t="e">
        <f t="shared" si="191"/>
        <v>#DIV/0!</v>
      </c>
      <c r="AQ397" s="149" t="e">
        <f t="shared" si="192"/>
        <v>#DIV/0!</v>
      </c>
      <c r="AR397" s="149" t="e">
        <f t="shared" si="193"/>
        <v>#DIV/0!</v>
      </c>
      <c r="AS397" s="149" t="e">
        <f t="shared" si="194"/>
        <v>#DIV/0!</v>
      </c>
      <c r="AT397" s="149" t="e">
        <f t="shared" si="195"/>
        <v>#DIV/0!</v>
      </c>
      <c r="AU397" s="148">
        <f t="shared" si="196"/>
        <v>0</v>
      </c>
      <c r="AV397" s="149" t="e">
        <f t="shared" si="197"/>
        <v>#DIV/0!</v>
      </c>
      <c r="AW397" s="149" t="e">
        <f t="shared" si="198"/>
        <v>#DIV/0!</v>
      </c>
      <c r="AX397" s="149" t="e">
        <f t="shared" si="199"/>
        <v>#DIV/0!</v>
      </c>
      <c r="AY397" s="149" t="e">
        <f t="shared" si="200"/>
        <v>#DIV/0!</v>
      </c>
      <c r="AZ397" s="149" t="e">
        <f t="shared" si="201"/>
        <v>#DIV/0!</v>
      </c>
      <c r="BA397" s="148">
        <f t="shared" si="202"/>
        <v>0</v>
      </c>
      <c r="BB397" s="149" t="e">
        <f t="shared" si="203"/>
        <v>#DIV/0!</v>
      </c>
      <c r="BC397" s="149" t="e">
        <f t="shared" si="204"/>
        <v>#DIV/0!</v>
      </c>
      <c r="BD397" s="149" t="e">
        <f t="shared" si="205"/>
        <v>#DIV/0!</v>
      </c>
      <c r="BE397" s="149" t="e">
        <f t="shared" si="206"/>
        <v>#DIV/0!</v>
      </c>
      <c r="BF397" s="149" t="e">
        <f t="shared" si="207"/>
        <v>#DIV/0!</v>
      </c>
      <c r="BG397" s="148">
        <f t="shared" si="208"/>
        <v>0</v>
      </c>
      <c r="BH397" s="149" t="e">
        <f t="shared" si="209"/>
        <v>#DIV/0!</v>
      </c>
      <c r="BI397" s="149" t="e">
        <f t="shared" si="210"/>
        <v>#DIV/0!</v>
      </c>
      <c r="BJ397" s="149" t="e">
        <f t="shared" si="211"/>
        <v>#DIV/0!</v>
      </c>
      <c r="BK397" s="149" t="e">
        <f t="shared" si="212"/>
        <v>#DIV/0!</v>
      </c>
      <c r="BL397" s="149" t="e">
        <f t="shared" si="213"/>
        <v>#DIV/0!</v>
      </c>
      <c r="BM397" s="148">
        <f t="shared" si="214"/>
        <v>0</v>
      </c>
      <c r="BN397" s="149" t="e">
        <f t="shared" si="215"/>
        <v>#DIV/0!</v>
      </c>
      <c r="BO397" s="149" t="e">
        <f t="shared" si="216"/>
        <v>#DIV/0!</v>
      </c>
      <c r="BP397" s="149" t="e">
        <f t="shared" si="217"/>
        <v>#DIV/0!</v>
      </c>
      <c r="BQ397" s="149" t="e">
        <f t="shared" si="218"/>
        <v>#DIV/0!</v>
      </c>
      <c r="BR397" s="149" t="e">
        <f t="shared" si="219"/>
        <v>#DIV/0!</v>
      </c>
      <c r="BS397" s="148">
        <f t="shared" si="220"/>
        <v>0</v>
      </c>
      <c r="BT397" s="150"/>
      <c r="BU397" s="150" t="e">
        <f>VLOOKUP(I397,Lists!$D$2:$D$19,1,FALSE)</f>
        <v>#N/A</v>
      </c>
      <c r="BV397" s="150" t="e">
        <f>VLOOKUP($I397,Blends!$B$2:$B$115,1,FALSE)</f>
        <v>#N/A</v>
      </c>
      <c r="BW397" s="150"/>
      <c r="BX397" s="151">
        <f>ROUND(IF($I397="Other HFC Blend",(AA397*$L397*SUMIF(Lists!$E$2:$E$133,'Quarterly Information'!$K397,Exchange_Value)+AA397*$N397*SUMIF(Lists!$E$2:$E$133,'Quarterly Information'!$M397,Exchange_Value)+AA397*$P397*SUMIF(Lists!$E$2:$E$133,'Quarterly Information'!$O397,Exchange_Value)+AA397*$R397*SUMIF(Lists!$E$2:$E$133,'Quarterly Information'!$Q397,Exchange_Value)+AA397*$T397*SUMIF(Lists!$E$2:$E$133,'Quarterly Information'!$S397,Exchange_Value))/1000,AA397*SUMIF(Lists!$E$2:$E$133,$I397,Exchange_Value)/1000),1)</f>
        <v>0</v>
      </c>
      <c r="BY397" s="151">
        <f>ROUND(IF($I397="Other HFC Blend",(AB397*$L397*SUMIF(Lists!$E$2:$E$133,'Quarterly Information'!$K397,Exchange_Value)+AB397*$N397*SUMIF(Lists!$E$2:$E$133,'Quarterly Information'!$M397,Exchange_Value)+AB397*$P397*SUMIF(Lists!$E$2:$E$133,'Quarterly Information'!$O397,Exchange_Value)+AB397*$R397*SUMIF(Lists!$E$2:$E$133,'Quarterly Information'!$Q397,Exchange_Value)+AB397*$T397*SUMIF(Lists!$E$2:$E$133,'Quarterly Information'!$S397,Exchange_Value))/1000,AB397*SUMIF(Lists!$E$2:$E$133,$I397,Exchange_Value)/1000),1)</f>
        <v>0</v>
      </c>
      <c r="BZ397" s="151">
        <f>ROUND(IF($I397="Other HFC Blend",(AC397*$L397*SUMIF(Lists!$E$2:$E$133,'Quarterly Information'!$K397,Exchange_Value)+AC397*$N397*SUMIF(Lists!$E$2:$E$133,'Quarterly Information'!$M397,Exchange_Value)+AC397*$P397*SUMIF(Lists!$E$2:$E$133,'Quarterly Information'!$O397,Exchange_Value)+AC397*$R397*SUMIF(Lists!$E$2:$E$133,'Quarterly Information'!$Q397,Exchange_Value)+AC397*$T397*SUMIF(Lists!$E$2:$E$133,'Quarterly Information'!$S397,Exchange_Value))/1000,AC397*SUMIF(Lists!$E$2:$E$133,$I397,Exchange_Value)/1000),1)</f>
        <v>0</v>
      </c>
      <c r="CA397" s="151">
        <f>ROUND(IF($I397="Other HFC Blend",(AD397*$L397*SUMIF(Lists!$E$2:$E$133,'Quarterly Information'!$K397,Exchange_Value)+AD397*$N397*SUMIF(Lists!$E$2:$E$133,'Quarterly Information'!$M397,Exchange_Value)+AD397*$P397*SUMIF(Lists!$E$2:$E$133,'Quarterly Information'!$O397,Exchange_Value)+AD397*$R397*SUMIF(Lists!$E$2:$E$133,'Quarterly Information'!$Q397,Exchange_Value)+AD397*$T397*SUMIF(Lists!$E$2:$E$133,'Quarterly Information'!$S397,Exchange_Value))/1000,AD397*SUMIF(Lists!$E$2:$E$133,$I397,Exchange_Value)/1000),1)</f>
        <v>0</v>
      </c>
      <c r="CB397" s="151">
        <f>ROUND(IF($I397="Other HFC Blend",(AE397*$L397*SUMIF(Lists!$E$2:$E$133,'Quarterly Information'!$K397,Exchange_Value)+AE397*$N397*SUMIF(Lists!$E$2:$E$133,'Quarterly Information'!$M397,Exchange_Value)+AE397*$P397*SUMIF(Lists!$E$2:$E$133,'Quarterly Information'!$O397,Exchange_Value)+AE397*$R397*SUMIF(Lists!$E$2:$E$133,'Quarterly Information'!$Q397,Exchange_Value)+AE397*$T397*SUMIF(Lists!$E$2:$E$133,'Quarterly Information'!$S397,Exchange_Value))/1000,AE397*SUMIF(Lists!$E$2:$E$133,$I397,Exchange_Value)/1000),1)</f>
        <v>0</v>
      </c>
      <c r="CC397" s="151">
        <f>ROUND(IF($I397="Other HFC Blend",(AF397*$L397*SUMIF(Lists!$E$2:$E$133,'Quarterly Information'!$K397,Exchange_Value)+AF397*$N397*SUMIF(Lists!$E$2:$E$133,'Quarterly Information'!$M397,Exchange_Value)+AF397*$P397*SUMIF(Lists!$E$2:$E$133,'Quarterly Information'!$O397,Exchange_Value)+AF397*$R397*SUMIF(Lists!$E$2:$E$133,'Quarterly Information'!$Q397,Exchange_Value)+AF397*$T397*SUMIF(Lists!$E$2:$E$133,'Quarterly Information'!$S397,Exchange_Value))/1000,AF397*SUMIF(Lists!$E$2:$E$133,$I397,Exchange_Value)/1000),1)</f>
        <v>0</v>
      </c>
    </row>
    <row r="398" spans="1:81" ht="14.1">
      <c r="A398" s="18">
        <v>356</v>
      </c>
      <c r="B398" s="46" t="str">
        <f t="shared" si="221"/>
        <v/>
      </c>
      <c r="C398" s="72"/>
      <c r="D398" s="47"/>
      <c r="E398" s="81"/>
      <c r="F398" s="48"/>
      <c r="G398" s="49"/>
      <c r="H398" s="50"/>
      <c r="I398" s="92"/>
      <c r="J398" s="104"/>
      <c r="K398" s="109"/>
      <c r="L398" s="51"/>
      <c r="M398" s="48"/>
      <c r="N398" s="51"/>
      <c r="O398" s="48"/>
      <c r="P398" s="51"/>
      <c r="Q398" s="69"/>
      <c r="R398" s="51"/>
      <c r="S398" s="69"/>
      <c r="T398" s="110"/>
      <c r="U398" s="107"/>
      <c r="V398" s="48"/>
      <c r="W398" s="52"/>
      <c r="X398" s="48"/>
      <c r="Y398" s="116"/>
      <c r="Z398" s="133"/>
      <c r="AA398" s="131"/>
      <c r="AB398" s="76"/>
      <c r="AC398" s="76"/>
      <c r="AD398" s="76"/>
      <c r="AE398" s="76"/>
      <c r="AF398" s="76"/>
      <c r="AG398" s="145"/>
      <c r="AH398"/>
      <c r="AI398" s="148">
        <f t="shared" si="185"/>
        <v>0</v>
      </c>
      <c r="AJ398" s="148">
        <f t="shared" si="186"/>
        <v>0</v>
      </c>
      <c r="AK398" s="148">
        <f t="shared" si="187"/>
        <v>0</v>
      </c>
      <c r="AL398" s="148">
        <f t="shared" si="188"/>
        <v>0</v>
      </c>
      <c r="AM398" s="148">
        <f t="shared" si="189"/>
        <v>0</v>
      </c>
      <c r="AN398" s="148">
        <f t="shared" si="190"/>
        <v>0</v>
      </c>
      <c r="AO398" s="150"/>
      <c r="AP398" s="149" t="e">
        <f t="shared" si="191"/>
        <v>#DIV/0!</v>
      </c>
      <c r="AQ398" s="149" t="e">
        <f t="shared" si="192"/>
        <v>#DIV/0!</v>
      </c>
      <c r="AR398" s="149" t="e">
        <f t="shared" si="193"/>
        <v>#DIV/0!</v>
      </c>
      <c r="AS398" s="149" t="e">
        <f t="shared" si="194"/>
        <v>#DIV/0!</v>
      </c>
      <c r="AT398" s="149" t="e">
        <f t="shared" si="195"/>
        <v>#DIV/0!</v>
      </c>
      <c r="AU398" s="148">
        <f t="shared" si="196"/>
        <v>0</v>
      </c>
      <c r="AV398" s="149" t="e">
        <f t="shared" si="197"/>
        <v>#DIV/0!</v>
      </c>
      <c r="AW398" s="149" t="e">
        <f t="shared" si="198"/>
        <v>#DIV/0!</v>
      </c>
      <c r="AX398" s="149" t="e">
        <f t="shared" si="199"/>
        <v>#DIV/0!</v>
      </c>
      <c r="AY398" s="149" t="e">
        <f t="shared" si="200"/>
        <v>#DIV/0!</v>
      </c>
      <c r="AZ398" s="149" t="e">
        <f t="shared" si="201"/>
        <v>#DIV/0!</v>
      </c>
      <c r="BA398" s="148">
        <f t="shared" si="202"/>
        <v>0</v>
      </c>
      <c r="BB398" s="149" t="e">
        <f t="shared" si="203"/>
        <v>#DIV/0!</v>
      </c>
      <c r="BC398" s="149" t="e">
        <f t="shared" si="204"/>
        <v>#DIV/0!</v>
      </c>
      <c r="BD398" s="149" t="e">
        <f t="shared" si="205"/>
        <v>#DIV/0!</v>
      </c>
      <c r="BE398" s="149" t="e">
        <f t="shared" si="206"/>
        <v>#DIV/0!</v>
      </c>
      <c r="BF398" s="149" t="e">
        <f t="shared" si="207"/>
        <v>#DIV/0!</v>
      </c>
      <c r="BG398" s="148">
        <f t="shared" si="208"/>
        <v>0</v>
      </c>
      <c r="BH398" s="149" t="e">
        <f t="shared" si="209"/>
        <v>#DIV/0!</v>
      </c>
      <c r="BI398" s="149" t="e">
        <f t="shared" si="210"/>
        <v>#DIV/0!</v>
      </c>
      <c r="BJ398" s="149" t="e">
        <f t="shared" si="211"/>
        <v>#DIV/0!</v>
      </c>
      <c r="BK398" s="149" t="e">
        <f t="shared" si="212"/>
        <v>#DIV/0!</v>
      </c>
      <c r="BL398" s="149" t="e">
        <f t="shared" si="213"/>
        <v>#DIV/0!</v>
      </c>
      <c r="BM398" s="148">
        <f t="shared" si="214"/>
        <v>0</v>
      </c>
      <c r="BN398" s="149" t="e">
        <f t="shared" si="215"/>
        <v>#DIV/0!</v>
      </c>
      <c r="BO398" s="149" t="e">
        <f t="shared" si="216"/>
        <v>#DIV/0!</v>
      </c>
      <c r="BP398" s="149" t="e">
        <f t="shared" si="217"/>
        <v>#DIV/0!</v>
      </c>
      <c r="BQ398" s="149" t="e">
        <f t="shared" si="218"/>
        <v>#DIV/0!</v>
      </c>
      <c r="BR398" s="149" t="e">
        <f t="shared" si="219"/>
        <v>#DIV/0!</v>
      </c>
      <c r="BS398" s="148">
        <f t="shared" si="220"/>
        <v>0</v>
      </c>
      <c r="BT398" s="150"/>
      <c r="BU398" s="150" t="e">
        <f>VLOOKUP(I398,Lists!$D$2:$D$19,1,FALSE)</f>
        <v>#N/A</v>
      </c>
      <c r="BV398" s="150" t="e">
        <f>VLOOKUP($I398,Blends!$B$2:$B$115,1,FALSE)</f>
        <v>#N/A</v>
      </c>
      <c r="BW398" s="150"/>
      <c r="BX398" s="151">
        <f>ROUND(IF($I398="Other HFC Blend",(AA398*$L398*SUMIF(Lists!$E$2:$E$133,'Quarterly Information'!$K398,Exchange_Value)+AA398*$N398*SUMIF(Lists!$E$2:$E$133,'Quarterly Information'!$M398,Exchange_Value)+AA398*$P398*SUMIF(Lists!$E$2:$E$133,'Quarterly Information'!$O398,Exchange_Value)+AA398*$R398*SUMIF(Lists!$E$2:$E$133,'Quarterly Information'!$Q398,Exchange_Value)+AA398*$T398*SUMIF(Lists!$E$2:$E$133,'Quarterly Information'!$S398,Exchange_Value))/1000,AA398*SUMIF(Lists!$E$2:$E$133,$I398,Exchange_Value)/1000),1)</f>
        <v>0</v>
      </c>
      <c r="BY398" s="151">
        <f>ROUND(IF($I398="Other HFC Blend",(AB398*$L398*SUMIF(Lists!$E$2:$E$133,'Quarterly Information'!$K398,Exchange_Value)+AB398*$N398*SUMIF(Lists!$E$2:$E$133,'Quarterly Information'!$M398,Exchange_Value)+AB398*$P398*SUMIF(Lists!$E$2:$E$133,'Quarterly Information'!$O398,Exchange_Value)+AB398*$R398*SUMIF(Lists!$E$2:$E$133,'Quarterly Information'!$Q398,Exchange_Value)+AB398*$T398*SUMIF(Lists!$E$2:$E$133,'Quarterly Information'!$S398,Exchange_Value))/1000,AB398*SUMIF(Lists!$E$2:$E$133,$I398,Exchange_Value)/1000),1)</f>
        <v>0</v>
      </c>
      <c r="BZ398" s="151">
        <f>ROUND(IF($I398="Other HFC Blend",(AC398*$L398*SUMIF(Lists!$E$2:$E$133,'Quarterly Information'!$K398,Exchange_Value)+AC398*$N398*SUMIF(Lists!$E$2:$E$133,'Quarterly Information'!$M398,Exchange_Value)+AC398*$P398*SUMIF(Lists!$E$2:$E$133,'Quarterly Information'!$O398,Exchange_Value)+AC398*$R398*SUMIF(Lists!$E$2:$E$133,'Quarterly Information'!$Q398,Exchange_Value)+AC398*$T398*SUMIF(Lists!$E$2:$E$133,'Quarterly Information'!$S398,Exchange_Value))/1000,AC398*SUMIF(Lists!$E$2:$E$133,$I398,Exchange_Value)/1000),1)</f>
        <v>0</v>
      </c>
      <c r="CA398" s="151">
        <f>ROUND(IF($I398="Other HFC Blend",(AD398*$L398*SUMIF(Lists!$E$2:$E$133,'Quarterly Information'!$K398,Exchange_Value)+AD398*$N398*SUMIF(Lists!$E$2:$E$133,'Quarterly Information'!$M398,Exchange_Value)+AD398*$P398*SUMIF(Lists!$E$2:$E$133,'Quarterly Information'!$O398,Exchange_Value)+AD398*$R398*SUMIF(Lists!$E$2:$E$133,'Quarterly Information'!$Q398,Exchange_Value)+AD398*$T398*SUMIF(Lists!$E$2:$E$133,'Quarterly Information'!$S398,Exchange_Value))/1000,AD398*SUMIF(Lists!$E$2:$E$133,$I398,Exchange_Value)/1000),1)</f>
        <v>0</v>
      </c>
      <c r="CB398" s="151">
        <f>ROUND(IF($I398="Other HFC Blend",(AE398*$L398*SUMIF(Lists!$E$2:$E$133,'Quarterly Information'!$K398,Exchange_Value)+AE398*$N398*SUMIF(Lists!$E$2:$E$133,'Quarterly Information'!$M398,Exchange_Value)+AE398*$P398*SUMIF(Lists!$E$2:$E$133,'Quarterly Information'!$O398,Exchange_Value)+AE398*$R398*SUMIF(Lists!$E$2:$E$133,'Quarterly Information'!$Q398,Exchange_Value)+AE398*$T398*SUMIF(Lists!$E$2:$E$133,'Quarterly Information'!$S398,Exchange_Value))/1000,AE398*SUMIF(Lists!$E$2:$E$133,$I398,Exchange_Value)/1000),1)</f>
        <v>0</v>
      </c>
      <c r="CC398" s="151">
        <f>ROUND(IF($I398="Other HFC Blend",(AF398*$L398*SUMIF(Lists!$E$2:$E$133,'Quarterly Information'!$K398,Exchange_Value)+AF398*$N398*SUMIF(Lists!$E$2:$E$133,'Quarterly Information'!$M398,Exchange_Value)+AF398*$P398*SUMIF(Lists!$E$2:$E$133,'Quarterly Information'!$O398,Exchange_Value)+AF398*$R398*SUMIF(Lists!$E$2:$E$133,'Quarterly Information'!$Q398,Exchange_Value)+AF398*$T398*SUMIF(Lists!$E$2:$E$133,'Quarterly Information'!$S398,Exchange_Value))/1000,AF398*SUMIF(Lists!$E$2:$E$133,$I398,Exchange_Value)/1000),1)</f>
        <v>0</v>
      </c>
    </row>
    <row r="399" spans="1:81" ht="14.1">
      <c r="A399" s="18">
        <v>357</v>
      </c>
      <c r="B399" s="46" t="str">
        <f t="shared" si="221"/>
        <v/>
      </c>
      <c r="C399" s="72"/>
      <c r="D399" s="47"/>
      <c r="E399" s="81"/>
      <c r="F399" s="48"/>
      <c r="G399" s="49"/>
      <c r="H399" s="50"/>
      <c r="I399" s="92"/>
      <c r="J399" s="104"/>
      <c r="K399" s="109"/>
      <c r="L399" s="51"/>
      <c r="M399" s="48"/>
      <c r="N399" s="51"/>
      <c r="O399" s="48"/>
      <c r="P399" s="51"/>
      <c r="Q399" s="69"/>
      <c r="R399" s="51"/>
      <c r="S399" s="69"/>
      <c r="T399" s="110"/>
      <c r="U399" s="107"/>
      <c r="V399" s="48"/>
      <c r="W399" s="52"/>
      <c r="X399" s="48"/>
      <c r="Y399" s="116"/>
      <c r="Z399" s="133"/>
      <c r="AA399" s="131"/>
      <c r="AB399" s="76"/>
      <c r="AC399" s="76"/>
      <c r="AD399" s="76"/>
      <c r="AE399" s="76"/>
      <c r="AF399" s="76"/>
      <c r="AG399" s="145"/>
      <c r="AH399"/>
      <c r="AI399" s="148">
        <f t="shared" si="185"/>
        <v>0</v>
      </c>
      <c r="AJ399" s="148">
        <f t="shared" si="186"/>
        <v>0</v>
      </c>
      <c r="AK399" s="148">
        <f t="shared" si="187"/>
        <v>0</v>
      </c>
      <c r="AL399" s="148">
        <f t="shared" si="188"/>
        <v>0</v>
      </c>
      <c r="AM399" s="148">
        <f t="shared" si="189"/>
        <v>0</v>
      </c>
      <c r="AN399" s="148">
        <f t="shared" si="190"/>
        <v>0</v>
      </c>
      <c r="AO399" s="150"/>
      <c r="AP399" s="149" t="e">
        <f t="shared" si="191"/>
        <v>#DIV/0!</v>
      </c>
      <c r="AQ399" s="149" t="e">
        <f t="shared" si="192"/>
        <v>#DIV/0!</v>
      </c>
      <c r="AR399" s="149" t="e">
        <f t="shared" si="193"/>
        <v>#DIV/0!</v>
      </c>
      <c r="AS399" s="149" t="e">
        <f t="shared" si="194"/>
        <v>#DIV/0!</v>
      </c>
      <c r="AT399" s="149" t="e">
        <f t="shared" si="195"/>
        <v>#DIV/0!</v>
      </c>
      <c r="AU399" s="148">
        <f t="shared" si="196"/>
        <v>0</v>
      </c>
      <c r="AV399" s="149" t="e">
        <f t="shared" si="197"/>
        <v>#DIV/0!</v>
      </c>
      <c r="AW399" s="149" t="e">
        <f t="shared" si="198"/>
        <v>#DIV/0!</v>
      </c>
      <c r="AX399" s="149" t="e">
        <f t="shared" si="199"/>
        <v>#DIV/0!</v>
      </c>
      <c r="AY399" s="149" t="e">
        <f t="shared" si="200"/>
        <v>#DIV/0!</v>
      </c>
      <c r="AZ399" s="149" t="e">
        <f t="shared" si="201"/>
        <v>#DIV/0!</v>
      </c>
      <c r="BA399" s="148">
        <f t="shared" si="202"/>
        <v>0</v>
      </c>
      <c r="BB399" s="149" t="e">
        <f t="shared" si="203"/>
        <v>#DIV/0!</v>
      </c>
      <c r="BC399" s="149" t="e">
        <f t="shared" si="204"/>
        <v>#DIV/0!</v>
      </c>
      <c r="BD399" s="149" t="e">
        <f t="shared" si="205"/>
        <v>#DIV/0!</v>
      </c>
      <c r="BE399" s="149" t="e">
        <f t="shared" si="206"/>
        <v>#DIV/0!</v>
      </c>
      <c r="BF399" s="149" t="e">
        <f t="shared" si="207"/>
        <v>#DIV/0!</v>
      </c>
      <c r="BG399" s="148">
        <f t="shared" si="208"/>
        <v>0</v>
      </c>
      <c r="BH399" s="149" t="e">
        <f t="shared" si="209"/>
        <v>#DIV/0!</v>
      </c>
      <c r="BI399" s="149" t="e">
        <f t="shared" si="210"/>
        <v>#DIV/0!</v>
      </c>
      <c r="BJ399" s="149" t="e">
        <f t="shared" si="211"/>
        <v>#DIV/0!</v>
      </c>
      <c r="BK399" s="149" t="e">
        <f t="shared" si="212"/>
        <v>#DIV/0!</v>
      </c>
      <c r="BL399" s="149" t="e">
        <f t="shared" si="213"/>
        <v>#DIV/0!</v>
      </c>
      <c r="BM399" s="148">
        <f t="shared" si="214"/>
        <v>0</v>
      </c>
      <c r="BN399" s="149" t="e">
        <f t="shared" si="215"/>
        <v>#DIV/0!</v>
      </c>
      <c r="BO399" s="149" t="e">
        <f t="shared" si="216"/>
        <v>#DIV/0!</v>
      </c>
      <c r="BP399" s="149" t="e">
        <f t="shared" si="217"/>
        <v>#DIV/0!</v>
      </c>
      <c r="BQ399" s="149" t="e">
        <f t="shared" si="218"/>
        <v>#DIV/0!</v>
      </c>
      <c r="BR399" s="149" t="e">
        <f t="shared" si="219"/>
        <v>#DIV/0!</v>
      </c>
      <c r="BS399" s="148">
        <f t="shared" si="220"/>
        <v>0</v>
      </c>
      <c r="BT399" s="150"/>
      <c r="BU399" s="150" t="e">
        <f>VLOOKUP(I399,Lists!$D$2:$D$19,1,FALSE)</f>
        <v>#N/A</v>
      </c>
      <c r="BV399" s="150" t="e">
        <f>VLOOKUP($I399,Blends!$B$2:$B$115,1,FALSE)</f>
        <v>#N/A</v>
      </c>
      <c r="BW399" s="150"/>
      <c r="BX399" s="151">
        <f>ROUND(IF($I399="Other HFC Blend",(AA399*$L399*SUMIF(Lists!$E$2:$E$133,'Quarterly Information'!$K399,Exchange_Value)+AA399*$N399*SUMIF(Lists!$E$2:$E$133,'Quarterly Information'!$M399,Exchange_Value)+AA399*$P399*SUMIF(Lists!$E$2:$E$133,'Quarterly Information'!$O399,Exchange_Value)+AA399*$R399*SUMIF(Lists!$E$2:$E$133,'Quarterly Information'!$Q399,Exchange_Value)+AA399*$T399*SUMIF(Lists!$E$2:$E$133,'Quarterly Information'!$S399,Exchange_Value))/1000,AA399*SUMIF(Lists!$E$2:$E$133,$I399,Exchange_Value)/1000),1)</f>
        <v>0</v>
      </c>
      <c r="BY399" s="151">
        <f>ROUND(IF($I399="Other HFC Blend",(AB399*$L399*SUMIF(Lists!$E$2:$E$133,'Quarterly Information'!$K399,Exchange_Value)+AB399*$N399*SUMIF(Lists!$E$2:$E$133,'Quarterly Information'!$M399,Exchange_Value)+AB399*$P399*SUMIF(Lists!$E$2:$E$133,'Quarterly Information'!$O399,Exchange_Value)+AB399*$R399*SUMIF(Lists!$E$2:$E$133,'Quarterly Information'!$Q399,Exchange_Value)+AB399*$T399*SUMIF(Lists!$E$2:$E$133,'Quarterly Information'!$S399,Exchange_Value))/1000,AB399*SUMIF(Lists!$E$2:$E$133,$I399,Exchange_Value)/1000),1)</f>
        <v>0</v>
      </c>
      <c r="BZ399" s="151">
        <f>ROUND(IF($I399="Other HFC Blend",(AC399*$L399*SUMIF(Lists!$E$2:$E$133,'Quarterly Information'!$K399,Exchange_Value)+AC399*$N399*SUMIF(Lists!$E$2:$E$133,'Quarterly Information'!$M399,Exchange_Value)+AC399*$P399*SUMIF(Lists!$E$2:$E$133,'Quarterly Information'!$O399,Exchange_Value)+AC399*$R399*SUMIF(Lists!$E$2:$E$133,'Quarterly Information'!$Q399,Exchange_Value)+AC399*$T399*SUMIF(Lists!$E$2:$E$133,'Quarterly Information'!$S399,Exchange_Value))/1000,AC399*SUMIF(Lists!$E$2:$E$133,$I399,Exchange_Value)/1000),1)</f>
        <v>0</v>
      </c>
      <c r="CA399" s="151">
        <f>ROUND(IF($I399="Other HFC Blend",(AD399*$L399*SUMIF(Lists!$E$2:$E$133,'Quarterly Information'!$K399,Exchange_Value)+AD399*$N399*SUMIF(Lists!$E$2:$E$133,'Quarterly Information'!$M399,Exchange_Value)+AD399*$P399*SUMIF(Lists!$E$2:$E$133,'Quarterly Information'!$O399,Exchange_Value)+AD399*$R399*SUMIF(Lists!$E$2:$E$133,'Quarterly Information'!$Q399,Exchange_Value)+AD399*$T399*SUMIF(Lists!$E$2:$E$133,'Quarterly Information'!$S399,Exchange_Value))/1000,AD399*SUMIF(Lists!$E$2:$E$133,$I399,Exchange_Value)/1000),1)</f>
        <v>0</v>
      </c>
      <c r="CB399" s="151">
        <f>ROUND(IF($I399="Other HFC Blend",(AE399*$L399*SUMIF(Lists!$E$2:$E$133,'Quarterly Information'!$K399,Exchange_Value)+AE399*$N399*SUMIF(Lists!$E$2:$E$133,'Quarterly Information'!$M399,Exchange_Value)+AE399*$P399*SUMIF(Lists!$E$2:$E$133,'Quarterly Information'!$O399,Exchange_Value)+AE399*$R399*SUMIF(Lists!$E$2:$E$133,'Quarterly Information'!$Q399,Exchange_Value)+AE399*$T399*SUMIF(Lists!$E$2:$E$133,'Quarterly Information'!$S399,Exchange_Value))/1000,AE399*SUMIF(Lists!$E$2:$E$133,$I399,Exchange_Value)/1000),1)</f>
        <v>0</v>
      </c>
      <c r="CC399" s="151">
        <f>ROUND(IF($I399="Other HFC Blend",(AF399*$L399*SUMIF(Lists!$E$2:$E$133,'Quarterly Information'!$K399,Exchange_Value)+AF399*$N399*SUMIF(Lists!$E$2:$E$133,'Quarterly Information'!$M399,Exchange_Value)+AF399*$P399*SUMIF(Lists!$E$2:$E$133,'Quarterly Information'!$O399,Exchange_Value)+AF399*$R399*SUMIF(Lists!$E$2:$E$133,'Quarterly Information'!$Q399,Exchange_Value)+AF399*$T399*SUMIF(Lists!$E$2:$E$133,'Quarterly Information'!$S399,Exchange_Value))/1000,AF399*SUMIF(Lists!$E$2:$E$133,$I399,Exchange_Value)/1000),1)</f>
        <v>0</v>
      </c>
    </row>
    <row r="400" spans="1:81" ht="14.1">
      <c r="A400" s="18">
        <v>358</v>
      </c>
      <c r="B400" s="46" t="str">
        <f t="shared" si="221"/>
        <v/>
      </c>
      <c r="C400" s="72"/>
      <c r="D400" s="47"/>
      <c r="E400" s="81"/>
      <c r="F400" s="48"/>
      <c r="G400" s="49"/>
      <c r="H400" s="50"/>
      <c r="I400" s="92"/>
      <c r="J400" s="104"/>
      <c r="K400" s="109"/>
      <c r="L400" s="51"/>
      <c r="M400" s="48"/>
      <c r="N400" s="51"/>
      <c r="O400" s="48"/>
      <c r="P400" s="51"/>
      <c r="Q400" s="69"/>
      <c r="R400" s="51"/>
      <c r="S400" s="69"/>
      <c r="T400" s="110"/>
      <c r="U400" s="107"/>
      <c r="V400" s="48"/>
      <c r="W400" s="52"/>
      <c r="X400" s="48"/>
      <c r="Y400" s="116"/>
      <c r="Z400" s="133"/>
      <c r="AA400" s="131"/>
      <c r="AB400" s="76"/>
      <c r="AC400" s="76"/>
      <c r="AD400" s="76"/>
      <c r="AE400" s="76"/>
      <c r="AF400" s="76"/>
      <c r="AG400" s="145"/>
      <c r="AH400"/>
      <c r="AI400" s="148">
        <f t="shared" si="185"/>
        <v>0</v>
      </c>
      <c r="AJ400" s="148">
        <f t="shared" si="186"/>
        <v>0</v>
      </c>
      <c r="AK400" s="148">
        <f t="shared" si="187"/>
        <v>0</v>
      </c>
      <c r="AL400" s="148">
        <f t="shared" si="188"/>
        <v>0</v>
      </c>
      <c r="AM400" s="148">
        <f t="shared" si="189"/>
        <v>0</v>
      </c>
      <c r="AN400" s="148">
        <f t="shared" si="190"/>
        <v>0</v>
      </c>
      <c r="AO400" s="150"/>
      <c r="AP400" s="149" t="e">
        <f t="shared" si="191"/>
        <v>#DIV/0!</v>
      </c>
      <c r="AQ400" s="149" t="e">
        <f t="shared" si="192"/>
        <v>#DIV/0!</v>
      </c>
      <c r="AR400" s="149" t="e">
        <f t="shared" si="193"/>
        <v>#DIV/0!</v>
      </c>
      <c r="AS400" s="149" t="e">
        <f t="shared" si="194"/>
        <v>#DIV/0!</v>
      </c>
      <c r="AT400" s="149" t="e">
        <f t="shared" si="195"/>
        <v>#DIV/0!</v>
      </c>
      <c r="AU400" s="148">
        <f t="shared" si="196"/>
        <v>0</v>
      </c>
      <c r="AV400" s="149" t="e">
        <f t="shared" si="197"/>
        <v>#DIV/0!</v>
      </c>
      <c r="AW400" s="149" t="e">
        <f t="shared" si="198"/>
        <v>#DIV/0!</v>
      </c>
      <c r="AX400" s="149" t="e">
        <f t="shared" si="199"/>
        <v>#DIV/0!</v>
      </c>
      <c r="AY400" s="149" t="e">
        <f t="shared" si="200"/>
        <v>#DIV/0!</v>
      </c>
      <c r="AZ400" s="149" t="e">
        <f t="shared" si="201"/>
        <v>#DIV/0!</v>
      </c>
      <c r="BA400" s="148">
        <f t="shared" si="202"/>
        <v>0</v>
      </c>
      <c r="BB400" s="149" t="e">
        <f t="shared" si="203"/>
        <v>#DIV/0!</v>
      </c>
      <c r="BC400" s="149" t="e">
        <f t="shared" si="204"/>
        <v>#DIV/0!</v>
      </c>
      <c r="BD400" s="149" t="e">
        <f t="shared" si="205"/>
        <v>#DIV/0!</v>
      </c>
      <c r="BE400" s="149" t="e">
        <f t="shared" si="206"/>
        <v>#DIV/0!</v>
      </c>
      <c r="BF400" s="149" t="e">
        <f t="shared" si="207"/>
        <v>#DIV/0!</v>
      </c>
      <c r="BG400" s="148">
        <f t="shared" si="208"/>
        <v>0</v>
      </c>
      <c r="BH400" s="149" t="e">
        <f t="shared" si="209"/>
        <v>#DIV/0!</v>
      </c>
      <c r="BI400" s="149" t="e">
        <f t="shared" si="210"/>
        <v>#DIV/0!</v>
      </c>
      <c r="BJ400" s="149" t="e">
        <f t="shared" si="211"/>
        <v>#DIV/0!</v>
      </c>
      <c r="BK400" s="149" t="e">
        <f t="shared" si="212"/>
        <v>#DIV/0!</v>
      </c>
      <c r="BL400" s="149" t="e">
        <f t="shared" si="213"/>
        <v>#DIV/0!</v>
      </c>
      <c r="BM400" s="148">
        <f t="shared" si="214"/>
        <v>0</v>
      </c>
      <c r="BN400" s="149" t="e">
        <f t="shared" si="215"/>
        <v>#DIV/0!</v>
      </c>
      <c r="BO400" s="149" t="e">
        <f t="shared" si="216"/>
        <v>#DIV/0!</v>
      </c>
      <c r="BP400" s="149" t="e">
        <f t="shared" si="217"/>
        <v>#DIV/0!</v>
      </c>
      <c r="BQ400" s="149" t="e">
        <f t="shared" si="218"/>
        <v>#DIV/0!</v>
      </c>
      <c r="BR400" s="149" t="e">
        <f t="shared" si="219"/>
        <v>#DIV/0!</v>
      </c>
      <c r="BS400" s="148">
        <f t="shared" si="220"/>
        <v>0</v>
      </c>
      <c r="BT400" s="150"/>
      <c r="BU400" s="150" t="e">
        <f>VLOOKUP(I400,Lists!$D$2:$D$19,1,FALSE)</f>
        <v>#N/A</v>
      </c>
      <c r="BV400" s="150" t="e">
        <f>VLOOKUP($I400,Blends!$B$2:$B$115,1,FALSE)</f>
        <v>#N/A</v>
      </c>
      <c r="BW400" s="150"/>
      <c r="BX400" s="151">
        <f>ROUND(IF($I400="Other HFC Blend",(AA400*$L400*SUMIF(Lists!$E$2:$E$133,'Quarterly Information'!$K400,Exchange_Value)+AA400*$N400*SUMIF(Lists!$E$2:$E$133,'Quarterly Information'!$M400,Exchange_Value)+AA400*$P400*SUMIF(Lists!$E$2:$E$133,'Quarterly Information'!$O400,Exchange_Value)+AA400*$R400*SUMIF(Lists!$E$2:$E$133,'Quarterly Information'!$Q400,Exchange_Value)+AA400*$T400*SUMIF(Lists!$E$2:$E$133,'Quarterly Information'!$S400,Exchange_Value))/1000,AA400*SUMIF(Lists!$E$2:$E$133,$I400,Exchange_Value)/1000),1)</f>
        <v>0</v>
      </c>
      <c r="BY400" s="151">
        <f>ROUND(IF($I400="Other HFC Blend",(AB400*$L400*SUMIF(Lists!$E$2:$E$133,'Quarterly Information'!$K400,Exchange_Value)+AB400*$N400*SUMIF(Lists!$E$2:$E$133,'Quarterly Information'!$M400,Exchange_Value)+AB400*$P400*SUMIF(Lists!$E$2:$E$133,'Quarterly Information'!$O400,Exchange_Value)+AB400*$R400*SUMIF(Lists!$E$2:$E$133,'Quarterly Information'!$Q400,Exchange_Value)+AB400*$T400*SUMIF(Lists!$E$2:$E$133,'Quarterly Information'!$S400,Exchange_Value))/1000,AB400*SUMIF(Lists!$E$2:$E$133,$I400,Exchange_Value)/1000),1)</f>
        <v>0</v>
      </c>
      <c r="BZ400" s="151">
        <f>ROUND(IF($I400="Other HFC Blend",(AC400*$L400*SUMIF(Lists!$E$2:$E$133,'Quarterly Information'!$K400,Exchange_Value)+AC400*$N400*SUMIF(Lists!$E$2:$E$133,'Quarterly Information'!$M400,Exchange_Value)+AC400*$P400*SUMIF(Lists!$E$2:$E$133,'Quarterly Information'!$O400,Exchange_Value)+AC400*$R400*SUMIF(Lists!$E$2:$E$133,'Quarterly Information'!$Q400,Exchange_Value)+AC400*$T400*SUMIF(Lists!$E$2:$E$133,'Quarterly Information'!$S400,Exchange_Value))/1000,AC400*SUMIF(Lists!$E$2:$E$133,$I400,Exchange_Value)/1000),1)</f>
        <v>0</v>
      </c>
      <c r="CA400" s="151">
        <f>ROUND(IF($I400="Other HFC Blend",(AD400*$L400*SUMIF(Lists!$E$2:$E$133,'Quarterly Information'!$K400,Exchange_Value)+AD400*$N400*SUMIF(Lists!$E$2:$E$133,'Quarterly Information'!$M400,Exchange_Value)+AD400*$P400*SUMIF(Lists!$E$2:$E$133,'Quarterly Information'!$O400,Exchange_Value)+AD400*$R400*SUMIF(Lists!$E$2:$E$133,'Quarterly Information'!$Q400,Exchange_Value)+AD400*$T400*SUMIF(Lists!$E$2:$E$133,'Quarterly Information'!$S400,Exchange_Value))/1000,AD400*SUMIF(Lists!$E$2:$E$133,$I400,Exchange_Value)/1000),1)</f>
        <v>0</v>
      </c>
      <c r="CB400" s="151">
        <f>ROUND(IF($I400="Other HFC Blend",(AE400*$L400*SUMIF(Lists!$E$2:$E$133,'Quarterly Information'!$K400,Exchange_Value)+AE400*$N400*SUMIF(Lists!$E$2:$E$133,'Quarterly Information'!$M400,Exchange_Value)+AE400*$P400*SUMIF(Lists!$E$2:$E$133,'Quarterly Information'!$O400,Exchange_Value)+AE400*$R400*SUMIF(Lists!$E$2:$E$133,'Quarterly Information'!$Q400,Exchange_Value)+AE400*$T400*SUMIF(Lists!$E$2:$E$133,'Quarterly Information'!$S400,Exchange_Value))/1000,AE400*SUMIF(Lists!$E$2:$E$133,$I400,Exchange_Value)/1000),1)</f>
        <v>0</v>
      </c>
      <c r="CC400" s="151">
        <f>ROUND(IF($I400="Other HFC Blend",(AF400*$L400*SUMIF(Lists!$E$2:$E$133,'Quarterly Information'!$K400,Exchange_Value)+AF400*$N400*SUMIF(Lists!$E$2:$E$133,'Quarterly Information'!$M400,Exchange_Value)+AF400*$P400*SUMIF(Lists!$E$2:$E$133,'Quarterly Information'!$O400,Exchange_Value)+AF400*$R400*SUMIF(Lists!$E$2:$E$133,'Quarterly Information'!$Q400,Exchange_Value)+AF400*$T400*SUMIF(Lists!$E$2:$E$133,'Quarterly Information'!$S400,Exchange_Value))/1000,AF400*SUMIF(Lists!$E$2:$E$133,$I400,Exchange_Value)/1000),1)</f>
        <v>0</v>
      </c>
    </row>
    <row r="401" spans="1:81" ht="14.1">
      <c r="A401" s="18">
        <v>359</v>
      </c>
      <c r="B401" s="46" t="str">
        <f t="shared" si="221"/>
        <v/>
      </c>
      <c r="C401" s="72"/>
      <c r="D401" s="47"/>
      <c r="E401" s="81"/>
      <c r="F401" s="48"/>
      <c r="G401" s="49"/>
      <c r="H401" s="50"/>
      <c r="I401" s="92"/>
      <c r="J401" s="104"/>
      <c r="K401" s="109"/>
      <c r="L401" s="51"/>
      <c r="M401" s="48"/>
      <c r="N401" s="51"/>
      <c r="O401" s="48"/>
      <c r="P401" s="51"/>
      <c r="Q401" s="69"/>
      <c r="R401" s="51"/>
      <c r="S401" s="69"/>
      <c r="T401" s="110"/>
      <c r="U401" s="107"/>
      <c r="V401" s="48"/>
      <c r="W401" s="52"/>
      <c r="X401" s="48"/>
      <c r="Y401" s="116"/>
      <c r="Z401" s="133"/>
      <c r="AA401" s="131"/>
      <c r="AB401" s="76"/>
      <c r="AC401" s="76"/>
      <c r="AD401" s="76"/>
      <c r="AE401" s="76"/>
      <c r="AF401" s="76"/>
      <c r="AG401" s="145"/>
      <c r="AH401"/>
      <c r="AI401" s="148">
        <f t="shared" si="185"/>
        <v>0</v>
      </c>
      <c r="AJ401" s="148">
        <f t="shared" si="186"/>
        <v>0</v>
      </c>
      <c r="AK401" s="148">
        <f t="shared" si="187"/>
        <v>0</v>
      </c>
      <c r="AL401" s="148">
        <f t="shared" si="188"/>
        <v>0</v>
      </c>
      <c r="AM401" s="148">
        <f t="shared" si="189"/>
        <v>0</v>
      </c>
      <c r="AN401" s="148">
        <f t="shared" si="190"/>
        <v>0</v>
      </c>
      <c r="AO401" s="150"/>
      <c r="AP401" s="149" t="e">
        <f t="shared" si="191"/>
        <v>#DIV/0!</v>
      </c>
      <c r="AQ401" s="149" t="e">
        <f t="shared" si="192"/>
        <v>#DIV/0!</v>
      </c>
      <c r="AR401" s="149" t="e">
        <f t="shared" si="193"/>
        <v>#DIV/0!</v>
      </c>
      <c r="AS401" s="149" t="e">
        <f t="shared" si="194"/>
        <v>#DIV/0!</v>
      </c>
      <c r="AT401" s="149" t="e">
        <f t="shared" si="195"/>
        <v>#DIV/0!</v>
      </c>
      <c r="AU401" s="148">
        <f t="shared" si="196"/>
        <v>0</v>
      </c>
      <c r="AV401" s="149" t="e">
        <f t="shared" si="197"/>
        <v>#DIV/0!</v>
      </c>
      <c r="AW401" s="149" t="e">
        <f t="shared" si="198"/>
        <v>#DIV/0!</v>
      </c>
      <c r="AX401" s="149" t="e">
        <f t="shared" si="199"/>
        <v>#DIV/0!</v>
      </c>
      <c r="AY401" s="149" t="e">
        <f t="shared" si="200"/>
        <v>#DIV/0!</v>
      </c>
      <c r="AZ401" s="149" t="e">
        <f t="shared" si="201"/>
        <v>#DIV/0!</v>
      </c>
      <c r="BA401" s="148">
        <f t="shared" si="202"/>
        <v>0</v>
      </c>
      <c r="BB401" s="149" t="e">
        <f t="shared" si="203"/>
        <v>#DIV/0!</v>
      </c>
      <c r="BC401" s="149" t="e">
        <f t="shared" si="204"/>
        <v>#DIV/0!</v>
      </c>
      <c r="BD401" s="149" t="e">
        <f t="shared" si="205"/>
        <v>#DIV/0!</v>
      </c>
      <c r="BE401" s="149" t="e">
        <f t="shared" si="206"/>
        <v>#DIV/0!</v>
      </c>
      <c r="BF401" s="149" t="e">
        <f t="shared" si="207"/>
        <v>#DIV/0!</v>
      </c>
      <c r="BG401" s="148">
        <f t="shared" si="208"/>
        <v>0</v>
      </c>
      <c r="BH401" s="149" t="e">
        <f t="shared" si="209"/>
        <v>#DIV/0!</v>
      </c>
      <c r="BI401" s="149" t="e">
        <f t="shared" si="210"/>
        <v>#DIV/0!</v>
      </c>
      <c r="BJ401" s="149" t="e">
        <f t="shared" si="211"/>
        <v>#DIV/0!</v>
      </c>
      <c r="BK401" s="149" t="e">
        <f t="shared" si="212"/>
        <v>#DIV/0!</v>
      </c>
      <c r="BL401" s="149" t="e">
        <f t="shared" si="213"/>
        <v>#DIV/0!</v>
      </c>
      <c r="BM401" s="148">
        <f t="shared" si="214"/>
        <v>0</v>
      </c>
      <c r="BN401" s="149" t="e">
        <f t="shared" si="215"/>
        <v>#DIV/0!</v>
      </c>
      <c r="BO401" s="149" t="e">
        <f t="shared" si="216"/>
        <v>#DIV/0!</v>
      </c>
      <c r="BP401" s="149" t="e">
        <f t="shared" si="217"/>
        <v>#DIV/0!</v>
      </c>
      <c r="BQ401" s="149" t="e">
        <f t="shared" si="218"/>
        <v>#DIV/0!</v>
      </c>
      <c r="BR401" s="149" t="e">
        <f t="shared" si="219"/>
        <v>#DIV/0!</v>
      </c>
      <c r="BS401" s="148">
        <f t="shared" si="220"/>
        <v>0</v>
      </c>
      <c r="BT401" s="150"/>
      <c r="BU401" s="150" t="e">
        <f>VLOOKUP(I401,Lists!$D$2:$D$19,1,FALSE)</f>
        <v>#N/A</v>
      </c>
      <c r="BV401" s="150" t="e">
        <f>VLOOKUP($I401,Blends!$B$2:$B$115,1,FALSE)</f>
        <v>#N/A</v>
      </c>
      <c r="BW401" s="150"/>
      <c r="BX401" s="151">
        <f>ROUND(IF($I401="Other HFC Blend",(AA401*$L401*SUMIF(Lists!$E$2:$E$133,'Quarterly Information'!$K401,Exchange_Value)+AA401*$N401*SUMIF(Lists!$E$2:$E$133,'Quarterly Information'!$M401,Exchange_Value)+AA401*$P401*SUMIF(Lists!$E$2:$E$133,'Quarterly Information'!$O401,Exchange_Value)+AA401*$R401*SUMIF(Lists!$E$2:$E$133,'Quarterly Information'!$Q401,Exchange_Value)+AA401*$T401*SUMIF(Lists!$E$2:$E$133,'Quarterly Information'!$S401,Exchange_Value))/1000,AA401*SUMIF(Lists!$E$2:$E$133,$I401,Exchange_Value)/1000),1)</f>
        <v>0</v>
      </c>
      <c r="BY401" s="151">
        <f>ROUND(IF($I401="Other HFC Blend",(AB401*$L401*SUMIF(Lists!$E$2:$E$133,'Quarterly Information'!$K401,Exchange_Value)+AB401*$N401*SUMIF(Lists!$E$2:$E$133,'Quarterly Information'!$M401,Exchange_Value)+AB401*$P401*SUMIF(Lists!$E$2:$E$133,'Quarterly Information'!$O401,Exchange_Value)+AB401*$R401*SUMIF(Lists!$E$2:$E$133,'Quarterly Information'!$Q401,Exchange_Value)+AB401*$T401*SUMIF(Lists!$E$2:$E$133,'Quarterly Information'!$S401,Exchange_Value))/1000,AB401*SUMIF(Lists!$E$2:$E$133,$I401,Exchange_Value)/1000),1)</f>
        <v>0</v>
      </c>
      <c r="BZ401" s="151">
        <f>ROUND(IF($I401="Other HFC Blend",(AC401*$L401*SUMIF(Lists!$E$2:$E$133,'Quarterly Information'!$K401,Exchange_Value)+AC401*$N401*SUMIF(Lists!$E$2:$E$133,'Quarterly Information'!$M401,Exchange_Value)+AC401*$P401*SUMIF(Lists!$E$2:$E$133,'Quarterly Information'!$O401,Exchange_Value)+AC401*$R401*SUMIF(Lists!$E$2:$E$133,'Quarterly Information'!$Q401,Exchange_Value)+AC401*$T401*SUMIF(Lists!$E$2:$E$133,'Quarterly Information'!$S401,Exchange_Value))/1000,AC401*SUMIF(Lists!$E$2:$E$133,$I401,Exchange_Value)/1000),1)</f>
        <v>0</v>
      </c>
      <c r="CA401" s="151">
        <f>ROUND(IF($I401="Other HFC Blend",(AD401*$L401*SUMIF(Lists!$E$2:$E$133,'Quarterly Information'!$K401,Exchange_Value)+AD401*$N401*SUMIF(Lists!$E$2:$E$133,'Quarterly Information'!$M401,Exchange_Value)+AD401*$P401*SUMIF(Lists!$E$2:$E$133,'Quarterly Information'!$O401,Exchange_Value)+AD401*$R401*SUMIF(Lists!$E$2:$E$133,'Quarterly Information'!$Q401,Exchange_Value)+AD401*$T401*SUMIF(Lists!$E$2:$E$133,'Quarterly Information'!$S401,Exchange_Value))/1000,AD401*SUMIF(Lists!$E$2:$E$133,$I401,Exchange_Value)/1000),1)</f>
        <v>0</v>
      </c>
      <c r="CB401" s="151">
        <f>ROUND(IF($I401="Other HFC Blend",(AE401*$L401*SUMIF(Lists!$E$2:$E$133,'Quarterly Information'!$K401,Exchange_Value)+AE401*$N401*SUMIF(Lists!$E$2:$E$133,'Quarterly Information'!$M401,Exchange_Value)+AE401*$P401*SUMIF(Lists!$E$2:$E$133,'Quarterly Information'!$O401,Exchange_Value)+AE401*$R401*SUMIF(Lists!$E$2:$E$133,'Quarterly Information'!$Q401,Exchange_Value)+AE401*$T401*SUMIF(Lists!$E$2:$E$133,'Quarterly Information'!$S401,Exchange_Value))/1000,AE401*SUMIF(Lists!$E$2:$E$133,$I401,Exchange_Value)/1000),1)</f>
        <v>0</v>
      </c>
      <c r="CC401" s="151">
        <f>ROUND(IF($I401="Other HFC Blend",(AF401*$L401*SUMIF(Lists!$E$2:$E$133,'Quarterly Information'!$K401,Exchange_Value)+AF401*$N401*SUMIF(Lists!$E$2:$E$133,'Quarterly Information'!$M401,Exchange_Value)+AF401*$P401*SUMIF(Lists!$E$2:$E$133,'Quarterly Information'!$O401,Exchange_Value)+AF401*$R401*SUMIF(Lists!$E$2:$E$133,'Quarterly Information'!$Q401,Exchange_Value)+AF401*$T401*SUMIF(Lists!$E$2:$E$133,'Quarterly Information'!$S401,Exchange_Value))/1000,AF401*SUMIF(Lists!$E$2:$E$133,$I401,Exchange_Value)/1000),1)</f>
        <v>0</v>
      </c>
    </row>
    <row r="402" spans="1:81" ht="14.1">
      <c r="A402" s="18">
        <v>360</v>
      </c>
      <c r="B402" s="46" t="str">
        <f t="shared" si="221"/>
        <v/>
      </c>
      <c r="C402" s="72"/>
      <c r="D402" s="47"/>
      <c r="E402" s="81"/>
      <c r="F402" s="48"/>
      <c r="G402" s="49"/>
      <c r="H402" s="50"/>
      <c r="I402" s="92"/>
      <c r="J402" s="104"/>
      <c r="K402" s="109"/>
      <c r="L402" s="51"/>
      <c r="M402" s="48"/>
      <c r="N402" s="51"/>
      <c r="O402" s="48"/>
      <c r="P402" s="51"/>
      <c r="Q402" s="69"/>
      <c r="R402" s="51"/>
      <c r="S402" s="69"/>
      <c r="T402" s="110"/>
      <c r="U402" s="107"/>
      <c r="V402" s="48"/>
      <c r="W402" s="52"/>
      <c r="X402" s="48"/>
      <c r="Y402" s="116"/>
      <c r="Z402" s="133"/>
      <c r="AA402" s="131"/>
      <c r="AB402" s="76"/>
      <c r="AC402" s="76"/>
      <c r="AD402" s="76"/>
      <c r="AE402" s="76"/>
      <c r="AF402" s="76"/>
      <c r="AG402" s="145"/>
      <c r="AH402"/>
      <c r="AI402" s="148">
        <f t="shared" si="185"/>
        <v>0</v>
      </c>
      <c r="AJ402" s="148">
        <f t="shared" si="186"/>
        <v>0</v>
      </c>
      <c r="AK402" s="148">
        <f t="shared" si="187"/>
        <v>0</v>
      </c>
      <c r="AL402" s="148">
        <f t="shared" si="188"/>
        <v>0</v>
      </c>
      <c r="AM402" s="148">
        <f t="shared" si="189"/>
        <v>0</v>
      </c>
      <c r="AN402" s="148">
        <f t="shared" si="190"/>
        <v>0</v>
      </c>
      <c r="AO402" s="150"/>
      <c r="AP402" s="149" t="e">
        <f t="shared" si="191"/>
        <v>#DIV/0!</v>
      </c>
      <c r="AQ402" s="149" t="e">
        <f t="shared" si="192"/>
        <v>#DIV/0!</v>
      </c>
      <c r="AR402" s="149" t="e">
        <f t="shared" si="193"/>
        <v>#DIV/0!</v>
      </c>
      <c r="AS402" s="149" t="e">
        <f t="shared" si="194"/>
        <v>#DIV/0!</v>
      </c>
      <c r="AT402" s="149" t="e">
        <f t="shared" si="195"/>
        <v>#DIV/0!</v>
      </c>
      <c r="AU402" s="148">
        <f t="shared" si="196"/>
        <v>0</v>
      </c>
      <c r="AV402" s="149" t="e">
        <f t="shared" si="197"/>
        <v>#DIV/0!</v>
      </c>
      <c r="AW402" s="149" t="e">
        <f t="shared" si="198"/>
        <v>#DIV/0!</v>
      </c>
      <c r="AX402" s="149" t="e">
        <f t="shared" si="199"/>
        <v>#DIV/0!</v>
      </c>
      <c r="AY402" s="149" t="e">
        <f t="shared" si="200"/>
        <v>#DIV/0!</v>
      </c>
      <c r="AZ402" s="149" t="e">
        <f t="shared" si="201"/>
        <v>#DIV/0!</v>
      </c>
      <c r="BA402" s="148">
        <f t="shared" si="202"/>
        <v>0</v>
      </c>
      <c r="BB402" s="149" t="e">
        <f t="shared" si="203"/>
        <v>#DIV/0!</v>
      </c>
      <c r="BC402" s="149" t="e">
        <f t="shared" si="204"/>
        <v>#DIV/0!</v>
      </c>
      <c r="BD402" s="149" t="e">
        <f t="shared" si="205"/>
        <v>#DIV/0!</v>
      </c>
      <c r="BE402" s="149" t="e">
        <f t="shared" si="206"/>
        <v>#DIV/0!</v>
      </c>
      <c r="BF402" s="149" t="e">
        <f t="shared" si="207"/>
        <v>#DIV/0!</v>
      </c>
      <c r="BG402" s="148">
        <f t="shared" si="208"/>
        <v>0</v>
      </c>
      <c r="BH402" s="149" t="e">
        <f t="shared" si="209"/>
        <v>#DIV/0!</v>
      </c>
      <c r="BI402" s="149" t="e">
        <f t="shared" si="210"/>
        <v>#DIV/0!</v>
      </c>
      <c r="BJ402" s="149" t="e">
        <f t="shared" si="211"/>
        <v>#DIV/0!</v>
      </c>
      <c r="BK402" s="149" t="e">
        <f t="shared" si="212"/>
        <v>#DIV/0!</v>
      </c>
      <c r="BL402" s="149" t="e">
        <f t="shared" si="213"/>
        <v>#DIV/0!</v>
      </c>
      <c r="BM402" s="148">
        <f t="shared" si="214"/>
        <v>0</v>
      </c>
      <c r="BN402" s="149" t="e">
        <f t="shared" si="215"/>
        <v>#DIV/0!</v>
      </c>
      <c r="BO402" s="149" t="e">
        <f t="shared" si="216"/>
        <v>#DIV/0!</v>
      </c>
      <c r="BP402" s="149" t="e">
        <f t="shared" si="217"/>
        <v>#DIV/0!</v>
      </c>
      <c r="BQ402" s="149" t="e">
        <f t="shared" si="218"/>
        <v>#DIV/0!</v>
      </c>
      <c r="BR402" s="149" t="e">
        <f t="shared" si="219"/>
        <v>#DIV/0!</v>
      </c>
      <c r="BS402" s="148">
        <f t="shared" si="220"/>
        <v>0</v>
      </c>
      <c r="BT402" s="150"/>
      <c r="BU402" s="150" t="e">
        <f>VLOOKUP(I402,Lists!$D$2:$D$19,1,FALSE)</f>
        <v>#N/A</v>
      </c>
      <c r="BV402" s="150" t="e">
        <f>VLOOKUP($I402,Blends!$B$2:$B$115,1,FALSE)</f>
        <v>#N/A</v>
      </c>
      <c r="BW402" s="150"/>
      <c r="BX402" s="151">
        <f>ROUND(IF($I402="Other HFC Blend",(AA402*$L402*SUMIF(Lists!$E$2:$E$133,'Quarterly Information'!$K402,Exchange_Value)+AA402*$N402*SUMIF(Lists!$E$2:$E$133,'Quarterly Information'!$M402,Exchange_Value)+AA402*$P402*SUMIF(Lists!$E$2:$E$133,'Quarterly Information'!$O402,Exchange_Value)+AA402*$R402*SUMIF(Lists!$E$2:$E$133,'Quarterly Information'!$Q402,Exchange_Value)+AA402*$T402*SUMIF(Lists!$E$2:$E$133,'Quarterly Information'!$S402,Exchange_Value))/1000,AA402*SUMIF(Lists!$E$2:$E$133,$I402,Exchange_Value)/1000),1)</f>
        <v>0</v>
      </c>
      <c r="BY402" s="151">
        <f>ROUND(IF($I402="Other HFC Blend",(AB402*$L402*SUMIF(Lists!$E$2:$E$133,'Quarterly Information'!$K402,Exchange_Value)+AB402*$N402*SUMIF(Lists!$E$2:$E$133,'Quarterly Information'!$M402,Exchange_Value)+AB402*$P402*SUMIF(Lists!$E$2:$E$133,'Quarterly Information'!$O402,Exchange_Value)+AB402*$R402*SUMIF(Lists!$E$2:$E$133,'Quarterly Information'!$Q402,Exchange_Value)+AB402*$T402*SUMIF(Lists!$E$2:$E$133,'Quarterly Information'!$S402,Exchange_Value))/1000,AB402*SUMIF(Lists!$E$2:$E$133,$I402,Exchange_Value)/1000),1)</f>
        <v>0</v>
      </c>
      <c r="BZ402" s="151">
        <f>ROUND(IF($I402="Other HFC Blend",(AC402*$L402*SUMIF(Lists!$E$2:$E$133,'Quarterly Information'!$K402,Exchange_Value)+AC402*$N402*SUMIF(Lists!$E$2:$E$133,'Quarterly Information'!$M402,Exchange_Value)+AC402*$P402*SUMIF(Lists!$E$2:$E$133,'Quarterly Information'!$O402,Exchange_Value)+AC402*$R402*SUMIF(Lists!$E$2:$E$133,'Quarterly Information'!$Q402,Exchange_Value)+AC402*$T402*SUMIF(Lists!$E$2:$E$133,'Quarterly Information'!$S402,Exchange_Value))/1000,AC402*SUMIF(Lists!$E$2:$E$133,$I402,Exchange_Value)/1000),1)</f>
        <v>0</v>
      </c>
      <c r="CA402" s="151">
        <f>ROUND(IF($I402="Other HFC Blend",(AD402*$L402*SUMIF(Lists!$E$2:$E$133,'Quarterly Information'!$K402,Exchange_Value)+AD402*$N402*SUMIF(Lists!$E$2:$E$133,'Quarterly Information'!$M402,Exchange_Value)+AD402*$P402*SUMIF(Lists!$E$2:$E$133,'Quarterly Information'!$O402,Exchange_Value)+AD402*$R402*SUMIF(Lists!$E$2:$E$133,'Quarterly Information'!$Q402,Exchange_Value)+AD402*$T402*SUMIF(Lists!$E$2:$E$133,'Quarterly Information'!$S402,Exchange_Value))/1000,AD402*SUMIF(Lists!$E$2:$E$133,$I402,Exchange_Value)/1000),1)</f>
        <v>0</v>
      </c>
      <c r="CB402" s="151">
        <f>ROUND(IF($I402="Other HFC Blend",(AE402*$L402*SUMIF(Lists!$E$2:$E$133,'Quarterly Information'!$K402,Exchange_Value)+AE402*$N402*SUMIF(Lists!$E$2:$E$133,'Quarterly Information'!$M402,Exchange_Value)+AE402*$P402*SUMIF(Lists!$E$2:$E$133,'Quarterly Information'!$O402,Exchange_Value)+AE402*$R402*SUMIF(Lists!$E$2:$E$133,'Quarterly Information'!$Q402,Exchange_Value)+AE402*$T402*SUMIF(Lists!$E$2:$E$133,'Quarterly Information'!$S402,Exchange_Value))/1000,AE402*SUMIF(Lists!$E$2:$E$133,$I402,Exchange_Value)/1000),1)</f>
        <v>0</v>
      </c>
      <c r="CC402" s="151">
        <f>ROUND(IF($I402="Other HFC Blend",(AF402*$L402*SUMIF(Lists!$E$2:$E$133,'Quarterly Information'!$K402,Exchange_Value)+AF402*$N402*SUMIF(Lists!$E$2:$E$133,'Quarterly Information'!$M402,Exchange_Value)+AF402*$P402*SUMIF(Lists!$E$2:$E$133,'Quarterly Information'!$O402,Exchange_Value)+AF402*$R402*SUMIF(Lists!$E$2:$E$133,'Quarterly Information'!$Q402,Exchange_Value)+AF402*$T402*SUMIF(Lists!$E$2:$E$133,'Quarterly Information'!$S402,Exchange_Value))/1000,AF402*SUMIF(Lists!$E$2:$E$133,$I402,Exchange_Value)/1000),1)</f>
        <v>0</v>
      </c>
    </row>
    <row r="403" spans="1:81" ht="14.1">
      <c r="A403" s="18">
        <v>361</v>
      </c>
      <c r="B403" s="46" t="str">
        <f t="shared" si="221"/>
        <v/>
      </c>
      <c r="C403" s="72"/>
      <c r="D403" s="47"/>
      <c r="E403" s="81"/>
      <c r="F403" s="48"/>
      <c r="G403" s="49"/>
      <c r="H403" s="50"/>
      <c r="I403" s="92"/>
      <c r="J403" s="104"/>
      <c r="K403" s="109"/>
      <c r="L403" s="51"/>
      <c r="M403" s="48"/>
      <c r="N403" s="51"/>
      <c r="O403" s="48"/>
      <c r="P403" s="51"/>
      <c r="Q403" s="69"/>
      <c r="R403" s="51"/>
      <c r="S403" s="69"/>
      <c r="T403" s="110"/>
      <c r="U403" s="107"/>
      <c r="V403" s="48"/>
      <c r="W403" s="52"/>
      <c r="X403" s="48"/>
      <c r="Y403" s="116"/>
      <c r="Z403" s="133"/>
      <c r="AA403" s="131"/>
      <c r="AB403" s="76"/>
      <c r="AC403" s="76"/>
      <c r="AD403" s="76"/>
      <c r="AE403" s="76"/>
      <c r="AF403" s="76"/>
      <c r="AG403" s="145"/>
      <c r="AH403"/>
      <c r="AI403" s="148">
        <f t="shared" si="185"/>
        <v>0</v>
      </c>
      <c r="AJ403" s="148">
        <f t="shared" si="186"/>
        <v>0</v>
      </c>
      <c r="AK403" s="148">
        <f t="shared" si="187"/>
        <v>0</v>
      </c>
      <c r="AL403" s="148">
        <f t="shared" si="188"/>
        <v>0</v>
      </c>
      <c r="AM403" s="148">
        <f t="shared" si="189"/>
        <v>0</v>
      </c>
      <c r="AN403" s="148">
        <f t="shared" si="190"/>
        <v>0</v>
      </c>
      <c r="AO403" s="150"/>
      <c r="AP403" s="149" t="e">
        <f t="shared" si="191"/>
        <v>#DIV/0!</v>
      </c>
      <c r="AQ403" s="149" t="e">
        <f t="shared" si="192"/>
        <v>#DIV/0!</v>
      </c>
      <c r="AR403" s="149" t="e">
        <f t="shared" si="193"/>
        <v>#DIV/0!</v>
      </c>
      <c r="AS403" s="149" t="e">
        <f t="shared" si="194"/>
        <v>#DIV/0!</v>
      </c>
      <c r="AT403" s="149" t="e">
        <f t="shared" si="195"/>
        <v>#DIV/0!</v>
      </c>
      <c r="AU403" s="148">
        <f t="shared" si="196"/>
        <v>0</v>
      </c>
      <c r="AV403" s="149" t="e">
        <f t="shared" si="197"/>
        <v>#DIV/0!</v>
      </c>
      <c r="AW403" s="149" t="e">
        <f t="shared" si="198"/>
        <v>#DIV/0!</v>
      </c>
      <c r="AX403" s="149" t="e">
        <f t="shared" si="199"/>
        <v>#DIV/0!</v>
      </c>
      <c r="AY403" s="149" t="e">
        <f t="shared" si="200"/>
        <v>#DIV/0!</v>
      </c>
      <c r="AZ403" s="149" t="e">
        <f t="shared" si="201"/>
        <v>#DIV/0!</v>
      </c>
      <c r="BA403" s="148">
        <f t="shared" si="202"/>
        <v>0</v>
      </c>
      <c r="BB403" s="149" t="e">
        <f t="shared" si="203"/>
        <v>#DIV/0!</v>
      </c>
      <c r="BC403" s="149" t="e">
        <f t="shared" si="204"/>
        <v>#DIV/0!</v>
      </c>
      <c r="BD403" s="149" t="e">
        <f t="shared" si="205"/>
        <v>#DIV/0!</v>
      </c>
      <c r="BE403" s="149" t="e">
        <f t="shared" si="206"/>
        <v>#DIV/0!</v>
      </c>
      <c r="BF403" s="149" t="e">
        <f t="shared" si="207"/>
        <v>#DIV/0!</v>
      </c>
      <c r="BG403" s="148">
        <f t="shared" si="208"/>
        <v>0</v>
      </c>
      <c r="BH403" s="149" t="e">
        <f t="shared" si="209"/>
        <v>#DIV/0!</v>
      </c>
      <c r="BI403" s="149" t="e">
        <f t="shared" si="210"/>
        <v>#DIV/0!</v>
      </c>
      <c r="BJ403" s="149" t="e">
        <f t="shared" si="211"/>
        <v>#DIV/0!</v>
      </c>
      <c r="BK403" s="149" t="e">
        <f t="shared" si="212"/>
        <v>#DIV/0!</v>
      </c>
      <c r="BL403" s="149" t="e">
        <f t="shared" si="213"/>
        <v>#DIV/0!</v>
      </c>
      <c r="BM403" s="148">
        <f t="shared" si="214"/>
        <v>0</v>
      </c>
      <c r="BN403" s="149" t="e">
        <f t="shared" si="215"/>
        <v>#DIV/0!</v>
      </c>
      <c r="BO403" s="149" t="e">
        <f t="shared" si="216"/>
        <v>#DIV/0!</v>
      </c>
      <c r="BP403" s="149" t="e">
        <f t="shared" si="217"/>
        <v>#DIV/0!</v>
      </c>
      <c r="BQ403" s="149" t="e">
        <f t="shared" si="218"/>
        <v>#DIV/0!</v>
      </c>
      <c r="BR403" s="149" t="e">
        <f t="shared" si="219"/>
        <v>#DIV/0!</v>
      </c>
      <c r="BS403" s="148">
        <f t="shared" si="220"/>
        <v>0</v>
      </c>
      <c r="BT403" s="150"/>
      <c r="BU403" s="150" t="e">
        <f>VLOOKUP(I403,Lists!$D$2:$D$19,1,FALSE)</f>
        <v>#N/A</v>
      </c>
      <c r="BV403" s="150" t="e">
        <f>VLOOKUP($I403,Blends!$B$2:$B$115,1,FALSE)</f>
        <v>#N/A</v>
      </c>
      <c r="BW403" s="150"/>
      <c r="BX403" s="151">
        <f>ROUND(IF($I403="Other HFC Blend",(AA403*$L403*SUMIF(Lists!$E$2:$E$133,'Quarterly Information'!$K403,Exchange_Value)+AA403*$N403*SUMIF(Lists!$E$2:$E$133,'Quarterly Information'!$M403,Exchange_Value)+AA403*$P403*SUMIF(Lists!$E$2:$E$133,'Quarterly Information'!$O403,Exchange_Value)+AA403*$R403*SUMIF(Lists!$E$2:$E$133,'Quarterly Information'!$Q403,Exchange_Value)+AA403*$T403*SUMIF(Lists!$E$2:$E$133,'Quarterly Information'!$S403,Exchange_Value))/1000,AA403*SUMIF(Lists!$E$2:$E$133,$I403,Exchange_Value)/1000),1)</f>
        <v>0</v>
      </c>
      <c r="BY403" s="151">
        <f>ROUND(IF($I403="Other HFC Blend",(AB403*$L403*SUMIF(Lists!$E$2:$E$133,'Quarterly Information'!$K403,Exchange_Value)+AB403*$N403*SUMIF(Lists!$E$2:$E$133,'Quarterly Information'!$M403,Exchange_Value)+AB403*$P403*SUMIF(Lists!$E$2:$E$133,'Quarterly Information'!$O403,Exchange_Value)+AB403*$R403*SUMIF(Lists!$E$2:$E$133,'Quarterly Information'!$Q403,Exchange_Value)+AB403*$T403*SUMIF(Lists!$E$2:$E$133,'Quarterly Information'!$S403,Exchange_Value))/1000,AB403*SUMIF(Lists!$E$2:$E$133,$I403,Exchange_Value)/1000),1)</f>
        <v>0</v>
      </c>
      <c r="BZ403" s="151">
        <f>ROUND(IF($I403="Other HFC Blend",(AC403*$L403*SUMIF(Lists!$E$2:$E$133,'Quarterly Information'!$K403,Exchange_Value)+AC403*$N403*SUMIF(Lists!$E$2:$E$133,'Quarterly Information'!$M403,Exchange_Value)+AC403*$P403*SUMIF(Lists!$E$2:$E$133,'Quarterly Information'!$O403,Exchange_Value)+AC403*$R403*SUMIF(Lists!$E$2:$E$133,'Quarterly Information'!$Q403,Exchange_Value)+AC403*$T403*SUMIF(Lists!$E$2:$E$133,'Quarterly Information'!$S403,Exchange_Value))/1000,AC403*SUMIF(Lists!$E$2:$E$133,$I403,Exchange_Value)/1000),1)</f>
        <v>0</v>
      </c>
      <c r="CA403" s="151">
        <f>ROUND(IF($I403="Other HFC Blend",(AD403*$L403*SUMIF(Lists!$E$2:$E$133,'Quarterly Information'!$K403,Exchange_Value)+AD403*$N403*SUMIF(Lists!$E$2:$E$133,'Quarterly Information'!$M403,Exchange_Value)+AD403*$P403*SUMIF(Lists!$E$2:$E$133,'Quarterly Information'!$O403,Exchange_Value)+AD403*$R403*SUMIF(Lists!$E$2:$E$133,'Quarterly Information'!$Q403,Exchange_Value)+AD403*$T403*SUMIF(Lists!$E$2:$E$133,'Quarterly Information'!$S403,Exchange_Value))/1000,AD403*SUMIF(Lists!$E$2:$E$133,$I403,Exchange_Value)/1000),1)</f>
        <v>0</v>
      </c>
      <c r="CB403" s="151">
        <f>ROUND(IF($I403="Other HFC Blend",(AE403*$L403*SUMIF(Lists!$E$2:$E$133,'Quarterly Information'!$K403,Exchange_Value)+AE403*$N403*SUMIF(Lists!$E$2:$E$133,'Quarterly Information'!$M403,Exchange_Value)+AE403*$P403*SUMIF(Lists!$E$2:$E$133,'Quarterly Information'!$O403,Exchange_Value)+AE403*$R403*SUMIF(Lists!$E$2:$E$133,'Quarterly Information'!$Q403,Exchange_Value)+AE403*$T403*SUMIF(Lists!$E$2:$E$133,'Quarterly Information'!$S403,Exchange_Value))/1000,AE403*SUMIF(Lists!$E$2:$E$133,$I403,Exchange_Value)/1000),1)</f>
        <v>0</v>
      </c>
      <c r="CC403" s="151">
        <f>ROUND(IF($I403="Other HFC Blend",(AF403*$L403*SUMIF(Lists!$E$2:$E$133,'Quarterly Information'!$K403,Exchange_Value)+AF403*$N403*SUMIF(Lists!$E$2:$E$133,'Quarterly Information'!$M403,Exchange_Value)+AF403*$P403*SUMIF(Lists!$E$2:$E$133,'Quarterly Information'!$O403,Exchange_Value)+AF403*$R403*SUMIF(Lists!$E$2:$E$133,'Quarterly Information'!$Q403,Exchange_Value)+AF403*$T403*SUMIF(Lists!$E$2:$E$133,'Quarterly Information'!$S403,Exchange_Value))/1000,AF403*SUMIF(Lists!$E$2:$E$133,$I403,Exchange_Value)/1000),1)</f>
        <v>0</v>
      </c>
    </row>
    <row r="404" spans="1:81" ht="14.1">
      <c r="A404" s="18">
        <v>362</v>
      </c>
      <c r="B404" s="46" t="str">
        <f t="shared" si="221"/>
        <v/>
      </c>
      <c r="C404" s="72"/>
      <c r="D404" s="47"/>
      <c r="E404" s="81"/>
      <c r="F404" s="48"/>
      <c r="G404" s="49"/>
      <c r="H404" s="50"/>
      <c r="I404" s="92"/>
      <c r="J404" s="104"/>
      <c r="K404" s="109"/>
      <c r="L404" s="51"/>
      <c r="M404" s="48"/>
      <c r="N404" s="51"/>
      <c r="O404" s="48"/>
      <c r="P404" s="51"/>
      <c r="Q404" s="69"/>
      <c r="R404" s="51"/>
      <c r="S404" s="69"/>
      <c r="T404" s="110"/>
      <c r="U404" s="107"/>
      <c r="V404" s="48"/>
      <c r="W404" s="52"/>
      <c r="X404" s="48"/>
      <c r="Y404" s="116"/>
      <c r="Z404" s="133"/>
      <c r="AA404" s="131"/>
      <c r="AB404" s="76"/>
      <c r="AC404" s="76"/>
      <c r="AD404" s="76"/>
      <c r="AE404" s="76"/>
      <c r="AF404" s="76"/>
      <c r="AG404" s="145"/>
      <c r="AH404"/>
      <c r="AI404" s="148">
        <f t="shared" si="185"/>
        <v>0</v>
      </c>
      <c r="AJ404" s="148">
        <f t="shared" si="186"/>
        <v>0</v>
      </c>
      <c r="AK404" s="148">
        <f t="shared" si="187"/>
        <v>0</v>
      </c>
      <c r="AL404" s="148">
        <f t="shared" si="188"/>
        <v>0</v>
      </c>
      <c r="AM404" s="148">
        <f t="shared" si="189"/>
        <v>0</v>
      </c>
      <c r="AN404" s="148">
        <f t="shared" si="190"/>
        <v>0</v>
      </c>
      <c r="AO404" s="150"/>
      <c r="AP404" s="149" t="e">
        <f t="shared" si="191"/>
        <v>#DIV/0!</v>
      </c>
      <c r="AQ404" s="149" t="e">
        <f t="shared" si="192"/>
        <v>#DIV/0!</v>
      </c>
      <c r="AR404" s="149" t="e">
        <f t="shared" si="193"/>
        <v>#DIV/0!</v>
      </c>
      <c r="AS404" s="149" t="e">
        <f t="shared" si="194"/>
        <v>#DIV/0!</v>
      </c>
      <c r="AT404" s="149" t="e">
        <f t="shared" si="195"/>
        <v>#DIV/0!</v>
      </c>
      <c r="AU404" s="148">
        <f t="shared" si="196"/>
        <v>0</v>
      </c>
      <c r="AV404" s="149" t="e">
        <f t="shared" si="197"/>
        <v>#DIV/0!</v>
      </c>
      <c r="AW404" s="149" t="e">
        <f t="shared" si="198"/>
        <v>#DIV/0!</v>
      </c>
      <c r="AX404" s="149" t="e">
        <f t="shared" si="199"/>
        <v>#DIV/0!</v>
      </c>
      <c r="AY404" s="149" t="e">
        <f t="shared" si="200"/>
        <v>#DIV/0!</v>
      </c>
      <c r="AZ404" s="149" t="e">
        <f t="shared" si="201"/>
        <v>#DIV/0!</v>
      </c>
      <c r="BA404" s="148">
        <f t="shared" si="202"/>
        <v>0</v>
      </c>
      <c r="BB404" s="149" t="e">
        <f t="shared" si="203"/>
        <v>#DIV/0!</v>
      </c>
      <c r="BC404" s="149" t="e">
        <f t="shared" si="204"/>
        <v>#DIV/0!</v>
      </c>
      <c r="BD404" s="149" t="e">
        <f t="shared" si="205"/>
        <v>#DIV/0!</v>
      </c>
      <c r="BE404" s="149" t="e">
        <f t="shared" si="206"/>
        <v>#DIV/0!</v>
      </c>
      <c r="BF404" s="149" t="e">
        <f t="shared" si="207"/>
        <v>#DIV/0!</v>
      </c>
      <c r="BG404" s="148">
        <f t="shared" si="208"/>
        <v>0</v>
      </c>
      <c r="BH404" s="149" t="e">
        <f t="shared" si="209"/>
        <v>#DIV/0!</v>
      </c>
      <c r="BI404" s="149" t="e">
        <f t="shared" si="210"/>
        <v>#DIV/0!</v>
      </c>
      <c r="BJ404" s="149" t="e">
        <f t="shared" si="211"/>
        <v>#DIV/0!</v>
      </c>
      <c r="BK404" s="149" t="e">
        <f t="shared" si="212"/>
        <v>#DIV/0!</v>
      </c>
      <c r="BL404" s="149" t="e">
        <f t="shared" si="213"/>
        <v>#DIV/0!</v>
      </c>
      <c r="BM404" s="148">
        <f t="shared" si="214"/>
        <v>0</v>
      </c>
      <c r="BN404" s="149" t="e">
        <f t="shared" si="215"/>
        <v>#DIV/0!</v>
      </c>
      <c r="BO404" s="149" t="e">
        <f t="shared" si="216"/>
        <v>#DIV/0!</v>
      </c>
      <c r="BP404" s="149" t="e">
        <f t="shared" si="217"/>
        <v>#DIV/0!</v>
      </c>
      <c r="BQ404" s="149" t="e">
        <f t="shared" si="218"/>
        <v>#DIV/0!</v>
      </c>
      <c r="BR404" s="149" t="e">
        <f t="shared" si="219"/>
        <v>#DIV/0!</v>
      </c>
      <c r="BS404" s="148">
        <f t="shared" si="220"/>
        <v>0</v>
      </c>
      <c r="BT404" s="150"/>
      <c r="BU404" s="150" t="e">
        <f>VLOOKUP(I404,Lists!$D$2:$D$19,1,FALSE)</f>
        <v>#N/A</v>
      </c>
      <c r="BV404" s="150" t="e">
        <f>VLOOKUP($I404,Blends!$B$2:$B$115,1,FALSE)</f>
        <v>#N/A</v>
      </c>
      <c r="BW404" s="150"/>
      <c r="BX404" s="151">
        <f>ROUND(IF($I404="Other HFC Blend",(AA404*$L404*SUMIF(Lists!$E$2:$E$133,'Quarterly Information'!$K404,Exchange_Value)+AA404*$N404*SUMIF(Lists!$E$2:$E$133,'Quarterly Information'!$M404,Exchange_Value)+AA404*$P404*SUMIF(Lists!$E$2:$E$133,'Quarterly Information'!$O404,Exchange_Value)+AA404*$R404*SUMIF(Lists!$E$2:$E$133,'Quarterly Information'!$Q404,Exchange_Value)+AA404*$T404*SUMIF(Lists!$E$2:$E$133,'Quarterly Information'!$S404,Exchange_Value))/1000,AA404*SUMIF(Lists!$E$2:$E$133,$I404,Exchange_Value)/1000),1)</f>
        <v>0</v>
      </c>
      <c r="BY404" s="151">
        <f>ROUND(IF($I404="Other HFC Blend",(AB404*$L404*SUMIF(Lists!$E$2:$E$133,'Quarterly Information'!$K404,Exchange_Value)+AB404*$N404*SUMIF(Lists!$E$2:$E$133,'Quarterly Information'!$M404,Exchange_Value)+AB404*$P404*SUMIF(Lists!$E$2:$E$133,'Quarterly Information'!$O404,Exchange_Value)+AB404*$R404*SUMIF(Lists!$E$2:$E$133,'Quarterly Information'!$Q404,Exchange_Value)+AB404*$T404*SUMIF(Lists!$E$2:$E$133,'Quarterly Information'!$S404,Exchange_Value))/1000,AB404*SUMIF(Lists!$E$2:$E$133,$I404,Exchange_Value)/1000),1)</f>
        <v>0</v>
      </c>
      <c r="BZ404" s="151">
        <f>ROUND(IF($I404="Other HFC Blend",(AC404*$L404*SUMIF(Lists!$E$2:$E$133,'Quarterly Information'!$K404,Exchange_Value)+AC404*$N404*SUMIF(Lists!$E$2:$E$133,'Quarterly Information'!$M404,Exchange_Value)+AC404*$P404*SUMIF(Lists!$E$2:$E$133,'Quarterly Information'!$O404,Exchange_Value)+AC404*$R404*SUMIF(Lists!$E$2:$E$133,'Quarterly Information'!$Q404,Exchange_Value)+AC404*$T404*SUMIF(Lists!$E$2:$E$133,'Quarterly Information'!$S404,Exchange_Value))/1000,AC404*SUMIF(Lists!$E$2:$E$133,$I404,Exchange_Value)/1000),1)</f>
        <v>0</v>
      </c>
      <c r="CA404" s="151">
        <f>ROUND(IF($I404="Other HFC Blend",(AD404*$L404*SUMIF(Lists!$E$2:$E$133,'Quarterly Information'!$K404,Exchange_Value)+AD404*$N404*SUMIF(Lists!$E$2:$E$133,'Quarterly Information'!$M404,Exchange_Value)+AD404*$P404*SUMIF(Lists!$E$2:$E$133,'Quarterly Information'!$O404,Exchange_Value)+AD404*$R404*SUMIF(Lists!$E$2:$E$133,'Quarterly Information'!$Q404,Exchange_Value)+AD404*$T404*SUMIF(Lists!$E$2:$E$133,'Quarterly Information'!$S404,Exchange_Value))/1000,AD404*SUMIF(Lists!$E$2:$E$133,$I404,Exchange_Value)/1000),1)</f>
        <v>0</v>
      </c>
      <c r="CB404" s="151">
        <f>ROUND(IF($I404="Other HFC Blend",(AE404*$L404*SUMIF(Lists!$E$2:$E$133,'Quarterly Information'!$K404,Exchange_Value)+AE404*$N404*SUMIF(Lists!$E$2:$E$133,'Quarterly Information'!$M404,Exchange_Value)+AE404*$P404*SUMIF(Lists!$E$2:$E$133,'Quarterly Information'!$O404,Exchange_Value)+AE404*$R404*SUMIF(Lists!$E$2:$E$133,'Quarterly Information'!$Q404,Exchange_Value)+AE404*$T404*SUMIF(Lists!$E$2:$E$133,'Quarterly Information'!$S404,Exchange_Value))/1000,AE404*SUMIF(Lists!$E$2:$E$133,$I404,Exchange_Value)/1000),1)</f>
        <v>0</v>
      </c>
      <c r="CC404" s="151">
        <f>ROUND(IF($I404="Other HFC Blend",(AF404*$L404*SUMIF(Lists!$E$2:$E$133,'Quarterly Information'!$K404,Exchange_Value)+AF404*$N404*SUMIF(Lists!$E$2:$E$133,'Quarterly Information'!$M404,Exchange_Value)+AF404*$P404*SUMIF(Lists!$E$2:$E$133,'Quarterly Information'!$O404,Exchange_Value)+AF404*$R404*SUMIF(Lists!$E$2:$E$133,'Quarterly Information'!$Q404,Exchange_Value)+AF404*$T404*SUMIF(Lists!$E$2:$E$133,'Quarterly Information'!$S404,Exchange_Value))/1000,AF404*SUMIF(Lists!$E$2:$E$133,$I404,Exchange_Value)/1000),1)</f>
        <v>0</v>
      </c>
    </row>
    <row r="405" spans="1:81" ht="14.1">
      <c r="A405" s="18">
        <v>363</v>
      </c>
      <c r="B405" s="46" t="str">
        <f t="shared" si="221"/>
        <v/>
      </c>
      <c r="C405" s="72"/>
      <c r="D405" s="47"/>
      <c r="E405" s="81"/>
      <c r="F405" s="48"/>
      <c r="G405" s="49"/>
      <c r="H405" s="50"/>
      <c r="I405" s="92"/>
      <c r="J405" s="104"/>
      <c r="K405" s="109"/>
      <c r="L405" s="51"/>
      <c r="M405" s="48"/>
      <c r="N405" s="51"/>
      <c r="O405" s="48"/>
      <c r="P405" s="51"/>
      <c r="Q405" s="69"/>
      <c r="R405" s="51"/>
      <c r="S405" s="69"/>
      <c r="T405" s="110"/>
      <c r="U405" s="107"/>
      <c r="V405" s="48"/>
      <c r="W405" s="52"/>
      <c r="X405" s="48"/>
      <c r="Y405" s="116"/>
      <c r="Z405" s="133"/>
      <c r="AA405" s="131"/>
      <c r="AB405" s="76"/>
      <c r="AC405" s="76"/>
      <c r="AD405" s="76"/>
      <c r="AE405" s="76"/>
      <c r="AF405" s="76"/>
      <c r="AG405" s="145"/>
      <c r="AH405"/>
      <c r="AI405" s="148">
        <f t="shared" si="185"/>
        <v>0</v>
      </c>
      <c r="AJ405" s="148">
        <f t="shared" si="186"/>
        <v>0</v>
      </c>
      <c r="AK405" s="148">
        <f t="shared" si="187"/>
        <v>0</v>
      </c>
      <c r="AL405" s="148">
        <f t="shared" si="188"/>
        <v>0</v>
      </c>
      <c r="AM405" s="148">
        <f t="shared" si="189"/>
        <v>0</v>
      </c>
      <c r="AN405" s="148">
        <f t="shared" si="190"/>
        <v>0</v>
      </c>
      <c r="AO405" s="150"/>
      <c r="AP405" s="149" t="e">
        <f t="shared" si="191"/>
        <v>#DIV/0!</v>
      </c>
      <c r="AQ405" s="149" t="e">
        <f t="shared" si="192"/>
        <v>#DIV/0!</v>
      </c>
      <c r="AR405" s="149" t="e">
        <f t="shared" si="193"/>
        <v>#DIV/0!</v>
      </c>
      <c r="AS405" s="149" t="e">
        <f t="shared" si="194"/>
        <v>#DIV/0!</v>
      </c>
      <c r="AT405" s="149" t="e">
        <f t="shared" si="195"/>
        <v>#DIV/0!</v>
      </c>
      <c r="AU405" s="148">
        <f t="shared" si="196"/>
        <v>0</v>
      </c>
      <c r="AV405" s="149" t="e">
        <f t="shared" si="197"/>
        <v>#DIV/0!</v>
      </c>
      <c r="AW405" s="149" t="e">
        <f t="shared" si="198"/>
        <v>#DIV/0!</v>
      </c>
      <c r="AX405" s="149" t="e">
        <f t="shared" si="199"/>
        <v>#DIV/0!</v>
      </c>
      <c r="AY405" s="149" t="e">
        <f t="shared" si="200"/>
        <v>#DIV/0!</v>
      </c>
      <c r="AZ405" s="149" t="e">
        <f t="shared" si="201"/>
        <v>#DIV/0!</v>
      </c>
      <c r="BA405" s="148">
        <f t="shared" si="202"/>
        <v>0</v>
      </c>
      <c r="BB405" s="149" t="e">
        <f t="shared" si="203"/>
        <v>#DIV/0!</v>
      </c>
      <c r="BC405" s="149" t="e">
        <f t="shared" si="204"/>
        <v>#DIV/0!</v>
      </c>
      <c r="BD405" s="149" t="e">
        <f t="shared" si="205"/>
        <v>#DIV/0!</v>
      </c>
      <c r="BE405" s="149" t="e">
        <f t="shared" si="206"/>
        <v>#DIV/0!</v>
      </c>
      <c r="BF405" s="149" t="e">
        <f t="shared" si="207"/>
        <v>#DIV/0!</v>
      </c>
      <c r="BG405" s="148">
        <f t="shared" si="208"/>
        <v>0</v>
      </c>
      <c r="BH405" s="149" t="e">
        <f t="shared" si="209"/>
        <v>#DIV/0!</v>
      </c>
      <c r="BI405" s="149" t="e">
        <f t="shared" si="210"/>
        <v>#DIV/0!</v>
      </c>
      <c r="BJ405" s="149" t="e">
        <f t="shared" si="211"/>
        <v>#DIV/0!</v>
      </c>
      <c r="BK405" s="149" t="e">
        <f t="shared" si="212"/>
        <v>#DIV/0!</v>
      </c>
      <c r="BL405" s="149" t="e">
        <f t="shared" si="213"/>
        <v>#DIV/0!</v>
      </c>
      <c r="BM405" s="148">
        <f t="shared" si="214"/>
        <v>0</v>
      </c>
      <c r="BN405" s="149" t="e">
        <f t="shared" si="215"/>
        <v>#DIV/0!</v>
      </c>
      <c r="BO405" s="149" t="e">
        <f t="shared" si="216"/>
        <v>#DIV/0!</v>
      </c>
      <c r="BP405" s="149" t="e">
        <f t="shared" si="217"/>
        <v>#DIV/0!</v>
      </c>
      <c r="BQ405" s="149" t="e">
        <f t="shared" si="218"/>
        <v>#DIV/0!</v>
      </c>
      <c r="BR405" s="149" t="e">
        <f t="shared" si="219"/>
        <v>#DIV/0!</v>
      </c>
      <c r="BS405" s="148">
        <f t="shared" si="220"/>
        <v>0</v>
      </c>
      <c r="BT405" s="150"/>
      <c r="BU405" s="150" t="e">
        <f>VLOOKUP(I405,Lists!$D$2:$D$19,1,FALSE)</f>
        <v>#N/A</v>
      </c>
      <c r="BV405" s="150" t="e">
        <f>VLOOKUP($I405,Blends!$B$2:$B$115,1,FALSE)</f>
        <v>#N/A</v>
      </c>
      <c r="BW405" s="150"/>
      <c r="BX405" s="151">
        <f>ROUND(IF($I405="Other HFC Blend",(AA405*$L405*SUMIF(Lists!$E$2:$E$133,'Quarterly Information'!$K405,Exchange_Value)+AA405*$N405*SUMIF(Lists!$E$2:$E$133,'Quarterly Information'!$M405,Exchange_Value)+AA405*$P405*SUMIF(Lists!$E$2:$E$133,'Quarterly Information'!$O405,Exchange_Value)+AA405*$R405*SUMIF(Lists!$E$2:$E$133,'Quarterly Information'!$Q405,Exchange_Value)+AA405*$T405*SUMIF(Lists!$E$2:$E$133,'Quarterly Information'!$S405,Exchange_Value))/1000,AA405*SUMIF(Lists!$E$2:$E$133,$I405,Exchange_Value)/1000),1)</f>
        <v>0</v>
      </c>
      <c r="BY405" s="151">
        <f>ROUND(IF($I405="Other HFC Blend",(AB405*$L405*SUMIF(Lists!$E$2:$E$133,'Quarterly Information'!$K405,Exchange_Value)+AB405*$N405*SUMIF(Lists!$E$2:$E$133,'Quarterly Information'!$M405,Exchange_Value)+AB405*$P405*SUMIF(Lists!$E$2:$E$133,'Quarterly Information'!$O405,Exchange_Value)+AB405*$R405*SUMIF(Lists!$E$2:$E$133,'Quarterly Information'!$Q405,Exchange_Value)+AB405*$T405*SUMIF(Lists!$E$2:$E$133,'Quarterly Information'!$S405,Exchange_Value))/1000,AB405*SUMIF(Lists!$E$2:$E$133,$I405,Exchange_Value)/1000),1)</f>
        <v>0</v>
      </c>
      <c r="BZ405" s="151">
        <f>ROUND(IF($I405="Other HFC Blend",(AC405*$L405*SUMIF(Lists!$E$2:$E$133,'Quarterly Information'!$K405,Exchange_Value)+AC405*$N405*SUMIF(Lists!$E$2:$E$133,'Quarterly Information'!$M405,Exchange_Value)+AC405*$P405*SUMIF(Lists!$E$2:$E$133,'Quarterly Information'!$O405,Exchange_Value)+AC405*$R405*SUMIF(Lists!$E$2:$E$133,'Quarterly Information'!$Q405,Exchange_Value)+AC405*$T405*SUMIF(Lists!$E$2:$E$133,'Quarterly Information'!$S405,Exchange_Value))/1000,AC405*SUMIF(Lists!$E$2:$E$133,$I405,Exchange_Value)/1000),1)</f>
        <v>0</v>
      </c>
      <c r="CA405" s="151">
        <f>ROUND(IF($I405="Other HFC Blend",(AD405*$L405*SUMIF(Lists!$E$2:$E$133,'Quarterly Information'!$K405,Exchange_Value)+AD405*$N405*SUMIF(Lists!$E$2:$E$133,'Quarterly Information'!$M405,Exchange_Value)+AD405*$P405*SUMIF(Lists!$E$2:$E$133,'Quarterly Information'!$O405,Exchange_Value)+AD405*$R405*SUMIF(Lists!$E$2:$E$133,'Quarterly Information'!$Q405,Exchange_Value)+AD405*$T405*SUMIF(Lists!$E$2:$E$133,'Quarterly Information'!$S405,Exchange_Value))/1000,AD405*SUMIF(Lists!$E$2:$E$133,$I405,Exchange_Value)/1000),1)</f>
        <v>0</v>
      </c>
      <c r="CB405" s="151">
        <f>ROUND(IF($I405="Other HFC Blend",(AE405*$L405*SUMIF(Lists!$E$2:$E$133,'Quarterly Information'!$K405,Exchange_Value)+AE405*$N405*SUMIF(Lists!$E$2:$E$133,'Quarterly Information'!$M405,Exchange_Value)+AE405*$P405*SUMIF(Lists!$E$2:$E$133,'Quarterly Information'!$O405,Exchange_Value)+AE405*$R405*SUMIF(Lists!$E$2:$E$133,'Quarterly Information'!$Q405,Exchange_Value)+AE405*$T405*SUMIF(Lists!$E$2:$E$133,'Quarterly Information'!$S405,Exchange_Value))/1000,AE405*SUMIF(Lists!$E$2:$E$133,$I405,Exchange_Value)/1000),1)</f>
        <v>0</v>
      </c>
      <c r="CC405" s="151">
        <f>ROUND(IF($I405="Other HFC Blend",(AF405*$L405*SUMIF(Lists!$E$2:$E$133,'Quarterly Information'!$K405,Exchange_Value)+AF405*$N405*SUMIF(Lists!$E$2:$E$133,'Quarterly Information'!$M405,Exchange_Value)+AF405*$P405*SUMIF(Lists!$E$2:$E$133,'Quarterly Information'!$O405,Exchange_Value)+AF405*$R405*SUMIF(Lists!$E$2:$E$133,'Quarterly Information'!$Q405,Exchange_Value)+AF405*$T405*SUMIF(Lists!$E$2:$E$133,'Quarterly Information'!$S405,Exchange_Value))/1000,AF405*SUMIF(Lists!$E$2:$E$133,$I405,Exchange_Value)/1000),1)</f>
        <v>0</v>
      </c>
    </row>
    <row r="406" spans="1:81" ht="14.1">
      <c r="A406" s="18">
        <v>364</v>
      </c>
      <c r="B406" s="46" t="str">
        <f t="shared" si="221"/>
        <v/>
      </c>
      <c r="C406" s="72"/>
      <c r="D406" s="47"/>
      <c r="E406" s="81"/>
      <c r="F406" s="48"/>
      <c r="G406" s="49"/>
      <c r="H406" s="50"/>
      <c r="I406" s="92"/>
      <c r="J406" s="104"/>
      <c r="K406" s="109"/>
      <c r="L406" s="51"/>
      <c r="M406" s="48"/>
      <c r="N406" s="51"/>
      <c r="O406" s="48"/>
      <c r="P406" s="51"/>
      <c r="Q406" s="69"/>
      <c r="R406" s="51"/>
      <c r="S406" s="69"/>
      <c r="T406" s="110"/>
      <c r="U406" s="107"/>
      <c r="V406" s="48"/>
      <c r="W406" s="52"/>
      <c r="X406" s="48"/>
      <c r="Y406" s="116"/>
      <c r="Z406" s="133"/>
      <c r="AA406" s="131"/>
      <c r="AB406" s="76"/>
      <c r="AC406" s="76"/>
      <c r="AD406" s="76"/>
      <c r="AE406" s="76"/>
      <c r="AF406" s="76"/>
      <c r="AG406" s="145"/>
      <c r="AH406"/>
      <c r="AI406" s="148">
        <f t="shared" si="185"/>
        <v>0</v>
      </c>
      <c r="AJ406" s="148">
        <f t="shared" si="186"/>
        <v>0</v>
      </c>
      <c r="AK406" s="148">
        <f t="shared" si="187"/>
        <v>0</v>
      </c>
      <c r="AL406" s="148">
        <f t="shared" si="188"/>
        <v>0</v>
      </c>
      <c r="AM406" s="148">
        <f t="shared" si="189"/>
        <v>0</v>
      </c>
      <c r="AN406" s="148">
        <f t="shared" si="190"/>
        <v>0</v>
      </c>
      <c r="AO406" s="150"/>
      <c r="AP406" s="149" t="e">
        <f t="shared" si="191"/>
        <v>#DIV/0!</v>
      </c>
      <c r="AQ406" s="149" t="e">
        <f t="shared" si="192"/>
        <v>#DIV/0!</v>
      </c>
      <c r="AR406" s="149" t="e">
        <f t="shared" si="193"/>
        <v>#DIV/0!</v>
      </c>
      <c r="AS406" s="149" t="e">
        <f t="shared" si="194"/>
        <v>#DIV/0!</v>
      </c>
      <c r="AT406" s="149" t="e">
        <f t="shared" si="195"/>
        <v>#DIV/0!</v>
      </c>
      <c r="AU406" s="148">
        <f t="shared" si="196"/>
        <v>0</v>
      </c>
      <c r="AV406" s="149" t="e">
        <f t="shared" si="197"/>
        <v>#DIV/0!</v>
      </c>
      <c r="AW406" s="149" t="e">
        <f t="shared" si="198"/>
        <v>#DIV/0!</v>
      </c>
      <c r="AX406" s="149" t="e">
        <f t="shared" si="199"/>
        <v>#DIV/0!</v>
      </c>
      <c r="AY406" s="149" t="e">
        <f t="shared" si="200"/>
        <v>#DIV/0!</v>
      </c>
      <c r="AZ406" s="149" t="e">
        <f t="shared" si="201"/>
        <v>#DIV/0!</v>
      </c>
      <c r="BA406" s="148">
        <f t="shared" si="202"/>
        <v>0</v>
      </c>
      <c r="BB406" s="149" t="e">
        <f t="shared" si="203"/>
        <v>#DIV/0!</v>
      </c>
      <c r="BC406" s="149" t="e">
        <f t="shared" si="204"/>
        <v>#DIV/0!</v>
      </c>
      <c r="BD406" s="149" t="e">
        <f t="shared" si="205"/>
        <v>#DIV/0!</v>
      </c>
      <c r="BE406" s="149" t="e">
        <f t="shared" si="206"/>
        <v>#DIV/0!</v>
      </c>
      <c r="BF406" s="149" t="e">
        <f t="shared" si="207"/>
        <v>#DIV/0!</v>
      </c>
      <c r="BG406" s="148">
        <f t="shared" si="208"/>
        <v>0</v>
      </c>
      <c r="BH406" s="149" t="e">
        <f t="shared" si="209"/>
        <v>#DIV/0!</v>
      </c>
      <c r="BI406" s="149" t="e">
        <f t="shared" si="210"/>
        <v>#DIV/0!</v>
      </c>
      <c r="BJ406" s="149" t="e">
        <f t="shared" si="211"/>
        <v>#DIV/0!</v>
      </c>
      <c r="BK406" s="149" t="e">
        <f t="shared" si="212"/>
        <v>#DIV/0!</v>
      </c>
      <c r="BL406" s="149" t="e">
        <f t="shared" si="213"/>
        <v>#DIV/0!</v>
      </c>
      <c r="BM406" s="148">
        <f t="shared" si="214"/>
        <v>0</v>
      </c>
      <c r="BN406" s="149" t="e">
        <f t="shared" si="215"/>
        <v>#DIV/0!</v>
      </c>
      <c r="BO406" s="149" t="e">
        <f t="shared" si="216"/>
        <v>#DIV/0!</v>
      </c>
      <c r="BP406" s="149" t="e">
        <f t="shared" si="217"/>
        <v>#DIV/0!</v>
      </c>
      <c r="BQ406" s="149" t="e">
        <f t="shared" si="218"/>
        <v>#DIV/0!</v>
      </c>
      <c r="BR406" s="149" t="e">
        <f t="shared" si="219"/>
        <v>#DIV/0!</v>
      </c>
      <c r="BS406" s="148">
        <f t="shared" si="220"/>
        <v>0</v>
      </c>
      <c r="BT406" s="150"/>
      <c r="BU406" s="150" t="e">
        <f>VLOOKUP(I406,Lists!$D$2:$D$19,1,FALSE)</f>
        <v>#N/A</v>
      </c>
      <c r="BV406" s="150" t="e">
        <f>VLOOKUP($I406,Blends!$B$2:$B$115,1,FALSE)</f>
        <v>#N/A</v>
      </c>
      <c r="BW406" s="150"/>
      <c r="BX406" s="151">
        <f>ROUND(IF($I406="Other HFC Blend",(AA406*$L406*SUMIF(Lists!$E$2:$E$133,'Quarterly Information'!$K406,Exchange_Value)+AA406*$N406*SUMIF(Lists!$E$2:$E$133,'Quarterly Information'!$M406,Exchange_Value)+AA406*$P406*SUMIF(Lists!$E$2:$E$133,'Quarterly Information'!$O406,Exchange_Value)+AA406*$R406*SUMIF(Lists!$E$2:$E$133,'Quarterly Information'!$Q406,Exchange_Value)+AA406*$T406*SUMIF(Lists!$E$2:$E$133,'Quarterly Information'!$S406,Exchange_Value))/1000,AA406*SUMIF(Lists!$E$2:$E$133,$I406,Exchange_Value)/1000),1)</f>
        <v>0</v>
      </c>
      <c r="BY406" s="151">
        <f>ROUND(IF($I406="Other HFC Blend",(AB406*$L406*SUMIF(Lists!$E$2:$E$133,'Quarterly Information'!$K406,Exchange_Value)+AB406*$N406*SUMIF(Lists!$E$2:$E$133,'Quarterly Information'!$M406,Exchange_Value)+AB406*$P406*SUMIF(Lists!$E$2:$E$133,'Quarterly Information'!$O406,Exchange_Value)+AB406*$R406*SUMIF(Lists!$E$2:$E$133,'Quarterly Information'!$Q406,Exchange_Value)+AB406*$T406*SUMIF(Lists!$E$2:$E$133,'Quarterly Information'!$S406,Exchange_Value))/1000,AB406*SUMIF(Lists!$E$2:$E$133,$I406,Exchange_Value)/1000),1)</f>
        <v>0</v>
      </c>
      <c r="BZ406" s="151">
        <f>ROUND(IF($I406="Other HFC Blend",(AC406*$L406*SUMIF(Lists!$E$2:$E$133,'Quarterly Information'!$K406,Exchange_Value)+AC406*$N406*SUMIF(Lists!$E$2:$E$133,'Quarterly Information'!$M406,Exchange_Value)+AC406*$P406*SUMIF(Lists!$E$2:$E$133,'Quarterly Information'!$O406,Exchange_Value)+AC406*$R406*SUMIF(Lists!$E$2:$E$133,'Quarterly Information'!$Q406,Exchange_Value)+AC406*$T406*SUMIF(Lists!$E$2:$E$133,'Quarterly Information'!$S406,Exchange_Value))/1000,AC406*SUMIF(Lists!$E$2:$E$133,$I406,Exchange_Value)/1000),1)</f>
        <v>0</v>
      </c>
      <c r="CA406" s="151">
        <f>ROUND(IF($I406="Other HFC Blend",(AD406*$L406*SUMIF(Lists!$E$2:$E$133,'Quarterly Information'!$K406,Exchange_Value)+AD406*$N406*SUMIF(Lists!$E$2:$E$133,'Quarterly Information'!$M406,Exchange_Value)+AD406*$P406*SUMIF(Lists!$E$2:$E$133,'Quarterly Information'!$O406,Exchange_Value)+AD406*$R406*SUMIF(Lists!$E$2:$E$133,'Quarterly Information'!$Q406,Exchange_Value)+AD406*$T406*SUMIF(Lists!$E$2:$E$133,'Quarterly Information'!$S406,Exchange_Value))/1000,AD406*SUMIF(Lists!$E$2:$E$133,$I406,Exchange_Value)/1000),1)</f>
        <v>0</v>
      </c>
      <c r="CB406" s="151">
        <f>ROUND(IF($I406="Other HFC Blend",(AE406*$L406*SUMIF(Lists!$E$2:$E$133,'Quarterly Information'!$K406,Exchange_Value)+AE406*$N406*SUMIF(Lists!$E$2:$E$133,'Quarterly Information'!$M406,Exchange_Value)+AE406*$P406*SUMIF(Lists!$E$2:$E$133,'Quarterly Information'!$O406,Exchange_Value)+AE406*$R406*SUMIF(Lists!$E$2:$E$133,'Quarterly Information'!$Q406,Exchange_Value)+AE406*$T406*SUMIF(Lists!$E$2:$E$133,'Quarterly Information'!$S406,Exchange_Value))/1000,AE406*SUMIF(Lists!$E$2:$E$133,$I406,Exchange_Value)/1000),1)</f>
        <v>0</v>
      </c>
      <c r="CC406" s="151">
        <f>ROUND(IF($I406="Other HFC Blend",(AF406*$L406*SUMIF(Lists!$E$2:$E$133,'Quarterly Information'!$K406,Exchange_Value)+AF406*$N406*SUMIF(Lists!$E$2:$E$133,'Quarterly Information'!$M406,Exchange_Value)+AF406*$P406*SUMIF(Lists!$E$2:$E$133,'Quarterly Information'!$O406,Exchange_Value)+AF406*$R406*SUMIF(Lists!$E$2:$E$133,'Quarterly Information'!$Q406,Exchange_Value)+AF406*$T406*SUMIF(Lists!$E$2:$E$133,'Quarterly Information'!$S406,Exchange_Value))/1000,AF406*SUMIF(Lists!$E$2:$E$133,$I406,Exchange_Value)/1000),1)</f>
        <v>0</v>
      </c>
    </row>
    <row r="407" spans="1:81" ht="14.1">
      <c r="A407" s="18">
        <v>365</v>
      </c>
      <c r="B407" s="46" t="str">
        <f t="shared" si="221"/>
        <v/>
      </c>
      <c r="C407" s="72"/>
      <c r="D407" s="47"/>
      <c r="E407" s="81"/>
      <c r="F407" s="48"/>
      <c r="G407" s="49"/>
      <c r="H407" s="50"/>
      <c r="I407" s="92"/>
      <c r="J407" s="104"/>
      <c r="K407" s="109"/>
      <c r="L407" s="51"/>
      <c r="M407" s="48"/>
      <c r="N407" s="51"/>
      <c r="O407" s="48"/>
      <c r="P407" s="51"/>
      <c r="Q407" s="69"/>
      <c r="R407" s="51"/>
      <c r="S407" s="69"/>
      <c r="T407" s="110"/>
      <c r="U407" s="107"/>
      <c r="V407" s="48"/>
      <c r="W407" s="52"/>
      <c r="X407" s="48"/>
      <c r="Y407" s="116"/>
      <c r="Z407" s="133"/>
      <c r="AA407" s="131"/>
      <c r="AB407" s="76"/>
      <c r="AC407" s="76"/>
      <c r="AD407" s="76"/>
      <c r="AE407" s="76"/>
      <c r="AF407" s="76"/>
      <c r="AG407" s="145"/>
      <c r="AH407"/>
      <c r="AI407" s="148">
        <f t="shared" si="185"/>
        <v>0</v>
      </c>
      <c r="AJ407" s="148">
        <f t="shared" si="186"/>
        <v>0</v>
      </c>
      <c r="AK407" s="148">
        <f t="shared" si="187"/>
        <v>0</v>
      </c>
      <c r="AL407" s="148">
        <f t="shared" si="188"/>
        <v>0</v>
      </c>
      <c r="AM407" s="148">
        <f t="shared" si="189"/>
        <v>0</v>
      </c>
      <c r="AN407" s="148">
        <f t="shared" si="190"/>
        <v>0</v>
      </c>
      <c r="AO407" s="150"/>
      <c r="AP407" s="149" t="e">
        <f t="shared" si="191"/>
        <v>#DIV/0!</v>
      </c>
      <c r="AQ407" s="149" t="e">
        <f t="shared" si="192"/>
        <v>#DIV/0!</v>
      </c>
      <c r="AR407" s="149" t="e">
        <f t="shared" si="193"/>
        <v>#DIV/0!</v>
      </c>
      <c r="AS407" s="149" t="e">
        <f t="shared" si="194"/>
        <v>#DIV/0!</v>
      </c>
      <c r="AT407" s="149" t="e">
        <f t="shared" si="195"/>
        <v>#DIV/0!</v>
      </c>
      <c r="AU407" s="148">
        <f t="shared" si="196"/>
        <v>0</v>
      </c>
      <c r="AV407" s="149" t="e">
        <f t="shared" si="197"/>
        <v>#DIV/0!</v>
      </c>
      <c r="AW407" s="149" t="e">
        <f t="shared" si="198"/>
        <v>#DIV/0!</v>
      </c>
      <c r="AX407" s="149" t="e">
        <f t="shared" si="199"/>
        <v>#DIV/0!</v>
      </c>
      <c r="AY407" s="149" t="e">
        <f t="shared" si="200"/>
        <v>#DIV/0!</v>
      </c>
      <c r="AZ407" s="149" t="e">
        <f t="shared" si="201"/>
        <v>#DIV/0!</v>
      </c>
      <c r="BA407" s="148">
        <f t="shared" si="202"/>
        <v>0</v>
      </c>
      <c r="BB407" s="149" t="e">
        <f t="shared" si="203"/>
        <v>#DIV/0!</v>
      </c>
      <c r="BC407" s="149" t="e">
        <f t="shared" si="204"/>
        <v>#DIV/0!</v>
      </c>
      <c r="BD407" s="149" t="e">
        <f t="shared" si="205"/>
        <v>#DIV/0!</v>
      </c>
      <c r="BE407" s="149" t="e">
        <f t="shared" si="206"/>
        <v>#DIV/0!</v>
      </c>
      <c r="BF407" s="149" t="e">
        <f t="shared" si="207"/>
        <v>#DIV/0!</v>
      </c>
      <c r="BG407" s="148">
        <f t="shared" si="208"/>
        <v>0</v>
      </c>
      <c r="BH407" s="149" t="e">
        <f t="shared" si="209"/>
        <v>#DIV/0!</v>
      </c>
      <c r="BI407" s="149" t="e">
        <f t="shared" si="210"/>
        <v>#DIV/0!</v>
      </c>
      <c r="BJ407" s="149" t="e">
        <f t="shared" si="211"/>
        <v>#DIV/0!</v>
      </c>
      <c r="BK407" s="149" t="e">
        <f t="shared" si="212"/>
        <v>#DIV/0!</v>
      </c>
      <c r="BL407" s="149" t="e">
        <f t="shared" si="213"/>
        <v>#DIV/0!</v>
      </c>
      <c r="BM407" s="148">
        <f t="shared" si="214"/>
        <v>0</v>
      </c>
      <c r="BN407" s="149" t="e">
        <f t="shared" si="215"/>
        <v>#DIV/0!</v>
      </c>
      <c r="BO407" s="149" t="e">
        <f t="shared" si="216"/>
        <v>#DIV/0!</v>
      </c>
      <c r="BP407" s="149" t="e">
        <f t="shared" si="217"/>
        <v>#DIV/0!</v>
      </c>
      <c r="BQ407" s="149" t="e">
        <f t="shared" si="218"/>
        <v>#DIV/0!</v>
      </c>
      <c r="BR407" s="149" t="e">
        <f t="shared" si="219"/>
        <v>#DIV/0!</v>
      </c>
      <c r="BS407" s="148">
        <f t="shared" si="220"/>
        <v>0</v>
      </c>
      <c r="BT407" s="150"/>
      <c r="BU407" s="150" t="e">
        <f>VLOOKUP(I407,Lists!$D$2:$D$19,1,FALSE)</f>
        <v>#N/A</v>
      </c>
      <c r="BV407" s="150" t="e">
        <f>VLOOKUP($I407,Blends!$B$2:$B$115,1,FALSE)</f>
        <v>#N/A</v>
      </c>
      <c r="BW407" s="150"/>
      <c r="BX407" s="151">
        <f>ROUND(IF($I407="Other HFC Blend",(AA407*$L407*SUMIF(Lists!$E$2:$E$133,'Quarterly Information'!$K407,Exchange_Value)+AA407*$N407*SUMIF(Lists!$E$2:$E$133,'Quarterly Information'!$M407,Exchange_Value)+AA407*$P407*SUMIF(Lists!$E$2:$E$133,'Quarterly Information'!$O407,Exchange_Value)+AA407*$R407*SUMIF(Lists!$E$2:$E$133,'Quarterly Information'!$Q407,Exchange_Value)+AA407*$T407*SUMIF(Lists!$E$2:$E$133,'Quarterly Information'!$S407,Exchange_Value))/1000,AA407*SUMIF(Lists!$E$2:$E$133,$I407,Exchange_Value)/1000),1)</f>
        <v>0</v>
      </c>
      <c r="BY407" s="151">
        <f>ROUND(IF($I407="Other HFC Blend",(AB407*$L407*SUMIF(Lists!$E$2:$E$133,'Quarterly Information'!$K407,Exchange_Value)+AB407*$N407*SUMIF(Lists!$E$2:$E$133,'Quarterly Information'!$M407,Exchange_Value)+AB407*$P407*SUMIF(Lists!$E$2:$E$133,'Quarterly Information'!$O407,Exchange_Value)+AB407*$R407*SUMIF(Lists!$E$2:$E$133,'Quarterly Information'!$Q407,Exchange_Value)+AB407*$T407*SUMIF(Lists!$E$2:$E$133,'Quarterly Information'!$S407,Exchange_Value))/1000,AB407*SUMIF(Lists!$E$2:$E$133,$I407,Exchange_Value)/1000),1)</f>
        <v>0</v>
      </c>
      <c r="BZ407" s="151">
        <f>ROUND(IF($I407="Other HFC Blend",(AC407*$L407*SUMIF(Lists!$E$2:$E$133,'Quarterly Information'!$K407,Exchange_Value)+AC407*$N407*SUMIF(Lists!$E$2:$E$133,'Quarterly Information'!$M407,Exchange_Value)+AC407*$P407*SUMIF(Lists!$E$2:$E$133,'Quarterly Information'!$O407,Exchange_Value)+AC407*$R407*SUMIF(Lists!$E$2:$E$133,'Quarterly Information'!$Q407,Exchange_Value)+AC407*$T407*SUMIF(Lists!$E$2:$E$133,'Quarterly Information'!$S407,Exchange_Value))/1000,AC407*SUMIF(Lists!$E$2:$E$133,$I407,Exchange_Value)/1000),1)</f>
        <v>0</v>
      </c>
      <c r="CA407" s="151">
        <f>ROUND(IF($I407="Other HFC Blend",(AD407*$L407*SUMIF(Lists!$E$2:$E$133,'Quarterly Information'!$K407,Exchange_Value)+AD407*$N407*SUMIF(Lists!$E$2:$E$133,'Quarterly Information'!$M407,Exchange_Value)+AD407*$P407*SUMIF(Lists!$E$2:$E$133,'Quarterly Information'!$O407,Exchange_Value)+AD407*$R407*SUMIF(Lists!$E$2:$E$133,'Quarterly Information'!$Q407,Exchange_Value)+AD407*$T407*SUMIF(Lists!$E$2:$E$133,'Quarterly Information'!$S407,Exchange_Value))/1000,AD407*SUMIF(Lists!$E$2:$E$133,$I407,Exchange_Value)/1000),1)</f>
        <v>0</v>
      </c>
      <c r="CB407" s="151">
        <f>ROUND(IF($I407="Other HFC Blend",(AE407*$L407*SUMIF(Lists!$E$2:$E$133,'Quarterly Information'!$K407,Exchange_Value)+AE407*$N407*SUMIF(Lists!$E$2:$E$133,'Quarterly Information'!$M407,Exchange_Value)+AE407*$P407*SUMIF(Lists!$E$2:$E$133,'Quarterly Information'!$O407,Exchange_Value)+AE407*$R407*SUMIF(Lists!$E$2:$E$133,'Quarterly Information'!$Q407,Exchange_Value)+AE407*$T407*SUMIF(Lists!$E$2:$E$133,'Quarterly Information'!$S407,Exchange_Value))/1000,AE407*SUMIF(Lists!$E$2:$E$133,$I407,Exchange_Value)/1000),1)</f>
        <v>0</v>
      </c>
      <c r="CC407" s="151">
        <f>ROUND(IF($I407="Other HFC Blend",(AF407*$L407*SUMIF(Lists!$E$2:$E$133,'Quarterly Information'!$K407,Exchange_Value)+AF407*$N407*SUMIF(Lists!$E$2:$E$133,'Quarterly Information'!$M407,Exchange_Value)+AF407*$P407*SUMIF(Lists!$E$2:$E$133,'Quarterly Information'!$O407,Exchange_Value)+AF407*$R407*SUMIF(Lists!$E$2:$E$133,'Quarterly Information'!$Q407,Exchange_Value)+AF407*$T407*SUMIF(Lists!$E$2:$E$133,'Quarterly Information'!$S407,Exchange_Value))/1000,AF407*SUMIF(Lists!$E$2:$E$133,$I407,Exchange_Value)/1000),1)</f>
        <v>0</v>
      </c>
    </row>
    <row r="408" spans="1:81" ht="14.1">
      <c r="A408" s="18">
        <v>366</v>
      </c>
      <c r="B408" s="46" t="str">
        <f t="shared" si="221"/>
        <v/>
      </c>
      <c r="C408" s="72"/>
      <c r="D408" s="47"/>
      <c r="E408" s="81"/>
      <c r="F408" s="48"/>
      <c r="G408" s="49"/>
      <c r="H408" s="50"/>
      <c r="I408" s="92"/>
      <c r="J408" s="104"/>
      <c r="K408" s="109"/>
      <c r="L408" s="51"/>
      <c r="M408" s="48"/>
      <c r="N408" s="51"/>
      <c r="O408" s="48"/>
      <c r="P408" s="51"/>
      <c r="Q408" s="69"/>
      <c r="R408" s="51"/>
      <c r="S408" s="69"/>
      <c r="T408" s="110"/>
      <c r="U408" s="107"/>
      <c r="V408" s="48"/>
      <c r="W408" s="52"/>
      <c r="X408" s="48"/>
      <c r="Y408" s="116"/>
      <c r="Z408" s="133"/>
      <c r="AA408" s="131"/>
      <c r="AB408" s="76"/>
      <c r="AC408" s="76"/>
      <c r="AD408" s="76"/>
      <c r="AE408" s="76"/>
      <c r="AF408" s="76"/>
      <c r="AG408" s="145"/>
      <c r="AH408"/>
      <c r="AI408" s="148">
        <f t="shared" si="185"/>
        <v>0</v>
      </c>
      <c r="AJ408" s="148">
        <f t="shared" si="186"/>
        <v>0</v>
      </c>
      <c r="AK408" s="148">
        <f t="shared" si="187"/>
        <v>0</v>
      </c>
      <c r="AL408" s="148">
        <f t="shared" si="188"/>
        <v>0</v>
      </c>
      <c r="AM408" s="148">
        <f t="shared" si="189"/>
        <v>0</v>
      </c>
      <c r="AN408" s="148">
        <f t="shared" si="190"/>
        <v>0</v>
      </c>
      <c r="AO408" s="150"/>
      <c r="AP408" s="149" t="e">
        <f t="shared" si="191"/>
        <v>#DIV/0!</v>
      </c>
      <c r="AQ408" s="149" t="e">
        <f t="shared" si="192"/>
        <v>#DIV/0!</v>
      </c>
      <c r="AR408" s="149" t="e">
        <f t="shared" si="193"/>
        <v>#DIV/0!</v>
      </c>
      <c r="AS408" s="149" t="e">
        <f t="shared" si="194"/>
        <v>#DIV/0!</v>
      </c>
      <c r="AT408" s="149" t="e">
        <f t="shared" si="195"/>
        <v>#DIV/0!</v>
      </c>
      <c r="AU408" s="148">
        <f t="shared" si="196"/>
        <v>0</v>
      </c>
      <c r="AV408" s="149" t="e">
        <f t="shared" si="197"/>
        <v>#DIV/0!</v>
      </c>
      <c r="AW408" s="149" t="e">
        <f t="shared" si="198"/>
        <v>#DIV/0!</v>
      </c>
      <c r="AX408" s="149" t="e">
        <f t="shared" si="199"/>
        <v>#DIV/0!</v>
      </c>
      <c r="AY408" s="149" t="e">
        <f t="shared" si="200"/>
        <v>#DIV/0!</v>
      </c>
      <c r="AZ408" s="149" t="e">
        <f t="shared" si="201"/>
        <v>#DIV/0!</v>
      </c>
      <c r="BA408" s="148">
        <f t="shared" si="202"/>
        <v>0</v>
      </c>
      <c r="BB408" s="149" t="e">
        <f t="shared" si="203"/>
        <v>#DIV/0!</v>
      </c>
      <c r="BC408" s="149" t="e">
        <f t="shared" si="204"/>
        <v>#DIV/0!</v>
      </c>
      <c r="BD408" s="149" t="e">
        <f t="shared" si="205"/>
        <v>#DIV/0!</v>
      </c>
      <c r="BE408" s="149" t="e">
        <f t="shared" si="206"/>
        <v>#DIV/0!</v>
      </c>
      <c r="BF408" s="149" t="e">
        <f t="shared" si="207"/>
        <v>#DIV/0!</v>
      </c>
      <c r="BG408" s="148">
        <f t="shared" si="208"/>
        <v>0</v>
      </c>
      <c r="BH408" s="149" t="e">
        <f t="shared" si="209"/>
        <v>#DIV/0!</v>
      </c>
      <c r="BI408" s="149" t="e">
        <f t="shared" si="210"/>
        <v>#DIV/0!</v>
      </c>
      <c r="BJ408" s="149" t="e">
        <f t="shared" si="211"/>
        <v>#DIV/0!</v>
      </c>
      <c r="BK408" s="149" t="e">
        <f t="shared" si="212"/>
        <v>#DIV/0!</v>
      </c>
      <c r="BL408" s="149" t="e">
        <f t="shared" si="213"/>
        <v>#DIV/0!</v>
      </c>
      <c r="BM408" s="148">
        <f t="shared" si="214"/>
        <v>0</v>
      </c>
      <c r="BN408" s="149" t="e">
        <f t="shared" si="215"/>
        <v>#DIV/0!</v>
      </c>
      <c r="BO408" s="149" t="e">
        <f t="shared" si="216"/>
        <v>#DIV/0!</v>
      </c>
      <c r="BP408" s="149" t="e">
        <f t="shared" si="217"/>
        <v>#DIV/0!</v>
      </c>
      <c r="BQ408" s="149" t="e">
        <f t="shared" si="218"/>
        <v>#DIV/0!</v>
      </c>
      <c r="BR408" s="149" t="e">
        <f t="shared" si="219"/>
        <v>#DIV/0!</v>
      </c>
      <c r="BS408" s="148">
        <f t="shared" si="220"/>
        <v>0</v>
      </c>
      <c r="BT408" s="150"/>
      <c r="BU408" s="150" t="e">
        <f>VLOOKUP(I408,Lists!$D$2:$D$19,1,FALSE)</f>
        <v>#N/A</v>
      </c>
      <c r="BV408" s="150" t="e">
        <f>VLOOKUP($I408,Blends!$B$2:$B$115,1,FALSE)</f>
        <v>#N/A</v>
      </c>
      <c r="BW408" s="150"/>
      <c r="BX408" s="151">
        <f>ROUND(IF($I408="Other HFC Blend",(AA408*$L408*SUMIF(Lists!$E$2:$E$133,'Quarterly Information'!$K408,Exchange_Value)+AA408*$N408*SUMIF(Lists!$E$2:$E$133,'Quarterly Information'!$M408,Exchange_Value)+AA408*$P408*SUMIF(Lists!$E$2:$E$133,'Quarterly Information'!$O408,Exchange_Value)+AA408*$R408*SUMIF(Lists!$E$2:$E$133,'Quarterly Information'!$Q408,Exchange_Value)+AA408*$T408*SUMIF(Lists!$E$2:$E$133,'Quarterly Information'!$S408,Exchange_Value))/1000,AA408*SUMIF(Lists!$E$2:$E$133,$I408,Exchange_Value)/1000),1)</f>
        <v>0</v>
      </c>
      <c r="BY408" s="151">
        <f>ROUND(IF($I408="Other HFC Blend",(AB408*$L408*SUMIF(Lists!$E$2:$E$133,'Quarterly Information'!$K408,Exchange_Value)+AB408*$N408*SUMIF(Lists!$E$2:$E$133,'Quarterly Information'!$M408,Exchange_Value)+AB408*$P408*SUMIF(Lists!$E$2:$E$133,'Quarterly Information'!$O408,Exchange_Value)+AB408*$R408*SUMIF(Lists!$E$2:$E$133,'Quarterly Information'!$Q408,Exchange_Value)+AB408*$T408*SUMIF(Lists!$E$2:$E$133,'Quarterly Information'!$S408,Exchange_Value))/1000,AB408*SUMIF(Lists!$E$2:$E$133,$I408,Exchange_Value)/1000),1)</f>
        <v>0</v>
      </c>
      <c r="BZ408" s="151">
        <f>ROUND(IF($I408="Other HFC Blend",(AC408*$L408*SUMIF(Lists!$E$2:$E$133,'Quarterly Information'!$K408,Exchange_Value)+AC408*$N408*SUMIF(Lists!$E$2:$E$133,'Quarterly Information'!$M408,Exchange_Value)+AC408*$P408*SUMIF(Lists!$E$2:$E$133,'Quarterly Information'!$O408,Exchange_Value)+AC408*$R408*SUMIF(Lists!$E$2:$E$133,'Quarterly Information'!$Q408,Exchange_Value)+AC408*$T408*SUMIF(Lists!$E$2:$E$133,'Quarterly Information'!$S408,Exchange_Value))/1000,AC408*SUMIF(Lists!$E$2:$E$133,$I408,Exchange_Value)/1000),1)</f>
        <v>0</v>
      </c>
      <c r="CA408" s="151">
        <f>ROUND(IF($I408="Other HFC Blend",(AD408*$L408*SUMIF(Lists!$E$2:$E$133,'Quarterly Information'!$K408,Exchange_Value)+AD408*$N408*SUMIF(Lists!$E$2:$E$133,'Quarterly Information'!$M408,Exchange_Value)+AD408*$P408*SUMIF(Lists!$E$2:$E$133,'Quarterly Information'!$O408,Exchange_Value)+AD408*$R408*SUMIF(Lists!$E$2:$E$133,'Quarterly Information'!$Q408,Exchange_Value)+AD408*$T408*SUMIF(Lists!$E$2:$E$133,'Quarterly Information'!$S408,Exchange_Value))/1000,AD408*SUMIF(Lists!$E$2:$E$133,$I408,Exchange_Value)/1000),1)</f>
        <v>0</v>
      </c>
      <c r="CB408" s="151">
        <f>ROUND(IF($I408="Other HFC Blend",(AE408*$L408*SUMIF(Lists!$E$2:$E$133,'Quarterly Information'!$K408,Exchange_Value)+AE408*$N408*SUMIF(Lists!$E$2:$E$133,'Quarterly Information'!$M408,Exchange_Value)+AE408*$P408*SUMIF(Lists!$E$2:$E$133,'Quarterly Information'!$O408,Exchange_Value)+AE408*$R408*SUMIF(Lists!$E$2:$E$133,'Quarterly Information'!$Q408,Exchange_Value)+AE408*$T408*SUMIF(Lists!$E$2:$E$133,'Quarterly Information'!$S408,Exchange_Value))/1000,AE408*SUMIF(Lists!$E$2:$E$133,$I408,Exchange_Value)/1000),1)</f>
        <v>0</v>
      </c>
      <c r="CC408" s="151">
        <f>ROUND(IF($I408="Other HFC Blend",(AF408*$L408*SUMIF(Lists!$E$2:$E$133,'Quarterly Information'!$K408,Exchange_Value)+AF408*$N408*SUMIF(Lists!$E$2:$E$133,'Quarterly Information'!$M408,Exchange_Value)+AF408*$P408*SUMIF(Lists!$E$2:$E$133,'Quarterly Information'!$O408,Exchange_Value)+AF408*$R408*SUMIF(Lists!$E$2:$E$133,'Quarterly Information'!$Q408,Exchange_Value)+AF408*$T408*SUMIF(Lists!$E$2:$E$133,'Quarterly Information'!$S408,Exchange_Value))/1000,AF408*SUMIF(Lists!$E$2:$E$133,$I408,Exchange_Value)/1000),1)</f>
        <v>0</v>
      </c>
    </row>
    <row r="409" spans="1:81" ht="14.1">
      <c r="A409" s="18">
        <v>367</v>
      </c>
      <c r="B409" s="46" t="str">
        <f t="shared" si="221"/>
        <v/>
      </c>
      <c r="C409" s="72"/>
      <c r="D409" s="47"/>
      <c r="E409" s="81"/>
      <c r="F409" s="48"/>
      <c r="G409" s="49"/>
      <c r="H409" s="50"/>
      <c r="I409" s="92"/>
      <c r="J409" s="104"/>
      <c r="K409" s="109"/>
      <c r="L409" s="51"/>
      <c r="M409" s="48"/>
      <c r="N409" s="51"/>
      <c r="O409" s="48"/>
      <c r="P409" s="51"/>
      <c r="Q409" s="69"/>
      <c r="R409" s="51"/>
      <c r="S409" s="69"/>
      <c r="T409" s="110"/>
      <c r="U409" s="107"/>
      <c r="V409" s="48"/>
      <c r="W409" s="52"/>
      <c r="X409" s="48"/>
      <c r="Y409" s="116"/>
      <c r="Z409" s="133"/>
      <c r="AA409" s="131"/>
      <c r="AB409" s="76"/>
      <c r="AC409" s="76"/>
      <c r="AD409" s="76"/>
      <c r="AE409" s="76"/>
      <c r="AF409" s="76"/>
      <c r="AG409" s="145"/>
      <c r="AH409"/>
      <c r="AI409" s="148">
        <f t="shared" si="185"/>
        <v>0</v>
      </c>
      <c r="AJ409" s="148">
        <f t="shared" si="186"/>
        <v>0</v>
      </c>
      <c r="AK409" s="148">
        <f t="shared" si="187"/>
        <v>0</v>
      </c>
      <c r="AL409" s="148">
        <f t="shared" si="188"/>
        <v>0</v>
      </c>
      <c r="AM409" s="148">
        <f t="shared" si="189"/>
        <v>0</v>
      </c>
      <c r="AN409" s="148">
        <f t="shared" si="190"/>
        <v>0</v>
      </c>
      <c r="AO409" s="150"/>
      <c r="AP409" s="149" t="e">
        <f t="shared" si="191"/>
        <v>#DIV/0!</v>
      </c>
      <c r="AQ409" s="149" t="e">
        <f t="shared" si="192"/>
        <v>#DIV/0!</v>
      </c>
      <c r="AR409" s="149" t="e">
        <f t="shared" si="193"/>
        <v>#DIV/0!</v>
      </c>
      <c r="AS409" s="149" t="e">
        <f t="shared" si="194"/>
        <v>#DIV/0!</v>
      </c>
      <c r="AT409" s="149" t="e">
        <f t="shared" si="195"/>
        <v>#DIV/0!</v>
      </c>
      <c r="AU409" s="148">
        <f t="shared" si="196"/>
        <v>0</v>
      </c>
      <c r="AV409" s="149" t="e">
        <f t="shared" si="197"/>
        <v>#DIV/0!</v>
      </c>
      <c r="AW409" s="149" t="e">
        <f t="shared" si="198"/>
        <v>#DIV/0!</v>
      </c>
      <c r="AX409" s="149" t="e">
        <f t="shared" si="199"/>
        <v>#DIV/0!</v>
      </c>
      <c r="AY409" s="149" t="e">
        <f t="shared" si="200"/>
        <v>#DIV/0!</v>
      </c>
      <c r="AZ409" s="149" t="e">
        <f t="shared" si="201"/>
        <v>#DIV/0!</v>
      </c>
      <c r="BA409" s="148">
        <f t="shared" si="202"/>
        <v>0</v>
      </c>
      <c r="BB409" s="149" t="e">
        <f t="shared" si="203"/>
        <v>#DIV/0!</v>
      </c>
      <c r="BC409" s="149" t="e">
        <f t="shared" si="204"/>
        <v>#DIV/0!</v>
      </c>
      <c r="BD409" s="149" t="e">
        <f t="shared" si="205"/>
        <v>#DIV/0!</v>
      </c>
      <c r="BE409" s="149" t="e">
        <f t="shared" si="206"/>
        <v>#DIV/0!</v>
      </c>
      <c r="BF409" s="149" t="e">
        <f t="shared" si="207"/>
        <v>#DIV/0!</v>
      </c>
      <c r="BG409" s="148">
        <f t="shared" si="208"/>
        <v>0</v>
      </c>
      <c r="BH409" s="149" t="e">
        <f t="shared" si="209"/>
        <v>#DIV/0!</v>
      </c>
      <c r="BI409" s="149" t="e">
        <f t="shared" si="210"/>
        <v>#DIV/0!</v>
      </c>
      <c r="BJ409" s="149" t="e">
        <f t="shared" si="211"/>
        <v>#DIV/0!</v>
      </c>
      <c r="BK409" s="149" t="e">
        <f t="shared" si="212"/>
        <v>#DIV/0!</v>
      </c>
      <c r="BL409" s="149" t="e">
        <f t="shared" si="213"/>
        <v>#DIV/0!</v>
      </c>
      <c r="BM409" s="148">
        <f t="shared" si="214"/>
        <v>0</v>
      </c>
      <c r="BN409" s="149" t="e">
        <f t="shared" si="215"/>
        <v>#DIV/0!</v>
      </c>
      <c r="BO409" s="149" t="e">
        <f t="shared" si="216"/>
        <v>#DIV/0!</v>
      </c>
      <c r="BP409" s="149" t="e">
        <f t="shared" si="217"/>
        <v>#DIV/0!</v>
      </c>
      <c r="BQ409" s="149" t="e">
        <f t="shared" si="218"/>
        <v>#DIV/0!</v>
      </c>
      <c r="BR409" s="149" t="e">
        <f t="shared" si="219"/>
        <v>#DIV/0!</v>
      </c>
      <c r="BS409" s="148">
        <f t="shared" si="220"/>
        <v>0</v>
      </c>
      <c r="BT409" s="150"/>
      <c r="BU409" s="150" t="e">
        <f>VLOOKUP(I409,Lists!$D$2:$D$19,1,FALSE)</f>
        <v>#N/A</v>
      </c>
      <c r="BV409" s="150" t="e">
        <f>VLOOKUP($I409,Blends!$B$2:$B$115,1,FALSE)</f>
        <v>#N/A</v>
      </c>
      <c r="BW409" s="150"/>
      <c r="BX409" s="151">
        <f>ROUND(IF($I409="Other HFC Blend",(AA409*$L409*SUMIF(Lists!$E$2:$E$133,'Quarterly Information'!$K409,Exchange_Value)+AA409*$N409*SUMIF(Lists!$E$2:$E$133,'Quarterly Information'!$M409,Exchange_Value)+AA409*$P409*SUMIF(Lists!$E$2:$E$133,'Quarterly Information'!$O409,Exchange_Value)+AA409*$R409*SUMIF(Lists!$E$2:$E$133,'Quarterly Information'!$Q409,Exchange_Value)+AA409*$T409*SUMIF(Lists!$E$2:$E$133,'Quarterly Information'!$S409,Exchange_Value))/1000,AA409*SUMIF(Lists!$E$2:$E$133,$I409,Exchange_Value)/1000),1)</f>
        <v>0</v>
      </c>
      <c r="BY409" s="151">
        <f>ROUND(IF($I409="Other HFC Blend",(AB409*$L409*SUMIF(Lists!$E$2:$E$133,'Quarterly Information'!$K409,Exchange_Value)+AB409*$N409*SUMIF(Lists!$E$2:$E$133,'Quarterly Information'!$M409,Exchange_Value)+AB409*$P409*SUMIF(Lists!$E$2:$E$133,'Quarterly Information'!$O409,Exchange_Value)+AB409*$R409*SUMIF(Lists!$E$2:$E$133,'Quarterly Information'!$Q409,Exchange_Value)+AB409*$T409*SUMIF(Lists!$E$2:$E$133,'Quarterly Information'!$S409,Exchange_Value))/1000,AB409*SUMIF(Lists!$E$2:$E$133,$I409,Exchange_Value)/1000),1)</f>
        <v>0</v>
      </c>
      <c r="BZ409" s="151">
        <f>ROUND(IF($I409="Other HFC Blend",(AC409*$L409*SUMIF(Lists!$E$2:$E$133,'Quarterly Information'!$K409,Exchange_Value)+AC409*$N409*SUMIF(Lists!$E$2:$E$133,'Quarterly Information'!$M409,Exchange_Value)+AC409*$P409*SUMIF(Lists!$E$2:$E$133,'Quarterly Information'!$O409,Exchange_Value)+AC409*$R409*SUMIF(Lists!$E$2:$E$133,'Quarterly Information'!$Q409,Exchange_Value)+AC409*$T409*SUMIF(Lists!$E$2:$E$133,'Quarterly Information'!$S409,Exchange_Value))/1000,AC409*SUMIF(Lists!$E$2:$E$133,$I409,Exchange_Value)/1000),1)</f>
        <v>0</v>
      </c>
      <c r="CA409" s="151">
        <f>ROUND(IF($I409="Other HFC Blend",(AD409*$L409*SUMIF(Lists!$E$2:$E$133,'Quarterly Information'!$K409,Exchange_Value)+AD409*$N409*SUMIF(Lists!$E$2:$E$133,'Quarterly Information'!$M409,Exchange_Value)+AD409*$P409*SUMIF(Lists!$E$2:$E$133,'Quarterly Information'!$O409,Exchange_Value)+AD409*$R409*SUMIF(Lists!$E$2:$E$133,'Quarterly Information'!$Q409,Exchange_Value)+AD409*$T409*SUMIF(Lists!$E$2:$E$133,'Quarterly Information'!$S409,Exchange_Value))/1000,AD409*SUMIF(Lists!$E$2:$E$133,$I409,Exchange_Value)/1000),1)</f>
        <v>0</v>
      </c>
      <c r="CB409" s="151">
        <f>ROUND(IF($I409="Other HFC Blend",(AE409*$L409*SUMIF(Lists!$E$2:$E$133,'Quarterly Information'!$K409,Exchange_Value)+AE409*$N409*SUMIF(Lists!$E$2:$E$133,'Quarterly Information'!$M409,Exchange_Value)+AE409*$P409*SUMIF(Lists!$E$2:$E$133,'Quarterly Information'!$O409,Exchange_Value)+AE409*$R409*SUMIF(Lists!$E$2:$E$133,'Quarterly Information'!$Q409,Exchange_Value)+AE409*$T409*SUMIF(Lists!$E$2:$E$133,'Quarterly Information'!$S409,Exchange_Value))/1000,AE409*SUMIF(Lists!$E$2:$E$133,$I409,Exchange_Value)/1000),1)</f>
        <v>0</v>
      </c>
      <c r="CC409" s="151">
        <f>ROUND(IF($I409="Other HFC Blend",(AF409*$L409*SUMIF(Lists!$E$2:$E$133,'Quarterly Information'!$K409,Exchange_Value)+AF409*$N409*SUMIF(Lists!$E$2:$E$133,'Quarterly Information'!$M409,Exchange_Value)+AF409*$P409*SUMIF(Lists!$E$2:$E$133,'Quarterly Information'!$O409,Exchange_Value)+AF409*$R409*SUMIF(Lists!$E$2:$E$133,'Quarterly Information'!$Q409,Exchange_Value)+AF409*$T409*SUMIF(Lists!$E$2:$E$133,'Quarterly Information'!$S409,Exchange_Value))/1000,AF409*SUMIF(Lists!$E$2:$E$133,$I409,Exchange_Value)/1000),1)</f>
        <v>0</v>
      </c>
    </row>
    <row r="410" spans="1:81" ht="14.1">
      <c r="A410" s="18">
        <v>368</v>
      </c>
      <c r="B410" s="46" t="str">
        <f t="shared" si="221"/>
        <v/>
      </c>
      <c r="C410" s="72"/>
      <c r="D410" s="47"/>
      <c r="E410" s="81"/>
      <c r="F410" s="48"/>
      <c r="G410" s="49"/>
      <c r="H410" s="50"/>
      <c r="I410" s="92"/>
      <c r="J410" s="104"/>
      <c r="K410" s="109"/>
      <c r="L410" s="51"/>
      <c r="M410" s="48"/>
      <c r="N410" s="51"/>
      <c r="O410" s="48"/>
      <c r="P410" s="51"/>
      <c r="Q410" s="69"/>
      <c r="R410" s="51"/>
      <c r="S410" s="69"/>
      <c r="T410" s="110"/>
      <c r="U410" s="107"/>
      <c r="V410" s="48"/>
      <c r="W410" s="52"/>
      <c r="X410" s="48"/>
      <c r="Y410" s="116"/>
      <c r="Z410" s="133"/>
      <c r="AA410" s="131"/>
      <c r="AB410" s="76"/>
      <c r="AC410" s="76"/>
      <c r="AD410" s="76"/>
      <c r="AE410" s="76"/>
      <c r="AF410" s="76"/>
      <c r="AG410" s="145"/>
      <c r="AH410"/>
      <c r="AI410" s="148">
        <f t="shared" si="185"/>
        <v>0</v>
      </c>
      <c r="AJ410" s="148">
        <f t="shared" si="186"/>
        <v>0</v>
      </c>
      <c r="AK410" s="148">
        <f t="shared" si="187"/>
        <v>0</v>
      </c>
      <c r="AL410" s="148">
        <f t="shared" si="188"/>
        <v>0</v>
      </c>
      <c r="AM410" s="148">
        <f t="shared" si="189"/>
        <v>0</v>
      </c>
      <c r="AN410" s="148">
        <f t="shared" si="190"/>
        <v>0</v>
      </c>
      <c r="AO410" s="150"/>
      <c r="AP410" s="149" t="e">
        <f t="shared" si="191"/>
        <v>#DIV/0!</v>
      </c>
      <c r="AQ410" s="149" t="e">
        <f t="shared" si="192"/>
        <v>#DIV/0!</v>
      </c>
      <c r="AR410" s="149" t="e">
        <f t="shared" si="193"/>
        <v>#DIV/0!</v>
      </c>
      <c r="AS410" s="149" t="e">
        <f t="shared" si="194"/>
        <v>#DIV/0!</v>
      </c>
      <c r="AT410" s="149" t="e">
        <f t="shared" si="195"/>
        <v>#DIV/0!</v>
      </c>
      <c r="AU410" s="148">
        <f t="shared" si="196"/>
        <v>0</v>
      </c>
      <c r="AV410" s="149" t="e">
        <f t="shared" si="197"/>
        <v>#DIV/0!</v>
      </c>
      <c r="AW410" s="149" t="e">
        <f t="shared" si="198"/>
        <v>#DIV/0!</v>
      </c>
      <c r="AX410" s="149" t="e">
        <f t="shared" si="199"/>
        <v>#DIV/0!</v>
      </c>
      <c r="AY410" s="149" t="e">
        <f t="shared" si="200"/>
        <v>#DIV/0!</v>
      </c>
      <c r="AZ410" s="149" t="e">
        <f t="shared" si="201"/>
        <v>#DIV/0!</v>
      </c>
      <c r="BA410" s="148">
        <f t="shared" si="202"/>
        <v>0</v>
      </c>
      <c r="BB410" s="149" t="e">
        <f t="shared" si="203"/>
        <v>#DIV/0!</v>
      </c>
      <c r="BC410" s="149" t="e">
        <f t="shared" si="204"/>
        <v>#DIV/0!</v>
      </c>
      <c r="BD410" s="149" t="e">
        <f t="shared" si="205"/>
        <v>#DIV/0!</v>
      </c>
      <c r="BE410" s="149" t="e">
        <f t="shared" si="206"/>
        <v>#DIV/0!</v>
      </c>
      <c r="BF410" s="149" t="e">
        <f t="shared" si="207"/>
        <v>#DIV/0!</v>
      </c>
      <c r="BG410" s="148">
        <f t="shared" si="208"/>
        <v>0</v>
      </c>
      <c r="BH410" s="149" t="e">
        <f t="shared" si="209"/>
        <v>#DIV/0!</v>
      </c>
      <c r="BI410" s="149" t="e">
        <f t="shared" si="210"/>
        <v>#DIV/0!</v>
      </c>
      <c r="BJ410" s="149" t="e">
        <f t="shared" si="211"/>
        <v>#DIV/0!</v>
      </c>
      <c r="BK410" s="149" t="e">
        <f t="shared" si="212"/>
        <v>#DIV/0!</v>
      </c>
      <c r="BL410" s="149" t="e">
        <f t="shared" si="213"/>
        <v>#DIV/0!</v>
      </c>
      <c r="BM410" s="148">
        <f t="shared" si="214"/>
        <v>0</v>
      </c>
      <c r="BN410" s="149" t="e">
        <f t="shared" si="215"/>
        <v>#DIV/0!</v>
      </c>
      <c r="BO410" s="149" t="e">
        <f t="shared" si="216"/>
        <v>#DIV/0!</v>
      </c>
      <c r="BP410" s="149" t="e">
        <f t="shared" si="217"/>
        <v>#DIV/0!</v>
      </c>
      <c r="BQ410" s="149" t="e">
        <f t="shared" si="218"/>
        <v>#DIV/0!</v>
      </c>
      <c r="BR410" s="149" t="e">
        <f t="shared" si="219"/>
        <v>#DIV/0!</v>
      </c>
      <c r="BS410" s="148">
        <f t="shared" si="220"/>
        <v>0</v>
      </c>
      <c r="BT410" s="150"/>
      <c r="BU410" s="150" t="e">
        <f>VLOOKUP(I410,Lists!$D$2:$D$19,1,FALSE)</f>
        <v>#N/A</v>
      </c>
      <c r="BV410" s="150" t="e">
        <f>VLOOKUP($I410,Blends!$B$2:$B$115,1,FALSE)</f>
        <v>#N/A</v>
      </c>
      <c r="BW410" s="150"/>
      <c r="BX410" s="151">
        <f>ROUND(IF($I410="Other HFC Blend",(AA410*$L410*SUMIF(Lists!$E$2:$E$133,'Quarterly Information'!$K410,Exchange_Value)+AA410*$N410*SUMIF(Lists!$E$2:$E$133,'Quarterly Information'!$M410,Exchange_Value)+AA410*$P410*SUMIF(Lists!$E$2:$E$133,'Quarterly Information'!$O410,Exchange_Value)+AA410*$R410*SUMIF(Lists!$E$2:$E$133,'Quarterly Information'!$Q410,Exchange_Value)+AA410*$T410*SUMIF(Lists!$E$2:$E$133,'Quarterly Information'!$S410,Exchange_Value))/1000,AA410*SUMIF(Lists!$E$2:$E$133,$I410,Exchange_Value)/1000),1)</f>
        <v>0</v>
      </c>
      <c r="BY410" s="151">
        <f>ROUND(IF($I410="Other HFC Blend",(AB410*$L410*SUMIF(Lists!$E$2:$E$133,'Quarterly Information'!$K410,Exchange_Value)+AB410*$N410*SUMIF(Lists!$E$2:$E$133,'Quarterly Information'!$M410,Exchange_Value)+AB410*$P410*SUMIF(Lists!$E$2:$E$133,'Quarterly Information'!$O410,Exchange_Value)+AB410*$R410*SUMIF(Lists!$E$2:$E$133,'Quarterly Information'!$Q410,Exchange_Value)+AB410*$T410*SUMIF(Lists!$E$2:$E$133,'Quarterly Information'!$S410,Exchange_Value))/1000,AB410*SUMIF(Lists!$E$2:$E$133,$I410,Exchange_Value)/1000),1)</f>
        <v>0</v>
      </c>
      <c r="BZ410" s="151">
        <f>ROUND(IF($I410="Other HFC Blend",(AC410*$L410*SUMIF(Lists!$E$2:$E$133,'Quarterly Information'!$K410,Exchange_Value)+AC410*$N410*SUMIF(Lists!$E$2:$E$133,'Quarterly Information'!$M410,Exchange_Value)+AC410*$P410*SUMIF(Lists!$E$2:$E$133,'Quarterly Information'!$O410,Exchange_Value)+AC410*$R410*SUMIF(Lists!$E$2:$E$133,'Quarterly Information'!$Q410,Exchange_Value)+AC410*$T410*SUMIF(Lists!$E$2:$E$133,'Quarterly Information'!$S410,Exchange_Value))/1000,AC410*SUMIF(Lists!$E$2:$E$133,$I410,Exchange_Value)/1000),1)</f>
        <v>0</v>
      </c>
      <c r="CA410" s="151">
        <f>ROUND(IF($I410="Other HFC Blend",(AD410*$L410*SUMIF(Lists!$E$2:$E$133,'Quarterly Information'!$K410,Exchange_Value)+AD410*$N410*SUMIF(Lists!$E$2:$E$133,'Quarterly Information'!$M410,Exchange_Value)+AD410*$P410*SUMIF(Lists!$E$2:$E$133,'Quarterly Information'!$O410,Exchange_Value)+AD410*$R410*SUMIF(Lists!$E$2:$E$133,'Quarterly Information'!$Q410,Exchange_Value)+AD410*$T410*SUMIF(Lists!$E$2:$E$133,'Quarterly Information'!$S410,Exchange_Value))/1000,AD410*SUMIF(Lists!$E$2:$E$133,$I410,Exchange_Value)/1000),1)</f>
        <v>0</v>
      </c>
      <c r="CB410" s="151">
        <f>ROUND(IF($I410="Other HFC Blend",(AE410*$L410*SUMIF(Lists!$E$2:$E$133,'Quarterly Information'!$K410,Exchange_Value)+AE410*$N410*SUMIF(Lists!$E$2:$E$133,'Quarterly Information'!$M410,Exchange_Value)+AE410*$P410*SUMIF(Lists!$E$2:$E$133,'Quarterly Information'!$O410,Exchange_Value)+AE410*$R410*SUMIF(Lists!$E$2:$E$133,'Quarterly Information'!$Q410,Exchange_Value)+AE410*$T410*SUMIF(Lists!$E$2:$E$133,'Quarterly Information'!$S410,Exchange_Value))/1000,AE410*SUMIF(Lists!$E$2:$E$133,$I410,Exchange_Value)/1000),1)</f>
        <v>0</v>
      </c>
      <c r="CC410" s="151">
        <f>ROUND(IF($I410="Other HFC Blend",(AF410*$L410*SUMIF(Lists!$E$2:$E$133,'Quarterly Information'!$K410,Exchange_Value)+AF410*$N410*SUMIF(Lists!$E$2:$E$133,'Quarterly Information'!$M410,Exchange_Value)+AF410*$P410*SUMIF(Lists!$E$2:$E$133,'Quarterly Information'!$O410,Exchange_Value)+AF410*$R410*SUMIF(Lists!$E$2:$E$133,'Quarterly Information'!$Q410,Exchange_Value)+AF410*$T410*SUMIF(Lists!$E$2:$E$133,'Quarterly Information'!$S410,Exchange_Value))/1000,AF410*SUMIF(Lists!$E$2:$E$133,$I410,Exchange_Value)/1000),1)</f>
        <v>0</v>
      </c>
    </row>
    <row r="411" spans="1:81" ht="14.1">
      <c r="A411" s="18">
        <v>369</v>
      </c>
      <c r="B411" s="46" t="str">
        <f t="shared" si="221"/>
        <v/>
      </c>
      <c r="C411" s="72"/>
      <c r="D411" s="47"/>
      <c r="E411" s="81"/>
      <c r="F411" s="48"/>
      <c r="G411" s="49"/>
      <c r="H411" s="50"/>
      <c r="I411" s="92"/>
      <c r="J411" s="104"/>
      <c r="K411" s="109"/>
      <c r="L411" s="51"/>
      <c r="M411" s="48"/>
      <c r="N411" s="51"/>
      <c r="O411" s="48"/>
      <c r="P411" s="51"/>
      <c r="Q411" s="69"/>
      <c r="R411" s="51"/>
      <c r="S411" s="69"/>
      <c r="T411" s="110"/>
      <c r="U411" s="107"/>
      <c r="V411" s="48"/>
      <c r="W411" s="52"/>
      <c r="X411" s="48"/>
      <c r="Y411" s="116"/>
      <c r="Z411" s="133"/>
      <c r="AA411" s="131"/>
      <c r="AB411" s="76"/>
      <c r="AC411" s="76"/>
      <c r="AD411" s="76"/>
      <c r="AE411" s="76"/>
      <c r="AF411" s="76"/>
      <c r="AG411" s="145"/>
      <c r="AH411"/>
      <c r="AI411" s="148">
        <f t="shared" si="185"/>
        <v>0</v>
      </c>
      <c r="AJ411" s="148">
        <f t="shared" si="186"/>
        <v>0</v>
      </c>
      <c r="AK411" s="148">
        <f t="shared" si="187"/>
        <v>0</v>
      </c>
      <c r="AL411" s="148">
        <f t="shared" si="188"/>
        <v>0</v>
      </c>
      <c r="AM411" s="148">
        <f t="shared" si="189"/>
        <v>0</v>
      </c>
      <c r="AN411" s="148">
        <f t="shared" si="190"/>
        <v>0</v>
      </c>
      <c r="AO411" s="150"/>
      <c r="AP411" s="149" t="e">
        <f t="shared" si="191"/>
        <v>#DIV/0!</v>
      </c>
      <c r="AQ411" s="149" t="e">
        <f t="shared" si="192"/>
        <v>#DIV/0!</v>
      </c>
      <c r="AR411" s="149" t="e">
        <f t="shared" si="193"/>
        <v>#DIV/0!</v>
      </c>
      <c r="AS411" s="149" t="e">
        <f t="shared" si="194"/>
        <v>#DIV/0!</v>
      </c>
      <c r="AT411" s="149" t="e">
        <f t="shared" si="195"/>
        <v>#DIV/0!</v>
      </c>
      <c r="AU411" s="148">
        <f t="shared" si="196"/>
        <v>0</v>
      </c>
      <c r="AV411" s="149" t="e">
        <f t="shared" si="197"/>
        <v>#DIV/0!</v>
      </c>
      <c r="AW411" s="149" t="e">
        <f t="shared" si="198"/>
        <v>#DIV/0!</v>
      </c>
      <c r="AX411" s="149" t="e">
        <f t="shared" si="199"/>
        <v>#DIV/0!</v>
      </c>
      <c r="AY411" s="149" t="e">
        <f t="shared" si="200"/>
        <v>#DIV/0!</v>
      </c>
      <c r="AZ411" s="149" t="e">
        <f t="shared" si="201"/>
        <v>#DIV/0!</v>
      </c>
      <c r="BA411" s="148">
        <f t="shared" si="202"/>
        <v>0</v>
      </c>
      <c r="BB411" s="149" t="e">
        <f t="shared" si="203"/>
        <v>#DIV/0!</v>
      </c>
      <c r="BC411" s="149" t="e">
        <f t="shared" si="204"/>
        <v>#DIV/0!</v>
      </c>
      <c r="BD411" s="149" t="e">
        <f t="shared" si="205"/>
        <v>#DIV/0!</v>
      </c>
      <c r="BE411" s="149" t="e">
        <f t="shared" si="206"/>
        <v>#DIV/0!</v>
      </c>
      <c r="BF411" s="149" t="e">
        <f t="shared" si="207"/>
        <v>#DIV/0!</v>
      </c>
      <c r="BG411" s="148">
        <f t="shared" si="208"/>
        <v>0</v>
      </c>
      <c r="BH411" s="149" t="e">
        <f t="shared" si="209"/>
        <v>#DIV/0!</v>
      </c>
      <c r="BI411" s="149" t="e">
        <f t="shared" si="210"/>
        <v>#DIV/0!</v>
      </c>
      <c r="BJ411" s="149" t="e">
        <f t="shared" si="211"/>
        <v>#DIV/0!</v>
      </c>
      <c r="BK411" s="149" t="e">
        <f t="shared" si="212"/>
        <v>#DIV/0!</v>
      </c>
      <c r="BL411" s="149" t="e">
        <f t="shared" si="213"/>
        <v>#DIV/0!</v>
      </c>
      <c r="BM411" s="148">
        <f t="shared" si="214"/>
        <v>0</v>
      </c>
      <c r="BN411" s="149" t="e">
        <f t="shared" si="215"/>
        <v>#DIV/0!</v>
      </c>
      <c r="BO411" s="149" t="e">
        <f t="shared" si="216"/>
        <v>#DIV/0!</v>
      </c>
      <c r="BP411" s="149" t="e">
        <f t="shared" si="217"/>
        <v>#DIV/0!</v>
      </c>
      <c r="BQ411" s="149" t="e">
        <f t="shared" si="218"/>
        <v>#DIV/0!</v>
      </c>
      <c r="BR411" s="149" t="e">
        <f t="shared" si="219"/>
        <v>#DIV/0!</v>
      </c>
      <c r="BS411" s="148">
        <f t="shared" si="220"/>
        <v>0</v>
      </c>
      <c r="BT411" s="150"/>
      <c r="BU411" s="150" t="e">
        <f>VLOOKUP(I411,Lists!$D$2:$D$19,1,FALSE)</f>
        <v>#N/A</v>
      </c>
      <c r="BV411" s="150" t="e">
        <f>VLOOKUP($I411,Blends!$B$2:$B$115,1,FALSE)</f>
        <v>#N/A</v>
      </c>
      <c r="BW411" s="150"/>
      <c r="BX411" s="151">
        <f>ROUND(IF($I411="Other HFC Blend",(AA411*$L411*SUMIF(Lists!$E$2:$E$133,'Quarterly Information'!$K411,Exchange_Value)+AA411*$N411*SUMIF(Lists!$E$2:$E$133,'Quarterly Information'!$M411,Exchange_Value)+AA411*$P411*SUMIF(Lists!$E$2:$E$133,'Quarterly Information'!$O411,Exchange_Value)+AA411*$R411*SUMIF(Lists!$E$2:$E$133,'Quarterly Information'!$Q411,Exchange_Value)+AA411*$T411*SUMIF(Lists!$E$2:$E$133,'Quarterly Information'!$S411,Exchange_Value))/1000,AA411*SUMIF(Lists!$E$2:$E$133,$I411,Exchange_Value)/1000),1)</f>
        <v>0</v>
      </c>
      <c r="BY411" s="151">
        <f>ROUND(IF($I411="Other HFC Blend",(AB411*$L411*SUMIF(Lists!$E$2:$E$133,'Quarterly Information'!$K411,Exchange_Value)+AB411*$N411*SUMIF(Lists!$E$2:$E$133,'Quarterly Information'!$M411,Exchange_Value)+AB411*$P411*SUMIF(Lists!$E$2:$E$133,'Quarterly Information'!$O411,Exchange_Value)+AB411*$R411*SUMIF(Lists!$E$2:$E$133,'Quarterly Information'!$Q411,Exchange_Value)+AB411*$T411*SUMIF(Lists!$E$2:$E$133,'Quarterly Information'!$S411,Exchange_Value))/1000,AB411*SUMIF(Lists!$E$2:$E$133,$I411,Exchange_Value)/1000),1)</f>
        <v>0</v>
      </c>
      <c r="BZ411" s="151">
        <f>ROUND(IF($I411="Other HFC Blend",(AC411*$L411*SUMIF(Lists!$E$2:$E$133,'Quarterly Information'!$K411,Exchange_Value)+AC411*$N411*SUMIF(Lists!$E$2:$E$133,'Quarterly Information'!$M411,Exchange_Value)+AC411*$P411*SUMIF(Lists!$E$2:$E$133,'Quarterly Information'!$O411,Exchange_Value)+AC411*$R411*SUMIF(Lists!$E$2:$E$133,'Quarterly Information'!$Q411,Exchange_Value)+AC411*$T411*SUMIF(Lists!$E$2:$E$133,'Quarterly Information'!$S411,Exchange_Value))/1000,AC411*SUMIF(Lists!$E$2:$E$133,$I411,Exchange_Value)/1000),1)</f>
        <v>0</v>
      </c>
      <c r="CA411" s="151">
        <f>ROUND(IF($I411="Other HFC Blend",(AD411*$L411*SUMIF(Lists!$E$2:$E$133,'Quarterly Information'!$K411,Exchange_Value)+AD411*$N411*SUMIF(Lists!$E$2:$E$133,'Quarterly Information'!$M411,Exchange_Value)+AD411*$P411*SUMIF(Lists!$E$2:$E$133,'Quarterly Information'!$O411,Exchange_Value)+AD411*$R411*SUMIF(Lists!$E$2:$E$133,'Quarterly Information'!$Q411,Exchange_Value)+AD411*$T411*SUMIF(Lists!$E$2:$E$133,'Quarterly Information'!$S411,Exchange_Value))/1000,AD411*SUMIF(Lists!$E$2:$E$133,$I411,Exchange_Value)/1000),1)</f>
        <v>0</v>
      </c>
      <c r="CB411" s="151">
        <f>ROUND(IF($I411="Other HFC Blend",(AE411*$L411*SUMIF(Lists!$E$2:$E$133,'Quarterly Information'!$K411,Exchange_Value)+AE411*$N411*SUMIF(Lists!$E$2:$E$133,'Quarterly Information'!$M411,Exchange_Value)+AE411*$P411*SUMIF(Lists!$E$2:$E$133,'Quarterly Information'!$O411,Exchange_Value)+AE411*$R411*SUMIF(Lists!$E$2:$E$133,'Quarterly Information'!$Q411,Exchange_Value)+AE411*$T411*SUMIF(Lists!$E$2:$E$133,'Quarterly Information'!$S411,Exchange_Value))/1000,AE411*SUMIF(Lists!$E$2:$E$133,$I411,Exchange_Value)/1000),1)</f>
        <v>0</v>
      </c>
      <c r="CC411" s="151">
        <f>ROUND(IF($I411="Other HFC Blend",(AF411*$L411*SUMIF(Lists!$E$2:$E$133,'Quarterly Information'!$K411,Exchange_Value)+AF411*$N411*SUMIF(Lists!$E$2:$E$133,'Quarterly Information'!$M411,Exchange_Value)+AF411*$P411*SUMIF(Lists!$E$2:$E$133,'Quarterly Information'!$O411,Exchange_Value)+AF411*$R411*SUMIF(Lists!$E$2:$E$133,'Quarterly Information'!$Q411,Exchange_Value)+AF411*$T411*SUMIF(Lists!$E$2:$E$133,'Quarterly Information'!$S411,Exchange_Value))/1000,AF411*SUMIF(Lists!$E$2:$E$133,$I411,Exchange_Value)/1000),1)</f>
        <v>0</v>
      </c>
    </row>
    <row r="412" spans="1:81" ht="14.1">
      <c r="A412" s="18">
        <v>370</v>
      </c>
      <c r="B412" s="46" t="str">
        <f t="shared" si="221"/>
        <v/>
      </c>
      <c r="C412" s="72"/>
      <c r="D412" s="47"/>
      <c r="E412" s="81"/>
      <c r="F412" s="48"/>
      <c r="G412" s="49"/>
      <c r="H412" s="50"/>
      <c r="I412" s="92"/>
      <c r="J412" s="104"/>
      <c r="K412" s="109"/>
      <c r="L412" s="51"/>
      <c r="M412" s="48"/>
      <c r="N412" s="51"/>
      <c r="O412" s="48"/>
      <c r="P412" s="51"/>
      <c r="Q412" s="69"/>
      <c r="R412" s="51"/>
      <c r="S412" s="69"/>
      <c r="T412" s="110"/>
      <c r="U412" s="107"/>
      <c r="V412" s="48"/>
      <c r="W412" s="52"/>
      <c r="X412" s="48"/>
      <c r="Y412" s="116"/>
      <c r="Z412" s="133"/>
      <c r="AA412" s="131"/>
      <c r="AB412" s="76"/>
      <c r="AC412" s="76"/>
      <c r="AD412" s="76"/>
      <c r="AE412" s="76"/>
      <c r="AF412" s="76"/>
      <c r="AG412" s="145"/>
      <c r="AH412"/>
      <c r="AI412" s="148">
        <f t="shared" si="185"/>
        <v>0</v>
      </c>
      <c r="AJ412" s="148">
        <f t="shared" si="186"/>
        <v>0</v>
      </c>
      <c r="AK412" s="148">
        <f t="shared" si="187"/>
        <v>0</v>
      </c>
      <c r="AL412" s="148">
        <f t="shared" si="188"/>
        <v>0</v>
      </c>
      <c r="AM412" s="148">
        <f t="shared" si="189"/>
        <v>0</v>
      </c>
      <c r="AN412" s="148">
        <f t="shared" si="190"/>
        <v>0</v>
      </c>
      <c r="AO412" s="150"/>
      <c r="AP412" s="149" t="e">
        <f t="shared" si="191"/>
        <v>#DIV/0!</v>
      </c>
      <c r="AQ412" s="149" t="e">
        <f t="shared" si="192"/>
        <v>#DIV/0!</v>
      </c>
      <c r="AR412" s="149" t="e">
        <f t="shared" si="193"/>
        <v>#DIV/0!</v>
      </c>
      <c r="AS412" s="149" t="e">
        <f t="shared" si="194"/>
        <v>#DIV/0!</v>
      </c>
      <c r="AT412" s="149" t="e">
        <f t="shared" si="195"/>
        <v>#DIV/0!</v>
      </c>
      <c r="AU412" s="148">
        <f t="shared" si="196"/>
        <v>0</v>
      </c>
      <c r="AV412" s="149" t="e">
        <f t="shared" si="197"/>
        <v>#DIV/0!</v>
      </c>
      <c r="AW412" s="149" t="e">
        <f t="shared" si="198"/>
        <v>#DIV/0!</v>
      </c>
      <c r="AX412" s="149" t="e">
        <f t="shared" si="199"/>
        <v>#DIV/0!</v>
      </c>
      <c r="AY412" s="149" t="e">
        <f t="shared" si="200"/>
        <v>#DIV/0!</v>
      </c>
      <c r="AZ412" s="149" t="e">
        <f t="shared" si="201"/>
        <v>#DIV/0!</v>
      </c>
      <c r="BA412" s="148">
        <f t="shared" si="202"/>
        <v>0</v>
      </c>
      <c r="BB412" s="149" t="e">
        <f t="shared" si="203"/>
        <v>#DIV/0!</v>
      </c>
      <c r="BC412" s="149" t="e">
        <f t="shared" si="204"/>
        <v>#DIV/0!</v>
      </c>
      <c r="BD412" s="149" t="e">
        <f t="shared" si="205"/>
        <v>#DIV/0!</v>
      </c>
      <c r="BE412" s="149" t="e">
        <f t="shared" si="206"/>
        <v>#DIV/0!</v>
      </c>
      <c r="BF412" s="149" t="e">
        <f t="shared" si="207"/>
        <v>#DIV/0!</v>
      </c>
      <c r="BG412" s="148">
        <f t="shared" si="208"/>
        <v>0</v>
      </c>
      <c r="BH412" s="149" t="e">
        <f t="shared" si="209"/>
        <v>#DIV/0!</v>
      </c>
      <c r="BI412" s="149" t="e">
        <f t="shared" si="210"/>
        <v>#DIV/0!</v>
      </c>
      <c r="BJ412" s="149" t="e">
        <f t="shared" si="211"/>
        <v>#DIV/0!</v>
      </c>
      <c r="BK412" s="149" t="e">
        <f t="shared" si="212"/>
        <v>#DIV/0!</v>
      </c>
      <c r="BL412" s="149" t="e">
        <f t="shared" si="213"/>
        <v>#DIV/0!</v>
      </c>
      <c r="BM412" s="148">
        <f t="shared" si="214"/>
        <v>0</v>
      </c>
      <c r="BN412" s="149" t="e">
        <f t="shared" si="215"/>
        <v>#DIV/0!</v>
      </c>
      <c r="BO412" s="149" t="e">
        <f t="shared" si="216"/>
        <v>#DIV/0!</v>
      </c>
      <c r="BP412" s="149" t="e">
        <f t="shared" si="217"/>
        <v>#DIV/0!</v>
      </c>
      <c r="BQ412" s="149" t="e">
        <f t="shared" si="218"/>
        <v>#DIV/0!</v>
      </c>
      <c r="BR412" s="149" t="e">
        <f t="shared" si="219"/>
        <v>#DIV/0!</v>
      </c>
      <c r="BS412" s="148">
        <f t="shared" si="220"/>
        <v>0</v>
      </c>
      <c r="BT412" s="150"/>
      <c r="BU412" s="150" t="e">
        <f>VLOOKUP(I412,Lists!$D$2:$D$19,1,FALSE)</f>
        <v>#N/A</v>
      </c>
      <c r="BV412" s="150" t="e">
        <f>VLOOKUP($I412,Blends!$B$2:$B$115,1,FALSE)</f>
        <v>#N/A</v>
      </c>
      <c r="BW412" s="150"/>
      <c r="BX412" s="151">
        <f>ROUND(IF($I412="Other HFC Blend",(AA412*$L412*SUMIF(Lists!$E$2:$E$133,'Quarterly Information'!$K412,Exchange_Value)+AA412*$N412*SUMIF(Lists!$E$2:$E$133,'Quarterly Information'!$M412,Exchange_Value)+AA412*$P412*SUMIF(Lists!$E$2:$E$133,'Quarterly Information'!$O412,Exchange_Value)+AA412*$R412*SUMIF(Lists!$E$2:$E$133,'Quarterly Information'!$Q412,Exchange_Value)+AA412*$T412*SUMIF(Lists!$E$2:$E$133,'Quarterly Information'!$S412,Exchange_Value))/1000,AA412*SUMIF(Lists!$E$2:$E$133,$I412,Exchange_Value)/1000),1)</f>
        <v>0</v>
      </c>
      <c r="BY412" s="151">
        <f>ROUND(IF($I412="Other HFC Blend",(AB412*$L412*SUMIF(Lists!$E$2:$E$133,'Quarterly Information'!$K412,Exchange_Value)+AB412*$N412*SUMIF(Lists!$E$2:$E$133,'Quarterly Information'!$M412,Exchange_Value)+AB412*$P412*SUMIF(Lists!$E$2:$E$133,'Quarterly Information'!$O412,Exchange_Value)+AB412*$R412*SUMIF(Lists!$E$2:$E$133,'Quarterly Information'!$Q412,Exchange_Value)+AB412*$T412*SUMIF(Lists!$E$2:$E$133,'Quarterly Information'!$S412,Exchange_Value))/1000,AB412*SUMIF(Lists!$E$2:$E$133,$I412,Exchange_Value)/1000),1)</f>
        <v>0</v>
      </c>
      <c r="BZ412" s="151">
        <f>ROUND(IF($I412="Other HFC Blend",(AC412*$L412*SUMIF(Lists!$E$2:$E$133,'Quarterly Information'!$K412,Exchange_Value)+AC412*$N412*SUMIF(Lists!$E$2:$E$133,'Quarterly Information'!$M412,Exchange_Value)+AC412*$P412*SUMIF(Lists!$E$2:$E$133,'Quarterly Information'!$O412,Exchange_Value)+AC412*$R412*SUMIF(Lists!$E$2:$E$133,'Quarterly Information'!$Q412,Exchange_Value)+AC412*$T412*SUMIF(Lists!$E$2:$E$133,'Quarterly Information'!$S412,Exchange_Value))/1000,AC412*SUMIF(Lists!$E$2:$E$133,$I412,Exchange_Value)/1000),1)</f>
        <v>0</v>
      </c>
      <c r="CA412" s="151">
        <f>ROUND(IF($I412="Other HFC Blend",(AD412*$L412*SUMIF(Lists!$E$2:$E$133,'Quarterly Information'!$K412,Exchange_Value)+AD412*$N412*SUMIF(Lists!$E$2:$E$133,'Quarterly Information'!$M412,Exchange_Value)+AD412*$P412*SUMIF(Lists!$E$2:$E$133,'Quarterly Information'!$O412,Exchange_Value)+AD412*$R412*SUMIF(Lists!$E$2:$E$133,'Quarterly Information'!$Q412,Exchange_Value)+AD412*$T412*SUMIF(Lists!$E$2:$E$133,'Quarterly Information'!$S412,Exchange_Value))/1000,AD412*SUMIF(Lists!$E$2:$E$133,$I412,Exchange_Value)/1000),1)</f>
        <v>0</v>
      </c>
      <c r="CB412" s="151">
        <f>ROUND(IF($I412="Other HFC Blend",(AE412*$L412*SUMIF(Lists!$E$2:$E$133,'Quarterly Information'!$K412,Exchange_Value)+AE412*$N412*SUMIF(Lists!$E$2:$E$133,'Quarterly Information'!$M412,Exchange_Value)+AE412*$P412*SUMIF(Lists!$E$2:$E$133,'Quarterly Information'!$O412,Exchange_Value)+AE412*$R412*SUMIF(Lists!$E$2:$E$133,'Quarterly Information'!$Q412,Exchange_Value)+AE412*$T412*SUMIF(Lists!$E$2:$E$133,'Quarterly Information'!$S412,Exchange_Value))/1000,AE412*SUMIF(Lists!$E$2:$E$133,$I412,Exchange_Value)/1000),1)</f>
        <v>0</v>
      </c>
      <c r="CC412" s="151">
        <f>ROUND(IF($I412="Other HFC Blend",(AF412*$L412*SUMIF(Lists!$E$2:$E$133,'Quarterly Information'!$K412,Exchange_Value)+AF412*$N412*SUMIF(Lists!$E$2:$E$133,'Quarterly Information'!$M412,Exchange_Value)+AF412*$P412*SUMIF(Lists!$E$2:$E$133,'Quarterly Information'!$O412,Exchange_Value)+AF412*$R412*SUMIF(Lists!$E$2:$E$133,'Quarterly Information'!$Q412,Exchange_Value)+AF412*$T412*SUMIF(Lists!$E$2:$E$133,'Quarterly Information'!$S412,Exchange_Value))/1000,AF412*SUMIF(Lists!$E$2:$E$133,$I412,Exchange_Value)/1000),1)</f>
        <v>0</v>
      </c>
    </row>
    <row r="413" spans="1:81" ht="14.1">
      <c r="A413" s="18">
        <v>371</v>
      </c>
      <c r="B413" s="46" t="str">
        <f t="shared" si="221"/>
        <v/>
      </c>
      <c r="C413" s="72"/>
      <c r="D413" s="47"/>
      <c r="E413" s="81"/>
      <c r="F413" s="48"/>
      <c r="G413" s="49"/>
      <c r="H413" s="50"/>
      <c r="I413" s="92"/>
      <c r="J413" s="104"/>
      <c r="K413" s="109"/>
      <c r="L413" s="51"/>
      <c r="M413" s="48"/>
      <c r="N413" s="51"/>
      <c r="O413" s="48"/>
      <c r="P413" s="51"/>
      <c r="Q413" s="69"/>
      <c r="R413" s="51"/>
      <c r="S413" s="69"/>
      <c r="T413" s="110"/>
      <c r="U413" s="107"/>
      <c r="V413" s="48"/>
      <c r="W413" s="52"/>
      <c r="X413" s="48"/>
      <c r="Y413" s="116"/>
      <c r="Z413" s="133"/>
      <c r="AA413" s="131"/>
      <c r="AB413" s="76"/>
      <c r="AC413" s="76"/>
      <c r="AD413" s="76"/>
      <c r="AE413" s="76"/>
      <c r="AF413" s="76"/>
      <c r="AG413" s="145"/>
      <c r="AH413"/>
      <c r="AI413" s="148">
        <f t="shared" si="185"/>
        <v>0</v>
      </c>
      <c r="AJ413" s="148">
        <f t="shared" si="186"/>
        <v>0</v>
      </c>
      <c r="AK413" s="148">
        <f t="shared" si="187"/>
        <v>0</v>
      </c>
      <c r="AL413" s="148">
        <f t="shared" si="188"/>
        <v>0</v>
      </c>
      <c r="AM413" s="148">
        <f t="shared" si="189"/>
        <v>0</v>
      </c>
      <c r="AN413" s="148">
        <f t="shared" si="190"/>
        <v>0</v>
      </c>
      <c r="AO413" s="150"/>
      <c r="AP413" s="149" t="e">
        <f t="shared" si="191"/>
        <v>#DIV/0!</v>
      </c>
      <c r="AQ413" s="149" t="e">
        <f t="shared" si="192"/>
        <v>#DIV/0!</v>
      </c>
      <c r="AR413" s="149" t="e">
        <f t="shared" si="193"/>
        <v>#DIV/0!</v>
      </c>
      <c r="AS413" s="149" t="e">
        <f t="shared" si="194"/>
        <v>#DIV/0!</v>
      </c>
      <c r="AT413" s="149" t="e">
        <f t="shared" si="195"/>
        <v>#DIV/0!</v>
      </c>
      <c r="AU413" s="148">
        <f t="shared" si="196"/>
        <v>0</v>
      </c>
      <c r="AV413" s="149" t="e">
        <f t="shared" si="197"/>
        <v>#DIV/0!</v>
      </c>
      <c r="AW413" s="149" t="e">
        <f t="shared" si="198"/>
        <v>#DIV/0!</v>
      </c>
      <c r="AX413" s="149" t="e">
        <f t="shared" si="199"/>
        <v>#DIV/0!</v>
      </c>
      <c r="AY413" s="149" t="e">
        <f t="shared" si="200"/>
        <v>#DIV/0!</v>
      </c>
      <c r="AZ413" s="149" t="e">
        <f t="shared" si="201"/>
        <v>#DIV/0!</v>
      </c>
      <c r="BA413" s="148">
        <f t="shared" si="202"/>
        <v>0</v>
      </c>
      <c r="BB413" s="149" t="e">
        <f t="shared" si="203"/>
        <v>#DIV/0!</v>
      </c>
      <c r="BC413" s="149" t="e">
        <f t="shared" si="204"/>
        <v>#DIV/0!</v>
      </c>
      <c r="BD413" s="149" t="e">
        <f t="shared" si="205"/>
        <v>#DIV/0!</v>
      </c>
      <c r="BE413" s="149" t="e">
        <f t="shared" si="206"/>
        <v>#DIV/0!</v>
      </c>
      <c r="BF413" s="149" t="e">
        <f t="shared" si="207"/>
        <v>#DIV/0!</v>
      </c>
      <c r="BG413" s="148">
        <f t="shared" si="208"/>
        <v>0</v>
      </c>
      <c r="BH413" s="149" t="e">
        <f t="shared" si="209"/>
        <v>#DIV/0!</v>
      </c>
      <c r="BI413" s="149" t="e">
        <f t="shared" si="210"/>
        <v>#DIV/0!</v>
      </c>
      <c r="BJ413" s="149" t="e">
        <f t="shared" si="211"/>
        <v>#DIV/0!</v>
      </c>
      <c r="BK413" s="149" t="e">
        <f t="shared" si="212"/>
        <v>#DIV/0!</v>
      </c>
      <c r="BL413" s="149" t="e">
        <f t="shared" si="213"/>
        <v>#DIV/0!</v>
      </c>
      <c r="BM413" s="148">
        <f t="shared" si="214"/>
        <v>0</v>
      </c>
      <c r="BN413" s="149" t="e">
        <f t="shared" si="215"/>
        <v>#DIV/0!</v>
      </c>
      <c r="BO413" s="149" t="e">
        <f t="shared" si="216"/>
        <v>#DIV/0!</v>
      </c>
      <c r="BP413" s="149" t="e">
        <f t="shared" si="217"/>
        <v>#DIV/0!</v>
      </c>
      <c r="BQ413" s="149" t="e">
        <f t="shared" si="218"/>
        <v>#DIV/0!</v>
      </c>
      <c r="BR413" s="149" t="e">
        <f t="shared" si="219"/>
        <v>#DIV/0!</v>
      </c>
      <c r="BS413" s="148">
        <f t="shared" si="220"/>
        <v>0</v>
      </c>
      <c r="BT413" s="150"/>
      <c r="BU413" s="150" t="e">
        <f>VLOOKUP(I413,Lists!$D$2:$D$19,1,FALSE)</f>
        <v>#N/A</v>
      </c>
      <c r="BV413" s="150" t="e">
        <f>VLOOKUP($I413,Blends!$B$2:$B$115,1,FALSE)</f>
        <v>#N/A</v>
      </c>
      <c r="BW413" s="150"/>
      <c r="BX413" s="151">
        <f>ROUND(IF($I413="Other HFC Blend",(AA413*$L413*SUMIF(Lists!$E$2:$E$133,'Quarterly Information'!$K413,Exchange_Value)+AA413*$N413*SUMIF(Lists!$E$2:$E$133,'Quarterly Information'!$M413,Exchange_Value)+AA413*$P413*SUMIF(Lists!$E$2:$E$133,'Quarterly Information'!$O413,Exchange_Value)+AA413*$R413*SUMIF(Lists!$E$2:$E$133,'Quarterly Information'!$Q413,Exchange_Value)+AA413*$T413*SUMIF(Lists!$E$2:$E$133,'Quarterly Information'!$S413,Exchange_Value))/1000,AA413*SUMIF(Lists!$E$2:$E$133,$I413,Exchange_Value)/1000),1)</f>
        <v>0</v>
      </c>
      <c r="BY413" s="151">
        <f>ROUND(IF($I413="Other HFC Blend",(AB413*$L413*SUMIF(Lists!$E$2:$E$133,'Quarterly Information'!$K413,Exchange_Value)+AB413*$N413*SUMIF(Lists!$E$2:$E$133,'Quarterly Information'!$M413,Exchange_Value)+AB413*$P413*SUMIF(Lists!$E$2:$E$133,'Quarterly Information'!$O413,Exchange_Value)+AB413*$R413*SUMIF(Lists!$E$2:$E$133,'Quarterly Information'!$Q413,Exchange_Value)+AB413*$T413*SUMIF(Lists!$E$2:$E$133,'Quarterly Information'!$S413,Exchange_Value))/1000,AB413*SUMIF(Lists!$E$2:$E$133,$I413,Exchange_Value)/1000),1)</f>
        <v>0</v>
      </c>
      <c r="BZ413" s="151">
        <f>ROUND(IF($I413="Other HFC Blend",(AC413*$L413*SUMIF(Lists!$E$2:$E$133,'Quarterly Information'!$K413,Exchange_Value)+AC413*$N413*SUMIF(Lists!$E$2:$E$133,'Quarterly Information'!$M413,Exchange_Value)+AC413*$P413*SUMIF(Lists!$E$2:$E$133,'Quarterly Information'!$O413,Exchange_Value)+AC413*$R413*SUMIF(Lists!$E$2:$E$133,'Quarterly Information'!$Q413,Exchange_Value)+AC413*$T413*SUMIF(Lists!$E$2:$E$133,'Quarterly Information'!$S413,Exchange_Value))/1000,AC413*SUMIF(Lists!$E$2:$E$133,$I413,Exchange_Value)/1000),1)</f>
        <v>0</v>
      </c>
      <c r="CA413" s="151">
        <f>ROUND(IF($I413="Other HFC Blend",(AD413*$L413*SUMIF(Lists!$E$2:$E$133,'Quarterly Information'!$K413,Exchange_Value)+AD413*$N413*SUMIF(Lists!$E$2:$E$133,'Quarterly Information'!$M413,Exchange_Value)+AD413*$P413*SUMIF(Lists!$E$2:$E$133,'Quarterly Information'!$O413,Exchange_Value)+AD413*$R413*SUMIF(Lists!$E$2:$E$133,'Quarterly Information'!$Q413,Exchange_Value)+AD413*$T413*SUMIF(Lists!$E$2:$E$133,'Quarterly Information'!$S413,Exchange_Value))/1000,AD413*SUMIF(Lists!$E$2:$E$133,$I413,Exchange_Value)/1000),1)</f>
        <v>0</v>
      </c>
      <c r="CB413" s="151">
        <f>ROUND(IF($I413="Other HFC Blend",(AE413*$L413*SUMIF(Lists!$E$2:$E$133,'Quarterly Information'!$K413,Exchange_Value)+AE413*$N413*SUMIF(Lists!$E$2:$E$133,'Quarterly Information'!$M413,Exchange_Value)+AE413*$P413*SUMIF(Lists!$E$2:$E$133,'Quarterly Information'!$O413,Exchange_Value)+AE413*$R413*SUMIF(Lists!$E$2:$E$133,'Quarterly Information'!$Q413,Exchange_Value)+AE413*$T413*SUMIF(Lists!$E$2:$E$133,'Quarterly Information'!$S413,Exchange_Value))/1000,AE413*SUMIF(Lists!$E$2:$E$133,$I413,Exchange_Value)/1000),1)</f>
        <v>0</v>
      </c>
      <c r="CC413" s="151">
        <f>ROUND(IF($I413="Other HFC Blend",(AF413*$L413*SUMIF(Lists!$E$2:$E$133,'Quarterly Information'!$K413,Exchange_Value)+AF413*$N413*SUMIF(Lists!$E$2:$E$133,'Quarterly Information'!$M413,Exchange_Value)+AF413*$P413*SUMIF(Lists!$E$2:$E$133,'Quarterly Information'!$O413,Exchange_Value)+AF413*$R413*SUMIF(Lists!$E$2:$E$133,'Quarterly Information'!$Q413,Exchange_Value)+AF413*$T413*SUMIF(Lists!$E$2:$E$133,'Quarterly Information'!$S413,Exchange_Value))/1000,AF413*SUMIF(Lists!$E$2:$E$133,$I413,Exchange_Value)/1000),1)</f>
        <v>0</v>
      </c>
    </row>
    <row r="414" spans="1:81" ht="14.1">
      <c r="A414" s="18">
        <v>372</v>
      </c>
      <c r="B414" s="46" t="str">
        <f t="shared" si="221"/>
        <v/>
      </c>
      <c r="C414" s="72"/>
      <c r="D414" s="47"/>
      <c r="E414" s="81"/>
      <c r="F414" s="48"/>
      <c r="G414" s="49"/>
      <c r="H414" s="50"/>
      <c r="I414" s="92"/>
      <c r="J414" s="104"/>
      <c r="K414" s="109"/>
      <c r="L414" s="51"/>
      <c r="M414" s="48"/>
      <c r="N414" s="51"/>
      <c r="O414" s="48"/>
      <c r="P414" s="51"/>
      <c r="Q414" s="69"/>
      <c r="R414" s="51"/>
      <c r="S414" s="69"/>
      <c r="T414" s="110"/>
      <c r="U414" s="107"/>
      <c r="V414" s="48"/>
      <c r="W414" s="52"/>
      <c r="X414" s="48"/>
      <c r="Y414" s="116"/>
      <c r="Z414" s="133"/>
      <c r="AA414" s="131"/>
      <c r="AB414" s="76"/>
      <c r="AC414" s="76"/>
      <c r="AD414" s="76"/>
      <c r="AE414" s="76"/>
      <c r="AF414" s="76"/>
      <c r="AG414" s="145"/>
      <c r="AH414"/>
      <c r="AI414" s="148">
        <f t="shared" si="185"/>
        <v>0</v>
      </c>
      <c r="AJ414" s="148">
        <f t="shared" si="186"/>
        <v>0</v>
      </c>
      <c r="AK414" s="148">
        <f t="shared" si="187"/>
        <v>0</v>
      </c>
      <c r="AL414" s="148">
        <f t="shared" si="188"/>
        <v>0</v>
      </c>
      <c r="AM414" s="148">
        <f t="shared" si="189"/>
        <v>0</v>
      </c>
      <c r="AN414" s="148">
        <f t="shared" si="190"/>
        <v>0</v>
      </c>
      <c r="AO414" s="150"/>
      <c r="AP414" s="149" t="e">
        <f t="shared" si="191"/>
        <v>#DIV/0!</v>
      </c>
      <c r="AQ414" s="149" t="e">
        <f t="shared" si="192"/>
        <v>#DIV/0!</v>
      </c>
      <c r="AR414" s="149" t="e">
        <f t="shared" si="193"/>
        <v>#DIV/0!</v>
      </c>
      <c r="AS414" s="149" t="e">
        <f t="shared" si="194"/>
        <v>#DIV/0!</v>
      </c>
      <c r="AT414" s="149" t="e">
        <f t="shared" si="195"/>
        <v>#DIV/0!</v>
      </c>
      <c r="AU414" s="148">
        <f t="shared" si="196"/>
        <v>0</v>
      </c>
      <c r="AV414" s="149" t="e">
        <f t="shared" si="197"/>
        <v>#DIV/0!</v>
      </c>
      <c r="AW414" s="149" t="e">
        <f t="shared" si="198"/>
        <v>#DIV/0!</v>
      </c>
      <c r="AX414" s="149" t="e">
        <f t="shared" si="199"/>
        <v>#DIV/0!</v>
      </c>
      <c r="AY414" s="149" t="e">
        <f t="shared" si="200"/>
        <v>#DIV/0!</v>
      </c>
      <c r="AZ414" s="149" t="e">
        <f t="shared" si="201"/>
        <v>#DIV/0!</v>
      </c>
      <c r="BA414" s="148">
        <f t="shared" si="202"/>
        <v>0</v>
      </c>
      <c r="BB414" s="149" t="e">
        <f t="shared" si="203"/>
        <v>#DIV/0!</v>
      </c>
      <c r="BC414" s="149" t="e">
        <f t="shared" si="204"/>
        <v>#DIV/0!</v>
      </c>
      <c r="BD414" s="149" t="e">
        <f t="shared" si="205"/>
        <v>#DIV/0!</v>
      </c>
      <c r="BE414" s="149" t="e">
        <f t="shared" si="206"/>
        <v>#DIV/0!</v>
      </c>
      <c r="BF414" s="149" t="e">
        <f t="shared" si="207"/>
        <v>#DIV/0!</v>
      </c>
      <c r="BG414" s="148">
        <f t="shared" si="208"/>
        <v>0</v>
      </c>
      <c r="BH414" s="149" t="e">
        <f t="shared" si="209"/>
        <v>#DIV/0!</v>
      </c>
      <c r="BI414" s="149" t="e">
        <f t="shared" si="210"/>
        <v>#DIV/0!</v>
      </c>
      <c r="BJ414" s="149" t="e">
        <f t="shared" si="211"/>
        <v>#DIV/0!</v>
      </c>
      <c r="BK414" s="149" t="e">
        <f t="shared" si="212"/>
        <v>#DIV/0!</v>
      </c>
      <c r="BL414" s="149" t="e">
        <f t="shared" si="213"/>
        <v>#DIV/0!</v>
      </c>
      <c r="BM414" s="148">
        <f t="shared" si="214"/>
        <v>0</v>
      </c>
      <c r="BN414" s="149" t="e">
        <f t="shared" si="215"/>
        <v>#DIV/0!</v>
      </c>
      <c r="BO414" s="149" t="e">
        <f t="shared" si="216"/>
        <v>#DIV/0!</v>
      </c>
      <c r="BP414" s="149" t="e">
        <f t="shared" si="217"/>
        <v>#DIV/0!</v>
      </c>
      <c r="BQ414" s="149" t="e">
        <f t="shared" si="218"/>
        <v>#DIV/0!</v>
      </c>
      <c r="BR414" s="149" t="e">
        <f t="shared" si="219"/>
        <v>#DIV/0!</v>
      </c>
      <c r="BS414" s="148">
        <f t="shared" si="220"/>
        <v>0</v>
      </c>
      <c r="BT414" s="150"/>
      <c r="BU414" s="150" t="e">
        <f>VLOOKUP(I414,Lists!$D$2:$D$19,1,FALSE)</f>
        <v>#N/A</v>
      </c>
      <c r="BV414" s="150" t="e">
        <f>VLOOKUP($I414,Blends!$B$2:$B$115,1,FALSE)</f>
        <v>#N/A</v>
      </c>
      <c r="BW414" s="150"/>
      <c r="BX414" s="151">
        <f>ROUND(IF($I414="Other HFC Blend",(AA414*$L414*SUMIF(Lists!$E$2:$E$133,'Quarterly Information'!$K414,Exchange_Value)+AA414*$N414*SUMIF(Lists!$E$2:$E$133,'Quarterly Information'!$M414,Exchange_Value)+AA414*$P414*SUMIF(Lists!$E$2:$E$133,'Quarterly Information'!$O414,Exchange_Value)+AA414*$R414*SUMIF(Lists!$E$2:$E$133,'Quarterly Information'!$Q414,Exchange_Value)+AA414*$T414*SUMIF(Lists!$E$2:$E$133,'Quarterly Information'!$S414,Exchange_Value))/1000,AA414*SUMIF(Lists!$E$2:$E$133,$I414,Exchange_Value)/1000),1)</f>
        <v>0</v>
      </c>
      <c r="BY414" s="151">
        <f>ROUND(IF($I414="Other HFC Blend",(AB414*$L414*SUMIF(Lists!$E$2:$E$133,'Quarterly Information'!$K414,Exchange_Value)+AB414*$N414*SUMIF(Lists!$E$2:$E$133,'Quarterly Information'!$M414,Exchange_Value)+AB414*$P414*SUMIF(Lists!$E$2:$E$133,'Quarterly Information'!$O414,Exchange_Value)+AB414*$R414*SUMIF(Lists!$E$2:$E$133,'Quarterly Information'!$Q414,Exchange_Value)+AB414*$T414*SUMIF(Lists!$E$2:$E$133,'Quarterly Information'!$S414,Exchange_Value))/1000,AB414*SUMIF(Lists!$E$2:$E$133,$I414,Exchange_Value)/1000),1)</f>
        <v>0</v>
      </c>
      <c r="BZ414" s="151">
        <f>ROUND(IF($I414="Other HFC Blend",(AC414*$L414*SUMIF(Lists!$E$2:$E$133,'Quarterly Information'!$K414,Exchange_Value)+AC414*$N414*SUMIF(Lists!$E$2:$E$133,'Quarterly Information'!$M414,Exchange_Value)+AC414*$P414*SUMIF(Lists!$E$2:$E$133,'Quarterly Information'!$O414,Exchange_Value)+AC414*$R414*SUMIF(Lists!$E$2:$E$133,'Quarterly Information'!$Q414,Exchange_Value)+AC414*$T414*SUMIF(Lists!$E$2:$E$133,'Quarterly Information'!$S414,Exchange_Value))/1000,AC414*SUMIF(Lists!$E$2:$E$133,$I414,Exchange_Value)/1000),1)</f>
        <v>0</v>
      </c>
      <c r="CA414" s="151">
        <f>ROUND(IF($I414="Other HFC Blend",(AD414*$L414*SUMIF(Lists!$E$2:$E$133,'Quarterly Information'!$K414,Exchange_Value)+AD414*$N414*SUMIF(Lists!$E$2:$E$133,'Quarterly Information'!$M414,Exchange_Value)+AD414*$P414*SUMIF(Lists!$E$2:$E$133,'Quarterly Information'!$O414,Exchange_Value)+AD414*$R414*SUMIF(Lists!$E$2:$E$133,'Quarterly Information'!$Q414,Exchange_Value)+AD414*$T414*SUMIF(Lists!$E$2:$E$133,'Quarterly Information'!$S414,Exchange_Value))/1000,AD414*SUMIF(Lists!$E$2:$E$133,$I414,Exchange_Value)/1000),1)</f>
        <v>0</v>
      </c>
      <c r="CB414" s="151">
        <f>ROUND(IF($I414="Other HFC Blend",(AE414*$L414*SUMIF(Lists!$E$2:$E$133,'Quarterly Information'!$K414,Exchange_Value)+AE414*$N414*SUMIF(Lists!$E$2:$E$133,'Quarterly Information'!$M414,Exchange_Value)+AE414*$P414*SUMIF(Lists!$E$2:$E$133,'Quarterly Information'!$O414,Exchange_Value)+AE414*$R414*SUMIF(Lists!$E$2:$E$133,'Quarterly Information'!$Q414,Exchange_Value)+AE414*$T414*SUMIF(Lists!$E$2:$E$133,'Quarterly Information'!$S414,Exchange_Value))/1000,AE414*SUMIF(Lists!$E$2:$E$133,$I414,Exchange_Value)/1000),1)</f>
        <v>0</v>
      </c>
      <c r="CC414" s="151">
        <f>ROUND(IF($I414="Other HFC Blend",(AF414*$L414*SUMIF(Lists!$E$2:$E$133,'Quarterly Information'!$K414,Exchange_Value)+AF414*$N414*SUMIF(Lists!$E$2:$E$133,'Quarterly Information'!$M414,Exchange_Value)+AF414*$P414*SUMIF(Lists!$E$2:$E$133,'Quarterly Information'!$O414,Exchange_Value)+AF414*$R414*SUMIF(Lists!$E$2:$E$133,'Quarterly Information'!$Q414,Exchange_Value)+AF414*$T414*SUMIF(Lists!$E$2:$E$133,'Quarterly Information'!$S414,Exchange_Value))/1000,AF414*SUMIF(Lists!$E$2:$E$133,$I414,Exchange_Value)/1000),1)</f>
        <v>0</v>
      </c>
    </row>
    <row r="415" spans="1:81" ht="14.1">
      <c r="A415" s="18">
        <v>373</v>
      </c>
      <c r="B415" s="46" t="str">
        <f t="shared" si="221"/>
        <v/>
      </c>
      <c r="C415" s="72"/>
      <c r="D415" s="47"/>
      <c r="E415" s="81"/>
      <c r="F415" s="48"/>
      <c r="G415" s="49"/>
      <c r="H415" s="50"/>
      <c r="I415" s="92"/>
      <c r="J415" s="104"/>
      <c r="K415" s="109"/>
      <c r="L415" s="51"/>
      <c r="M415" s="48"/>
      <c r="N415" s="51"/>
      <c r="O415" s="48"/>
      <c r="P415" s="51"/>
      <c r="Q415" s="69"/>
      <c r="R415" s="51"/>
      <c r="S415" s="69"/>
      <c r="T415" s="110"/>
      <c r="U415" s="107"/>
      <c r="V415" s="48"/>
      <c r="W415" s="52"/>
      <c r="X415" s="48"/>
      <c r="Y415" s="116"/>
      <c r="Z415" s="133"/>
      <c r="AA415" s="131"/>
      <c r="AB415" s="76"/>
      <c r="AC415" s="76"/>
      <c r="AD415" s="76"/>
      <c r="AE415" s="76"/>
      <c r="AF415" s="76"/>
      <c r="AG415" s="145"/>
      <c r="AH415"/>
      <c r="AI415" s="148">
        <f t="shared" si="185"/>
        <v>0</v>
      </c>
      <c r="AJ415" s="148">
        <f t="shared" si="186"/>
        <v>0</v>
      </c>
      <c r="AK415" s="148">
        <f t="shared" si="187"/>
        <v>0</v>
      </c>
      <c r="AL415" s="148">
        <f t="shared" si="188"/>
        <v>0</v>
      </c>
      <c r="AM415" s="148">
        <f t="shared" si="189"/>
        <v>0</v>
      </c>
      <c r="AN415" s="148">
        <f t="shared" si="190"/>
        <v>0</v>
      </c>
      <c r="AO415" s="150"/>
      <c r="AP415" s="149" t="e">
        <f t="shared" si="191"/>
        <v>#DIV/0!</v>
      </c>
      <c r="AQ415" s="149" t="e">
        <f t="shared" si="192"/>
        <v>#DIV/0!</v>
      </c>
      <c r="AR415" s="149" t="e">
        <f t="shared" si="193"/>
        <v>#DIV/0!</v>
      </c>
      <c r="AS415" s="149" t="e">
        <f t="shared" si="194"/>
        <v>#DIV/0!</v>
      </c>
      <c r="AT415" s="149" t="e">
        <f t="shared" si="195"/>
        <v>#DIV/0!</v>
      </c>
      <c r="AU415" s="148">
        <f t="shared" si="196"/>
        <v>0</v>
      </c>
      <c r="AV415" s="149" t="e">
        <f t="shared" si="197"/>
        <v>#DIV/0!</v>
      </c>
      <c r="AW415" s="149" t="e">
        <f t="shared" si="198"/>
        <v>#DIV/0!</v>
      </c>
      <c r="AX415" s="149" t="e">
        <f t="shared" si="199"/>
        <v>#DIV/0!</v>
      </c>
      <c r="AY415" s="149" t="e">
        <f t="shared" si="200"/>
        <v>#DIV/0!</v>
      </c>
      <c r="AZ415" s="149" t="e">
        <f t="shared" si="201"/>
        <v>#DIV/0!</v>
      </c>
      <c r="BA415" s="148">
        <f t="shared" si="202"/>
        <v>0</v>
      </c>
      <c r="BB415" s="149" t="e">
        <f t="shared" si="203"/>
        <v>#DIV/0!</v>
      </c>
      <c r="BC415" s="149" t="e">
        <f t="shared" si="204"/>
        <v>#DIV/0!</v>
      </c>
      <c r="BD415" s="149" t="e">
        <f t="shared" si="205"/>
        <v>#DIV/0!</v>
      </c>
      <c r="BE415" s="149" t="e">
        <f t="shared" si="206"/>
        <v>#DIV/0!</v>
      </c>
      <c r="BF415" s="149" t="e">
        <f t="shared" si="207"/>
        <v>#DIV/0!</v>
      </c>
      <c r="BG415" s="148">
        <f t="shared" si="208"/>
        <v>0</v>
      </c>
      <c r="BH415" s="149" t="e">
        <f t="shared" si="209"/>
        <v>#DIV/0!</v>
      </c>
      <c r="BI415" s="149" t="e">
        <f t="shared" si="210"/>
        <v>#DIV/0!</v>
      </c>
      <c r="BJ415" s="149" t="e">
        <f t="shared" si="211"/>
        <v>#DIV/0!</v>
      </c>
      <c r="BK415" s="149" t="e">
        <f t="shared" si="212"/>
        <v>#DIV/0!</v>
      </c>
      <c r="BL415" s="149" t="e">
        <f t="shared" si="213"/>
        <v>#DIV/0!</v>
      </c>
      <c r="BM415" s="148">
        <f t="shared" si="214"/>
        <v>0</v>
      </c>
      <c r="BN415" s="149" t="e">
        <f t="shared" si="215"/>
        <v>#DIV/0!</v>
      </c>
      <c r="BO415" s="149" t="e">
        <f t="shared" si="216"/>
        <v>#DIV/0!</v>
      </c>
      <c r="BP415" s="149" t="e">
        <f t="shared" si="217"/>
        <v>#DIV/0!</v>
      </c>
      <c r="BQ415" s="149" t="e">
        <f t="shared" si="218"/>
        <v>#DIV/0!</v>
      </c>
      <c r="BR415" s="149" t="e">
        <f t="shared" si="219"/>
        <v>#DIV/0!</v>
      </c>
      <c r="BS415" s="148">
        <f t="shared" si="220"/>
        <v>0</v>
      </c>
      <c r="BT415" s="150"/>
      <c r="BU415" s="150" t="e">
        <f>VLOOKUP(I415,Lists!$D$2:$D$19,1,FALSE)</f>
        <v>#N/A</v>
      </c>
      <c r="BV415" s="150" t="e">
        <f>VLOOKUP($I415,Blends!$B$2:$B$115,1,FALSE)</f>
        <v>#N/A</v>
      </c>
      <c r="BW415" s="150"/>
      <c r="BX415" s="151">
        <f>ROUND(IF($I415="Other HFC Blend",(AA415*$L415*SUMIF(Lists!$E$2:$E$133,'Quarterly Information'!$K415,Exchange_Value)+AA415*$N415*SUMIF(Lists!$E$2:$E$133,'Quarterly Information'!$M415,Exchange_Value)+AA415*$P415*SUMIF(Lists!$E$2:$E$133,'Quarterly Information'!$O415,Exchange_Value)+AA415*$R415*SUMIF(Lists!$E$2:$E$133,'Quarterly Information'!$Q415,Exchange_Value)+AA415*$T415*SUMIF(Lists!$E$2:$E$133,'Quarterly Information'!$S415,Exchange_Value))/1000,AA415*SUMIF(Lists!$E$2:$E$133,$I415,Exchange_Value)/1000),1)</f>
        <v>0</v>
      </c>
      <c r="BY415" s="151">
        <f>ROUND(IF($I415="Other HFC Blend",(AB415*$L415*SUMIF(Lists!$E$2:$E$133,'Quarterly Information'!$K415,Exchange_Value)+AB415*$N415*SUMIF(Lists!$E$2:$E$133,'Quarterly Information'!$M415,Exchange_Value)+AB415*$P415*SUMIF(Lists!$E$2:$E$133,'Quarterly Information'!$O415,Exchange_Value)+AB415*$R415*SUMIF(Lists!$E$2:$E$133,'Quarterly Information'!$Q415,Exchange_Value)+AB415*$T415*SUMIF(Lists!$E$2:$E$133,'Quarterly Information'!$S415,Exchange_Value))/1000,AB415*SUMIF(Lists!$E$2:$E$133,$I415,Exchange_Value)/1000),1)</f>
        <v>0</v>
      </c>
      <c r="BZ415" s="151">
        <f>ROUND(IF($I415="Other HFC Blend",(AC415*$L415*SUMIF(Lists!$E$2:$E$133,'Quarterly Information'!$K415,Exchange_Value)+AC415*$N415*SUMIF(Lists!$E$2:$E$133,'Quarterly Information'!$M415,Exchange_Value)+AC415*$P415*SUMIF(Lists!$E$2:$E$133,'Quarterly Information'!$O415,Exchange_Value)+AC415*$R415*SUMIF(Lists!$E$2:$E$133,'Quarterly Information'!$Q415,Exchange_Value)+AC415*$T415*SUMIF(Lists!$E$2:$E$133,'Quarterly Information'!$S415,Exchange_Value))/1000,AC415*SUMIF(Lists!$E$2:$E$133,$I415,Exchange_Value)/1000),1)</f>
        <v>0</v>
      </c>
      <c r="CA415" s="151">
        <f>ROUND(IF($I415="Other HFC Blend",(AD415*$L415*SUMIF(Lists!$E$2:$E$133,'Quarterly Information'!$K415,Exchange_Value)+AD415*$N415*SUMIF(Lists!$E$2:$E$133,'Quarterly Information'!$M415,Exchange_Value)+AD415*$P415*SUMIF(Lists!$E$2:$E$133,'Quarterly Information'!$O415,Exchange_Value)+AD415*$R415*SUMIF(Lists!$E$2:$E$133,'Quarterly Information'!$Q415,Exchange_Value)+AD415*$T415*SUMIF(Lists!$E$2:$E$133,'Quarterly Information'!$S415,Exchange_Value))/1000,AD415*SUMIF(Lists!$E$2:$E$133,$I415,Exchange_Value)/1000),1)</f>
        <v>0</v>
      </c>
      <c r="CB415" s="151">
        <f>ROUND(IF($I415="Other HFC Blend",(AE415*$L415*SUMIF(Lists!$E$2:$E$133,'Quarterly Information'!$K415,Exchange_Value)+AE415*$N415*SUMIF(Lists!$E$2:$E$133,'Quarterly Information'!$M415,Exchange_Value)+AE415*$P415*SUMIF(Lists!$E$2:$E$133,'Quarterly Information'!$O415,Exchange_Value)+AE415*$R415*SUMIF(Lists!$E$2:$E$133,'Quarterly Information'!$Q415,Exchange_Value)+AE415*$T415*SUMIF(Lists!$E$2:$E$133,'Quarterly Information'!$S415,Exchange_Value))/1000,AE415*SUMIF(Lists!$E$2:$E$133,$I415,Exchange_Value)/1000),1)</f>
        <v>0</v>
      </c>
      <c r="CC415" s="151">
        <f>ROUND(IF($I415="Other HFC Blend",(AF415*$L415*SUMIF(Lists!$E$2:$E$133,'Quarterly Information'!$K415,Exchange_Value)+AF415*$N415*SUMIF(Lists!$E$2:$E$133,'Quarterly Information'!$M415,Exchange_Value)+AF415*$P415*SUMIF(Lists!$E$2:$E$133,'Quarterly Information'!$O415,Exchange_Value)+AF415*$R415*SUMIF(Lists!$E$2:$E$133,'Quarterly Information'!$Q415,Exchange_Value)+AF415*$T415*SUMIF(Lists!$E$2:$E$133,'Quarterly Information'!$S415,Exchange_Value))/1000,AF415*SUMIF(Lists!$E$2:$E$133,$I415,Exchange_Value)/1000),1)</f>
        <v>0</v>
      </c>
    </row>
    <row r="416" spans="1:81" ht="14.1">
      <c r="A416" s="18">
        <v>374</v>
      </c>
      <c r="B416" s="46" t="str">
        <f t="shared" si="221"/>
        <v/>
      </c>
      <c r="C416" s="72"/>
      <c r="D416" s="47"/>
      <c r="E416" s="81"/>
      <c r="F416" s="48"/>
      <c r="G416" s="49"/>
      <c r="H416" s="50"/>
      <c r="I416" s="92"/>
      <c r="J416" s="104"/>
      <c r="K416" s="109"/>
      <c r="L416" s="51"/>
      <c r="M416" s="48"/>
      <c r="N416" s="51"/>
      <c r="O416" s="48"/>
      <c r="P416" s="51"/>
      <c r="Q416" s="69"/>
      <c r="R416" s="51"/>
      <c r="S416" s="69"/>
      <c r="T416" s="110"/>
      <c r="U416" s="107"/>
      <c r="V416" s="48"/>
      <c r="W416" s="52"/>
      <c r="X416" s="48"/>
      <c r="Y416" s="116"/>
      <c r="Z416" s="133"/>
      <c r="AA416" s="131"/>
      <c r="AB416" s="76"/>
      <c r="AC416" s="76"/>
      <c r="AD416" s="76"/>
      <c r="AE416" s="76"/>
      <c r="AF416" s="76"/>
      <c r="AG416" s="145"/>
      <c r="AH416"/>
      <c r="AI416" s="148">
        <f t="shared" si="185"/>
        <v>0</v>
      </c>
      <c r="AJ416" s="148">
        <f t="shared" si="186"/>
        <v>0</v>
      </c>
      <c r="AK416" s="148">
        <f t="shared" si="187"/>
        <v>0</v>
      </c>
      <c r="AL416" s="148">
        <f t="shared" si="188"/>
        <v>0</v>
      </c>
      <c r="AM416" s="148">
        <f t="shared" si="189"/>
        <v>0</v>
      </c>
      <c r="AN416" s="148">
        <f t="shared" si="190"/>
        <v>0</v>
      </c>
      <c r="AO416" s="150"/>
      <c r="AP416" s="149" t="e">
        <f t="shared" si="191"/>
        <v>#DIV/0!</v>
      </c>
      <c r="AQ416" s="149" t="e">
        <f t="shared" si="192"/>
        <v>#DIV/0!</v>
      </c>
      <c r="AR416" s="149" t="e">
        <f t="shared" si="193"/>
        <v>#DIV/0!</v>
      </c>
      <c r="AS416" s="149" t="e">
        <f t="shared" si="194"/>
        <v>#DIV/0!</v>
      </c>
      <c r="AT416" s="149" t="e">
        <f t="shared" si="195"/>
        <v>#DIV/0!</v>
      </c>
      <c r="AU416" s="148">
        <f t="shared" si="196"/>
        <v>0</v>
      </c>
      <c r="AV416" s="149" t="e">
        <f t="shared" si="197"/>
        <v>#DIV/0!</v>
      </c>
      <c r="AW416" s="149" t="e">
        <f t="shared" si="198"/>
        <v>#DIV/0!</v>
      </c>
      <c r="AX416" s="149" t="e">
        <f t="shared" si="199"/>
        <v>#DIV/0!</v>
      </c>
      <c r="AY416" s="149" t="e">
        <f t="shared" si="200"/>
        <v>#DIV/0!</v>
      </c>
      <c r="AZ416" s="149" t="e">
        <f t="shared" si="201"/>
        <v>#DIV/0!</v>
      </c>
      <c r="BA416" s="148">
        <f t="shared" si="202"/>
        <v>0</v>
      </c>
      <c r="BB416" s="149" t="e">
        <f t="shared" si="203"/>
        <v>#DIV/0!</v>
      </c>
      <c r="BC416" s="149" t="e">
        <f t="shared" si="204"/>
        <v>#DIV/0!</v>
      </c>
      <c r="BD416" s="149" t="e">
        <f t="shared" si="205"/>
        <v>#DIV/0!</v>
      </c>
      <c r="BE416" s="149" t="e">
        <f t="shared" si="206"/>
        <v>#DIV/0!</v>
      </c>
      <c r="BF416" s="149" t="e">
        <f t="shared" si="207"/>
        <v>#DIV/0!</v>
      </c>
      <c r="BG416" s="148">
        <f t="shared" si="208"/>
        <v>0</v>
      </c>
      <c r="BH416" s="149" t="e">
        <f t="shared" si="209"/>
        <v>#DIV/0!</v>
      </c>
      <c r="BI416" s="149" t="e">
        <f t="shared" si="210"/>
        <v>#DIV/0!</v>
      </c>
      <c r="BJ416" s="149" t="e">
        <f t="shared" si="211"/>
        <v>#DIV/0!</v>
      </c>
      <c r="BK416" s="149" t="e">
        <f t="shared" si="212"/>
        <v>#DIV/0!</v>
      </c>
      <c r="BL416" s="149" t="e">
        <f t="shared" si="213"/>
        <v>#DIV/0!</v>
      </c>
      <c r="BM416" s="148">
        <f t="shared" si="214"/>
        <v>0</v>
      </c>
      <c r="BN416" s="149" t="e">
        <f t="shared" si="215"/>
        <v>#DIV/0!</v>
      </c>
      <c r="BO416" s="149" t="e">
        <f t="shared" si="216"/>
        <v>#DIV/0!</v>
      </c>
      <c r="BP416" s="149" t="e">
        <f t="shared" si="217"/>
        <v>#DIV/0!</v>
      </c>
      <c r="BQ416" s="149" t="e">
        <f t="shared" si="218"/>
        <v>#DIV/0!</v>
      </c>
      <c r="BR416" s="149" t="e">
        <f t="shared" si="219"/>
        <v>#DIV/0!</v>
      </c>
      <c r="BS416" s="148">
        <f t="shared" si="220"/>
        <v>0</v>
      </c>
      <c r="BT416" s="150"/>
      <c r="BU416" s="150" t="e">
        <f>VLOOKUP(I416,Lists!$D$2:$D$19,1,FALSE)</f>
        <v>#N/A</v>
      </c>
      <c r="BV416" s="150" t="e">
        <f>VLOOKUP($I416,Blends!$B$2:$B$115,1,FALSE)</f>
        <v>#N/A</v>
      </c>
      <c r="BW416" s="150"/>
      <c r="BX416" s="151">
        <f>ROUND(IF($I416="Other HFC Blend",(AA416*$L416*SUMIF(Lists!$E$2:$E$133,'Quarterly Information'!$K416,Exchange_Value)+AA416*$N416*SUMIF(Lists!$E$2:$E$133,'Quarterly Information'!$M416,Exchange_Value)+AA416*$P416*SUMIF(Lists!$E$2:$E$133,'Quarterly Information'!$O416,Exchange_Value)+AA416*$R416*SUMIF(Lists!$E$2:$E$133,'Quarterly Information'!$Q416,Exchange_Value)+AA416*$T416*SUMIF(Lists!$E$2:$E$133,'Quarterly Information'!$S416,Exchange_Value))/1000,AA416*SUMIF(Lists!$E$2:$E$133,$I416,Exchange_Value)/1000),1)</f>
        <v>0</v>
      </c>
      <c r="BY416" s="151">
        <f>ROUND(IF($I416="Other HFC Blend",(AB416*$L416*SUMIF(Lists!$E$2:$E$133,'Quarterly Information'!$K416,Exchange_Value)+AB416*$N416*SUMIF(Lists!$E$2:$E$133,'Quarterly Information'!$M416,Exchange_Value)+AB416*$P416*SUMIF(Lists!$E$2:$E$133,'Quarterly Information'!$O416,Exchange_Value)+AB416*$R416*SUMIF(Lists!$E$2:$E$133,'Quarterly Information'!$Q416,Exchange_Value)+AB416*$T416*SUMIF(Lists!$E$2:$E$133,'Quarterly Information'!$S416,Exchange_Value))/1000,AB416*SUMIF(Lists!$E$2:$E$133,$I416,Exchange_Value)/1000),1)</f>
        <v>0</v>
      </c>
      <c r="BZ416" s="151">
        <f>ROUND(IF($I416="Other HFC Blend",(AC416*$L416*SUMIF(Lists!$E$2:$E$133,'Quarterly Information'!$K416,Exchange_Value)+AC416*$N416*SUMIF(Lists!$E$2:$E$133,'Quarterly Information'!$M416,Exchange_Value)+AC416*$P416*SUMIF(Lists!$E$2:$E$133,'Quarterly Information'!$O416,Exchange_Value)+AC416*$R416*SUMIF(Lists!$E$2:$E$133,'Quarterly Information'!$Q416,Exchange_Value)+AC416*$T416*SUMIF(Lists!$E$2:$E$133,'Quarterly Information'!$S416,Exchange_Value))/1000,AC416*SUMIF(Lists!$E$2:$E$133,$I416,Exchange_Value)/1000),1)</f>
        <v>0</v>
      </c>
      <c r="CA416" s="151">
        <f>ROUND(IF($I416="Other HFC Blend",(AD416*$L416*SUMIF(Lists!$E$2:$E$133,'Quarterly Information'!$K416,Exchange_Value)+AD416*$N416*SUMIF(Lists!$E$2:$E$133,'Quarterly Information'!$M416,Exchange_Value)+AD416*$P416*SUMIF(Lists!$E$2:$E$133,'Quarterly Information'!$O416,Exchange_Value)+AD416*$R416*SUMIF(Lists!$E$2:$E$133,'Quarterly Information'!$Q416,Exchange_Value)+AD416*$T416*SUMIF(Lists!$E$2:$E$133,'Quarterly Information'!$S416,Exchange_Value))/1000,AD416*SUMIF(Lists!$E$2:$E$133,$I416,Exchange_Value)/1000),1)</f>
        <v>0</v>
      </c>
      <c r="CB416" s="151">
        <f>ROUND(IF($I416="Other HFC Blend",(AE416*$L416*SUMIF(Lists!$E$2:$E$133,'Quarterly Information'!$K416,Exchange_Value)+AE416*$N416*SUMIF(Lists!$E$2:$E$133,'Quarterly Information'!$M416,Exchange_Value)+AE416*$P416*SUMIF(Lists!$E$2:$E$133,'Quarterly Information'!$O416,Exchange_Value)+AE416*$R416*SUMIF(Lists!$E$2:$E$133,'Quarterly Information'!$Q416,Exchange_Value)+AE416*$T416*SUMIF(Lists!$E$2:$E$133,'Quarterly Information'!$S416,Exchange_Value))/1000,AE416*SUMIF(Lists!$E$2:$E$133,$I416,Exchange_Value)/1000),1)</f>
        <v>0</v>
      </c>
      <c r="CC416" s="151">
        <f>ROUND(IF($I416="Other HFC Blend",(AF416*$L416*SUMIF(Lists!$E$2:$E$133,'Quarterly Information'!$K416,Exchange_Value)+AF416*$N416*SUMIF(Lists!$E$2:$E$133,'Quarterly Information'!$M416,Exchange_Value)+AF416*$P416*SUMIF(Lists!$E$2:$E$133,'Quarterly Information'!$O416,Exchange_Value)+AF416*$R416*SUMIF(Lists!$E$2:$E$133,'Quarterly Information'!$Q416,Exchange_Value)+AF416*$T416*SUMIF(Lists!$E$2:$E$133,'Quarterly Information'!$S416,Exchange_Value))/1000,AF416*SUMIF(Lists!$E$2:$E$133,$I416,Exchange_Value)/1000),1)</f>
        <v>0</v>
      </c>
    </row>
    <row r="417" spans="1:81" ht="14.1">
      <c r="A417" s="18">
        <v>375</v>
      </c>
      <c r="B417" s="46" t="str">
        <f t="shared" si="221"/>
        <v/>
      </c>
      <c r="C417" s="72"/>
      <c r="D417" s="47"/>
      <c r="E417" s="81"/>
      <c r="F417" s="48"/>
      <c r="G417" s="49"/>
      <c r="H417" s="50"/>
      <c r="I417" s="92"/>
      <c r="J417" s="104"/>
      <c r="K417" s="109"/>
      <c r="L417" s="51"/>
      <c r="M417" s="48"/>
      <c r="N417" s="51"/>
      <c r="O417" s="48"/>
      <c r="P417" s="51"/>
      <c r="Q417" s="69"/>
      <c r="R417" s="51"/>
      <c r="S417" s="69"/>
      <c r="T417" s="110"/>
      <c r="U417" s="107"/>
      <c r="V417" s="48"/>
      <c r="W417" s="52"/>
      <c r="X417" s="48"/>
      <c r="Y417" s="116"/>
      <c r="Z417" s="133"/>
      <c r="AA417" s="131"/>
      <c r="AB417" s="76"/>
      <c r="AC417" s="76"/>
      <c r="AD417" s="76"/>
      <c r="AE417" s="76"/>
      <c r="AF417" s="76"/>
      <c r="AG417" s="145"/>
      <c r="AH417"/>
      <c r="AI417" s="148">
        <f t="shared" si="185"/>
        <v>0</v>
      </c>
      <c r="AJ417" s="148">
        <f t="shared" si="186"/>
        <v>0</v>
      </c>
      <c r="AK417" s="148">
        <f t="shared" si="187"/>
        <v>0</v>
      </c>
      <c r="AL417" s="148">
        <f t="shared" si="188"/>
        <v>0</v>
      </c>
      <c r="AM417" s="148">
        <f t="shared" si="189"/>
        <v>0</v>
      </c>
      <c r="AN417" s="148">
        <f t="shared" si="190"/>
        <v>0</v>
      </c>
      <c r="AO417" s="150"/>
      <c r="AP417" s="149" t="e">
        <f t="shared" si="191"/>
        <v>#DIV/0!</v>
      </c>
      <c r="AQ417" s="149" t="e">
        <f t="shared" si="192"/>
        <v>#DIV/0!</v>
      </c>
      <c r="AR417" s="149" t="e">
        <f t="shared" si="193"/>
        <v>#DIV/0!</v>
      </c>
      <c r="AS417" s="149" t="e">
        <f t="shared" si="194"/>
        <v>#DIV/0!</v>
      </c>
      <c r="AT417" s="149" t="e">
        <f t="shared" si="195"/>
        <v>#DIV/0!</v>
      </c>
      <c r="AU417" s="148">
        <f t="shared" si="196"/>
        <v>0</v>
      </c>
      <c r="AV417" s="149" t="e">
        <f t="shared" si="197"/>
        <v>#DIV/0!</v>
      </c>
      <c r="AW417" s="149" t="e">
        <f t="shared" si="198"/>
        <v>#DIV/0!</v>
      </c>
      <c r="AX417" s="149" t="e">
        <f t="shared" si="199"/>
        <v>#DIV/0!</v>
      </c>
      <c r="AY417" s="149" t="e">
        <f t="shared" si="200"/>
        <v>#DIV/0!</v>
      </c>
      <c r="AZ417" s="149" t="e">
        <f t="shared" si="201"/>
        <v>#DIV/0!</v>
      </c>
      <c r="BA417" s="148">
        <f t="shared" si="202"/>
        <v>0</v>
      </c>
      <c r="BB417" s="149" t="e">
        <f t="shared" si="203"/>
        <v>#DIV/0!</v>
      </c>
      <c r="BC417" s="149" t="e">
        <f t="shared" si="204"/>
        <v>#DIV/0!</v>
      </c>
      <c r="BD417" s="149" t="e">
        <f t="shared" si="205"/>
        <v>#DIV/0!</v>
      </c>
      <c r="BE417" s="149" t="e">
        <f t="shared" si="206"/>
        <v>#DIV/0!</v>
      </c>
      <c r="BF417" s="149" t="e">
        <f t="shared" si="207"/>
        <v>#DIV/0!</v>
      </c>
      <c r="BG417" s="148">
        <f t="shared" si="208"/>
        <v>0</v>
      </c>
      <c r="BH417" s="149" t="e">
        <f t="shared" si="209"/>
        <v>#DIV/0!</v>
      </c>
      <c r="BI417" s="149" t="e">
        <f t="shared" si="210"/>
        <v>#DIV/0!</v>
      </c>
      <c r="BJ417" s="149" t="e">
        <f t="shared" si="211"/>
        <v>#DIV/0!</v>
      </c>
      <c r="BK417" s="149" t="e">
        <f t="shared" si="212"/>
        <v>#DIV/0!</v>
      </c>
      <c r="BL417" s="149" t="e">
        <f t="shared" si="213"/>
        <v>#DIV/0!</v>
      </c>
      <c r="BM417" s="148">
        <f t="shared" si="214"/>
        <v>0</v>
      </c>
      <c r="BN417" s="149" t="e">
        <f t="shared" si="215"/>
        <v>#DIV/0!</v>
      </c>
      <c r="BO417" s="149" t="e">
        <f t="shared" si="216"/>
        <v>#DIV/0!</v>
      </c>
      <c r="BP417" s="149" t="e">
        <f t="shared" si="217"/>
        <v>#DIV/0!</v>
      </c>
      <c r="BQ417" s="149" t="e">
        <f t="shared" si="218"/>
        <v>#DIV/0!</v>
      </c>
      <c r="BR417" s="149" t="e">
        <f t="shared" si="219"/>
        <v>#DIV/0!</v>
      </c>
      <c r="BS417" s="148">
        <f t="shared" si="220"/>
        <v>0</v>
      </c>
      <c r="BT417" s="150"/>
      <c r="BU417" s="150" t="e">
        <f>VLOOKUP(I417,Lists!$D$2:$D$19,1,FALSE)</f>
        <v>#N/A</v>
      </c>
      <c r="BV417" s="150" t="e">
        <f>VLOOKUP($I417,Blends!$B$2:$B$115,1,FALSE)</f>
        <v>#N/A</v>
      </c>
      <c r="BW417" s="150"/>
      <c r="BX417" s="151">
        <f>ROUND(IF($I417="Other HFC Blend",(AA417*$L417*SUMIF(Lists!$E$2:$E$133,'Quarterly Information'!$K417,Exchange_Value)+AA417*$N417*SUMIF(Lists!$E$2:$E$133,'Quarterly Information'!$M417,Exchange_Value)+AA417*$P417*SUMIF(Lists!$E$2:$E$133,'Quarterly Information'!$O417,Exchange_Value)+AA417*$R417*SUMIF(Lists!$E$2:$E$133,'Quarterly Information'!$Q417,Exchange_Value)+AA417*$T417*SUMIF(Lists!$E$2:$E$133,'Quarterly Information'!$S417,Exchange_Value))/1000,AA417*SUMIF(Lists!$E$2:$E$133,$I417,Exchange_Value)/1000),1)</f>
        <v>0</v>
      </c>
      <c r="BY417" s="151">
        <f>ROUND(IF($I417="Other HFC Blend",(AB417*$L417*SUMIF(Lists!$E$2:$E$133,'Quarterly Information'!$K417,Exchange_Value)+AB417*$N417*SUMIF(Lists!$E$2:$E$133,'Quarterly Information'!$M417,Exchange_Value)+AB417*$P417*SUMIF(Lists!$E$2:$E$133,'Quarterly Information'!$O417,Exchange_Value)+AB417*$R417*SUMIF(Lists!$E$2:$E$133,'Quarterly Information'!$Q417,Exchange_Value)+AB417*$T417*SUMIF(Lists!$E$2:$E$133,'Quarterly Information'!$S417,Exchange_Value))/1000,AB417*SUMIF(Lists!$E$2:$E$133,$I417,Exchange_Value)/1000),1)</f>
        <v>0</v>
      </c>
      <c r="BZ417" s="151">
        <f>ROUND(IF($I417="Other HFC Blend",(AC417*$L417*SUMIF(Lists!$E$2:$E$133,'Quarterly Information'!$K417,Exchange_Value)+AC417*$N417*SUMIF(Lists!$E$2:$E$133,'Quarterly Information'!$M417,Exchange_Value)+AC417*$P417*SUMIF(Lists!$E$2:$E$133,'Quarterly Information'!$O417,Exchange_Value)+AC417*$R417*SUMIF(Lists!$E$2:$E$133,'Quarterly Information'!$Q417,Exchange_Value)+AC417*$T417*SUMIF(Lists!$E$2:$E$133,'Quarterly Information'!$S417,Exchange_Value))/1000,AC417*SUMIF(Lists!$E$2:$E$133,$I417,Exchange_Value)/1000),1)</f>
        <v>0</v>
      </c>
      <c r="CA417" s="151">
        <f>ROUND(IF($I417="Other HFC Blend",(AD417*$L417*SUMIF(Lists!$E$2:$E$133,'Quarterly Information'!$K417,Exchange_Value)+AD417*$N417*SUMIF(Lists!$E$2:$E$133,'Quarterly Information'!$M417,Exchange_Value)+AD417*$P417*SUMIF(Lists!$E$2:$E$133,'Quarterly Information'!$O417,Exchange_Value)+AD417*$R417*SUMIF(Lists!$E$2:$E$133,'Quarterly Information'!$Q417,Exchange_Value)+AD417*$T417*SUMIF(Lists!$E$2:$E$133,'Quarterly Information'!$S417,Exchange_Value))/1000,AD417*SUMIF(Lists!$E$2:$E$133,$I417,Exchange_Value)/1000),1)</f>
        <v>0</v>
      </c>
      <c r="CB417" s="151">
        <f>ROUND(IF($I417="Other HFC Blend",(AE417*$L417*SUMIF(Lists!$E$2:$E$133,'Quarterly Information'!$K417,Exchange_Value)+AE417*$N417*SUMIF(Lists!$E$2:$E$133,'Quarterly Information'!$M417,Exchange_Value)+AE417*$P417*SUMIF(Lists!$E$2:$E$133,'Quarterly Information'!$O417,Exchange_Value)+AE417*$R417*SUMIF(Lists!$E$2:$E$133,'Quarterly Information'!$Q417,Exchange_Value)+AE417*$T417*SUMIF(Lists!$E$2:$E$133,'Quarterly Information'!$S417,Exchange_Value))/1000,AE417*SUMIF(Lists!$E$2:$E$133,$I417,Exchange_Value)/1000),1)</f>
        <v>0</v>
      </c>
      <c r="CC417" s="151">
        <f>ROUND(IF($I417="Other HFC Blend",(AF417*$L417*SUMIF(Lists!$E$2:$E$133,'Quarterly Information'!$K417,Exchange_Value)+AF417*$N417*SUMIF(Lists!$E$2:$E$133,'Quarterly Information'!$M417,Exchange_Value)+AF417*$P417*SUMIF(Lists!$E$2:$E$133,'Quarterly Information'!$O417,Exchange_Value)+AF417*$R417*SUMIF(Lists!$E$2:$E$133,'Quarterly Information'!$Q417,Exchange_Value)+AF417*$T417*SUMIF(Lists!$E$2:$E$133,'Quarterly Information'!$S417,Exchange_Value))/1000,AF417*SUMIF(Lists!$E$2:$E$133,$I417,Exchange_Value)/1000),1)</f>
        <v>0</v>
      </c>
    </row>
    <row r="418" spans="1:81" ht="14.1">
      <c r="A418" s="18">
        <v>376</v>
      </c>
      <c r="B418" s="46" t="str">
        <f t="shared" si="221"/>
        <v/>
      </c>
      <c r="C418" s="72"/>
      <c r="D418" s="47"/>
      <c r="E418" s="81"/>
      <c r="F418" s="48"/>
      <c r="G418" s="49"/>
      <c r="H418" s="50"/>
      <c r="I418" s="92"/>
      <c r="J418" s="104"/>
      <c r="K418" s="109"/>
      <c r="L418" s="51"/>
      <c r="M418" s="48"/>
      <c r="N418" s="51"/>
      <c r="O418" s="48"/>
      <c r="P418" s="51"/>
      <c r="Q418" s="69"/>
      <c r="R418" s="51"/>
      <c r="S418" s="69"/>
      <c r="T418" s="110"/>
      <c r="U418" s="107"/>
      <c r="V418" s="48"/>
      <c r="W418" s="52"/>
      <c r="X418" s="48"/>
      <c r="Y418" s="116"/>
      <c r="Z418" s="133"/>
      <c r="AA418" s="131"/>
      <c r="AB418" s="76"/>
      <c r="AC418" s="76"/>
      <c r="AD418" s="76"/>
      <c r="AE418" s="76"/>
      <c r="AF418" s="76"/>
      <c r="AG418" s="145"/>
      <c r="AH418"/>
      <c r="AI418" s="148">
        <f t="shared" si="185"/>
        <v>0</v>
      </c>
      <c r="AJ418" s="148">
        <f t="shared" si="186"/>
        <v>0</v>
      </c>
      <c r="AK418" s="148">
        <f t="shared" si="187"/>
        <v>0</v>
      </c>
      <c r="AL418" s="148">
        <f t="shared" si="188"/>
        <v>0</v>
      </c>
      <c r="AM418" s="148">
        <f t="shared" si="189"/>
        <v>0</v>
      </c>
      <c r="AN418" s="148">
        <f t="shared" si="190"/>
        <v>0</v>
      </c>
      <c r="AO418" s="150"/>
      <c r="AP418" s="149" t="e">
        <f t="shared" si="191"/>
        <v>#DIV/0!</v>
      </c>
      <c r="AQ418" s="149" t="e">
        <f t="shared" si="192"/>
        <v>#DIV/0!</v>
      </c>
      <c r="AR418" s="149" t="e">
        <f t="shared" si="193"/>
        <v>#DIV/0!</v>
      </c>
      <c r="AS418" s="149" t="e">
        <f t="shared" si="194"/>
        <v>#DIV/0!</v>
      </c>
      <c r="AT418" s="149" t="e">
        <f t="shared" si="195"/>
        <v>#DIV/0!</v>
      </c>
      <c r="AU418" s="148">
        <f t="shared" si="196"/>
        <v>0</v>
      </c>
      <c r="AV418" s="149" t="e">
        <f t="shared" si="197"/>
        <v>#DIV/0!</v>
      </c>
      <c r="AW418" s="149" t="e">
        <f t="shared" si="198"/>
        <v>#DIV/0!</v>
      </c>
      <c r="AX418" s="149" t="e">
        <f t="shared" si="199"/>
        <v>#DIV/0!</v>
      </c>
      <c r="AY418" s="149" t="e">
        <f t="shared" si="200"/>
        <v>#DIV/0!</v>
      </c>
      <c r="AZ418" s="149" t="e">
        <f t="shared" si="201"/>
        <v>#DIV/0!</v>
      </c>
      <c r="BA418" s="148">
        <f t="shared" si="202"/>
        <v>0</v>
      </c>
      <c r="BB418" s="149" t="e">
        <f t="shared" si="203"/>
        <v>#DIV/0!</v>
      </c>
      <c r="BC418" s="149" t="e">
        <f t="shared" si="204"/>
        <v>#DIV/0!</v>
      </c>
      <c r="BD418" s="149" t="e">
        <f t="shared" si="205"/>
        <v>#DIV/0!</v>
      </c>
      <c r="BE418" s="149" t="e">
        <f t="shared" si="206"/>
        <v>#DIV/0!</v>
      </c>
      <c r="BF418" s="149" t="e">
        <f t="shared" si="207"/>
        <v>#DIV/0!</v>
      </c>
      <c r="BG418" s="148">
        <f t="shared" si="208"/>
        <v>0</v>
      </c>
      <c r="BH418" s="149" t="e">
        <f t="shared" si="209"/>
        <v>#DIV/0!</v>
      </c>
      <c r="BI418" s="149" t="e">
        <f t="shared" si="210"/>
        <v>#DIV/0!</v>
      </c>
      <c r="BJ418" s="149" t="e">
        <f t="shared" si="211"/>
        <v>#DIV/0!</v>
      </c>
      <c r="BK418" s="149" t="e">
        <f t="shared" si="212"/>
        <v>#DIV/0!</v>
      </c>
      <c r="BL418" s="149" t="e">
        <f t="shared" si="213"/>
        <v>#DIV/0!</v>
      </c>
      <c r="BM418" s="148">
        <f t="shared" si="214"/>
        <v>0</v>
      </c>
      <c r="BN418" s="149" t="e">
        <f t="shared" si="215"/>
        <v>#DIV/0!</v>
      </c>
      <c r="BO418" s="149" t="e">
        <f t="shared" si="216"/>
        <v>#DIV/0!</v>
      </c>
      <c r="BP418" s="149" t="e">
        <f t="shared" si="217"/>
        <v>#DIV/0!</v>
      </c>
      <c r="BQ418" s="149" t="e">
        <f t="shared" si="218"/>
        <v>#DIV/0!</v>
      </c>
      <c r="BR418" s="149" t="e">
        <f t="shared" si="219"/>
        <v>#DIV/0!</v>
      </c>
      <c r="BS418" s="148">
        <f t="shared" si="220"/>
        <v>0</v>
      </c>
      <c r="BT418" s="150"/>
      <c r="BU418" s="150" t="e">
        <f>VLOOKUP(I418,Lists!$D$2:$D$19,1,FALSE)</f>
        <v>#N/A</v>
      </c>
      <c r="BV418" s="150" t="e">
        <f>VLOOKUP($I418,Blends!$B$2:$B$115,1,FALSE)</f>
        <v>#N/A</v>
      </c>
      <c r="BW418" s="150"/>
      <c r="BX418" s="151">
        <f>ROUND(IF($I418="Other HFC Blend",(AA418*$L418*SUMIF(Lists!$E$2:$E$133,'Quarterly Information'!$K418,Exchange_Value)+AA418*$N418*SUMIF(Lists!$E$2:$E$133,'Quarterly Information'!$M418,Exchange_Value)+AA418*$P418*SUMIF(Lists!$E$2:$E$133,'Quarterly Information'!$O418,Exchange_Value)+AA418*$R418*SUMIF(Lists!$E$2:$E$133,'Quarterly Information'!$Q418,Exchange_Value)+AA418*$T418*SUMIF(Lists!$E$2:$E$133,'Quarterly Information'!$S418,Exchange_Value))/1000,AA418*SUMIF(Lists!$E$2:$E$133,$I418,Exchange_Value)/1000),1)</f>
        <v>0</v>
      </c>
      <c r="BY418" s="151">
        <f>ROUND(IF($I418="Other HFC Blend",(AB418*$L418*SUMIF(Lists!$E$2:$E$133,'Quarterly Information'!$K418,Exchange_Value)+AB418*$N418*SUMIF(Lists!$E$2:$E$133,'Quarterly Information'!$M418,Exchange_Value)+AB418*$P418*SUMIF(Lists!$E$2:$E$133,'Quarterly Information'!$O418,Exchange_Value)+AB418*$R418*SUMIF(Lists!$E$2:$E$133,'Quarterly Information'!$Q418,Exchange_Value)+AB418*$T418*SUMIF(Lists!$E$2:$E$133,'Quarterly Information'!$S418,Exchange_Value))/1000,AB418*SUMIF(Lists!$E$2:$E$133,$I418,Exchange_Value)/1000),1)</f>
        <v>0</v>
      </c>
      <c r="BZ418" s="151">
        <f>ROUND(IF($I418="Other HFC Blend",(AC418*$L418*SUMIF(Lists!$E$2:$E$133,'Quarterly Information'!$K418,Exchange_Value)+AC418*$N418*SUMIF(Lists!$E$2:$E$133,'Quarterly Information'!$M418,Exchange_Value)+AC418*$P418*SUMIF(Lists!$E$2:$E$133,'Quarterly Information'!$O418,Exchange_Value)+AC418*$R418*SUMIF(Lists!$E$2:$E$133,'Quarterly Information'!$Q418,Exchange_Value)+AC418*$T418*SUMIF(Lists!$E$2:$E$133,'Quarterly Information'!$S418,Exchange_Value))/1000,AC418*SUMIF(Lists!$E$2:$E$133,$I418,Exchange_Value)/1000),1)</f>
        <v>0</v>
      </c>
      <c r="CA418" s="151">
        <f>ROUND(IF($I418="Other HFC Blend",(AD418*$L418*SUMIF(Lists!$E$2:$E$133,'Quarterly Information'!$K418,Exchange_Value)+AD418*$N418*SUMIF(Lists!$E$2:$E$133,'Quarterly Information'!$M418,Exchange_Value)+AD418*$P418*SUMIF(Lists!$E$2:$E$133,'Quarterly Information'!$O418,Exchange_Value)+AD418*$R418*SUMIF(Lists!$E$2:$E$133,'Quarterly Information'!$Q418,Exchange_Value)+AD418*$T418*SUMIF(Lists!$E$2:$E$133,'Quarterly Information'!$S418,Exchange_Value))/1000,AD418*SUMIF(Lists!$E$2:$E$133,$I418,Exchange_Value)/1000),1)</f>
        <v>0</v>
      </c>
      <c r="CB418" s="151">
        <f>ROUND(IF($I418="Other HFC Blend",(AE418*$L418*SUMIF(Lists!$E$2:$E$133,'Quarterly Information'!$K418,Exchange_Value)+AE418*$N418*SUMIF(Lists!$E$2:$E$133,'Quarterly Information'!$M418,Exchange_Value)+AE418*$P418*SUMIF(Lists!$E$2:$E$133,'Quarterly Information'!$O418,Exchange_Value)+AE418*$R418*SUMIF(Lists!$E$2:$E$133,'Quarterly Information'!$Q418,Exchange_Value)+AE418*$T418*SUMIF(Lists!$E$2:$E$133,'Quarterly Information'!$S418,Exchange_Value))/1000,AE418*SUMIF(Lists!$E$2:$E$133,$I418,Exchange_Value)/1000),1)</f>
        <v>0</v>
      </c>
      <c r="CC418" s="151">
        <f>ROUND(IF($I418="Other HFC Blend",(AF418*$L418*SUMIF(Lists!$E$2:$E$133,'Quarterly Information'!$K418,Exchange_Value)+AF418*$N418*SUMIF(Lists!$E$2:$E$133,'Quarterly Information'!$M418,Exchange_Value)+AF418*$P418*SUMIF(Lists!$E$2:$E$133,'Quarterly Information'!$O418,Exchange_Value)+AF418*$R418*SUMIF(Lists!$E$2:$E$133,'Quarterly Information'!$Q418,Exchange_Value)+AF418*$T418*SUMIF(Lists!$E$2:$E$133,'Quarterly Information'!$S418,Exchange_Value))/1000,AF418*SUMIF(Lists!$E$2:$E$133,$I418,Exchange_Value)/1000),1)</f>
        <v>0</v>
      </c>
    </row>
    <row r="419" spans="1:81" ht="14.1">
      <c r="A419" s="18">
        <v>377</v>
      </c>
      <c r="B419" s="46" t="str">
        <f t="shared" si="221"/>
        <v/>
      </c>
      <c r="C419" s="72"/>
      <c r="D419" s="47"/>
      <c r="E419" s="81"/>
      <c r="F419" s="48"/>
      <c r="G419" s="49"/>
      <c r="H419" s="50"/>
      <c r="I419" s="92"/>
      <c r="J419" s="104"/>
      <c r="K419" s="109"/>
      <c r="L419" s="51"/>
      <c r="M419" s="48"/>
      <c r="N419" s="51"/>
      <c r="O419" s="48"/>
      <c r="P419" s="51"/>
      <c r="Q419" s="69"/>
      <c r="R419" s="51"/>
      <c r="S419" s="69"/>
      <c r="T419" s="110"/>
      <c r="U419" s="107"/>
      <c r="V419" s="48"/>
      <c r="W419" s="52"/>
      <c r="X419" s="48"/>
      <c r="Y419" s="116"/>
      <c r="Z419" s="133"/>
      <c r="AA419" s="131"/>
      <c r="AB419" s="76"/>
      <c r="AC419" s="76"/>
      <c r="AD419" s="76"/>
      <c r="AE419" s="76"/>
      <c r="AF419" s="76"/>
      <c r="AG419" s="145"/>
      <c r="AH419"/>
      <c r="AI419" s="148">
        <f t="shared" si="185"/>
        <v>0</v>
      </c>
      <c r="AJ419" s="148">
        <f t="shared" si="186"/>
        <v>0</v>
      </c>
      <c r="AK419" s="148">
        <f t="shared" si="187"/>
        <v>0</v>
      </c>
      <c r="AL419" s="148">
        <f t="shared" si="188"/>
        <v>0</v>
      </c>
      <c r="AM419" s="148">
        <f t="shared" si="189"/>
        <v>0</v>
      </c>
      <c r="AN419" s="148">
        <f t="shared" si="190"/>
        <v>0</v>
      </c>
      <c r="AO419" s="150"/>
      <c r="AP419" s="149" t="e">
        <f t="shared" si="191"/>
        <v>#DIV/0!</v>
      </c>
      <c r="AQ419" s="149" t="e">
        <f t="shared" si="192"/>
        <v>#DIV/0!</v>
      </c>
      <c r="AR419" s="149" t="e">
        <f t="shared" si="193"/>
        <v>#DIV/0!</v>
      </c>
      <c r="AS419" s="149" t="e">
        <f t="shared" si="194"/>
        <v>#DIV/0!</v>
      </c>
      <c r="AT419" s="149" t="e">
        <f t="shared" si="195"/>
        <v>#DIV/0!</v>
      </c>
      <c r="AU419" s="148">
        <f t="shared" si="196"/>
        <v>0</v>
      </c>
      <c r="AV419" s="149" t="e">
        <f t="shared" si="197"/>
        <v>#DIV/0!</v>
      </c>
      <c r="AW419" s="149" t="e">
        <f t="shared" si="198"/>
        <v>#DIV/0!</v>
      </c>
      <c r="AX419" s="149" t="e">
        <f t="shared" si="199"/>
        <v>#DIV/0!</v>
      </c>
      <c r="AY419" s="149" t="e">
        <f t="shared" si="200"/>
        <v>#DIV/0!</v>
      </c>
      <c r="AZ419" s="149" t="e">
        <f t="shared" si="201"/>
        <v>#DIV/0!</v>
      </c>
      <c r="BA419" s="148">
        <f t="shared" si="202"/>
        <v>0</v>
      </c>
      <c r="BB419" s="149" t="e">
        <f t="shared" si="203"/>
        <v>#DIV/0!</v>
      </c>
      <c r="BC419" s="149" t="e">
        <f t="shared" si="204"/>
        <v>#DIV/0!</v>
      </c>
      <c r="BD419" s="149" t="e">
        <f t="shared" si="205"/>
        <v>#DIV/0!</v>
      </c>
      <c r="BE419" s="149" t="e">
        <f t="shared" si="206"/>
        <v>#DIV/0!</v>
      </c>
      <c r="BF419" s="149" t="e">
        <f t="shared" si="207"/>
        <v>#DIV/0!</v>
      </c>
      <c r="BG419" s="148">
        <f t="shared" si="208"/>
        <v>0</v>
      </c>
      <c r="BH419" s="149" t="e">
        <f t="shared" si="209"/>
        <v>#DIV/0!</v>
      </c>
      <c r="BI419" s="149" t="e">
        <f t="shared" si="210"/>
        <v>#DIV/0!</v>
      </c>
      <c r="BJ419" s="149" t="e">
        <f t="shared" si="211"/>
        <v>#DIV/0!</v>
      </c>
      <c r="BK419" s="149" t="e">
        <f t="shared" si="212"/>
        <v>#DIV/0!</v>
      </c>
      <c r="BL419" s="149" t="e">
        <f t="shared" si="213"/>
        <v>#DIV/0!</v>
      </c>
      <c r="BM419" s="148">
        <f t="shared" si="214"/>
        <v>0</v>
      </c>
      <c r="BN419" s="149" t="e">
        <f t="shared" si="215"/>
        <v>#DIV/0!</v>
      </c>
      <c r="BO419" s="149" t="e">
        <f t="shared" si="216"/>
        <v>#DIV/0!</v>
      </c>
      <c r="BP419" s="149" t="e">
        <f t="shared" si="217"/>
        <v>#DIV/0!</v>
      </c>
      <c r="BQ419" s="149" t="e">
        <f t="shared" si="218"/>
        <v>#DIV/0!</v>
      </c>
      <c r="BR419" s="149" t="e">
        <f t="shared" si="219"/>
        <v>#DIV/0!</v>
      </c>
      <c r="BS419" s="148">
        <f t="shared" si="220"/>
        <v>0</v>
      </c>
      <c r="BT419" s="150"/>
      <c r="BU419" s="150" t="e">
        <f>VLOOKUP(I419,Lists!$D$2:$D$19,1,FALSE)</f>
        <v>#N/A</v>
      </c>
      <c r="BV419" s="150" t="e">
        <f>VLOOKUP($I419,Blends!$B$2:$B$115,1,FALSE)</f>
        <v>#N/A</v>
      </c>
      <c r="BW419" s="150"/>
      <c r="BX419" s="151">
        <f>ROUND(IF($I419="Other HFC Blend",(AA419*$L419*SUMIF(Lists!$E$2:$E$133,'Quarterly Information'!$K419,Exchange_Value)+AA419*$N419*SUMIF(Lists!$E$2:$E$133,'Quarterly Information'!$M419,Exchange_Value)+AA419*$P419*SUMIF(Lists!$E$2:$E$133,'Quarterly Information'!$O419,Exchange_Value)+AA419*$R419*SUMIF(Lists!$E$2:$E$133,'Quarterly Information'!$Q419,Exchange_Value)+AA419*$T419*SUMIF(Lists!$E$2:$E$133,'Quarterly Information'!$S419,Exchange_Value))/1000,AA419*SUMIF(Lists!$E$2:$E$133,$I419,Exchange_Value)/1000),1)</f>
        <v>0</v>
      </c>
      <c r="BY419" s="151">
        <f>ROUND(IF($I419="Other HFC Blend",(AB419*$L419*SUMIF(Lists!$E$2:$E$133,'Quarterly Information'!$K419,Exchange_Value)+AB419*$N419*SUMIF(Lists!$E$2:$E$133,'Quarterly Information'!$M419,Exchange_Value)+AB419*$P419*SUMIF(Lists!$E$2:$E$133,'Quarterly Information'!$O419,Exchange_Value)+AB419*$R419*SUMIF(Lists!$E$2:$E$133,'Quarterly Information'!$Q419,Exchange_Value)+AB419*$T419*SUMIF(Lists!$E$2:$E$133,'Quarterly Information'!$S419,Exchange_Value))/1000,AB419*SUMIF(Lists!$E$2:$E$133,$I419,Exchange_Value)/1000),1)</f>
        <v>0</v>
      </c>
      <c r="BZ419" s="151">
        <f>ROUND(IF($I419="Other HFC Blend",(AC419*$L419*SUMIF(Lists!$E$2:$E$133,'Quarterly Information'!$K419,Exchange_Value)+AC419*$N419*SUMIF(Lists!$E$2:$E$133,'Quarterly Information'!$M419,Exchange_Value)+AC419*$P419*SUMIF(Lists!$E$2:$E$133,'Quarterly Information'!$O419,Exchange_Value)+AC419*$R419*SUMIF(Lists!$E$2:$E$133,'Quarterly Information'!$Q419,Exchange_Value)+AC419*$T419*SUMIF(Lists!$E$2:$E$133,'Quarterly Information'!$S419,Exchange_Value))/1000,AC419*SUMIF(Lists!$E$2:$E$133,$I419,Exchange_Value)/1000),1)</f>
        <v>0</v>
      </c>
      <c r="CA419" s="151">
        <f>ROUND(IF($I419="Other HFC Blend",(AD419*$L419*SUMIF(Lists!$E$2:$E$133,'Quarterly Information'!$K419,Exchange_Value)+AD419*$N419*SUMIF(Lists!$E$2:$E$133,'Quarterly Information'!$M419,Exchange_Value)+AD419*$P419*SUMIF(Lists!$E$2:$E$133,'Quarterly Information'!$O419,Exchange_Value)+AD419*$R419*SUMIF(Lists!$E$2:$E$133,'Quarterly Information'!$Q419,Exchange_Value)+AD419*$T419*SUMIF(Lists!$E$2:$E$133,'Quarterly Information'!$S419,Exchange_Value))/1000,AD419*SUMIF(Lists!$E$2:$E$133,$I419,Exchange_Value)/1000),1)</f>
        <v>0</v>
      </c>
      <c r="CB419" s="151">
        <f>ROUND(IF($I419="Other HFC Blend",(AE419*$L419*SUMIF(Lists!$E$2:$E$133,'Quarterly Information'!$K419,Exchange_Value)+AE419*$N419*SUMIF(Lists!$E$2:$E$133,'Quarterly Information'!$M419,Exchange_Value)+AE419*$P419*SUMIF(Lists!$E$2:$E$133,'Quarterly Information'!$O419,Exchange_Value)+AE419*$R419*SUMIF(Lists!$E$2:$E$133,'Quarterly Information'!$Q419,Exchange_Value)+AE419*$T419*SUMIF(Lists!$E$2:$E$133,'Quarterly Information'!$S419,Exchange_Value))/1000,AE419*SUMIF(Lists!$E$2:$E$133,$I419,Exchange_Value)/1000),1)</f>
        <v>0</v>
      </c>
      <c r="CC419" s="151">
        <f>ROUND(IF($I419="Other HFC Blend",(AF419*$L419*SUMIF(Lists!$E$2:$E$133,'Quarterly Information'!$K419,Exchange_Value)+AF419*$N419*SUMIF(Lists!$E$2:$E$133,'Quarterly Information'!$M419,Exchange_Value)+AF419*$P419*SUMIF(Lists!$E$2:$E$133,'Quarterly Information'!$O419,Exchange_Value)+AF419*$R419*SUMIF(Lists!$E$2:$E$133,'Quarterly Information'!$Q419,Exchange_Value)+AF419*$T419*SUMIF(Lists!$E$2:$E$133,'Quarterly Information'!$S419,Exchange_Value))/1000,AF419*SUMIF(Lists!$E$2:$E$133,$I419,Exchange_Value)/1000),1)</f>
        <v>0</v>
      </c>
    </row>
    <row r="420" spans="1:81" ht="14.1">
      <c r="A420" s="18">
        <v>378</v>
      </c>
      <c r="B420" s="46" t="str">
        <f t="shared" si="221"/>
        <v/>
      </c>
      <c r="C420" s="72"/>
      <c r="D420" s="47"/>
      <c r="E420" s="81"/>
      <c r="F420" s="48"/>
      <c r="G420" s="49"/>
      <c r="H420" s="50"/>
      <c r="I420" s="92"/>
      <c r="J420" s="104"/>
      <c r="K420" s="109"/>
      <c r="L420" s="51"/>
      <c r="M420" s="48"/>
      <c r="N420" s="51"/>
      <c r="O420" s="48"/>
      <c r="P420" s="51"/>
      <c r="Q420" s="69"/>
      <c r="R420" s="51"/>
      <c r="S420" s="69"/>
      <c r="T420" s="110"/>
      <c r="U420" s="107"/>
      <c r="V420" s="48"/>
      <c r="W420" s="52"/>
      <c r="X420" s="48"/>
      <c r="Y420" s="116"/>
      <c r="Z420" s="133"/>
      <c r="AA420" s="131"/>
      <c r="AB420" s="76"/>
      <c r="AC420" s="76"/>
      <c r="AD420" s="76"/>
      <c r="AE420" s="76"/>
      <c r="AF420" s="76"/>
      <c r="AG420" s="145"/>
      <c r="AH420"/>
      <c r="AI420" s="148">
        <f t="shared" si="185"/>
        <v>0</v>
      </c>
      <c r="AJ420" s="148">
        <f t="shared" si="186"/>
        <v>0</v>
      </c>
      <c r="AK420" s="148">
        <f t="shared" si="187"/>
        <v>0</v>
      </c>
      <c r="AL420" s="148">
        <f t="shared" si="188"/>
        <v>0</v>
      </c>
      <c r="AM420" s="148">
        <f t="shared" si="189"/>
        <v>0</v>
      </c>
      <c r="AN420" s="148">
        <f t="shared" si="190"/>
        <v>0</v>
      </c>
      <c r="AO420" s="150"/>
      <c r="AP420" s="149" t="e">
        <f t="shared" si="191"/>
        <v>#DIV/0!</v>
      </c>
      <c r="AQ420" s="149" t="e">
        <f t="shared" si="192"/>
        <v>#DIV/0!</v>
      </c>
      <c r="AR420" s="149" t="e">
        <f t="shared" si="193"/>
        <v>#DIV/0!</v>
      </c>
      <c r="AS420" s="149" t="e">
        <f t="shared" si="194"/>
        <v>#DIV/0!</v>
      </c>
      <c r="AT420" s="149" t="e">
        <f t="shared" si="195"/>
        <v>#DIV/0!</v>
      </c>
      <c r="AU420" s="148">
        <f t="shared" si="196"/>
        <v>0</v>
      </c>
      <c r="AV420" s="149" t="e">
        <f t="shared" si="197"/>
        <v>#DIV/0!</v>
      </c>
      <c r="AW420" s="149" t="e">
        <f t="shared" si="198"/>
        <v>#DIV/0!</v>
      </c>
      <c r="AX420" s="149" t="e">
        <f t="shared" si="199"/>
        <v>#DIV/0!</v>
      </c>
      <c r="AY420" s="149" t="e">
        <f t="shared" si="200"/>
        <v>#DIV/0!</v>
      </c>
      <c r="AZ420" s="149" t="e">
        <f t="shared" si="201"/>
        <v>#DIV/0!</v>
      </c>
      <c r="BA420" s="148">
        <f t="shared" si="202"/>
        <v>0</v>
      </c>
      <c r="BB420" s="149" t="e">
        <f t="shared" si="203"/>
        <v>#DIV/0!</v>
      </c>
      <c r="BC420" s="149" t="e">
        <f t="shared" si="204"/>
        <v>#DIV/0!</v>
      </c>
      <c r="BD420" s="149" t="e">
        <f t="shared" si="205"/>
        <v>#DIV/0!</v>
      </c>
      <c r="BE420" s="149" t="e">
        <f t="shared" si="206"/>
        <v>#DIV/0!</v>
      </c>
      <c r="BF420" s="149" t="e">
        <f t="shared" si="207"/>
        <v>#DIV/0!</v>
      </c>
      <c r="BG420" s="148">
        <f t="shared" si="208"/>
        <v>0</v>
      </c>
      <c r="BH420" s="149" t="e">
        <f t="shared" si="209"/>
        <v>#DIV/0!</v>
      </c>
      <c r="BI420" s="149" t="e">
        <f t="shared" si="210"/>
        <v>#DIV/0!</v>
      </c>
      <c r="BJ420" s="149" t="e">
        <f t="shared" si="211"/>
        <v>#DIV/0!</v>
      </c>
      <c r="BK420" s="149" t="e">
        <f t="shared" si="212"/>
        <v>#DIV/0!</v>
      </c>
      <c r="BL420" s="149" t="e">
        <f t="shared" si="213"/>
        <v>#DIV/0!</v>
      </c>
      <c r="BM420" s="148">
        <f t="shared" si="214"/>
        <v>0</v>
      </c>
      <c r="BN420" s="149" t="e">
        <f t="shared" si="215"/>
        <v>#DIV/0!</v>
      </c>
      <c r="BO420" s="149" t="e">
        <f t="shared" si="216"/>
        <v>#DIV/0!</v>
      </c>
      <c r="BP420" s="149" t="e">
        <f t="shared" si="217"/>
        <v>#DIV/0!</v>
      </c>
      <c r="BQ420" s="149" t="e">
        <f t="shared" si="218"/>
        <v>#DIV/0!</v>
      </c>
      <c r="BR420" s="149" t="e">
        <f t="shared" si="219"/>
        <v>#DIV/0!</v>
      </c>
      <c r="BS420" s="148">
        <f t="shared" si="220"/>
        <v>0</v>
      </c>
      <c r="BT420" s="150"/>
      <c r="BU420" s="150" t="e">
        <f>VLOOKUP(I420,Lists!$D$2:$D$19,1,FALSE)</f>
        <v>#N/A</v>
      </c>
      <c r="BV420" s="150" t="e">
        <f>VLOOKUP($I420,Blends!$B$2:$B$115,1,FALSE)</f>
        <v>#N/A</v>
      </c>
      <c r="BW420" s="150"/>
      <c r="BX420" s="151">
        <f>ROUND(IF($I420="Other HFC Blend",(AA420*$L420*SUMIF(Lists!$E$2:$E$133,'Quarterly Information'!$K420,Exchange_Value)+AA420*$N420*SUMIF(Lists!$E$2:$E$133,'Quarterly Information'!$M420,Exchange_Value)+AA420*$P420*SUMIF(Lists!$E$2:$E$133,'Quarterly Information'!$O420,Exchange_Value)+AA420*$R420*SUMIF(Lists!$E$2:$E$133,'Quarterly Information'!$Q420,Exchange_Value)+AA420*$T420*SUMIF(Lists!$E$2:$E$133,'Quarterly Information'!$S420,Exchange_Value))/1000,AA420*SUMIF(Lists!$E$2:$E$133,$I420,Exchange_Value)/1000),1)</f>
        <v>0</v>
      </c>
      <c r="BY420" s="151">
        <f>ROUND(IF($I420="Other HFC Blend",(AB420*$L420*SUMIF(Lists!$E$2:$E$133,'Quarterly Information'!$K420,Exchange_Value)+AB420*$N420*SUMIF(Lists!$E$2:$E$133,'Quarterly Information'!$M420,Exchange_Value)+AB420*$P420*SUMIF(Lists!$E$2:$E$133,'Quarterly Information'!$O420,Exchange_Value)+AB420*$R420*SUMIF(Lists!$E$2:$E$133,'Quarterly Information'!$Q420,Exchange_Value)+AB420*$T420*SUMIF(Lists!$E$2:$E$133,'Quarterly Information'!$S420,Exchange_Value))/1000,AB420*SUMIF(Lists!$E$2:$E$133,$I420,Exchange_Value)/1000),1)</f>
        <v>0</v>
      </c>
      <c r="BZ420" s="151">
        <f>ROUND(IF($I420="Other HFC Blend",(AC420*$L420*SUMIF(Lists!$E$2:$E$133,'Quarterly Information'!$K420,Exchange_Value)+AC420*$N420*SUMIF(Lists!$E$2:$E$133,'Quarterly Information'!$M420,Exchange_Value)+AC420*$P420*SUMIF(Lists!$E$2:$E$133,'Quarterly Information'!$O420,Exchange_Value)+AC420*$R420*SUMIF(Lists!$E$2:$E$133,'Quarterly Information'!$Q420,Exchange_Value)+AC420*$T420*SUMIF(Lists!$E$2:$E$133,'Quarterly Information'!$S420,Exchange_Value))/1000,AC420*SUMIF(Lists!$E$2:$E$133,$I420,Exchange_Value)/1000),1)</f>
        <v>0</v>
      </c>
      <c r="CA420" s="151">
        <f>ROUND(IF($I420="Other HFC Blend",(AD420*$L420*SUMIF(Lists!$E$2:$E$133,'Quarterly Information'!$K420,Exchange_Value)+AD420*$N420*SUMIF(Lists!$E$2:$E$133,'Quarterly Information'!$M420,Exchange_Value)+AD420*$P420*SUMIF(Lists!$E$2:$E$133,'Quarterly Information'!$O420,Exchange_Value)+AD420*$R420*SUMIF(Lists!$E$2:$E$133,'Quarterly Information'!$Q420,Exchange_Value)+AD420*$T420*SUMIF(Lists!$E$2:$E$133,'Quarterly Information'!$S420,Exchange_Value))/1000,AD420*SUMIF(Lists!$E$2:$E$133,$I420,Exchange_Value)/1000),1)</f>
        <v>0</v>
      </c>
      <c r="CB420" s="151">
        <f>ROUND(IF($I420="Other HFC Blend",(AE420*$L420*SUMIF(Lists!$E$2:$E$133,'Quarterly Information'!$K420,Exchange_Value)+AE420*$N420*SUMIF(Lists!$E$2:$E$133,'Quarterly Information'!$M420,Exchange_Value)+AE420*$P420*SUMIF(Lists!$E$2:$E$133,'Quarterly Information'!$O420,Exchange_Value)+AE420*$R420*SUMIF(Lists!$E$2:$E$133,'Quarterly Information'!$Q420,Exchange_Value)+AE420*$T420*SUMIF(Lists!$E$2:$E$133,'Quarterly Information'!$S420,Exchange_Value))/1000,AE420*SUMIF(Lists!$E$2:$E$133,$I420,Exchange_Value)/1000),1)</f>
        <v>0</v>
      </c>
      <c r="CC420" s="151">
        <f>ROUND(IF($I420="Other HFC Blend",(AF420*$L420*SUMIF(Lists!$E$2:$E$133,'Quarterly Information'!$K420,Exchange_Value)+AF420*$N420*SUMIF(Lists!$E$2:$E$133,'Quarterly Information'!$M420,Exchange_Value)+AF420*$P420*SUMIF(Lists!$E$2:$E$133,'Quarterly Information'!$O420,Exchange_Value)+AF420*$R420*SUMIF(Lists!$E$2:$E$133,'Quarterly Information'!$Q420,Exchange_Value)+AF420*$T420*SUMIF(Lists!$E$2:$E$133,'Quarterly Information'!$S420,Exchange_Value))/1000,AF420*SUMIF(Lists!$E$2:$E$133,$I420,Exchange_Value)/1000),1)</f>
        <v>0</v>
      </c>
    </row>
    <row r="421" spans="1:81" ht="14.1">
      <c r="A421" s="18">
        <v>379</v>
      </c>
      <c r="B421" s="46" t="str">
        <f t="shared" si="221"/>
        <v/>
      </c>
      <c r="C421" s="72"/>
      <c r="D421" s="47"/>
      <c r="E421" s="81"/>
      <c r="F421" s="48"/>
      <c r="G421" s="49"/>
      <c r="H421" s="50"/>
      <c r="I421" s="92"/>
      <c r="J421" s="104"/>
      <c r="K421" s="109"/>
      <c r="L421" s="51"/>
      <c r="M421" s="48"/>
      <c r="N421" s="51"/>
      <c r="O421" s="48"/>
      <c r="P421" s="51"/>
      <c r="Q421" s="69"/>
      <c r="R421" s="51"/>
      <c r="S421" s="69"/>
      <c r="T421" s="110"/>
      <c r="U421" s="107"/>
      <c r="V421" s="48"/>
      <c r="W421" s="52"/>
      <c r="X421" s="48"/>
      <c r="Y421" s="116"/>
      <c r="Z421" s="133"/>
      <c r="AA421" s="131"/>
      <c r="AB421" s="76"/>
      <c r="AC421" s="76"/>
      <c r="AD421" s="76"/>
      <c r="AE421" s="76"/>
      <c r="AF421" s="76"/>
      <c r="AG421" s="145"/>
      <c r="AH421"/>
      <c r="AI421" s="148">
        <f t="shared" si="185"/>
        <v>0</v>
      </c>
      <c r="AJ421" s="148">
        <f t="shared" si="186"/>
        <v>0</v>
      </c>
      <c r="AK421" s="148">
        <f t="shared" si="187"/>
        <v>0</v>
      </c>
      <c r="AL421" s="148">
        <f t="shared" si="188"/>
        <v>0</v>
      </c>
      <c r="AM421" s="148">
        <f t="shared" si="189"/>
        <v>0</v>
      </c>
      <c r="AN421" s="148">
        <f t="shared" si="190"/>
        <v>0</v>
      </c>
      <c r="AO421" s="150"/>
      <c r="AP421" s="149" t="e">
        <f t="shared" si="191"/>
        <v>#DIV/0!</v>
      </c>
      <c r="AQ421" s="149" t="e">
        <f t="shared" si="192"/>
        <v>#DIV/0!</v>
      </c>
      <c r="AR421" s="149" t="e">
        <f t="shared" si="193"/>
        <v>#DIV/0!</v>
      </c>
      <c r="AS421" s="149" t="e">
        <f t="shared" si="194"/>
        <v>#DIV/0!</v>
      </c>
      <c r="AT421" s="149" t="e">
        <f t="shared" si="195"/>
        <v>#DIV/0!</v>
      </c>
      <c r="AU421" s="148">
        <f t="shared" si="196"/>
        <v>0</v>
      </c>
      <c r="AV421" s="149" t="e">
        <f t="shared" si="197"/>
        <v>#DIV/0!</v>
      </c>
      <c r="AW421" s="149" t="e">
        <f t="shared" si="198"/>
        <v>#DIV/0!</v>
      </c>
      <c r="AX421" s="149" t="e">
        <f t="shared" si="199"/>
        <v>#DIV/0!</v>
      </c>
      <c r="AY421" s="149" t="e">
        <f t="shared" si="200"/>
        <v>#DIV/0!</v>
      </c>
      <c r="AZ421" s="149" t="e">
        <f t="shared" si="201"/>
        <v>#DIV/0!</v>
      </c>
      <c r="BA421" s="148">
        <f t="shared" si="202"/>
        <v>0</v>
      </c>
      <c r="BB421" s="149" t="e">
        <f t="shared" si="203"/>
        <v>#DIV/0!</v>
      </c>
      <c r="BC421" s="149" t="e">
        <f t="shared" si="204"/>
        <v>#DIV/0!</v>
      </c>
      <c r="BD421" s="149" t="e">
        <f t="shared" si="205"/>
        <v>#DIV/0!</v>
      </c>
      <c r="BE421" s="149" t="e">
        <f t="shared" si="206"/>
        <v>#DIV/0!</v>
      </c>
      <c r="BF421" s="149" t="e">
        <f t="shared" si="207"/>
        <v>#DIV/0!</v>
      </c>
      <c r="BG421" s="148">
        <f t="shared" si="208"/>
        <v>0</v>
      </c>
      <c r="BH421" s="149" t="e">
        <f t="shared" si="209"/>
        <v>#DIV/0!</v>
      </c>
      <c r="BI421" s="149" t="e">
        <f t="shared" si="210"/>
        <v>#DIV/0!</v>
      </c>
      <c r="BJ421" s="149" t="e">
        <f t="shared" si="211"/>
        <v>#DIV/0!</v>
      </c>
      <c r="BK421" s="149" t="e">
        <f t="shared" si="212"/>
        <v>#DIV/0!</v>
      </c>
      <c r="BL421" s="149" t="e">
        <f t="shared" si="213"/>
        <v>#DIV/0!</v>
      </c>
      <c r="BM421" s="148">
        <f t="shared" si="214"/>
        <v>0</v>
      </c>
      <c r="BN421" s="149" t="e">
        <f t="shared" si="215"/>
        <v>#DIV/0!</v>
      </c>
      <c r="BO421" s="149" t="e">
        <f t="shared" si="216"/>
        <v>#DIV/0!</v>
      </c>
      <c r="BP421" s="149" t="e">
        <f t="shared" si="217"/>
        <v>#DIV/0!</v>
      </c>
      <c r="BQ421" s="149" t="e">
        <f t="shared" si="218"/>
        <v>#DIV/0!</v>
      </c>
      <c r="BR421" s="149" t="e">
        <f t="shared" si="219"/>
        <v>#DIV/0!</v>
      </c>
      <c r="BS421" s="148">
        <f t="shared" si="220"/>
        <v>0</v>
      </c>
      <c r="BT421" s="150"/>
      <c r="BU421" s="150" t="e">
        <f>VLOOKUP(I421,Lists!$D$2:$D$19,1,FALSE)</f>
        <v>#N/A</v>
      </c>
      <c r="BV421" s="150" t="e">
        <f>VLOOKUP($I421,Blends!$B$2:$B$115,1,FALSE)</f>
        <v>#N/A</v>
      </c>
      <c r="BW421" s="150"/>
      <c r="BX421" s="151">
        <f>ROUND(IF($I421="Other HFC Blend",(AA421*$L421*SUMIF(Lists!$E$2:$E$133,'Quarterly Information'!$K421,Exchange_Value)+AA421*$N421*SUMIF(Lists!$E$2:$E$133,'Quarterly Information'!$M421,Exchange_Value)+AA421*$P421*SUMIF(Lists!$E$2:$E$133,'Quarterly Information'!$O421,Exchange_Value)+AA421*$R421*SUMIF(Lists!$E$2:$E$133,'Quarterly Information'!$Q421,Exchange_Value)+AA421*$T421*SUMIF(Lists!$E$2:$E$133,'Quarterly Information'!$S421,Exchange_Value))/1000,AA421*SUMIF(Lists!$E$2:$E$133,$I421,Exchange_Value)/1000),1)</f>
        <v>0</v>
      </c>
      <c r="BY421" s="151">
        <f>ROUND(IF($I421="Other HFC Blend",(AB421*$L421*SUMIF(Lists!$E$2:$E$133,'Quarterly Information'!$K421,Exchange_Value)+AB421*$N421*SUMIF(Lists!$E$2:$E$133,'Quarterly Information'!$M421,Exchange_Value)+AB421*$P421*SUMIF(Lists!$E$2:$E$133,'Quarterly Information'!$O421,Exchange_Value)+AB421*$R421*SUMIF(Lists!$E$2:$E$133,'Quarterly Information'!$Q421,Exchange_Value)+AB421*$T421*SUMIF(Lists!$E$2:$E$133,'Quarterly Information'!$S421,Exchange_Value))/1000,AB421*SUMIF(Lists!$E$2:$E$133,$I421,Exchange_Value)/1000),1)</f>
        <v>0</v>
      </c>
      <c r="BZ421" s="151">
        <f>ROUND(IF($I421="Other HFC Blend",(AC421*$L421*SUMIF(Lists!$E$2:$E$133,'Quarterly Information'!$K421,Exchange_Value)+AC421*$N421*SUMIF(Lists!$E$2:$E$133,'Quarterly Information'!$M421,Exchange_Value)+AC421*$P421*SUMIF(Lists!$E$2:$E$133,'Quarterly Information'!$O421,Exchange_Value)+AC421*$R421*SUMIF(Lists!$E$2:$E$133,'Quarterly Information'!$Q421,Exchange_Value)+AC421*$T421*SUMIF(Lists!$E$2:$E$133,'Quarterly Information'!$S421,Exchange_Value))/1000,AC421*SUMIF(Lists!$E$2:$E$133,$I421,Exchange_Value)/1000),1)</f>
        <v>0</v>
      </c>
      <c r="CA421" s="151">
        <f>ROUND(IF($I421="Other HFC Blend",(AD421*$L421*SUMIF(Lists!$E$2:$E$133,'Quarterly Information'!$K421,Exchange_Value)+AD421*$N421*SUMIF(Lists!$E$2:$E$133,'Quarterly Information'!$M421,Exchange_Value)+AD421*$P421*SUMIF(Lists!$E$2:$E$133,'Quarterly Information'!$O421,Exchange_Value)+AD421*$R421*SUMIF(Lists!$E$2:$E$133,'Quarterly Information'!$Q421,Exchange_Value)+AD421*$T421*SUMIF(Lists!$E$2:$E$133,'Quarterly Information'!$S421,Exchange_Value))/1000,AD421*SUMIF(Lists!$E$2:$E$133,$I421,Exchange_Value)/1000),1)</f>
        <v>0</v>
      </c>
      <c r="CB421" s="151">
        <f>ROUND(IF($I421="Other HFC Blend",(AE421*$L421*SUMIF(Lists!$E$2:$E$133,'Quarterly Information'!$K421,Exchange_Value)+AE421*$N421*SUMIF(Lists!$E$2:$E$133,'Quarterly Information'!$M421,Exchange_Value)+AE421*$P421*SUMIF(Lists!$E$2:$E$133,'Quarterly Information'!$O421,Exchange_Value)+AE421*$R421*SUMIF(Lists!$E$2:$E$133,'Quarterly Information'!$Q421,Exchange_Value)+AE421*$T421*SUMIF(Lists!$E$2:$E$133,'Quarterly Information'!$S421,Exchange_Value))/1000,AE421*SUMIF(Lists!$E$2:$E$133,$I421,Exchange_Value)/1000),1)</f>
        <v>0</v>
      </c>
      <c r="CC421" s="151">
        <f>ROUND(IF($I421="Other HFC Blend",(AF421*$L421*SUMIF(Lists!$E$2:$E$133,'Quarterly Information'!$K421,Exchange_Value)+AF421*$N421*SUMIF(Lists!$E$2:$E$133,'Quarterly Information'!$M421,Exchange_Value)+AF421*$P421*SUMIF(Lists!$E$2:$E$133,'Quarterly Information'!$O421,Exchange_Value)+AF421*$R421*SUMIF(Lists!$E$2:$E$133,'Quarterly Information'!$Q421,Exchange_Value)+AF421*$T421*SUMIF(Lists!$E$2:$E$133,'Quarterly Information'!$S421,Exchange_Value))/1000,AF421*SUMIF(Lists!$E$2:$E$133,$I421,Exchange_Value)/1000),1)</f>
        <v>0</v>
      </c>
    </row>
    <row r="422" spans="1:81" ht="14.1">
      <c r="A422" s="18">
        <v>380</v>
      </c>
      <c r="B422" s="46" t="str">
        <f t="shared" si="221"/>
        <v/>
      </c>
      <c r="C422" s="72"/>
      <c r="D422" s="47"/>
      <c r="E422" s="81"/>
      <c r="F422" s="48"/>
      <c r="G422" s="49"/>
      <c r="H422" s="50"/>
      <c r="I422" s="92"/>
      <c r="J422" s="104"/>
      <c r="K422" s="109"/>
      <c r="L422" s="51"/>
      <c r="M422" s="48"/>
      <c r="N422" s="51"/>
      <c r="O422" s="48"/>
      <c r="P422" s="51"/>
      <c r="Q422" s="69"/>
      <c r="R422" s="51"/>
      <c r="S422" s="69"/>
      <c r="T422" s="110"/>
      <c r="U422" s="107"/>
      <c r="V422" s="48"/>
      <c r="W422" s="52"/>
      <c r="X422" s="48"/>
      <c r="Y422" s="116"/>
      <c r="Z422" s="133"/>
      <c r="AA422" s="131"/>
      <c r="AB422" s="76"/>
      <c r="AC422" s="76"/>
      <c r="AD422" s="76"/>
      <c r="AE422" s="76"/>
      <c r="AF422" s="76"/>
      <c r="AG422" s="145"/>
      <c r="AH422"/>
      <c r="AI422" s="148">
        <f t="shared" si="185"/>
        <v>0</v>
      </c>
      <c r="AJ422" s="148">
        <f t="shared" si="186"/>
        <v>0</v>
      </c>
      <c r="AK422" s="148">
        <f t="shared" si="187"/>
        <v>0</v>
      </c>
      <c r="AL422" s="148">
        <f t="shared" si="188"/>
        <v>0</v>
      </c>
      <c r="AM422" s="148">
        <f t="shared" si="189"/>
        <v>0</v>
      </c>
      <c r="AN422" s="148">
        <f t="shared" si="190"/>
        <v>0</v>
      </c>
      <c r="AO422" s="150"/>
      <c r="AP422" s="149" t="e">
        <f t="shared" si="191"/>
        <v>#DIV/0!</v>
      </c>
      <c r="AQ422" s="149" t="e">
        <f t="shared" si="192"/>
        <v>#DIV/0!</v>
      </c>
      <c r="AR422" s="149" t="e">
        <f t="shared" si="193"/>
        <v>#DIV/0!</v>
      </c>
      <c r="AS422" s="149" t="e">
        <f t="shared" si="194"/>
        <v>#DIV/0!</v>
      </c>
      <c r="AT422" s="149" t="e">
        <f t="shared" si="195"/>
        <v>#DIV/0!</v>
      </c>
      <c r="AU422" s="148">
        <f t="shared" si="196"/>
        <v>0</v>
      </c>
      <c r="AV422" s="149" t="e">
        <f t="shared" si="197"/>
        <v>#DIV/0!</v>
      </c>
      <c r="AW422" s="149" t="e">
        <f t="shared" si="198"/>
        <v>#DIV/0!</v>
      </c>
      <c r="AX422" s="149" t="e">
        <f t="shared" si="199"/>
        <v>#DIV/0!</v>
      </c>
      <c r="AY422" s="149" t="e">
        <f t="shared" si="200"/>
        <v>#DIV/0!</v>
      </c>
      <c r="AZ422" s="149" t="e">
        <f t="shared" si="201"/>
        <v>#DIV/0!</v>
      </c>
      <c r="BA422" s="148">
        <f t="shared" si="202"/>
        <v>0</v>
      </c>
      <c r="BB422" s="149" t="e">
        <f t="shared" si="203"/>
        <v>#DIV/0!</v>
      </c>
      <c r="BC422" s="149" t="e">
        <f t="shared" si="204"/>
        <v>#DIV/0!</v>
      </c>
      <c r="BD422" s="149" t="e">
        <f t="shared" si="205"/>
        <v>#DIV/0!</v>
      </c>
      <c r="BE422" s="149" t="e">
        <f t="shared" si="206"/>
        <v>#DIV/0!</v>
      </c>
      <c r="BF422" s="149" t="e">
        <f t="shared" si="207"/>
        <v>#DIV/0!</v>
      </c>
      <c r="BG422" s="148">
        <f t="shared" si="208"/>
        <v>0</v>
      </c>
      <c r="BH422" s="149" t="e">
        <f t="shared" si="209"/>
        <v>#DIV/0!</v>
      </c>
      <c r="BI422" s="149" t="e">
        <f t="shared" si="210"/>
        <v>#DIV/0!</v>
      </c>
      <c r="BJ422" s="149" t="e">
        <f t="shared" si="211"/>
        <v>#DIV/0!</v>
      </c>
      <c r="BK422" s="149" t="e">
        <f t="shared" si="212"/>
        <v>#DIV/0!</v>
      </c>
      <c r="BL422" s="149" t="e">
        <f t="shared" si="213"/>
        <v>#DIV/0!</v>
      </c>
      <c r="BM422" s="148">
        <f t="shared" si="214"/>
        <v>0</v>
      </c>
      <c r="BN422" s="149" t="e">
        <f t="shared" si="215"/>
        <v>#DIV/0!</v>
      </c>
      <c r="BO422" s="149" t="e">
        <f t="shared" si="216"/>
        <v>#DIV/0!</v>
      </c>
      <c r="BP422" s="149" t="e">
        <f t="shared" si="217"/>
        <v>#DIV/0!</v>
      </c>
      <c r="BQ422" s="149" t="e">
        <f t="shared" si="218"/>
        <v>#DIV/0!</v>
      </c>
      <c r="BR422" s="149" t="e">
        <f t="shared" si="219"/>
        <v>#DIV/0!</v>
      </c>
      <c r="BS422" s="148">
        <f t="shared" si="220"/>
        <v>0</v>
      </c>
      <c r="BT422" s="150"/>
      <c r="BU422" s="150" t="e">
        <f>VLOOKUP(I422,Lists!$D$2:$D$19,1,FALSE)</f>
        <v>#N/A</v>
      </c>
      <c r="BV422" s="150" t="e">
        <f>VLOOKUP($I422,Blends!$B$2:$B$115,1,FALSE)</f>
        <v>#N/A</v>
      </c>
      <c r="BW422" s="150"/>
      <c r="BX422" s="151">
        <f>ROUND(IF($I422="Other HFC Blend",(AA422*$L422*SUMIF(Lists!$E$2:$E$133,'Quarterly Information'!$K422,Exchange_Value)+AA422*$N422*SUMIF(Lists!$E$2:$E$133,'Quarterly Information'!$M422,Exchange_Value)+AA422*$P422*SUMIF(Lists!$E$2:$E$133,'Quarterly Information'!$O422,Exchange_Value)+AA422*$R422*SUMIF(Lists!$E$2:$E$133,'Quarterly Information'!$Q422,Exchange_Value)+AA422*$T422*SUMIF(Lists!$E$2:$E$133,'Quarterly Information'!$S422,Exchange_Value))/1000,AA422*SUMIF(Lists!$E$2:$E$133,$I422,Exchange_Value)/1000),1)</f>
        <v>0</v>
      </c>
      <c r="BY422" s="151">
        <f>ROUND(IF($I422="Other HFC Blend",(AB422*$L422*SUMIF(Lists!$E$2:$E$133,'Quarterly Information'!$K422,Exchange_Value)+AB422*$N422*SUMIF(Lists!$E$2:$E$133,'Quarterly Information'!$M422,Exchange_Value)+AB422*$P422*SUMIF(Lists!$E$2:$E$133,'Quarterly Information'!$O422,Exchange_Value)+AB422*$R422*SUMIF(Lists!$E$2:$E$133,'Quarterly Information'!$Q422,Exchange_Value)+AB422*$T422*SUMIF(Lists!$E$2:$E$133,'Quarterly Information'!$S422,Exchange_Value))/1000,AB422*SUMIF(Lists!$E$2:$E$133,$I422,Exchange_Value)/1000),1)</f>
        <v>0</v>
      </c>
      <c r="BZ422" s="151">
        <f>ROUND(IF($I422="Other HFC Blend",(AC422*$L422*SUMIF(Lists!$E$2:$E$133,'Quarterly Information'!$K422,Exchange_Value)+AC422*$N422*SUMIF(Lists!$E$2:$E$133,'Quarterly Information'!$M422,Exchange_Value)+AC422*$P422*SUMIF(Lists!$E$2:$E$133,'Quarterly Information'!$O422,Exchange_Value)+AC422*$R422*SUMIF(Lists!$E$2:$E$133,'Quarterly Information'!$Q422,Exchange_Value)+AC422*$T422*SUMIF(Lists!$E$2:$E$133,'Quarterly Information'!$S422,Exchange_Value))/1000,AC422*SUMIF(Lists!$E$2:$E$133,$I422,Exchange_Value)/1000),1)</f>
        <v>0</v>
      </c>
      <c r="CA422" s="151">
        <f>ROUND(IF($I422="Other HFC Blend",(AD422*$L422*SUMIF(Lists!$E$2:$E$133,'Quarterly Information'!$K422,Exchange_Value)+AD422*$N422*SUMIF(Lists!$E$2:$E$133,'Quarterly Information'!$M422,Exchange_Value)+AD422*$P422*SUMIF(Lists!$E$2:$E$133,'Quarterly Information'!$O422,Exchange_Value)+AD422*$R422*SUMIF(Lists!$E$2:$E$133,'Quarterly Information'!$Q422,Exchange_Value)+AD422*$T422*SUMIF(Lists!$E$2:$E$133,'Quarterly Information'!$S422,Exchange_Value))/1000,AD422*SUMIF(Lists!$E$2:$E$133,$I422,Exchange_Value)/1000),1)</f>
        <v>0</v>
      </c>
      <c r="CB422" s="151">
        <f>ROUND(IF($I422="Other HFC Blend",(AE422*$L422*SUMIF(Lists!$E$2:$E$133,'Quarterly Information'!$K422,Exchange_Value)+AE422*$N422*SUMIF(Lists!$E$2:$E$133,'Quarterly Information'!$M422,Exchange_Value)+AE422*$P422*SUMIF(Lists!$E$2:$E$133,'Quarterly Information'!$O422,Exchange_Value)+AE422*$R422*SUMIF(Lists!$E$2:$E$133,'Quarterly Information'!$Q422,Exchange_Value)+AE422*$T422*SUMIF(Lists!$E$2:$E$133,'Quarterly Information'!$S422,Exchange_Value))/1000,AE422*SUMIF(Lists!$E$2:$E$133,$I422,Exchange_Value)/1000),1)</f>
        <v>0</v>
      </c>
      <c r="CC422" s="151">
        <f>ROUND(IF($I422="Other HFC Blend",(AF422*$L422*SUMIF(Lists!$E$2:$E$133,'Quarterly Information'!$K422,Exchange_Value)+AF422*$N422*SUMIF(Lists!$E$2:$E$133,'Quarterly Information'!$M422,Exchange_Value)+AF422*$P422*SUMIF(Lists!$E$2:$E$133,'Quarterly Information'!$O422,Exchange_Value)+AF422*$R422*SUMIF(Lists!$E$2:$E$133,'Quarterly Information'!$Q422,Exchange_Value)+AF422*$T422*SUMIF(Lists!$E$2:$E$133,'Quarterly Information'!$S422,Exchange_Value))/1000,AF422*SUMIF(Lists!$E$2:$E$133,$I422,Exchange_Value)/1000),1)</f>
        <v>0</v>
      </c>
    </row>
    <row r="423" spans="1:81" ht="14.1">
      <c r="A423" s="18">
        <v>381</v>
      </c>
      <c r="B423" s="46" t="str">
        <f t="shared" si="221"/>
        <v/>
      </c>
      <c r="C423" s="72"/>
      <c r="D423" s="47"/>
      <c r="E423" s="81"/>
      <c r="F423" s="48"/>
      <c r="G423" s="49"/>
      <c r="H423" s="50"/>
      <c r="I423" s="92"/>
      <c r="J423" s="104"/>
      <c r="K423" s="109"/>
      <c r="L423" s="51"/>
      <c r="M423" s="48"/>
      <c r="N423" s="51"/>
      <c r="O423" s="48"/>
      <c r="P423" s="51"/>
      <c r="Q423" s="69"/>
      <c r="R423" s="51"/>
      <c r="S423" s="69"/>
      <c r="T423" s="110"/>
      <c r="U423" s="107"/>
      <c r="V423" s="48"/>
      <c r="W423" s="52"/>
      <c r="X423" s="48"/>
      <c r="Y423" s="116"/>
      <c r="Z423" s="133"/>
      <c r="AA423" s="131"/>
      <c r="AB423" s="76"/>
      <c r="AC423" s="76"/>
      <c r="AD423" s="76"/>
      <c r="AE423" s="76"/>
      <c r="AF423" s="76"/>
      <c r="AG423" s="145"/>
      <c r="AH423"/>
      <c r="AI423" s="148">
        <f t="shared" si="185"/>
        <v>0</v>
      </c>
      <c r="AJ423" s="148">
        <f t="shared" si="186"/>
        <v>0</v>
      </c>
      <c r="AK423" s="148">
        <f t="shared" si="187"/>
        <v>0</v>
      </c>
      <c r="AL423" s="148">
        <f t="shared" si="188"/>
        <v>0</v>
      </c>
      <c r="AM423" s="148">
        <f t="shared" si="189"/>
        <v>0</v>
      </c>
      <c r="AN423" s="148">
        <f t="shared" si="190"/>
        <v>0</v>
      </c>
      <c r="AO423" s="150"/>
      <c r="AP423" s="149" t="e">
        <f t="shared" si="191"/>
        <v>#DIV/0!</v>
      </c>
      <c r="AQ423" s="149" t="e">
        <f t="shared" si="192"/>
        <v>#DIV/0!</v>
      </c>
      <c r="AR423" s="149" t="e">
        <f t="shared" si="193"/>
        <v>#DIV/0!</v>
      </c>
      <c r="AS423" s="149" t="e">
        <f t="shared" si="194"/>
        <v>#DIV/0!</v>
      </c>
      <c r="AT423" s="149" t="e">
        <f t="shared" si="195"/>
        <v>#DIV/0!</v>
      </c>
      <c r="AU423" s="148">
        <f t="shared" si="196"/>
        <v>0</v>
      </c>
      <c r="AV423" s="149" t="e">
        <f t="shared" si="197"/>
        <v>#DIV/0!</v>
      </c>
      <c r="AW423" s="149" t="e">
        <f t="shared" si="198"/>
        <v>#DIV/0!</v>
      </c>
      <c r="AX423" s="149" t="e">
        <f t="shared" si="199"/>
        <v>#DIV/0!</v>
      </c>
      <c r="AY423" s="149" t="e">
        <f t="shared" si="200"/>
        <v>#DIV/0!</v>
      </c>
      <c r="AZ423" s="149" t="e">
        <f t="shared" si="201"/>
        <v>#DIV/0!</v>
      </c>
      <c r="BA423" s="148">
        <f t="shared" si="202"/>
        <v>0</v>
      </c>
      <c r="BB423" s="149" t="e">
        <f t="shared" si="203"/>
        <v>#DIV/0!</v>
      </c>
      <c r="BC423" s="149" t="e">
        <f t="shared" si="204"/>
        <v>#DIV/0!</v>
      </c>
      <c r="BD423" s="149" t="e">
        <f t="shared" si="205"/>
        <v>#DIV/0!</v>
      </c>
      <c r="BE423" s="149" t="e">
        <f t="shared" si="206"/>
        <v>#DIV/0!</v>
      </c>
      <c r="BF423" s="149" t="e">
        <f t="shared" si="207"/>
        <v>#DIV/0!</v>
      </c>
      <c r="BG423" s="148">
        <f t="shared" si="208"/>
        <v>0</v>
      </c>
      <c r="BH423" s="149" t="e">
        <f t="shared" si="209"/>
        <v>#DIV/0!</v>
      </c>
      <c r="BI423" s="149" t="e">
        <f t="shared" si="210"/>
        <v>#DIV/0!</v>
      </c>
      <c r="BJ423" s="149" t="e">
        <f t="shared" si="211"/>
        <v>#DIV/0!</v>
      </c>
      <c r="BK423" s="149" t="e">
        <f t="shared" si="212"/>
        <v>#DIV/0!</v>
      </c>
      <c r="BL423" s="149" t="e">
        <f t="shared" si="213"/>
        <v>#DIV/0!</v>
      </c>
      <c r="BM423" s="148">
        <f t="shared" si="214"/>
        <v>0</v>
      </c>
      <c r="BN423" s="149" t="e">
        <f t="shared" si="215"/>
        <v>#DIV/0!</v>
      </c>
      <c r="BO423" s="149" t="e">
        <f t="shared" si="216"/>
        <v>#DIV/0!</v>
      </c>
      <c r="BP423" s="149" t="e">
        <f t="shared" si="217"/>
        <v>#DIV/0!</v>
      </c>
      <c r="BQ423" s="149" t="e">
        <f t="shared" si="218"/>
        <v>#DIV/0!</v>
      </c>
      <c r="BR423" s="149" t="e">
        <f t="shared" si="219"/>
        <v>#DIV/0!</v>
      </c>
      <c r="BS423" s="148">
        <f t="shared" si="220"/>
        <v>0</v>
      </c>
      <c r="BT423" s="150"/>
      <c r="BU423" s="150" t="e">
        <f>VLOOKUP(I423,Lists!$D$2:$D$19,1,FALSE)</f>
        <v>#N/A</v>
      </c>
      <c r="BV423" s="150" t="e">
        <f>VLOOKUP($I423,Blends!$B$2:$B$115,1,FALSE)</f>
        <v>#N/A</v>
      </c>
      <c r="BW423" s="150"/>
      <c r="BX423" s="151">
        <f>ROUND(IF($I423="Other HFC Blend",(AA423*$L423*SUMIF(Lists!$E$2:$E$133,'Quarterly Information'!$K423,Exchange_Value)+AA423*$N423*SUMIF(Lists!$E$2:$E$133,'Quarterly Information'!$M423,Exchange_Value)+AA423*$P423*SUMIF(Lists!$E$2:$E$133,'Quarterly Information'!$O423,Exchange_Value)+AA423*$R423*SUMIF(Lists!$E$2:$E$133,'Quarterly Information'!$Q423,Exchange_Value)+AA423*$T423*SUMIF(Lists!$E$2:$E$133,'Quarterly Information'!$S423,Exchange_Value))/1000,AA423*SUMIF(Lists!$E$2:$E$133,$I423,Exchange_Value)/1000),1)</f>
        <v>0</v>
      </c>
      <c r="BY423" s="151">
        <f>ROUND(IF($I423="Other HFC Blend",(AB423*$L423*SUMIF(Lists!$E$2:$E$133,'Quarterly Information'!$K423,Exchange_Value)+AB423*$N423*SUMIF(Lists!$E$2:$E$133,'Quarterly Information'!$M423,Exchange_Value)+AB423*$P423*SUMIF(Lists!$E$2:$E$133,'Quarterly Information'!$O423,Exchange_Value)+AB423*$R423*SUMIF(Lists!$E$2:$E$133,'Quarterly Information'!$Q423,Exchange_Value)+AB423*$T423*SUMIF(Lists!$E$2:$E$133,'Quarterly Information'!$S423,Exchange_Value))/1000,AB423*SUMIF(Lists!$E$2:$E$133,$I423,Exchange_Value)/1000),1)</f>
        <v>0</v>
      </c>
      <c r="BZ423" s="151">
        <f>ROUND(IF($I423="Other HFC Blend",(AC423*$L423*SUMIF(Lists!$E$2:$E$133,'Quarterly Information'!$K423,Exchange_Value)+AC423*$N423*SUMIF(Lists!$E$2:$E$133,'Quarterly Information'!$M423,Exchange_Value)+AC423*$P423*SUMIF(Lists!$E$2:$E$133,'Quarterly Information'!$O423,Exchange_Value)+AC423*$R423*SUMIF(Lists!$E$2:$E$133,'Quarterly Information'!$Q423,Exchange_Value)+AC423*$T423*SUMIF(Lists!$E$2:$E$133,'Quarterly Information'!$S423,Exchange_Value))/1000,AC423*SUMIF(Lists!$E$2:$E$133,$I423,Exchange_Value)/1000),1)</f>
        <v>0</v>
      </c>
      <c r="CA423" s="151">
        <f>ROUND(IF($I423="Other HFC Blend",(AD423*$L423*SUMIF(Lists!$E$2:$E$133,'Quarterly Information'!$K423,Exchange_Value)+AD423*$N423*SUMIF(Lists!$E$2:$E$133,'Quarterly Information'!$M423,Exchange_Value)+AD423*$P423*SUMIF(Lists!$E$2:$E$133,'Quarterly Information'!$O423,Exchange_Value)+AD423*$R423*SUMIF(Lists!$E$2:$E$133,'Quarterly Information'!$Q423,Exchange_Value)+AD423*$T423*SUMIF(Lists!$E$2:$E$133,'Quarterly Information'!$S423,Exchange_Value))/1000,AD423*SUMIF(Lists!$E$2:$E$133,$I423,Exchange_Value)/1000),1)</f>
        <v>0</v>
      </c>
      <c r="CB423" s="151">
        <f>ROUND(IF($I423="Other HFC Blend",(AE423*$L423*SUMIF(Lists!$E$2:$E$133,'Quarterly Information'!$K423,Exchange_Value)+AE423*$N423*SUMIF(Lists!$E$2:$E$133,'Quarterly Information'!$M423,Exchange_Value)+AE423*$P423*SUMIF(Lists!$E$2:$E$133,'Quarterly Information'!$O423,Exchange_Value)+AE423*$R423*SUMIF(Lists!$E$2:$E$133,'Quarterly Information'!$Q423,Exchange_Value)+AE423*$T423*SUMIF(Lists!$E$2:$E$133,'Quarterly Information'!$S423,Exchange_Value))/1000,AE423*SUMIF(Lists!$E$2:$E$133,$I423,Exchange_Value)/1000),1)</f>
        <v>0</v>
      </c>
      <c r="CC423" s="151">
        <f>ROUND(IF($I423="Other HFC Blend",(AF423*$L423*SUMIF(Lists!$E$2:$E$133,'Quarterly Information'!$K423,Exchange_Value)+AF423*$N423*SUMIF(Lists!$E$2:$E$133,'Quarterly Information'!$M423,Exchange_Value)+AF423*$P423*SUMIF(Lists!$E$2:$E$133,'Quarterly Information'!$O423,Exchange_Value)+AF423*$R423*SUMIF(Lists!$E$2:$E$133,'Quarterly Information'!$Q423,Exchange_Value)+AF423*$T423*SUMIF(Lists!$E$2:$E$133,'Quarterly Information'!$S423,Exchange_Value))/1000,AF423*SUMIF(Lists!$E$2:$E$133,$I423,Exchange_Value)/1000),1)</f>
        <v>0</v>
      </c>
    </row>
    <row r="424" spans="1:81" ht="14.1">
      <c r="A424" s="18">
        <v>382</v>
      </c>
      <c r="B424" s="46" t="str">
        <f t="shared" si="221"/>
        <v/>
      </c>
      <c r="C424" s="72"/>
      <c r="D424" s="47"/>
      <c r="E424" s="81"/>
      <c r="F424" s="48"/>
      <c r="G424" s="49"/>
      <c r="H424" s="50"/>
      <c r="I424" s="92"/>
      <c r="J424" s="104"/>
      <c r="K424" s="109"/>
      <c r="L424" s="51"/>
      <c r="M424" s="48"/>
      <c r="N424" s="51"/>
      <c r="O424" s="48"/>
      <c r="P424" s="51"/>
      <c r="Q424" s="69"/>
      <c r="R424" s="51"/>
      <c r="S424" s="69"/>
      <c r="T424" s="110"/>
      <c r="U424" s="107"/>
      <c r="V424" s="48"/>
      <c r="W424" s="52"/>
      <c r="X424" s="48"/>
      <c r="Y424" s="116"/>
      <c r="Z424" s="133"/>
      <c r="AA424" s="131"/>
      <c r="AB424" s="76"/>
      <c r="AC424" s="76"/>
      <c r="AD424" s="76"/>
      <c r="AE424" s="76"/>
      <c r="AF424" s="76"/>
      <c r="AG424" s="145"/>
      <c r="AH424"/>
      <c r="AI424" s="148">
        <f t="shared" si="185"/>
        <v>0</v>
      </c>
      <c r="AJ424" s="148">
        <f t="shared" si="186"/>
        <v>0</v>
      </c>
      <c r="AK424" s="148">
        <f t="shared" si="187"/>
        <v>0</v>
      </c>
      <c r="AL424" s="148">
        <f t="shared" si="188"/>
        <v>0</v>
      </c>
      <c r="AM424" s="148">
        <f t="shared" si="189"/>
        <v>0</v>
      </c>
      <c r="AN424" s="148">
        <f t="shared" si="190"/>
        <v>0</v>
      </c>
      <c r="AO424" s="150"/>
      <c r="AP424" s="149" t="e">
        <f t="shared" si="191"/>
        <v>#DIV/0!</v>
      </c>
      <c r="AQ424" s="149" t="e">
        <f t="shared" si="192"/>
        <v>#DIV/0!</v>
      </c>
      <c r="AR424" s="149" t="e">
        <f t="shared" si="193"/>
        <v>#DIV/0!</v>
      </c>
      <c r="AS424" s="149" t="e">
        <f t="shared" si="194"/>
        <v>#DIV/0!</v>
      </c>
      <c r="AT424" s="149" t="e">
        <f t="shared" si="195"/>
        <v>#DIV/0!</v>
      </c>
      <c r="AU424" s="148">
        <f t="shared" si="196"/>
        <v>0</v>
      </c>
      <c r="AV424" s="149" t="e">
        <f t="shared" si="197"/>
        <v>#DIV/0!</v>
      </c>
      <c r="AW424" s="149" t="e">
        <f t="shared" si="198"/>
        <v>#DIV/0!</v>
      </c>
      <c r="AX424" s="149" t="e">
        <f t="shared" si="199"/>
        <v>#DIV/0!</v>
      </c>
      <c r="AY424" s="149" t="e">
        <f t="shared" si="200"/>
        <v>#DIV/0!</v>
      </c>
      <c r="AZ424" s="149" t="e">
        <f t="shared" si="201"/>
        <v>#DIV/0!</v>
      </c>
      <c r="BA424" s="148">
        <f t="shared" si="202"/>
        <v>0</v>
      </c>
      <c r="BB424" s="149" t="e">
        <f t="shared" si="203"/>
        <v>#DIV/0!</v>
      </c>
      <c r="BC424" s="149" t="e">
        <f t="shared" si="204"/>
        <v>#DIV/0!</v>
      </c>
      <c r="BD424" s="149" t="e">
        <f t="shared" si="205"/>
        <v>#DIV/0!</v>
      </c>
      <c r="BE424" s="149" t="e">
        <f t="shared" si="206"/>
        <v>#DIV/0!</v>
      </c>
      <c r="BF424" s="149" t="e">
        <f t="shared" si="207"/>
        <v>#DIV/0!</v>
      </c>
      <c r="BG424" s="148">
        <f t="shared" si="208"/>
        <v>0</v>
      </c>
      <c r="BH424" s="149" t="e">
        <f t="shared" si="209"/>
        <v>#DIV/0!</v>
      </c>
      <c r="BI424" s="149" t="e">
        <f t="shared" si="210"/>
        <v>#DIV/0!</v>
      </c>
      <c r="BJ424" s="149" t="e">
        <f t="shared" si="211"/>
        <v>#DIV/0!</v>
      </c>
      <c r="BK424" s="149" t="e">
        <f t="shared" si="212"/>
        <v>#DIV/0!</v>
      </c>
      <c r="BL424" s="149" t="e">
        <f t="shared" si="213"/>
        <v>#DIV/0!</v>
      </c>
      <c r="BM424" s="148">
        <f t="shared" si="214"/>
        <v>0</v>
      </c>
      <c r="BN424" s="149" t="e">
        <f t="shared" si="215"/>
        <v>#DIV/0!</v>
      </c>
      <c r="BO424" s="149" t="e">
        <f t="shared" si="216"/>
        <v>#DIV/0!</v>
      </c>
      <c r="BP424" s="149" t="e">
        <f t="shared" si="217"/>
        <v>#DIV/0!</v>
      </c>
      <c r="BQ424" s="149" t="e">
        <f t="shared" si="218"/>
        <v>#DIV/0!</v>
      </c>
      <c r="BR424" s="149" t="e">
        <f t="shared" si="219"/>
        <v>#DIV/0!</v>
      </c>
      <c r="BS424" s="148">
        <f t="shared" si="220"/>
        <v>0</v>
      </c>
      <c r="BT424" s="150"/>
      <c r="BU424" s="150" t="e">
        <f>VLOOKUP(I424,Lists!$D$2:$D$19,1,FALSE)</f>
        <v>#N/A</v>
      </c>
      <c r="BV424" s="150" t="e">
        <f>VLOOKUP($I424,Blends!$B$2:$B$115,1,FALSE)</f>
        <v>#N/A</v>
      </c>
      <c r="BW424" s="150"/>
      <c r="BX424" s="151">
        <f>ROUND(IF($I424="Other HFC Blend",(AA424*$L424*SUMIF(Lists!$E$2:$E$133,'Quarterly Information'!$K424,Exchange_Value)+AA424*$N424*SUMIF(Lists!$E$2:$E$133,'Quarterly Information'!$M424,Exchange_Value)+AA424*$P424*SUMIF(Lists!$E$2:$E$133,'Quarterly Information'!$O424,Exchange_Value)+AA424*$R424*SUMIF(Lists!$E$2:$E$133,'Quarterly Information'!$Q424,Exchange_Value)+AA424*$T424*SUMIF(Lists!$E$2:$E$133,'Quarterly Information'!$S424,Exchange_Value))/1000,AA424*SUMIF(Lists!$E$2:$E$133,$I424,Exchange_Value)/1000),1)</f>
        <v>0</v>
      </c>
      <c r="BY424" s="151">
        <f>ROUND(IF($I424="Other HFC Blend",(AB424*$L424*SUMIF(Lists!$E$2:$E$133,'Quarterly Information'!$K424,Exchange_Value)+AB424*$N424*SUMIF(Lists!$E$2:$E$133,'Quarterly Information'!$M424,Exchange_Value)+AB424*$P424*SUMIF(Lists!$E$2:$E$133,'Quarterly Information'!$O424,Exchange_Value)+AB424*$R424*SUMIF(Lists!$E$2:$E$133,'Quarterly Information'!$Q424,Exchange_Value)+AB424*$T424*SUMIF(Lists!$E$2:$E$133,'Quarterly Information'!$S424,Exchange_Value))/1000,AB424*SUMIF(Lists!$E$2:$E$133,$I424,Exchange_Value)/1000),1)</f>
        <v>0</v>
      </c>
      <c r="BZ424" s="151">
        <f>ROUND(IF($I424="Other HFC Blend",(AC424*$L424*SUMIF(Lists!$E$2:$E$133,'Quarterly Information'!$K424,Exchange_Value)+AC424*$N424*SUMIF(Lists!$E$2:$E$133,'Quarterly Information'!$M424,Exchange_Value)+AC424*$P424*SUMIF(Lists!$E$2:$E$133,'Quarterly Information'!$O424,Exchange_Value)+AC424*$R424*SUMIF(Lists!$E$2:$E$133,'Quarterly Information'!$Q424,Exchange_Value)+AC424*$T424*SUMIF(Lists!$E$2:$E$133,'Quarterly Information'!$S424,Exchange_Value))/1000,AC424*SUMIF(Lists!$E$2:$E$133,$I424,Exchange_Value)/1000),1)</f>
        <v>0</v>
      </c>
      <c r="CA424" s="151">
        <f>ROUND(IF($I424="Other HFC Blend",(AD424*$L424*SUMIF(Lists!$E$2:$E$133,'Quarterly Information'!$K424,Exchange_Value)+AD424*$N424*SUMIF(Lists!$E$2:$E$133,'Quarterly Information'!$M424,Exchange_Value)+AD424*$P424*SUMIF(Lists!$E$2:$E$133,'Quarterly Information'!$O424,Exchange_Value)+AD424*$R424*SUMIF(Lists!$E$2:$E$133,'Quarterly Information'!$Q424,Exchange_Value)+AD424*$T424*SUMIF(Lists!$E$2:$E$133,'Quarterly Information'!$S424,Exchange_Value))/1000,AD424*SUMIF(Lists!$E$2:$E$133,$I424,Exchange_Value)/1000),1)</f>
        <v>0</v>
      </c>
      <c r="CB424" s="151">
        <f>ROUND(IF($I424="Other HFC Blend",(AE424*$L424*SUMIF(Lists!$E$2:$E$133,'Quarterly Information'!$K424,Exchange_Value)+AE424*$N424*SUMIF(Lists!$E$2:$E$133,'Quarterly Information'!$M424,Exchange_Value)+AE424*$P424*SUMIF(Lists!$E$2:$E$133,'Quarterly Information'!$O424,Exchange_Value)+AE424*$R424*SUMIF(Lists!$E$2:$E$133,'Quarterly Information'!$Q424,Exchange_Value)+AE424*$T424*SUMIF(Lists!$E$2:$E$133,'Quarterly Information'!$S424,Exchange_Value))/1000,AE424*SUMIF(Lists!$E$2:$E$133,$I424,Exchange_Value)/1000),1)</f>
        <v>0</v>
      </c>
      <c r="CC424" s="151">
        <f>ROUND(IF($I424="Other HFC Blend",(AF424*$L424*SUMIF(Lists!$E$2:$E$133,'Quarterly Information'!$K424,Exchange_Value)+AF424*$N424*SUMIF(Lists!$E$2:$E$133,'Quarterly Information'!$M424,Exchange_Value)+AF424*$P424*SUMIF(Lists!$E$2:$E$133,'Quarterly Information'!$O424,Exchange_Value)+AF424*$R424*SUMIF(Lists!$E$2:$E$133,'Quarterly Information'!$Q424,Exchange_Value)+AF424*$T424*SUMIF(Lists!$E$2:$E$133,'Quarterly Information'!$S424,Exchange_Value))/1000,AF424*SUMIF(Lists!$E$2:$E$133,$I424,Exchange_Value)/1000),1)</f>
        <v>0</v>
      </c>
    </row>
    <row r="425" spans="1:81" ht="14.1">
      <c r="A425" s="18">
        <v>383</v>
      </c>
      <c r="B425" s="46" t="str">
        <f t="shared" si="221"/>
        <v/>
      </c>
      <c r="C425" s="72"/>
      <c r="D425" s="47"/>
      <c r="E425" s="81"/>
      <c r="F425" s="48"/>
      <c r="G425" s="49"/>
      <c r="H425" s="50"/>
      <c r="I425" s="92"/>
      <c r="J425" s="104"/>
      <c r="K425" s="109"/>
      <c r="L425" s="51"/>
      <c r="M425" s="48"/>
      <c r="N425" s="51"/>
      <c r="O425" s="48"/>
      <c r="P425" s="51"/>
      <c r="Q425" s="69"/>
      <c r="R425" s="51"/>
      <c r="S425" s="69"/>
      <c r="T425" s="110"/>
      <c r="U425" s="107"/>
      <c r="V425" s="48"/>
      <c r="W425" s="52"/>
      <c r="X425" s="48"/>
      <c r="Y425" s="116"/>
      <c r="Z425" s="133"/>
      <c r="AA425" s="131"/>
      <c r="AB425" s="76"/>
      <c r="AC425" s="76"/>
      <c r="AD425" s="76"/>
      <c r="AE425" s="76"/>
      <c r="AF425" s="76"/>
      <c r="AG425" s="145"/>
      <c r="AH425"/>
      <c r="AI425" s="148">
        <f t="shared" si="185"/>
        <v>0</v>
      </c>
      <c r="AJ425" s="148">
        <f t="shared" si="186"/>
        <v>0</v>
      </c>
      <c r="AK425" s="148">
        <f t="shared" si="187"/>
        <v>0</v>
      </c>
      <c r="AL425" s="148">
        <f t="shared" si="188"/>
        <v>0</v>
      </c>
      <c r="AM425" s="148">
        <f t="shared" si="189"/>
        <v>0</v>
      </c>
      <c r="AN425" s="148">
        <f t="shared" si="190"/>
        <v>0</v>
      </c>
      <c r="AO425" s="150"/>
      <c r="AP425" s="149" t="e">
        <f t="shared" si="191"/>
        <v>#DIV/0!</v>
      </c>
      <c r="AQ425" s="149" t="e">
        <f t="shared" si="192"/>
        <v>#DIV/0!</v>
      </c>
      <c r="AR425" s="149" t="e">
        <f t="shared" si="193"/>
        <v>#DIV/0!</v>
      </c>
      <c r="AS425" s="149" t="e">
        <f t="shared" si="194"/>
        <v>#DIV/0!</v>
      </c>
      <c r="AT425" s="149" t="e">
        <f t="shared" si="195"/>
        <v>#DIV/0!</v>
      </c>
      <c r="AU425" s="148">
        <f t="shared" si="196"/>
        <v>0</v>
      </c>
      <c r="AV425" s="149" t="e">
        <f t="shared" si="197"/>
        <v>#DIV/0!</v>
      </c>
      <c r="AW425" s="149" t="e">
        <f t="shared" si="198"/>
        <v>#DIV/0!</v>
      </c>
      <c r="AX425" s="149" t="e">
        <f t="shared" si="199"/>
        <v>#DIV/0!</v>
      </c>
      <c r="AY425" s="149" t="e">
        <f t="shared" si="200"/>
        <v>#DIV/0!</v>
      </c>
      <c r="AZ425" s="149" t="e">
        <f t="shared" si="201"/>
        <v>#DIV/0!</v>
      </c>
      <c r="BA425" s="148">
        <f t="shared" si="202"/>
        <v>0</v>
      </c>
      <c r="BB425" s="149" t="e">
        <f t="shared" si="203"/>
        <v>#DIV/0!</v>
      </c>
      <c r="BC425" s="149" t="e">
        <f t="shared" si="204"/>
        <v>#DIV/0!</v>
      </c>
      <c r="BD425" s="149" t="e">
        <f t="shared" si="205"/>
        <v>#DIV/0!</v>
      </c>
      <c r="BE425" s="149" t="e">
        <f t="shared" si="206"/>
        <v>#DIV/0!</v>
      </c>
      <c r="BF425" s="149" t="e">
        <f t="shared" si="207"/>
        <v>#DIV/0!</v>
      </c>
      <c r="BG425" s="148">
        <f t="shared" si="208"/>
        <v>0</v>
      </c>
      <c r="BH425" s="149" t="e">
        <f t="shared" si="209"/>
        <v>#DIV/0!</v>
      </c>
      <c r="BI425" s="149" t="e">
        <f t="shared" si="210"/>
        <v>#DIV/0!</v>
      </c>
      <c r="BJ425" s="149" t="e">
        <f t="shared" si="211"/>
        <v>#DIV/0!</v>
      </c>
      <c r="BK425" s="149" t="e">
        <f t="shared" si="212"/>
        <v>#DIV/0!</v>
      </c>
      <c r="BL425" s="149" t="e">
        <f t="shared" si="213"/>
        <v>#DIV/0!</v>
      </c>
      <c r="BM425" s="148">
        <f t="shared" si="214"/>
        <v>0</v>
      </c>
      <c r="BN425" s="149" t="e">
        <f t="shared" si="215"/>
        <v>#DIV/0!</v>
      </c>
      <c r="BO425" s="149" t="e">
        <f t="shared" si="216"/>
        <v>#DIV/0!</v>
      </c>
      <c r="BP425" s="149" t="e">
        <f t="shared" si="217"/>
        <v>#DIV/0!</v>
      </c>
      <c r="BQ425" s="149" t="e">
        <f t="shared" si="218"/>
        <v>#DIV/0!</v>
      </c>
      <c r="BR425" s="149" t="e">
        <f t="shared" si="219"/>
        <v>#DIV/0!</v>
      </c>
      <c r="BS425" s="148">
        <f t="shared" si="220"/>
        <v>0</v>
      </c>
      <c r="BT425" s="150"/>
      <c r="BU425" s="150" t="e">
        <f>VLOOKUP(I425,Lists!$D$2:$D$19,1,FALSE)</f>
        <v>#N/A</v>
      </c>
      <c r="BV425" s="150" t="e">
        <f>VLOOKUP($I425,Blends!$B$2:$B$115,1,FALSE)</f>
        <v>#N/A</v>
      </c>
      <c r="BW425" s="150"/>
      <c r="BX425" s="151">
        <f>ROUND(IF($I425="Other HFC Blend",(AA425*$L425*SUMIF(Lists!$E$2:$E$133,'Quarterly Information'!$K425,Exchange_Value)+AA425*$N425*SUMIF(Lists!$E$2:$E$133,'Quarterly Information'!$M425,Exchange_Value)+AA425*$P425*SUMIF(Lists!$E$2:$E$133,'Quarterly Information'!$O425,Exchange_Value)+AA425*$R425*SUMIF(Lists!$E$2:$E$133,'Quarterly Information'!$Q425,Exchange_Value)+AA425*$T425*SUMIF(Lists!$E$2:$E$133,'Quarterly Information'!$S425,Exchange_Value))/1000,AA425*SUMIF(Lists!$E$2:$E$133,$I425,Exchange_Value)/1000),1)</f>
        <v>0</v>
      </c>
      <c r="BY425" s="151">
        <f>ROUND(IF($I425="Other HFC Blend",(AB425*$L425*SUMIF(Lists!$E$2:$E$133,'Quarterly Information'!$K425,Exchange_Value)+AB425*$N425*SUMIF(Lists!$E$2:$E$133,'Quarterly Information'!$M425,Exchange_Value)+AB425*$P425*SUMIF(Lists!$E$2:$E$133,'Quarterly Information'!$O425,Exchange_Value)+AB425*$R425*SUMIF(Lists!$E$2:$E$133,'Quarterly Information'!$Q425,Exchange_Value)+AB425*$T425*SUMIF(Lists!$E$2:$E$133,'Quarterly Information'!$S425,Exchange_Value))/1000,AB425*SUMIF(Lists!$E$2:$E$133,$I425,Exchange_Value)/1000),1)</f>
        <v>0</v>
      </c>
      <c r="BZ425" s="151">
        <f>ROUND(IF($I425="Other HFC Blend",(AC425*$L425*SUMIF(Lists!$E$2:$E$133,'Quarterly Information'!$K425,Exchange_Value)+AC425*$N425*SUMIF(Lists!$E$2:$E$133,'Quarterly Information'!$M425,Exchange_Value)+AC425*$P425*SUMIF(Lists!$E$2:$E$133,'Quarterly Information'!$O425,Exchange_Value)+AC425*$R425*SUMIF(Lists!$E$2:$E$133,'Quarterly Information'!$Q425,Exchange_Value)+AC425*$T425*SUMIF(Lists!$E$2:$E$133,'Quarterly Information'!$S425,Exchange_Value))/1000,AC425*SUMIF(Lists!$E$2:$E$133,$I425,Exchange_Value)/1000),1)</f>
        <v>0</v>
      </c>
      <c r="CA425" s="151">
        <f>ROUND(IF($I425="Other HFC Blend",(AD425*$L425*SUMIF(Lists!$E$2:$E$133,'Quarterly Information'!$K425,Exchange_Value)+AD425*$N425*SUMIF(Lists!$E$2:$E$133,'Quarterly Information'!$M425,Exchange_Value)+AD425*$P425*SUMIF(Lists!$E$2:$E$133,'Quarterly Information'!$O425,Exchange_Value)+AD425*$R425*SUMIF(Lists!$E$2:$E$133,'Quarterly Information'!$Q425,Exchange_Value)+AD425*$T425*SUMIF(Lists!$E$2:$E$133,'Quarterly Information'!$S425,Exchange_Value))/1000,AD425*SUMIF(Lists!$E$2:$E$133,$I425,Exchange_Value)/1000),1)</f>
        <v>0</v>
      </c>
      <c r="CB425" s="151">
        <f>ROUND(IF($I425="Other HFC Blend",(AE425*$L425*SUMIF(Lists!$E$2:$E$133,'Quarterly Information'!$K425,Exchange_Value)+AE425*$N425*SUMIF(Lists!$E$2:$E$133,'Quarterly Information'!$M425,Exchange_Value)+AE425*$P425*SUMIF(Lists!$E$2:$E$133,'Quarterly Information'!$O425,Exchange_Value)+AE425*$R425*SUMIF(Lists!$E$2:$E$133,'Quarterly Information'!$Q425,Exchange_Value)+AE425*$T425*SUMIF(Lists!$E$2:$E$133,'Quarterly Information'!$S425,Exchange_Value))/1000,AE425*SUMIF(Lists!$E$2:$E$133,$I425,Exchange_Value)/1000),1)</f>
        <v>0</v>
      </c>
      <c r="CC425" s="151">
        <f>ROUND(IF($I425="Other HFC Blend",(AF425*$L425*SUMIF(Lists!$E$2:$E$133,'Quarterly Information'!$K425,Exchange_Value)+AF425*$N425*SUMIF(Lists!$E$2:$E$133,'Quarterly Information'!$M425,Exchange_Value)+AF425*$P425*SUMIF(Lists!$E$2:$E$133,'Quarterly Information'!$O425,Exchange_Value)+AF425*$R425*SUMIF(Lists!$E$2:$E$133,'Quarterly Information'!$Q425,Exchange_Value)+AF425*$T425*SUMIF(Lists!$E$2:$E$133,'Quarterly Information'!$S425,Exchange_Value))/1000,AF425*SUMIF(Lists!$E$2:$E$133,$I425,Exchange_Value)/1000),1)</f>
        <v>0</v>
      </c>
    </row>
    <row r="426" spans="1:81" ht="14.1">
      <c r="A426" s="18">
        <v>384</v>
      </c>
      <c r="B426" s="46" t="str">
        <f t="shared" si="221"/>
        <v/>
      </c>
      <c r="C426" s="72"/>
      <c r="D426" s="47"/>
      <c r="E426" s="81"/>
      <c r="F426" s="48"/>
      <c r="G426" s="49"/>
      <c r="H426" s="50"/>
      <c r="I426" s="92"/>
      <c r="J426" s="104"/>
      <c r="K426" s="109"/>
      <c r="L426" s="51"/>
      <c r="M426" s="48"/>
      <c r="N426" s="51"/>
      <c r="O426" s="48"/>
      <c r="P426" s="51"/>
      <c r="Q426" s="69"/>
      <c r="R426" s="51"/>
      <c r="S426" s="69"/>
      <c r="T426" s="110"/>
      <c r="U426" s="107"/>
      <c r="V426" s="48"/>
      <c r="W426" s="52"/>
      <c r="X426" s="48"/>
      <c r="Y426" s="116"/>
      <c r="Z426" s="133"/>
      <c r="AA426" s="131"/>
      <c r="AB426" s="76"/>
      <c r="AC426" s="76"/>
      <c r="AD426" s="76"/>
      <c r="AE426" s="76"/>
      <c r="AF426" s="76"/>
      <c r="AG426" s="145"/>
      <c r="AH426"/>
      <c r="AI426" s="148">
        <f t="shared" si="185"/>
        <v>0</v>
      </c>
      <c r="AJ426" s="148">
        <f t="shared" si="186"/>
        <v>0</v>
      </c>
      <c r="AK426" s="148">
        <f t="shared" si="187"/>
        <v>0</v>
      </c>
      <c r="AL426" s="148">
        <f t="shared" si="188"/>
        <v>0</v>
      </c>
      <c r="AM426" s="148">
        <f t="shared" si="189"/>
        <v>0</v>
      </c>
      <c r="AN426" s="148">
        <f t="shared" si="190"/>
        <v>0</v>
      </c>
      <c r="AO426" s="150"/>
      <c r="AP426" s="149" t="e">
        <f t="shared" si="191"/>
        <v>#DIV/0!</v>
      </c>
      <c r="AQ426" s="149" t="e">
        <f t="shared" si="192"/>
        <v>#DIV/0!</v>
      </c>
      <c r="AR426" s="149" t="e">
        <f t="shared" si="193"/>
        <v>#DIV/0!</v>
      </c>
      <c r="AS426" s="149" t="e">
        <f t="shared" si="194"/>
        <v>#DIV/0!</v>
      </c>
      <c r="AT426" s="149" t="e">
        <f t="shared" si="195"/>
        <v>#DIV/0!</v>
      </c>
      <c r="AU426" s="148">
        <f t="shared" si="196"/>
        <v>0</v>
      </c>
      <c r="AV426" s="149" t="e">
        <f t="shared" si="197"/>
        <v>#DIV/0!</v>
      </c>
      <c r="AW426" s="149" t="e">
        <f t="shared" si="198"/>
        <v>#DIV/0!</v>
      </c>
      <c r="AX426" s="149" t="e">
        <f t="shared" si="199"/>
        <v>#DIV/0!</v>
      </c>
      <c r="AY426" s="149" t="e">
        <f t="shared" si="200"/>
        <v>#DIV/0!</v>
      </c>
      <c r="AZ426" s="149" t="e">
        <f t="shared" si="201"/>
        <v>#DIV/0!</v>
      </c>
      <c r="BA426" s="148">
        <f t="shared" si="202"/>
        <v>0</v>
      </c>
      <c r="BB426" s="149" t="e">
        <f t="shared" si="203"/>
        <v>#DIV/0!</v>
      </c>
      <c r="BC426" s="149" t="e">
        <f t="shared" si="204"/>
        <v>#DIV/0!</v>
      </c>
      <c r="BD426" s="149" t="e">
        <f t="shared" si="205"/>
        <v>#DIV/0!</v>
      </c>
      <c r="BE426" s="149" t="e">
        <f t="shared" si="206"/>
        <v>#DIV/0!</v>
      </c>
      <c r="BF426" s="149" t="e">
        <f t="shared" si="207"/>
        <v>#DIV/0!</v>
      </c>
      <c r="BG426" s="148">
        <f t="shared" si="208"/>
        <v>0</v>
      </c>
      <c r="BH426" s="149" t="e">
        <f t="shared" si="209"/>
        <v>#DIV/0!</v>
      </c>
      <c r="BI426" s="149" t="e">
        <f t="shared" si="210"/>
        <v>#DIV/0!</v>
      </c>
      <c r="BJ426" s="149" t="e">
        <f t="shared" si="211"/>
        <v>#DIV/0!</v>
      </c>
      <c r="BK426" s="149" t="e">
        <f t="shared" si="212"/>
        <v>#DIV/0!</v>
      </c>
      <c r="BL426" s="149" t="e">
        <f t="shared" si="213"/>
        <v>#DIV/0!</v>
      </c>
      <c r="BM426" s="148">
        <f t="shared" si="214"/>
        <v>0</v>
      </c>
      <c r="BN426" s="149" t="e">
        <f t="shared" si="215"/>
        <v>#DIV/0!</v>
      </c>
      <c r="BO426" s="149" t="e">
        <f t="shared" si="216"/>
        <v>#DIV/0!</v>
      </c>
      <c r="BP426" s="149" t="e">
        <f t="shared" si="217"/>
        <v>#DIV/0!</v>
      </c>
      <c r="BQ426" s="149" t="e">
        <f t="shared" si="218"/>
        <v>#DIV/0!</v>
      </c>
      <c r="BR426" s="149" t="e">
        <f t="shared" si="219"/>
        <v>#DIV/0!</v>
      </c>
      <c r="BS426" s="148">
        <f t="shared" si="220"/>
        <v>0</v>
      </c>
      <c r="BT426" s="150"/>
      <c r="BU426" s="150" t="e">
        <f>VLOOKUP(I426,Lists!$D$2:$D$19,1,FALSE)</f>
        <v>#N/A</v>
      </c>
      <c r="BV426" s="150" t="e">
        <f>VLOOKUP($I426,Blends!$B$2:$B$115,1,FALSE)</f>
        <v>#N/A</v>
      </c>
      <c r="BW426" s="150"/>
      <c r="BX426" s="151">
        <f>ROUND(IF($I426="Other HFC Blend",(AA426*$L426*SUMIF(Lists!$E$2:$E$133,'Quarterly Information'!$K426,Exchange_Value)+AA426*$N426*SUMIF(Lists!$E$2:$E$133,'Quarterly Information'!$M426,Exchange_Value)+AA426*$P426*SUMIF(Lists!$E$2:$E$133,'Quarterly Information'!$O426,Exchange_Value)+AA426*$R426*SUMIF(Lists!$E$2:$E$133,'Quarterly Information'!$Q426,Exchange_Value)+AA426*$T426*SUMIF(Lists!$E$2:$E$133,'Quarterly Information'!$S426,Exchange_Value))/1000,AA426*SUMIF(Lists!$E$2:$E$133,$I426,Exchange_Value)/1000),1)</f>
        <v>0</v>
      </c>
      <c r="BY426" s="151">
        <f>ROUND(IF($I426="Other HFC Blend",(AB426*$L426*SUMIF(Lists!$E$2:$E$133,'Quarterly Information'!$K426,Exchange_Value)+AB426*$N426*SUMIF(Lists!$E$2:$E$133,'Quarterly Information'!$M426,Exchange_Value)+AB426*$P426*SUMIF(Lists!$E$2:$E$133,'Quarterly Information'!$O426,Exchange_Value)+AB426*$R426*SUMIF(Lists!$E$2:$E$133,'Quarterly Information'!$Q426,Exchange_Value)+AB426*$T426*SUMIF(Lists!$E$2:$E$133,'Quarterly Information'!$S426,Exchange_Value))/1000,AB426*SUMIF(Lists!$E$2:$E$133,$I426,Exchange_Value)/1000),1)</f>
        <v>0</v>
      </c>
      <c r="BZ426" s="151">
        <f>ROUND(IF($I426="Other HFC Blend",(AC426*$L426*SUMIF(Lists!$E$2:$E$133,'Quarterly Information'!$K426,Exchange_Value)+AC426*$N426*SUMIF(Lists!$E$2:$E$133,'Quarterly Information'!$M426,Exchange_Value)+AC426*$P426*SUMIF(Lists!$E$2:$E$133,'Quarterly Information'!$O426,Exchange_Value)+AC426*$R426*SUMIF(Lists!$E$2:$E$133,'Quarterly Information'!$Q426,Exchange_Value)+AC426*$T426*SUMIF(Lists!$E$2:$E$133,'Quarterly Information'!$S426,Exchange_Value))/1000,AC426*SUMIF(Lists!$E$2:$E$133,$I426,Exchange_Value)/1000),1)</f>
        <v>0</v>
      </c>
      <c r="CA426" s="151">
        <f>ROUND(IF($I426="Other HFC Blend",(AD426*$L426*SUMIF(Lists!$E$2:$E$133,'Quarterly Information'!$K426,Exchange_Value)+AD426*$N426*SUMIF(Lists!$E$2:$E$133,'Quarterly Information'!$M426,Exchange_Value)+AD426*$P426*SUMIF(Lists!$E$2:$E$133,'Quarterly Information'!$O426,Exchange_Value)+AD426*$R426*SUMIF(Lists!$E$2:$E$133,'Quarterly Information'!$Q426,Exchange_Value)+AD426*$T426*SUMIF(Lists!$E$2:$E$133,'Quarterly Information'!$S426,Exchange_Value))/1000,AD426*SUMIF(Lists!$E$2:$E$133,$I426,Exchange_Value)/1000),1)</f>
        <v>0</v>
      </c>
      <c r="CB426" s="151">
        <f>ROUND(IF($I426="Other HFC Blend",(AE426*$L426*SUMIF(Lists!$E$2:$E$133,'Quarterly Information'!$K426,Exchange_Value)+AE426*$N426*SUMIF(Lists!$E$2:$E$133,'Quarterly Information'!$M426,Exchange_Value)+AE426*$P426*SUMIF(Lists!$E$2:$E$133,'Quarterly Information'!$O426,Exchange_Value)+AE426*$R426*SUMIF(Lists!$E$2:$E$133,'Quarterly Information'!$Q426,Exchange_Value)+AE426*$T426*SUMIF(Lists!$E$2:$E$133,'Quarterly Information'!$S426,Exchange_Value))/1000,AE426*SUMIF(Lists!$E$2:$E$133,$I426,Exchange_Value)/1000),1)</f>
        <v>0</v>
      </c>
      <c r="CC426" s="151">
        <f>ROUND(IF($I426="Other HFC Blend",(AF426*$L426*SUMIF(Lists!$E$2:$E$133,'Quarterly Information'!$K426,Exchange_Value)+AF426*$N426*SUMIF(Lists!$E$2:$E$133,'Quarterly Information'!$M426,Exchange_Value)+AF426*$P426*SUMIF(Lists!$E$2:$E$133,'Quarterly Information'!$O426,Exchange_Value)+AF426*$R426*SUMIF(Lists!$E$2:$E$133,'Quarterly Information'!$Q426,Exchange_Value)+AF426*$T426*SUMIF(Lists!$E$2:$E$133,'Quarterly Information'!$S426,Exchange_Value))/1000,AF426*SUMIF(Lists!$E$2:$E$133,$I426,Exchange_Value)/1000),1)</f>
        <v>0</v>
      </c>
    </row>
    <row r="427" spans="1:81" ht="14.1">
      <c r="A427" s="18">
        <v>385</v>
      </c>
      <c r="B427" s="46" t="str">
        <f t="shared" si="221"/>
        <v/>
      </c>
      <c r="C427" s="72"/>
      <c r="D427" s="47"/>
      <c r="E427" s="81"/>
      <c r="F427" s="48"/>
      <c r="G427" s="49"/>
      <c r="H427" s="50"/>
      <c r="I427" s="92"/>
      <c r="J427" s="104"/>
      <c r="K427" s="109"/>
      <c r="L427" s="51"/>
      <c r="M427" s="48"/>
      <c r="N427" s="51"/>
      <c r="O427" s="48"/>
      <c r="P427" s="51"/>
      <c r="Q427" s="69"/>
      <c r="R427" s="51"/>
      <c r="S427" s="69"/>
      <c r="T427" s="110"/>
      <c r="U427" s="107"/>
      <c r="V427" s="48"/>
      <c r="W427" s="52"/>
      <c r="X427" s="48"/>
      <c r="Y427" s="116"/>
      <c r="Z427" s="133"/>
      <c r="AA427" s="131"/>
      <c r="AB427" s="76"/>
      <c r="AC427" s="76"/>
      <c r="AD427" s="76"/>
      <c r="AE427" s="76"/>
      <c r="AF427" s="76"/>
      <c r="AG427" s="145"/>
      <c r="AH427"/>
      <c r="AI427" s="148">
        <f t="shared" ref="AI427:AI490" si="222">L427*J427</f>
        <v>0</v>
      </c>
      <c r="AJ427" s="148">
        <f t="shared" ref="AJ427:AJ490" si="223">N427*J427</f>
        <v>0</v>
      </c>
      <c r="AK427" s="148">
        <f t="shared" ref="AK427:AK490" si="224">P427*J427</f>
        <v>0</v>
      </c>
      <c r="AL427" s="148">
        <f t="shared" ref="AL427:AL490" si="225">R427*J427</f>
        <v>0</v>
      </c>
      <c r="AM427" s="148">
        <f t="shared" ref="AM427:AM490" si="226">T427*J427</f>
        <v>0</v>
      </c>
      <c r="AN427" s="148">
        <f t="shared" ref="AN427:AN490" si="227">IF(F427="No",J427,0)</f>
        <v>0</v>
      </c>
      <c r="AO427" s="150"/>
      <c r="AP427" s="149" t="e">
        <f t="shared" ref="AP427:AP490" si="228">(J427*L427)*(AA427/J427)</f>
        <v>#DIV/0!</v>
      </c>
      <c r="AQ427" s="149" t="e">
        <f t="shared" ref="AQ427:AQ490" si="229">(J427*N427)*(AA427/J427)</f>
        <v>#DIV/0!</v>
      </c>
      <c r="AR427" s="149" t="e">
        <f t="shared" ref="AR427:AR490" si="230">(J427*P427)*(AA427/J427)</f>
        <v>#DIV/0!</v>
      </c>
      <c r="AS427" s="149" t="e">
        <f t="shared" ref="AS427:AS490" si="231">(J427*R427)*(AA427/J427)</f>
        <v>#DIV/0!</v>
      </c>
      <c r="AT427" s="149" t="e">
        <f t="shared" ref="AT427:AT490" si="232">(J427*T427)*(AA427/J427)</f>
        <v>#DIV/0!</v>
      </c>
      <c r="AU427" s="148">
        <f t="shared" ref="AU427:AU490" si="233">IF(F427="No",AA427,0)</f>
        <v>0</v>
      </c>
      <c r="AV427" s="149" t="e">
        <f t="shared" ref="AV427:AV490" si="234">(J427*L427)*(AB427/J427)</f>
        <v>#DIV/0!</v>
      </c>
      <c r="AW427" s="149" t="e">
        <f t="shared" ref="AW427:AW490" si="235">(J427*N427)*(AB427/J427)</f>
        <v>#DIV/0!</v>
      </c>
      <c r="AX427" s="149" t="e">
        <f t="shared" ref="AX427:AX490" si="236">(J427*P427)*(AB427/J427)</f>
        <v>#DIV/0!</v>
      </c>
      <c r="AY427" s="149" t="e">
        <f t="shared" ref="AY427:AY490" si="237">(J427*R427)*(AB427/J427)</f>
        <v>#DIV/0!</v>
      </c>
      <c r="AZ427" s="149" t="e">
        <f t="shared" ref="AZ427:AZ490" si="238">(J427*T427)*(AB427/J427)</f>
        <v>#DIV/0!</v>
      </c>
      <c r="BA427" s="148">
        <f t="shared" ref="BA427:BA490" si="239">IF(F427="No",AB427,0)</f>
        <v>0</v>
      </c>
      <c r="BB427" s="149" t="e">
        <f t="shared" ref="BB427:BB490" si="240">(J427*L427)*(AC427/J427)</f>
        <v>#DIV/0!</v>
      </c>
      <c r="BC427" s="149" t="e">
        <f t="shared" ref="BC427:BC490" si="241">(J427*N427)*(AC427/J427)</f>
        <v>#DIV/0!</v>
      </c>
      <c r="BD427" s="149" t="e">
        <f t="shared" ref="BD427:BD490" si="242">(J427*P427)*(AC427/J427)</f>
        <v>#DIV/0!</v>
      </c>
      <c r="BE427" s="149" t="e">
        <f t="shared" ref="BE427:BE490" si="243">(J427*R427)*(AC427/J427)</f>
        <v>#DIV/0!</v>
      </c>
      <c r="BF427" s="149" t="e">
        <f t="shared" ref="BF427:BF490" si="244">(J427*T427)*(AC427/J427)</f>
        <v>#DIV/0!</v>
      </c>
      <c r="BG427" s="148">
        <f t="shared" ref="BG427:BG490" si="245">IF(F427="No",AC427,0)</f>
        <v>0</v>
      </c>
      <c r="BH427" s="149" t="e">
        <f t="shared" ref="BH427:BH490" si="246">(J427*L427)*(AD427/J427)</f>
        <v>#DIV/0!</v>
      </c>
      <c r="BI427" s="149" t="e">
        <f t="shared" ref="BI427:BI490" si="247">(J427*N427)*(AD427/J427)</f>
        <v>#DIV/0!</v>
      </c>
      <c r="BJ427" s="149" t="e">
        <f t="shared" ref="BJ427:BJ490" si="248">(J427*P427)*(AD427/J427)</f>
        <v>#DIV/0!</v>
      </c>
      <c r="BK427" s="149" t="e">
        <f t="shared" ref="BK427:BK490" si="249">(J427*R427)*(AD427/J427)</f>
        <v>#DIV/0!</v>
      </c>
      <c r="BL427" s="149" t="e">
        <f t="shared" ref="BL427:BL490" si="250">(J427*T427)*(AD427/J427)</f>
        <v>#DIV/0!</v>
      </c>
      <c r="BM427" s="148">
        <f t="shared" ref="BM427:BM490" si="251">IF(F427="No",AD427,0)</f>
        <v>0</v>
      </c>
      <c r="BN427" s="149" t="e">
        <f t="shared" ref="BN427:BN490" si="252">(J427*L427)*(AE427/J427)</f>
        <v>#DIV/0!</v>
      </c>
      <c r="BO427" s="149" t="e">
        <f t="shared" ref="BO427:BO490" si="253">(J427*N427)*(AE427/J427)</f>
        <v>#DIV/0!</v>
      </c>
      <c r="BP427" s="149" t="e">
        <f t="shared" ref="BP427:BP490" si="254">(J427*P427)*(AE427/J427)</f>
        <v>#DIV/0!</v>
      </c>
      <c r="BQ427" s="149" t="e">
        <f t="shared" ref="BQ427:BQ490" si="255">(J427*R427)*(AE427/J427)</f>
        <v>#DIV/0!</v>
      </c>
      <c r="BR427" s="149" t="e">
        <f t="shared" ref="BR427:BR490" si="256">(J427*T427)*(AE427/J427)</f>
        <v>#DIV/0!</v>
      </c>
      <c r="BS427" s="148">
        <f t="shared" ref="BS427:BS490" si="257">IF(F427="No",AE427,0)</f>
        <v>0</v>
      </c>
      <c r="BT427" s="150"/>
      <c r="BU427" s="150" t="e">
        <f>VLOOKUP(I427,Lists!$D$2:$D$19,1,FALSE)</f>
        <v>#N/A</v>
      </c>
      <c r="BV427" s="150" t="e">
        <f>VLOOKUP($I427,Blends!$B$2:$B$115,1,FALSE)</f>
        <v>#N/A</v>
      </c>
      <c r="BW427" s="150"/>
      <c r="BX427" s="151">
        <f>ROUND(IF($I427="Other HFC Blend",(AA427*$L427*SUMIF(Lists!$E$2:$E$133,'Quarterly Information'!$K427,Exchange_Value)+AA427*$N427*SUMIF(Lists!$E$2:$E$133,'Quarterly Information'!$M427,Exchange_Value)+AA427*$P427*SUMIF(Lists!$E$2:$E$133,'Quarterly Information'!$O427,Exchange_Value)+AA427*$R427*SUMIF(Lists!$E$2:$E$133,'Quarterly Information'!$Q427,Exchange_Value)+AA427*$T427*SUMIF(Lists!$E$2:$E$133,'Quarterly Information'!$S427,Exchange_Value))/1000,AA427*SUMIF(Lists!$E$2:$E$133,$I427,Exchange_Value)/1000),1)</f>
        <v>0</v>
      </c>
      <c r="BY427" s="151">
        <f>ROUND(IF($I427="Other HFC Blend",(AB427*$L427*SUMIF(Lists!$E$2:$E$133,'Quarterly Information'!$K427,Exchange_Value)+AB427*$N427*SUMIF(Lists!$E$2:$E$133,'Quarterly Information'!$M427,Exchange_Value)+AB427*$P427*SUMIF(Lists!$E$2:$E$133,'Quarterly Information'!$O427,Exchange_Value)+AB427*$R427*SUMIF(Lists!$E$2:$E$133,'Quarterly Information'!$Q427,Exchange_Value)+AB427*$T427*SUMIF(Lists!$E$2:$E$133,'Quarterly Information'!$S427,Exchange_Value))/1000,AB427*SUMIF(Lists!$E$2:$E$133,$I427,Exchange_Value)/1000),1)</f>
        <v>0</v>
      </c>
      <c r="BZ427" s="151">
        <f>ROUND(IF($I427="Other HFC Blend",(AC427*$L427*SUMIF(Lists!$E$2:$E$133,'Quarterly Information'!$K427,Exchange_Value)+AC427*$N427*SUMIF(Lists!$E$2:$E$133,'Quarterly Information'!$M427,Exchange_Value)+AC427*$P427*SUMIF(Lists!$E$2:$E$133,'Quarterly Information'!$O427,Exchange_Value)+AC427*$R427*SUMIF(Lists!$E$2:$E$133,'Quarterly Information'!$Q427,Exchange_Value)+AC427*$T427*SUMIF(Lists!$E$2:$E$133,'Quarterly Information'!$S427,Exchange_Value))/1000,AC427*SUMIF(Lists!$E$2:$E$133,$I427,Exchange_Value)/1000),1)</f>
        <v>0</v>
      </c>
      <c r="CA427" s="151">
        <f>ROUND(IF($I427="Other HFC Blend",(AD427*$L427*SUMIF(Lists!$E$2:$E$133,'Quarterly Information'!$K427,Exchange_Value)+AD427*$N427*SUMIF(Lists!$E$2:$E$133,'Quarterly Information'!$M427,Exchange_Value)+AD427*$P427*SUMIF(Lists!$E$2:$E$133,'Quarterly Information'!$O427,Exchange_Value)+AD427*$R427*SUMIF(Lists!$E$2:$E$133,'Quarterly Information'!$Q427,Exchange_Value)+AD427*$T427*SUMIF(Lists!$E$2:$E$133,'Quarterly Information'!$S427,Exchange_Value))/1000,AD427*SUMIF(Lists!$E$2:$E$133,$I427,Exchange_Value)/1000),1)</f>
        <v>0</v>
      </c>
      <c r="CB427" s="151">
        <f>ROUND(IF($I427="Other HFC Blend",(AE427*$L427*SUMIF(Lists!$E$2:$E$133,'Quarterly Information'!$K427,Exchange_Value)+AE427*$N427*SUMIF(Lists!$E$2:$E$133,'Quarterly Information'!$M427,Exchange_Value)+AE427*$P427*SUMIF(Lists!$E$2:$E$133,'Quarterly Information'!$O427,Exchange_Value)+AE427*$R427*SUMIF(Lists!$E$2:$E$133,'Quarterly Information'!$Q427,Exchange_Value)+AE427*$T427*SUMIF(Lists!$E$2:$E$133,'Quarterly Information'!$S427,Exchange_Value))/1000,AE427*SUMIF(Lists!$E$2:$E$133,$I427,Exchange_Value)/1000),1)</f>
        <v>0</v>
      </c>
      <c r="CC427" s="151">
        <f>ROUND(IF($I427="Other HFC Blend",(AF427*$L427*SUMIF(Lists!$E$2:$E$133,'Quarterly Information'!$K427,Exchange_Value)+AF427*$N427*SUMIF(Lists!$E$2:$E$133,'Quarterly Information'!$M427,Exchange_Value)+AF427*$P427*SUMIF(Lists!$E$2:$E$133,'Quarterly Information'!$O427,Exchange_Value)+AF427*$R427*SUMIF(Lists!$E$2:$E$133,'Quarterly Information'!$Q427,Exchange_Value)+AF427*$T427*SUMIF(Lists!$E$2:$E$133,'Quarterly Information'!$S427,Exchange_Value))/1000,AF427*SUMIF(Lists!$E$2:$E$133,$I427,Exchange_Value)/1000),1)</f>
        <v>0</v>
      </c>
    </row>
    <row r="428" spans="1:81" ht="14.1">
      <c r="A428" s="18">
        <v>386</v>
      </c>
      <c r="B428" s="46" t="str">
        <f t="shared" ref="B428:B491" si="258">IF(C428&gt;0,A428,"")</f>
        <v/>
      </c>
      <c r="C428" s="72"/>
      <c r="D428" s="47"/>
      <c r="E428" s="81"/>
      <c r="F428" s="48"/>
      <c r="G428" s="49"/>
      <c r="H428" s="50"/>
      <c r="I428" s="92"/>
      <c r="J428" s="104"/>
      <c r="K428" s="109"/>
      <c r="L428" s="51"/>
      <c r="M428" s="48"/>
      <c r="N428" s="51"/>
      <c r="O428" s="48"/>
      <c r="P428" s="51"/>
      <c r="Q428" s="69"/>
      <c r="R428" s="51"/>
      <c r="S428" s="69"/>
      <c r="T428" s="110"/>
      <c r="U428" s="107"/>
      <c r="V428" s="48"/>
      <c r="W428" s="52"/>
      <c r="X428" s="48"/>
      <c r="Y428" s="116"/>
      <c r="Z428" s="133"/>
      <c r="AA428" s="131"/>
      <c r="AB428" s="76"/>
      <c r="AC428" s="76"/>
      <c r="AD428" s="76"/>
      <c r="AE428" s="76"/>
      <c r="AF428" s="76"/>
      <c r="AG428" s="145"/>
      <c r="AH428"/>
      <c r="AI428" s="148">
        <f t="shared" si="222"/>
        <v>0</v>
      </c>
      <c r="AJ428" s="148">
        <f t="shared" si="223"/>
        <v>0</v>
      </c>
      <c r="AK428" s="148">
        <f t="shared" si="224"/>
        <v>0</v>
      </c>
      <c r="AL428" s="148">
        <f t="shared" si="225"/>
        <v>0</v>
      </c>
      <c r="AM428" s="148">
        <f t="shared" si="226"/>
        <v>0</v>
      </c>
      <c r="AN428" s="148">
        <f t="shared" si="227"/>
        <v>0</v>
      </c>
      <c r="AO428" s="150"/>
      <c r="AP428" s="149" t="e">
        <f t="shared" si="228"/>
        <v>#DIV/0!</v>
      </c>
      <c r="AQ428" s="149" t="e">
        <f t="shared" si="229"/>
        <v>#DIV/0!</v>
      </c>
      <c r="AR428" s="149" t="e">
        <f t="shared" si="230"/>
        <v>#DIV/0!</v>
      </c>
      <c r="AS428" s="149" t="e">
        <f t="shared" si="231"/>
        <v>#DIV/0!</v>
      </c>
      <c r="AT428" s="149" t="e">
        <f t="shared" si="232"/>
        <v>#DIV/0!</v>
      </c>
      <c r="AU428" s="148">
        <f t="shared" si="233"/>
        <v>0</v>
      </c>
      <c r="AV428" s="149" t="e">
        <f t="shared" si="234"/>
        <v>#DIV/0!</v>
      </c>
      <c r="AW428" s="149" t="e">
        <f t="shared" si="235"/>
        <v>#DIV/0!</v>
      </c>
      <c r="AX428" s="149" t="e">
        <f t="shared" si="236"/>
        <v>#DIV/0!</v>
      </c>
      <c r="AY428" s="149" t="e">
        <f t="shared" si="237"/>
        <v>#DIV/0!</v>
      </c>
      <c r="AZ428" s="149" t="e">
        <f t="shared" si="238"/>
        <v>#DIV/0!</v>
      </c>
      <c r="BA428" s="148">
        <f t="shared" si="239"/>
        <v>0</v>
      </c>
      <c r="BB428" s="149" t="e">
        <f t="shared" si="240"/>
        <v>#DIV/0!</v>
      </c>
      <c r="BC428" s="149" t="e">
        <f t="shared" si="241"/>
        <v>#DIV/0!</v>
      </c>
      <c r="BD428" s="149" t="e">
        <f t="shared" si="242"/>
        <v>#DIV/0!</v>
      </c>
      <c r="BE428" s="149" t="e">
        <f t="shared" si="243"/>
        <v>#DIV/0!</v>
      </c>
      <c r="BF428" s="149" t="e">
        <f t="shared" si="244"/>
        <v>#DIV/0!</v>
      </c>
      <c r="BG428" s="148">
        <f t="shared" si="245"/>
        <v>0</v>
      </c>
      <c r="BH428" s="149" t="e">
        <f t="shared" si="246"/>
        <v>#DIV/0!</v>
      </c>
      <c r="BI428" s="149" t="e">
        <f t="shared" si="247"/>
        <v>#DIV/0!</v>
      </c>
      <c r="BJ428" s="149" t="e">
        <f t="shared" si="248"/>
        <v>#DIV/0!</v>
      </c>
      <c r="BK428" s="149" t="e">
        <f t="shared" si="249"/>
        <v>#DIV/0!</v>
      </c>
      <c r="BL428" s="149" t="e">
        <f t="shared" si="250"/>
        <v>#DIV/0!</v>
      </c>
      <c r="BM428" s="148">
        <f t="shared" si="251"/>
        <v>0</v>
      </c>
      <c r="BN428" s="149" t="e">
        <f t="shared" si="252"/>
        <v>#DIV/0!</v>
      </c>
      <c r="BO428" s="149" t="e">
        <f t="shared" si="253"/>
        <v>#DIV/0!</v>
      </c>
      <c r="BP428" s="149" t="e">
        <f t="shared" si="254"/>
        <v>#DIV/0!</v>
      </c>
      <c r="BQ428" s="149" t="e">
        <f t="shared" si="255"/>
        <v>#DIV/0!</v>
      </c>
      <c r="BR428" s="149" t="e">
        <f t="shared" si="256"/>
        <v>#DIV/0!</v>
      </c>
      <c r="BS428" s="148">
        <f t="shared" si="257"/>
        <v>0</v>
      </c>
      <c r="BT428" s="150"/>
      <c r="BU428" s="150" t="e">
        <f>VLOOKUP(I428,Lists!$D$2:$D$19,1,FALSE)</f>
        <v>#N/A</v>
      </c>
      <c r="BV428" s="150" t="e">
        <f>VLOOKUP($I428,Blends!$B$2:$B$115,1,FALSE)</f>
        <v>#N/A</v>
      </c>
      <c r="BW428" s="150"/>
      <c r="BX428" s="151">
        <f>ROUND(IF($I428="Other HFC Blend",(AA428*$L428*SUMIF(Lists!$E$2:$E$133,'Quarterly Information'!$K428,Exchange_Value)+AA428*$N428*SUMIF(Lists!$E$2:$E$133,'Quarterly Information'!$M428,Exchange_Value)+AA428*$P428*SUMIF(Lists!$E$2:$E$133,'Quarterly Information'!$O428,Exchange_Value)+AA428*$R428*SUMIF(Lists!$E$2:$E$133,'Quarterly Information'!$Q428,Exchange_Value)+AA428*$T428*SUMIF(Lists!$E$2:$E$133,'Quarterly Information'!$S428,Exchange_Value))/1000,AA428*SUMIF(Lists!$E$2:$E$133,$I428,Exchange_Value)/1000),1)</f>
        <v>0</v>
      </c>
      <c r="BY428" s="151">
        <f>ROUND(IF($I428="Other HFC Blend",(AB428*$L428*SUMIF(Lists!$E$2:$E$133,'Quarterly Information'!$K428,Exchange_Value)+AB428*$N428*SUMIF(Lists!$E$2:$E$133,'Quarterly Information'!$M428,Exchange_Value)+AB428*$P428*SUMIF(Lists!$E$2:$E$133,'Quarterly Information'!$O428,Exchange_Value)+AB428*$R428*SUMIF(Lists!$E$2:$E$133,'Quarterly Information'!$Q428,Exchange_Value)+AB428*$T428*SUMIF(Lists!$E$2:$E$133,'Quarterly Information'!$S428,Exchange_Value))/1000,AB428*SUMIF(Lists!$E$2:$E$133,$I428,Exchange_Value)/1000),1)</f>
        <v>0</v>
      </c>
      <c r="BZ428" s="151">
        <f>ROUND(IF($I428="Other HFC Blend",(AC428*$L428*SUMIF(Lists!$E$2:$E$133,'Quarterly Information'!$K428,Exchange_Value)+AC428*$N428*SUMIF(Lists!$E$2:$E$133,'Quarterly Information'!$M428,Exchange_Value)+AC428*$P428*SUMIF(Lists!$E$2:$E$133,'Quarterly Information'!$O428,Exchange_Value)+AC428*$R428*SUMIF(Lists!$E$2:$E$133,'Quarterly Information'!$Q428,Exchange_Value)+AC428*$T428*SUMIF(Lists!$E$2:$E$133,'Quarterly Information'!$S428,Exchange_Value))/1000,AC428*SUMIF(Lists!$E$2:$E$133,$I428,Exchange_Value)/1000),1)</f>
        <v>0</v>
      </c>
      <c r="CA428" s="151">
        <f>ROUND(IF($I428="Other HFC Blend",(AD428*$L428*SUMIF(Lists!$E$2:$E$133,'Quarterly Information'!$K428,Exchange_Value)+AD428*$N428*SUMIF(Lists!$E$2:$E$133,'Quarterly Information'!$M428,Exchange_Value)+AD428*$P428*SUMIF(Lists!$E$2:$E$133,'Quarterly Information'!$O428,Exchange_Value)+AD428*$R428*SUMIF(Lists!$E$2:$E$133,'Quarterly Information'!$Q428,Exchange_Value)+AD428*$T428*SUMIF(Lists!$E$2:$E$133,'Quarterly Information'!$S428,Exchange_Value))/1000,AD428*SUMIF(Lists!$E$2:$E$133,$I428,Exchange_Value)/1000),1)</f>
        <v>0</v>
      </c>
      <c r="CB428" s="151">
        <f>ROUND(IF($I428="Other HFC Blend",(AE428*$L428*SUMIF(Lists!$E$2:$E$133,'Quarterly Information'!$K428,Exchange_Value)+AE428*$N428*SUMIF(Lists!$E$2:$E$133,'Quarterly Information'!$M428,Exchange_Value)+AE428*$P428*SUMIF(Lists!$E$2:$E$133,'Quarterly Information'!$O428,Exchange_Value)+AE428*$R428*SUMIF(Lists!$E$2:$E$133,'Quarterly Information'!$Q428,Exchange_Value)+AE428*$T428*SUMIF(Lists!$E$2:$E$133,'Quarterly Information'!$S428,Exchange_Value))/1000,AE428*SUMIF(Lists!$E$2:$E$133,$I428,Exchange_Value)/1000),1)</f>
        <v>0</v>
      </c>
      <c r="CC428" s="151">
        <f>ROUND(IF($I428="Other HFC Blend",(AF428*$L428*SUMIF(Lists!$E$2:$E$133,'Quarterly Information'!$K428,Exchange_Value)+AF428*$N428*SUMIF(Lists!$E$2:$E$133,'Quarterly Information'!$M428,Exchange_Value)+AF428*$P428*SUMIF(Lists!$E$2:$E$133,'Quarterly Information'!$O428,Exchange_Value)+AF428*$R428*SUMIF(Lists!$E$2:$E$133,'Quarterly Information'!$Q428,Exchange_Value)+AF428*$T428*SUMIF(Lists!$E$2:$E$133,'Quarterly Information'!$S428,Exchange_Value))/1000,AF428*SUMIF(Lists!$E$2:$E$133,$I428,Exchange_Value)/1000),1)</f>
        <v>0</v>
      </c>
    </row>
    <row r="429" spans="1:81" ht="14.1">
      <c r="A429" s="18">
        <v>387</v>
      </c>
      <c r="B429" s="46" t="str">
        <f t="shared" si="258"/>
        <v/>
      </c>
      <c r="C429" s="72"/>
      <c r="D429" s="47"/>
      <c r="E429" s="81"/>
      <c r="F429" s="48"/>
      <c r="G429" s="49"/>
      <c r="H429" s="50"/>
      <c r="I429" s="92"/>
      <c r="J429" s="104"/>
      <c r="K429" s="109"/>
      <c r="L429" s="51"/>
      <c r="M429" s="48"/>
      <c r="N429" s="51"/>
      <c r="O429" s="48"/>
      <c r="P429" s="51"/>
      <c r="Q429" s="69"/>
      <c r="R429" s="51"/>
      <c r="S429" s="69"/>
      <c r="T429" s="110"/>
      <c r="U429" s="107"/>
      <c r="V429" s="48"/>
      <c r="W429" s="52"/>
      <c r="X429" s="48"/>
      <c r="Y429" s="116"/>
      <c r="Z429" s="133"/>
      <c r="AA429" s="131"/>
      <c r="AB429" s="76"/>
      <c r="AC429" s="76"/>
      <c r="AD429" s="76"/>
      <c r="AE429" s="76"/>
      <c r="AF429" s="76"/>
      <c r="AG429" s="145"/>
      <c r="AH429"/>
      <c r="AI429" s="148">
        <f t="shared" si="222"/>
        <v>0</v>
      </c>
      <c r="AJ429" s="148">
        <f t="shared" si="223"/>
        <v>0</v>
      </c>
      <c r="AK429" s="148">
        <f t="shared" si="224"/>
        <v>0</v>
      </c>
      <c r="AL429" s="148">
        <f t="shared" si="225"/>
        <v>0</v>
      </c>
      <c r="AM429" s="148">
        <f t="shared" si="226"/>
        <v>0</v>
      </c>
      <c r="AN429" s="148">
        <f t="shared" si="227"/>
        <v>0</v>
      </c>
      <c r="AO429" s="150"/>
      <c r="AP429" s="149" t="e">
        <f t="shared" si="228"/>
        <v>#DIV/0!</v>
      </c>
      <c r="AQ429" s="149" t="e">
        <f t="shared" si="229"/>
        <v>#DIV/0!</v>
      </c>
      <c r="AR429" s="149" t="e">
        <f t="shared" si="230"/>
        <v>#DIV/0!</v>
      </c>
      <c r="AS429" s="149" t="e">
        <f t="shared" si="231"/>
        <v>#DIV/0!</v>
      </c>
      <c r="AT429" s="149" t="e">
        <f t="shared" si="232"/>
        <v>#DIV/0!</v>
      </c>
      <c r="AU429" s="148">
        <f t="shared" si="233"/>
        <v>0</v>
      </c>
      <c r="AV429" s="149" t="e">
        <f t="shared" si="234"/>
        <v>#DIV/0!</v>
      </c>
      <c r="AW429" s="149" t="e">
        <f t="shared" si="235"/>
        <v>#DIV/0!</v>
      </c>
      <c r="AX429" s="149" t="e">
        <f t="shared" si="236"/>
        <v>#DIV/0!</v>
      </c>
      <c r="AY429" s="149" t="e">
        <f t="shared" si="237"/>
        <v>#DIV/0!</v>
      </c>
      <c r="AZ429" s="149" t="e">
        <f t="shared" si="238"/>
        <v>#DIV/0!</v>
      </c>
      <c r="BA429" s="148">
        <f t="shared" si="239"/>
        <v>0</v>
      </c>
      <c r="BB429" s="149" t="e">
        <f t="shared" si="240"/>
        <v>#DIV/0!</v>
      </c>
      <c r="BC429" s="149" t="e">
        <f t="shared" si="241"/>
        <v>#DIV/0!</v>
      </c>
      <c r="BD429" s="149" t="e">
        <f t="shared" si="242"/>
        <v>#DIV/0!</v>
      </c>
      <c r="BE429" s="149" t="e">
        <f t="shared" si="243"/>
        <v>#DIV/0!</v>
      </c>
      <c r="BF429" s="149" t="e">
        <f t="shared" si="244"/>
        <v>#DIV/0!</v>
      </c>
      <c r="BG429" s="148">
        <f t="shared" si="245"/>
        <v>0</v>
      </c>
      <c r="BH429" s="149" t="e">
        <f t="shared" si="246"/>
        <v>#DIV/0!</v>
      </c>
      <c r="BI429" s="149" t="e">
        <f t="shared" si="247"/>
        <v>#DIV/0!</v>
      </c>
      <c r="BJ429" s="149" t="e">
        <f t="shared" si="248"/>
        <v>#DIV/0!</v>
      </c>
      <c r="BK429" s="149" t="e">
        <f t="shared" si="249"/>
        <v>#DIV/0!</v>
      </c>
      <c r="BL429" s="149" t="e">
        <f t="shared" si="250"/>
        <v>#DIV/0!</v>
      </c>
      <c r="BM429" s="148">
        <f t="shared" si="251"/>
        <v>0</v>
      </c>
      <c r="BN429" s="149" t="e">
        <f t="shared" si="252"/>
        <v>#DIV/0!</v>
      </c>
      <c r="BO429" s="149" t="e">
        <f t="shared" si="253"/>
        <v>#DIV/0!</v>
      </c>
      <c r="BP429" s="149" t="e">
        <f t="shared" si="254"/>
        <v>#DIV/0!</v>
      </c>
      <c r="BQ429" s="149" t="e">
        <f t="shared" si="255"/>
        <v>#DIV/0!</v>
      </c>
      <c r="BR429" s="149" t="e">
        <f t="shared" si="256"/>
        <v>#DIV/0!</v>
      </c>
      <c r="BS429" s="148">
        <f t="shared" si="257"/>
        <v>0</v>
      </c>
      <c r="BT429" s="150"/>
      <c r="BU429" s="150" t="e">
        <f>VLOOKUP(I429,Lists!$D$2:$D$19,1,FALSE)</f>
        <v>#N/A</v>
      </c>
      <c r="BV429" s="150" t="e">
        <f>VLOOKUP($I429,Blends!$B$2:$B$115,1,FALSE)</f>
        <v>#N/A</v>
      </c>
      <c r="BW429" s="150"/>
      <c r="BX429" s="151">
        <f>ROUND(IF($I429="Other HFC Blend",(AA429*$L429*SUMIF(Lists!$E$2:$E$133,'Quarterly Information'!$K429,Exchange_Value)+AA429*$N429*SUMIF(Lists!$E$2:$E$133,'Quarterly Information'!$M429,Exchange_Value)+AA429*$P429*SUMIF(Lists!$E$2:$E$133,'Quarterly Information'!$O429,Exchange_Value)+AA429*$R429*SUMIF(Lists!$E$2:$E$133,'Quarterly Information'!$Q429,Exchange_Value)+AA429*$T429*SUMIF(Lists!$E$2:$E$133,'Quarterly Information'!$S429,Exchange_Value))/1000,AA429*SUMIF(Lists!$E$2:$E$133,$I429,Exchange_Value)/1000),1)</f>
        <v>0</v>
      </c>
      <c r="BY429" s="151">
        <f>ROUND(IF($I429="Other HFC Blend",(AB429*$L429*SUMIF(Lists!$E$2:$E$133,'Quarterly Information'!$K429,Exchange_Value)+AB429*$N429*SUMIF(Lists!$E$2:$E$133,'Quarterly Information'!$M429,Exchange_Value)+AB429*$P429*SUMIF(Lists!$E$2:$E$133,'Quarterly Information'!$O429,Exchange_Value)+AB429*$R429*SUMIF(Lists!$E$2:$E$133,'Quarterly Information'!$Q429,Exchange_Value)+AB429*$T429*SUMIF(Lists!$E$2:$E$133,'Quarterly Information'!$S429,Exchange_Value))/1000,AB429*SUMIF(Lists!$E$2:$E$133,$I429,Exchange_Value)/1000),1)</f>
        <v>0</v>
      </c>
      <c r="BZ429" s="151">
        <f>ROUND(IF($I429="Other HFC Blend",(AC429*$L429*SUMIF(Lists!$E$2:$E$133,'Quarterly Information'!$K429,Exchange_Value)+AC429*$N429*SUMIF(Lists!$E$2:$E$133,'Quarterly Information'!$M429,Exchange_Value)+AC429*$P429*SUMIF(Lists!$E$2:$E$133,'Quarterly Information'!$O429,Exchange_Value)+AC429*$R429*SUMIF(Lists!$E$2:$E$133,'Quarterly Information'!$Q429,Exchange_Value)+AC429*$T429*SUMIF(Lists!$E$2:$E$133,'Quarterly Information'!$S429,Exchange_Value))/1000,AC429*SUMIF(Lists!$E$2:$E$133,$I429,Exchange_Value)/1000),1)</f>
        <v>0</v>
      </c>
      <c r="CA429" s="151">
        <f>ROUND(IF($I429="Other HFC Blend",(AD429*$L429*SUMIF(Lists!$E$2:$E$133,'Quarterly Information'!$K429,Exchange_Value)+AD429*$N429*SUMIF(Lists!$E$2:$E$133,'Quarterly Information'!$M429,Exchange_Value)+AD429*$P429*SUMIF(Lists!$E$2:$E$133,'Quarterly Information'!$O429,Exchange_Value)+AD429*$R429*SUMIF(Lists!$E$2:$E$133,'Quarterly Information'!$Q429,Exchange_Value)+AD429*$T429*SUMIF(Lists!$E$2:$E$133,'Quarterly Information'!$S429,Exchange_Value))/1000,AD429*SUMIF(Lists!$E$2:$E$133,$I429,Exchange_Value)/1000),1)</f>
        <v>0</v>
      </c>
      <c r="CB429" s="151">
        <f>ROUND(IF($I429="Other HFC Blend",(AE429*$L429*SUMIF(Lists!$E$2:$E$133,'Quarterly Information'!$K429,Exchange_Value)+AE429*$N429*SUMIF(Lists!$E$2:$E$133,'Quarterly Information'!$M429,Exchange_Value)+AE429*$P429*SUMIF(Lists!$E$2:$E$133,'Quarterly Information'!$O429,Exchange_Value)+AE429*$R429*SUMIF(Lists!$E$2:$E$133,'Quarterly Information'!$Q429,Exchange_Value)+AE429*$T429*SUMIF(Lists!$E$2:$E$133,'Quarterly Information'!$S429,Exchange_Value))/1000,AE429*SUMIF(Lists!$E$2:$E$133,$I429,Exchange_Value)/1000),1)</f>
        <v>0</v>
      </c>
      <c r="CC429" s="151">
        <f>ROUND(IF($I429="Other HFC Blend",(AF429*$L429*SUMIF(Lists!$E$2:$E$133,'Quarterly Information'!$K429,Exchange_Value)+AF429*$N429*SUMIF(Lists!$E$2:$E$133,'Quarterly Information'!$M429,Exchange_Value)+AF429*$P429*SUMIF(Lists!$E$2:$E$133,'Quarterly Information'!$O429,Exchange_Value)+AF429*$R429*SUMIF(Lists!$E$2:$E$133,'Quarterly Information'!$Q429,Exchange_Value)+AF429*$T429*SUMIF(Lists!$E$2:$E$133,'Quarterly Information'!$S429,Exchange_Value))/1000,AF429*SUMIF(Lists!$E$2:$E$133,$I429,Exchange_Value)/1000),1)</f>
        <v>0</v>
      </c>
    </row>
    <row r="430" spans="1:81" ht="14.1">
      <c r="A430" s="18">
        <v>388</v>
      </c>
      <c r="B430" s="46" t="str">
        <f t="shared" si="258"/>
        <v/>
      </c>
      <c r="C430" s="72"/>
      <c r="D430" s="47"/>
      <c r="E430" s="81"/>
      <c r="F430" s="48"/>
      <c r="G430" s="49"/>
      <c r="H430" s="50"/>
      <c r="I430" s="92"/>
      <c r="J430" s="104"/>
      <c r="K430" s="109"/>
      <c r="L430" s="51"/>
      <c r="M430" s="48"/>
      <c r="N430" s="51"/>
      <c r="O430" s="48"/>
      <c r="P430" s="51"/>
      <c r="Q430" s="69"/>
      <c r="R430" s="51"/>
      <c r="S430" s="69"/>
      <c r="T430" s="110"/>
      <c r="U430" s="107"/>
      <c r="V430" s="48"/>
      <c r="W430" s="52"/>
      <c r="X430" s="48"/>
      <c r="Y430" s="116"/>
      <c r="Z430" s="133"/>
      <c r="AA430" s="131"/>
      <c r="AB430" s="76"/>
      <c r="AC430" s="76"/>
      <c r="AD430" s="76"/>
      <c r="AE430" s="76"/>
      <c r="AF430" s="76"/>
      <c r="AG430" s="145"/>
      <c r="AH430"/>
      <c r="AI430" s="148">
        <f t="shared" si="222"/>
        <v>0</v>
      </c>
      <c r="AJ430" s="148">
        <f t="shared" si="223"/>
        <v>0</v>
      </c>
      <c r="AK430" s="148">
        <f t="shared" si="224"/>
        <v>0</v>
      </c>
      <c r="AL430" s="148">
        <f t="shared" si="225"/>
        <v>0</v>
      </c>
      <c r="AM430" s="148">
        <f t="shared" si="226"/>
        <v>0</v>
      </c>
      <c r="AN430" s="148">
        <f t="shared" si="227"/>
        <v>0</v>
      </c>
      <c r="AO430" s="150"/>
      <c r="AP430" s="149" t="e">
        <f t="shared" si="228"/>
        <v>#DIV/0!</v>
      </c>
      <c r="AQ430" s="149" t="e">
        <f t="shared" si="229"/>
        <v>#DIV/0!</v>
      </c>
      <c r="AR430" s="149" t="e">
        <f t="shared" si="230"/>
        <v>#DIV/0!</v>
      </c>
      <c r="AS430" s="149" t="e">
        <f t="shared" si="231"/>
        <v>#DIV/0!</v>
      </c>
      <c r="AT430" s="149" t="e">
        <f t="shared" si="232"/>
        <v>#DIV/0!</v>
      </c>
      <c r="AU430" s="148">
        <f t="shared" si="233"/>
        <v>0</v>
      </c>
      <c r="AV430" s="149" t="e">
        <f t="shared" si="234"/>
        <v>#DIV/0!</v>
      </c>
      <c r="AW430" s="149" t="e">
        <f t="shared" si="235"/>
        <v>#DIV/0!</v>
      </c>
      <c r="AX430" s="149" t="e">
        <f t="shared" si="236"/>
        <v>#DIV/0!</v>
      </c>
      <c r="AY430" s="149" t="e">
        <f t="shared" si="237"/>
        <v>#DIV/0!</v>
      </c>
      <c r="AZ430" s="149" t="e">
        <f t="shared" si="238"/>
        <v>#DIV/0!</v>
      </c>
      <c r="BA430" s="148">
        <f t="shared" si="239"/>
        <v>0</v>
      </c>
      <c r="BB430" s="149" t="e">
        <f t="shared" si="240"/>
        <v>#DIV/0!</v>
      </c>
      <c r="BC430" s="149" t="e">
        <f t="shared" si="241"/>
        <v>#DIV/0!</v>
      </c>
      <c r="BD430" s="149" t="e">
        <f t="shared" si="242"/>
        <v>#DIV/0!</v>
      </c>
      <c r="BE430" s="149" t="e">
        <f t="shared" si="243"/>
        <v>#DIV/0!</v>
      </c>
      <c r="BF430" s="149" t="e">
        <f t="shared" si="244"/>
        <v>#DIV/0!</v>
      </c>
      <c r="BG430" s="148">
        <f t="shared" si="245"/>
        <v>0</v>
      </c>
      <c r="BH430" s="149" t="e">
        <f t="shared" si="246"/>
        <v>#DIV/0!</v>
      </c>
      <c r="BI430" s="149" t="e">
        <f t="shared" si="247"/>
        <v>#DIV/0!</v>
      </c>
      <c r="BJ430" s="149" t="e">
        <f t="shared" si="248"/>
        <v>#DIV/0!</v>
      </c>
      <c r="BK430" s="149" t="e">
        <f t="shared" si="249"/>
        <v>#DIV/0!</v>
      </c>
      <c r="BL430" s="149" t="e">
        <f t="shared" si="250"/>
        <v>#DIV/0!</v>
      </c>
      <c r="BM430" s="148">
        <f t="shared" si="251"/>
        <v>0</v>
      </c>
      <c r="BN430" s="149" t="e">
        <f t="shared" si="252"/>
        <v>#DIV/0!</v>
      </c>
      <c r="BO430" s="149" t="e">
        <f t="shared" si="253"/>
        <v>#DIV/0!</v>
      </c>
      <c r="BP430" s="149" t="e">
        <f t="shared" si="254"/>
        <v>#DIV/0!</v>
      </c>
      <c r="BQ430" s="149" t="e">
        <f t="shared" si="255"/>
        <v>#DIV/0!</v>
      </c>
      <c r="BR430" s="149" t="e">
        <f t="shared" si="256"/>
        <v>#DIV/0!</v>
      </c>
      <c r="BS430" s="148">
        <f t="shared" si="257"/>
        <v>0</v>
      </c>
      <c r="BT430" s="150"/>
      <c r="BU430" s="150" t="e">
        <f>VLOOKUP(I430,Lists!$D$2:$D$19,1,FALSE)</f>
        <v>#N/A</v>
      </c>
      <c r="BV430" s="150" t="e">
        <f>VLOOKUP($I430,Blends!$B$2:$B$115,1,FALSE)</f>
        <v>#N/A</v>
      </c>
      <c r="BW430" s="150"/>
      <c r="BX430" s="151">
        <f>ROUND(IF($I430="Other HFC Blend",(AA430*$L430*SUMIF(Lists!$E$2:$E$133,'Quarterly Information'!$K430,Exchange_Value)+AA430*$N430*SUMIF(Lists!$E$2:$E$133,'Quarterly Information'!$M430,Exchange_Value)+AA430*$P430*SUMIF(Lists!$E$2:$E$133,'Quarterly Information'!$O430,Exchange_Value)+AA430*$R430*SUMIF(Lists!$E$2:$E$133,'Quarterly Information'!$Q430,Exchange_Value)+AA430*$T430*SUMIF(Lists!$E$2:$E$133,'Quarterly Information'!$S430,Exchange_Value))/1000,AA430*SUMIF(Lists!$E$2:$E$133,$I430,Exchange_Value)/1000),1)</f>
        <v>0</v>
      </c>
      <c r="BY430" s="151">
        <f>ROUND(IF($I430="Other HFC Blend",(AB430*$L430*SUMIF(Lists!$E$2:$E$133,'Quarterly Information'!$K430,Exchange_Value)+AB430*$N430*SUMIF(Lists!$E$2:$E$133,'Quarterly Information'!$M430,Exchange_Value)+AB430*$P430*SUMIF(Lists!$E$2:$E$133,'Quarterly Information'!$O430,Exchange_Value)+AB430*$R430*SUMIF(Lists!$E$2:$E$133,'Quarterly Information'!$Q430,Exchange_Value)+AB430*$T430*SUMIF(Lists!$E$2:$E$133,'Quarterly Information'!$S430,Exchange_Value))/1000,AB430*SUMIF(Lists!$E$2:$E$133,$I430,Exchange_Value)/1000),1)</f>
        <v>0</v>
      </c>
      <c r="BZ430" s="151">
        <f>ROUND(IF($I430="Other HFC Blend",(AC430*$L430*SUMIF(Lists!$E$2:$E$133,'Quarterly Information'!$K430,Exchange_Value)+AC430*$N430*SUMIF(Lists!$E$2:$E$133,'Quarterly Information'!$M430,Exchange_Value)+AC430*$P430*SUMIF(Lists!$E$2:$E$133,'Quarterly Information'!$O430,Exchange_Value)+AC430*$R430*SUMIF(Lists!$E$2:$E$133,'Quarterly Information'!$Q430,Exchange_Value)+AC430*$T430*SUMIF(Lists!$E$2:$E$133,'Quarterly Information'!$S430,Exchange_Value))/1000,AC430*SUMIF(Lists!$E$2:$E$133,$I430,Exchange_Value)/1000),1)</f>
        <v>0</v>
      </c>
      <c r="CA430" s="151">
        <f>ROUND(IF($I430="Other HFC Blend",(AD430*$L430*SUMIF(Lists!$E$2:$E$133,'Quarterly Information'!$K430,Exchange_Value)+AD430*$N430*SUMIF(Lists!$E$2:$E$133,'Quarterly Information'!$M430,Exchange_Value)+AD430*$P430*SUMIF(Lists!$E$2:$E$133,'Quarterly Information'!$O430,Exchange_Value)+AD430*$R430*SUMIF(Lists!$E$2:$E$133,'Quarterly Information'!$Q430,Exchange_Value)+AD430*$T430*SUMIF(Lists!$E$2:$E$133,'Quarterly Information'!$S430,Exchange_Value))/1000,AD430*SUMIF(Lists!$E$2:$E$133,$I430,Exchange_Value)/1000),1)</f>
        <v>0</v>
      </c>
      <c r="CB430" s="151">
        <f>ROUND(IF($I430="Other HFC Blend",(AE430*$L430*SUMIF(Lists!$E$2:$E$133,'Quarterly Information'!$K430,Exchange_Value)+AE430*$N430*SUMIF(Lists!$E$2:$E$133,'Quarterly Information'!$M430,Exchange_Value)+AE430*$P430*SUMIF(Lists!$E$2:$E$133,'Quarterly Information'!$O430,Exchange_Value)+AE430*$R430*SUMIF(Lists!$E$2:$E$133,'Quarterly Information'!$Q430,Exchange_Value)+AE430*$T430*SUMIF(Lists!$E$2:$E$133,'Quarterly Information'!$S430,Exchange_Value))/1000,AE430*SUMIF(Lists!$E$2:$E$133,$I430,Exchange_Value)/1000),1)</f>
        <v>0</v>
      </c>
      <c r="CC430" s="151">
        <f>ROUND(IF($I430="Other HFC Blend",(AF430*$L430*SUMIF(Lists!$E$2:$E$133,'Quarterly Information'!$K430,Exchange_Value)+AF430*$N430*SUMIF(Lists!$E$2:$E$133,'Quarterly Information'!$M430,Exchange_Value)+AF430*$P430*SUMIF(Lists!$E$2:$E$133,'Quarterly Information'!$O430,Exchange_Value)+AF430*$R430*SUMIF(Lists!$E$2:$E$133,'Quarterly Information'!$Q430,Exchange_Value)+AF430*$T430*SUMIF(Lists!$E$2:$E$133,'Quarterly Information'!$S430,Exchange_Value))/1000,AF430*SUMIF(Lists!$E$2:$E$133,$I430,Exchange_Value)/1000),1)</f>
        <v>0</v>
      </c>
    </row>
    <row r="431" spans="1:81" ht="14.1">
      <c r="A431" s="18">
        <v>389</v>
      </c>
      <c r="B431" s="46" t="str">
        <f t="shared" si="258"/>
        <v/>
      </c>
      <c r="C431" s="72"/>
      <c r="D431" s="47"/>
      <c r="E431" s="81"/>
      <c r="F431" s="48"/>
      <c r="G431" s="49"/>
      <c r="H431" s="50"/>
      <c r="I431" s="92"/>
      <c r="J431" s="104"/>
      <c r="K431" s="109"/>
      <c r="L431" s="51"/>
      <c r="M431" s="48"/>
      <c r="N431" s="51"/>
      <c r="O431" s="48"/>
      <c r="P431" s="51"/>
      <c r="Q431" s="69"/>
      <c r="R431" s="51"/>
      <c r="S431" s="69"/>
      <c r="T431" s="110"/>
      <c r="U431" s="107"/>
      <c r="V431" s="48"/>
      <c r="W431" s="52"/>
      <c r="X431" s="48"/>
      <c r="Y431" s="116"/>
      <c r="Z431" s="133"/>
      <c r="AA431" s="131"/>
      <c r="AB431" s="76"/>
      <c r="AC431" s="76"/>
      <c r="AD431" s="76"/>
      <c r="AE431" s="76"/>
      <c r="AF431" s="76"/>
      <c r="AG431" s="145"/>
      <c r="AH431"/>
      <c r="AI431" s="148">
        <f t="shared" si="222"/>
        <v>0</v>
      </c>
      <c r="AJ431" s="148">
        <f t="shared" si="223"/>
        <v>0</v>
      </c>
      <c r="AK431" s="148">
        <f t="shared" si="224"/>
        <v>0</v>
      </c>
      <c r="AL431" s="148">
        <f t="shared" si="225"/>
        <v>0</v>
      </c>
      <c r="AM431" s="148">
        <f t="shared" si="226"/>
        <v>0</v>
      </c>
      <c r="AN431" s="148">
        <f t="shared" si="227"/>
        <v>0</v>
      </c>
      <c r="AO431" s="150"/>
      <c r="AP431" s="149" t="e">
        <f t="shared" si="228"/>
        <v>#DIV/0!</v>
      </c>
      <c r="AQ431" s="149" t="e">
        <f t="shared" si="229"/>
        <v>#DIV/0!</v>
      </c>
      <c r="AR431" s="149" t="e">
        <f t="shared" si="230"/>
        <v>#DIV/0!</v>
      </c>
      <c r="AS431" s="149" t="e">
        <f t="shared" si="231"/>
        <v>#DIV/0!</v>
      </c>
      <c r="AT431" s="149" t="e">
        <f t="shared" si="232"/>
        <v>#DIV/0!</v>
      </c>
      <c r="AU431" s="148">
        <f t="shared" si="233"/>
        <v>0</v>
      </c>
      <c r="AV431" s="149" t="e">
        <f t="shared" si="234"/>
        <v>#DIV/0!</v>
      </c>
      <c r="AW431" s="149" t="e">
        <f t="shared" si="235"/>
        <v>#DIV/0!</v>
      </c>
      <c r="AX431" s="149" t="e">
        <f t="shared" si="236"/>
        <v>#DIV/0!</v>
      </c>
      <c r="AY431" s="149" t="e">
        <f t="shared" si="237"/>
        <v>#DIV/0!</v>
      </c>
      <c r="AZ431" s="149" t="e">
        <f t="shared" si="238"/>
        <v>#DIV/0!</v>
      </c>
      <c r="BA431" s="148">
        <f t="shared" si="239"/>
        <v>0</v>
      </c>
      <c r="BB431" s="149" t="e">
        <f t="shared" si="240"/>
        <v>#DIV/0!</v>
      </c>
      <c r="BC431" s="149" t="e">
        <f t="shared" si="241"/>
        <v>#DIV/0!</v>
      </c>
      <c r="BD431" s="149" t="e">
        <f t="shared" si="242"/>
        <v>#DIV/0!</v>
      </c>
      <c r="BE431" s="149" t="e">
        <f t="shared" si="243"/>
        <v>#DIV/0!</v>
      </c>
      <c r="BF431" s="149" t="e">
        <f t="shared" si="244"/>
        <v>#DIV/0!</v>
      </c>
      <c r="BG431" s="148">
        <f t="shared" si="245"/>
        <v>0</v>
      </c>
      <c r="BH431" s="149" t="e">
        <f t="shared" si="246"/>
        <v>#DIV/0!</v>
      </c>
      <c r="BI431" s="149" t="e">
        <f t="shared" si="247"/>
        <v>#DIV/0!</v>
      </c>
      <c r="BJ431" s="149" t="e">
        <f t="shared" si="248"/>
        <v>#DIV/0!</v>
      </c>
      <c r="BK431" s="149" t="e">
        <f t="shared" si="249"/>
        <v>#DIV/0!</v>
      </c>
      <c r="BL431" s="149" t="e">
        <f t="shared" si="250"/>
        <v>#DIV/0!</v>
      </c>
      <c r="BM431" s="148">
        <f t="shared" si="251"/>
        <v>0</v>
      </c>
      <c r="BN431" s="149" t="e">
        <f t="shared" si="252"/>
        <v>#DIV/0!</v>
      </c>
      <c r="BO431" s="149" t="e">
        <f t="shared" si="253"/>
        <v>#DIV/0!</v>
      </c>
      <c r="BP431" s="149" t="e">
        <f t="shared" si="254"/>
        <v>#DIV/0!</v>
      </c>
      <c r="BQ431" s="149" t="e">
        <f t="shared" si="255"/>
        <v>#DIV/0!</v>
      </c>
      <c r="BR431" s="149" t="e">
        <f t="shared" si="256"/>
        <v>#DIV/0!</v>
      </c>
      <c r="BS431" s="148">
        <f t="shared" si="257"/>
        <v>0</v>
      </c>
      <c r="BT431" s="150"/>
      <c r="BU431" s="150" t="e">
        <f>VLOOKUP(I431,Lists!$D$2:$D$19,1,FALSE)</f>
        <v>#N/A</v>
      </c>
      <c r="BV431" s="150" t="e">
        <f>VLOOKUP($I431,Blends!$B$2:$B$115,1,FALSE)</f>
        <v>#N/A</v>
      </c>
      <c r="BW431" s="150"/>
      <c r="BX431" s="151">
        <f>ROUND(IF($I431="Other HFC Blend",(AA431*$L431*SUMIF(Lists!$E$2:$E$133,'Quarterly Information'!$K431,Exchange_Value)+AA431*$N431*SUMIF(Lists!$E$2:$E$133,'Quarterly Information'!$M431,Exchange_Value)+AA431*$P431*SUMIF(Lists!$E$2:$E$133,'Quarterly Information'!$O431,Exchange_Value)+AA431*$R431*SUMIF(Lists!$E$2:$E$133,'Quarterly Information'!$Q431,Exchange_Value)+AA431*$T431*SUMIF(Lists!$E$2:$E$133,'Quarterly Information'!$S431,Exchange_Value))/1000,AA431*SUMIF(Lists!$E$2:$E$133,$I431,Exchange_Value)/1000),1)</f>
        <v>0</v>
      </c>
      <c r="BY431" s="151">
        <f>ROUND(IF($I431="Other HFC Blend",(AB431*$L431*SUMIF(Lists!$E$2:$E$133,'Quarterly Information'!$K431,Exchange_Value)+AB431*$N431*SUMIF(Lists!$E$2:$E$133,'Quarterly Information'!$M431,Exchange_Value)+AB431*$P431*SUMIF(Lists!$E$2:$E$133,'Quarterly Information'!$O431,Exchange_Value)+AB431*$R431*SUMIF(Lists!$E$2:$E$133,'Quarterly Information'!$Q431,Exchange_Value)+AB431*$T431*SUMIF(Lists!$E$2:$E$133,'Quarterly Information'!$S431,Exchange_Value))/1000,AB431*SUMIF(Lists!$E$2:$E$133,$I431,Exchange_Value)/1000),1)</f>
        <v>0</v>
      </c>
      <c r="BZ431" s="151">
        <f>ROUND(IF($I431="Other HFC Blend",(AC431*$L431*SUMIF(Lists!$E$2:$E$133,'Quarterly Information'!$K431,Exchange_Value)+AC431*$N431*SUMIF(Lists!$E$2:$E$133,'Quarterly Information'!$M431,Exchange_Value)+AC431*$P431*SUMIF(Lists!$E$2:$E$133,'Quarterly Information'!$O431,Exchange_Value)+AC431*$R431*SUMIF(Lists!$E$2:$E$133,'Quarterly Information'!$Q431,Exchange_Value)+AC431*$T431*SUMIF(Lists!$E$2:$E$133,'Quarterly Information'!$S431,Exchange_Value))/1000,AC431*SUMIF(Lists!$E$2:$E$133,$I431,Exchange_Value)/1000),1)</f>
        <v>0</v>
      </c>
      <c r="CA431" s="151">
        <f>ROUND(IF($I431="Other HFC Blend",(AD431*$L431*SUMIF(Lists!$E$2:$E$133,'Quarterly Information'!$K431,Exchange_Value)+AD431*$N431*SUMIF(Lists!$E$2:$E$133,'Quarterly Information'!$M431,Exchange_Value)+AD431*$P431*SUMIF(Lists!$E$2:$E$133,'Quarterly Information'!$O431,Exchange_Value)+AD431*$R431*SUMIF(Lists!$E$2:$E$133,'Quarterly Information'!$Q431,Exchange_Value)+AD431*$T431*SUMIF(Lists!$E$2:$E$133,'Quarterly Information'!$S431,Exchange_Value))/1000,AD431*SUMIF(Lists!$E$2:$E$133,$I431,Exchange_Value)/1000),1)</f>
        <v>0</v>
      </c>
      <c r="CB431" s="151">
        <f>ROUND(IF($I431="Other HFC Blend",(AE431*$L431*SUMIF(Lists!$E$2:$E$133,'Quarterly Information'!$K431,Exchange_Value)+AE431*$N431*SUMIF(Lists!$E$2:$E$133,'Quarterly Information'!$M431,Exchange_Value)+AE431*$P431*SUMIF(Lists!$E$2:$E$133,'Quarterly Information'!$O431,Exchange_Value)+AE431*$R431*SUMIF(Lists!$E$2:$E$133,'Quarterly Information'!$Q431,Exchange_Value)+AE431*$T431*SUMIF(Lists!$E$2:$E$133,'Quarterly Information'!$S431,Exchange_Value))/1000,AE431*SUMIF(Lists!$E$2:$E$133,$I431,Exchange_Value)/1000),1)</f>
        <v>0</v>
      </c>
      <c r="CC431" s="151">
        <f>ROUND(IF($I431="Other HFC Blend",(AF431*$L431*SUMIF(Lists!$E$2:$E$133,'Quarterly Information'!$K431,Exchange_Value)+AF431*$N431*SUMIF(Lists!$E$2:$E$133,'Quarterly Information'!$M431,Exchange_Value)+AF431*$P431*SUMIF(Lists!$E$2:$E$133,'Quarterly Information'!$O431,Exchange_Value)+AF431*$R431*SUMIF(Lists!$E$2:$E$133,'Quarterly Information'!$Q431,Exchange_Value)+AF431*$T431*SUMIF(Lists!$E$2:$E$133,'Quarterly Information'!$S431,Exchange_Value))/1000,AF431*SUMIF(Lists!$E$2:$E$133,$I431,Exchange_Value)/1000),1)</f>
        <v>0</v>
      </c>
    </row>
    <row r="432" spans="1:81" ht="14.1">
      <c r="A432" s="18">
        <v>390</v>
      </c>
      <c r="B432" s="46" t="str">
        <f t="shared" si="258"/>
        <v/>
      </c>
      <c r="C432" s="72"/>
      <c r="D432" s="47"/>
      <c r="E432" s="81"/>
      <c r="F432" s="48"/>
      <c r="G432" s="49"/>
      <c r="H432" s="50"/>
      <c r="I432" s="92"/>
      <c r="J432" s="104"/>
      <c r="K432" s="109"/>
      <c r="L432" s="51"/>
      <c r="M432" s="48"/>
      <c r="N432" s="51"/>
      <c r="O432" s="48"/>
      <c r="P432" s="51"/>
      <c r="Q432" s="69"/>
      <c r="R432" s="51"/>
      <c r="S432" s="69"/>
      <c r="T432" s="110"/>
      <c r="U432" s="107"/>
      <c r="V432" s="48"/>
      <c r="W432" s="52"/>
      <c r="X432" s="48"/>
      <c r="Y432" s="116"/>
      <c r="Z432" s="133"/>
      <c r="AA432" s="131"/>
      <c r="AB432" s="76"/>
      <c r="AC432" s="76"/>
      <c r="AD432" s="76"/>
      <c r="AE432" s="76"/>
      <c r="AF432" s="76"/>
      <c r="AG432" s="145"/>
      <c r="AH432"/>
      <c r="AI432" s="148">
        <f t="shared" si="222"/>
        <v>0</v>
      </c>
      <c r="AJ432" s="148">
        <f t="shared" si="223"/>
        <v>0</v>
      </c>
      <c r="AK432" s="148">
        <f t="shared" si="224"/>
        <v>0</v>
      </c>
      <c r="AL432" s="148">
        <f t="shared" si="225"/>
        <v>0</v>
      </c>
      <c r="AM432" s="148">
        <f t="shared" si="226"/>
        <v>0</v>
      </c>
      <c r="AN432" s="148">
        <f t="shared" si="227"/>
        <v>0</v>
      </c>
      <c r="AO432" s="150"/>
      <c r="AP432" s="149" t="e">
        <f t="shared" si="228"/>
        <v>#DIV/0!</v>
      </c>
      <c r="AQ432" s="149" t="e">
        <f t="shared" si="229"/>
        <v>#DIV/0!</v>
      </c>
      <c r="AR432" s="149" t="e">
        <f t="shared" si="230"/>
        <v>#DIV/0!</v>
      </c>
      <c r="AS432" s="149" t="e">
        <f t="shared" si="231"/>
        <v>#DIV/0!</v>
      </c>
      <c r="AT432" s="149" t="e">
        <f t="shared" si="232"/>
        <v>#DIV/0!</v>
      </c>
      <c r="AU432" s="148">
        <f t="shared" si="233"/>
        <v>0</v>
      </c>
      <c r="AV432" s="149" t="e">
        <f t="shared" si="234"/>
        <v>#DIV/0!</v>
      </c>
      <c r="AW432" s="149" t="e">
        <f t="shared" si="235"/>
        <v>#DIV/0!</v>
      </c>
      <c r="AX432" s="149" t="e">
        <f t="shared" si="236"/>
        <v>#DIV/0!</v>
      </c>
      <c r="AY432" s="149" t="e">
        <f t="shared" si="237"/>
        <v>#DIV/0!</v>
      </c>
      <c r="AZ432" s="149" t="e">
        <f t="shared" si="238"/>
        <v>#DIV/0!</v>
      </c>
      <c r="BA432" s="148">
        <f t="shared" si="239"/>
        <v>0</v>
      </c>
      <c r="BB432" s="149" t="e">
        <f t="shared" si="240"/>
        <v>#DIV/0!</v>
      </c>
      <c r="BC432" s="149" t="e">
        <f t="shared" si="241"/>
        <v>#DIV/0!</v>
      </c>
      <c r="BD432" s="149" t="e">
        <f t="shared" si="242"/>
        <v>#DIV/0!</v>
      </c>
      <c r="BE432" s="149" t="e">
        <f t="shared" si="243"/>
        <v>#DIV/0!</v>
      </c>
      <c r="BF432" s="149" t="e">
        <f t="shared" si="244"/>
        <v>#DIV/0!</v>
      </c>
      <c r="BG432" s="148">
        <f t="shared" si="245"/>
        <v>0</v>
      </c>
      <c r="BH432" s="149" t="e">
        <f t="shared" si="246"/>
        <v>#DIV/0!</v>
      </c>
      <c r="BI432" s="149" t="e">
        <f t="shared" si="247"/>
        <v>#DIV/0!</v>
      </c>
      <c r="BJ432" s="149" t="e">
        <f t="shared" si="248"/>
        <v>#DIV/0!</v>
      </c>
      <c r="BK432" s="149" t="e">
        <f t="shared" si="249"/>
        <v>#DIV/0!</v>
      </c>
      <c r="BL432" s="149" t="e">
        <f t="shared" si="250"/>
        <v>#DIV/0!</v>
      </c>
      <c r="BM432" s="148">
        <f t="shared" si="251"/>
        <v>0</v>
      </c>
      <c r="BN432" s="149" t="e">
        <f t="shared" si="252"/>
        <v>#DIV/0!</v>
      </c>
      <c r="BO432" s="149" t="e">
        <f t="shared" si="253"/>
        <v>#DIV/0!</v>
      </c>
      <c r="BP432" s="149" t="e">
        <f t="shared" si="254"/>
        <v>#DIV/0!</v>
      </c>
      <c r="BQ432" s="149" t="e">
        <f t="shared" si="255"/>
        <v>#DIV/0!</v>
      </c>
      <c r="BR432" s="149" t="e">
        <f t="shared" si="256"/>
        <v>#DIV/0!</v>
      </c>
      <c r="BS432" s="148">
        <f t="shared" si="257"/>
        <v>0</v>
      </c>
      <c r="BT432" s="150"/>
      <c r="BU432" s="150" t="e">
        <f>VLOOKUP(I432,Lists!$D$2:$D$19,1,FALSE)</f>
        <v>#N/A</v>
      </c>
      <c r="BV432" s="150" t="e">
        <f>VLOOKUP($I432,Blends!$B$2:$B$115,1,FALSE)</f>
        <v>#N/A</v>
      </c>
      <c r="BW432" s="150"/>
      <c r="BX432" s="151">
        <f>ROUND(IF($I432="Other HFC Blend",(AA432*$L432*SUMIF(Lists!$E$2:$E$133,'Quarterly Information'!$K432,Exchange_Value)+AA432*$N432*SUMIF(Lists!$E$2:$E$133,'Quarterly Information'!$M432,Exchange_Value)+AA432*$P432*SUMIF(Lists!$E$2:$E$133,'Quarterly Information'!$O432,Exchange_Value)+AA432*$R432*SUMIF(Lists!$E$2:$E$133,'Quarterly Information'!$Q432,Exchange_Value)+AA432*$T432*SUMIF(Lists!$E$2:$E$133,'Quarterly Information'!$S432,Exchange_Value))/1000,AA432*SUMIF(Lists!$E$2:$E$133,$I432,Exchange_Value)/1000),1)</f>
        <v>0</v>
      </c>
      <c r="BY432" s="151">
        <f>ROUND(IF($I432="Other HFC Blend",(AB432*$L432*SUMIF(Lists!$E$2:$E$133,'Quarterly Information'!$K432,Exchange_Value)+AB432*$N432*SUMIF(Lists!$E$2:$E$133,'Quarterly Information'!$M432,Exchange_Value)+AB432*$P432*SUMIF(Lists!$E$2:$E$133,'Quarterly Information'!$O432,Exchange_Value)+AB432*$R432*SUMIF(Lists!$E$2:$E$133,'Quarterly Information'!$Q432,Exchange_Value)+AB432*$T432*SUMIF(Lists!$E$2:$E$133,'Quarterly Information'!$S432,Exchange_Value))/1000,AB432*SUMIF(Lists!$E$2:$E$133,$I432,Exchange_Value)/1000),1)</f>
        <v>0</v>
      </c>
      <c r="BZ432" s="151">
        <f>ROUND(IF($I432="Other HFC Blend",(AC432*$L432*SUMIF(Lists!$E$2:$E$133,'Quarterly Information'!$K432,Exchange_Value)+AC432*$N432*SUMIF(Lists!$E$2:$E$133,'Quarterly Information'!$M432,Exchange_Value)+AC432*$P432*SUMIF(Lists!$E$2:$E$133,'Quarterly Information'!$O432,Exchange_Value)+AC432*$R432*SUMIF(Lists!$E$2:$E$133,'Quarterly Information'!$Q432,Exchange_Value)+AC432*$T432*SUMIF(Lists!$E$2:$E$133,'Quarterly Information'!$S432,Exchange_Value))/1000,AC432*SUMIF(Lists!$E$2:$E$133,$I432,Exchange_Value)/1000),1)</f>
        <v>0</v>
      </c>
      <c r="CA432" s="151">
        <f>ROUND(IF($I432="Other HFC Blend",(AD432*$L432*SUMIF(Lists!$E$2:$E$133,'Quarterly Information'!$K432,Exchange_Value)+AD432*$N432*SUMIF(Lists!$E$2:$E$133,'Quarterly Information'!$M432,Exchange_Value)+AD432*$P432*SUMIF(Lists!$E$2:$E$133,'Quarterly Information'!$O432,Exchange_Value)+AD432*$R432*SUMIF(Lists!$E$2:$E$133,'Quarterly Information'!$Q432,Exchange_Value)+AD432*$T432*SUMIF(Lists!$E$2:$E$133,'Quarterly Information'!$S432,Exchange_Value))/1000,AD432*SUMIF(Lists!$E$2:$E$133,$I432,Exchange_Value)/1000),1)</f>
        <v>0</v>
      </c>
      <c r="CB432" s="151">
        <f>ROUND(IF($I432="Other HFC Blend",(AE432*$L432*SUMIF(Lists!$E$2:$E$133,'Quarterly Information'!$K432,Exchange_Value)+AE432*$N432*SUMIF(Lists!$E$2:$E$133,'Quarterly Information'!$M432,Exchange_Value)+AE432*$P432*SUMIF(Lists!$E$2:$E$133,'Quarterly Information'!$O432,Exchange_Value)+AE432*$R432*SUMIF(Lists!$E$2:$E$133,'Quarterly Information'!$Q432,Exchange_Value)+AE432*$T432*SUMIF(Lists!$E$2:$E$133,'Quarterly Information'!$S432,Exchange_Value))/1000,AE432*SUMIF(Lists!$E$2:$E$133,$I432,Exchange_Value)/1000),1)</f>
        <v>0</v>
      </c>
      <c r="CC432" s="151">
        <f>ROUND(IF($I432="Other HFC Blend",(AF432*$L432*SUMIF(Lists!$E$2:$E$133,'Quarterly Information'!$K432,Exchange_Value)+AF432*$N432*SUMIF(Lists!$E$2:$E$133,'Quarterly Information'!$M432,Exchange_Value)+AF432*$P432*SUMIF(Lists!$E$2:$E$133,'Quarterly Information'!$O432,Exchange_Value)+AF432*$R432*SUMIF(Lists!$E$2:$E$133,'Quarterly Information'!$Q432,Exchange_Value)+AF432*$T432*SUMIF(Lists!$E$2:$E$133,'Quarterly Information'!$S432,Exchange_Value))/1000,AF432*SUMIF(Lists!$E$2:$E$133,$I432,Exchange_Value)/1000),1)</f>
        <v>0</v>
      </c>
    </row>
    <row r="433" spans="1:81" ht="14.1">
      <c r="A433" s="18">
        <v>391</v>
      </c>
      <c r="B433" s="46" t="str">
        <f t="shared" si="258"/>
        <v/>
      </c>
      <c r="C433" s="72"/>
      <c r="D433" s="47"/>
      <c r="E433" s="81"/>
      <c r="F433" s="48"/>
      <c r="G433" s="49"/>
      <c r="H433" s="50"/>
      <c r="I433" s="92"/>
      <c r="J433" s="104"/>
      <c r="K433" s="109"/>
      <c r="L433" s="51"/>
      <c r="M433" s="48"/>
      <c r="N433" s="51"/>
      <c r="O433" s="48"/>
      <c r="P433" s="51"/>
      <c r="Q433" s="69"/>
      <c r="R433" s="51"/>
      <c r="S433" s="69"/>
      <c r="T433" s="110"/>
      <c r="U433" s="107"/>
      <c r="V433" s="48"/>
      <c r="W433" s="52"/>
      <c r="X433" s="48"/>
      <c r="Y433" s="116"/>
      <c r="Z433" s="133"/>
      <c r="AA433" s="131"/>
      <c r="AB433" s="76"/>
      <c r="AC433" s="76"/>
      <c r="AD433" s="76"/>
      <c r="AE433" s="76"/>
      <c r="AF433" s="76"/>
      <c r="AG433" s="145"/>
      <c r="AH433"/>
      <c r="AI433" s="148">
        <f t="shared" si="222"/>
        <v>0</v>
      </c>
      <c r="AJ433" s="148">
        <f t="shared" si="223"/>
        <v>0</v>
      </c>
      <c r="AK433" s="148">
        <f t="shared" si="224"/>
        <v>0</v>
      </c>
      <c r="AL433" s="148">
        <f t="shared" si="225"/>
        <v>0</v>
      </c>
      <c r="AM433" s="148">
        <f t="shared" si="226"/>
        <v>0</v>
      </c>
      <c r="AN433" s="148">
        <f t="shared" si="227"/>
        <v>0</v>
      </c>
      <c r="AO433" s="150"/>
      <c r="AP433" s="149" t="e">
        <f t="shared" si="228"/>
        <v>#DIV/0!</v>
      </c>
      <c r="AQ433" s="149" t="e">
        <f t="shared" si="229"/>
        <v>#DIV/0!</v>
      </c>
      <c r="AR433" s="149" t="e">
        <f t="shared" si="230"/>
        <v>#DIV/0!</v>
      </c>
      <c r="AS433" s="149" t="e">
        <f t="shared" si="231"/>
        <v>#DIV/0!</v>
      </c>
      <c r="AT433" s="149" t="e">
        <f t="shared" si="232"/>
        <v>#DIV/0!</v>
      </c>
      <c r="AU433" s="148">
        <f t="shared" si="233"/>
        <v>0</v>
      </c>
      <c r="AV433" s="149" t="e">
        <f t="shared" si="234"/>
        <v>#DIV/0!</v>
      </c>
      <c r="AW433" s="149" t="e">
        <f t="shared" si="235"/>
        <v>#DIV/0!</v>
      </c>
      <c r="AX433" s="149" t="e">
        <f t="shared" si="236"/>
        <v>#DIV/0!</v>
      </c>
      <c r="AY433" s="149" t="e">
        <f t="shared" si="237"/>
        <v>#DIV/0!</v>
      </c>
      <c r="AZ433" s="149" t="e">
        <f t="shared" si="238"/>
        <v>#DIV/0!</v>
      </c>
      <c r="BA433" s="148">
        <f t="shared" si="239"/>
        <v>0</v>
      </c>
      <c r="BB433" s="149" t="e">
        <f t="shared" si="240"/>
        <v>#DIV/0!</v>
      </c>
      <c r="BC433" s="149" t="e">
        <f t="shared" si="241"/>
        <v>#DIV/0!</v>
      </c>
      <c r="BD433" s="149" t="e">
        <f t="shared" si="242"/>
        <v>#DIV/0!</v>
      </c>
      <c r="BE433" s="149" t="e">
        <f t="shared" si="243"/>
        <v>#DIV/0!</v>
      </c>
      <c r="BF433" s="149" t="e">
        <f t="shared" si="244"/>
        <v>#DIV/0!</v>
      </c>
      <c r="BG433" s="148">
        <f t="shared" si="245"/>
        <v>0</v>
      </c>
      <c r="BH433" s="149" t="e">
        <f t="shared" si="246"/>
        <v>#DIV/0!</v>
      </c>
      <c r="BI433" s="149" t="e">
        <f t="shared" si="247"/>
        <v>#DIV/0!</v>
      </c>
      <c r="BJ433" s="149" t="e">
        <f t="shared" si="248"/>
        <v>#DIV/0!</v>
      </c>
      <c r="BK433" s="149" t="e">
        <f t="shared" si="249"/>
        <v>#DIV/0!</v>
      </c>
      <c r="BL433" s="149" t="e">
        <f t="shared" si="250"/>
        <v>#DIV/0!</v>
      </c>
      <c r="BM433" s="148">
        <f t="shared" si="251"/>
        <v>0</v>
      </c>
      <c r="BN433" s="149" t="e">
        <f t="shared" si="252"/>
        <v>#DIV/0!</v>
      </c>
      <c r="BO433" s="149" t="e">
        <f t="shared" si="253"/>
        <v>#DIV/0!</v>
      </c>
      <c r="BP433" s="149" t="e">
        <f t="shared" si="254"/>
        <v>#DIV/0!</v>
      </c>
      <c r="BQ433" s="149" t="e">
        <f t="shared" si="255"/>
        <v>#DIV/0!</v>
      </c>
      <c r="BR433" s="149" t="e">
        <f t="shared" si="256"/>
        <v>#DIV/0!</v>
      </c>
      <c r="BS433" s="148">
        <f t="shared" si="257"/>
        <v>0</v>
      </c>
      <c r="BT433" s="150"/>
      <c r="BU433" s="150" t="e">
        <f>VLOOKUP(I433,Lists!$D$2:$D$19,1,FALSE)</f>
        <v>#N/A</v>
      </c>
      <c r="BV433" s="150" t="e">
        <f>VLOOKUP($I433,Blends!$B$2:$B$115,1,FALSE)</f>
        <v>#N/A</v>
      </c>
      <c r="BW433" s="150"/>
      <c r="BX433" s="151">
        <f>ROUND(IF($I433="Other HFC Blend",(AA433*$L433*SUMIF(Lists!$E$2:$E$133,'Quarterly Information'!$K433,Exchange_Value)+AA433*$N433*SUMIF(Lists!$E$2:$E$133,'Quarterly Information'!$M433,Exchange_Value)+AA433*$P433*SUMIF(Lists!$E$2:$E$133,'Quarterly Information'!$O433,Exchange_Value)+AA433*$R433*SUMIF(Lists!$E$2:$E$133,'Quarterly Information'!$Q433,Exchange_Value)+AA433*$T433*SUMIF(Lists!$E$2:$E$133,'Quarterly Information'!$S433,Exchange_Value))/1000,AA433*SUMIF(Lists!$E$2:$E$133,$I433,Exchange_Value)/1000),1)</f>
        <v>0</v>
      </c>
      <c r="BY433" s="151">
        <f>ROUND(IF($I433="Other HFC Blend",(AB433*$L433*SUMIF(Lists!$E$2:$E$133,'Quarterly Information'!$K433,Exchange_Value)+AB433*$N433*SUMIF(Lists!$E$2:$E$133,'Quarterly Information'!$M433,Exchange_Value)+AB433*$P433*SUMIF(Lists!$E$2:$E$133,'Quarterly Information'!$O433,Exchange_Value)+AB433*$R433*SUMIF(Lists!$E$2:$E$133,'Quarterly Information'!$Q433,Exchange_Value)+AB433*$T433*SUMIF(Lists!$E$2:$E$133,'Quarterly Information'!$S433,Exchange_Value))/1000,AB433*SUMIF(Lists!$E$2:$E$133,$I433,Exchange_Value)/1000),1)</f>
        <v>0</v>
      </c>
      <c r="BZ433" s="151">
        <f>ROUND(IF($I433="Other HFC Blend",(AC433*$L433*SUMIF(Lists!$E$2:$E$133,'Quarterly Information'!$K433,Exchange_Value)+AC433*$N433*SUMIF(Lists!$E$2:$E$133,'Quarterly Information'!$M433,Exchange_Value)+AC433*$P433*SUMIF(Lists!$E$2:$E$133,'Quarterly Information'!$O433,Exchange_Value)+AC433*$R433*SUMIF(Lists!$E$2:$E$133,'Quarterly Information'!$Q433,Exchange_Value)+AC433*$T433*SUMIF(Lists!$E$2:$E$133,'Quarterly Information'!$S433,Exchange_Value))/1000,AC433*SUMIF(Lists!$E$2:$E$133,$I433,Exchange_Value)/1000),1)</f>
        <v>0</v>
      </c>
      <c r="CA433" s="151">
        <f>ROUND(IF($I433="Other HFC Blend",(AD433*$L433*SUMIF(Lists!$E$2:$E$133,'Quarterly Information'!$K433,Exchange_Value)+AD433*$N433*SUMIF(Lists!$E$2:$E$133,'Quarterly Information'!$M433,Exchange_Value)+AD433*$P433*SUMIF(Lists!$E$2:$E$133,'Quarterly Information'!$O433,Exchange_Value)+AD433*$R433*SUMIF(Lists!$E$2:$E$133,'Quarterly Information'!$Q433,Exchange_Value)+AD433*$T433*SUMIF(Lists!$E$2:$E$133,'Quarterly Information'!$S433,Exchange_Value))/1000,AD433*SUMIF(Lists!$E$2:$E$133,$I433,Exchange_Value)/1000),1)</f>
        <v>0</v>
      </c>
      <c r="CB433" s="151">
        <f>ROUND(IF($I433="Other HFC Blend",(AE433*$L433*SUMIF(Lists!$E$2:$E$133,'Quarterly Information'!$K433,Exchange_Value)+AE433*$N433*SUMIF(Lists!$E$2:$E$133,'Quarterly Information'!$M433,Exchange_Value)+AE433*$P433*SUMIF(Lists!$E$2:$E$133,'Quarterly Information'!$O433,Exchange_Value)+AE433*$R433*SUMIF(Lists!$E$2:$E$133,'Quarterly Information'!$Q433,Exchange_Value)+AE433*$T433*SUMIF(Lists!$E$2:$E$133,'Quarterly Information'!$S433,Exchange_Value))/1000,AE433*SUMIF(Lists!$E$2:$E$133,$I433,Exchange_Value)/1000),1)</f>
        <v>0</v>
      </c>
      <c r="CC433" s="151">
        <f>ROUND(IF($I433="Other HFC Blend",(AF433*$L433*SUMIF(Lists!$E$2:$E$133,'Quarterly Information'!$K433,Exchange_Value)+AF433*$N433*SUMIF(Lists!$E$2:$E$133,'Quarterly Information'!$M433,Exchange_Value)+AF433*$P433*SUMIF(Lists!$E$2:$E$133,'Quarterly Information'!$O433,Exchange_Value)+AF433*$R433*SUMIF(Lists!$E$2:$E$133,'Quarterly Information'!$Q433,Exchange_Value)+AF433*$T433*SUMIF(Lists!$E$2:$E$133,'Quarterly Information'!$S433,Exchange_Value))/1000,AF433*SUMIF(Lists!$E$2:$E$133,$I433,Exchange_Value)/1000),1)</f>
        <v>0</v>
      </c>
    </row>
    <row r="434" spans="1:81" ht="14.1">
      <c r="A434" s="18">
        <v>392</v>
      </c>
      <c r="B434" s="46" t="str">
        <f t="shared" si="258"/>
        <v/>
      </c>
      <c r="C434" s="72"/>
      <c r="D434" s="47"/>
      <c r="E434" s="81"/>
      <c r="F434" s="48"/>
      <c r="G434" s="49"/>
      <c r="H434" s="50"/>
      <c r="I434" s="92"/>
      <c r="J434" s="104"/>
      <c r="K434" s="109"/>
      <c r="L434" s="51"/>
      <c r="M434" s="48"/>
      <c r="N434" s="51"/>
      <c r="O434" s="48"/>
      <c r="P434" s="51"/>
      <c r="Q434" s="69"/>
      <c r="R434" s="51"/>
      <c r="S434" s="69"/>
      <c r="T434" s="110"/>
      <c r="U434" s="107"/>
      <c r="V434" s="48"/>
      <c r="W434" s="52"/>
      <c r="X434" s="48"/>
      <c r="Y434" s="116"/>
      <c r="Z434" s="133"/>
      <c r="AA434" s="131"/>
      <c r="AB434" s="76"/>
      <c r="AC434" s="76"/>
      <c r="AD434" s="76"/>
      <c r="AE434" s="76"/>
      <c r="AF434" s="76"/>
      <c r="AG434" s="145"/>
      <c r="AH434"/>
      <c r="AI434" s="148">
        <f t="shared" si="222"/>
        <v>0</v>
      </c>
      <c r="AJ434" s="148">
        <f t="shared" si="223"/>
        <v>0</v>
      </c>
      <c r="AK434" s="148">
        <f t="shared" si="224"/>
        <v>0</v>
      </c>
      <c r="AL434" s="148">
        <f t="shared" si="225"/>
        <v>0</v>
      </c>
      <c r="AM434" s="148">
        <f t="shared" si="226"/>
        <v>0</v>
      </c>
      <c r="AN434" s="148">
        <f t="shared" si="227"/>
        <v>0</v>
      </c>
      <c r="AO434" s="150"/>
      <c r="AP434" s="149" t="e">
        <f t="shared" si="228"/>
        <v>#DIV/0!</v>
      </c>
      <c r="AQ434" s="149" t="e">
        <f t="shared" si="229"/>
        <v>#DIV/0!</v>
      </c>
      <c r="AR434" s="149" t="e">
        <f t="shared" si="230"/>
        <v>#DIV/0!</v>
      </c>
      <c r="AS434" s="149" t="e">
        <f t="shared" si="231"/>
        <v>#DIV/0!</v>
      </c>
      <c r="AT434" s="149" t="e">
        <f t="shared" si="232"/>
        <v>#DIV/0!</v>
      </c>
      <c r="AU434" s="148">
        <f t="shared" si="233"/>
        <v>0</v>
      </c>
      <c r="AV434" s="149" t="e">
        <f t="shared" si="234"/>
        <v>#DIV/0!</v>
      </c>
      <c r="AW434" s="149" t="e">
        <f t="shared" si="235"/>
        <v>#DIV/0!</v>
      </c>
      <c r="AX434" s="149" t="e">
        <f t="shared" si="236"/>
        <v>#DIV/0!</v>
      </c>
      <c r="AY434" s="149" t="e">
        <f t="shared" si="237"/>
        <v>#DIV/0!</v>
      </c>
      <c r="AZ434" s="149" t="e">
        <f t="shared" si="238"/>
        <v>#DIV/0!</v>
      </c>
      <c r="BA434" s="148">
        <f t="shared" si="239"/>
        <v>0</v>
      </c>
      <c r="BB434" s="149" t="e">
        <f t="shared" si="240"/>
        <v>#DIV/0!</v>
      </c>
      <c r="BC434" s="149" t="e">
        <f t="shared" si="241"/>
        <v>#DIV/0!</v>
      </c>
      <c r="BD434" s="149" t="e">
        <f t="shared" si="242"/>
        <v>#DIV/0!</v>
      </c>
      <c r="BE434" s="149" t="e">
        <f t="shared" si="243"/>
        <v>#DIV/0!</v>
      </c>
      <c r="BF434" s="149" t="e">
        <f t="shared" si="244"/>
        <v>#DIV/0!</v>
      </c>
      <c r="BG434" s="148">
        <f t="shared" si="245"/>
        <v>0</v>
      </c>
      <c r="BH434" s="149" t="e">
        <f t="shared" si="246"/>
        <v>#DIV/0!</v>
      </c>
      <c r="BI434" s="149" t="e">
        <f t="shared" si="247"/>
        <v>#DIV/0!</v>
      </c>
      <c r="BJ434" s="149" t="e">
        <f t="shared" si="248"/>
        <v>#DIV/0!</v>
      </c>
      <c r="BK434" s="149" t="e">
        <f t="shared" si="249"/>
        <v>#DIV/0!</v>
      </c>
      <c r="BL434" s="149" t="e">
        <f t="shared" si="250"/>
        <v>#DIV/0!</v>
      </c>
      <c r="BM434" s="148">
        <f t="shared" si="251"/>
        <v>0</v>
      </c>
      <c r="BN434" s="149" t="e">
        <f t="shared" si="252"/>
        <v>#DIV/0!</v>
      </c>
      <c r="BO434" s="149" t="e">
        <f t="shared" si="253"/>
        <v>#DIV/0!</v>
      </c>
      <c r="BP434" s="149" t="e">
        <f t="shared" si="254"/>
        <v>#DIV/0!</v>
      </c>
      <c r="BQ434" s="149" t="e">
        <f t="shared" si="255"/>
        <v>#DIV/0!</v>
      </c>
      <c r="BR434" s="149" t="e">
        <f t="shared" si="256"/>
        <v>#DIV/0!</v>
      </c>
      <c r="BS434" s="148">
        <f t="shared" si="257"/>
        <v>0</v>
      </c>
      <c r="BT434" s="150"/>
      <c r="BU434" s="150" t="e">
        <f>VLOOKUP(I434,Lists!$D$2:$D$19,1,FALSE)</f>
        <v>#N/A</v>
      </c>
      <c r="BV434" s="150" t="e">
        <f>VLOOKUP($I434,Blends!$B$2:$B$115,1,FALSE)</f>
        <v>#N/A</v>
      </c>
      <c r="BW434" s="150"/>
      <c r="BX434" s="151">
        <f>ROUND(IF($I434="Other HFC Blend",(AA434*$L434*SUMIF(Lists!$E$2:$E$133,'Quarterly Information'!$K434,Exchange_Value)+AA434*$N434*SUMIF(Lists!$E$2:$E$133,'Quarterly Information'!$M434,Exchange_Value)+AA434*$P434*SUMIF(Lists!$E$2:$E$133,'Quarterly Information'!$O434,Exchange_Value)+AA434*$R434*SUMIF(Lists!$E$2:$E$133,'Quarterly Information'!$Q434,Exchange_Value)+AA434*$T434*SUMIF(Lists!$E$2:$E$133,'Quarterly Information'!$S434,Exchange_Value))/1000,AA434*SUMIF(Lists!$E$2:$E$133,$I434,Exchange_Value)/1000),1)</f>
        <v>0</v>
      </c>
      <c r="BY434" s="151">
        <f>ROUND(IF($I434="Other HFC Blend",(AB434*$L434*SUMIF(Lists!$E$2:$E$133,'Quarterly Information'!$K434,Exchange_Value)+AB434*$N434*SUMIF(Lists!$E$2:$E$133,'Quarterly Information'!$M434,Exchange_Value)+AB434*$P434*SUMIF(Lists!$E$2:$E$133,'Quarterly Information'!$O434,Exchange_Value)+AB434*$R434*SUMIF(Lists!$E$2:$E$133,'Quarterly Information'!$Q434,Exchange_Value)+AB434*$T434*SUMIF(Lists!$E$2:$E$133,'Quarterly Information'!$S434,Exchange_Value))/1000,AB434*SUMIF(Lists!$E$2:$E$133,$I434,Exchange_Value)/1000),1)</f>
        <v>0</v>
      </c>
      <c r="BZ434" s="151">
        <f>ROUND(IF($I434="Other HFC Blend",(AC434*$L434*SUMIF(Lists!$E$2:$E$133,'Quarterly Information'!$K434,Exchange_Value)+AC434*$N434*SUMIF(Lists!$E$2:$E$133,'Quarterly Information'!$M434,Exchange_Value)+AC434*$P434*SUMIF(Lists!$E$2:$E$133,'Quarterly Information'!$O434,Exchange_Value)+AC434*$R434*SUMIF(Lists!$E$2:$E$133,'Quarterly Information'!$Q434,Exchange_Value)+AC434*$T434*SUMIF(Lists!$E$2:$E$133,'Quarterly Information'!$S434,Exchange_Value))/1000,AC434*SUMIF(Lists!$E$2:$E$133,$I434,Exchange_Value)/1000),1)</f>
        <v>0</v>
      </c>
      <c r="CA434" s="151">
        <f>ROUND(IF($I434="Other HFC Blend",(AD434*$L434*SUMIF(Lists!$E$2:$E$133,'Quarterly Information'!$K434,Exchange_Value)+AD434*$N434*SUMIF(Lists!$E$2:$E$133,'Quarterly Information'!$M434,Exchange_Value)+AD434*$P434*SUMIF(Lists!$E$2:$E$133,'Quarterly Information'!$O434,Exchange_Value)+AD434*$R434*SUMIF(Lists!$E$2:$E$133,'Quarterly Information'!$Q434,Exchange_Value)+AD434*$T434*SUMIF(Lists!$E$2:$E$133,'Quarterly Information'!$S434,Exchange_Value))/1000,AD434*SUMIF(Lists!$E$2:$E$133,$I434,Exchange_Value)/1000),1)</f>
        <v>0</v>
      </c>
      <c r="CB434" s="151">
        <f>ROUND(IF($I434="Other HFC Blend",(AE434*$L434*SUMIF(Lists!$E$2:$E$133,'Quarterly Information'!$K434,Exchange_Value)+AE434*$N434*SUMIF(Lists!$E$2:$E$133,'Quarterly Information'!$M434,Exchange_Value)+AE434*$P434*SUMIF(Lists!$E$2:$E$133,'Quarterly Information'!$O434,Exchange_Value)+AE434*$R434*SUMIF(Lists!$E$2:$E$133,'Quarterly Information'!$Q434,Exchange_Value)+AE434*$T434*SUMIF(Lists!$E$2:$E$133,'Quarterly Information'!$S434,Exchange_Value))/1000,AE434*SUMIF(Lists!$E$2:$E$133,$I434,Exchange_Value)/1000),1)</f>
        <v>0</v>
      </c>
      <c r="CC434" s="151">
        <f>ROUND(IF($I434="Other HFC Blend",(AF434*$L434*SUMIF(Lists!$E$2:$E$133,'Quarterly Information'!$K434,Exchange_Value)+AF434*$N434*SUMIF(Lists!$E$2:$E$133,'Quarterly Information'!$M434,Exchange_Value)+AF434*$P434*SUMIF(Lists!$E$2:$E$133,'Quarterly Information'!$O434,Exchange_Value)+AF434*$R434*SUMIF(Lists!$E$2:$E$133,'Quarterly Information'!$Q434,Exchange_Value)+AF434*$T434*SUMIF(Lists!$E$2:$E$133,'Quarterly Information'!$S434,Exchange_Value))/1000,AF434*SUMIF(Lists!$E$2:$E$133,$I434,Exchange_Value)/1000),1)</f>
        <v>0</v>
      </c>
    </row>
    <row r="435" spans="1:81" ht="14.1">
      <c r="A435" s="18">
        <v>393</v>
      </c>
      <c r="B435" s="46" t="str">
        <f t="shared" si="258"/>
        <v/>
      </c>
      <c r="C435" s="72"/>
      <c r="D435" s="47"/>
      <c r="E435" s="81"/>
      <c r="F435" s="48"/>
      <c r="G435" s="49"/>
      <c r="H435" s="50"/>
      <c r="I435" s="92"/>
      <c r="J435" s="104"/>
      <c r="K435" s="109"/>
      <c r="L435" s="51"/>
      <c r="M435" s="48"/>
      <c r="N435" s="51"/>
      <c r="O435" s="48"/>
      <c r="P435" s="51"/>
      <c r="Q435" s="69"/>
      <c r="R435" s="51"/>
      <c r="S435" s="69"/>
      <c r="T435" s="110"/>
      <c r="U435" s="107"/>
      <c r="V435" s="48"/>
      <c r="W435" s="52"/>
      <c r="X435" s="48"/>
      <c r="Y435" s="116"/>
      <c r="Z435" s="133"/>
      <c r="AA435" s="131"/>
      <c r="AB435" s="76"/>
      <c r="AC435" s="76"/>
      <c r="AD435" s="76"/>
      <c r="AE435" s="76"/>
      <c r="AF435" s="76"/>
      <c r="AG435" s="145"/>
      <c r="AH435"/>
      <c r="AI435" s="148">
        <f t="shared" si="222"/>
        <v>0</v>
      </c>
      <c r="AJ435" s="148">
        <f t="shared" si="223"/>
        <v>0</v>
      </c>
      <c r="AK435" s="148">
        <f t="shared" si="224"/>
        <v>0</v>
      </c>
      <c r="AL435" s="148">
        <f t="shared" si="225"/>
        <v>0</v>
      </c>
      <c r="AM435" s="148">
        <f t="shared" si="226"/>
        <v>0</v>
      </c>
      <c r="AN435" s="148">
        <f t="shared" si="227"/>
        <v>0</v>
      </c>
      <c r="AO435" s="150"/>
      <c r="AP435" s="149" t="e">
        <f t="shared" si="228"/>
        <v>#DIV/0!</v>
      </c>
      <c r="AQ435" s="149" t="e">
        <f t="shared" si="229"/>
        <v>#DIV/0!</v>
      </c>
      <c r="AR435" s="149" t="e">
        <f t="shared" si="230"/>
        <v>#DIV/0!</v>
      </c>
      <c r="AS435" s="149" t="e">
        <f t="shared" si="231"/>
        <v>#DIV/0!</v>
      </c>
      <c r="AT435" s="149" t="e">
        <f t="shared" si="232"/>
        <v>#DIV/0!</v>
      </c>
      <c r="AU435" s="148">
        <f t="shared" si="233"/>
        <v>0</v>
      </c>
      <c r="AV435" s="149" t="e">
        <f t="shared" si="234"/>
        <v>#DIV/0!</v>
      </c>
      <c r="AW435" s="149" t="e">
        <f t="shared" si="235"/>
        <v>#DIV/0!</v>
      </c>
      <c r="AX435" s="149" t="e">
        <f t="shared" si="236"/>
        <v>#DIV/0!</v>
      </c>
      <c r="AY435" s="149" t="e">
        <f t="shared" si="237"/>
        <v>#DIV/0!</v>
      </c>
      <c r="AZ435" s="149" t="e">
        <f t="shared" si="238"/>
        <v>#DIV/0!</v>
      </c>
      <c r="BA435" s="148">
        <f t="shared" si="239"/>
        <v>0</v>
      </c>
      <c r="BB435" s="149" t="e">
        <f t="shared" si="240"/>
        <v>#DIV/0!</v>
      </c>
      <c r="BC435" s="149" t="e">
        <f t="shared" si="241"/>
        <v>#DIV/0!</v>
      </c>
      <c r="BD435" s="149" t="e">
        <f t="shared" si="242"/>
        <v>#DIV/0!</v>
      </c>
      <c r="BE435" s="149" t="e">
        <f t="shared" si="243"/>
        <v>#DIV/0!</v>
      </c>
      <c r="BF435" s="149" t="e">
        <f t="shared" si="244"/>
        <v>#DIV/0!</v>
      </c>
      <c r="BG435" s="148">
        <f t="shared" si="245"/>
        <v>0</v>
      </c>
      <c r="BH435" s="149" t="e">
        <f t="shared" si="246"/>
        <v>#DIV/0!</v>
      </c>
      <c r="BI435" s="149" t="e">
        <f t="shared" si="247"/>
        <v>#DIV/0!</v>
      </c>
      <c r="BJ435" s="149" t="e">
        <f t="shared" si="248"/>
        <v>#DIV/0!</v>
      </c>
      <c r="BK435" s="149" t="e">
        <f t="shared" si="249"/>
        <v>#DIV/0!</v>
      </c>
      <c r="BL435" s="149" t="e">
        <f t="shared" si="250"/>
        <v>#DIV/0!</v>
      </c>
      <c r="BM435" s="148">
        <f t="shared" si="251"/>
        <v>0</v>
      </c>
      <c r="BN435" s="149" t="e">
        <f t="shared" si="252"/>
        <v>#DIV/0!</v>
      </c>
      <c r="BO435" s="149" t="e">
        <f t="shared" si="253"/>
        <v>#DIV/0!</v>
      </c>
      <c r="BP435" s="149" t="e">
        <f t="shared" si="254"/>
        <v>#DIV/0!</v>
      </c>
      <c r="BQ435" s="149" t="e">
        <f t="shared" si="255"/>
        <v>#DIV/0!</v>
      </c>
      <c r="BR435" s="149" t="e">
        <f t="shared" si="256"/>
        <v>#DIV/0!</v>
      </c>
      <c r="BS435" s="148">
        <f t="shared" si="257"/>
        <v>0</v>
      </c>
      <c r="BT435" s="150"/>
      <c r="BU435" s="150" t="e">
        <f>VLOOKUP(I435,Lists!$D$2:$D$19,1,FALSE)</f>
        <v>#N/A</v>
      </c>
      <c r="BV435" s="150" t="e">
        <f>VLOOKUP($I435,Blends!$B$2:$B$115,1,FALSE)</f>
        <v>#N/A</v>
      </c>
      <c r="BW435" s="150"/>
      <c r="BX435" s="151">
        <f>ROUND(IF($I435="Other HFC Blend",(AA435*$L435*SUMIF(Lists!$E$2:$E$133,'Quarterly Information'!$K435,Exchange_Value)+AA435*$N435*SUMIF(Lists!$E$2:$E$133,'Quarterly Information'!$M435,Exchange_Value)+AA435*$P435*SUMIF(Lists!$E$2:$E$133,'Quarterly Information'!$O435,Exchange_Value)+AA435*$R435*SUMIF(Lists!$E$2:$E$133,'Quarterly Information'!$Q435,Exchange_Value)+AA435*$T435*SUMIF(Lists!$E$2:$E$133,'Quarterly Information'!$S435,Exchange_Value))/1000,AA435*SUMIF(Lists!$E$2:$E$133,$I435,Exchange_Value)/1000),1)</f>
        <v>0</v>
      </c>
      <c r="BY435" s="151">
        <f>ROUND(IF($I435="Other HFC Blend",(AB435*$L435*SUMIF(Lists!$E$2:$E$133,'Quarterly Information'!$K435,Exchange_Value)+AB435*$N435*SUMIF(Lists!$E$2:$E$133,'Quarterly Information'!$M435,Exchange_Value)+AB435*$P435*SUMIF(Lists!$E$2:$E$133,'Quarterly Information'!$O435,Exchange_Value)+AB435*$R435*SUMIF(Lists!$E$2:$E$133,'Quarterly Information'!$Q435,Exchange_Value)+AB435*$T435*SUMIF(Lists!$E$2:$E$133,'Quarterly Information'!$S435,Exchange_Value))/1000,AB435*SUMIF(Lists!$E$2:$E$133,$I435,Exchange_Value)/1000),1)</f>
        <v>0</v>
      </c>
      <c r="BZ435" s="151">
        <f>ROUND(IF($I435="Other HFC Blend",(AC435*$L435*SUMIF(Lists!$E$2:$E$133,'Quarterly Information'!$K435,Exchange_Value)+AC435*$N435*SUMIF(Lists!$E$2:$E$133,'Quarterly Information'!$M435,Exchange_Value)+AC435*$P435*SUMIF(Lists!$E$2:$E$133,'Quarterly Information'!$O435,Exchange_Value)+AC435*$R435*SUMIF(Lists!$E$2:$E$133,'Quarterly Information'!$Q435,Exchange_Value)+AC435*$T435*SUMIF(Lists!$E$2:$E$133,'Quarterly Information'!$S435,Exchange_Value))/1000,AC435*SUMIF(Lists!$E$2:$E$133,$I435,Exchange_Value)/1000),1)</f>
        <v>0</v>
      </c>
      <c r="CA435" s="151">
        <f>ROUND(IF($I435="Other HFC Blend",(AD435*$L435*SUMIF(Lists!$E$2:$E$133,'Quarterly Information'!$K435,Exchange_Value)+AD435*$N435*SUMIF(Lists!$E$2:$E$133,'Quarterly Information'!$M435,Exchange_Value)+AD435*$P435*SUMIF(Lists!$E$2:$E$133,'Quarterly Information'!$O435,Exchange_Value)+AD435*$R435*SUMIF(Lists!$E$2:$E$133,'Quarterly Information'!$Q435,Exchange_Value)+AD435*$T435*SUMIF(Lists!$E$2:$E$133,'Quarterly Information'!$S435,Exchange_Value))/1000,AD435*SUMIF(Lists!$E$2:$E$133,$I435,Exchange_Value)/1000),1)</f>
        <v>0</v>
      </c>
      <c r="CB435" s="151">
        <f>ROUND(IF($I435="Other HFC Blend",(AE435*$L435*SUMIF(Lists!$E$2:$E$133,'Quarterly Information'!$K435,Exchange_Value)+AE435*$N435*SUMIF(Lists!$E$2:$E$133,'Quarterly Information'!$M435,Exchange_Value)+AE435*$P435*SUMIF(Lists!$E$2:$E$133,'Quarterly Information'!$O435,Exchange_Value)+AE435*$R435*SUMIF(Lists!$E$2:$E$133,'Quarterly Information'!$Q435,Exchange_Value)+AE435*$T435*SUMIF(Lists!$E$2:$E$133,'Quarterly Information'!$S435,Exchange_Value))/1000,AE435*SUMIF(Lists!$E$2:$E$133,$I435,Exchange_Value)/1000),1)</f>
        <v>0</v>
      </c>
      <c r="CC435" s="151">
        <f>ROUND(IF($I435="Other HFC Blend",(AF435*$L435*SUMIF(Lists!$E$2:$E$133,'Quarterly Information'!$K435,Exchange_Value)+AF435*$N435*SUMIF(Lists!$E$2:$E$133,'Quarterly Information'!$M435,Exchange_Value)+AF435*$P435*SUMIF(Lists!$E$2:$E$133,'Quarterly Information'!$O435,Exchange_Value)+AF435*$R435*SUMIF(Lists!$E$2:$E$133,'Quarterly Information'!$Q435,Exchange_Value)+AF435*$T435*SUMIF(Lists!$E$2:$E$133,'Quarterly Information'!$S435,Exchange_Value))/1000,AF435*SUMIF(Lists!$E$2:$E$133,$I435,Exchange_Value)/1000),1)</f>
        <v>0</v>
      </c>
    </row>
    <row r="436" spans="1:81" ht="14.1">
      <c r="A436" s="18">
        <v>394</v>
      </c>
      <c r="B436" s="46" t="str">
        <f t="shared" si="258"/>
        <v/>
      </c>
      <c r="C436" s="72"/>
      <c r="D436" s="47"/>
      <c r="E436" s="81"/>
      <c r="F436" s="48"/>
      <c r="G436" s="49"/>
      <c r="H436" s="50"/>
      <c r="I436" s="92"/>
      <c r="J436" s="104"/>
      <c r="K436" s="109"/>
      <c r="L436" s="51"/>
      <c r="M436" s="48"/>
      <c r="N436" s="51"/>
      <c r="O436" s="48"/>
      <c r="P436" s="51"/>
      <c r="Q436" s="69"/>
      <c r="R436" s="51"/>
      <c r="S436" s="69"/>
      <c r="T436" s="110"/>
      <c r="U436" s="107"/>
      <c r="V436" s="48"/>
      <c r="W436" s="52"/>
      <c r="X436" s="48"/>
      <c r="Y436" s="116"/>
      <c r="Z436" s="133"/>
      <c r="AA436" s="131"/>
      <c r="AB436" s="76"/>
      <c r="AC436" s="76"/>
      <c r="AD436" s="76"/>
      <c r="AE436" s="76"/>
      <c r="AF436" s="76"/>
      <c r="AG436" s="145"/>
      <c r="AH436"/>
      <c r="AI436" s="148">
        <f t="shared" si="222"/>
        <v>0</v>
      </c>
      <c r="AJ436" s="148">
        <f t="shared" si="223"/>
        <v>0</v>
      </c>
      <c r="AK436" s="148">
        <f t="shared" si="224"/>
        <v>0</v>
      </c>
      <c r="AL436" s="148">
        <f t="shared" si="225"/>
        <v>0</v>
      </c>
      <c r="AM436" s="148">
        <f t="shared" si="226"/>
        <v>0</v>
      </c>
      <c r="AN436" s="148">
        <f t="shared" si="227"/>
        <v>0</v>
      </c>
      <c r="AO436" s="150"/>
      <c r="AP436" s="149" t="e">
        <f t="shared" si="228"/>
        <v>#DIV/0!</v>
      </c>
      <c r="AQ436" s="149" t="e">
        <f t="shared" si="229"/>
        <v>#DIV/0!</v>
      </c>
      <c r="AR436" s="149" t="e">
        <f t="shared" si="230"/>
        <v>#DIV/0!</v>
      </c>
      <c r="AS436" s="149" t="e">
        <f t="shared" si="231"/>
        <v>#DIV/0!</v>
      </c>
      <c r="AT436" s="149" t="e">
        <f t="shared" si="232"/>
        <v>#DIV/0!</v>
      </c>
      <c r="AU436" s="148">
        <f t="shared" si="233"/>
        <v>0</v>
      </c>
      <c r="AV436" s="149" t="e">
        <f t="shared" si="234"/>
        <v>#DIV/0!</v>
      </c>
      <c r="AW436" s="149" t="e">
        <f t="shared" si="235"/>
        <v>#DIV/0!</v>
      </c>
      <c r="AX436" s="149" t="e">
        <f t="shared" si="236"/>
        <v>#DIV/0!</v>
      </c>
      <c r="AY436" s="149" t="e">
        <f t="shared" si="237"/>
        <v>#DIV/0!</v>
      </c>
      <c r="AZ436" s="149" t="e">
        <f t="shared" si="238"/>
        <v>#DIV/0!</v>
      </c>
      <c r="BA436" s="148">
        <f t="shared" si="239"/>
        <v>0</v>
      </c>
      <c r="BB436" s="149" t="e">
        <f t="shared" si="240"/>
        <v>#DIV/0!</v>
      </c>
      <c r="BC436" s="149" t="e">
        <f t="shared" si="241"/>
        <v>#DIV/0!</v>
      </c>
      <c r="BD436" s="149" t="e">
        <f t="shared" si="242"/>
        <v>#DIV/0!</v>
      </c>
      <c r="BE436" s="149" t="e">
        <f t="shared" si="243"/>
        <v>#DIV/0!</v>
      </c>
      <c r="BF436" s="149" t="e">
        <f t="shared" si="244"/>
        <v>#DIV/0!</v>
      </c>
      <c r="BG436" s="148">
        <f t="shared" si="245"/>
        <v>0</v>
      </c>
      <c r="BH436" s="149" t="e">
        <f t="shared" si="246"/>
        <v>#DIV/0!</v>
      </c>
      <c r="BI436" s="149" t="e">
        <f t="shared" si="247"/>
        <v>#DIV/0!</v>
      </c>
      <c r="BJ436" s="149" t="e">
        <f t="shared" si="248"/>
        <v>#DIV/0!</v>
      </c>
      <c r="BK436" s="149" t="e">
        <f t="shared" si="249"/>
        <v>#DIV/0!</v>
      </c>
      <c r="BL436" s="149" t="e">
        <f t="shared" si="250"/>
        <v>#DIV/0!</v>
      </c>
      <c r="BM436" s="148">
        <f t="shared" si="251"/>
        <v>0</v>
      </c>
      <c r="BN436" s="149" t="e">
        <f t="shared" si="252"/>
        <v>#DIV/0!</v>
      </c>
      <c r="BO436" s="149" t="e">
        <f t="shared" si="253"/>
        <v>#DIV/0!</v>
      </c>
      <c r="BP436" s="149" t="e">
        <f t="shared" si="254"/>
        <v>#DIV/0!</v>
      </c>
      <c r="BQ436" s="149" t="e">
        <f t="shared" si="255"/>
        <v>#DIV/0!</v>
      </c>
      <c r="BR436" s="149" t="e">
        <f t="shared" si="256"/>
        <v>#DIV/0!</v>
      </c>
      <c r="BS436" s="148">
        <f t="shared" si="257"/>
        <v>0</v>
      </c>
      <c r="BT436" s="150"/>
      <c r="BU436" s="150" t="e">
        <f>VLOOKUP(I436,Lists!$D$2:$D$19,1,FALSE)</f>
        <v>#N/A</v>
      </c>
      <c r="BV436" s="150" t="e">
        <f>VLOOKUP($I436,Blends!$B$2:$B$115,1,FALSE)</f>
        <v>#N/A</v>
      </c>
      <c r="BW436" s="150"/>
      <c r="BX436" s="151">
        <f>ROUND(IF($I436="Other HFC Blend",(AA436*$L436*SUMIF(Lists!$E$2:$E$133,'Quarterly Information'!$K436,Exchange_Value)+AA436*$N436*SUMIF(Lists!$E$2:$E$133,'Quarterly Information'!$M436,Exchange_Value)+AA436*$P436*SUMIF(Lists!$E$2:$E$133,'Quarterly Information'!$O436,Exchange_Value)+AA436*$R436*SUMIF(Lists!$E$2:$E$133,'Quarterly Information'!$Q436,Exchange_Value)+AA436*$T436*SUMIF(Lists!$E$2:$E$133,'Quarterly Information'!$S436,Exchange_Value))/1000,AA436*SUMIF(Lists!$E$2:$E$133,$I436,Exchange_Value)/1000),1)</f>
        <v>0</v>
      </c>
      <c r="BY436" s="151">
        <f>ROUND(IF($I436="Other HFC Blend",(AB436*$L436*SUMIF(Lists!$E$2:$E$133,'Quarterly Information'!$K436,Exchange_Value)+AB436*$N436*SUMIF(Lists!$E$2:$E$133,'Quarterly Information'!$M436,Exchange_Value)+AB436*$P436*SUMIF(Lists!$E$2:$E$133,'Quarterly Information'!$O436,Exchange_Value)+AB436*$R436*SUMIF(Lists!$E$2:$E$133,'Quarterly Information'!$Q436,Exchange_Value)+AB436*$T436*SUMIF(Lists!$E$2:$E$133,'Quarterly Information'!$S436,Exchange_Value))/1000,AB436*SUMIF(Lists!$E$2:$E$133,$I436,Exchange_Value)/1000),1)</f>
        <v>0</v>
      </c>
      <c r="BZ436" s="151">
        <f>ROUND(IF($I436="Other HFC Blend",(AC436*$L436*SUMIF(Lists!$E$2:$E$133,'Quarterly Information'!$K436,Exchange_Value)+AC436*$N436*SUMIF(Lists!$E$2:$E$133,'Quarterly Information'!$M436,Exchange_Value)+AC436*$P436*SUMIF(Lists!$E$2:$E$133,'Quarterly Information'!$O436,Exchange_Value)+AC436*$R436*SUMIF(Lists!$E$2:$E$133,'Quarterly Information'!$Q436,Exchange_Value)+AC436*$T436*SUMIF(Lists!$E$2:$E$133,'Quarterly Information'!$S436,Exchange_Value))/1000,AC436*SUMIF(Lists!$E$2:$E$133,$I436,Exchange_Value)/1000),1)</f>
        <v>0</v>
      </c>
      <c r="CA436" s="151">
        <f>ROUND(IF($I436="Other HFC Blend",(AD436*$L436*SUMIF(Lists!$E$2:$E$133,'Quarterly Information'!$K436,Exchange_Value)+AD436*$N436*SUMIF(Lists!$E$2:$E$133,'Quarterly Information'!$M436,Exchange_Value)+AD436*$P436*SUMIF(Lists!$E$2:$E$133,'Quarterly Information'!$O436,Exchange_Value)+AD436*$R436*SUMIF(Lists!$E$2:$E$133,'Quarterly Information'!$Q436,Exchange_Value)+AD436*$T436*SUMIF(Lists!$E$2:$E$133,'Quarterly Information'!$S436,Exchange_Value))/1000,AD436*SUMIF(Lists!$E$2:$E$133,$I436,Exchange_Value)/1000),1)</f>
        <v>0</v>
      </c>
      <c r="CB436" s="151">
        <f>ROUND(IF($I436="Other HFC Blend",(AE436*$L436*SUMIF(Lists!$E$2:$E$133,'Quarterly Information'!$K436,Exchange_Value)+AE436*$N436*SUMIF(Lists!$E$2:$E$133,'Quarterly Information'!$M436,Exchange_Value)+AE436*$P436*SUMIF(Lists!$E$2:$E$133,'Quarterly Information'!$O436,Exchange_Value)+AE436*$R436*SUMIF(Lists!$E$2:$E$133,'Quarterly Information'!$Q436,Exchange_Value)+AE436*$T436*SUMIF(Lists!$E$2:$E$133,'Quarterly Information'!$S436,Exchange_Value))/1000,AE436*SUMIF(Lists!$E$2:$E$133,$I436,Exchange_Value)/1000),1)</f>
        <v>0</v>
      </c>
      <c r="CC436" s="151">
        <f>ROUND(IF($I436="Other HFC Blend",(AF436*$L436*SUMIF(Lists!$E$2:$E$133,'Quarterly Information'!$K436,Exchange_Value)+AF436*$N436*SUMIF(Lists!$E$2:$E$133,'Quarterly Information'!$M436,Exchange_Value)+AF436*$P436*SUMIF(Lists!$E$2:$E$133,'Quarterly Information'!$O436,Exchange_Value)+AF436*$R436*SUMIF(Lists!$E$2:$E$133,'Quarterly Information'!$Q436,Exchange_Value)+AF436*$T436*SUMIF(Lists!$E$2:$E$133,'Quarterly Information'!$S436,Exchange_Value))/1000,AF436*SUMIF(Lists!$E$2:$E$133,$I436,Exchange_Value)/1000),1)</f>
        <v>0</v>
      </c>
    </row>
    <row r="437" spans="1:81" ht="14.1">
      <c r="A437" s="18">
        <v>395</v>
      </c>
      <c r="B437" s="46" t="str">
        <f t="shared" si="258"/>
        <v/>
      </c>
      <c r="C437" s="72"/>
      <c r="D437" s="47"/>
      <c r="E437" s="81"/>
      <c r="F437" s="48"/>
      <c r="G437" s="49"/>
      <c r="H437" s="50"/>
      <c r="I437" s="92"/>
      <c r="J437" s="104"/>
      <c r="K437" s="109"/>
      <c r="L437" s="51"/>
      <c r="M437" s="48"/>
      <c r="N437" s="51"/>
      <c r="O437" s="48"/>
      <c r="P437" s="51"/>
      <c r="Q437" s="69"/>
      <c r="R437" s="51"/>
      <c r="S437" s="69"/>
      <c r="T437" s="110"/>
      <c r="U437" s="107"/>
      <c r="V437" s="48"/>
      <c r="W437" s="52"/>
      <c r="X437" s="48"/>
      <c r="Y437" s="116"/>
      <c r="Z437" s="133"/>
      <c r="AA437" s="131"/>
      <c r="AB437" s="76"/>
      <c r="AC437" s="76"/>
      <c r="AD437" s="76"/>
      <c r="AE437" s="76"/>
      <c r="AF437" s="76"/>
      <c r="AG437" s="145"/>
      <c r="AH437"/>
      <c r="AI437" s="148">
        <f t="shared" si="222"/>
        <v>0</v>
      </c>
      <c r="AJ437" s="148">
        <f t="shared" si="223"/>
        <v>0</v>
      </c>
      <c r="AK437" s="148">
        <f t="shared" si="224"/>
        <v>0</v>
      </c>
      <c r="AL437" s="148">
        <f t="shared" si="225"/>
        <v>0</v>
      </c>
      <c r="AM437" s="148">
        <f t="shared" si="226"/>
        <v>0</v>
      </c>
      <c r="AN437" s="148">
        <f t="shared" si="227"/>
        <v>0</v>
      </c>
      <c r="AO437" s="150"/>
      <c r="AP437" s="149" t="e">
        <f t="shared" si="228"/>
        <v>#DIV/0!</v>
      </c>
      <c r="AQ437" s="149" t="e">
        <f t="shared" si="229"/>
        <v>#DIV/0!</v>
      </c>
      <c r="AR437" s="149" t="e">
        <f t="shared" si="230"/>
        <v>#DIV/0!</v>
      </c>
      <c r="AS437" s="149" t="e">
        <f t="shared" si="231"/>
        <v>#DIV/0!</v>
      </c>
      <c r="AT437" s="149" t="e">
        <f t="shared" si="232"/>
        <v>#DIV/0!</v>
      </c>
      <c r="AU437" s="148">
        <f t="shared" si="233"/>
        <v>0</v>
      </c>
      <c r="AV437" s="149" t="e">
        <f t="shared" si="234"/>
        <v>#DIV/0!</v>
      </c>
      <c r="AW437" s="149" t="e">
        <f t="shared" si="235"/>
        <v>#DIV/0!</v>
      </c>
      <c r="AX437" s="149" t="e">
        <f t="shared" si="236"/>
        <v>#DIV/0!</v>
      </c>
      <c r="AY437" s="149" t="e">
        <f t="shared" si="237"/>
        <v>#DIV/0!</v>
      </c>
      <c r="AZ437" s="149" t="e">
        <f t="shared" si="238"/>
        <v>#DIV/0!</v>
      </c>
      <c r="BA437" s="148">
        <f t="shared" si="239"/>
        <v>0</v>
      </c>
      <c r="BB437" s="149" t="e">
        <f t="shared" si="240"/>
        <v>#DIV/0!</v>
      </c>
      <c r="BC437" s="149" t="e">
        <f t="shared" si="241"/>
        <v>#DIV/0!</v>
      </c>
      <c r="BD437" s="149" t="e">
        <f t="shared" si="242"/>
        <v>#DIV/0!</v>
      </c>
      <c r="BE437" s="149" t="e">
        <f t="shared" si="243"/>
        <v>#DIV/0!</v>
      </c>
      <c r="BF437" s="149" t="e">
        <f t="shared" si="244"/>
        <v>#DIV/0!</v>
      </c>
      <c r="BG437" s="148">
        <f t="shared" si="245"/>
        <v>0</v>
      </c>
      <c r="BH437" s="149" t="e">
        <f t="shared" si="246"/>
        <v>#DIV/0!</v>
      </c>
      <c r="BI437" s="149" t="e">
        <f t="shared" si="247"/>
        <v>#DIV/0!</v>
      </c>
      <c r="BJ437" s="149" t="e">
        <f t="shared" si="248"/>
        <v>#DIV/0!</v>
      </c>
      <c r="BK437" s="149" t="e">
        <f t="shared" si="249"/>
        <v>#DIV/0!</v>
      </c>
      <c r="BL437" s="149" t="e">
        <f t="shared" si="250"/>
        <v>#DIV/0!</v>
      </c>
      <c r="BM437" s="148">
        <f t="shared" si="251"/>
        <v>0</v>
      </c>
      <c r="BN437" s="149" t="e">
        <f t="shared" si="252"/>
        <v>#DIV/0!</v>
      </c>
      <c r="BO437" s="149" t="e">
        <f t="shared" si="253"/>
        <v>#DIV/0!</v>
      </c>
      <c r="BP437" s="149" t="e">
        <f t="shared" si="254"/>
        <v>#DIV/0!</v>
      </c>
      <c r="BQ437" s="149" t="e">
        <f t="shared" si="255"/>
        <v>#DIV/0!</v>
      </c>
      <c r="BR437" s="149" t="e">
        <f t="shared" si="256"/>
        <v>#DIV/0!</v>
      </c>
      <c r="BS437" s="148">
        <f t="shared" si="257"/>
        <v>0</v>
      </c>
      <c r="BT437" s="150"/>
      <c r="BU437" s="150" t="e">
        <f>VLOOKUP(I437,Lists!$D$2:$D$19,1,FALSE)</f>
        <v>#N/A</v>
      </c>
      <c r="BV437" s="150" t="e">
        <f>VLOOKUP($I437,Blends!$B$2:$B$115,1,FALSE)</f>
        <v>#N/A</v>
      </c>
      <c r="BW437" s="150"/>
      <c r="BX437" s="151">
        <f>ROUND(IF($I437="Other HFC Blend",(AA437*$L437*SUMIF(Lists!$E$2:$E$133,'Quarterly Information'!$K437,Exchange_Value)+AA437*$N437*SUMIF(Lists!$E$2:$E$133,'Quarterly Information'!$M437,Exchange_Value)+AA437*$P437*SUMIF(Lists!$E$2:$E$133,'Quarterly Information'!$O437,Exchange_Value)+AA437*$R437*SUMIF(Lists!$E$2:$E$133,'Quarterly Information'!$Q437,Exchange_Value)+AA437*$T437*SUMIF(Lists!$E$2:$E$133,'Quarterly Information'!$S437,Exchange_Value))/1000,AA437*SUMIF(Lists!$E$2:$E$133,$I437,Exchange_Value)/1000),1)</f>
        <v>0</v>
      </c>
      <c r="BY437" s="151">
        <f>ROUND(IF($I437="Other HFC Blend",(AB437*$L437*SUMIF(Lists!$E$2:$E$133,'Quarterly Information'!$K437,Exchange_Value)+AB437*$N437*SUMIF(Lists!$E$2:$E$133,'Quarterly Information'!$M437,Exchange_Value)+AB437*$P437*SUMIF(Lists!$E$2:$E$133,'Quarterly Information'!$O437,Exchange_Value)+AB437*$R437*SUMIF(Lists!$E$2:$E$133,'Quarterly Information'!$Q437,Exchange_Value)+AB437*$T437*SUMIF(Lists!$E$2:$E$133,'Quarterly Information'!$S437,Exchange_Value))/1000,AB437*SUMIF(Lists!$E$2:$E$133,$I437,Exchange_Value)/1000),1)</f>
        <v>0</v>
      </c>
      <c r="BZ437" s="151">
        <f>ROUND(IF($I437="Other HFC Blend",(AC437*$L437*SUMIF(Lists!$E$2:$E$133,'Quarterly Information'!$K437,Exchange_Value)+AC437*$N437*SUMIF(Lists!$E$2:$E$133,'Quarterly Information'!$M437,Exchange_Value)+AC437*$P437*SUMIF(Lists!$E$2:$E$133,'Quarterly Information'!$O437,Exchange_Value)+AC437*$R437*SUMIF(Lists!$E$2:$E$133,'Quarterly Information'!$Q437,Exchange_Value)+AC437*$T437*SUMIF(Lists!$E$2:$E$133,'Quarterly Information'!$S437,Exchange_Value))/1000,AC437*SUMIF(Lists!$E$2:$E$133,$I437,Exchange_Value)/1000),1)</f>
        <v>0</v>
      </c>
      <c r="CA437" s="151">
        <f>ROUND(IF($I437="Other HFC Blend",(AD437*$L437*SUMIF(Lists!$E$2:$E$133,'Quarterly Information'!$K437,Exchange_Value)+AD437*$N437*SUMIF(Lists!$E$2:$E$133,'Quarterly Information'!$M437,Exchange_Value)+AD437*$P437*SUMIF(Lists!$E$2:$E$133,'Quarterly Information'!$O437,Exchange_Value)+AD437*$R437*SUMIF(Lists!$E$2:$E$133,'Quarterly Information'!$Q437,Exchange_Value)+AD437*$T437*SUMIF(Lists!$E$2:$E$133,'Quarterly Information'!$S437,Exchange_Value))/1000,AD437*SUMIF(Lists!$E$2:$E$133,$I437,Exchange_Value)/1000),1)</f>
        <v>0</v>
      </c>
      <c r="CB437" s="151">
        <f>ROUND(IF($I437="Other HFC Blend",(AE437*$L437*SUMIF(Lists!$E$2:$E$133,'Quarterly Information'!$K437,Exchange_Value)+AE437*$N437*SUMIF(Lists!$E$2:$E$133,'Quarterly Information'!$M437,Exchange_Value)+AE437*$P437*SUMIF(Lists!$E$2:$E$133,'Quarterly Information'!$O437,Exchange_Value)+AE437*$R437*SUMIF(Lists!$E$2:$E$133,'Quarterly Information'!$Q437,Exchange_Value)+AE437*$T437*SUMIF(Lists!$E$2:$E$133,'Quarterly Information'!$S437,Exchange_Value))/1000,AE437*SUMIF(Lists!$E$2:$E$133,$I437,Exchange_Value)/1000),1)</f>
        <v>0</v>
      </c>
      <c r="CC437" s="151">
        <f>ROUND(IF($I437="Other HFC Blend",(AF437*$L437*SUMIF(Lists!$E$2:$E$133,'Quarterly Information'!$K437,Exchange_Value)+AF437*$N437*SUMIF(Lists!$E$2:$E$133,'Quarterly Information'!$M437,Exchange_Value)+AF437*$P437*SUMIF(Lists!$E$2:$E$133,'Quarterly Information'!$O437,Exchange_Value)+AF437*$R437*SUMIF(Lists!$E$2:$E$133,'Quarterly Information'!$Q437,Exchange_Value)+AF437*$T437*SUMIF(Lists!$E$2:$E$133,'Quarterly Information'!$S437,Exchange_Value))/1000,AF437*SUMIF(Lists!$E$2:$E$133,$I437,Exchange_Value)/1000),1)</f>
        <v>0</v>
      </c>
    </row>
    <row r="438" spans="1:81" ht="14.1">
      <c r="A438" s="18">
        <v>396</v>
      </c>
      <c r="B438" s="46" t="str">
        <f t="shared" si="258"/>
        <v/>
      </c>
      <c r="C438" s="72"/>
      <c r="D438" s="47"/>
      <c r="E438" s="81"/>
      <c r="F438" s="48"/>
      <c r="G438" s="49"/>
      <c r="H438" s="50"/>
      <c r="I438" s="92"/>
      <c r="J438" s="104"/>
      <c r="K438" s="109"/>
      <c r="L438" s="51"/>
      <c r="M438" s="48"/>
      <c r="N438" s="51"/>
      <c r="O438" s="48"/>
      <c r="P438" s="51"/>
      <c r="Q438" s="69"/>
      <c r="R438" s="51"/>
      <c r="S438" s="69"/>
      <c r="T438" s="110"/>
      <c r="U438" s="107"/>
      <c r="V438" s="48"/>
      <c r="W438" s="52"/>
      <c r="X438" s="48"/>
      <c r="Y438" s="116"/>
      <c r="Z438" s="133"/>
      <c r="AA438" s="131"/>
      <c r="AB438" s="76"/>
      <c r="AC438" s="76"/>
      <c r="AD438" s="76"/>
      <c r="AE438" s="76"/>
      <c r="AF438" s="76"/>
      <c r="AG438" s="145"/>
      <c r="AH438"/>
      <c r="AI438" s="148">
        <f t="shared" si="222"/>
        <v>0</v>
      </c>
      <c r="AJ438" s="148">
        <f t="shared" si="223"/>
        <v>0</v>
      </c>
      <c r="AK438" s="148">
        <f t="shared" si="224"/>
        <v>0</v>
      </c>
      <c r="AL438" s="148">
        <f t="shared" si="225"/>
        <v>0</v>
      </c>
      <c r="AM438" s="148">
        <f t="shared" si="226"/>
        <v>0</v>
      </c>
      <c r="AN438" s="148">
        <f t="shared" si="227"/>
        <v>0</v>
      </c>
      <c r="AO438" s="150"/>
      <c r="AP438" s="149" t="e">
        <f t="shared" si="228"/>
        <v>#DIV/0!</v>
      </c>
      <c r="AQ438" s="149" t="e">
        <f t="shared" si="229"/>
        <v>#DIV/0!</v>
      </c>
      <c r="AR438" s="149" t="e">
        <f t="shared" si="230"/>
        <v>#DIV/0!</v>
      </c>
      <c r="AS438" s="149" t="e">
        <f t="shared" si="231"/>
        <v>#DIV/0!</v>
      </c>
      <c r="AT438" s="149" t="e">
        <f t="shared" si="232"/>
        <v>#DIV/0!</v>
      </c>
      <c r="AU438" s="148">
        <f t="shared" si="233"/>
        <v>0</v>
      </c>
      <c r="AV438" s="149" t="e">
        <f t="shared" si="234"/>
        <v>#DIV/0!</v>
      </c>
      <c r="AW438" s="149" t="e">
        <f t="shared" si="235"/>
        <v>#DIV/0!</v>
      </c>
      <c r="AX438" s="149" t="e">
        <f t="shared" si="236"/>
        <v>#DIV/0!</v>
      </c>
      <c r="AY438" s="149" t="e">
        <f t="shared" si="237"/>
        <v>#DIV/0!</v>
      </c>
      <c r="AZ438" s="149" t="e">
        <f t="shared" si="238"/>
        <v>#DIV/0!</v>
      </c>
      <c r="BA438" s="148">
        <f t="shared" si="239"/>
        <v>0</v>
      </c>
      <c r="BB438" s="149" t="e">
        <f t="shared" si="240"/>
        <v>#DIV/0!</v>
      </c>
      <c r="BC438" s="149" t="e">
        <f t="shared" si="241"/>
        <v>#DIV/0!</v>
      </c>
      <c r="BD438" s="149" t="e">
        <f t="shared" si="242"/>
        <v>#DIV/0!</v>
      </c>
      <c r="BE438" s="149" t="e">
        <f t="shared" si="243"/>
        <v>#DIV/0!</v>
      </c>
      <c r="BF438" s="149" t="e">
        <f t="shared" si="244"/>
        <v>#DIV/0!</v>
      </c>
      <c r="BG438" s="148">
        <f t="shared" si="245"/>
        <v>0</v>
      </c>
      <c r="BH438" s="149" t="e">
        <f t="shared" si="246"/>
        <v>#DIV/0!</v>
      </c>
      <c r="BI438" s="149" t="e">
        <f t="shared" si="247"/>
        <v>#DIV/0!</v>
      </c>
      <c r="BJ438" s="149" t="e">
        <f t="shared" si="248"/>
        <v>#DIV/0!</v>
      </c>
      <c r="BK438" s="149" t="e">
        <f t="shared" si="249"/>
        <v>#DIV/0!</v>
      </c>
      <c r="BL438" s="149" t="e">
        <f t="shared" si="250"/>
        <v>#DIV/0!</v>
      </c>
      <c r="BM438" s="148">
        <f t="shared" si="251"/>
        <v>0</v>
      </c>
      <c r="BN438" s="149" t="e">
        <f t="shared" si="252"/>
        <v>#DIV/0!</v>
      </c>
      <c r="BO438" s="149" t="e">
        <f t="shared" si="253"/>
        <v>#DIV/0!</v>
      </c>
      <c r="BP438" s="149" t="e">
        <f t="shared" si="254"/>
        <v>#DIV/0!</v>
      </c>
      <c r="BQ438" s="149" t="e">
        <f t="shared" si="255"/>
        <v>#DIV/0!</v>
      </c>
      <c r="BR438" s="149" t="e">
        <f t="shared" si="256"/>
        <v>#DIV/0!</v>
      </c>
      <c r="BS438" s="148">
        <f t="shared" si="257"/>
        <v>0</v>
      </c>
      <c r="BT438" s="150"/>
      <c r="BU438" s="150" t="e">
        <f>VLOOKUP(I438,Lists!$D$2:$D$19,1,FALSE)</f>
        <v>#N/A</v>
      </c>
      <c r="BV438" s="150" t="e">
        <f>VLOOKUP($I438,Blends!$B$2:$B$115,1,FALSE)</f>
        <v>#N/A</v>
      </c>
      <c r="BW438" s="150"/>
      <c r="BX438" s="151">
        <f>ROUND(IF($I438="Other HFC Blend",(AA438*$L438*SUMIF(Lists!$E$2:$E$133,'Quarterly Information'!$K438,Exchange_Value)+AA438*$N438*SUMIF(Lists!$E$2:$E$133,'Quarterly Information'!$M438,Exchange_Value)+AA438*$P438*SUMIF(Lists!$E$2:$E$133,'Quarterly Information'!$O438,Exchange_Value)+AA438*$R438*SUMIF(Lists!$E$2:$E$133,'Quarterly Information'!$Q438,Exchange_Value)+AA438*$T438*SUMIF(Lists!$E$2:$E$133,'Quarterly Information'!$S438,Exchange_Value))/1000,AA438*SUMIF(Lists!$E$2:$E$133,$I438,Exchange_Value)/1000),1)</f>
        <v>0</v>
      </c>
      <c r="BY438" s="151">
        <f>ROUND(IF($I438="Other HFC Blend",(AB438*$L438*SUMIF(Lists!$E$2:$E$133,'Quarterly Information'!$K438,Exchange_Value)+AB438*$N438*SUMIF(Lists!$E$2:$E$133,'Quarterly Information'!$M438,Exchange_Value)+AB438*$P438*SUMIF(Lists!$E$2:$E$133,'Quarterly Information'!$O438,Exchange_Value)+AB438*$R438*SUMIF(Lists!$E$2:$E$133,'Quarterly Information'!$Q438,Exchange_Value)+AB438*$T438*SUMIF(Lists!$E$2:$E$133,'Quarterly Information'!$S438,Exchange_Value))/1000,AB438*SUMIF(Lists!$E$2:$E$133,$I438,Exchange_Value)/1000),1)</f>
        <v>0</v>
      </c>
      <c r="BZ438" s="151">
        <f>ROUND(IF($I438="Other HFC Blend",(AC438*$L438*SUMIF(Lists!$E$2:$E$133,'Quarterly Information'!$K438,Exchange_Value)+AC438*$N438*SUMIF(Lists!$E$2:$E$133,'Quarterly Information'!$M438,Exchange_Value)+AC438*$P438*SUMIF(Lists!$E$2:$E$133,'Quarterly Information'!$O438,Exchange_Value)+AC438*$R438*SUMIF(Lists!$E$2:$E$133,'Quarterly Information'!$Q438,Exchange_Value)+AC438*$T438*SUMIF(Lists!$E$2:$E$133,'Quarterly Information'!$S438,Exchange_Value))/1000,AC438*SUMIF(Lists!$E$2:$E$133,$I438,Exchange_Value)/1000),1)</f>
        <v>0</v>
      </c>
      <c r="CA438" s="151">
        <f>ROUND(IF($I438="Other HFC Blend",(AD438*$L438*SUMIF(Lists!$E$2:$E$133,'Quarterly Information'!$K438,Exchange_Value)+AD438*$N438*SUMIF(Lists!$E$2:$E$133,'Quarterly Information'!$M438,Exchange_Value)+AD438*$P438*SUMIF(Lists!$E$2:$E$133,'Quarterly Information'!$O438,Exchange_Value)+AD438*$R438*SUMIF(Lists!$E$2:$E$133,'Quarterly Information'!$Q438,Exchange_Value)+AD438*$T438*SUMIF(Lists!$E$2:$E$133,'Quarterly Information'!$S438,Exchange_Value))/1000,AD438*SUMIF(Lists!$E$2:$E$133,$I438,Exchange_Value)/1000),1)</f>
        <v>0</v>
      </c>
      <c r="CB438" s="151">
        <f>ROUND(IF($I438="Other HFC Blend",(AE438*$L438*SUMIF(Lists!$E$2:$E$133,'Quarterly Information'!$K438,Exchange_Value)+AE438*$N438*SUMIF(Lists!$E$2:$E$133,'Quarterly Information'!$M438,Exchange_Value)+AE438*$P438*SUMIF(Lists!$E$2:$E$133,'Quarterly Information'!$O438,Exchange_Value)+AE438*$R438*SUMIF(Lists!$E$2:$E$133,'Quarterly Information'!$Q438,Exchange_Value)+AE438*$T438*SUMIF(Lists!$E$2:$E$133,'Quarterly Information'!$S438,Exchange_Value))/1000,AE438*SUMIF(Lists!$E$2:$E$133,$I438,Exchange_Value)/1000),1)</f>
        <v>0</v>
      </c>
      <c r="CC438" s="151">
        <f>ROUND(IF($I438="Other HFC Blend",(AF438*$L438*SUMIF(Lists!$E$2:$E$133,'Quarterly Information'!$K438,Exchange_Value)+AF438*$N438*SUMIF(Lists!$E$2:$E$133,'Quarterly Information'!$M438,Exchange_Value)+AF438*$P438*SUMIF(Lists!$E$2:$E$133,'Quarterly Information'!$O438,Exchange_Value)+AF438*$R438*SUMIF(Lists!$E$2:$E$133,'Quarterly Information'!$Q438,Exchange_Value)+AF438*$T438*SUMIF(Lists!$E$2:$E$133,'Quarterly Information'!$S438,Exchange_Value))/1000,AF438*SUMIF(Lists!$E$2:$E$133,$I438,Exchange_Value)/1000),1)</f>
        <v>0</v>
      </c>
    </row>
    <row r="439" spans="1:81" ht="14.1">
      <c r="A439" s="18">
        <v>397</v>
      </c>
      <c r="B439" s="46" t="str">
        <f t="shared" si="258"/>
        <v/>
      </c>
      <c r="C439" s="72"/>
      <c r="D439" s="47"/>
      <c r="E439" s="81"/>
      <c r="F439" s="48"/>
      <c r="G439" s="49"/>
      <c r="H439" s="50"/>
      <c r="I439" s="92"/>
      <c r="J439" s="104"/>
      <c r="K439" s="109"/>
      <c r="L439" s="51"/>
      <c r="M439" s="48"/>
      <c r="N439" s="51"/>
      <c r="O439" s="48"/>
      <c r="P439" s="51"/>
      <c r="Q439" s="69"/>
      <c r="R439" s="51"/>
      <c r="S439" s="69"/>
      <c r="T439" s="110"/>
      <c r="U439" s="107"/>
      <c r="V439" s="48"/>
      <c r="W439" s="52"/>
      <c r="X439" s="48"/>
      <c r="Y439" s="116"/>
      <c r="Z439" s="133"/>
      <c r="AA439" s="131"/>
      <c r="AB439" s="76"/>
      <c r="AC439" s="76"/>
      <c r="AD439" s="76"/>
      <c r="AE439" s="76"/>
      <c r="AF439" s="76"/>
      <c r="AG439" s="145"/>
      <c r="AH439"/>
      <c r="AI439" s="148">
        <f t="shared" si="222"/>
        <v>0</v>
      </c>
      <c r="AJ439" s="148">
        <f t="shared" si="223"/>
        <v>0</v>
      </c>
      <c r="AK439" s="148">
        <f t="shared" si="224"/>
        <v>0</v>
      </c>
      <c r="AL439" s="148">
        <f t="shared" si="225"/>
        <v>0</v>
      </c>
      <c r="AM439" s="148">
        <f t="shared" si="226"/>
        <v>0</v>
      </c>
      <c r="AN439" s="148">
        <f t="shared" si="227"/>
        <v>0</v>
      </c>
      <c r="AO439" s="150"/>
      <c r="AP439" s="149" t="e">
        <f t="shared" si="228"/>
        <v>#DIV/0!</v>
      </c>
      <c r="AQ439" s="149" t="e">
        <f t="shared" si="229"/>
        <v>#DIV/0!</v>
      </c>
      <c r="AR439" s="149" t="e">
        <f t="shared" si="230"/>
        <v>#DIV/0!</v>
      </c>
      <c r="AS439" s="149" t="e">
        <f t="shared" si="231"/>
        <v>#DIV/0!</v>
      </c>
      <c r="AT439" s="149" t="e">
        <f t="shared" si="232"/>
        <v>#DIV/0!</v>
      </c>
      <c r="AU439" s="148">
        <f t="shared" si="233"/>
        <v>0</v>
      </c>
      <c r="AV439" s="149" t="e">
        <f t="shared" si="234"/>
        <v>#DIV/0!</v>
      </c>
      <c r="AW439" s="149" t="e">
        <f t="shared" si="235"/>
        <v>#DIV/0!</v>
      </c>
      <c r="AX439" s="149" t="e">
        <f t="shared" si="236"/>
        <v>#DIV/0!</v>
      </c>
      <c r="AY439" s="149" t="e">
        <f t="shared" si="237"/>
        <v>#DIV/0!</v>
      </c>
      <c r="AZ439" s="149" t="e">
        <f t="shared" si="238"/>
        <v>#DIV/0!</v>
      </c>
      <c r="BA439" s="148">
        <f t="shared" si="239"/>
        <v>0</v>
      </c>
      <c r="BB439" s="149" t="e">
        <f t="shared" si="240"/>
        <v>#DIV/0!</v>
      </c>
      <c r="BC439" s="149" t="e">
        <f t="shared" si="241"/>
        <v>#DIV/0!</v>
      </c>
      <c r="BD439" s="149" t="e">
        <f t="shared" si="242"/>
        <v>#DIV/0!</v>
      </c>
      <c r="BE439" s="149" t="e">
        <f t="shared" si="243"/>
        <v>#DIV/0!</v>
      </c>
      <c r="BF439" s="149" t="e">
        <f t="shared" si="244"/>
        <v>#DIV/0!</v>
      </c>
      <c r="BG439" s="148">
        <f t="shared" si="245"/>
        <v>0</v>
      </c>
      <c r="BH439" s="149" t="e">
        <f t="shared" si="246"/>
        <v>#DIV/0!</v>
      </c>
      <c r="BI439" s="149" t="e">
        <f t="shared" si="247"/>
        <v>#DIV/0!</v>
      </c>
      <c r="BJ439" s="149" t="e">
        <f t="shared" si="248"/>
        <v>#DIV/0!</v>
      </c>
      <c r="BK439" s="149" t="e">
        <f t="shared" si="249"/>
        <v>#DIV/0!</v>
      </c>
      <c r="BL439" s="149" t="e">
        <f t="shared" si="250"/>
        <v>#DIV/0!</v>
      </c>
      <c r="BM439" s="148">
        <f t="shared" si="251"/>
        <v>0</v>
      </c>
      <c r="BN439" s="149" t="e">
        <f t="shared" si="252"/>
        <v>#DIV/0!</v>
      </c>
      <c r="BO439" s="149" t="e">
        <f t="shared" si="253"/>
        <v>#DIV/0!</v>
      </c>
      <c r="BP439" s="149" t="e">
        <f t="shared" si="254"/>
        <v>#DIV/0!</v>
      </c>
      <c r="BQ439" s="149" t="e">
        <f t="shared" si="255"/>
        <v>#DIV/0!</v>
      </c>
      <c r="BR439" s="149" t="e">
        <f t="shared" si="256"/>
        <v>#DIV/0!</v>
      </c>
      <c r="BS439" s="148">
        <f t="shared" si="257"/>
        <v>0</v>
      </c>
      <c r="BT439" s="150"/>
      <c r="BU439" s="150" t="e">
        <f>VLOOKUP(I439,Lists!$D$2:$D$19,1,FALSE)</f>
        <v>#N/A</v>
      </c>
      <c r="BV439" s="150" t="e">
        <f>VLOOKUP($I439,Blends!$B$2:$B$115,1,FALSE)</f>
        <v>#N/A</v>
      </c>
      <c r="BW439" s="150"/>
      <c r="BX439" s="151">
        <f>ROUND(IF($I439="Other HFC Blend",(AA439*$L439*SUMIF(Lists!$E$2:$E$133,'Quarterly Information'!$K439,Exchange_Value)+AA439*$N439*SUMIF(Lists!$E$2:$E$133,'Quarterly Information'!$M439,Exchange_Value)+AA439*$P439*SUMIF(Lists!$E$2:$E$133,'Quarterly Information'!$O439,Exchange_Value)+AA439*$R439*SUMIF(Lists!$E$2:$E$133,'Quarterly Information'!$Q439,Exchange_Value)+AA439*$T439*SUMIF(Lists!$E$2:$E$133,'Quarterly Information'!$S439,Exchange_Value))/1000,AA439*SUMIF(Lists!$E$2:$E$133,$I439,Exchange_Value)/1000),1)</f>
        <v>0</v>
      </c>
      <c r="BY439" s="151">
        <f>ROUND(IF($I439="Other HFC Blend",(AB439*$L439*SUMIF(Lists!$E$2:$E$133,'Quarterly Information'!$K439,Exchange_Value)+AB439*$N439*SUMIF(Lists!$E$2:$E$133,'Quarterly Information'!$M439,Exchange_Value)+AB439*$P439*SUMIF(Lists!$E$2:$E$133,'Quarterly Information'!$O439,Exchange_Value)+AB439*$R439*SUMIF(Lists!$E$2:$E$133,'Quarterly Information'!$Q439,Exchange_Value)+AB439*$T439*SUMIF(Lists!$E$2:$E$133,'Quarterly Information'!$S439,Exchange_Value))/1000,AB439*SUMIF(Lists!$E$2:$E$133,$I439,Exchange_Value)/1000),1)</f>
        <v>0</v>
      </c>
      <c r="BZ439" s="151">
        <f>ROUND(IF($I439="Other HFC Blend",(AC439*$L439*SUMIF(Lists!$E$2:$E$133,'Quarterly Information'!$K439,Exchange_Value)+AC439*$N439*SUMIF(Lists!$E$2:$E$133,'Quarterly Information'!$M439,Exchange_Value)+AC439*$P439*SUMIF(Lists!$E$2:$E$133,'Quarterly Information'!$O439,Exchange_Value)+AC439*$R439*SUMIF(Lists!$E$2:$E$133,'Quarterly Information'!$Q439,Exchange_Value)+AC439*$T439*SUMIF(Lists!$E$2:$E$133,'Quarterly Information'!$S439,Exchange_Value))/1000,AC439*SUMIF(Lists!$E$2:$E$133,$I439,Exchange_Value)/1000),1)</f>
        <v>0</v>
      </c>
      <c r="CA439" s="151">
        <f>ROUND(IF($I439="Other HFC Blend",(AD439*$L439*SUMIF(Lists!$E$2:$E$133,'Quarterly Information'!$K439,Exchange_Value)+AD439*$N439*SUMIF(Lists!$E$2:$E$133,'Quarterly Information'!$M439,Exchange_Value)+AD439*$P439*SUMIF(Lists!$E$2:$E$133,'Quarterly Information'!$O439,Exchange_Value)+AD439*$R439*SUMIF(Lists!$E$2:$E$133,'Quarterly Information'!$Q439,Exchange_Value)+AD439*$T439*SUMIF(Lists!$E$2:$E$133,'Quarterly Information'!$S439,Exchange_Value))/1000,AD439*SUMIF(Lists!$E$2:$E$133,$I439,Exchange_Value)/1000),1)</f>
        <v>0</v>
      </c>
      <c r="CB439" s="151">
        <f>ROUND(IF($I439="Other HFC Blend",(AE439*$L439*SUMIF(Lists!$E$2:$E$133,'Quarterly Information'!$K439,Exchange_Value)+AE439*$N439*SUMIF(Lists!$E$2:$E$133,'Quarterly Information'!$M439,Exchange_Value)+AE439*$P439*SUMIF(Lists!$E$2:$E$133,'Quarterly Information'!$O439,Exchange_Value)+AE439*$R439*SUMIF(Lists!$E$2:$E$133,'Quarterly Information'!$Q439,Exchange_Value)+AE439*$T439*SUMIF(Lists!$E$2:$E$133,'Quarterly Information'!$S439,Exchange_Value))/1000,AE439*SUMIF(Lists!$E$2:$E$133,$I439,Exchange_Value)/1000),1)</f>
        <v>0</v>
      </c>
      <c r="CC439" s="151">
        <f>ROUND(IF($I439="Other HFC Blend",(AF439*$L439*SUMIF(Lists!$E$2:$E$133,'Quarterly Information'!$K439,Exchange_Value)+AF439*$N439*SUMIF(Lists!$E$2:$E$133,'Quarterly Information'!$M439,Exchange_Value)+AF439*$P439*SUMIF(Lists!$E$2:$E$133,'Quarterly Information'!$O439,Exchange_Value)+AF439*$R439*SUMIF(Lists!$E$2:$E$133,'Quarterly Information'!$Q439,Exchange_Value)+AF439*$T439*SUMIF(Lists!$E$2:$E$133,'Quarterly Information'!$S439,Exchange_Value))/1000,AF439*SUMIF(Lists!$E$2:$E$133,$I439,Exchange_Value)/1000),1)</f>
        <v>0</v>
      </c>
    </row>
    <row r="440" spans="1:81" ht="14.1">
      <c r="A440" s="18">
        <v>398</v>
      </c>
      <c r="B440" s="46" t="str">
        <f t="shared" si="258"/>
        <v/>
      </c>
      <c r="C440" s="72"/>
      <c r="D440" s="47"/>
      <c r="E440" s="81"/>
      <c r="F440" s="48"/>
      <c r="G440" s="49"/>
      <c r="H440" s="50"/>
      <c r="I440" s="92"/>
      <c r="J440" s="104"/>
      <c r="K440" s="109"/>
      <c r="L440" s="51"/>
      <c r="M440" s="48"/>
      <c r="N440" s="51"/>
      <c r="O440" s="48"/>
      <c r="P440" s="51"/>
      <c r="Q440" s="69"/>
      <c r="R440" s="51"/>
      <c r="S440" s="69"/>
      <c r="T440" s="110"/>
      <c r="U440" s="107"/>
      <c r="V440" s="48"/>
      <c r="W440" s="52"/>
      <c r="X440" s="48"/>
      <c r="Y440" s="116"/>
      <c r="Z440" s="133"/>
      <c r="AA440" s="131"/>
      <c r="AB440" s="76"/>
      <c r="AC440" s="76"/>
      <c r="AD440" s="76"/>
      <c r="AE440" s="76"/>
      <c r="AF440" s="76"/>
      <c r="AG440" s="145"/>
      <c r="AH440"/>
      <c r="AI440" s="148">
        <f t="shared" si="222"/>
        <v>0</v>
      </c>
      <c r="AJ440" s="148">
        <f t="shared" si="223"/>
        <v>0</v>
      </c>
      <c r="AK440" s="148">
        <f t="shared" si="224"/>
        <v>0</v>
      </c>
      <c r="AL440" s="148">
        <f t="shared" si="225"/>
        <v>0</v>
      </c>
      <c r="AM440" s="148">
        <f t="shared" si="226"/>
        <v>0</v>
      </c>
      <c r="AN440" s="148">
        <f t="shared" si="227"/>
        <v>0</v>
      </c>
      <c r="AO440" s="150"/>
      <c r="AP440" s="149" t="e">
        <f t="shared" si="228"/>
        <v>#DIV/0!</v>
      </c>
      <c r="AQ440" s="149" t="e">
        <f t="shared" si="229"/>
        <v>#DIV/0!</v>
      </c>
      <c r="AR440" s="149" t="e">
        <f t="shared" si="230"/>
        <v>#DIV/0!</v>
      </c>
      <c r="AS440" s="149" t="e">
        <f t="shared" si="231"/>
        <v>#DIV/0!</v>
      </c>
      <c r="AT440" s="149" t="e">
        <f t="shared" si="232"/>
        <v>#DIV/0!</v>
      </c>
      <c r="AU440" s="148">
        <f t="shared" si="233"/>
        <v>0</v>
      </c>
      <c r="AV440" s="149" t="e">
        <f t="shared" si="234"/>
        <v>#DIV/0!</v>
      </c>
      <c r="AW440" s="149" t="e">
        <f t="shared" si="235"/>
        <v>#DIV/0!</v>
      </c>
      <c r="AX440" s="149" t="e">
        <f t="shared" si="236"/>
        <v>#DIV/0!</v>
      </c>
      <c r="AY440" s="149" t="e">
        <f t="shared" si="237"/>
        <v>#DIV/0!</v>
      </c>
      <c r="AZ440" s="149" t="e">
        <f t="shared" si="238"/>
        <v>#DIV/0!</v>
      </c>
      <c r="BA440" s="148">
        <f t="shared" si="239"/>
        <v>0</v>
      </c>
      <c r="BB440" s="149" t="e">
        <f t="shared" si="240"/>
        <v>#DIV/0!</v>
      </c>
      <c r="BC440" s="149" t="e">
        <f t="shared" si="241"/>
        <v>#DIV/0!</v>
      </c>
      <c r="BD440" s="149" t="e">
        <f t="shared" si="242"/>
        <v>#DIV/0!</v>
      </c>
      <c r="BE440" s="149" t="e">
        <f t="shared" si="243"/>
        <v>#DIV/0!</v>
      </c>
      <c r="BF440" s="149" t="e">
        <f t="shared" si="244"/>
        <v>#DIV/0!</v>
      </c>
      <c r="BG440" s="148">
        <f t="shared" si="245"/>
        <v>0</v>
      </c>
      <c r="BH440" s="149" t="e">
        <f t="shared" si="246"/>
        <v>#DIV/0!</v>
      </c>
      <c r="BI440" s="149" t="e">
        <f t="shared" si="247"/>
        <v>#DIV/0!</v>
      </c>
      <c r="BJ440" s="149" t="e">
        <f t="shared" si="248"/>
        <v>#DIV/0!</v>
      </c>
      <c r="BK440" s="149" t="e">
        <f t="shared" si="249"/>
        <v>#DIV/0!</v>
      </c>
      <c r="BL440" s="149" t="e">
        <f t="shared" si="250"/>
        <v>#DIV/0!</v>
      </c>
      <c r="BM440" s="148">
        <f t="shared" si="251"/>
        <v>0</v>
      </c>
      <c r="BN440" s="149" t="e">
        <f t="shared" si="252"/>
        <v>#DIV/0!</v>
      </c>
      <c r="BO440" s="149" t="e">
        <f t="shared" si="253"/>
        <v>#DIV/0!</v>
      </c>
      <c r="BP440" s="149" t="e">
        <f t="shared" si="254"/>
        <v>#DIV/0!</v>
      </c>
      <c r="BQ440" s="149" t="e">
        <f t="shared" si="255"/>
        <v>#DIV/0!</v>
      </c>
      <c r="BR440" s="149" t="e">
        <f t="shared" si="256"/>
        <v>#DIV/0!</v>
      </c>
      <c r="BS440" s="148">
        <f t="shared" si="257"/>
        <v>0</v>
      </c>
      <c r="BT440" s="150"/>
      <c r="BU440" s="150" t="e">
        <f>VLOOKUP(I440,Lists!$D$2:$D$19,1,FALSE)</f>
        <v>#N/A</v>
      </c>
      <c r="BV440" s="150" t="e">
        <f>VLOOKUP($I440,Blends!$B$2:$B$115,1,FALSE)</f>
        <v>#N/A</v>
      </c>
      <c r="BW440" s="150"/>
      <c r="BX440" s="151">
        <f>ROUND(IF($I440="Other HFC Blend",(AA440*$L440*SUMIF(Lists!$E$2:$E$133,'Quarterly Information'!$K440,Exchange_Value)+AA440*$N440*SUMIF(Lists!$E$2:$E$133,'Quarterly Information'!$M440,Exchange_Value)+AA440*$P440*SUMIF(Lists!$E$2:$E$133,'Quarterly Information'!$O440,Exchange_Value)+AA440*$R440*SUMIF(Lists!$E$2:$E$133,'Quarterly Information'!$Q440,Exchange_Value)+AA440*$T440*SUMIF(Lists!$E$2:$E$133,'Quarterly Information'!$S440,Exchange_Value))/1000,AA440*SUMIF(Lists!$E$2:$E$133,$I440,Exchange_Value)/1000),1)</f>
        <v>0</v>
      </c>
      <c r="BY440" s="151">
        <f>ROUND(IF($I440="Other HFC Blend",(AB440*$L440*SUMIF(Lists!$E$2:$E$133,'Quarterly Information'!$K440,Exchange_Value)+AB440*$N440*SUMIF(Lists!$E$2:$E$133,'Quarterly Information'!$M440,Exchange_Value)+AB440*$P440*SUMIF(Lists!$E$2:$E$133,'Quarterly Information'!$O440,Exchange_Value)+AB440*$R440*SUMIF(Lists!$E$2:$E$133,'Quarterly Information'!$Q440,Exchange_Value)+AB440*$T440*SUMIF(Lists!$E$2:$E$133,'Quarterly Information'!$S440,Exchange_Value))/1000,AB440*SUMIF(Lists!$E$2:$E$133,$I440,Exchange_Value)/1000),1)</f>
        <v>0</v>
      </c>
      <c r="BZ440" s="151">
        <f>ROUND(IF($I440="Other HFC Blend",(AC440*$L440*SUMIF(Lists!$E$2:$E$133,'Quarterly Information'!$K440,Exchange_Value)+AC440*$N440*SUMIF(Lists!$E$2:$E$133,'Quarterly Information'!$M440,Exchange_Value)+AC440*$P440*SUMIF(Lists!$E$2:$E$133,'Quarterly Information'!$O440,Exchange_Value)+AC440*$R440*SUMIF(Lists!$E$2:$E$133,'Quarterly Information'!$Q440,Exchange_Value)+AC440*$T440*SUMIF(Lists!$E$2:$E$133,'Quarterly Information'!$S440,Exchange_Value))/1000,AC440*SUMIF(Lists!$E$2:$E$133,$I440,Exchange_Value)/1000),1)</f>
        <v>0</v>
      </c>
      <c r="CA440" s="151">
        <f>ROUND(IF($I440="Other HFC Blend",(AD440*$L440*SUMIF(Lists!$E$2:$E$133,'Quarterly Information'!$K440,Exchange_Value)+AD440*$N440*SUMIF(Lists!$E$2:$E$133,'Quarterly Information'!$M440,Exchange_Value)+AD440*$P440*SUMIF(Lists!$E$2:$E$133,'Quarterly Information'!$O440,Exchange_Value)+AD440*$R440*SUMIF(Lists!$E$2:$E$133,'Quarterly Information'!$Q440,Exchange_Value)+AD440*$T440*SUMIF(Lists!$E$2:$E$133,'Quarterly Information'!$S440,Exchange_Value))/1000,AD440*SUMIF(Lists!$E$2:$E$133,$I440,Exchange_Value)/1000),1)</f>
        <v>0</v>
      </c>
      <c r="CB440" s="151">
        <f>ROUND(IF($I440="Other HFC Blend",(AE440*$L440*SUMIF(Lists!$E$2:$E$133,'Quarterly Information'!$K440,Exchange_Value)+AE440*$N440*SUMIF(Lists!$E$2:$E$133,'Quarterly Information'!$M440,Exchange_Value)+AE440*$P440*SUMIF(Lists!$E$2:$E$133,'Quarterly Information'!$O440,Exchange_Value)+AE440*$R440*SUMIF(Lists!$E$2:$E$133,'Quarterly Information'!$Q440,Exchange_Value)+AE440*$T440*SUMIF(Lists!$E$2:$E$133,'Quarterly Information'!$S440,Exchange_Value))/1000,AE440*SUMIF(Lists!$E$2:$E$133,$I440,Exchange_Value)/1000),1)</f>
        <v>0</v>
      </c>
      <c r="CC440" s="151">
        <f>ROUND(IF($I440="Other HFC Blend",(AF440*$L440*SUMIF(Lists!$E$2:$E$133,'Quarterly Information'!$K440,Exchange_Value)+AF440*$N440*SUMIF(Lists!$E$2:$E$133,'Quarterly Information'!$M440,Exchange_Value)+AF440*$P440*SUMIF(Lists!$E$2:$E$133,'Quarterly Information'!$O440,Exchange_Value)+AF440*$R440*SUMIF(Lists!$E$2:$E$133,'Quarterly Information'!$Q440,Exchange_Value)+AF440*$T440*SUMIF(Lists!$E$2:$E$133,'Quarterly Information'!$S440,Exchange_Value))/1000,AF440*SUMIF(Lists!$E$2:$E$133,$I440,Exchange_Value)/1000),1)</f>
        <v>0</v>
      </c>
    </row>
    <row r="441" spans="1:81" ht="14.1">
      <c r="A441" s="18">
        <v>399</v>
      </c>
      <c r="B441" s="46" t="str">
        <f t="shared" si="258"/>
        <v/>
      </c>
      <c r="C441" s="72"/>
      <c r="D441" s="47"/>
      <c r="E441" s="81"/>
      <c r="F441" s="48"/>
      <c r="G441" s="49"/>
      <c r="H441" s="50"/>
      <c r="I441" s="92"/>
      <c r="J441" s="104"/>
      <c r="K441" s="109"/>
      <c r="L441" s="51"/>
      <c r="M441" s="48"/>
      <c r="N441" s="51"/>
      <c r="O441" s="48"/>
      <c r="P441" s="51"/>
      <c r="Q441" s="69"/>
      <c r="R441" s="51"/>
      <c r="S441" s="69"/>
      <c r="T441" s="110"/>
      <c r="U441" s="107"/>
      <c r="V441" s="48"/>
      <c r="W441" s="52"/>
      <c r="X441" s="48"/>
      <c r="Y441" s="116"/>
      <c r="Z441" s="133"/>
      <c r="AA441" s="131"/>
      <c r="AB441" s="76"/>
      <c r="AC441" s="76"/>
      <c r="AD441" s="76"/>
      <c r="AE441" s="76"/>
      <c r="AF441" s="76"/>
      <c r="AG441" s="145"/>
      <c r="AH441"/>
      <c r="AI441" s="148">
        <f t="shared" si="222"/>
        <v>0</v>
      </c>
      <c r="AJ441" s="148">
        <f t="shared" si="223"/>
        <v>0</v>
      </c>
      <c r="AK441" s="148">
        <f t="shared" si="224"/>
        <v>0</v>
      </c>
      <c r="AL441" s="148">
        <f t="shared" si="225"/>
        <v>0</v>
      </c>
      <c r="AM441" s="148">
        <f t="shared" si="226"/>
        <v>0</v>
      </c>
      <c r="AN441" s="148">
        <f t="shared" si="227"/>
        <v>0</v>
      </c>
      <c r="AO441" s="150"/>
      <c r="AP441" s="149" t="e">
        <f t="shared" si="228"/>
        <v>#DIV/0!</v>
      </c>
      <c r="AQ441" s="149" t="e">
        <f t="shared" si="229"/>
        <v>#DIV/0!</v>
      </c>
      <c r="AR441" s="149" t="e">
        <f t="shared" si="230"/>
        <v>#DIV/0!</v>
      </c>
      <c r="AS441" s="149" t="e">
        <f t="shared" si="231"/>
        <v>#DIV/0!</v>
      </c>
      <c r="AT441" s="149" t="e">
        <f t="shared" si="232"/>
        <v>#DIV/0!</v>
      </c>
      <c r="AU441" s="148">
        <f t="shared" si="233"/>
        <v>0</v>
      </c>
      <c r="AV441" s="149" t="e">
        <f t="shared" si="234"/>
        <v>#DIV/0!</v>
      </c>
      <c r="AW441" s="149" t="e">
        <f t="shared" si="235"/>
        <v>#DIV/0!</v>
      </c>
      <c r="AX441" s="149" t="e">
        <f t="shared" si="236"/>
        <v>#DIV/0!</v>
      </c>
      <c r="AY441" s="149" t="e">
        <f t="shared" si="237"/>
        <v>#DIV/0!</v>
      </c>
      <c r="AZ441" s="149" t="e">
        <f t="shared" si="238"/>
        <v>#DIV/0!</v>
      </c>
      <c r="BA441" s="148">
        <f t="shared" si="239"/>
        <v>0</v>
      </c>
      <c r="BB441" s="149" t="e">
        <f t="shared" si="240"/>
        <v>#DIV/0!</v>
      </c>
      <c r="BC441" s="149" t="e">
        <f t="shared" si="241"/>
        <v>#DIV/0!</v>
      </c>
      <c r="BD441" s="149" t="e">
        <f t="shared" si="242"/>
        <v>#DIV/0!</v>
      </c>
      <c r="BE441" s="149" t="e">
        <f t="shared" si="243"/>
        <v>#DIV/0!</v>
      </c>
      <c r="BF441" s="149" t="e">
        <f t="shared" si="244"/>
        <v>#DIV/0!</v>
      </c>
      <c r="BG441" s="148">
        <f t="shared" si="245"/>
        <v>0</v>
      </c>
      <c r="BH441" s="149" t="e">
        <f t="shared" si="246"/>
        <v>#DIV/0!</v>
      </c>
      <c r="BI441" s="149" t="e">
        <f t="shared" si="247"/>
        <v>#DIV/0!</v>
      </c>
      <c r="BJ441" s="149" t="e">
        <f t="shared" si="248"/>
        <v>#DIV/0!</v>
      </c>
      <c r="BK441" s="149" t="e">
        <f t="shared" si="249"/>
        <v>#DIV/0!</v>
      </c>
      <c r="BL441" s="149" t="e">
        <f t="shared" si="250"/>
        <v>#DIV/0!</v>
      </c>
      <c r="BM441" s="148">
        <f t="shared" si="251"/>
        <v>0</v>
      </c>
      <c r="BN441" s="149" t="e">
        <f t="shared" si="252"/>
        <v>#DIV/0!</v>
      </c>
      <c r="BO441" s="149" t="e">
        <f t="shared" si="253"/>
        <v>#DIV/0!</v>
      </c>
      <c r="BP441" s="149" t="e">
        <f t="shared" si="254"/>
        <v>#DIV/0!</v>
      </c>
      <c r="BQ441" s="149" t="e">
        <f t="shared" si="255"/>
        <v>#DIV/0!</v>
      </c>
      <c r="BR441" s="149" t="e">
        <f t="shared" si="256"/>
        <v>#DIV/0!</v>
      </c>
      <c r="BS441" s="148">
        <f t="shared" si="257"/>
        <v>0</v>
      </c>
      <c r="BT441" s="150"/>
      <c r="BU441" s="150" t="e">
        <f>VLOOKUP(I441,Lists!$D$2:$D$19,1,FALSE)</f>
        <v>#N/A</v>
      </c>
      <c r="BV441" s="150" t="e">
        <f>VLOOKUP($I441,Blends!$B$2:$B$115,1,FALSE)</f>
        <v>#N/A</v>
      </c>
      <c r="BW441" s="150"/>
      <c r="BX441" s="151">
        <f>ROUND(IF($I441="Other HFC Blend",(AA441*$L441*SUMIF(Lists!$E$2:$E$133,'Quarterly Information'!$K441,Exchange_Value)+AA441*$N441*SUMIF(Lists!$E$2:$E$133,'Quarterly Information'!$M441,Exchange_Value)+AA441*$P441*SUMIF(Lists!$E$2:$E$133,'Quarterly Information'!$O441,Exchange_Value)+AA441*$R441*SUMIF(Lists!$E$2:$E$133,'Quarterly Information'!$Q441,Exchange_Value)+AA441*$T441*SUMIF(Lists!$E$2:$E$133,'Quarterly Information'!$S441,Exchange_Value))/1000,AA441*SUMIF(Lists!$E$2:$E$133,$I441,Exchange_Value)/1000),1)</f>
        <v>0</v>
      </c>
      <c r="BY441" s="151">
        <f>ROUND(IF($I441="Other HFC Blend",(AB441*$L441*SUMIF(Lists!$E$2:$E$133,'Quarterly Information'!$K441,Exchange_Value)+AB441*$N441*SUMIF(Lists!$E$2:$E$133,'Quarterly Information'!$M441,Exchange_Value)+AB441*$P441*SUMIF(Lists!$E$2:$E$133,'Quarterly Information'!$O441,Exchange_Value)+AB441*$R441*SUMIF(Lists!$E$2:$E$133,'Quarterly Information'!$Q441,Exchange_Value)+AB441*$T441*SUMIF(Lists!$E$2:$E$133,'Quarterly Information'!$S441,Exchange_Value))/1000,AB441*SUMIF(Lists!$E$2:$E$133,$I441,Exchange_Value)/1000),1)</f>
        <v>0</v>
      </c>
      <c r="BZ441" s="151">
        <f>ROUND(IF($I441="Other HFC Blend",(AC441*$L441*SUMIF(Lists!$E$2:$E$133,'Quarterly Information'!$K441,Exchange_Value)+AC441*$N441*SUMIF(Lists!$E$2:$E$133,'Quarterly Information'!$M441,Exchange_Value)+AC441*$P441*SUMIF(Lists!$E$2:$E$133,'Quarterly Information'!$O441,Exchange_Value)+AC441*$R441*SUMIF(Lists!$E$2:$E$133,'Quarterly Information'!$Q441,Exchange_Value)+AC441*$T441*SUMIF(Lists!$E$2:$E$133,'Quarterly Information'!$S441,Exchange_Value))/1000,AC441*SUMIF(Lists!$E$2:$E$133,$I441,Exchange_Value)/1000),1)</f>
        <v>0</v>
      </c>
      <c r="CA441" s="151">
        <f>ROUND(IF($I441="Other HFC Blend",(AD441*$L441*SUMIF(Lists!$E$2:$E$133,'Quarterly Information'!$K441,Exchange_Value)+AD441*$N441*SUMIF(Lists!$E$2:$E$133,'Quarterly Information'!$M441,Exchange_Value)+AD441*$P441*SUMIF(Lists!$E$2:$E$133,'Quarterly Information'!$O441,Exchange_Value)+AD441*$R441*SUMIF(Lists!$E$2:$E$133,'Quarterly Information'!$Q441,Exchange_Value)+AD441*$T441*SUMIF(Lists!$E$2:$E$133,'Quarterly Information'!$S441,Exchange_Value))/1000,AD441*SUMIF(Lists!$E$2:$E$133,$I441,Exchange_Value)/1000),1)</f>
        <v>0</v>
      </c>
      <c r="CB441" s="151">
        <f>ROUND(IF($I441="Other HFC Blend",(AE441*$L441*SUMIF(Lists!$E$2:$E$133,'Quarterly Information'!$K441,Exchange_Value)+AE441*$N441*SUMIF(Lists!$E$2:$E$133,'Quarterly Information'!$M441,Exchange_Value)+AE441*$P441*SUMIF(Lists!$E$2:$E$133,'Quarterly Information'!$O441,Exchange_Value)+AE441*$R441*SUMIF(Lists!$E$2:$E$133,'Quarterly Information'!$Q441,Exchange_Value)+AE441*$T441*SUMIF(Lists!$E$2:$E$133,'Quarterly Information'!$S441,Exchange_Value))/1000,AE441*SUMIF(Lists!$E$2:$E$133,$I441,Exchange_Value)/1000),1)</f>
        <v>0</v>
      </c>
      <c r="CC441" s="151">
        <f>ROUND(IF($I441="Other HFC Blend",(AF441*$L441*SUMIF(Lists!$E$2:$E$133,'Quarterly Information'!$K441,Exchange_Value)+AF441*$N441*SUMIF(Lists!$E$2:$E$133,'Quarterly Information'!$M441,Exchange_Value)+AF441*$P441*SUMIF(Lists!$E$2:$E$133,'Quarterly Information'!$O441,Exchange_Value)+AF441*$R441*SUMIF(Lists!$E$2:$E$133,'Quarterly Information'!$Q441,Exchange_Value)+AF441*$T441*SUMIF(Lists!$E$2:$E$133,'Quarterly Information'!$S441,Exchange_Value))/1000,AF441*SUMIF(Lists!$E$2:$E$133,$I441,Exchange_Value)/1000),1)</f>
        <v>0</v>
      </c>
    </row>
    <row r="442" spans="1:81" ht="14.1">
      <c r="A442" s="18">
        <v>400</v>
      </c>
      <c r="B442" s="46" t="str">
        <f t="shared" si="258"/>
        <v/>
      </c>
      <c r="C442" s="72"/>
      <c r="D442" s="47"/>
      <c r="E442" s="81"/>
      <c r="F442" s="48"/>
      <c r="G442" s="49"/>
      <c r="H442" s="50"/>
      <c r="I442" s="92"/>
      <c r="J442" s="104"/>
      <c r="K442" s="109"/>
      <c r="L442" s="51"/>
      <c r="M442" s="48"/>
      <c r="N442" s="51"/>
      <c r="O442" s="48"/>
      <c r="P442" s="51"/>
      <c r="Q442" s="69"/>
      <c r="R442" s="51"/>
      <c r="S442" s="69"/>
      <c r="T442" s="110"/>
      <c r="U442" s="107"/>
      <c r="V442" s="48"/>
      <c r="W442" s="52"/>
      <c r="X442" s="48"/>
      <c r="Y442" s="116"/>
      <c r="Z442" s="133"/>
      <c r="AA442" s="131"/>
      <c r="AB442" s="76"/>
      <c r="AC442" s="76"/>
      <c r="AD442" s="76"/>
      <c r="AE442" s="76"/>
      <c r="AF442" s="76"/>
      <c r="AG442" s="145"/>
      <c r="AH442"/>
      <c r="AI442" s="148">
        <f t="shared" si="222"/>
        <v>0</v>
      </c>
      <c r="AJ442" s="148">
        <f t="shared" si="223"/>
        <v>0</v>
      </c>
      <c r="AK442" s="148">
        <f t="shared" si="224"/>
        <v>0</v>
      </c>
      <c r="AL442" s="148">
        <f t="shared" si="225"/>
        <v>0</v>
      </c>
      <c r="AM442" s="148">
        <f t="shared" si="226"/>
        <v>0</v>
      </c>
      <c r="AN442" s="148">
        <f t="shared" si="227"/>
        <v>0</v>
      </c>
      <c r="AO442" s="150"/>
      <c r="AP442" s="149" t="e">
        <f t="shared" si="228"/>
        <v>#DIV/0!</v>
      </c>
      <c r="AQ442" s="149" t="e">
        <f t="shared" si="229"/>
        <v>#DIV/0!</v>
      </c>
      <c r="AR442" s="149" t="e">
        <f t="shared" si="230"/>
        <v>#DIV/0!</v>
      </c>
      <c r="AS442" s="149" t="e">
        <f t="shared" si="231"/>
        <v>#DIV/0!</v>
      </c>
      <c r="AT442" s="149" t="e">
        <f t="shared" si="232"/>
        <v>#DIV/0!</v>
      </c>
      <c r="AU442" s="148">
        <f t="shared" si="233"/>
        <v>0</v>
      </c>
      <c r="AV442" s="149" t="e">
        <f t="shared" si="234"/>
        <v>#DIV/0!</v>
      </c>
      <c r="AW442" s="149" t="e">
        <f t="shared" si="235"/>
        <v>#DIV/0!</v>
      </c>
      <c r="AX442" s="149" t="e">
        <f t="shared" si="236"/>
        <v>#DIV/0!</v>
      </c>
      <c r="AY442" s="149" t="e">
        <f t="shared" si="237"/>
        <v>#DIV/0!</v>
      </c>
      <c r="AZ442" s="149" t="e">
        <f t="shared" si="238"/>
        <v>#DIV/0!</v>
      </c>
      <c r="BA442" s="148">
        <f t="shared" si="239"/>
        <v>0</v>
      </c>
      <c r="BB442" s="149" t="e">
        <f t="shared" si="240"/>
        <v>#DIV/0!</v>
      </c>
      <c r="BC442" s="149" t="e">
        <f t="shared" si="241"/>
        <v>#DIV/0!</v>
      </c>
      <c r="BD442" s="149" t="e">
        <f t="shared" si="242"/>
        <v>#DIV/0!</v>
      </c>
      <c r="BE442" s="149" t="e">
        <f t="shared" si="243"/>
        <v>#DIV/0!</v>
      </c>
      <c r="BF442" s="149" t="e">
        <f t="shared" si="244"/>
        <v>#DIV/0!</v>
      </c>
      <c r="BG442" s="148">
        <f t="shared" si="245"/>
        <v>0</v>
      </c>
      <c r="BH442" s="149" t="e">
        <f t="shared" si="246"/>
        <v>#DIV/0!</v>
      </c>
      <c r="BI442" s="149" t="e">
        <f t="shared" si="247"/>
        <v>#DIV/0!</v>
      </c>
      <c r="BJ442" s="149" t="e">
        <f t="shared" si="248"/>
        <v>#DIV/0!</v>
      </c>
      <c r="BK442" s="149" t="e">
        <f t="shared" si="249"/>
        <v>#DIV/0!</v>
      </c>
      <c r="BL442" s="149" t="e">
        <f t="shared" si="250"/>
        <v>#DIV/0!</v>
      </c>
      <c r="BM442" s="148">
        <f t="shared" si="251"/>
        <v>0</v>
      </c>
      <c r="BN442" s="149" t="e">
        <f t="shared" si="252"/>
        <v>#DIV/0!</v>
      </c>
      <c r="BO442" s="149" t="e">
        <f t="shared" si="253"/>
        <v>#DIV/0!</v>
      </c>
      <c r="BP442" s="149" t="e">
        <f t="shared" si="254"/>
        <v>#DIV/0!</v>
      </c>
      <c r="BQ442" s="149" t="e">
        <f t="shared" si="255"/>
        <v>#DIV/0!</v>
      </c>
      <c r="BR442" s="149" t="e">
        <f t="shared" si="256"/>
        <v>#DIV/0!</v>
      </c>
      <c r="BS442" s="148">
        <f t="shared" si="257"/>
        <v>0</v>
      </c>
      <c r="BT442" s="150"/>
      <c r="BU442" s="150" t="e">
        <f>VLOOKUP(I442,Lists!$D$2:$D$19,1,FALSE)</f>
        <v>#N/A</v>
      </c>
      <c r="BV442" s="150" t="e">
        <f>VLOOKUP($I442,Blends!$B$2:$B$115,1,FALSE)</f>
        <v>#N/A</v>
      </c>
      <c r="BW442" s="150"/>
      <c r="BX442" s="151">
        <f>ROUND(IF($I442="Other HFC Blend",(AA442*$L442*SUMIF(Lists!$E$2:$E$133,'Quarterly Information'!$K442,Exchange_Value)+AA442*$N442*SUMIF(Lists!$E$2:$E$133,'Quarterly Information'!$M442,Exchange_Value)+AA442*$P442*SUMIF(Lists!$E$2:$E$133,'Quarterly Information'!$O442,Exchange_Value)+AA442*$R442*SUMIF(Lists!$E$2:$E$133,'Quarterly Information'!$Q442,Exchange_Value)+AA442*$T442*SUMIF(Lists!$E$2:$E$133,'Quarterly Information'!$S442,Exchange_Value))/1000,AA442*SUMIF(Lists!$E$2:$E$133,$I442,Exchange_Value)/1000),1)</f>
        <v>0</v>
      </c>
      <c r="BY442" s="151">
        <f>ROUND(IF($I442="Other HFC Blend",(AB442*$L442*SUMIF(Lists!$E$2:$E$133,'Quarterly Information'!$K442,Exchange_Value)+AB442*$N442*SUMIF(Lists!$E$2:$E$133,'Quarterly Information'!$M442,Exchange_Value)+AB442*$P442*SUMIF(Lists!$E$2:$E$133,'Quarterly Information'!$O442,Exchange_Value)+AB442*$R442*SUMIF(Lists!$E$2:$E$133,'Quarterly Information'!$Q442,Exchange_Value)+AB442*$T442*SUMIF(Lists!$E$2:$E$133,'Quarterly Information'!$S442,Exchange_Value))/1000,AB442*SUMIF(Lists!$E$2:$E$133,$I442,Exchange_Value)/1000),1)</f>
        <v>0</v>
      </c>
      <c r="BZ442" s="151">
        <f>ROUND(IF($I442="Other HFC Blend",(AC442*$L442*SUMIF(Lists!$E$2:$E$133,'Quarterly Information'!$K442,Exchange_Value)+AC442*$N442*SUMIF(Lists!$E$2:$E$133,'Quarterly Information'!$M442,Exchange_Value)+AC442*$P442*SUMIF(Lists!$E$2:$E$133,'Quarterly Information'!$O442,Exchange_Value)+AC442*$R442*SUMIF(Lists!$E$2:$E$133,'Quarterly Information'!$Q442,Exchange_Value)+AC442*$T442*SUMIF(Lists!$E$2:$E$133,'Quarterly Information'!$S442,Exchange_Value))/1000,AC442*SUMIF(Lists!$E$2:$E$133,$I442,Exchange_Value)/1000),1)</f>
        <v>0</v>
      </c>
      <c r="CA442" s="151">
        <f>ROUND(IF($I442="Other HFC Blend",(AD442*$L442*SUMIF(Lists!$E$2:$E$133,'Quarterly Information'!$K442,Exchange_Value)+AD442*$N442*SUMIF(Lists!$E$2:$E$133,'Quarterly Information'!$M442,Exchange_Value)+AD442*$P442*SUMIF(Lists!$E$2:$E$133,'Quarterly Information'!$O442,Exchange_Value)+AD442*$R442*SUMIF(Lists!$E$2:$E$133,'Quarterly Information'!$Q442,Exchange_Value)+AD442*$T442*SUMIF(Lists!$E$2:$E$133,'Quarterly Information'!$S442,Exchange_Value))/1000,AD442*SUMIF(Lists!$E$2:$E$133,$I442,Exchange_Value)/1000),1)</f>
        <v>0</v>
      </c>
      <c r="CB442" s="151">
        <f>ROUND(IF($I442="Other HFC Blend",(AE442*$L442*SUMIF(Lists!$E$2:$E$133,'Quarterly Information'!$K442,Exchange_Value)+AE442*$N442*SUMIF(Lists!$E$2:$E$133,'Quarterly Information'!$M442,Exchange_Value)+AE442*$P442*SUMIF(Lists!$E$2:$E$133,'Quarterly Information'!$O442,Exchange_Value)+AE442*$R442*SUMIF(Lists!$E$2:$E$133,'Quarterly Information'!$Q442,Exchange_Value)+AE442*$T442*SUMIF(Lists!$E$2:$E$133,'Quarterly Information'!$S442,Exchange_Value))/1000,AE442*SUMIF(Lists!$E$2:$E$133,$I442,Exchange_Value)/1000),1)</f>
        <v>0</v>
      </c>
      <c r="CC442" s="151">
        <f>ROUND(IF($I442="Other HFC Blend",(AF442*$L442*SUMIF(Lists!$E$2:$E$133,'Quarterly Information'!$K442,Exchange_Value)+AF442*$N442*SUMIF(Lists!$E$2:$E$133,'Quarterly Information'!$M442,Exchange_Value)+AF442*$P442*SUMIF(Lists!$E$2:$E$133,'Quarterly Information'!$O442,Exchange_Value)+AF442*$R442*SUMIF(Lists!$E$2:$E$133,'Quarterly Information'!$Q442,Exchange_Value)+AF442*$T442*SUMIF(Lists!$E$2:$E$133,'Quarterly Information'!$S442,Exchange_Value))/1000,AF442*SUMIF(Lists!$E$2:$E$133,$I442,Exchange_Value)/1000),1)</f>
        <v>0</v>
      </c>
    </row>
    <row r="443" spans="1:81" ht="14.1">
      <c r="A443" s="18">
        <v>401</v>
      </c>
      <c r="B443" s="46" t="str">
        <f t="shared" si="258"/>
        <v/>
      </c>
      <c r="C443" s="72"/>
      <c r="D443" s="47"/>
      <c r="E443" s="81"/>
      <c r="F443" s="48"/>
      <c r="G443" s="49"/>
      <c r="H443" s="50"/>
      <c r="I443" s="92"/>
      <c r="J443" s="104"/>
      <c r="K443" s="109"/>
      <c r="L443" s="51"/>
      <c r="M443" s="48"/>
      <c r="N443" s="51"/>
      <c r="O443" s="48"/>
      <c r="P443" s="51"/>
      <c r="Q443" s="69"/>
      <c r="R443" s="51"/>
      <c r="S443" s="69"/>
      <c r="T443" s="110"/>
      <c r="U443" s="107"/>
      <c r="V443" s="48"/>
      <c r="W443" s="52"/>
      <c r="X443" s="48"/>
      <c r="Y443" s="116"/>
      <c r="Z443" s="133"/>
      <c r="AA443" s="131"/>
      <c r="AB443" s="76"/>
      <c r="AC443" s="76"/>
      <c r="AD443" s="76"/>
      <c r="AE443" s="76"/>
      <c r="AF443" s="76"/>
      <c r="AG443" s="145"/>
      <c r="AH443"/>
      <c r="AI443" s="148">
        <f t="shared" si="222"/>
        <v>0</v>
      </c>
      <c r="AJ443" s="148">
        <f t="shared" si="223"/>
        <v>0</v>
      </c>
      <c r="AK443" s="148">
        <f t="shared" si="224"/>
        <v>0</v>
      </c>
      <c r="AL443" s="148">
        <f t="shared" si="225"/>
        <v>0</v>
      </c>
      <c r="AM443" s="148">
        <f t="shared" si="226"/>
        <v>0</v>
      </c>
      <c r="AN443" s="148">
        <f t="shared" si="227"/>
        <v>0</v>
      </c>
      <c r="AO443" s="150"/>
      <c r="AP443" s="149" t="e">
        <f t="shared" si="228"/>
        <v>#DIV/0!</v>
      </c>
      <c r="AQ443" s="149" t="e">
        <f t="shared" si="229"/>
        <v>#DIV/0!</v>
      </c>
      <c r="AR443" s="149" t="e">
        <f t="shared" si="230"/>
        <v>#DIV/0!</v>
      </c>
      <c r="AS443" s="149" t="e">
        <f t="shared" si="231"/>
        <v>#DIV/0!</v>
      </c>
      <c r="AT443" s="149" t="e">
        <f t="shared" si="232"/>
        <v>#DIV/0!</v>
      </c>
      <c r="AU443" s="148">
        <f t="shared" si="233"/>
        <v>0</v>
      </c>
      <c r="AV443" s="149" t="e">
        <f t="shared" si="234"/>
        <v>#DIV/0!</v>
      </c>
      <c r="AW443" s="149" t="e">
        <f t="shared" si="235"/>
        <v>#DIV/0!</v>
      </c>
      <c r="AX443" s="149" t="e">
        <f t="shared" si="236"/>
        <v>#DIV/0!</v>
      </c>
      <c r="AY443" s="149" t="e">
        <f t="shared" si="237"/>
        <v>#DIV/0!</v>
      </c>
      <c r="AZ443" s="149" t="e">
        <f t="shared" si="238"/>
        <v>#DIV/0!</v>
      </c>
      <c r="BA443" s="148">
        <f t="shared" si="239"/>
        <v>0</v>
      </c>
      <c r="BB443" s="149" t="e">
        <f t="shared" si="240"/>
        <v>#DIV/0!</v>
      </c>
      <c r="BC443" s="149" t="e">
        <f t="shared" si="241"/>
        <v>#DIV/0!</v>
      </c>
      <c r="BD443" s="149" t="e">
        <f t="shared" si="242"/>
        <v>#DIV/0!</v>
      </c>
      <c r="BE443" s="149" t="e">
        <f t="shared" si="243"/>
        <v>#DIV/0!</v>
      </c>
      <c r="BF443" s="149" t="e">
        <f t="shared" si="244"/>
        <v>#DIV/0!</v>
      </c>
      <c r="BG443" s="148">
        <f t="shared" si="245"/>
        <v>0</v>
      </c>
      <c r="BH443" s="149" t="e">
        <f t="shared" si="246"/>
        <v>#DIV/0!</v>
      </c>
      <c r="BI443" s="149" t="e">
        <f t="shared" si="247"/>
        <v>#DIV/0!</v>
      </c>
      <c r="BJ443" s="149" t="e">
        <f t="shared" si="248"/>
        <v>#DIV/0!</v>
      </c>
      <c r="BK443" s="149" t="e">
        <f t="shared" si="249"/>
        <v>#DIV/0!</v>
      </c>
      <c r="BL443" s="149" t="e">
        <f t="shared" si="250"/>
        <v>#DIV/0!</v>
      </c>
      <c r="BM443" s="148">
        <f t="shared" si="251"/>
        <v>0</v>
      </c>
      <c r="BN443" s="149" t="e">
        <f t="shared" si="252"/>
        <v>#DIV/0!</v>
      </c>
      <c r="BO443" s="149" t="e">
        <f t="shared" si="253"/>
        <v>#DIV/0!</v>
      </c>
      <c r="BP443" s="149" t="e">
        <f t="shared" si="254"/>
        <v>#DIV/0!</v>
      </c>
      <c r="BQ443" s="149" t="e">
        <f t="shared" si="255"/>
        <v>#DIV/0!</v>
      </c>
      <c r="BR443" s="149" t="e">
        <f t="shared" si="256"/>
        <v>#DIV/0!</v>
      </c>
      <c r="BS443" s="148">
        <f t="shared" si="257"/>
        <v>0</v>
      </c>
      <c r="BT443" s="150"/>
      <c r="BU443" s="150" t="e">
        <f>VLOOKUP(I443,Lists!$D$2:$D$19,1,FALSE)</f>
        <v>#N/A</v>
      </c>
      <c r="BV443" s="150" t="e">
        <f>VLOOKUP($I443,Blends!$B$2:$B$115,1,FALSE)</f>
        <v>#N/A</v>
      </c>
      <c r="BW443" s="150"/>
      <c r="BX443" s="151">
        <f>ROUND(IF($I443="Other HFC Blend",(AA443*$L443*SUMIF(Lists!$E$2:$E$133,'Quarterly Information'!$K443,Exchange_Value)+AA443*$N443*SUMIF(Lists!$E$2:$E$133,'Quarterly Information'!$M443,Exchange_Value)+AA443*$P443*SUMIF(Lists!$E$2:$E$133,'Quarterly Information'!$O443,Exchange_Value)+AA443*$R443*SUMIF(Lists!$E$2:$E$133,'Quarterly Information'!$Q443,Exchange_Value)+AA443*$T443*SUMIF(Lists!$E$2:$E$133,'Quarterly Information'!$S443,Exchange_Value))/1000,AA443*SUMIF(Lists!$E$2:$E$133,$I443,Exchange_Value)/1000),1)</f>
        <v>0</v>
      </c>
      <c r="BY443" s="151">
        <f>ROUND(IF($I443="Other HFC Blend",(AB443*$L443*SUMIF(Lists!$E$2:$E$133,'Quarterly Information'!$K443,Exchange_Value)+AB443*$N443*SUMIF(Lists!$E$2:$E$133,'Quarterly Information'!$M443,Exchange_Value)+AB443*$P443*SUMIF(Lists!$E$2:$E$133,'Quarterly Information'!$O443,Exchange_Value)+AB443*$R443*SUMIF(Lists!$E$2:$E$133,'Quarterly Information'!$Q443,Exchange_Value)+AB443*$T443*SUMIF(Lists!$E$2:$E$133,'Quarterly Information'!$S443,Exchange_Value))/1000,AB443*SUMIF(Lists!$E$2:$E$133,$I443,Exchange_Value)/1000),1)</f>
        <v>0</v>
      </c>
      <c r="BZ443" s="151">
        <f>ROUND(IF($I443="Other HFC Blend",(AC443*$L443*SUMIF(Lists!$E$2:$E$133,'Quarterly Information'!$K443,Exchange_Value)+AC443*$N443*SUMIF(Lists!$E$2:$E$133,'Quarterly Information'!$M443,Exchange_Value)+AC443*$P443*SUMIF(Lists!$E$2:$E$133,'Quarterly Information'!$O443,Exchange_Value)+AC443*$R443*SUMIF(Lists!$E$2:$E$133,'Quarterly Information'!$Q443,Exchange_Value)+AC443*$T443*SUMIF(Lists!$E$2:$E$133,'Quarterly Information'!$S443,Exchange_Value))/1000,AC443*SUMIF(Lists!$E$2:$E$133,$I443,Exchange_Value)/1000),1)</f>
        <v>0</v>
      </c>
      <c r="CA443" s="151">
        <f>ROUND(IF($I443="Other HFC Blend",(AD443*$L443*SUMIF(Lists!$E$2:$E$133,'Quarterly Information'!$K443,Exchange_Value)+AD443*$N443*SUMIF(Lists!$E$2:$E$133,'Quarterly Information'!$M443,Exchange_Value)+AD443*$P443*SUMIF(Lists!$E$2:$E$133,'Quarterly Information'!$O443,Exchange_Value)+AD443*$R443*SUMIF(Lists!$E$2:$E$133,'Quarterly Information'!$Q443,Exchange_Value)+AD443*$T443*SUMIF(Lists!$E$2:$E$133,'Quarterly Information'!$S443,Exchange_Value))/1000,AD443*SUMIF(Lists!$E$2:$E$133,$I443,Exchange_Value)/1000),1)</f>
        <v>0</v>
      </c>
      <c r="CB443" s="151">
        <f>ROUND(IF($I443="Other HFC Blend",(AE443*$L443*SUMIF(Lists!$E$2:$E$133,'Quarterly Information'!$K443,Exchange_Value)+AE443*$N443*SUMIF(Lists!$E$2:$E$133,'Quarterly Information'!$M443,Exchange_Value)+AE443*$P443*SUMIF(Lists!$E$2:$E$133,'Quarterly Information'!$O443,Exchange_Value)+AE443*$R443*SUMIF(Lists!$E$2:$E$133,'Quarterly Information'!$Q443,Exchange_Value)+AE443*$T443*SUMIF(Lists!$E$2:$E$133,'Quarterly Information'!$S443,Exchange_Value))/1000,AE443*SUMIF(Lists!$E$2:$E$133,$I443,Exchange_Value)/1000),1)</f>
        <v>0</v>
      </c>
      <c r="CC443" s="151">
        <f>ROUND(IF($I443="Other HFC Blend",(AF443*$L443*SUMIF(Lists!$E$2:$E$133,'Quarterly Information'!$K443,Exchange_Value)+AF443*$N443*SUMIF(Lists!$E$2:$E$133,'Quarterly Information'!$M443,Exchange_Value)+AF443*$P443*SUMIF(Lists!$E$2:$E$133,'Quarterly Information'!$O443,Exchange_Value)+AF443*$R443*SUMIF(Lists!$E$2:$E$133,'Quarterly Information'!$Q443,Exchange_Value)+AF443*$T443*SUMIF(Lists!$E$2:$E$133,'Quarterly Information'!$S443,Exchange_Value))/1000,AF443*SUMIF(Lists!$E$2:$E$133,$I443,Exchange_Value)/1000),1)</f>
        <v>0</v>
      </c>
    </row>
    <row r="444" spans="1:81" ht="14.1">
      <c r="A444" s="18">
        <v>402</v>
      </c>
      <c r="B444" s="46" t="str">
        <f t="shared" si="258"/>
        <v/>
      </c>
      <c r="C444" s="72"/>
      <c r="D444" s="47"/>
      <c r="E444" s="81"/>
      <c r="F444" s="48"/>
      <c r="G444" s="49"/>
      <c r="H444" s="50"/>
      <c r="I444" s="92"/>
      <c r="J444" s="104"/>
      <c r="K444" s="109"/>
      <c r="L444" s="51"/>
      <c r="M444" s="48"/>
      <c r="N444" s="51"/>
      <c r="O444" s="48"/>
      <c r="P444" s="51"/>
      <c r="Q444" s="69"/>
      <c r="R444" s="51"/>
      <c r="S444" s="69"/>
      <c r="T444" s="110"/>
      <c r="U444" s="107"/>
      <c r="V444" s="48"/>
      <c r="W444" s="52"/>
      <c r="X444" s="48"/>
      <c r="Y444" s="116"/>
      <c r="Z444" s="133"/>
      <c r="AA444" s="131"/>
      <c r="AB444" s="76"/>
      <c r="AC444" s="76"/>
      <c r="AD444" s="76"/>
      <c r="AE444" s="76"/>
      <c r="AF444" s="76"/>
      <c r="AG444" s="145"/>
      <c r="AH444"/>
      <c r="AI444" s="148">
        <f t="shared" si="222"/>
        <v>0</v>
      </c>
      <c r="AJ444" s="148">
        <f t="shared" si="223"/>
        <v>0</v>
      </c>
      <c r="AK444" s="148">
        <f t="shared" si="224"/>
        <v>0</v>
      </c>
      <c r="AL444" s="148">
        <f t="shared" si="225"/>
        <v>0</v>
      </c>
      <c r="AM444" s="148">
        <f t="shared" si="226"/>
        <v>0</v>
      </c>
      <c r="AN444" s="148">
        <f t="shared" si="227"/>
        <v>0</v>
      </c>
      <c r="AO444" s="150"/>
      <c r="AP444" s="149" t="e">
        <f t="shared" si="228"/>
        <v>#DIV/0!</v>
      </c>
      <c r="AQ444" s="149" t="e">
        <f t="shared" si="229"/>
        <v>#DIV/0!</v>
      </c>
      <c r="AR444" s="149" t="e">
        <f t="shared" si="230"/>
        <v>#DIV/0!</v>
      </c>
      <c r="AS444" s="149" t="e">
        <f t="shared" si="231"/>
        <v>#DIV/0!</v>
      </c>
      <c r="AT444" s="149" t="e">
        <f t="shared" si="232"/>
        <v>#DIV/0!</v>
      </c>
      <c r="AU444" s="148">
        <f t="shared" si="233"/>
        <v>0</v>
      </c>
      <c r="AV444" s="149" t="e">
        <f t="shared" si="234"/>
        <v>#DIV/0!</v>
      </c>
      <c r="AW444" s="149" t="e">
        <f t="shared" si="235"/>
        <v>#DIV/0!</v>
      </c>
      <c r="AX444" s="149" t="e">
        <f t="shared" si="236"/>
        <v>#DIV/0!</v>
      </c>
      <c r="AY444" s="149" t="e">
        <f t="shared" si="237"/>
        <v>#DIV/0!</v>
      </c>
      <c r="AZ444" s="149" t="e">
        <f t="shared" si="238"/>
        <v>#DIV/0!</v>
      </c>
      <c r="BA444" s="148">
        <f t="shared" si="239"/>
        <v>0</v>
      </c>
      <c r="BB444" s="149" t="e">
        <f t="shared" si="240"/>
        <v>#DIV/0!</v>
      </c>
      <c r="BC444" s="149" t="e">
        <f t="shared" si="241"/>
        <v>#DIV/0!</v>
      </c>
      <c r="BD444" s="149" t="e">
        <f t="shared" si="242"/>
        <v>#DIV/0!</v>
      </c>
      <c r="BE444" s="149" t="e">
        <f t="shared" si="243"/>
        <v>#DIV/0!</v>
      </c>
      <c r="BF444" s="149" t="e">
        <f t="shared" si="244"/>
        <v>#DIV/0!</v>
      </c>
      <c r="BG444" s="148">
        <f t="shared" si="245"/>
        <v>0</v>
      </c>
      <c r="BH444" s="149" t="e">
        <f t="shared" si="246"/>
        <v>#DIV/0!</v>
      </c>
      <c r="BI444" s="149" t="e">
        <f t="shared" si="247"/>
        <v>#DIV/0!</v>
      </c>
      <c r="BJ444" s="149" t="e">
        <f t="shared" si="248"/>
        <v>#DIV/0!</v>
      </c>
      <c r="BK444" s="149" t="e">
        <f t="shared" si="249"/>
        <v>#DIV/0!</v>
      </c>
      <c r="BL444" s="149" t="e">
        <f t="shared" si="250"/>
        <v>#DIV/0!</v>
      </c>
      <c r="BM444" s="148">
        <f t="shared" si="251"/>
        <v>0</v>
      </c>
      <c r="BN444" s="149" t="e">
        <f t="shared" si="252"/>
        <v>#DIV/0!</v>
      </c>
      <c r="BO444" s="149" t="e">
        <f t="shared" si="253"/>
        <v>#DIV/0!</v>
      </c>
      <c r="BP444" s="149" t="e">
        <f t="shared" si="254"/>
        <v>#DIV/0!</v>
      </c>
      <c r="BQ444" s="149" t="e">
        <f t="shared" si="255"/>
        <v>#DIV/0!</v>
      </c>
      <c r="BR444" s="149" t="e">
        <f t="shared" si="256"/>
        <v>#DIV/0!</v>
      </c>
      <c r="BS444" s="148">
        <f t="shared" si="257"/>
        <v>0</v>
      </c>
      <c r="BT444" s="150"/>
      <c r="BU444" s="150" t="e">
        <f>VLOOKUP(I444,Lists!$D$2:$D$19,1,FALSE)</f>
        <v>#N/A</v>
      </c>
      <c r="BV444" s="150" t="e">
        <f>VLOOKUP($I444,Blends!$B$2:$B$115,1,FALSE)</f>
        <v>#N/A</v>
      </c>
      <c r="BW444" s="150"/>
      <c r="BX444" s="151">
        <f>ROUND(IF($I444="Other HFC Blend",(AA444*$L444*SUMIF(Lists!$E$2:$E$133,'Quarterly Information'!$K444,Exchange_Value)+AA444*$N444*SUMIF(Lists!$E$2:$E$133,'Quarterly Information'!$M444,Exchange_Value)+AA444*$P444*SUMIF(Lists!$E$2:$E$133,'Quarterly Information'!$O444,Exchange_Value)+AA444*$R444*SUMIF(Lists!$E$2:$E$133,'Quarterly Information'!$Q444,Exchange_Value)+AA444*$T444*SUMIF(Lists!$E$2:$E$133,'Quarterly Information'!$S444,Exchange_Value))/1000,AA444*SUMIF(Lists!$E$2:$E$133,$I444,Exchange_Value)/1000),1)</f>
        <v>0</v>
      </c>
      <c r="BY444" s="151">
        <f>ROUND(IF($I444="Other HFC Blend",(AB444*$L444*SUMIF(Lists!$E$2:$E$133,'Quarterly Information'!$K444,Exchange_Value)+AB444*$N444*SUMIF(Lists!$E$2:$E$133,'Quarterly Information'!$M444,Exchange_Value)+AB444*$P444*SUMIF(Lists!$E$2:$E$133,'Quarterly Information'!$O444,Exchange_Value)+AB444*$R444*SUMIF(Lists!$E$2:$E$133,'Quarterly Information'!$Q444,Exchange_Value)+AB444*$T444*SUMIF(Lists!$E$2:$E$133,'Quarterly Information'!$S444,Exchange_Value))/1000,AB444*SUMIF(Lists!$E$2:$E$133,$I444,Exchange_Value)/1000),1)</f>
        <v>0</v>
      </c>
      <c r="BZ444" s="151">
        <f>ROUND(IF($I444="Other HFC Blend",(AC444*$L444*SUMIF(Lists!$E$2:$E$133,'Quarterly Information'!$K444,Exchange_Value)+AC444*$N444*SUMIF(Lists!$E$2:$E$133,'Quarterly Information'!$M444,Exchange_Value)+AC444*$P444*SUMIF(Lists!$E$2:$E$133,'Quarterly Information'!$O444,Exchange_Value)+AC444*$R444*SUMIF(Lists!$E$2:$E$133,'Quarterly Information'!$Q444,Exchange_Value)+AC444*$T444*SUMIF(Lists!$E$2:$E$133,'Quarterly Information'!$S444,Exchange_Value))/1000,AC444*SUMIF(Lists!$E$2:$E$133,$I444,Exchange_Value)/1000),1)</f>
        <v>0</v>
      </c>
      <c r="CA444" s="151">
        <f>ROUND(IF($I444="Other HFC Blend",(AD444*$L444*SUMIF(Lists!$E$2:$E$133,'Quarterly Information'!$K444,Exchange_Value)+AD444*$N444*SUMIF(Lists!$E$2:$E$133,'Quarterly Information'!$M444,Exchange_Value)+AD444*$P444*SUMIF(Lists!$E$2:$E$133,'Quarterly Information'!$O444,Exchange_Value)+AD444*$R444*SUMIF(Lists!$E$2:$E$133,'Quarterly Information'!$Q444,Exchange_Value)+AD444*$T444*SUMIF(Lists!$E$2:$E$133,'Quarterly Information'!$S444,Exchange_Value))/1000,AD444*SUMIF(Lists!$E$2:$E$133,$I444,Exchange_Value)/1000),1)</f>
        <v>0</v>
      </c>
      <c r="CB444" s="151">
        <f>ROUND(IF($I444="Other HFC Blend",(AE444*$L444*SUMIF(Lists!$E$2:$E$133,'Quarterly Information'!$K444,Exchange_Value)+AE444*$N444*SUMIF(Lists!$E$2:$E$133,'Quarterly Information'!$M444,Exchange_Value)+AE444*$P444*SUMIF(Lists!$E$2:$E$133,'Quarterly Information'!$O444,Exchange_Value)+AE444*$R444*SUMIF(Lists!$E$2:$E$133,'Quarterly Information'!$Q444,Exchange_Value)+AE444*$T444*SUMIF(Lists!$E$2:$E$133,'Quarterly Information'!$S444,Exchange_Value))/1000,AE444*SUMIF(Lists!$E$2:$E$133,$I444,Exchange_Value)/1000),1)</f>
        <v>0</v>
      </c>
      <c r="CC444" s="151">
        <f>ROUND(IF($I444="Other HFC Blend",(AF444*$L444*SUMIF(Lists!$E$2:$E$133,'Quarterly Information'!$K444,Exchange_Value)+AF444*$N444*SUMIF(Lists!$E$2:$E$133,'Quarterly Information'!$M444,Exchange_Value)+AF444*$P444*SUMIF(Lists!$E$2:$E$133,'Quarterly Information'!$O444,Exchange_Value)+AF444*$R444*SUMIF(Lists!$E$2:$E$133,'Quarterly Information'!$Q444,Exchange_Value)+AF444*$T444*SUMIF(Lists!$E$2:$E$133,'Quarterly Information'!$S444,Exchange_Value))/1000,AF444*SUMIF(Lists!$E$2:$E$133,$I444,Exchange_Value)/1000),1)</f>
        <v>0</v>
      </c>
    </row>
    <row r="445" spans="1:81" ht="14.1">
      <c r="A445" s="18">
        <v>403</v>
      </c>
      <c r="B445" s="46" t="str">
        <f t="shared" si="258"/>
        <v/>
      </c>
      <c r="C445" s="72"/>
      <c r="D445" s="47"/>
      <c r="E445" s="81"/>
      <c r="F445" s="48"/>
      <c r="G445" s="49"/>
      <c r="H445" s="50"/>
      <c r="I445" s="92"/>
      <c r="J445" s="104"/>
      <c r="K445" s="109"/>
      <c r="L445" s="51"/>
      <c r="M445" s="48"/>
      <c r="N445" s="51"/>
      <c r="O445" s="48"/>
      <c r="P445" s="51"/>
      <c r="Q445" s="69"/>
      <c r="R445" s="51"/>
      <c r="S445" s="69"/>
      <c r="T445" s="110"/>
      <c r="U445" s="107"/>
      <c r="V445" s="48"/>
      <c r="W445" s="52"/>
      <c r="X445" s="48"/>
      <c r="Y445" s="116"/>
      <c r="Z445" s="133"/>
      <c r="AA445" s="131"/>
      <c r="AB445" s="76"/>
      <c r="AC445" s="76"/>
      <c r="AD445" s="76"/>
      <c r="AE445" s="76"/>
      <c r="AF445" s="76"/>
      <c r="AG445" s="145"/>
      <c r="AH445"/>
      <c r="AI445" s="148">
        <f t="shared" si="222"/>
        <v>0</v>
      </c>
      <c r="AJ445" s="148">
        <f t="shared" si="223"/>
        <v>0</v>
      </c>
      <c r="AK445" s="148">
        <f t="shared" si="224"/>
        <v>0</v>
      </c>
      <c r="AL445" s="148">
        <f t="shared" si="225"/>
        <v>0</v>
      </c>
      <c r="AM445" s="148">
        <f t="shared" si="226"/>
        <v>0</v>
      </c>
      <c r="AN445" s="148">
        <f t="shared" si="227"/>
        <v>0</v>
      </c>
      <c r="AO445" s="150"/>
      <c r="AP445" s="149" t="e">
        <f t="shared" si="228"/>
        <v>#DIV/0!</v>
      </c>
      <c r="AQ445" s="149" t="e">
        <f t="shared" si="229"/>
        <v>#DIV/0!</v>
      </c>
      <c r="AR445" s="149" t="e">
        <f t="shared" si="230"/>
        <v>#DIV/0!</v>
      </c>
      <c r="AS445" s="149" t="e">
        <f t="shared" si="231"/>
        <v>#DIV/0!</v>
      </c>
      <c r="AT445" s="149" t="e">
        <f t="shared" si="232"/>
        <v>#DIV/0!</v>
      </c>
      <c r="AU445" s="148">
        <f t="shared" si="233"/>
        <v>0</v>
      </c>
      <c r="AV445" s="149" t="e">
        <f t="shared" si="234"/>
        <v>#DIV/0!</v>
      </c>
      <c r="AW445" s="149" t="e">
        <f t="shared" si="235"/>
        <v>#DIV/0!</v>
      </c>
      <c r="AX445" s="149" t="e">
        <f t="shared" si="236"/>
        <v>#DIV/0!</v>
      </c>
      <c r="AY445" s="149" t="e">
        <f t="shared" si="237"/>
        <v>#DIV/0!</v>
      </c>
      <c r="AZ445" s="149" t="e">
        <f t="shared" si="238"/>
        <v>#DIV/0!</v>
      </c>
      <c r="BA445" s="148">
        <f t="shared" si="239"/>
        <v>0</v>
      </c>
      <c r="BB445" s="149" t="e">
        <f t="shared" si="240"/>
        <v>#DIV/0!</v>
      </c>
      <c r="BC445" s="149" t="e">
        <f t="shared" si="241"/>
        <v>#DIV/0!</v>
      </c>
      <c r="BD445" s="149" t="e">
        <f t="shared" si="242"/>
        <v>#DIV/0!</v>
      </c>
      <c r="BE445" s="149" t="e">
        <f t="shared" si="243"/>
        <v>#DIV/0!</v>
      </c>
      <c r="BF445" s="149" t="e">
        <f t="shared" si="244"/>
        <v>#DIV/0!</v>
      </c>
      <c r="BG445" s="148">
        <f t="shared" si="245"/>
        <v>0</v>
      </c>
      <c r="BH445" s="149" t="e">
        <f t="shared" si="246"/>
        <v>#DIV/0!</v>
      </c>
      <c r="BI445" s="149" t="e">
        <f t="shared" si="247"/>
        <v>#DIV/0!</v>
      </c>
      <c r="BJ445" s="149" t="e">
        <f t="shared" si="248"/>
        <v>#DIV/0!</v>
      </c>
      <c r="BK445" s="149" t="e">
        <f t="shared" si="249"/>
        <v>#DIV/0!</v>
      </c>
      <c r="BL445" s="149" t="e">
        <f t="shared" si="250"/>
        <v>#DIV/0!</v>
      </c>
      <c r="BM445" s="148">
        <f t="shared" si="251"/>
        <v>0</v>
      </c>
      <c r="BN445" s="149" t="e">
        <f t="shared" si="252"/>
        <v>#DIV/0!</v>
      </c>
      <c r="BO445" s="149" t="e">
        <f t="shared" si="253"/>
        <v>#DIV/0!</v>
      </c>
      <c r="BP445" s="149" t="e">
        <f t="shared" si="254"/>
        <v>#DIV/0!</v>
      </c>
      <c r="BQ445" s="149" t="e">
        <f t="shared" si="255"/>
        <v>#DIV/0!</v>
      </c>
      <c r="BR445" s="149" t="e">
        <f t="shared" si="256"/>
        <v>#DIV/0!</v>
      </c>
      <c r="BS445" s="148">
        <f t="shared" si="257"/>
        <v>0</v>
      </c>
      <c r="BT445" s="150"/>
      <c r="BU445" s="150" t="e">
        <f>VLOOKUP(I445,Lists!$D$2:$D$19,1,FALSE)</f>
        <v>#N/A</v>
      </c>
      <c r="BV445" s="150" t="e">
        <f>VLOOKUP($I445,Blends!$B$2:$B$115,1,FALSE)</f>
        <v>#N/A</v>
      </c>
      <c r="BW445" s="150"/>
      <c r="BX445" s="151">
        <f>ROUND(IF($I445="Other HFC Blend",(AA445*$L445*SUMIF(Lists!$E$2:$E$133,'Quarterly Information'!$K445,Exchange_Value)+AA445*$N445*SUMIF(Lists!$E$2:$E$133,'Quarterly Information'!$M445,Exchange_Value)+AA445*$P445*SUMIF(Lists!$E$2:$E$133,'Quarterly Information'!$O445,Exchange_Value)+AA445*$R445*SUMIF(Lists!$E$2:$E$133,'Quarterly Information'!$Q445,Exchange_Value)+AA445*$T445*SUMIF(Lists!$E$2:$E$133,'Quarterly Information'!$S445,Exchange_Value))/1000,AA445*SUMIF(Lists!$E$2:$E$133,$I445,Exchange_Value)/1000),1)</f>
        <v>0</v>
      </c>
      <c r="BY445" s="151">
        <f>ROUND(IF($I445="Other HFC Blend",(AB445*$L445*SUMIF(Lists!$E$2:$E$133,'Quarterly Information'!$K445,Exchange_Value)+AB445*$N445*SUMIF(Lists!$E$2:$E$133,'Quarterly Information'!$M445,Exchange_Value)+AB445*$P445*SUMIF(Lists!$E$2:$E$133,'Quarterly Information'!$O445,Exchange_Value)+AB445*$R445*SUMIF(Lists!$E$2:$E$133,'Quarterly Information'!$Q445,Exchange_Value)+AB445*$T445*SUMIF(Lists!$E$2:$E$133,'Quarterly Information'!$S445,Exchange_Value))/1000,AB445*SUMIF(Lists!$E$2:$E$133,$I445,Exchange_Value)/1000),1)</f>
        <v>0</v>
      </c>
      <c r="BZ445" s="151">
        <f>ROUND(IF($I445="Other HFC Blend",(AC445*$L445*SUMIF(Lists!$E$2:$E$133,'Quarterly Information'!$K445,Exchange_Value)+AC445*$N445*SUMIF(Lists!$E$2:$E$133,'Quarterly Information'!$M445,Exchange_Value)+AC445*$P445*SUMIF(Lists!$E$2:$E$133,'Quarterly Information'!$O445,Exchange_Value)+AC445*$R445*SUMIF(Lists!$E$2:$E$133,'Quarterly Information'!$Q445,Exchange_Value)+AC445*$T445*SUMIF(Lists!$E$2:$E$133,'Quarterly Information'!$S445,Exchange_Value))/1000,AC445*SUMIF(Lists!$E$2:$E$133,$I445,Exchange_Value)/1000),1)</f>
        <v>0</v>
      </c>
      <c r="CA445" s="151">
        <f>ROUND(IF($I445="Other HFC Blend",(AD445*$L445*SUMIF(Lists!$E$2:$E$133,'Quarterly Information'!$K445,Exchange_Value)+AD445*$N445*SUMIF(Lists!$E$2:$E$133,'Quarterly Information'!$M445,Exchange_Value)+AD445*$P445*SUMIF(Lists!$E$2:$E$133,'Quarterly Information'!$O445,Exchange_Value)+AD445*$R445*SUMIF(Lists!$E$2:$E$133,'Quarterly Information'!$Q445,Exchange_Value)+AD445*$T445*SUMIF(Lists!$E$2:$E$133,'Quarterly Information'!$S445,Exchange_Value))/1000,AD445*SUMIF(Lists!$E$2:$E$133,$I445,Exchange_Value)/1000),1)</f>
        <v>0</v>
      </c>
      <c r="CB445" s="151">
        <f>ROUND(IF($I445="Other HFC Blend",(AE445*$L445*SUMIF(Lists!$E$2:$E$133,'Quarterly Information'!$K445,Exchange_Value)+AE445*$N445*SUMIF(Lists!$E$2:$E$133,'Quarterly Information'!$M445,Exchange_Value)+AE445*$P445*SUMIF(Lists!$E$2:$E$133,'Quarterly Information'!$O445,Exchange_Value)+AE445*$R445*SUMIF(Lists!$E$2:$E$133,'Quarterly Information'!$Q445,Exchange_Value)+AE445*$T445*SUMIF(Lists!$E$2:$E$133,'Quarterly Information'!$S445,Exchange_Value))/1000,AE445*SUMIF(Lists!$E$2:$E$133,$I445,Exchange_Value)/1000),1)</f>
        <v>0</v>
      </c>
      <c r="CC445" s="151">
        <f>ROUND(IF($I445="Other HFC Blend",(AF445*$L445*SUMIF(Lists!$E$2:$E$133,'Quarterly Information'!$K445,Exchange_Value)+AF445*$N445*SUMIF(Lists!$E$2:$E$133,'Quarterly Information'!$M445,Exchange_Value)+AF445*$P445*SUMIF(Lists!$E$2:$E$133,'Quarterly Information'!$O445,Exchange_Value)+AF445*$R445*SUMIF(Lists!$E$2:$E$133,'Quarterly Information'!$Q445,Exchange_Value)+AF445*$T445*SUMIF(Lists!$E$2:$E$133,'Quarterly Information'!$S445,Exchange_Value))/1000,AF445*SUMIF(Lists!$E$2:$E$133,$I445,Exchange_Value)/1000),1)</f>
        <v>0</v>
      </c>
    </row>
    <row r="446" spans="1:81" ht="14.1">
      <c r="A446" s="18">
        <v>404</v>
      </c>
      <c r="B446" s="46" t="str">
        <f t="shared" si="258"/>
        <v/>
      </c>
      <c r="C446" s="72"/>
      <c r="D446" s="47"/>
      <c r="E446" s="81"/>
      <c r="F446" s="48"/>
      <c r="G446" s="49"/>
      <c r="H446" s="50"/>
      <c r="I446" s="92"/>
      <c r="J446" s="104"/>
      <c r="K446" s="109"/>
      <c r="L446" s="51"/>
      <c r="M446" s="48"/>
      <c r="N446" s="51"/>
      <c r="O446" s="48"/>
      <c r="P446" s="51"/>
      <c r="Q446" s="69"/>
      <c r="R446" s="51"/>
      <c r="S446" s="69"/>
      <c r="T446" s="110"/>
      <c r="U446" s="107"/>
      <c r="V446" s="48"/>
      <c r="W446" s="52"/>
      <c r="X446" s="48"/>
      <c r="Y446" s="116"/>
      <c r="Z446" s="133"/>
      <c r="AA446" s="131"/>
      <c r="AB446" s="76"/>
      <c r="AC446" s="76"/>
      <c r="AD446" s="76"/>
      <c r="AE446" s="76"/>
      <c r="AF446" s="76"/>
      <c r="AG446" s="145"/>
      <c r="AH446"/>
      <c r="AI446" s="148">
        <f t="shared" si="222"/>
        <v>0</v>
      </c>
      <c r="AJ446" s="148">
        <f t="shared" si="223"/>
        <v>0</v>
      </c>
      <c r="AK446" s="148">
        <f t="shared" si="224"/>
        <v>0</v>
      </c>
      <c r="AL446" s="148">
        <f t="shared" si="225"/>
        <v>0</v>
      </c>
      <c r="AM446" s="148">
        <f t="shared" si="226"/>
        <v>0</v>
      </c>
      <c r="AN446" s="148">
        <f t="shared" si="227"/>
        <v>0</v>
      </c>
      <c r="AO446" s="150"/>
      <c r="AP446" s="149" t="e">
        <f t="shared" si="228"/>
        <v>#DIV/0!</v>
      </c>
      <c r="AQ446" s="149" t="e">
        <f t="shared" si="229"/>
        <v>#DIV/0!</v>
      </c>
      <c r="AR446" s="149" t="e">
        <f t="shared" si="230"/>
        <v>#DIV/0!</v>
      </c>
      <c r="AS446" s="149" t="e">
        <f t="shared" si="231"/>
        <v>#DIV/0!</v>
      </c>
      <c r="AT446" s="149" t="e">
        <f t="shared" si="232"/>
        <v>#DIV/0!</v>
      </c>
      <c r="AU446" s="148">
        <f t="shared" si="233"/>
        <v>0</v>
      </c>
      <c r="AV446" s="149" t="e">
        <f t="shared" si="234"/>
        <v>#DIV/0!</v>
      </c>
      <c r="AW446" s="149" t="e">
        <f t="shared" si="235"/>
        <v>#DIV/0!</v>
      </c>
      <c r="AX446" s="149" t="e">
        <f t="shared" si="236"/>
        <v>#DIV/0!</v>
      </c>
      <c r="AY446" s="149" t="e">
        <f t="shared" si="237"/>
        <v>#DIV/0!</v>
      </c>
      <c r="AZ446" s="149" t="e">
        <f t="shared" si="238"/>
        <v>#DIV/0!</v>
      </c>
      <c r="BA446" s="148">
        <f t="shared" si="239"/>
        <v>0</v>
      </c>
      <c r="BB446" s="149" t="e">
        <f t="shared" si="240"/>
        <v>#DIV/0!</v>
      </c>
      <c r="BC446" s="149" t="e">
        <f t="shared" si="241"/>
        <v>#DIV/0!</v>
      </c>
      <c r="BD446" s="149" t="e">
        <f t="shared" si="242"/>
        <v>#DIV/0!</v>
      </c>
      <c r="BE446" s="149" t="e">
        <f t="shared" si="243"/>
        <v>#DIV/0!</v>
      </c>
      <c r="BF446" s="149" t="e">
        <f t="shared" si="244"/>
        <v>#DIV/0!</v>
      </c>
      <c r="BG446" s="148">
        <f t="shared" si="245"/>
        <v>0</v>
      </c>
      <c r="BH446" s="149" t="e">
        <f t="shared" si="246"/>
        <v>#DIV/0!</v>
      </c>
      <c r="BI446" s="149" t="e">
        <f t="shared" si="247"/>
        <v>#DIV/0!</v>
      </c>
      <c r="BJ446" s="149" t="e">
        <f t="shared" si="248"/>
        <v>#DIV/0!</v>
      </c>
      <c r="BK446" s="149" t="e">
        <f t="shared" si="249"/>
        <v>#DIV/0!</v>
      </c>
      <c r="BL446" s="149" t="e">
        <f t="shared" si="250"/>
        <v>#DIV/0!</v>
      </c>
      <c r="BM446" s="148">
        <f t="shared" si="251"/>
        <v>0</v>
      </c>
      <c r="BN446" s="149" t="e">
        <f t="shared" si="252"/>
        <v>#DIV/0!</v>
      </c>
      <c r="BO446" s="149" t="e">
        <f t="shared" si="253"/>
        <v>#DIV/0!</v>
      </c>
      <c r="BP446" s="149" t="e">
        <f t="shared" si="254"/>
        <v>#DIV/0!</v>
      </c>
      <c r="BQ446" s="149" t="e">
        <f t="shared" si="255"/>
        <v>#DIV/0!</v>
      </c>
      <c r="BR446" s="149" t="e">
        <f t="shared" si="256"/>
        <v>#DIV/0!</v>
      </c>
      <c r="BS446" s="148">
        <f t="shared" si="257"/>
        <v>0</v>
      </c>
      <c r="BT446" s="150"/>
      <c r="BU446" s="150" t="e">
        <f>VLOOKUP(I446,Lists!$D$2:$D$19,1,FALSE)</f>
        <v>#N/A</v>
      </c>
      <c r="BV446" s="150" t="e">
        <f>VLOOKUP($I446,Blends!$B$2:$B$115,1,FALSE)</f>
        <v>#N/A</v>
      </c>
      <c r="BW446" s="150"/>
      <c r="BX446" s="151">
        <f>ROUND(IF($I446="Other HFC Blend",(AA446*$L446*SUMIF(Lists!$E$2:$E$133,'Quarterly Information'!$K446,Exchange_Value)+AA446*$N446*SUMIF(Lists!$E$2:$E$133,'Quarterly Information'!$M446,Exchange_Value)+AA446*$P446*SUMIF(Lists!$E$2:$E$133,'Quarterly Information'!$O446,Exchange_Value)+AA446*$R446*SUMIF(Lists!$E$2:$E$133,'Quarterly Information'!$Q446,Exchange_Value)+AA446*$T446*SUMIF(Lists!$E$2:$E$133,'Quarterly Information'!$S446,Exchange_Value))/1000,AA446*SUMIF(Lists!$E$2:$E$133,$I446,Exchange_Value)/1000),1)</f>
        <v>0</v>
      </c>
      <c r="BY446" s="151">
        <f>ROUND(IF($I446="Other HFC Blend",(AB446*$L446*SUMIF(Lists!$E$2:$E$133,'Quarterly Information'!$K446,Exchange_Value)+AB446*$N446*SUMIF(Lists!$E$2:$E$133,'Quarterly Information'!$M446,Exchange_Value)+AB446*$P446*SUMIF(Lists!$E$2:$E$133,'Quarterly Information'!$O446,Exchange_Value)+AB446*$R446*SUMIF(Lists!$E$2:$E$133,'Quarterly Information'!$Q446,Exchange_Value)+AB446*$T446*SUMIF(Lists!$E$2:$E$133,'Quarterly Information'!$S446,Exchange_Value))/1000,AB446*SUMIF(Lists!$E$2:$E$133,$I446,Exchange_Value)/1000),1)</f>
        <v>0</v>
      </c>
      <c r="BZ446" s="151">
        <f>ROUND(IF($I446="Other HFC Blend",(AC446*$L446*SUMIF(Lists!$E$2:$E$133,'Quarterly Information'!$K446,Exchange_Value)+AC446*$N446*SUMIF(Lists!$E$2:$E$133,'Quarterly Information'!$M446,Exchange_Value)+AC446*$P446*SUMIF(Lists!$E$2:$E$133,'Quarterly Information'!$O446,Exchange_Value)+AC446*$R446*SUMIF(Lists!$E$2:$E$133,'Quarterly Information'!$Q446,Exchange_Value)+AC446*$T446*SUMIF(Lists!$E$2:$E$133,'Quarterly Information'!$S446,Exchange_Value))/1000,AC446*SUMIF(Lists!$E$2:$E$133,$I446,Exchange_Value)/1000),1)</f>
        <v>0</v>
      </c>
      <c r="CA446" s="151">
        <f>ROUND(IF($I446="Other HFC Blend",(AD446*$L446*SUMIF(Lists!$E$2:$E$133,'Quarterly Information'!$K446,Exchange_Value)+AD446*$N446*SUMIF(Lists!$E$2:$E$133,'Quarterly Information'!$M446,Exchange_Value)+AD446*$P446*SUMIF(Lists!$E$2:$E$133,'Quarterly Information'!$O446,Exchange_Value)+AD446*$R446*SUMIF(Lists!$E$2:$E$133,'Quarterly Information'!$Q446,Exchange_Value)+AD446*$T446*SUMIF(Lists!$E$2:$E$133,'Quarterly Information'!$S446,Exchange_Value))/1000,AD446*SUMIF(Lists!$E$2:$E$133,$I446,Exchange_Value)/1000),1)</f>
        <v>0</v>
      </c>
      <c r="CB446" s="151">
        <f>ROUND(IF($I446="Other HFC Blend",(AE446*$L446*SUMIF(Lists!$E$2:$E$133,'Quarterly Information'!$K446,Exchange_Value)+AE446*$N446*SUMIF(Lists!$E$2:$E$133,'Quarterly Information'!$M446,Exchange_Value)+AE446*$P446*SUMIF(Lists!$E$2:$E$133,'Quarterly Information'!$O446,Exchange_Value)+AE446*$R446*SUMIF(Lists!$E$2:$E$133,'Quarterly Information'!$Q446,Exchange_Value)+AE446*$T446*SUMIF(Lists!$E$2:$E$133,'Quarterly Information'!$S446,Exchange_Value))/1000,AE446*SUMIF(Lists!$E$2:$E$133,$I446,Exchange_Value)/1000),1)</f>
        <v>0</v>
      </c>
      <c r="CC446" s="151">
        <f>ROUND(IF($I446="Other HFC Blend",(AF446*$L446*SUMIF(Lists!$E$2:$E$133,'Quarterly Information'!$K446,Exchange_Value)+AF446*$N446*SUMIF(Lists!$E$2:$E$133,'Quarterly Information'!$M446,Exchange_Value)+AF446*$P446*SUMIF(Lists!$E$2:$E$133,'Quarterly Information'!$O446,Exchange_Value)+AF446*$R446*SUMIF(Lists!$E$2:$E$133,'Quarterly Information'!$Q446,Exchange_Value)+AF446*$T446*SUMIF(Lists!$E$2:$E$133,'Quarterly Information'!$S446,Exchange_Value))/1000,AF446*SUMIF(Lists!$E$2:$E$133,$I446,Exchange_Value)/1000),1)</f>
        <v>0</v>
      </c>
    </row>
    <row r="447" spans="1:81" ht="14.1">
      <c r="A447" s="18">
        <v>405</v>
      </c>
      <c r="B447" s="46" t="str">
        <f t="shared" si="258"/>
        <v/>
      </c>
      <c r="C447" s="72"/>
      <c r="D447" s="47"/>
      <c r="E447" s="81"/>
      <c r="F447" s="48"/>
      <c r="G447" s="49"/>
      <c r="H447" s="50"/>
      <c r="I447" s="92"/>
      <c r="J447" s="104"/>
      <c r="K447" s="109"/>
      <c r="L447" s="51"/>
      <c r="M447" s="48"/>
      <c r="N447" s="51"/>
      <c r="O447" s="48"/>
      <c r="P447" s="51"/>
      <c r="Q447" s="69"/>
      <c r="R447" s="51"/>
      <c r="S447" s="69"/>
      <c r="T447" s="110"/>
      <c r="U447" s="107"/>
      <c r="V447" s="48"/>
      <c r="W447" s="52"/>
      <c r="X447" s="48"/>
      <c r="Y447" s="116"/>
      <c r="Z447" s="133"/>
      <c r="AA447" s="131"/>
      <c r="AB447" s="76"/>
      <c r="AC447" s="76"/>
      <c r="AD447" s="76"/>
      <c r="AE447" s="76"/>
      <c r="AF447" s="76"/>
      <c r="AG447" s="145"/>
      <c r="AH447"/>
      <c r="AI447" s="148">
        <f t="shared" si="222"/>
        <v>0</v>
      </c>
      <c r="AJ447" s="148">
        <f t="shared" si="223"/>
        <v>0</v>
      </c>
      <c r="AK447" s="148">
        <f t="shared" si="224"/>
        <v>0</v>
      </c>
      <c r="AL447" s="148">
        <f t="shared" si="225"/>
        <v>0</v>
      </c>
      <c r="AM447" s="148">
        <f t="shared" si="226"/>
        <v>0</v>
      </c>
      <c r="AN447" s="148">
        <f t="shared" si="227"/>
        <v>0</v>
      </c>
      <c r="AO447" s="150"/>
      <c r="AP447" s="149" t="e">
        <f t="shared" si="228"/>
        <v>#DIV/0!</v>
      </c>
      <c r="AQ447" s="149" t="e">
        <f t="shared" si="229"/>
        <v>#DIV/0!</v>
      </c>
      <c r="AR447" s="149" t="e">
        <f t="shared" si="230"/>
        <v>#DIV/0!</v>
      </c>
      <c r="AS447" s="149" t="e">
        <f t="shared" si="231"/>
        <v>#DIV/0!</v>
      </c>
      <c r="AT447" s="149" t="e">
        <f t="shared" si="232"/>
        <v>#DIV/0!</v>
      </c>
      <c r="AU447" s="148">
        <f t="shared" si="233"/>
        <v>0</v>
      </c>
      <c r="AV447" s="149" t="e">
        <f t="shared" si="234"/>
        <v>#DIV/0!</v>
      </c>
      <c r="AW447" s="149" t="e">
        <f t="shared" si="235"/>
        <v>#DIV/0!</v>
      </c>
      <c r="AX447" s="149" t="e">
        <f t="shared" si="236"/>
        <v>#DIV/0!</v>
      </c>
      <c r="AY447" s="149" t="e">
        <f t="shared" si="237"/>
        <v>#DIV/0!</v>
      </c>
      <c r="AZ447" s="149" t="e">
        <f t="shared" si="238"/>
        <v>#DIV/0!</v>
      </c>
      <c r="BA447" s="148">
        <f t="shared" si="239"/>
        <v>0</v>
      </c>
      <c r="BB447" s="149" t="e">
        <f t="shared" si="240"/>
        <v>#DIV/0!</v>
      </c>
      <c r="BC447" s="149" t="e">
        <f t="shared" si="241"/>
        <v>#DIV/0!</v>
      </c>
      <c r="BD447" s="149" t="e">
        <f t="shared" si="242"/>
        <v>#DIV/0!</v>
      </c>
      <c r="BE447" s="149" t="e">
        <f t="shared" si="243"/>
        <v>#DIV/0!</v>
      </c>
      <c r="BF447" s="149" t="e">
        <f t="shared" si="244"/>
        <v>#DIV/0!</v>
      </c>
      <c r="BG447" s="148">
        <f t="shared" si="245"/>
        <v>0</v>
      </c>
      <c r="BH447" s="149" t="e">
        <f t="shared" si="246"/>
        <v>#DIV/0!</v>
      </c>
      <c r="BI447" s="149" t="e">
        <f t="shared" si="247"/>
        <v>#DIV/0!</v>
      </c>
      <c r="BJ447" s="149" t="e">
        <f t="shared" si="248"/>
        <v>#DIV/0!</v>
      </c>
      <c r="BK447" s="149" t="e">
        <f t="shared" si="249"/>
        <v>#DIV/0!</v>
      </c>
      <c r="BL447" s="149" t="e">
        <f t="shared" si="250"/>
        <v>#DIV/0!</v>
      </c>
      <c r="BM447" s="148">
        <f t="shared" si="251"/>
        <v>0</v>
      </c>
      <c r="BN447" s="149" t="e">
        <f t="shared" si="252"/>
        <v>#DIV/0!</v>
      </c>
      <c r="BO447" s="149" t="e">
        <f t="shared" si="253"/>
        <v>#DIV/0!</v>
      </c>
      <c r="BP447" s="149" t="e">
        <f t="shared" si="254"/>
        <v>#DIV/0!</v>
      </c>
      <c r="BQ447" s="149" t="e">
        <f t="shared" si="255"/>
        <v>#DIV/0!</v>
      </c>
      <c r="BR447" s="149" t="e">
        <f t="shared" si="256"/>
        <v>#DIV/0!</v>
      </c>
      <c r="BS447" s="148">
        <f t="shared" si="257"/>
        <v>0</v>
      </c>
      <c r="BT447" s="150"/>
      <c r="BU447" s="150" t="e">
        <f>VLOOKUP(I447,Lists!$D$2:$D$19,1,FALSE)</f>
        <v>#N/A</v>
      </c>
      <c r="BV447" s="150" t="e">
        <f>VLOOKUP($I447,Blends!$B$2:$B$115,1,FALSE)</f>
        <v>#N/A</v>
      </c>
      <c r="BW447" s="150"/>
      <c r="BX447" s="151">
        <f>ROUND(IF($I447="Other HFC Blend",(AA447*$L447*SUMIF(Lists!$E$2:$E$133,'Quarterly Information'!$K447,Exchange_Value)+AA447*$N447*SUMIF(Lists!$E$2:$E$133,'Quarterly Information'!$M447,Exchange_Value)+AA447*$P447*SUMIF(Lists!$E$2:$E$133,'Quarterly Information'!$O447,Exchange_Value)+AA447*$R447*SUMIF(Lists!$E$2:$E$133,'Quarterly Information'!$Q447,Exchange_Value)+AA447*$T447*SUMIF(Lists!$E$2:$E$133,'Quarterly Information'!$S447,Exchange_Value))/1000,AA447*SUMIF(Lists!$E$2:$E$133,$I447,Exchange_Value)/1000),1)</f>
        <v>0</v>
      </c>
      <c r="BY447" s="151">
        <f>ROUND(IF($I447="Other HFC Blend",(AB447*$L447*SUMIF(Lists!$E$2:$E$133,'Quarterly Information'!$K447,Exchange_Value)+AB447*$N447*SUMIF(Lists!$E$2:$E$133,'Quarterly Information'!$M447,Exchange_Value)+AB447*$P447*SUMIF(Lists!$E$2:$E$133,'Quarterly Information'!$O447,Exchange_Value)+AB447*$R447*SUMIF(Lists!$E$2:$E$133,'Quarterly Information'!$Q447,Exchange_Value)+AB447*$T447*SUMIF(Lists!$E$2:$E$133,'Quarterly Information'!$S447,Exchange_Value))/1000,AB447*SUMIF(Lists!$E$2:$E$133,$I447,Exchange_Value)/1000),1)</f>
        <v>0</v>
      </c>
      <c r="BZ447" s="151">
        <f>ROUND(IF($I447="Other HFC Blend",(AC447*$L447*SUMIF(Lists!$E$2:$E$133,'Quarterly Information'!$K447,Exchange_Value)+AC447*$N447*SUMIF(Lists!$E$2:$E$133,'Quarterly Information'!$M447,Exchange_Value)+AC447*$P447*SUMIF(Lists!$E$2:$E$133,'Quarterly Information'!$O447,Exchange_Value)+AC447*$R447*SUMIF(Lists!$E$2:$E$133,'Quarterly Information'!$Q447,Exchange_Value)+AC447*$T447*SUMIF(Lists!$E$2:$E$133,'Quarterly Information'!$S447,Exchange_Value))/1000,AC447*SUMIF(Lists!$E$2:$E$133,$I447,Exchange_Value)/1000),1)</f>
        <v>0</v>
      </c>
      <c r="CA447" s="151">
        <f>ROUND(IF($I447="Other HFC Blend",(AD447*$L447*SUMIF(Lists!$E$2:$E$133,'Quarterly Information'!$K447,Exchange_Value)+AD447*$N447*SUMIF(Lists!$E$2:$E$133,'Quarterly Information'!$M447,Exchange_Value)+AD447*$P447*SUMIF(Lists!$E$2:$E$133,'Quarterly Information'!$O447,Exchange_Value)+AD447*$R447*SUMIF(Lists!$E$2:$E$133,'Quarterly Information'!$Q447,Exchange_Value)+AD447*$T447*SUMIF(Lists!$E$2:$E$133,'Quarterly Information'!$S447,Exchange_Value))/1000,AD447*SUMIF(Lists!$E$2:$E$133,$I447,Exchange_Value)/1000),1)</f>
        <v>0</v>
      </c>
      <c r="CB447" s="151">
        <f>ROUND(IF($I447="Other HFC Blend",(AE447*$L447*SUMIF(Lists!$E$2:$E$133,'Quarterly Information'!$K447,Exchange_Value)+AE447*$N447*SUMIF(Lists!$E$2:$E$133,'Quarterly Information'!$M447,Exchange_Value)+AE447*$P447*SUMIF(Lists!$E$2:$E$133,'Quarterly Information'!$O447,Exchange_Value)+AE447*$R447*SUMIF(Lists!$E$2:$E$133,'Quarterly Information'!$Q447,Exchange_Value)+AE447*$T447*SUMIF(Lists!$E$2:$E$133,'Quarterly Information'!$S447,Exchange_Value))/1000,AE447*SUMIF(Lists!$E$2:$E$133,$I447,Exchange_Value)/1000),1)</f>
        <v>0</v>
      </c>
      <c r="CC447" s="151">
        <f>ROUND(IF($I447="Other HFC Blend",(AF447*$L447*SUMIF(Lists!$E$2:$E$133,'Quarterly Information'!$K447,Exchange_Value)+AF447*$N447*SUMIF(Lists!$E$2:$E$133,'Quarterly Information'!$M447,Exchange_Value)+AF447*$P447*SUMIF(Lists!$E$2:$E$133,'Quarterly Information'!$O447,Exchange_Value)+AF447*$R447*SUMIF(Lists!$E$2:$E$133,'Quarterly Information'!$Q447,Exchange_Value)+AF447*$T447*SUMIF(Lists!$E$2:$E$133,'Quarterly Information'!$S447,Exchange_Value))/1000,AF447*SUMIF(Lists!$E$2:$E$133,$I447,Exchange_Value)/1000),1)</f>
        <v>0</v>
      </c>
    </row>
    <row r="448" spans="1:81" ht="14.1">
      <c r="A448" s="18">
        <v>406</v>
      </c>
      <c r="B448" s="46" t="str">
        <f t="shared" si="258"/>
        <v/>
      </c>
      <c r="C448" s="72"/>
      <c r="D448" s="47"/>
      <c r="E448" s="81"/>
      <c r="F448" s="48"/>
      <c r="G448" s="49"/>
      <c r="H448" s="50"/>
      <c r="I448" s="92"/>
      <c r="J448" s="104"/>
      <c r="K448" s="109"/>
      <c r="L448" s="51"/>
      <c r="M448" s="48"/>
      <c r="N448" s="51"/>
      <c r="O448" s="48"/>
      <c r="P448" s="51"/>
      <c r="Q448" s="69"/>
      <c r="R448" s="51"/>
      <c r="S448" s="69"/>
      <c r="T448" s="110"/>
      <c r="U448" s="107"/>
      <c r="V448" s="48"/>
      <c r="W448" s="52"/>
      <c r="X448" s="48"/>
      <c r="Y448" s="116"/>
      <c r="Z448" s="133"/>
      <c r="AA448" s="131"/>
      <c r="AB448" s="76"/>
      <c r="AC448" s="76"/>
      <c r="AD448" s="76"/>
      <c r="AE448" s="76"/>
      <c r="AF448" s="76"/>
      <c r="AG448" s="145"/>
      <c r="AH448"/>
      <c r="AI448" s="148">
        <f t="shared" si="222"/>
        <v>0</v>
      </c>
      <c r="AJ448" s="148">
        <f t="shared" si="223"/>
        <v>0</v>
      </c>
      <c r="AK448" s="148">
        <f t="shared" si="224"/>
        <v>0</v>
      </c>
      <c r="AL448" s="148">
        <f t="shared" si="225"/>
        <v>0</v>
      </c>
      <c r="AM448" s="148">
        <f t="shared" si="226"/>
        <v>0</v>
      </c>
      <c r="AN448" s="148">
        <f t="shared" si="227"/>
        <v>0</v>
      </c>
      <c r="AO448" s="150"/>
      <c r="AP448" s="149" t="e">
        <f t="shared" si="228"/>
        <v>#DIV/0!</v>
      </c>
      <c r="AQ448" s="149" t="e">
        <f t="shared" si="229"/>
        <v>#DIV/0!</v>
      </c>
      <c r="AR448" s="149" t="e">
        <f t="shared" si="230"/>
        <v>#DIV/0!</v>
      </c>
      <c r="AS448" s="149" t="e">
        <f t="shared" si="231"/>
        <v>#DIV/0!</v>
      </c>
      <c r="AT448" s="149" t="e">
        <f t="shared" si="232"/>
        <v>#DIV/0!</v>
      </c>
      <c r="AU448" s="148">
        <f t="shared" si="233"/>
        <v>0</v>
      </c>
      <c r="AV448" s="149" t="e">
        <f t="shared" si="234"/>
        <v>#DIV/0!</v>
      </c>
      <c r="AW448" s="149" t="e">
        <f t="shared" si="235"/>
        <v>#DIV/0!</v>
      </c>
      <c r="AX448" s="149" t="e">
        <f t="shared" si="236"/>
        <v>#DIV/0!</v>
      </c>
      <c r="AY448" s="149" t="e">
        <f t="shared" si="237"/>
        <v>#DIV/0!</v>
      </c>
      <c r="AZ448" s="149" t="e">
        <f t="shared" si="238"/>
        <v>#DIV/0!</v>
      </c>
      <c r="BA448" s="148">
        <f t="shared" si="239"/>
        <v>0</v>
      </c>
      <c r="BB448" s="149" t="e">
        <f t="shared" si="240"/>
        <v>#DIV/0!</v>
      </c>
      <c r="BC448" s="149" t="e">
        <f t="shared" si="241"/>
        <v>#DIV/0!</v>
      </c>
      <c r="BD448" s="149" t="e">
        <f t="shared" si="242"/>
        <v>#DIV/0!</v>
      </c>
      <c r="BE448" s="149" t="e">
        <f t="shared" si="243"/>
        <v>#DIV/0!</v>
      </c>
      <c r="BF448" s="149" t="e">
        <f t="shared" si="244"/>
        <v>#DIV/0!</v>
      </c>
      <c r="BG448" s="148">
        <f t="shared" si="245"/>
        <v>0</v>
      </c>
      <c r="BH448" s="149" t="e">
        <f t="shared" si="246"/>
        <v>#DIV/0!</v>
      </c>
      <c r="BI448" s="149" t="e">
        <f t="shared" si="247"/>
        <v>#DIV/0!</v>
      </c>
      <c r="BJ448" s="149" t="e">
        <f t="shared" si="248"/>
        <v>#DIV/0!</v>
      </c>
      <c r="BK448" s="149" t="e">
        <f t="shared" si="249"/>
        <v>#DIV/0!</v>
      </c>
      <c r="BL448" s="149" t="e">
        <f t="shared" si="250"/>
        <v>#DIV/0!</v>
      </c>
      <c r="BM448" s="148">
        <f t="shared" si="251"/>
        <v>0</v>
      </c>
      <c r="BN448" s="149" t="e">
        <f t="shared" si="252"/>
        <v>#DIV/0!</v>
      </c>
      <c r="BO448" s="149" t="e">
        <f t="shared" si="253"/>
        <v>#DIV/0!</v>
      </c>
      <c r="BP448" s="149" t="e">
        <f t="shared" si="254"/>
        <v>#DIV/0!</v>
      </c>
      <c r="BQ448" s="149" t="e">
        <f t="shared" si="255"/>
        <v>#DIV/0!</v>
      </c>
      <c r="BR448" s="149" t="e">
        <f t="shared" si="256"/>
        <v>#DIV/0!</v>
      </c>
      <c r="BS448" s="148">
        <f t="shared" si="257"/>
        <v>0</v>
      </c>
      <c r="BT448" s="150"/>
      <c r="BU448" s="150" t="e">
        <f>VLOOKUP(I448,Lists!$D$2:$D$19,1,FALSE)</f>
        <v>#N/A</v>
      </c>
      <c r="BV448" s="150" t="e">
        <f>VLOOKUP($I448,Blends!$B$2:$B$115,1,FALSE)</f>
        <v>#N/A</v>
      </c>
      <c r="BW448" s="150"/>
      <c r="BX448" s="151">
        <f>ROUND(IF($I448="Other HFC Blend",(AA448*$L448*SUMIF(Lists!$E$2:$E$133,'Quarterly Information'!$K448,Exchange_Value)+AA448*$N448*SUMIF(Lists!$E$2:$E$133,'Quarterly Information'!$M448,Exchange_Value)+AA448*$P448*SUMIF(Lists!$E$2:$E$133,'Quarterly Information'!$O448,Exchange_Value)+AA448*$R448*SUMIF(Lists!$E$2:$E$133,'Quarterly Information'!$Q448,Exchange_Value)+AA448*$T448*SUMIF(Lists!$E$2:$E$133,'Quarterly Information'!$S448,Exchange_Value))/1000,AA448*SUMIF(Lists!$E$2:$E$133,$I448,Exchange_Value)/1000),1)</f>
        <v>0</v>
      </c>
      <c r="BY448" s="151">
        <f>ROUND(IF($I448="Other HFC Blend",(AB448*$L448*SUMIF(Lists!$E$2:$E$133,'Quarterly Information'!$K448,Exchange_Value)+AB448*$N448*SUMIF(Lists!$E$2:$E$133,'Quarterly Information'!$M448,Exchange_Value)+AB448*$P448*SUMIF(Lists!$E$2:$E$133,'Quarterly Information'!$O448,Exchange_Value)+AB448*$R448*SUMIF(Lists!$E$2:$E$133,'Quarterly Information'!$Q448,Exchange_Value)+AB448*$T448*SUMIF(Lists!$E$2:$E$133,'Quarterly Information'!$S448,Exchange_Value))/1000,AB448*SUMIF(Lists!$E$2:$E$133,$I448,Exchange_Value)/1000),1)</f>
        <v>0</v>
      </c>
      <c r="BZ448" s="151">
        <f>ROUND(IF($I448="Other HFC Blend",(AC448*$L448*SUMIF(Lists!$E$2:$E$133,'Quarterly Information'!$K448,Exchange_Value)+AC448*$N448*SUMIF(Lists!$E$2:$E$133,'Quarterly Information'!$M448,Exchange_Value)+AC448*$P448*SUMIF(Lists!$E$2:$E$133,'Quarterly Information'!$O448,Exchange_Value)+AC448*$R448*SUMIF(Lists!$E$2:$E$133,'Quarterly Information'!$Q448,Exchange_Value)+AC448*$T448*SUMIF(Lists!$E$2:$E$133,'Quarterly Information'!$S448,Exchange_Value))/1000,AC448*SUMIF(Lists!$E$2:$E$133,$I448,Exchange_Value)/1000),1)</f>
        <v>0</v>
      </c>
      <c r="CA448" s="151">
        <f>ROUND(IF($I448="Other HFC Blend",(AD448*$L448*SUMIF(Lists!$E$2:$E$133,'Quarterly Information'!$K448,Exchange_Value)+AD448*$N448*SUMIF(Lists!$E$2:$E$133,'Quarterly Information'!$M448,Exchange_Value)+AD448*$P448*SUMIF(Lists!$E$2:$E$133,'Quarterly Information'!$O448,Exchange_Value)+AD448*$R448*SUMIF(Lists!$E$2:$E$133,'Quarterly Information'!$Q448,Exchange_Value)+AD448*$T448*SUMIF(Lists!$E$2:$E$133,'Quarterly Information'!$S448,Exchange_Value))/1000,AD448*SUMIF(Lists!$E$2:$E$133,$I448,Exchange_Value)/1000),1)</f>
        <v>0</v>
      </c>
      <c r="CB448" s="151">
        <f>ROUND(IF($I448="Other HFC Blend",(AE448*$L448*SUMIF(Lists!$E$2:$E$133,'Quarterly Information'!$K448,Exchange_Value)+AE448*$N448*SUMIF(Lists!$E$2:$E$133,'Quarterly Information'!$M448,Exchange_Value)+AE448*$P448*SUMIF(Lists!$E$2:$E$133,'Quarterly Information'!$O448,Exchange_Value)+AE448*$R448*SUMIF(Lists!$E$2:$E$133,'Quarterly Information'!$Q448,Exchange_Value)+AE448*$T448*SUMIF(Lists!$E$2:$E$133,'Quarterly Information'!$S448,Exchange_Value))/1000,AE448*SUMIF(Lists!$E$2:$E$133,$I448,Exchange_Value)/1000),1)</f>
        <v>0</v>
      </c>
      <c r="CC448" s="151">
        <f>ROUND(IF($I448="Other HFC Blend",(AF448*$L448*SUMIF(Lists!$E$2:$E$133,'Quarterly Information'!$K448,Exchange_Value)+AF448*$N448*SUMIF(Lists!$E$2:$E$133,'Quarterly Information'!$M448,Exchange_Value)+AF448*$P448*SUMIF(Lists!$E$2:$E$133,'Quarterly Information'!$O448,Exchange_Value)+AF448*$R448*SUMIF(Lists!$E$2:$E$133,'Quarterly Information'!$Q448,Exchange_Value)+AF448*$T448*SUMIF(Lists!$E$2:$E$133,'Quarterly Information'!$S448,Exchange_Value))/1000,AF448*SUMIF(Lists!$E$2:$E$133,$I448,Exchange_Value)/1000),1)</f>
        <v>0</v>
      </c>
    </row>
    <row r="449" spans="1:81" ht="14.1">
      <c r="A449" s="18">
        <v>407</v>
      </c>
      <c r="B449" s="46" t="str">
        <f t="shared" si="258"/>
        <v/>
      </c>
      <c r="C449" s="72"/>
      <c r="D449" s="47"/>
      <c r="E449" s="81"/>
      <c r="F449" s="48"/>
      <c r="G449" s="49"/>
      <c r="H449" s="50"/>
      <c r="I449" s="92"/>
      <c r="J449" s="104"/>
      <c r="K449" s="109"/>
      <c r="L449" s="51"/>
      <c r="M449" s="48"/>
      <c r="N449" s="51"/>
      <c r="O449" s="48"/>
      <c r="P449" s="51"/>
      <c r="Q449" s="69"/>
      <c r="R449" s="51"/>
      <c r="S449" s="69"/>
      <c r="T449" s="110"/>
      <c r="U449" s="107"/>
      <c r="V449" s="48"/>
      <c r="W449" s="52"/>
      <c r="X449" s="48"/>
      <c r="Y449" s="116"/>
      <c r="Z449" s="133"/>
      <c r="AA449" s="131"/>
      <c r="AB449" s="76"/>
      <c r="AC449" s="76"/>
      <c r="AD449" s="76"/>
      <c r="AE449" s="76"/>
      <c r="AF449" s="76"/>
      <c r="AG449" s="145"/>
      <c r="AH449"/>
      <c r="AI449" s="148">
        <f t="shared" si="222"/>
        <v>0</v>
      </c>
      <c r="AJ449" s="148">
        <f t="shared" si="223"/>
        <v>0</v>
      </c>
      <c r="AK449" s="148">
        <f t="shared" si="224"/>
        <v>0</v>
      </c>
      <c r="AL449" s="148">
        <f t="shared" si="225"/>
        <v>0</v>
      </c>
      <c r="AM449" s="148">
        <f t="shared" si="226"/>
        <v>0</v>
      </c>
      <c r="AN449" s="148">
        <f t="shared" si="227"/>
        <v>0</v>
      </c>
      <c r="AO449" s="150"/>
      <c r="AP449" s="149" t="e">
        <f t="shared" si="228"/>
        <v>#DIV/0!</v>
      </c>
      <c r="AQ449" s="149" t="e">
        <f t="shared" si="229"/>
        <v>#DIV/0!</v>
      </c>
      <c r="AR449" s="149" t="e">
        <f t="shared" si="230"/>
        <v>#DIV/0!</v>
      </c>
      <c r="AS449" s="149" t="e">
        <f t="shared" si="231"/>
        <v>#DIV/0!</v>
      </c>
      <c r="AT449" s="149" t="e">
        <f t="shared" si="232"/>
        <v>#DIV/0!</v>
      </c>
      <c r="AU449" s="148">
        <f t="shared" si="233"/>
        <v>0</v>
      </c>
      <c r="AV449" s="149" t="e">
        <f t="shared" si="234"/>
        <v>#DIV/0!</v>
      </c>
      <c r="AW449" s="149" t="e">
        <f t="shared" si="235"/>
        <v>#DIV/0!</v>
      </c>
      <c r="AX449" s="149" t="e">
        <f t="shared" si="236"/>
        <v>#DIV/0!</v>
      </c>
      <c r="AY449" s="149" t="e">
        <f t="shared" si="237"/>
        <v>#DIV/0!</v>
      </c>
      <c r="AZ449" s="149" t="e">
        <f t="shared" si="238"/>
        <v>#DIV/0!</v>
      </c>
      <c r="BA449" s="148">
        <f t="shared" si="239"/>
        <v>0</v>
      </c>
      <c r="BB449" s="149" t="e">
        <f t="shared" si="240"/>
        <v>#DIV/0!</v>
      </c>
      <c r="BC449" s="149" t="e">
        <f t="shared" si="241"/>
        <v>#DIV/0!</v>
      </c>
      <c r="BD449" s="149" t="e">
        <f t="shared" si="242"/>
        <v>#DIV/0!</v>
      </c>
      <c r="BE449" s="149" t="e">
        <f t="shared" si="243"/>
        <v>#DIV/0!</v>
      </c>
      <c r="BF449" s="149" t="e">
        <f t="shared" si="244"/>
        <v>#DIV/0!</v>
      </c>
      <c r="BG449" s="148">
        <f t="shared" si="245"/>
        <v>0</v>
      </c>
      <c r="BH449" s="149" t="e">
        <f t="shared" si="246"/>
        <v>#DIV/0!</v>
      </c>
      <c r="BI449" s="149" t="e">
        <f t="shared" si="247"/>
        <v>#DIV/0!</v>
      </c>
      <c r="BJ449" s="149" t="e">
        <f t="shared" si="248"/>
        <v>#DIV/0!</v>
      </c>
      <c r="BK449" s="149" t="e">
        <f t="shared" si="249"/>
        <v>#DIV/0!</v>
      </c>
      <c r="BL449" s="149" t="e">
        <f t="shared" si="250"/>
        <v>#DIV/0!</v>
      </c>
      <c r="BM449" s="148">
        <f t="shared" si="251"/>
        <v>0</v>
      </c>
      <c r="BN449" s="149" t="e">
        <f t="shared" si="252"/>
        <v>#DIV/0!</v>
      </c>
      <c r="BO449" s="149" t="e">
        <f t="shared" si="253"/>
        <v>#DIV/0!</v>
      </c>
      <c r="BP449" s="149" t="e">
        <f t="shared" si="254"/>
        <v>#DIV/0!</v>
      </c>
      <c r="BQ449" s="149" t="e">
        <f t="shared" si="255"/>
        <v>#DIV/0!</v>
      </c>
      <c r="BR449" s="149" t="e">
        <f t="shared" si="256"/>
        <v>#DIV/0!</v>
      </c>
      <c r="BS449" s="148">
        <f t="shared" si="257"/>
        <v>0</v>
      </c>
      <c r="BT449" s="150"/>
      <c r="BU449" s="150" t="e">
        <f>VLOOKUP(I449,Lists!$D$2:$D$19,1,FALSE)</f>
        <v>#N/A</v>
      </c>
      <c r="BV449" s="150" t="e">
        <f>VLOOKUP($I449,Blends!$B$2:$B$115,1,FALSE)</f>
        <v>#N/A</v>
      </c>
      <c r="BW449" s="150"/>
      <c r="BX449" s="151">
        <f>ROUND(IF($I449="Other HFC Blend",(AA449*$L449*SUMIF(Lists!$E$2:$E$133,'Quarterly Information'!$K449,Exchange_Value)+AA449*$N449*SUMIF(Lists!$E$2:$E$133,'Quarterly Information'!$M449,Exchange_Value)+AA449*$P449*SUMIF(Lists!$E$2:$E$133,'Quarterly Information'!$O449,Exchange_Value)+AA449*$R449*SUMIF(Lists!$E$2:$E$133,'Quarterly Information'!$Q449,Exchange_Value)+AA449*$T449*SUMIF(Lists!$E$2:$E$133,'Quarterly Information'!$S449,Exchange_Value))/1000,AA449*SUMIF(Lists!$E$2:$E$133,$I449,Exchange_Value)/1000),1)</f>
        <v>0</v>
      </c>
      <c r="BY449" s="151">
        <f>ROUND(IF($I449="Other HFC Blend",(AB449*$L449*SUMIF(Lists!$E$2:$E$133,'Quarterly Information'!$K449,Exchange_Value)+AB449*$N449*SUMIF(Lists!$E$2:$E$133,'Quarterly Information'!$M449,Exchange_Value)+AB449*$P449*SUMIF(Lists!$E$2:$E$133,'Quarterly Information'!$O449,Exchange_Value)+AB449*$R449*SUMIF(Lists!$E$2:$E$133,'Quarterly Information'!$Q449,Exchange_Value)+AB449*$T449*SUMIF(Lists!$E$2:$E$133,'Quarterly Information'!$S449,Exchange_Value))/1000,AB449*SUMIF(Lists!$E$2:$E$133,$I449,Exchange_Value)/1000),1)</f>
        <v>0</v>
      </c>
      <c r="BZ449" s="151">
        <f>ROUND(IF($I449="Other HFC Blend",(AC449*$L449*SUMIF(Lists!$E$2:$E$133,'Quarterly Information'!$K449,Exchange_Value)+AC449*$N449*SUMIF(Lists!$E$2:$E$133,'Quarterly Information'!$M449,Exchange_Value)+AC449*$P449*SUMIF(Lists!$E$2:$E$133,'Quarterly Information'!$O449,Exchange_Value)+AC449*$R449*SUMIF(Lists!$E$2:$E$133,'Quarterly Information'!$Q449,Exchange_Value)+AC449*$T449*SUMIF(Lists!$E$2:$E$133,'Quarterly Information'!$S449,Exchange_Value))/1000,AC449*SUMIF(Lists!$E$2:$E$133,$I449,Exchange_Value)/1000),1)</f>
        <v>0</v>
      </c>
      <c r="CA449" s="151">
        <f>ROUND(IF($I449="Other HFC Blend",(AD449*$L449*SUMIF(Lists!$E$2:$E$133,'Quarterly Information'!$K449,Exchange_Value)+AD449*$N449*SUMIF(Lists!$E$2:$E$133,'Quarterly Information'!$M449,Exchange_Value)+AD449*$P449*SUMIF(Lists!$E$2:$E$133,'Quarterly Information'!$O449,Exchange_Value)+AD449*$R449*SUMIF(Lists!$E$2:$E$133,'Quarterly Information'!$Q449,Exchange_Value)+AD449*$T449*SUMIF(Lists!$E$2:$E$133,'Quarterly Information'!$S449,Exchange_Value))/1000,AD449*SUMIF(Lists!$E$2:$E$133,$I449,Exchange_Value)/1000),1)</f>
        <v>0</v>
      </c>
      <c r="CB449" s="151">
        <f>ROUND(IF($I449="Other HFC Blend",(AE449*$L449*SUMIF(Lists!$E$2:$E$133,'Quarterly Information'!$K449,Exchange_Value)+AE449*$N449*SUMIF(Lists!$E$2:$E$133,'Quarterly Information'!$M449,Exchange_Value)+AE449*$P449*SUMIF(Lists!$E$2:$E$133,'Quarterly Information'!$O449,Exchange_Value)+AE449*$R449*SUMIF(Lists!$E$2:$E$133,'Quarterly Information'!$Q449,Exchange_Value)+AE449*$T449*SUMIF(Lists!$E$2:$E$133,'Quarterly Information'!$S449,Exchange_Value))/1000,AE449*SUMIF(Lists!$E$2:$E$133,$I449,Exchange_Value)/1000),1)</f>
        <v>0</v>
      </c>
      <c r="CC449" s="151">
        <f>ROUND(IF($I449="Other HFC Blend",(AF449*$L449*SUMIF(Lists!$E$2:$E$133,'Quarterly Information'!$K449,Exchange_Value)+AF449*$N449*SUMIF(Lists!$E$2:$E$133,'Quarterly Information'!$M449,Exchange_Value)+AF449*$P449*SUMIF(Lists!$E$2:$E$133,'Quarterly Information'!$O449,Exchange_Value)+AF449*$R449*SUMIF(Lists!$E$2:$E$133,'Quarterly Information'!$Q449,Exchange_Value)+AF449*$T449*SUMIF(Lists!$E$2:$E$133,'Quarterly Information'!$S449,Exchange_Value))/1000,AF449*SUMIF(Lists!$E$2:$E$133,$I449,Exchange_Value)/1000),1)</f>
        <v>0</v>
      </c>
    </row>
    <row r="450" spans="1:81" ht="14.1">
      <c r="A450" s="18">
        <v>408</v>
      </c>
      <c r="B450" s="46" t="str">
        <f t="shared" si="258"/>
        <v/>
      </c>
      <c r="C450" s="72"/>
      <c r="D450" s="47"/>
      <c r="E450" s="81"/>
      <c r="F450" s="48"/>
      <c r="G450" s="49"/>
      <c r="H450" s="50"/>
      <c r="I450" s="92"/>
      <c r="J450" s="104"/>
      <c r="K450" s="109"/>
      <c r="L450" s="51"/>
      <c r="M450" s="48"/>
      <c r="N450" s="51"/>
      <c r="O450" s="48"/>
      <c r="P450" s="51"/>
      <c r="Q450" s="69"/>
      <c r="R450" s="51"/>
      <c r="S450" s="69"/>
      <c r="T450" s="110"/>
      <c r="U450" s="107"/>
      <c r="V450" s="48"/>
      <c r="W450" s="52"/>
      <c r="X450" s="48"/>
      <c r="Y450" s="116"/>
      <c r="Z450" s="133"/>
      <c r="AA450" s="131"/>
      <c r="AB450" s="76"/>
      <c r="AC450" s="76"/>
      <c r="AD450" s="76"/>
      <c r="AE450" s="76"/>
      <c r="AF450" s="76"/>
      <c r="AG450" s="145"/>
      <c r="AH450"/>
      <c r="AI450" s="148">
        <f t="shared" si="222"/>
        <v>0</v>
      </c>
      <c r="AJ450" s="148">
        <f t="shared" si="223"/>
        <v>0</v>
      </c>
      <c r="AK450" s="148">
        <f t="shared" si="224"/>
        <v>0</v>
      </c>
      <c r="AL450" s="148">
        <f t="shared" si="225"/>
        <v>0</v>
      </c>
      <c r="AM450" s="148">
        <f t="shared" si="226"/>
        <v>0</v>
      </c>
      <c r="AN450" s="148">
        <f t="shared" si="227"/>
        <v>0</v>
      </c>
      <c r="AO450" s="150"/>
      <c r="AP450" s="149" t="e">
        <f t="shared" si="228"/>
        <v>#DIV/0!</v>
      </c>
      <c r="AQ450" s="149" t="e">
        <f t="shared" si="229"/>
        <v>#DIV/0!</v>
      </c>
      <c r="AR450" s="149" t="e">
        <f t="shared" si="230"/>
        <v>#DIV/0!</v>
      </c>
      <c r="AS450" s="149" t="e">
        <f t="shared" si="231"/>
        <v>#DIV/0!</v>
      </c>
      <c r="AT450" s="149" t="e">
        <f t="shared" si="232"/>
        <v>#DIV/0!</v>
      </c>
      <c r="AU450" s="148">
        <f t="shared" si="233"/>
        <v>0</v>
      </c>
      <c r="AV450" s="149" t="e">
        <f t="shared" si="234"/>
        <v>#DIV/0!</v>
      </c>
      <c r="AW450" s="149" t="e">
        <f t="shared" si="235"/>
        <v>#DIV/0!</v>
      </c>
      <c r="AX450" s="149" t="e">
        <f t="shared" si="236"/>
        <v>#DIV/0!</v>
      </c>
      <c r="AY450" s="149" t="e">
        <f t="shared" si="237"/>
        <v>#DIV/0!</v>
      </c>
      <c r="AZ450" s="149" t="e">
        <f t="shared" si="238"/>
        <v>#DIV/0!</v>
      </c>
      <c r="BA450" s="148">
        <f t="shared" si="239"/>
        <v>0</v>
      </c>
      <c r="BB450" s="149" t="e">
        <f t="shared" si="240"/>
        <v>#DIV/0!</v>
      </c>
      <c r="BC450" s="149" t="e">
        <f t="shared" si="241"/>
        <v>#DIV/0!</v>
      </c>
      <c r="BD450" s="149" t="e">
        <f t="shared" si="242"/>
        <v>#DIV/0!</v>
      </c>
      <c r="BE450" s="149" t="e">
        <f t="shared" si="243"/>
        <v>#DIV/0!</v>
      </c>
      <c r="BF450" s="149" t="e">
        <f t="shared" si="244"/>
        <v>#DIV/0!</v>
      </c>
      <c r="BG450" s="148">
        <f t="shared" si="245"/>
        <v>0</v>
      </c>
      <c r="BH450" s="149" t="e">
        <f t="shared" si="246"/>
        <v>#DIV/0!</v>
      </c>
      <c r="BI450" s="149" t="e">
        <f t="shared" si="247"/>
        <v>#DIV/0!</v>
      </c>
      <c r="BJ450" s="149" t="e">
        <f t="shared" si="248"/>
        <v>#DIV/0!</v>
      </c>
      <c r="BK450" s="149" t="e">
        <f t="shared" si="249"/>
        <v>#DIV/0!</v>
      </c>
      <c r="BL450" s="149" t="e">
        <f t="shared" si="250"/>
        <v>#DIV/0!</v>
      </c>
      <c r="BM450" s="148">
        <f t="shared" si="251"/>
        <v>0</v>
      </c>
      <c r="BN450" s="149" t="e">
        <f t="shared" si="252"/>
        <v>#DIV/0!</v>
      </c>
      <c r="BO450" s="149" t="e">
        <f t="shared" si="253"/>
        <v>#DIV/0!</v>
      </c>
      <c r="BP450" s="149" t="e">
        <f t="shared" si="254"/>
        <v>#DIV/0!</v>
      </c>
      <c r="BQ450" s="149" t="e">
        <f t="shared" si="255"/>
        <v>#DIV/0!</v>
      </c>
      <c r="BR450" s="149" t="e">
        <f t="shared" si="256"/>
        <v>#DIV/0!</v>
      </c>
      <c r="BS450" s="148">
        <f t="shared" si="257"/>
        <v>0</v>
      </c>
      <c r="BT450" s="150"/>
      <c r="BU450" s="150" t="e">
        <f>VLOOKUP(I450,Lists!$D$2:$D$19,1,FALSE)</f>
        <v>#N/A</v>
      </c>
      <c r="BV450" s="150" t="e">
        <f>VLOOKUP($I450,Blends!$B$2:$B$115,1,FALSE)</f>
        <v>#N/A</v>
      </c>
      <c r="BW450" s="150"/>
      <c r="BX450" s="151">
        <f>ROUND(IF($I450="Other HFC Blend",(AA450*$L450*SUMIF(Lists!$E$2:$E$133,'Quarterly Information'!$K450,Exchange_Value)+AA450*$N450*SUMIF(Lists!$E$2:$E$133,'Quarterly Information'!$M450,Exchange_Value)+AA450*$P450*SUMIF(Lists!$E$2:$E$133,'Quarterly Information'!$O450,Exchange_Value)+AA450*$R450*SUMIF(Lists!$E$2:$E$133,'Quarterly Information'!$Q450,Exchange_Value)+AA450*$T450*SUMIF(Lists!$E$2:$E$133,'Quarterly Information'!$S450,Exchange_Value))/1000,AA450*SUMIF(Lists!$E$2:$E$133,$I450,Exchange_Value)/1000),1)</f>
        <v>0</v>
      </c>
      <c r="BY450" s="151">
        <f>ROUND(IF($I450="Other HFC Blend",(AB450*$L450*SUMIF(Lists!$E$2:$E$133,'Quarterly Information'!$K450,Exchange_Value)+AB450*$N450*SUMIF(Lists!$E$2:$E$133,'Quarterly Information'!$M450,Exchange_Value)+AB450*$P450*SUMIF(Lists!$E$2:$E$133,'Quarterly Information'!$O450,Exchange_Value)+AB450*$R450*SUMIF(Lists!$E$2:$E$133,'Quarterly Information'!$Q450,Exchange_Value)+AB450*$T450*SUMIF(Lists!$E$2:$E$133,'Quarterly Information'!$S450,Exchange_Value))/1000,AB450*SUMIF(Lists!$E$2:$E$133,$I450,Exchange_Value)/1000),1)</f>
        <v>0</v>
      </c>
      <c r="BZ450" s="151">
        <f>ROUND(IF($I450="Other HFC Blend",(AC450*$L450*SUMIF(Lists!$E$2:$E$133,'Quarterly Information'!$K450,Exchange_Value)+AC450*$N450*SUMIF(Lists!$E$2:$E$133,'Quarterly Information'!$M450,Exchange_Value)+AC450*$P450*SUMIF(Lists!$E$2:$E$133,'Quarterly Information'!$O450,Exchange_Value)+AC450*$R450*SUMIF(Lists!$E$2:$E$133,'Quarterly Information'!$Q450,Exchange_Value)+AC450*$T450*SUMIF(Lists!$E$2:$E$133,'Quarterly Information'!$S450,Exchange_Value))/1000,AC450*SUMIF(Lists!$E$2:$E$133,$I450,Exchange_Value)/1000),1)</f>
        <v>0</v>
      </c>
      <c r="CA450" s="151">
        <f>ROUND(IF($I450="Other HFC Blend",(AD450*$L450*SUMIF(Lists!$E$2:$E$133,'Quarterly Information'!$K450,Exchange_Value)+AD450*$N450*SUMIF(Lists!$E$2:$E$133,'Quarterly Information'!$M450,Exchange_Value)+AD450*$P450*SUMIF(Lists!$E$2:$E$133,'Quarterly Information'!$O450,Exchange_Value)+AD450*$R450*SUMIF(Lists!$E$2:$E$133,'Quarterly Information'!$Q450,Exchange_Value)+AD450*$T450*SUMIF(Lists!$E$2:$E$133,'Quarterly Information'!$S450,Exchange_Value))/1000,AD450*SUMIF(Lists!$E$2:$E$133,$I450,Exchange_Value)/1000),1)</f>
        <v>0</v>
      </c>
      <c r="CB450" s="151">
        <f>ROUND(IF($I450="Other HFC Blend",(AE450*$L450*SUMIF(Lists!$E$2:$E$133,'Quarterly Information'!$K450,Exchange_Value)+AE450*$N450*SUMIF(Lists!$E$2:$E$133,'Quarterly Information'!$M450,Exchange_Value)+AE450*$P450*SUMIF(Lists!$E$2:$E$133,'Quarterly Information'!$O450,Exchange_Value)+AE450*$R450*SUMIF(Lists!$E$2:$E$133,'Quarterly Information'!$Q450,Exchange_Value)+AE450*$T450*SUMIF(Lists!$E$2:$E$133,'Quarterly Information'!$S450,Exchange_Value))/1000,AE450*SUMIF(Lists!$E$2:$E$133,$I450,Exchange_Value)/1000),1)</f>
        <v>0</v>
      </c>
      <c r="CC450" s="151">
        <f>ROUND(IF($I450="Other HFC Blend",(AF450*$L450*SUMIF(Lists!$E$2:$E$133,'Quarterly Information'!$K450,Exchange_Value)+AF450*$N450*SUMIF(Lists!$E$2:$E$133,'Quarterly Information'!$M450,Exchange_Value)+AF450*$P450*SUMIF(Lists!$E$2:$E$133,'Quarterly Information'!$O450,Exchange_Value)+AF450*$R450*SUMIF(Lists!$E$2:$E$133,'Quarterly Information'!$Q450,Exchange_Value)+AF450*$T450*SUMIF(Lists!$E$2:$E$133,'Quarterly Information'!$S450,Exchange_Value))/1000,AF450*SUMIF(Lists!$E$2:$E$133,$I450,Exchange_Value)/1000),1)</f>
        <v>0</v>
      </c>
    </row>
    <row r="451" spans="1:81" ht="14.1">
      <c r="A451" s="18">
        <v>409</v>
      </c>
      <c r="B451" s="46" t="str">
        <f t="shared" si="258"/>
        <v/>
      </c>
      <c r="C451" s="72"/>
      <c r="D451" s="47"/>
      <c r="E451" s="81"/>
      <c r="F451" s="48"/>
      <c r="G451" s="49"/>
      <c r="H451" s="50"/>
      <c r="I451" s="92"/>
      <c r="J451" s="104"/>
      <c r="K451" s="109"/>
      <c r="L451" s="51"/>
      <c r="M451" s="48"/>
      <c r="N451" s="51"/>
      <c r="O451" s="48"/>
      <c r="P451" s="51"/>
      <c r="Q451" s="69"/>
      <c r="R451" s="51"/>
      <c r="S451" s="69"/>
      <c r="T451" s="110"/>
      <c r="U451" s="107"/>
      <c r="V451" s="48"/>
      <c r="W451" s="52"/>
      <c r="X451" s="48"/>
      <c r="Y451" s="116"/>
      <c r="Z451" s="133"/>
      <c r="AA451" s="131"/>
      <c r="AB451" s="76"/>
      <c r="AC451" s="76"/>
      <c r="AD451" s="76"/>
      <c r="AE451" s="76"/>
      <c r="AF451" s="76"/>
      <c r="AG451" s="145"/>
      <c r="AH451"/>
      <c r="AI451" s="148">
        <f t="shared" si="222"/>
        <v>0</v>
      </c>
      <c r="AJ451" s="148">
        <f t="shared" si="223"/>
        <v>0</v>
      </c>
      <c r="AK451" s="148">
        <f t="shared" si="224"/>
        <v>0</v>
      </c>
      <c r="AL451" s="148">
        <f t="shared" si="225"/>
        <v>0</v>
      </c>
      <c r="AM451" s="148">
        <f t="shared" si="226"/>
        <v>0</v>
      </c>
      <c r="AN451" s="148">
        <f t="shared" si="227"/>
        <v>0</v>
      </c>
      <c r="AO451" s="150"/>
      <c r="AP451" s="149" t="e">
        <f t="shared" si="228"/>
        <v>#DIV/0!</v>
      </c>
      <c r="AQ451" s="149" t="e">
        <f t="shared" si="229"/>
        <v>#DIV/0!</v>
      </c>
      <c r="AR451" s="149" t="e">
        <f t="shared" si="230"/>
        <v>#DIV/0!</v>
      </c>
      <c r="AS451" s="149" t="e">
        <f t="shared" si="231"/>
        <v>#DIV/0!</v>
      </c>
      <c r="AT451" s="149" t="e">
        <f t="shared" si="232"/>
        <v>#DIV/0!</v>
      </c>
      <c r="AU451" s="148">
        <f t="shared" si="233"/>
        <v>0</v>
      </c>
      <c r="AV451" s="149" t="e">
        <f t="shared" si="234"/>
        <v>#DIV/0!</v>
      </c>
      <c r="AW451" s="149" t="e">
        <f t="shared" si="235"/>
        <v>#DIV/0!</v>
      </c>
      <c r="AX451" s="149" t="e">
        <f t="shared" si="236"/>
        <v>#DIV/0!</v>
      </c>
      <c r="AY451" s="149" t="e">
        <f t="shared" si="237"/>
        <v>#DIV/0!</v>
      </c>
      <c r="AZ451" s="149" t="e">
        <f t="shared" si="238"/>
        <v>#DIV/0!</v>
      </c>
      <c r="BA451" s="148">
        <f t="shared" si="239"/>
        <v>0</v>
      </c>
      <c r="BB451" s="149" t="e">
        <f t="shared" si="240"/>
        <v>#DIV/0!</v>
      </c>
      <c r="BC451" s="149" t="e">
        <f t="shared" si="241"/>
        <v>#DIV/0!</v>
      </c>
      <c r="BD451" s="149" t="e">
        <f t="shared" si="242"/>
        <v>#DIV/0!</v>
      </c>
      <c r="BE451" s="149" t="e">
        <f t="shared" si="243"/>
        <v>#DIV/0!</v>
      </c>
      <c r="BF451" s="149" t="e">
        <f t="shared" si="244"/>
        <v>#DIV/0!</v>
      </c>
      <c r="BG451" s="148">
        <f t="shared" si="245"/>
        <v>0</v>
      </c>
      <c r="BH451" s="149" t="e">
        <f t="shared" si="246"/>
        <v>#DIV/0!</v>
      </c>
      <c r="BI451" s="149" t="e">
        <f t="shared" si="247"/>
        <v>#DIV/0!</v>
      </c>
      <c r="BJ451" s="149" t="e">
        <f t="shared" si="248"/>
        <v>#DIV/0!</v>
      </c>
      <c r="BK451" s="149" t="e">
        <f t="shared" si="249"/>
        <v>#DIV/0!</v>
      </c>
      <c r="BL451" s="149" t="e">
        <f t="shared" si="250"/>
        <v>#DIV/0!</v>
      </c>
      <c r="BM451" s="148">
        <f t="shared" si="251"/>
        <v>0</v>
      </c>
      <c r="BN451" s="149" t="e">
        <f t="shared" si="252"/>
        <v>#DIV/0!</v>
      </c>
      <c r="BO451" s="149" t="e">
        <f t="shared" si="253"/>
        <v>#DIV/0!</v>
      </c>
      <c r="BP451" s="149" t="e">
        <f t="shared" si="254"/>
        <v>#DIV/0!</v>
      </c>
      <c r="BQ451" s="149" t="e">
        <f t="shared" si="255"/>
        <v>#DIV/0!</v>
      </c>
      <c r="BR451" s="149" t="e">
        <f t="shared" si="256"/>
        <v>#DIV/0!</v>
      </c>
      <c r="BS451" s="148">
        <f t="shared" si="257"/>
        <v>0</v>
      </c>
      <c r="BT451" s="150"/>
      <c r="BU451" s="150" t="e">
        <f>VLOOKUP(I451,Lists!$D$2:$D$19,1,FALSE)</f>
        <v>#N/A</v>
      </c>
      <c r="BV451" s="150" t="e">
        <f>VLOOKUP($I451,Blends!$B$2:$B$115,1,FALSE)</f>
        <v>#N/A</v>
      </c>
      <c r="BW451" s="150"/>
      <c r="BX451" s="151">
        <f>ROUND(IF($I451="Other HFC Blend",(AA451*$L451*SUMIF(Lists!$E$2:$E$133,'Quarterly Information'!$K451,Exchange_Value)+AA451*$N451*SUMIF(Lists!$E$2:$E$133,'Quarterly Information'!$M451,Exchange_Value)+AA451*$P451*SUMIF(Lists!$E$2:$E$133,'Quarterly Information'!$O451,Exchange_Value)+AA451*$R451*SUMIF(Lists!$E$2:$E$133,'Quarterly Information'!$Q451,Exchange_Value)+AA451*$T451*SUMIF(Lists!$E$2:$E$133,'Quarterly Information'!$S451,Exchange_Value))/1000,AA451*SUMIF(Lists!$E$2:$E$133,$I451,Exchange_Value)/1000),1)</f>
        <v>0</v>
      </c>
      <c r="BY451" s="151">
        <f>ROUND(IF($I451="Other HFC Blend",(AB451*$L451*SUMIF(Lists!$E$2:$E$133,'Quarterly Information'!$K451,Exchange_Value)+AB451*$N451*SUMIF(Lists!$E$2:$E$133,'Quarterly Information'!$M451,Exchange_Value)+AB451*$P451*SUMIF(Lists!$E$2:$E$133,'Quarterly Information'!$O451,Exchange_Value)+AB451*$R451*SUMIF(Lists!$E$2:$E$133,'Quarterly Information'!$Q451,Exchange_Value)+AB451*$T451*SUMIF(Lists!$E$2:$E$133,'Quarterly Information'!$S451,Exchange_Value))/1000,AB451*SUMIF(Lists!$E$2:$E$133,$I451,Exchange_Value)/1000),1)</f>
        <v>0</v>
      </c>
      <c r="BZ451" s="151">
        <f>ROUND(IF($I451="Other HFC Blend",(AC451*$L451*SUMIF(Lists!$E$2:$E$133,'Quarterly Information'!$K451,Exchange_Value)+AC451*$N451*SUMIF(Lists!$E$2:$E$133,'Quarterly Information'!$M451,Exchange_Value)+AC451*$P451*SUMIF(Lists!$E$2:$E$133,'Quarterly Information'!$O451,Exchange_Value)+AC451*$R451*SUMIF(Lists!$E$2:$E$133,'Quarterly Information'!$Q451,Exchange_Value)+AC451*$T451*SUMIF(Lists!$E$2:$E$133,'Quarterly Information'!$S451,Exchange_Value))/1000,AC451*SUMIF(Lists!$E$2:$E$133,$I451,Exchange_Value)/1000),1)</f>
        <v>0</v>
      </c>
      <c r="CA451" s="151">
        <f>ROUND(IF($I451="Other HFC Blend",(AD451*$L451*SUMIF(Lists!$E$2:$E$133,'Quarterly Information'!$K451,Exchange_Value)+AD451*$N451*SUMIF(Lists!$E$2:$E$133,'Quarterly Information'!$M451,Exchange_Value)+AD451*$P451*SUMIF(Lists!$E$2:$E$133,'Quarterly Information'!$O451,Exchange_Value)+AD451*$R451*SUMIF(Lists!$E$2:$E$133,'Quarterly Information'!$Q451,Exchange_Value)+AD451*$T451*SUMIF(Lists!$E$2:$E$133,'Quarterly Information'!$S451,Exchange_Value))/1000,AD451*SUMIF(Lists!$E$2:$E$133,$I451,Exchange_Value)/1000),1)</f>
        <v>0</v>
      </c>
      <c r="CB451" s="151">
        <f>ROUND(IF($I451="Other HFC Blend",(AE451*$L451*SUMIF(Lists!$E$2:$E$133,'Quarterly Information'!$K451,Exchange_Value)+AE451*$N451*SUMIF(Lists!$E$2:$E$133,'Quarterly Information'!$M451,Exchange_Value)+AE451*$P451*SUMIF(Lists!$E$2:$E$133,'Quarterly Information'!$O451,Exchange_Value)+AE451*$R451*SUMIF(Lists!$E$2:$E$133,'Quarterly Information'!$Q451,Exchange_Value)+AE451*$T451*SUMIF(Lists!$E$2:$E$133,'Quarterly Information'!$S451,Exchange_Value))/1000,AE451*SUMIF(Lists!$E$2:$E$133,$I451,Exchange_Value)/1000),1)</f>
        <v>0</v>
      </c>
      <c r="CC451" s="151">
        <f>ROUND(IF($I451="Other HFC Blend",(AF451*$L451*SUMIF(Lists!$E$2:$E$133,'Quarterly Information'!$K451,Exchange_Value)+AF451*$N451*SUMIF(Lists!$E$2:$E$133,'Quarterly Information'!$M451,Exchange_Value)+AF451*$P451*SUMIF(Lists!$E$2:$E$133,'Quarterly Information'!$O451,Exchange_Value)+AF451*$R451*SUMIF(Lists!$E$2:$E$133,'Quarterly Information'!$Q451,Exchange_Value)+AF451*$T451*SUMIF(Lists!$E$2:$E$133,'Quarterly Information'!$S451,Exchange_Value))/1000,AF451*SUMIF(Lists!$E$2:$E$133,$I451,Exchange_Value)/1000),1)</f>
        <v>0</v>
      </c>
    </row>
    <row r="452" spans="1:81" ht="14.1">
      <c r="A452" s="18">
        <v>410</v>
      </c>
      <c r="B452" s="46" t="str">
        <f t="shared" si="258"/>
        <v/>
      </c>
      <c r="C452" s="72"/>
      <c r="D452" s="47"/>
      <c r="E452" s="81"/>
      <c r="F452" s="48"/>
      <c r="G452" s="49"/>
      <c r="H452" s="50"/>
      <c r="I452" s="92"/>
      <c r="J452" s="104"/>
      <c r="K452" s="109"/>
      <c r="L452" s="51"/>
      <c r="M452" s="48"/>
      <c r="N452" s="51"/>
      <c r="O452" s="48"/>
      <c r="P452" s="51"/>
      <c r="Q452" s="69"/>
      <c r="R452" s="51"/>
      <c r="S452" s="69"/>
      <c r="T452" s="110"/>
      <c r="U452" s="107"/>
      <c r="V452" s="48"/>
      <c r="W452" s="52"/>
      <c r="X452" s="48"/>
      <c r="Y452" s="116"/>
      <c r="Z452" s="133"/>
      <c r="AA452" s="131"/>
      <c r="AB452" s="76"/>
      <c r="AC452" s="76"/>
      <c r="AD452" s="76"/>
      <c r="AE452" s="76"/>
      <c r="AF452" s="76"/>
      <c r="AG452" s="145"/>
      <c r="AH452"/>
      <c r="AI452" s="148">
        <f t="shared" si="222"/>
        <v>0</v>
      </c>
      <c r="AJ452" s="148">
        <f t="shared" si="223"/>
        <v>0</v>
      </c>
      <c r="AK452" s="148">
        <f t="shared" si="224"/>
        <v>0</v>
      </c>
      <c r="AL452" s="148">
        <f t="shared" si="225"/>
        <v>0</v>
      </c>
      <c r="AM452" s="148">
        <f t="shared" si="226"/>
        <v>0</v>
      </c>
      <c r="AN452" s="148">
        <f t="shared" si="227"/>
        <v>0</v>
      </c>
      <c r="AO452" s="150"/>
      <c r="AP452" s="149" t="e">
        <f t="shared" si="228"/>
        <v>#DIV/0!</v>
      </c>
      <c r="AQ452" s="149" t="e">
        <f t="shared" si="229"/>
        <v>#DIV/0!</v>
      </c>
      <c r="AR452" s="149" t="e">
        <f t="shared" si="230"/>
        <v>#DIV/0!</v>
      </c>
      <c r="AS452" s="149" t="e">
        <f t="shared" si="231"/>
        <v>#DIV/0!</v>
      </c>
      <c r="AT452" s="149" t="e">
        <f t="shared" si="232"/>
        <v>#DIV/0!</v>
      </c>
      <c r="AU452" s="148">
        <f t="shared" si="233"/>
        <v>0</v>
      </c>
      <c r="AV452" s="149" t="e">
        <f t="shared" si="234"/>
        <v>#DIV/0!</v>
      </c>
      <c r="AW452" s="149" t="e">
        <f t="shared" si="235"/>
        <v>#DIV/0!</v>
      </c>
      <c r="AX452" s="149" t="e">
        <f t="shared" si="236"/>
        <v>#DIV/0!</v>
      </c>
      <c r="AY452" s="149" t="e">
        <f t="shared" si="237"/>
        <v>#DIV/0!</v>
      </c>
      <c r="AZ452" s="149" t="e">
        <f t="shared" si="238"/>
        <v>#DIV/0!</v>
      </c>
      <c r="BA452" s="148">
        <f t="shared" si="239"/>
        <v>0</v>
      </c>
      <c r="BB452" s="149" t="e">
        <f t="shared" si="240"/>
        <v>#DIV/0!</v>
      </c>
      <c r="BC452" s="149" t="e">
        <f t="shared" si="241"/>
        <v>#DIV/0!</v>
      </c>
      <c r="BD452" s="149" t="e">
        <f t="shared" si="242"/>
        <v>#DIV/0!</v>
      </c>
      <c r="BE452" s="149" t="e">
        <f t="shared" si="243"/>
        <v>#DIV/0!</v>
      </c>
      <c r="BF452" s="149" t="e">
        <f t="shared" si="244"/>
        <v>#DIV/0!</v>
      </c>
      <c r="BG452" s="148">
        <f t="shared" si="245"/>
        <v>0</v>
      </c>
      <c r="BH452" s="149" t="e">
        <f t="shared" si="246"/>
        <v>#DIV/0!</v>
      </c>
      <c r="BI452" s="149" t="e">
        <f t="shared" si="247"/>
        <v>#DIV/0!</v>
      </c>
      <c r="BJ452" s="149" t="e">
        <f t="shared" si="248"/>
        <v>#DIV/0!</v>
      </c>
      <c r="BK452" s="149" t="e">
        <f t="shared" si="249"/>
        <v>#DIV/0!</v>
      </c>
      <c r="BL452" s="149" t="e">
        <f t="shared" si="250"/>
        <v>#DIV/0!</v>
      </c>
      <c r="BM452" s="148">
        <f t="shared" si="251"/>
        <v>0</v>
      </c>
      <c r="BN452" s="149" t="e">
        <f t="shared" si="252"/>
        <v>#DIV/0!</v>
      </c>
      <c r="BO452" s="149" t="e">
        <f t="shared" si="253"/>
        <v>#DIV/0!</v>
      </c>
      <c r="BP452" s="149" t="e">
        <f t="shared" si="254"/>
        <v>#DIV/0!</v>
      </c>
      <c r="BQ452" s="149" t="e">
        <f t="shared" si="255"/>
        <v>#DIV/0!</v>
      </c>
      <c r="BR452" s="149" t="e">
        <f t="shared" si="256"/>
        <v>#DIV/0!</v>
      </c>
      <c r="BS452" s="148">
        <f t="shared" si="257"/>
        <v>0</v>
      </c>
      <c r="BT452" s="150"/>
      <c r="BU452" s="150" t="e">
        <f>VLOOKUP(I452,Lists!$D$2:$D$19,1,FALSE)</f>
        <v>#N/A</v>
      </c>
      <c r="BV452" s="150" t="e">
        <f>VLOOKUP($I452,Blends!$B$2:$B$115,1,FALSE)</f>
        <v>#N/A</v>
      </c>
      <c r="BW452" s="150"/>
      <c r="BX452" s="151">
        <f>ROUND(IF($I452="Other HFC Blend",(AA452*$L452*SUMIF(Lists!$E$2:$E$133,'Quarterly Information'!$K452,Exchange_Value)+AA452*$N452*SUMIF(Lists!$E$2:$E$133,'Quarterly Information'!$M452,Exchange_Value)+AA452*$P452*SUMIF(Lists!$E$2:$E$133,'Quarterly Information'!$O452,Exchange_Value)+AA452*$R452*SUMIF(Lists!$E$2:$E$133,'Quarterly Information'!$Q452,Exchange_Value)+AA452*$T452*SUMIF(Lists!$E$2:$E$133,'Quarterly Information'!$S452,Exchange_Value))/1000,AA452*SUMIF(Lists!$E$2:$E$133,$I452,Exchange_Value)/1000),1)</f>
        <v>0</v>
      </c>
      <c r="BY452" s="151">
        <f>ROUND(IF($I452="Other HFC Blend",(AB452*$L452*SUMIF(Lists!$E$2:$E$133,'Quarterly Information'!$K452,Exchange_Value)+AB452*$N452*SUMIF(Lists!$E$2:$E$133,'Quarterly Information'!$M452,Exchange_Value)+AB452*$P452*SUMIF(Lists!$E$2:$E$133,'Quarterly Information'!$O452,Exchange_Value)+AB452*$R452*SUMIF(Lists!$E$2:$E$133,'Quarterly Information'!$Q452,Exchange_Value)+AB452*$T452*SUMIF(Lists!$E$2:$E$133,'Quarterly Information'!$S452,Exchange_Value))/1000,AB452*SUMIF(Lists!$E$2:$E$133,$I452,Exchange_Value)/1000),1)</f>
        <v>0</v>
      </c>
      <c r="BZ452" s="151">
        <f>ROUND(IF($I452="Other HFC Blend",(AC452*$L452*SUMIF(Lists!$E$2:$E$133,'Quarterly Information'!$K452,Exchange_Value)+AC452*$N452*SUMIF(Lists!$E$2:$E$133,'Quarterly Information'!$M452,Exchange_Value)+AC452*$P452*SUMIF(Lists!$E$2:$E$133,'Quarterly Information'!$O452,Exchange_Value)+AC452*$R452*SUMIF(Lists!$E$2:$E$133,'Quarterly Information'!$Q452,Exchange_Value)+AC452*$T452*SUMIF(Lists!$E$2:$E$133,'Quarterly Information'!$S452,Exchange_Value))/1000,AC452*SUMIF(Lists!$E$2:$E$133,$I452,Exchange_Value)/1000),1)</f>
        <v>0</v>
      </c>
      <c r="CA452" s="151">
        <f>ROUND(IF($I452="Other HFC Blend",(AD452*$L452*SUMIF(Lists!$E$2:$E$133,'Quarterly Information'!$K452,Exchange_Value)+AD452*$N452*SUMIF(Lists!$E$2:$E$133,'Quarterly Information'!$M452,Exchange_Value)+AD452*$P452*SUMIF(Lists!$E$2:$E$133,'Quarterly Information'!$O452,Exchange_Value)+AD452*$R452*SUMIF(Lists!$E$2:$E$133,'Quarterly Information'!$Q452,Exchange_Value)+AD452*$T452*SUMIF(Lists!$E$2:$E$133,'Quarterly Information'!$S452,Exchange_Value))/1000,AD452*SUMIF(Lists!$E$2:$E$133,$I452,Exchange_Value)/1000),1)</f>
        <v>0</v>
      </c>
      <c r="CB452" s="151">
        <f>ROUND(IF($I452="Other HFC Blend",(AE452*$L452*SUMIF(Lists!$E$2:$E$133,'Quarterly Information'!$K452,Exchange_Value)+AE452*$N452*SUMIF(Lists!$E$2:$E$133,'Quarterly Information'!$M452,Exchange_Value)+AE452*$P452*SUMIF(Lists!$E$2:$E$133,'Quarterly Information'!$O452,Exchange_Value)+AE452*$R452*SUMIF(Lists!$E$2:$E$133,'Quarterly Information'!$Q452,Exchange_Value)+AE452*$T452*SUMIF(Lists!$E$2:$E$133,'Quarterly Information'!$S452,Exchange_Value))/1000,AE452*SUMIF(Lists!$E$2:$E$133,$I452,Exchange_Value)/1000),1)</f>
        <v>0</v>
      </c>
      <c r="CC452" s="151">
        <f>ROUND(IF($I452="Other HFC Blend",(AF452*$L452*SUMIF(Lists!$E$2:$E$133,'Quarterly Information'!$K452,Exchange_Value)+AF452*$N452*SUMIF(Lists!$E$2:$E$133,'Quarterly Information'!$M452,Exchange_Value)+AF452*$P452*SUMIF(Lists!$E$2:$E$133,'Quarterly Information'!$O452,Exchange_Value)+AF452*$R452*SUMIF(Lists!$E$2:$E$133,'Quarterly Information'!$Q452,Exchange_Value)+AF452*$T452*SUMIF(Lists!$E$2:$E$133,'Quarterly Information'!$S452,Exchange_Value))/1000,AF452*SUMIF(Lists!$E$2:$E$133,$I452,Exchange_Value)/1000),1)</f>
        <v>0</v>
      </c>
    </row>
    <row r="453" spans="1:81" ht="14.1">
      <c r="A453" s="18">
        <v>411</v>
      </c>
      <c r="B453" s="46" t="str">
        <f t="shared" si="258"/>
        <v/>
      </c>
      <c r="C453" s="72"/>
      <c r="D453" s="47"/>
      <c r="E453" s="81"/>
      <c r="F453" s="48"/>
      <c r="G453" s="49"/>
      <c r="H453" s="50"/>
      <c r="I453" s="92"/>
      <c r="J453" s="104"/>
      <c r="K453" s="109"/>
      <c r="L453" s="51"/>
      <c r="M453" s="48"/>
      <c r="N453" s="51"/>
      <c r="O453" s="48"/>
      <c r="P453" s="51"/>
      <c r="Q453" s="69"/>
      <c r="R453" s="51"/>
      <c r="S453" s="69"/>
      <c r="T453" s="110"/>
      <c r="U453" s="107"/>
      <c r="V453" s="48"/>
      <c r="W453" s="52"/>
      <c r="X453" s="48"/>
      <c r="Y453" s="116"/>
      <c r="Z453" s="133"/>
      <c r="AA453" s="131"/>
      <c r="AB453" s="76"/>
      <c r="AC453" s="76"/>
      <c r="AD453" s="76"/>
      <c r="AE453" s="76"/>
      <c r="AF453" s="76"/>
      <c r="AG453" s="145"/>
      <c r="AH453"/>
      <c r="AI453" s="148">
        <f t="shared" si="222"/>
        <v>0</v>
      </c>
      <c r="AJ453" s="148">
        <f t="shared" si="223"/>
        <v>0</v>
      </c>
      <c r="AK453" s="148">
        <f t="shared" si="224"/>
        <v>0</v>
      </c>
      <c r="AL453" s="148">
        <f t="shared" si="225"/>
        <v>0</v>
      </c>
      <c r="AM453" s="148">
        <f t="shared" si="226"/>
        <v>0</v>
      </c>
      <c r="AN453" s="148">
        <f t="shared" si="227"/>
        <v>0</v>
      </c>
      <c r="AO453" s="150"/>
      <c r="AP453" s="149" t="e">
        <f t="shared" si="228"/>
        <v>#DIV/0!</v>
      </c>
      <c r="AQ453" s="149" t="e">
        <f t="shared" si="229"/>
        <v>#DIV/0!</v>
      </c>
      <c r="AR453" s="149" t="e">
        <f t="shared" si="230"/>
        <v>#DIV/0!</v>
      </c>
      <c r="AS453" s="149" t="e">
        <f t="shared" si="231"/>
        <v>#DIV/0!</v>
      </c>
      <c r="AT453" s="149" t="e">
        <f t="shared" si="232"/>
        <v>#DIV/0!</v>
      </c>
      <c r="AU453" s="148">
        <f t="shared" si="233"/>
        <v>0</v>
      </c>
      <c r="AV453" s="149" t="e">
        <f t="shared" si="234"/>
        <v>#DIV/0!</v>
      </c>
      <c r="AW453" s="149" t="e">
        <f t="shared" si="235"/>
        <v>#DIV/0!</v>
      </c>
      <c r="AX453" s="149" t="e">
        <f t="shared" si="236"/>
        <v>#DIV/0!</v>
      </c>
      <c r="AY453" s="149" t="e">
        <f t="shared" si="237"/>
        <v>#DIV/0!</v>
      </c>
      <c r="AZ453" s="149" t="e">
        <f t="shared" si="238"/>
        <v>#DIV/0!</v>
      </c>
      <c r="BA453" s="148">
        <f t="shared" si="239"/>
        <v>0</v>
      </c>
      <c r="BB453" s="149" t="e">
        <f t="shared" si="240"/>
        <v>#DIV/0!</v>
      </c>
      <c r="BC453" s="149" t="e">
        <f t="shared" si="241"/>
        <v>#DIV/0!</v>
      </c>
      <c r="BD453" s="149" t="e">
        <f t="shared" si="242"/>
        <v>#DIV/0!</v>
      </c>
      <c r="BE453" s="149" t="e">
        <f t="shared" si="243"/>
        <v>#DIV/0!</v>
      </c>
      <c r="BF453" s="149" t="e">
        <f t="shared" si="244"/>
        <v>#DIV/0!</v>
      </c>
      <c r="BG453" s="148">
        <f t="shared" si="245"/>
        <v>0</v>
      </c>
      <c r="BH453" s="149" t="e">
        <f t="shared" si="246"/>
        <v>#DIV/0!</v>
      </c>
      <c r="BI453" s="149" t="e">
        <f t="shared" si="247"/>
        <v>#DIV/0!</v>
      </c>
      <c r="BJ453" s="149" t="e">
        <f t="shared" si="248"/>
        <v>#DIV/0!</v>
      </c>
      <c r="BK453" s="149" t="e">
        <f t="shared" si="249"/>
        <v>#DIV/0!</v>
      </c>
      <c r="BL453" s="149" t="e">
        <f t="shared" si="250"/>
        <v>#DIV/0!</v>
      </c>
      <c r="BM453" s="148">
        <f t="shared" si="251"/>
        <v>0</v>
      </c>
      <c r="BN453" s="149" t="e">
        <f t="shared" si="252"/>
        <v>#DIV/0!</v>
      </c>
      <c r="BO453" s="149" t="e">
        <f t="shared" si="253"/>
        <v>#DIV/0!</v>
      </c>
      <c r="BP453" s="149" t="e">
        <f t="shared" si="254"/>
        <v>#DIV/0!</v>
      </c>
      <c r="BQ453" s="149" t="e">
        <f t="shared" si="255"/>
        <v>#DIV/0!</v>
      </c>
      <c r="BR453" s="149" t="e">
        <f t="shared" si="256"/>
        <v>#DIV/0!</v>
      </c>
      <c r="BS453" s="148">
        <f t="shared" si="257"/>
        <v>0</v>
      </c>
      <c r="BT453" s="150"/>
      <c r="BU453" s="150" t="e">
        <f>VLOOKUP(I453,Lists!$D$2:$D$19,1,FALSE)</f>
        <v>#N/A</v>
      </c>
      <c r="BV453" s="150" t="e">
        <f>VLOOKUP($I453,Blends!$B$2:$B$115,1,FALSE)</f>
        <v>#N/A</v>
      </c>
      <c r="BW453" s="150"/>
      <c r="BX453" s="151">
        <f>ROUND(IF($I453="Other HFC Blend",(AA453*$L453*SUMIF(Lists!$E$2:$E$133,'Quarterly Information'!$K453,Exchange_Value)+AA453*$N453*SUMIF(Lists!$E$2:$E$133,'Quarterly Information'!$M453,Exchange_Value)+AA453*$P453*SUMIF(Lists!$E$2:$E$133,'Quarterly Information'!$O453,Exchange_Value)+AA453*$R453*SUMIF(Lists!$E$2:$E$133,'Quarterly Information'!$Q453,Exchange_Value)+AA453*$T453*SUMIF(Lists!$E$2:$E$133,'Quarterly Information'!$S453,Exchange_Value))/1000,AA453*SUMIF(Lists!$E$2:$E$133,$I453,Exchange_Value)/1000),1)</f>
        <v>0</v>
      </c>
      <c r="BY453" s="151">
        <f>ROUND(IF($I453="Other HFC Blend",(AB453*$L453*SUMIF(Lists!$E$2:$E$133,'Quarterly Information'!$K453,Exchange_Value)+AB453*$N453*SUMIF(Lists!$E$2:$E$133,'Quarterly Information'!$M453,Exchange_Value)+AB453*$P453*SUMIF(Lists!$E$2:$E$133,'Quarterly Information'!$O453,Exchange_Value)+AB453*$R453*SUMIF(Lists!$E$2:$E$133,'Quarterly Information'!$Q453,Exchange_Value)+AB453*$T453*SUMIF(Lists!$E$2:$E$133,'Quarterly Information'!$S453,Exchange_Value))/1000,AB453*SUMIF(Lists!$E$2:$E$133,$I453,Exchange_Value)/1000),1)</f>
        <v>0</v>
      </c>
      <c r="BZ453" s="151">
        <f>ROUND(IF($I453="Other HFC Blend",(AC453*$L453*SUMIF(Lists!$E$2:$E$133,'Quarterly Information'!$K453,Exchange_Value)+AC453*$N453*SUMIF(Lists!$E$2:$E$133,'Quarterly Information'!$M453,Exchange_Value)+AC453*$P453*SUMIF(Lists!$E$2:$E$133,'Quarterly Information'!$O453,Exchange_Value)+AC453*$R453*SUMIF(Lists!$E$2:$E$133,'Quarterly Information'!$Q453,Exchange_Value)+AC453*$T453*SUMIF(Lists!$E$2:$E$133,'Quarterly Information'!$S453,Exchange_Value))/1000,AC453*SUMIF(Lists!$E$2:$E$133,$I453,Exchange_Value)/1000),1)</f>
        <v>0</v>
      </c>
      <c r="CA453" s="151">
        <f>ROUND(IF($I453="Other HFC Blend",(AD453*$L453*SUMIF(Lists!$E$2:$E$133,'Quarterly Information'!$K453,Exchange_Value)+AD453*$N453*SUMIF(Lists!$E$2:$E$133,'Quarterly Information'!$M453,Exchange_Value)+AD453*$P453*SUMIF(Lists!$E$2:$E$133,'Quarterly Information'!$O453,Exchange_Value)+AD453*$R453*SUMIF(Lists!$E$2:$E$133,'Quarterly Information'!$Q453,Exchange_Value)+AD453*$T453*SUMIF(Lists!$E$2:$E$133,'Quarterly Information'!$S453,Exchange_Value))/1000,AD453*SUMIF(Lists!$E$2:$E$133,$I453,Exchange_Value)/1000),1)</f>
        <v>0</v>
      </c>
      <c r="CB453" s="151">
        <f>ROUND(IF($I453="Other HFC Blend",(AE453*$L453*SUMIF(Lists!$E$2:$E$133,'Quarterly Information'!$K453,Exchange_Value)+AE453*$N453*SUMIF(Lists!$E$2:$E$133,'Quarterly Information'!$M453,Exchange_Value)+AE453*$P453*SUMIF(Lists!$E$2:$E$133,'Quarterly Information'!$O453,Exchange_Value)+AE453*$R453*SUMIF(Lists!$E$2:$E$133,'Quarterly Information'!$Q453,Exchange_Value)+AE453*$T453*SUMIF(Lists!$E$2:$E$133,'Quarterly Information'!$S453,Exchange_Value))/1000,AE453*SUMIF(Lists!$E$2:$E$133,$I453,Exchange_Value)/1000),1)</f>
        <v>0</v>
      </c>
      <c r="CC453" s="151">
        <f>ROUND(IF($I453="Other HFC Blend",(AF453*$L453*SUMIF(Lists!$E$2:$E$133,'Quarterly Information'!$K453,Exchange_Value)+AF453*$N453*SUMIF(Lists!$E$2:$E$133,'Quarterly Information'!$M453,Exchange_Value)+AF453*$P453*SUMIF(Lists!$E$2:$E$133,'Quarterly Information'!$O453,Exchange_Value)+AF453*$R453*SUMIF(Lists!$E$2:$E$133,'Quarterly Information'!$Q453,Exchange_Value)+AF453*$T453*SUMIF(Lists!$E$2:$E$133,'Quarterly Information'!$S453,Exchange_Value))/1000,AF453*SUMIF(Lists!$E$2:$E$133,$I453,Exchange_Value)/1000),1)</f>
        <v>0</v>
      </c>
    </row>
    <row r="454" spans="1:81" ht="14.1">
      <c r="A454" s="18">
        <v>412</v>
      </c>
      <c r="B454" s="46" t="str">
        <f t="shared" si="258"/>
        <v/>
      </c>
      <c r="C454" s="72"/>
      <c r="D454" s="47"/>
      <c r="E454" s="81"/>
      <c r="F454" s="48"/>
      <c r="G454" s="49"/>
      <c r="H454" s="50"/>
      <c r="I454" s="92"/>
      <c r="J454" s="104"/>
      <c r="K454" s="109"/>
      <c r="L454" s="51"/>
      <c r="M454" s="48"/>
      <c r="N454" s="51"/>
      <c r="O454" s="48"/>
      <c r="P454" s="51"/>
      <c r="Q454" s="69"/>
      <c r="R454" s="51"/>
      <c r="S454" s="69"/>
      <c r="T454" s="110"/>
      <c r="U454" s="107"/>
      <c r="V454" s="48"/>
      <c r="W454" s="52"/>
      <c r="X454" s="48"/>
      <c r="Y454" s="116"/>
      <c r="Z454" s="133"/>
      <c r="AA454" s="131"/>
      <c r="AB454" s="76"/>
      <c r="AC454" s="76"/>
      <c r="AD454" s="76"/>
      <c r="AE454" s="76"/>
      <c r="AF454" s="76"/>
      <c r="AG454" s="145"/>
      <c r="AH454"/>
      <c r="AI454" s="148">
        <f t="shared" si="222"/>
        <v>0</v>
      </c>
      <c r="AJ454" s="148">
        <f t="shared" si="223"/>
        <v>0</v>
      </c>
      <c r="AK454" s="148">
        <f t="shared" si="224"/>
        <v>0</v>
      </c>
      <c r="AL454" s="148">
        <f t="shared" si="225"/>
        <v>0</v>
      </c>
      <c r="AM454" s="148">
        <f t="shared" si="226"/>
        <v>0</v>
      </c>
      <c r="AN454" s="148">
        <f t="shared" si="227"/>
        <v>0</v>
      </c>
      <c r="AO454" s="150"/>
      <c r="AP454" s="149" t="e">
        <f t="shared" si="228"/>
        <v>#DIV/0!</v>
      </c>
      <c r="AQ454" s="149" t="e">
        <f t="shared" si="229"/>
        <v>#DIV/0!</v>
      </c>
      <c r="AR454" s="149" t="e">
        <f t="shared" si="230"/>
        <v>#DIV/0!</v>
      </c>
      <c r="AS454" s="149" t="e">
        <f t="shared" si="231"/>
        <v>#DIV/0!</v>
      </c>
      <c r="AT454" s="149" t="e">
        <f t="shared" si="232"/>
        <v>#DIV/0!</v>
      </c>
      <c r="AU454" s="148">
        <f t="shared" si="233"/>
        <v>0</v>
      </c>
      <c r="AV454" s="149" t="e">
        <f t="shared" si="234"/>
        <v>#DIV/0!</v>
      </c>
      <c r="AW454" s="149" t="e">
        <f t="shared" si="235"/>
        <v>#DIV/0!</v>
      </c>
      <c r="AX454" s="149" t="e">
        <f t="shared" si="236"/>
        <v>#DIV/0!</v>
      </c>
      <c r="AY454" s="149" t="e">
        <f t="shared" si="237"/>
        <v>#DIV/0!</v>
      </c>
      <c r="AZ454" s="149" t="e">
        <f t="shared" si="238"/>
        <v>#DIV/0!</v>
      </c>
      <c r="BA454" s="148">
        <f t="shared" si="239"/>
        <v>0</v>
      </c>
      <c r="BB454" s="149" t="e">
        <f t="shared" si="240"/>
        <v>#DIV/0!</v>
      </c>
      <c r="BC454" s="149" t="e">
        <f t="shared" si="241"/>
        <v>#DIV/0!</v>
      </c>
      <c r="BD454" s="149" t="e">
        <f t="shared" si="242"/>
        <v>#DIV/0!</v>
      </c>
      <c r="BE454" s="149" t="e">
        <f t="shared" si="243"/>
        <v>#DIV/0!</v>
      </c>
      <c r="BF454" s="149" t="e">
        <f t="shared" si="244"/>
        <v>#DIV/0!</v>
      </c>
      <c r="BG454" s="148">
        <f t="shared" si="245"/>
        <v>0</v>
      </c>
      <c r="BH454" s="149" t="e">
        <f t="shared" si="246"/>
        <v>#DIV/0!</v>
      </c>
      <c r="BI454" s="149" t="e">
        <f t="shared" si="247"/>
        <v>#DIV/0!</v>
      </c>
      <c r="BJ454" s="149" t="e">
        <f t="shared" si="248"/>
        <v>#DIV/0!</v>
      </c>
      <c r="BK454" s="149" t="e">
        <f t="shared" si="249"/>
        <v>#DIV/0!</v>
      </c>
      <c r="BL454" s="149" t="e">
        <f t="shared" si="250"/>
        <v>#DIV/0!</v>
      </c>
      <c r="BM454" s="148">
        <f t="shared" si="251"/>
        <v>0</v>
      </c>
      <c r="BN454" s="149" t="e">
        <f t="shared" si="252"/>
        <v>#DIV/0!</v>
      </c>
      <c r="BO454" s="149" t="e">
        <f t="shared" si="253"/>
        <v>#DIV/0!</v>
      </c>
      <c r="BP454" s="149" t="e">
        <f t="shared" si="254"/>
        <v>#DIV/0!</v>
      </c>
      <c r="BQ454" s="149" t="e">
        <f t="shared" si="255"/>
        <v>#DIV/0!</v>
      </c>
      <c r="BR454" s="149" t="e">
        <f t="shared" si="256"/>
        <v>#DIV/0!</v>
      </c>
      <c r="BS454" s="148">
        <f t="shared" si="257"/>
        <v>0</v>
      </c>
      <c r="BT454" s="150"/>
      <c r="BU454" s="150" t="e">
        <f>VLOOKUP(I454,Lists!$D$2:$D$19,1,FALSE)</f>
        <v>#N/A</v>
      </c>
      <c r="BV454" s="150" t="e">
        <f>VLOOKUP($I454,Blends!$B$2:$B$115,1,FALSE)</f>
        <v>#N/A</v>
      </c>
      <c r="BW454" s="150"/>
      <c r="BX454" s="151">
        <f>ROUND(IF($I454="Other HFC Blend",(AA454*$L454*SUMIF(Lists!$E$2:$E$133,'Quarterly Information'!$K454,Exchange_Value)+AA454*$N454*SUMIF(Lists!$E$2:$E$133,'Quarterly Information'!$M454,Exchange_Value)+AA454*$P454*SUMIF(Lists!$E$2:$E$133,'Quarterly Information'!$O454,Exchange_Value)+AA454*$R454*SUMIF(Lists!$E$2:$E$133,'Quarterly Information'!$Q454,Exchange_Value)+AA454*$T454*SUMIF(Lists!$E$2:$E$133,'Quarterly Information'!$S454,Exchange_Value))/1000,AA454*SUMIF(Lists!$E$2:$E$133,$I454,Exchange_Value)/1000),1)</f>
        <v>0</v>
      </c>
      <c r="BY454" s="151">
        <f>ROUND(IF($I454="Other HFC Blend",(AB454*$L454*SUMIF(Lists!$E$2:$E$133,'Quarterly Information'!$K454,Exchange_Value)+AB454*$N454*SUMIF(Lists!$E$2:$E$133,'Quarterly Information'!$M454,Exchange_Value)+AB454*$P454*SUMIF(Lists!$E$2:$E$133,'Quarterly Information'!$O454,Exchange_Value)+AB454*$R454*SUMIF(Lists!$E$2:$E$133,'Quarterly Information'!$Q454,Exchange_Value)+AB454*$T454*SUMIF(Lists!$E$2:$E$133,'Quarterly Information'!$S454,Exchange_Value))/1000,AB454*SUMIF(Lists!$E$2:$E$133,$I454,Exchange_Value)/1000),1)</f>
        <v>0</v>
      </c>
      <c r="BZ454" s="151">
        <f>ROUND(IF($I454="Other HFC Blend",(AC454*$L454*SUMIF(Lists!$E$2:$E$133,'Quarterly Information'!$K454,Exchange_Value)+AC454*$N454*SUMIF(Lists!$E$2:$E$133,'Quarterly Information'!$M454,Exchange_Value)+AC454*$P454*SUMIF(Lists!$E$2:$E$133,'Quarterly Information'!$O454,Exchange_Value)+AC454*$R454*SUMIF(Lists!$E$2:$E$133,'Quarterly Information'!$Q454,Exchange_Value)+AC454*$T454*SUMIF(Lists!$E$2:$E$133,'Quarterly Information'!$S454,Exchange_Value))/1000,AC454*SUMIF(Lists!$E$2:$E$133,$I454,Exchange_Value)/1000),1)</f>
        <v>0</v>
      </c>
      <c r="CA454" s="151">
        <f>ROUND(IF($I454="Other HFC Blend",(AD454*$L454*SUMIF(Lists!$E$2:$E$133,'Quarterly Information'!$K454,Exchange_Value)+AD454*$N454*SUMIF(Lists!$E$2:$E$133,'Quarterly Information'!$M454,Exchange_Value)+AD454*$P454*SUMIF(Lists!$E$2:$E$133,'Quarterly Information'!$O454,Exchange_Value)+AD454*$R454*SUMIF(Lists!$E$2:$E$133,'Quarterly Information'!$Q454,Exchange_Value)+AD454*$T454*SUMIF(Lists!$E$2:$E$133,'Quarterly Information'!$S454,Exchange_Value))/1000,AD454*SUMIF(Lists!$E$2:$E$133,$I454,Exchange_Value)/1000),1)</f>
        <v>0</v>
      </c>
      <c r="CB454" s="151">
        <f>ROUND(IF($I454="Other HFC Blend",(AE454*$L454*SUMIF(Lists!$E$2:$E$133,'Quarterly Information'!$K454,Exchange_Value)+AE454*$N454*SUMIF(Lists!$E$2:$E$133,'Quarterly Information'!$M454,Exchange_Value)+AE454*$P454*SUMIF(Lists!$E$2:$E$133,'Quarterly Information'!$O454,Exchange_Value)+AE454*$R454*SUMIF(Lists!$E$2:$E$133,'Quarterly Information'!$Q454,Exchange_Value)+AE454*$T454*SUMIF(Lists!$E$2:$E$133,'Quarterly Information'!$S454,Exchange_Value))/1000,AE454*SUMIF(Lists!$E$2:$E$133,$I454,Exchange_Value)/1000),1)</f>
        <v>0</v>
      </c>
      <c r="CC454" s="151">
        <f>ROUND(IF($I454="Other HFC Blend",(AF454*$L454*SUMIF(Lists!$E$2:$E$133,'Quarterly Information'!$K454,Exchange_Value)+AF454*$N454*SUMIF(Lists!$E$2:$E$133,'Quarterly Information'!$M454,Exchange_Value)+AF454*$P454*SUMIF(Lists!$E$2:$E$133,'Quarterly Information'!$O454,Exchange_Value)+AF454*$R454*SUMIF(Lists!$E$2:$E$133,'Quarterly Information'!$Q454,Exchange_Value)+AF454*$T454*SUMIF(Lists!$E$2:$E$133,'Quarterly Information'!$S454,Exchange_Value))/1000,AF454*SUMIF(Lists!$E$2:$E$133,$I454,Exchange_Value)/1000),1)</f>
        <v>0</v>
      </c>
    </row>
    <row r="455" spans="1:81" ht="14.1">
      <c r="A455" s="18">
        <v>413</v>
      </c>
      <c r="B455" s="46" t="str">
        <f t="shared" si="258"/>
        <v/>
      </c>
      <c r="C455" s="72"/>
      <c r="D455" s="47"/>
      <c r="E455" s="81"/>
      <c r="F455" s="48"/>
      <c r="G455" s="49"/>
      <c r="H455" s="50"/>
      <c r="I455" s="92"/>
      <c r="J455" s="104"/>
      <c r="K455" s="109"/>
      <c r="L455" s="51"/>
      <c r="M455" s="48"/>
      <c r="N455" s="51"/>
      <c r="O455" s="48"/>
      <c r="P455" s="51"/>
      <c r="Q455" s="69"/>
      <c r="R455" s="51"/>
      <c r="S455" s="69"/>
      <c r="T455" s="110"/>
      <c r="U455" s="107"/>
      <c r="V455" s="48"/>
      <c r="W455" s="52"/>
      <c r="X455" s="48"/>
      <c r="Y455" s="116"/>
      <c r="Z455" s="133"/>
      <c r="AA455" s="131"/>
      <c r="AB455" s="76"/>
      <c r="AC455" s="76"/>
      <c r="AD455" s="76"/>
      <c r="AE455" s="76"/>
      <c r="AF455" s="76"/>
      <c r="AG455" s="145"/>
      <c r="AH455"/>
      <c r="AI455" s="148">
        <f t="shared" si="222"/>
        <v>0</v>
      </c>
      <c r="AJ455" s="148">
        <f t="shared" si="223"/>
        <v>0</v>
      </c>
      <c r="AK455" s="148">
        <f t="shared" si="224"/>
        <v>0</v>
      </c>
      <c r="AL455" s="148">
        <f t="shared" si="225"/>
        <v>0</v>
      </c>
      <c r="AM455" s="148">
        <f t="shared" si="226"/>
        <v>0</v>
      </c>
      <c r="AN455" s="148">
        <f t="shared" si="227"/>
        <v>0</v>
      </c>
      <c r="AO455" s="150"/>
      <c r="AP455" s="149" t="e">
        <f t="shared" si="228"/>
        <v>#DIV/0!</v>
      </c>
      <c r="AQ455" s="149" t="e">
        <f t="shared" si="229"/>
        <v>#DIV/0!</v>
      </c>
      <c r="AR455" s="149" t="e">
        <f t="shared" si="230"/>
        <v>#DIV/0!</v>
      </c>
      <c r="AS455" s="149" t="e">
        <f t="shared" si="231"/>
        <v>#DIV/0!</v>
      </c>
      <c r="AT455" s="149" t="e">
        <f t="shared" si="232"/>
        <v>#DIV/0!</v>
      </c>
      <c r="AU455" s="148">
        <f t="shared" si="233"/>
        <v>0</v>
      </c>
      <c r="AV455" s="149" t="e">
        <f t="shared" si="234"/>
        <v>#DIV/0!</v>
      </c>
      <c r="AW455" s="149" t="e">
        <f t="shared" si="235"/>
        <v>#DIV/0!</v>
      </c>
      <c r="AX455" s="149" t="e">
        <f t="shared" si="236"/>
        <v>#DIV/0!</v>
      </c>
      <c r="AY455" s="149" t="e">
        <f t="shared" si="237"/>
        <v>#DIV/0!</v>
      </c>
      <c r="AZ455" s="149" t="e">
        <f t="shared" si="238"/>
        <v>#DIV/0!</v>
      </c>
      <c r="BA455" s="148">
        <f t="shared" si="239"/>
        <v>0</v>
      </c>
      <c r="BB455" s="149" t="e">
        <f t="shared" si="240"/>
        <v>#DIV/0!</v>
      </c>
      <c r="BC455" s="149" t="e">
        <f t="shared" si="241"/>
        <v>#DIV/0!</v>
      </c>
      <c r="BD455" s="149" t="e">
        <f t="shared" si="242"/>
        <v>#DIV/0!</v>
      </c>
      <c r="BE455" s="149" t="e">
        <f t="shared" si="243"/>
        <v>#DIV/0!</v>
      </c>
      <c r="BF455" s="149" t="e">
        <f t="shared" si="244"/>
        <v>#DIV/0!</v>
      </c>
      <c r="BG455" s="148">
        <f t="shared" si="245"/>
        <v>0</v>
      </c>
      <c r="BH455" s="149" t="e">
        <f t="shared" si="246"/>
        <v>#DIV/0!</v>
      </c>
      <c r="BI455" s="149" t="e">
        <f t="shared" si="247"/>
        <v>#DIV/0!</v>
      </c>
      <c r="BJ455" s="149" t="e">
        <f t="shared" si="248"/>
        <v>#DIV/0!</v>
      </c>
      <c r="BK455" s="149" t="e">
        <f t="shared" si="249"/>
        <v>#DIV/0!</v>
      </c>
      <c r="BL455" s="149" t="e">
        <f t="shared" si="250"/>
        <v>#DIV/0!</v>
      </c>
      <c r="BM455" s="148">
        <f t="shared" si="251"/>
        <v>0</v>
      </c>
      <c r="BN455" s="149" t="e">
        <f t="shared" si="252"/>
        <v>#DIV/0!</v>
      </c>
      <c r="BO455" s="149" t="e">
        <f t="shared" si="253"/>
        <v>#DIV/0!</v>
      </c>
      <c r="BP455" s="149" t="e">
        <f t="shared" si="254"/>
        <v>#DIV/0!</v>
      </c>
      <c r="BQ455" s="149" t="e">
        <f t="shared" si="255"/>
        <v>#DIV/0!</v>
      </c>
      <c r="BR455" s="149" t="e">
        <f t="shared" si="256"/>
        <v>#DIV/0!</v>
      </c>
      <c r="BS455" s="148">
        <f t="shared" si="257"/>
        <v>0</v>
      </c>
      <c r="BT455" s="150"/>
      <c r="BU455" s="150" t="e">
        <f>VLOOKUP(I455,Lists!$D$2:$D$19,1,FALSE)</f>
        <v>#N/A</v>
      </c>
      <c r="BV455" s="150" t="e">
        <f>VLOOKUP($I455,Blends!$B$2:$B$115,1,FALSE)</f>
        <v>#N/A</v>
      </c>
      <c r="BW455" s="150"/>
      <c r="BX455" s="151">
        <f>ROUND(IF($I455="Other HFC Blend",(AA455*$L455*SUMIF(Lists!$E$2:$E$133,'Quarterly Information'!$K455,Exchange_Value)+AA455*$N455*SUMIF(Lists!$E$2:$E$133,'Quarterly Information'!$M455,Exchange_Value)+AA455*$P455*SUMIF(Lists!$E$2:$E$133,'Quarterly Information'!$O455,Exchange_Value)+AA455*$R455*SUMIF(Lists!$E$2:$E$133,'Quarterly Information'!$Q455,Exchange_Value)+AA455*$T455*SUMIF(Lists!$E$2:$E$133,'Quarterly Information'!$S455,Exchange_Value))/1000,AA455*SUMIF(Lists!$E$2:$E$133,$I455,Exchange_Value)/1000),1)</f>
        <v>0</v>
      </c>
      <c r="BY455" s="151">
        <f>ROUND(IF($I455="Other HFC Blend",(AB455*$L455*SUMIF(Lists!$E$2:$E$133,'Quarterly Information'!$K455,Exchange_Value)+AB455*$N455*SUMIF(Lists!$E$2:$E$133,'Quarterly Information'!$M455,Exchange_Value)+AB455*$P455*SUMIF(Lists!$E$2:$E$133,'Quarterly Information'!$O455,Exchange_Value)+AB455*$R455*SUMIF(Lists!$E$2:$E$133,'Quarterly Information'!$Q455,Exchange_Value)+AB455*$T455*SUMIF(Lists!$E$2:$E$133,'Quarterly Information'!$S455,Exchange_Value))/1000,AB455*SUMIF(Lists!$E$2:$E$133,$I455,Exchange_Value)/1000),1)</f>
        <v>0</v>
      </c>
      <c r="BZ455" s="151">
        <f>ROUND(IF($I455="Other HFC Blend",(AC455*$L455*SUMIF(Lists!$E$2:$E$133,'Quarterly Information'!$K455,Exchange_Value)+AC455*$N455*SUMIF(Lists!$E$2:$E$133,'Quarterly Information'!$M455,Exchange_Value)+AC455*$P455*SUMIF(Lists!$E$2:$E$133,'Quarterly Information'!$O455,Exchange_Value)+AC455*$R455*SUMIF(Lists!$E$2:$E$133,'Quarterly Information'!$Q455,Exchange_Value)+AC455*$T455*SUMIF(Lists!$E$2:$E$133,'Quarterly Information'!$S455,Exchange_Value))/1000,AC455*SUMIF(Lists!$E$2:$E$133,$I455,Exchange_Value)/1000),1)</f>
        <v>0</v>
      </c>
      <c r="CA455" s="151">
        <f>ROUND(IF($I455="Other HFC Blend",(AD455*$L455*SUMIF(Lists!$E$2:$E$133,'Quarterly Information'!$K455,Exchange_Value)+AD455*$N455*SUMIF(Lists!$E$2:$E$133,'Quarterly Information'!$M455,Exchange_Value)+AD455*$P455*SUMIF(Lists!$E$2:$E$133,'Quarterly Information'!$O455,Exchange_Value)+AD455*$R455*SUMIF(Lists!$E$2:$E$133,'Quarterly Information'!$Q455,Exchange_Value)+AD455*$T455*SUMIF(Lists!$E$2:$E$133,'Quarterly Information'!$S455,Exchange_Value))/1000,AD455*SUMIF(Lists!$E$2:$E$133,$I455,Exchange_Value)/1000),1)</f>
        <v>0</v>
      </c>
      <c r="CB455" s="151">
        <f>ROUND(IF($I455="Other HFC Blend",(AE455*$L455*SUMIF(Lists!$E$2:$E$133,'Quarterly Information'!$K455,Exchange_Value)+AE455*$N455*SUMIF(Lists!$E$2:$E$133,'Quarterly Information'!$M455,Exchange_Value)+AE455*$P455*SUMIF(Lists!$E$2:$E$133,'Quarterly Information'!$O455,Exchange_Value)+AE455*$R455*SUMIF(Lists!$E$2:$E$133,'Quarterly Information'!$Q455,Exchange_Value)+AE455*$T455*SUMIF(Lists!$E$2:$E$133,'Quarterly Information'!$S455,Exchange_Value))/1000,AE455*SUMIF(Lists!$E$2:$E$133,$I455,Exchange_Value)/1000),1)</f>
        <v>0</v>
      </c>
      <c r="CC455" s="151">
        <f>ROUND(IF($I455="Other HFC Blend",(AF455*$L455*SUMIF(Lists!$E$2:$E$133,'Quarterly Information'!$K455,Exchange_Value)+AF455*$N455*SUMIF(Lists!$E$2:$E$133,'Quarterly Information'!$M455,Exchange_Value)+AF455*$P455*SUMIF(Lists!$E$2:$E$133,'Quarterly Information'!$O455,Exchange_Value)+AF455*$R455*SUMIF(Lists!$E$2:$E$133,'Quarterly Information'!$Q455,Exchange_Value)+AF455*$T455*SUMIF(Lists!$E$2:$E$133,'Quarterly Information'!$S455,Exchange_Value))/1000,AF455*SUMIF(Lists!$E$2:$E$133,$I455,Exchange_Value)/1000),1)</f>
        <v>0</v>
      </c>
    </row>
    <row r="456" spans="1:81" ht="14.1">
      <c r="A456" s="18">
        <v>414</v>
      </c>
      <c r="B456" s="46" t="str">
        <f t="shared" si="258"/>
        <v/>
      </c>
      <c r="C456" s="72"/>
      <c r="D456" s="47"/>
      <c r="E456" s="81"/>
      <c r="F456" s="48"/>
      <c r="G456" s="49"/>
      <c r="H456" s="50"/>
      <c r="I456" s="92"/>
      <c r="J456" s="104"/>
      <c r="K456" s="109"/>
      <c r="L456" s="51"/>
      <c r="M456" s="48"/>
      <c r="N456" s="51"/>
      <c r="O456" s="48"/>
      <c r="P456" s="51"/>
      <c r="Q456" s="69"/>
      <c r="R456" s="51"/>
      <c r="S456" s="69"/>
      <c r="T456" s="110"/>
      <c r="U456" s="107"/>
      <c r="V456" s="48"/>
      <c r="W456" s="52"/>
      <c r="X456" s="48"/>
      <c r="Y456" s="116"/>
      <c r="Z456" s="133"/>
      <c r="AA456" s="131"/>
      <c r="AB456" s="76"/>
      <c r="AC456" s="76"/>
      <c r="AD456" s="76"/>
      <c r="AE456" s="76"/>
      <c r="AF456" s="76"/>
      <c r="AG456" s="145"/>
      <c r="AH456"/>
      <c r="AI456" s="148">
        <f t="shared" si="222"/>
        <v>0</v>
      </c>
      <c r="AJ456" s="148">
        <f t="shared" si="223"/>
        <v>0</v>
      </c>
      <c r="AK456" s="148">
        <f t="shared" si="224"/>
        <v>0</v>
      </c>
      <c r="AL456" s="148">
        <f t="shared" si="225"/>
        <v>0</v>
      </c>
      <c r="AM456" s="148">
        <f t="shared" si="226"/>
        <v>0</v>
      </c>
      <c r="AN456" s="148">
        <f t="shared" si="227"/>
        <v>0</v>
      </c>
      <c r="AO456" s="150"/>
      <c r="AP456" s="149" t="e">
        <f t="shared" si="228"/>
        <v>#DIV/0!</v>
      </c>
      <c r="AQ456" s="149" t="e">
        <f t="shared" si="229"/>
        <v>#DIV/0!</v>
      </c>
      <c r="AR456" s="149" t="e">
        <f t="shared" si="230"/>
        <v>#DIV/0!</v>
      </c>
      <c r="AS456" s="149" t="e">
        <f t="shared" si="231"/>
        <v>#DIV/0!</v>
      </c>
      <c r="AT456" s="149" t="e">
        <f t="shared" si="232"/>
        <v>#DIV/0!</v>
      </c>
      <c r="AU456" s="148">
        <f t="shared" si="233"/>
        <v>0</v>
      </c>
      <c r="AV456" s="149" t="e">
        <f t="shared" si="234"/>
        <v>#DIV/0!</v>
      </c>
      <c r="AW456" s="149" t="e">
        <f t="shared" si="235"/>
        <v>#DIV/0!</v>
      </c>
      <c r="AX456" s="149" t="e">
        <f t="shared" si="236"/>
        <v>#DIV/0!</v>
      </c>
      <c r="AY456" s="149" t="e">
        <f t="shared" si="237"/>
        <v>#DIV/0!</v>
      </c>
      <c r="AZ456" s="149" t="e">
        <f t="shared" si="238"/>
        <v>#DIV/0!</v>
      </c>
      <c r="BA456" s="148">
        <f t="shared" si="239"/>
        <v>0</v>
      </c>
      <c r="BB456" s="149" t="e">
        <f t="shared" si="240"/>
        <v>#DIV/0!</v>
      </c>
      <c r="BC456" s="149" t="e">
        <f t="shared" si="241"/>
        <v>#DIV/0!</v>
      </c>
      <c r="BD456" s="149" t="e">
        <f t="shared" si="242"/>
        <v>#DIV/0!</v>
      </c>
      <c r="BE456" s="149" t="e">
        <f t="shared" si="243"/>
        <v>#DIV/0!</v>
      </c>
      <c r="BF456" s="149" t="e">
        <f t="shared" si="244"/>
        <v>#DIV/0!</v>
      </c>
      <c r="BG456" s="148">
        <f t="shared" si="245"/>
        <v>0</v>
      </c>
      <c r="BH456" s="149" t="e">
        <f t="shared" si="246"/>
        <v>#DIV/0!</v>
      </c>
      <c r="BI456" s="149" t="e">
        <f t="shared" si="247"/>
        <v>#DIV/0!</v>
      </c>
      <c r="BJ456" s="149" t="e">
        <f t="shared" si="248"/>
        <v>#DIV/0!</v>
      </c>
      <c r="BK456" s="149" t="e">
        <f t="shared" si="249"/>
        <v>#DIV/0!</v>
      </c>
      <c r="BL456" s="149" t="e">
        <f t="shared" si="250"/>
        <v>#DIV/0!</v>
      </c>
      <c r="BM456" s="148">
        <f t="shared" si="251"/>
        <v>0</v>
      </c>
      <c r="BN456" s="149" t="e">
        <f t="shared" si="252"/>
        <v>#DIV/0!</v>
      </c>
      <c r="BO456" s="149" t="e">
        <f t="shared" si="253"/>
        <v>#DIV/0!</v>
      </c>
      <c r="BP456" s="149" t="e">
        <f t="shared" si="254"/>
        <v>#DIV/0!</v>
      </c>
      <c r="BQ456" s="149" t="e">
        <f t="shared" si="255"/>
        <v>#DIV/0!</v>
      </c>
      <c r="BR456" s="149" t="e">
        <f t="shared" si="256"/>
        <v>#DIV/0!</v>
      </c>
      <c r="BS456" s="148">
        <f t="shared" si="257"/>
        <v>0</v>
      </c>
      <c r="BT456" s="150"/>
      <c r="BU456" s="150" t="e">
        <f>VLOOKUP(I456,Lists!$D$2:$D$19,1,FALSE)</f>
        <v>#N/A</v>
      </c>
      <c r="BV456" s="150" t="e">
        <f>VLOOKUP($I456,Blends!$B$2:$B$115,1,FALSE)</f>
        <v>#N/A</v>
      </c>
      <c r="BW456" s="150"/>
      <c r="BX456" s="151">
        <f>ROUND(IF($I456="Other HFC Blend",(AA456*$L456*SUMIF(Lists!$E$2:$E$133,'Quarterly Information'!$K456,Exchange_Value)+AA456*$N456*SUMIF(Lists!$E$2:$E$133,'Quarterly Information'!$M456,Exchange_Value)+AA456*$P456*SUMIF(Lists!$E$2:$E$133,'Quarterly Information'!$O456,Exchange_Value)+AA456*$R456*SUMIF(Lists!$E$2:$E$133,'Quarterly Information'!$Q456,Exchange_Value)+AA456*$T456*SUMIF(Lists!$E$2:$E$133,'Quarterly Information'!$S456,Exchange_Value))/1000,AA456*SUMIF(Lists!$E$2:$E$133,$I456,Exchange_Value)/1000),1)</f>
        <v>0</v>
      </c>
      <c r="BY456" s="151">
        <f>ROUND(IF($I456="Other HFC Blend",(AB456*$L456*SUMIF(Lists!$E$2:$E$133,'Quarterly Information'!$K456,Exchange_Value)+AB456*$N456*SUMIF(Lists!$E$2:$E$133,'Quarterly Information'!$M456,Exchange_Value)+AB456*$P456*SUMIF(Lists!$E$2:$E$133,'Quarterly Information'!$O456,Exchange_Value)+AB456*$R456*SUMIF(Lists!$E$2:$E$133,'Quarterly Information'!$Q456,Exchange_Value)+AB456*$T456*SUMIF(Lists!$E$2:$E$133,'Quarterly Information'!$S456,Exchange_Value))/1000,AB456*SUMIF(Lists!$E$2:$E$133,$I456,Exchange_Value)/1000),1)</f>
        <v>0</v>
      </c>
      <c r="BZ456" s="151">
        <f>ROUND(IF($I456="Other HFC Blend",(AC456*$L456*SUMIF(Lists!$E$2:$E$133,'Quarterly Information'!$K456,Exchange_Value)+AC456*$N456*SUMIF(Lists!$E$2:$E$133,'Quarterly Information'!$M456,Exchange_Value)+AC456*$P456*SUMIF(Lists!$E$2:$E$133,'Quarterly Information'!$O456,Exchange_Value)+AC456*$R456*SUMIF(Lists!$E$2:$E$133,'Quarterly Information'!$Q456,Exchange_Value)+AC456*$T456*SUMIF(Lists!$E$2:$E$133,'Quarterly Information'!$S456,Exchange_Value))/1000,AC456*SUMIF(Lists!$E$2:$E$133,$I456,Exchange_Value)/1000),1)</f>
        <v>0</v>
      </c>
      <c r="CA456" s="151">
        <f>ROUND(IF($I456="Other HFC Blend",(AD456*$L456*SUMIF(Lists!$E$2:$E$133,'Quarterly Information'!$K456,Exchange_Value)+AD456*$N456*SUMIF(Lists!$E$2:$E$133,'Quarterly Information'!$M456,Exchange_Value)+AD456*$P456*SUMIF(Lists!$E$2:$E$133,'Quarterly Information'!$O456,Exchange_Value)+AD456*$R456*SUMIF(Lists!$E$2:$E$133,'Quarterly Information'!$Q456,Exchange_Value)+AD456*$T456*SUMIF(Lists!$E$2:$E$133,'Quarterly Information'!$S456,Exchange_Value))/1000,AD456*SUMIF(Lists!$E$2:$E$133,$I456,Exchange_Value)/1000),1)</f>
        <v>0</v>
      </c>
      <c r="CB456" s="151">
        <f>ROUND(IF($I456="Other HFC Blend",(AE456*$L456*SUMIF(Lists!$E$2:$E$133,'Quarterly Information'!$K456,Exchange_Value)+AE456*$N456*SUMIF(Lists!$E$2:$E$133,'Quarterly Information'!$M456,Exchange_Value)+AE456*$P456*SUMIF(Lists!$E$2:$E$133,'Quarterly Information'!$O456,Exchange_Value)+AE456*$R456*SUMIF(Lists!$E$2:$E$133,'Quarterly Information'!$Q456,Exchange_Value)+AE456*$T456*SUMIF(Lists!$E$2:$E$133,'Quarterly Information'!$S456,Exchange_Value))/1000,AE456*SUMIF(Lists!$E$2:$E$133,$I456,Exchange_Value)/1000),1)</f>
        <v>0</v>
      </c>
      <c r="CC456" s="151">
        <f>ROUND(IF($I456="Other HFC Blend",(AF456*$L456*SUMIF(Lists!$E$2:$E$133,'Quarterly Information'!$K456,Exchange_Value)+AF456*$N456*SUMIF(Lists!$E$2:$E$133,'Quarterly Information'!$M456,Exchange_Value)+AF456*$P456*SUMIF(Lists!$E$2:$E$133,'Quarterly Information'!$O456,Exchange_Value)+AF456*$R456*SUMIF(Lists!$E$2:$E$133,'Quarterly Information'!$Q456,Exchange_Value)+AF456*$T456*SUMIF(Lists!$E$2:$E$133,'Quarterly Information'!$S456,Exchange_Value))/1000,AF456*SUMIF(Lists!$E$2:$E$133,$I456,Exchange_Value)/1000),1)</f>
        <v>0</v>
      </c>
    </row>
    <row r="457" spans="1:81" ht="14.1">
      <c r="A457" s="18">
        <v>415</v>
      </c>
      <c r="B457" s="46" t="str">
        <f t="shared" si="258"/>
        <v/>
      </c>
      <c r="C457" s="72"/>
      <c r="D457" s="47"/>
      <c r="E457" s="81"/>
      <c r="F457" s="48"/>
      <c r="G457" s="49"/>
      <c r="H457" s="50"/>
      <c r="I457" s="92"/>
      <c r="J457" s="104"/>
      <c r="K457" s="109"/>
      <c r="L457" s="51"/>
      <c r="M457" s="48"/>
      <c r="N457" s="51"/>
      <c r="O457" s="48"/>
      <c r="P457" s="51"/>
      <c r="Q457" s="69"/>
      <c r="R457" s="51"/>
      <c r="S457" s="69"/>
      <c r="T457" s="110"/>
      <c r="U457" s="107"/>
      <c r="V457" s="48"/>
      <c r="W457" s="52"/>
      <c r="X457" s="48"/>
      <c r="Y457" s="116"/>
      <c r="Z457" s="133"/>
      <c r="AA457" s="131"/>
      <c r="AB457" s="76"/>
      <c r="AC457" s="76"/>
      <c r="AD457" s="76"/>
      <c r="AE457" s="76"/>
      <c r="AF457" s="76"/>
      <c r="AG457" s="145"/>
      <c r="AH457"/>
      <c r="AI457" s="148">
        <f t="shared" si="222"/>
        <v>0</v>
      </c>
      <c r="AJ457" s="148">
        <f t="shared" si="223"/>
        <v>0</v>
      </c>
      <c r="AK457" s="148">
        <f t="shared" si="224"/>
        <v>0</v>
      </c>
      <c r="AL457" s="148">
        <f t="shared" si="225"/>
        <v>0</v>
      </c>
      <c r="AM457" s="148">
        <f t="shared" si="226"/>
        <v>0</v>
      </c>
      <c r="AN457" s="148">
        <f t="shared" si="227"/>
        <v>0</v>
      </c>
      <c r="AO457" s="150"/>
      <c r="AP457" s="149" t="e">
        <f t="shared" si="228"/>
        <v>#DIV/0!</v>
      </c>
      <c r="AQ457" s="149" t="e">
        <f t="shared" si="229"/>
        <v>#DIV/0!</v>
      </c>
      <c r="AR457" s="149" t="e">
        <f t="shared" si="230"/>
        <v>#DIV/0!</v>
      </c>
      <c r="AS457" s="149" t="e">
        <f t="shared" si="231"/>
        <v>#DIV/0!</v>
      </c>
      <c r="AT457" s="149" t="e">
        <f t="shared" si="232"/>
        <v>#DIV/0!</v>
      </c>
      <c r="AU457" s="148">
        <f t="shared" si="233"/>
        <v>0</v>
      </c>
      <c r="AV457" s="149" t="e">
        <f t="shared" si="234"/>
        <v>#DIV/0!</v>
      </c>
      <c r="AW457" s="149" t="e">
        <f t="shared" si="235"/>
        <v>#DIV/0!</v>
      </c>
      <c r="AX457" s="149" t="e">
        <f t="shared" si="236"/>
        <v>#DIV/0!</v>
      </c>
      <c r="AY457" s="149" t="e">
        <f t="shared" si="237"/>
        <v>#DIV/0!</v>
      </c>
      <c r="AZ457" s="149" t="e">
        <f t="shared" si="238"/>
        <v>#DIV/0!</v>
      </c>
      <c r="BA457" s="148">
        <f t="shared" si="239"/>
        <v>0</v>
      </c>
      <c r="BB457" s="149" t="e">
        <f t="shared" si="240"/>
        <v>#DIV/0!</v>
      </c>
      <c r="BC457" s="149" t="e">
        <f t="shared" si="241"/>
        <v>#DIV/0!</v>
      </c>
      <c r="BD457" s="149" t="e">
        <f t="shared" si="242"/>
        <v>#DIV/0!</v>
      </c>
      <c r="BE457" s="149" t="e">
        <f t="shared" si="243"/>
        <v>#DIV/0!</v>
      </c>
      <c r="BF457" s="149" t="e">
        <f t="shared" si="244"/>
        <v>#DIV/0!</v>
      </c>
      <c r="BG457" s="148">
        <f t="shared" si="245"/>
        <v>0</v>
      </c>
      <c r="BH457" s="149" t="e">
        <f t="shared" si="246"/>
        <v>#DIV/0!</v>
      </c>
      <c r="BI457" s="149" t="e">
        <f t="shared" si="247"/>
        <v>#DIV/0!</v>
      </c>
      <c r="BJ457" s="149" t="e">
        <f t="shared" si="248"/>
        <v>#DIV/0!</v>
      </c>
      <c r="BK457" s="149" t="e">
        <f t="shared" si="249"/>
        <v>#DIV/0!</v>
      </c>
      <c r="BL457" s="149" t="e">
        <f t="shared" si="250"/>
        <v>#DIV/0!</v>
      </c>
      <c r="BM457" s="148">
        <f t="shared" si="251"/>
        <v>0</v>
      </c>
      <c r="BN457" s="149" t="e">
        <f t="shared" si="252"/>
        <v>#DIV/0!</v>
      </c>
      <c r="BO457" s="149" t="e">
        <f t="shared" si="253"/>
        <v>#DIV/0!</v>
      </c>
      <c r="BP457" s="149" t="e">
        <f t="shared" si="254"/>
        <v>#DIV/0!</v>
      </c>
      <c r="BQ457" s="149" t="e">
        <f t="shared" si="255"/>
        <v>#DIV/0!</v>
      </c>
      <c r="BR457" s="149" t="e">
        <f t="shared" si="256"/>
        <v>#DIV/0!</v>
      </c>
      <c r="BS457" s="148">
        <f t="shared" si="257"/>
        <v>0</v>
      </c>
      <c r="BT457" s="150"/>
      <c r="BU457" s="150" t="e">
        <f>VLOOKUP(I457,Lists!$D$2:$D$19,1,FALSE)</f>
        <v>#N/A</v>
      </c>
      <c r="BV457" s="150" t="e">
        <f>VLOOKUP($I457,Blends!$B$2:$B$115,1,FALSE)</f>
        <v>#N/A</v>
      </c>
      <c r="BW457" s="150"/>
      <c r="BX457" s="151">
        <f>ROUND(IF($I457="Other HFC Blend",(AA457*$L457*SUMIF(Lists!$E$2:$E$133,'Quarterly Information'!$K457,Exchange_Value)+AA457*$N457*SUMIF(Lists!$E$2:$E$133,'Quarterly Information'!$M457,Exchange_Value)+AA457*$P457*SUMIF(Lists!$E$2:$E$133,'Quarterly Information'!$O457,Exchange_Value)+AA457*$R457*SUMIF(Lists!$E$2:$E$133,'Quarterly Information'!$Q457,Exchange_Value)+AA457*$T457*SUMIF(Lists!$E$2:$E$133,'Quarterly Information'!$S457,Exchange_Value))/1000,AA457*SUMIF(Lists!$E$2:$E$133,$I457,Exchange_Value)/1000),1)</f>
        <v>0</v>
      </c>
      <c r="BY457" s="151">
        <f>ROUND(IF($I457="Other HFC Blend",(AB457*$L457*SUMIF(Lists!$E$2:$E$133,'Quarterly Information'!$K457,Exchange_Value)+AB457*$N457*SUMIF(Lists!$E$2:$E$133,'Quarterly Information'!$M457,Exchange_Value)+AB457*$P457*SUMIF(Lists!$E$2:$E$133,'Quarterly Information'!$O457,Exchange_Value)+AB457*$R457*SUMIF(Lists!$E$2:$E$133,'Quarterly Information'!$Q457,Exchange_Value)+AB457*$T457*SUMIF(Lists!$E$2:$E$133,'Quarterly Information'!$S457,Exchange_Value))/1000,AB457*SUMIF(Lists!$E$2:$E$133,$I457,Exchange_Value)/1000),1)</f>
        <v>0</v>
      </c>
      <c r="BZ457" s="151">
        <f>ROUND(IF($I457="Other HFC Blend",(AC457*$L457*SUMIF(Lists!$E$2:$E$133,'Quarterly Information'!$K457,Exchange_Value)+AC457*$N457*SUMIF(Lists!$E$2:$E$133,'Quarterly Information'!$M457,Exchange_Value)+AC457*$P457*SUMIF(Lists!$E$2:$E$133,'Quarterly Information'!$O457,Exchange_Value)+AC457*$R457*SUMIF(Lists!$E$2:$E$133,'Quarterly Information'!$Q457,Exchange_Value)+AC457*$T457*SUMIF(Lists!$E$2:$E$133,'Quarterly Information'!$S457,Exchange_Value))/1000,AC457*SUMIF(Lists!$E$2:$E$133,$I457,Exchange_Value)/1000),1)</f>
        <v>0</v>
      </c>
      <c r="CA457" s="151">
        <f>ROUND(IF($I457="Other HFC Blend",(AD457*$L457*SUMIF(Lists!$E$2:$E$133,'Quarterly Information'!$K457,Exchange_Value)+AD457*$N457*SUMIF(Lists!$E$2:$E$133,'Quarterly Information'!$M457,Exchange_Value)+AD457*$P457*SUMIF(Lists!$E$2:$E$133,'Quarterly Information'!$O457,Exchange_Value)+AD457*$R457*SUMIF(Lists!$E$2:$E$133,'Quarterly Information'!$Q457,Exchange_Value)+AD457*$T457*SUMIF(Lists!$E$2:$E$133,'Quarterly Information'!$S457,Exchange_Value))/1000,AD457*SUMIF(Lists!$E$2:$E$133,$I457,Exchange_Value)/1000),1)</f>
        <v>0</v>
      </c>
      <c r="CB457" s="151">
        <f>ROUND(IF($I457="Other HFC Blend",(AE457*$L457*SUMIF(Lists!$E$2:$E$133,'Quarterly Information'!$K457,Exchange_Value)+AE457*$N457*SUMIF(Lists!$E$2:$E$133,'Quarterly Information'!$M457,Exchange_Value)+AE457*$P457*SUMIF(Lists!$E$2:$E$133,'Quarterly Information'!$O457,Exchange_Value)+AE457*$R457*SUMIF(Lists!$E$2:$E$133,'Quarterly Information'!$Q457,Exchange_Value)+AE457*$T457*SUMIF(Lists!$E$2:$E$133,'Quarterly Information'!$S457,Exchange_Value))/1000,AE457*SUMIF(Lists!$E$2:$E$133,$I457,Exchange_Value)/1000),1)</f>
        <v>0</v>
      </c>
      <c r="CC457" s="151">
        <f>ROUND(IF($I457="Other HFC Blend",(AF457*$L457*SUMIF(Lists!$E$2:$E$133,'Quarterly Information'!$K457,Exchange_Value)+AF457*$N457*SUMIF(Lists!$E$2:$E$133,'Quarterly Information'!$M457,Exchange_Value)+AF457*$P457*SUMIF(Lists!$E$2:$E$133,'Quarterly Information'!$O457,Exchange_Value)+AF457*$R457*SUMIF(Lists!$E$2:$E$133,'Quarterly Information'!$Q457,Exchange_Value)+AF457*$T457*SUMIF(Lists!$E$2:$E$133,'Quarterly Information'!$S457,Exchange_Value))/1000,AF457*SUMIF(Lists!$E$2:$E$133,$I457,Exchange_Value)/1000),1)</f>
        <v>0</v>
      </c>
    </row>
    <row r="458" spans="1:81" ht="14.1">
      <c r="A458" s="18">
        <v>416</v>
      </c>
      <c r="B458" s="46" t="str">
        <f t="shared" si="258"/>
        <v/>
      </c>
      <c r="C458" s="72"/>
      <c r="D458" s="47"/>
      <c r="E458" s="81"/>
      <c r="F458" s="48"/>
      <c r="G458" s="49"/>
      <c r="H458" s="50"/>
      <c r="I458" s="92"/>
      <c r="J458" s="104"/>
      <c r="K458" s="109"/>
      <c r="L458" s="51"/>
      <c r="M458" s="48"/>
      <c r="N458" s="51"/>
      <c r="O458" s="48"/>
      <c r="P458" s="51"/>
      <c r="Q458" s="69"/>
      <c r="R458" s="51"/>
      <c r="S458" s="69"/>
      <c r="T458" s="110"/>
      <c r="U458" s="107"/>
      <c r="V458" s="48"/>
      <c r="W458" s="52"/>
      <c r="X458" s="48"/>
      <c r="Y458" s="116"/>
      <c r="Z458" s="133"/>
      <c r="AA458" s="131"/>
      <c r="AB458" s="76"/>
      <c r="AC458" s="76"/>
      <c r="AD458" s="76"/>
      <c r="AE458" s="76"/>
      <c r="AF458" s="76"/>
      <c r="AG458" s="145"/>
      <c r="AH458"/>
      <c r="AI458" s="148">
        <f t="shared" si="222"/>
        <v>0</v>
      </c>
      <c r="AJ458" s="148">
        <f t="shared" si="223"/>
        <v>0</v>
      </c>
      <c r="AK458" s="148">
        <f t="shared" si="224"/>
        <v>0</v>
      </c>
      <c r="AL458" s="148">
        <f t="shared" si="225"/>
        <v>0</v>
      </c>
      <c r="AM458" s="148">
        <f t="shared" si="226"/>
        <v>0</v>
      </c>
      <c r="AN458" s="148">
        <f t="shared" si="227"/>
        <v>0</v>
      </c>
      <c r="AO458" s="150"/>
      <c r="AP458" s="149" t="e">
        <f t="shared" si="228"/>
        <v>#DIV/0!</v>
      </c>
      <c r="AQ458" s="149" t="e">
        <f t="shared" si="229"/>
        <v>#DIV/0!</v>
      </c>
      <c r="AR458" s="149" t="e">
        <f t="shared" si="230"/>
        <v>#DIV/0!</v>
      </c>
      <c r="AS458" s="149" t="e">
        <f t="shared" si="231"/>
        <v>#DIV/0!</v>
      </c>
      <c r="AT458" s="149" t="e">
        <f t="shared" si="232"/>
        <v>#DIV/0!</v>
      </c>
      <c r="AU458" s="148">
        <f t="shared" si="233"/>
        <v>0</v>
      </c>
      <c r="AV458" s="149" t="e">
        <f t="shared" si="234"/>
        <v>#DIV/0!</v>
      </c>
      <c r="AW458" s="149" t="e">
        <f t="shared" si="235"/>
        <v>#DIV/0!</v>
      </c>
      <c r="AX458" s="149" t="e">
        <f t="shared" si="236"/>
        <v>#DIV/0!</v>
      </c>
      <c r="AY458" s="149" t="e">
        <f t="shared" si="237"/>
        <v>#DIV/0!</v>
      </c>
      <c r="AZ458" s="149" t="e">
        <f t="shared" si="238"/>
        <v>#DIV/0!</v>
      </c>
      <c r="BA458" s="148">
        <f t="shared" si="239"/>
        <v>0</v>
      </c>
      <c r="BB458" s="149" t="e">
        <f t="shared" si="240"/>
        <v>#DIV/0!</v>
      </c>
      <c r="BC458" s="149" t="e">
        <f t="shared" si="241"/>
        <v>#DIV/0!</v>
      </c>
      <c r="BD458" s="149" t="e">
        <f t="shared" si="242"/>
        <v>#DIV/0!</v>
      </c>
      <c r="BE458" s="149" t="e">
        <f t="shared" si="243"/>
        <v>#DIV/0!</v>
      </c>
      <c r="BF458" s="149" t="e">
        <f t="shared" si="244"/>
        <v>#DIV/0!</v>
      </c>
      <c r="BG458" s="148">
        <f t="shared" si="245"/>
        <v>0</v>
      </c>
      <c r="BH458" s="149" t="e">
        <f t="shared" si="246"/>
        <v>#DIV/0!</v>
      </c>
      <c r="BI458" s="149" t="e">
        <f t="shared" si="247"/>
        <v>#DIV/0!</v>
      </c>
      <c r="BJ458" s="149" t="e">
        <f t="shared" si="248"/>
        <v>#DIV/0!</v>
      </c>
      <c r="BK458" s="149" t="e">
        <f t="shared" si="249"/>
        <v>#DIV/0!</v>
      </c>
      <c r="BL458" s="149" t="e">
        <f t="shared" si="250"/>
        <v>#DIV/0!</v>
      </c>
      <c r="BM458" s="148">
        <f t="shared" si="251"/>
        <v>0</v>
      </c>
      <c r="BN458" s="149" t="e">
        <f t="shared" si="252"/>
        <v>#DIV/0!</v>
      </c>
      <c r="BO458" s="149" t="e">
        <f t="shared" si="253"/>
        <v>#DIV/0!</v>
      </c>
      <c r="BP458" s="149" t="e">
        <f t="shared" si="254"/>
        <v>#DIV/0!</v>
      </c>
      <c r="BQ458" s="149" t="e">
        <f t="shared" si="255"/>
        <v>#DIV/0!</v>
      </c>
      <c r="BR458" s="149" t="e">
        <f t="shared" si="256"/>
        <v>#DIV/0!</v>
      </c>
      <c r="BS458" s="148">
        <f t="shared" si="257"/>
        <v>0</v>
      </c>
      <c r="BT458" s="150"/>
      <c r="BU458" s="150" t="e">
        <f>VLOOKUP(I458,Lists!$D$2:$D$19,1,FALSE)</f>
        <v>#N/A</v>
      </c>
      <c r="BV458" s="150" t="e">
        <f>VLOOKUP($I458,Blends!$B$2:$B$115,1,FALSE)</f>
        <v>#N/A</v>
      </c>
      <c r="BW458" s="150"/>
      <c r="BX458" s="151">
        <f>ROUND(IF($I458="Other HFC Blend",(AA458*$L458*SUMIF(Lists!$E$2:$E$133,'Quarterly Information'!$K458,Exchange_Value)+AA458*$N458*SUMIF(Lists!$E$2:$E$133,'Quarterly Information'!$M458,Exchange_Value)+AA458*$P458*SUMIF(Lists!$E$2:$E$133,'Quarterly Information'!$O458,Exchange_Value)+AA458*$R458*SUMIF(Lists!$E$2:$E$133,'Quarterly Information'!$Q458,Exchange_Value)+AA458*$T458*SUMIF(Lists!$E$2:$E$133,'Quarterly Information'!$S458,Exchange_Value))/1000,AA458*SUMIF(Lists!$E$2:$E$133,$I458,Exchange_Value)/1000),1)</f>
        <v>0</v>
      </c>
      <c r="BY458" s="151">
        <f>ROUND(IF($I458="Other HFC Blend",(AB458*$L458*SUMIF(Lists!$E$2:$E$133,'Quarterly Information'!$K458,Exchange_Value)+AB458*$N458*SUMIF(Lists!$E$2:$E$133,'Quarterly Information'!$M458,Exchange_Value)+AB458*$P458*SUMIF(Lists!$E$2:$E$133,'Quarterly Information'!$O458,Exchange_Value)+AB458*$R458*SUMIF(Lists!$E$2:$E$133,'Quarterly Information'!$Q458,Exchange_Value)+AB458*$T458*SUMIF(Lists!$E$2:$E$133,'Quarterly Information'!$S458,Exchange_Value))/1000,AB458*SUMIF(Lists!$E$2:$E$133,$I458,Exchange_Value)/1000),1)</f>
        <v>0</v>
      </c>
      <c r="BZ458" s="151">
        <f>ROUND(IF($I458="Other HFC Blend",(AC458*$L458*SUMIF(Lists!$E$2:$E$133,'Quarterly Information'!$K458,Exchange_Value)+AC458*$N458*SUMIF(Lists!$E$2:$E$133,'Quarterly Information'!$M458,Exchange_Value)+AC458*$P458*SUMIF(Lists!$E$2:$E$133,'Quarterly Information'!$O458,Exchange_Value)+AC458*$R458*SUMIF(Lists!$E$2:$E$133,'Quarterly Information'!$Q458,Exchange_Value)+AC458*$T458*SUMIF(Lists!$E$2:$E$133,'Quarterly Information'!$S458,Exchange_Value))/1000,AC458*SUMIF(Lists!$E$2:$E$133,$I458,Exchange_Value)/1000),1)</f>
        <v>0</v>
      </c>
      <c r="CA458" s="151">
        <f>ROUND(IF($I458="Other HFC Blend",(AD458*$L458*SUMIF(Lists!$E$2:$E$133,'Quarterly Information'!$K458,Exchange_Value)+AD458*$N458*SUMIF(Lists!$E$2:$E$133,'Quarterly Information'!$M458,Exchange_Value)+AD458*$P458*SUMIF(Lists!$E$2:$E$133,'Quarterly Information'!$O458,Exchange_Value)+AD458*$R458*SUMIF(Lists!$E$2:$E$133,'Quarterly Information'!$Q458,Exchange_Value)+AD458*$T458*SUMIF(Lists!$E$2:$E$133,'Quarterly Information'!$S458,Exchange_Value))/1000,AD458*SUMIF(Lists!$E$2:$E$133,$I458,Exchange_Value)/1000),1)</f>
        <v>0</v>
      </c>
      <c r="CB458" s="151">
        <f>ROUND(IF($I458="Other HFC Blend",(AE458*$L458*SUMIF(Lists!$E$2:$E$133,'Quarterly Information'!$K458,Exchange_Value)+AE458*$N458*SUMIF(Lists!$E$2:$E$133,'Quarterly Information'!$M458,Exchange_Value)+AE458*$P458*SUMIF(Lists!$E$2:$E$133,'Quarterly Information'!$O458,Exchange_Value)+AE458*$R458*SUMIF(Lists!$E$2:$E$133,'Quarterly Information'!$Q458,Exchange_Value)+AE458*$T458*SUMIF(Lists!$E$2:$E$133,'Quarterly Information'!$S458,Exchange_Value))/1000,AE458*SUMIF(Lists!$E$2:$E$133,$I458,Exchange_Value)/1000),1)</f>
        <v>0</v>
      </c>
      <c r="CC458" s="151">
        <f>ROUND(IF($I458="Other HFC Blend",(AF458*$L458*SUMIF(Lists!$E$2:$E$133,'Quarterly Information'!$K458,Exchange_Value)+AF458*$N458*SUMIF(Lists!$E$2:$E$133,'Quarterly Information'!$M458,Exchange_Value)+AF458*$P458*SUMIF(Lists!$E$2:$E$133,'Quarterly Information'!$O458,Exchange_Value)+AF458*$R458*SUMIF(Lists!$E$2:$E$133,'Quarterly Information'!$Q458,Exchange_Value)+AF458*$T458*SUMIF(Lists!$E$2:$E$133,'Quarterly Information'!$S458,Exchange_Value))/1000,AF458*SUMIF(Lists!$E$2:$E$133,$I458,Exchange_Value)/1000),1)</f>
        <v>0</v>
      </c>
    </row>
    <row r="459" spans="1:81" ht="14.1">
      <c r="A459" s="18">
        <v>417</v>
      </c>
      <c r="B459" s="46" t="str">
        <f t="shared" si="258"/>
        <v/>
      </c>
      <c r="C459" s="72"/>
      <c r="D459" s="47"/>
      <c r="E459" s="81"/>
      <c r="F459" s="48"/>
      <c r="G459" s="49"/>
      <c r="H459" s="50"/>
      <c r="I459" s="92"/>
      <c r="J459" s="104"/>
      <c r="K459" s="109"/>
      <c r="L459" s="51"/>
      <c r="M459" s="48"/>
      <c r="N459" s="51"/>
      <c r="O459" s="48"/>
      <c r="P459" s="51"/>
      <c r="Q459" s="69"/>
      <c r="R459" s="51"/>
      <c r="S459" s="69"/>
      <c r="T459" s="110"/>
      <c r="U459" s="107"/>
      <c r="V459" s="48"/>
      <c r="W459" s="52"/>
      <c r="X459" s="48"/>
      <c r="Y459" s="116"/>
      <c r="Z459" s="133"/>
      <c r="AA459" s="131"/>
      <c r="AB459" s="76"/>
      <c r="AC459" s="76"/>
      <c r="AD459" s="76"/>
      <c r="AE459" s="76"/>
      <c r="AF459" s="76"/>
      <c r="AG459" s="145"/>
      <c r="AH459"/>
      <c r="AI459" s="148">
        <f t="shared" si="222"/>
        <v>0</v>
      </c>
      <c r="AJ459" s="148">
        <f t="shared" si="223"/>
        <v>0</v>
      </c>
      <c r="AK459" s="148">
        <f t="shared" si="224"/>
        <v>0</v>
      </c>
      <c r="AL459" s="148">
        <f t="shared" si="225"/>
        <v>0</v>
      </c>
      <c r="AM459" s="148">
        <f t="shared" si="226"/>
        <v>0</v>
      </c>
      <c r="AN459" s="148">
        <f t="shared" si="227"/>
        <v>0</v>
      </c>
      <c r="AO459" s="150"/>
      <c r="AP459" s="149" t="e">
        <f t="shared" si="228"/>
        <v>#DIV/0!</v>
      </c>
      <c r="AQ459" s="149" t="e">
        <f t="shared" si="229"/>
        <v>#DIV/0!</v>
      </c>
      <c r="AR459" s="149" t="e">
        <f t="shared" si="230"/>
        <v>#DIV/0!</v>
      </c>
      <c r="AS459" s="149" t="e">
        <f t="shared" si="231"/>
        <v>#DIV/0!</v>
      </c>
      <c r="AT459" s="149" t="e">
        <f t="shared" si="232"/>
        <v>#DIV/0!</v>
      </c>
      <c r="AU459" s="148">
        <f t="shared" si="233"/>
        <v>0</v>
      </c>
      <c r="AV459" s="149" t="e">
        <f t="shared" si="234"/>
        <v>#DIV/0!</v>
      </c>
      <c r="AW459" s="149" t="e">
        <f t="shared" si="235"/>
        <v>#DIV/0!</v>
      </c>
      <c r="AX459" s="149" t="e">
        <f t="shared" si="236"/>
        <v>#DIV/0!</v>
      </c>
      <c r="AY459" s="149" t="e">
        <f t="shared" si="237"/>
        <v>#DIV/0!</v>
      </c>
      <c r="AZ459" s="149" t="e">
        <f t="shared" si="238"/>
        <v>#DIV/0!</v>
      </c>
      <c r="BA459" s="148">
        <f t="shared" si="239"/>
        <v>0</v>
      </c>
      <c r="BB459" s="149" t="e">
        <f t="shared" si="240"/>
        <v>#DIV/0!</v>
      </c>
      <c r="BC459" s="149" t="e">
        <f t="shared" si="241"/>
        <v>#DIV/0!</v>
      </c>
      <c r="BD459" s="149" t="e">
        <f t="shared" si="242"/>
        <v>#DIV/0!</v>
      </c>
      <c r="BE459" s="149" t="e">
        <f t="shared" si="243"/>
        <v>#DIV/0!</v>
      </c>
      <c r="BF459" s="149" t="e">
        <f t="shared" si="244"/>
        <v>#DIV/0!</v>
      </c>
      <c r="BG459" s="148">
        <f t="shared" si="245"/>
        <v>0</v>
      </c>
      <c r="BH459" s="149" t="e">
        <f t="shared" si="246"/>
        <v>#DIV/0!</v>
      </c>
      <c r="BI459" s="149" t="e">
        <f t="shared" si="247"/>
        <v>#DIV/0!</v>
      </c>
      <c r="BJ459" s="149" t="e">
        <f t="shared" si="248"/>
        <v>#DIV/0!</v>
      </c>
      <c r="BK459" s="149" t="e">
        <f t="shared" si="249"/>
        <v>#DIV/0!</v>
      </c>
      <c r="BL459" s="149" t="e">
        <f t="shared" si="250"/>
        <v>#DIV/0!</v>
      </c>
      <c r="BM459" s="148">
        <f t="shared" si="251"/>
        <v>0</v>
      </c>
      <c r="BN459" s="149" t="e">
        <f t="shared" si="252"/>
        <v>#DIV/0!</v>
      </c>
      <c r="BO459" s="149" t="e">
        <f t="shared" si="253"/>
        <v>#DIV/0!</v>
      </c>
      <c r="BP459" s="149" t="e">
        <f t="shared" si="254"/>
        <v>#DIV/0!</v>
      </c>
      <c r="BQ459" s="149" t="e">
        <f t="shared" si="255"/>
        <v>#DIV/0!</v>
      </c>
      <c r="BR459" s="149" t="e">
        <f t="shared" si="256"/>
        <v>#DIV/0!</v>
      </c>
      <c r="BS459" s="148">
        <f t="shared" si="257"/>
        <v>0</v>
      </c>
      <c r="BT459" s="150"/>
      <c r="BU459" s="150" t="e">
        <f>VLOOKUP(I459,Lists!$D$2:$D$19,1,FALSE)</f>
        <v>#N/A</v>
      </c>
      <c r="BV459" s="150" t="e">
        <f>VLOOKUP($I459,Blends!$B$2:$B$115,1,FALSE)</f>
        <v>#N/A</v>
      </c>
      <c r="BW459" s="150"/>
      <c r="BX459" s="151">
        <f>ROUND(IF($I459="Other HFC Blend",(AA459*$L459*SUMIF(Lists!$E$2:$E$133,'Quarterly Information'!$K459,Exchange_Value)+AA459*$N459*SUMIF(Lists!$E$2:$E$133,'Quarterly Information'!$M459,Exchange_Value)+AA459*$P459*SUMIF(Lists!$E$2:$E$133,'Quarterly Information'!$O459,Exchange_Value)+AA459*$R459*SUMIF(Lists!$E$2:$E$133,'Quarterly Information'!$Q459,Exchange_Value)+AA459*$T459*SUMIF(Lists!$E$2:$E$133,'Quarterly Information'!$S459,Exchange_Value))/1000,AA459*SUMIF(Lists!$E$2:$E$133,$I459,Exchange_Value)/1000),1)</f>
        <v>0</v>
      </c>
      <c r="BY459" s="151">
        <f>ROUND(IF($I459="Other HFC Blend",(AB459*$L459*SUMIF(Lists!$E$2:$E$133,'Quarterly Information'!$K459,Exchange_Value)+AB459*$N459*SUMIF(Lists!$E$2:$E$133,'Quarterly Information'!$M459,Exchange_Value)+AB459*$P459*SUMIF(Lists!$E$2:$E$133,'Quarterly Information'!$O459,Exchange_Value)+AB459*$R459*SUMIF(Lists!$E$2:$E$133,'Quarterly Information'!$Q459,Exchange_Value)+AB459*$T459*SUMIF(Lists!$E$2:$E$133,'Quarterly Information'!$S459,Exchange_Value))/1000,AB459*SUMIF(Lists!$E$2:$E$133,$I459,Exchange_Value)/1000),1)</f>
        <v>0</v>
      </c>
      <c r="BZ459" s="151">
        <f>ROUND(IF($I459="Other HFC Blend",(AC459*$L459*SUMIF(Lists!$E$2:$E$133,'Quarterly Information'!$K459,Exchange_Value)+AC459*$N459*SUMIF(Lists!$E$2:$E$133,'Quarterly Information'!$M459,Exchange_Value)+AC459*$P459*SUMIF(Lists!$E$2:$E$133,'Quarterly Information'!$O459,Exchange_Value)+AC459*$R459*SUMIF(Lists!$E$2:$E$133,'Quarterly Information'!$Q459,Exchange_Value)+AC459*$T459*SUMIF(Lists!$E$2:$E$133,'Quarterly Information'!$S459,Exchange_Value))/1000,AC459*SUMIF(Lists!$E$2:$E$133,$I459,Exchange_Value)/1000),1)</f>
        <v>0</v>
      </c>
      <c r="CA459" s="151">
        <f>ROUND(IF($I459="Other HFC Blend",(AD459*$L459*SUMIF(Lists!$E$2:$E$133,'Quarterly Information'!$K459,Exchange_Value)+AD459*$N459*SUMIF(Lists!$E$2:$E$133,'Quarterly Information'!$M459,Exchange_Value)+AD459*$P459*SUMIF(Lists!$E$2:$E$133,'Quarterly Information'!$O459,Exchange_Value)+AD459*$R459*SUMIF(Lists!$E$2:$E$133,'Quarterly Information'!$Q459,Exchange_Value)+AD459*$T459*SUMIF(Lists!$E$2:$E$133,'Quarterly Information'!$S459,Exchange_Value))/1000,AD459*SUMIF(Lists!$E$2:$E$133,$I459,Exchange_Value)/1000),1)</f>
        <v>0</v>
      </c>
      <c r="CB459" s="151">
        <f>ROUND(IF($I459="Other HFC Blend",(AE459*$L459*SUMIF(Lists!$E$2:$E$133,'Quarterly Information'!$K459,Exchange_Value)+AE459*$N459*SUMIF(Lists!$E$2:$E$133,'Quarterly Information'!$M459,Exchange_Value)+AE459*$P459*SUMIF(Lists!$E$2:$E$133,'Quarterly Information'!$O459,Exchange_Value)+AE459*$R459*SUMIF(Lists!$E$2:$E$133,'Quarterly Information'!$Q459,Exchange_Value)+AE459*$T459*SUMIF(Lists!$E$2:$E$133,'Quarterly Information'!$S459,Exchange_Value))/1000,AE459*SUMIF(Lists!$E$2:$E$133,$I459,Exchange_Value)/1000),1)</f>
        <v>0</v>
      </c>
      <c r="CC459" s="151">
        <f>ROUND(IF($I459="Other HFC Blend",(AF459*$L459*SUMIF(Lists!$E$2:$E$133,'Quarterly Information'!$K459,Exchange_Value)+AF459*$N459*SUMIF(Lists!$E$2:$E$133,'Quarterly Information'!$M459,Exchange_Value)+AF459*$P459*SUMIF(Lists!$E$2:$E$133,'Quarterly Information'!$O459,Exchange_Value)+AF459*$R459*SUMIF(Lists!$E$2:$E$133,'Quarterly Information'!$Q459,Exchange_Value)+AF459*$T459*SUMIF(Lists!$E$2:$E$133,'Quarterly Information'!$S459,Exchange_Value))/1000,AF459*SUMIF(Lists!$E$2:$E$133,$I459,Exchange_Value)/1000),1)</f>
        <v>0</v>
      </c>
    </row>
    <row r="460" spans="1:81" ht="14.1">
      <c r="A460" s="18">
        <v>418</v>
      </c>
      <c r="B460" s="46" t="str">
        <f t="shared" si="258"/>
        <v/>
      </c>
      <c r="C460" s="72"/>
      <c r="D460" s="47"/>
      <c r="E460" s="81"/>
      <c r="F460" s="48"/>
      <c r="G460" s="49"/>
      <c r="H460" s="50"/>
      <c r="I460" s="92"/>
      <c r="J460" s="104"/>
      <c r="K460" s="109"/>
      <c r="L460" s="51"/>
      <c r="M460" s="48"/>
      <c r="N460" s="51"/>
      <c r="O460" s="48"/>
      <c r="P460" s="51"/>
      <c r="Q460" s="69"/>
      <c r="R460" s="51"/>
      <c r="S460" s="69"/>
      <c r="T460" s="110"/>
      <c r="U460" s="107"/>
      <c r="V460" s="48"/>
      <c r="W460" s="52"/>
      <c r="X460" s="48"/>
      <c r="Y460" s="116"/>
      <c r="Z460" s="133"/>
      <c r="AA460" s="131"/>
      <c r="AB460" s="76"/>
      <c r="AC460" s="76"/>
      <c r="AD460" s="76"/>
      <c r="AE460" s="76"/>
      <c r="AF460" s="76"/>
      <c r="AG460" s="145"/>
      <c r="AH460"/>
      <c r="AI460" s="148">
        <f t="shared" si="222"/>
        <v>0</v>
      </c>
      <c r="AJ460" s="148">
        <f t="shared" si="223"/>
        <v>0</v>
      </c>
      <c r="AK460" s="148">
        <f t="shared" si="224"/>
        <v>0</v>
      </c>
      <c r="AL460" s="148">
        <f t="shared" si="225"/>
        <v>0</v>
      </c>
      <c r="AM460" s="148">
        <f t="shared" si="226"/>
        <v>0</v>
      </c>
      <c r="AN460" s="148">
        <f t="shared" si="227"/>
        <v>0</v>
      </c>
      <c r="AO460" s="150"/>
      <c r="AP460" s="149" t="e">
        <f t="shared" si="228"/>
        <v>#DIV/0!</v>
      </c>
      <c r="AQ460" s="149" t="e">
        <f t="shared" si="229"/>
        <v>#DIV/0!</v>
      </c>
      <c r="AR460" s="149" t="e">
        <f t="shared" si="230"/>
        <v>#DIV/0!</v>
      </c>
      <c r="AS460" s="149" t="e">
        <f t="shared" si="231"/>
        <v>#DIV/0!</v>
      </c>
      <c r="AT460" s="149" t="e">
        <f t="shared" si="232"/>
        <v>#DIV/0!</v>
      </c>
      <c r="AU460" s="148">
        <f t="shared" si="233"/>
        <v>0</v>
      </c>
      <c r="AV460" s="149" t="e">
        <f t="shared" si="234"/>
        <v>#DIV/0!</v>
      </c>
      <c r="AW460" s="149" t="e">
        <f t="shared" si="235"/>
        <v>#DIV/0!</v>
      </c>
      <c r="AX460" s="149" t="e">
        <f t="shared" si="236"/>
        <v>#DIV/0!</v>
      </c>
      <c r="AY460" s="149" t="e">
        <f t="shared" si="237"/>
        <v>#DIV/0!</v>
      </c>
      <c r="AZ460" s="149" t="e">
        <f t="shared" si="238"/>
        <v>#DIV/0!</v>
      </c>
      <c r="BA460" s="148">
        <f t="shared" si="239"/>
        <v>0</v>
      </c>
      <c r="BB460" s="149" t="e">
        <f t="shared" si="240"/>
        <v>#DIV/0!</v>
      </c>
      <c r="BC460" s="149" t="e">
        <f t="shared" si="241"/>
        <v>#DIV/0!</v>
      </c>
      <c r="BD460" s="149" t="e">
        <f t="shared" si="242"/>
        <v>#DIV/0!</v>
      </c>
      <c r="BE460" s="149" t="e">
        <f t="shared" si="243"/>
        <v>#DIV/0!</v>
      </c>
      <c r="BF460" s="149" t="e">
        <f t="shared" si="244"/>
        <v>#DIV/0!</v>
      </c>
      <c r="BG460" s="148">
        <f t="shared" si="245"/>
        <v>0</v>
      </c>
      <c r="BH460" s="149" t="e">
        <f t="shared" si="246"/>
        <v>#DIV/0!</v>
      </c>
      <c r="BI460" s="149" t="e">
        <f t="shared" si="247"/>
        <v>#DIV/0!</v>
      </c>
      <c r="BJ460" s="149" t="e">
        <f t="shared" si="248"/>
        <v>#DIV/0!</v>
      </c>
      <c r="BK460" s="149" t="e">
        <f t="shared" si="249"/>
        <v>#DIV/0!</v>
      </c>
      <c r="BL460" s="149" t="e">
        <f t="shared" si="250"/>
        <v>#DIV/0!</v>
      </c>
      <c r="BM460" s="148">
        <f t="shared" si="251"/>
        <v>0</v>
      </c>
      <c r="BN460" s="149" t="e">
        <f t="shared" si="252"/>
        <v>#DIV/0!</v>
      </c>
      <c r="BO460" s="149" t="e">
        <f t="shared" si="253"/>
        <v>#DIV/0!</v>
      </c>
      <c r="BP460" s="149" t="e">
        <f t="shared" si="254"/>
        <v>#DIV/0!</v>
      </c>
      <c r="BQ460" s="149" t="e">
        <f t="shared" si="255"/>
        <v>#DIV/0!</v>
      </c>
      <c r="BR460" s="149" t="e">
        <f t="shared" si="256"/>
        <v>#DIV/0!</v>
      </c>
      <c r="BS460" s="148">
        <f t="shared" si="257"/>
        <v>0</v>
      </c>
      <c r="BT460" s="150"/>
      <c r="BU460" s="150" t="e">
        <f>VLOOKUP(I460,Lists!$D$2:$D$19,1,FALSE)</f>
        <v>#N/A</v>
      </c>
      <c r="BV460" s="150" t="e">
        <f>VLOOKUP($I460,Blends!$B$2:$B$115,1,FALSE)</f>
        <v>#N/A</v>
      </c>
      <c r="BW460" s="150"/>
      <c r="BX460" s="151">
        <f>ROUND(IF($I460="Other HFC Blend",(AA460*$L460*SUMIF(Lists!$E$2:$E$133,'Quarterly Information'!$K460,Exchange_Value)+AA460*$N460*SUMIF(Lists!$E$2:$E$133,'Quarterly Information'!$M460,Exchange_Value)+AA460*$P460*SUMIF(Lists!$E$2:$E$133,'Quarterly Information'!$O460,Exchange_Value)+AA460*$R460*SUMIF(Lists!$E$2:$E$133,'Quarterly Information'!$Q460,Exchange_Value)+AA460*$T460*SUMIF(Lists!$E$2:$E$133,'Quarterly Information'!$S460,Exchange_Value))/1000,AA460*SUMIF(Lists!$E$2:$E$133,$I460,Exchange_Value)/1000),1)</f>
        <v>0</v>
      </c>
      <c r="BY460" s="151">
        <f>ROUND(IF($I460="Other HFC Blend",(AB460*$L460*SUMIF(Lists!$E$2:$E$133,'Quarterly Information'!$K460,Exchange_Value)+AB460*$N460*SUMIF(Lists!$E$2:$E$133,'Quarterly Information'!$M460,Exchange_Value)+AB460*$P460*SUMIF(Lists!$E$2:$E$133,'Quarterly Information'!$O460,Exchange_Value)+AB460*$R460*SUMIF(Lists!$E$2:$E$133,'Quarterly Information'!$Q460,Exchange_Value)+AB460*$T460*SUMIF(Lists!$E$2:$E$133,'Quarterly Information'!$S460,Exchange_Value))/1000,AB460*SUMIF(Lists!$E$2:$E$133,$I460,Exchange_Value)/1000),1)</f>
        <v>0</v>
      </c>
      <c r="BZ460" s="151">
        <f>ROUND(IF($I460="Other HFC Blend",(AC460*$L460*SUMIF(Lists!$E$2:$E$133,'Quarterly Information'!$K460,Exchange_Value)+AC460*$N460*SUMIF(Lists!$E$2:$E$133,'Quarterly Information'!$M460,Exchange_Value)+AC460*$P460*SUMIF(Lists!$E$2:$E$133,'Quarterly Information'!$O460,Exchange_Value)+AC460*$R460*SUMIF(Lists!$E$2:$E$133,'Quarterly Information'!$Q460,Exchange_Value)+AC460*$T460*SUMIF(Lists!$E$2:$E$133,'Quarterly Information'!$S460,Exchange_Value))/1000,AC460*SUMIF(Lists!$E$2:$E$133,$I460,Exchange_Value)/1000),1)</f>
        <v>0</v>
      </c>
      <c r="CA460" s="151">
        <f>ROUND(IF($I460="Other HFC Blend",(AD460*$L460*SUMIF(Lists!$E$2:$E$133,'Quarterly Information'!$K460,Exchange_Value)+AD460*$N460*SUMIF(Lists!$E$2:$E$133,'Quarterly Information'!$M460,Exchange_Value)+AD460*$P460*SUMIF(Lists!$E$2:$E$133,'Quarterly Information'!$O460,Exchange_Value)+AD460*$R460*SUMIF(Lists!$E$2:$E$133,'Quarterly Information'!$Q460,Exchange_Value)+AD460*$T460*SUMIF(Lists!$E$2:$E$133,'Quarterly Information'!$S460,Exchange_Value))/1000,AD460*SUMIF(Lists!$E$2:$E$133,$I460,Exchange_Value)/1000),1)</f>
        <v>0</v>
      </c>
      <c r="CB460" s="151">
        <f>ROUND(IF($I460="Other HFC Blend",(AE460*$L460*SUMIF(Lists!$E$2:$E$133,'Quarterly Information'!$K460,Exchange_Value)+AE460*$N460*SUMIF(Lists!$E$2:$E$133,'Quarterly Information'!$M460,Exchange_Value)+AE460*$P460*SUMIF(Lists!$E$2:$E$133,'Quarterly Information'!$O460,Exchange_Value)+AE460*$R460*SUMIF(Lists!$E$2:$E$133,'Quarterly Information'!$Q460,Exchange_Value)+AE460*$T460*SUMIF(Lists!$E$2:$E$133,'Quarterly Information'!$S460,Exchange_Value))/1000,AE460*SUMIF(Lists!$E$2:$E$133,$I460,Exchange_Value)/1000),1)</f>
        <v>0</v>
      </c>
      <c r="CC460" s="151">
        <f>ROUND(IF($I460="Other HFC Blend",(AF460*$L460*SUMIF(Lists!$E$2:$E$133,'Quarterly Information'!$K460,Exchange_Value)+AF460*$N460*SUMIF(Lists!$E$2:$E$133,'Quarterly Information'!$M460,Exchange_Value)+AF460*$P460*SUMIF(Lists!$E$2:$E$133,'Quarterly Information'!$O460,Exchange_Value)+AF460*$R460*SUMIF(Lists!$E$2:$E$133,'Quarterly Information'!$Q460,Exchange_Value)+AF460*$T460*SUMIF(Lists!$E$2:$E$133,'Quarterly Information'!$S460,Exchange_Value))/1000,AF460*SUMIF(Lists!$E$2:$E$133,$I460,Exchange_Value)/1000),1)</f>
        <v>0</v>
      </c>
    </row>
    <row r="461" spans="1:81" ht="14.1">
      <c r="A461" s="18">
        <v>419</v>
      </c>
      <c r="B461" s="46" t="str">
        <f t="shared" si="258"/>
        <v/>
      </c>
      <c r="C461" s="72"/>
      <c r="D461" s="47"/>
      <c r="E461" s="81"/>
      <c r="F461" s="48"/>
      <c r="G461" s="49"/>
      <c r="H461" s="50"/>
      <c r="I461" s="92"/>
      <c r="J461" s="104"/>
      <c r="K461" s="109"/>
      <c r="L461" s="51"/>
      <c r="M461" s="48"/>
      <c r="N461" s="51"/>
      <c r="O461" s="48"/>
      <c r="P461" s="51"/>
      <c r="Q461" s="69"/>
      <c r="R461" s="51"/>
      <c r="S461" s="69"/>
      <c r="T461" s="110"/>
      <c r="U461" s="107"/>
      <c r="V461" s="48"/>
      <c r="W461" s="52"/>
      <c r="X461" s="48"/>
      <c r="Y461" s="116"/>
      <c r="Z461" s="133"/>
      <c r="AA461" s="131"/>
      <c r="AB461" s="76"/>
      <c r="AC461" s="76"/>
      <c r="AD461" s="76"/>
      <c r="AE461" s="76"/>
      <c r="AF461" s="76"/>
      <c r="AG461" s="145"/>
      <c r="AH461"/>
      <c r="AI461" s="148">
        <f t="shared" si="222"/>
        <v>0</v>
      </c>
      <c r="AJ461" s="148">
        <f t="shared" si="223"/>
        <v>0</v>
      </c>
      <c r="AK461" s="148">
        <f t="shared" si="224"/>
        <v>0</v>
      </c>
      <c r="AL461" s="148">
        <f t="shared" si="225"/>
        <v>0</v>
      </c>
      <c r="AM461" s="148">
        <f t="shared" si="226"/>
        <v>0</v>
      </c>
      <c r="AN461" s="148">
        <f t="shared" si="227"/>
        <v>0</v>
      </c>
      <c r="AO461" s="150"/>
      <c r="AP461" s="149" t="e">
        <f t="shared" si="228"/>
        <v>#DIV/0!</v>
      </c>
      <c r="AQ461" s="149" t="e">
        <f t="shared" si="229"/>
        <v>#DIV/0!</v>
      </c>
      <c r="AR461" s="149" t="e">
        <f t="shared" si="230"/>
        <v>#DIV/0!</v>
      </c>
      <c r="AS461" s="149" t="e">
        <f t="shared" si="231"/>
        <v>#DIV/0!</v>
      </c>
      <c r="AT461" s="149" t="e">
        <f t="shared" si="232"/>
        <v>#DIV/0!</v>
      </c>
      <c r="AU461" s="148">
        <f t="shared" si="233"/>
        <v>0</v>
      </c>
      <c r="AV461" s="149" t="e">
        <f t="shared" si="234"/>
        <v>#DIV/0!</v>
      </c>
      <c r="AW461" s="149" t="e">
        <f t="shared" si="235"/>
        <v>#DIV/0!</v>
      </c>
      <c r="AX461" s="149" t="e">
        <f t="shared" si="236"/>
        <v>#DIV/0!</v>
      </c>
      <c r="AY461" s="149" t="e">
        <f t="shared" si="237"/>
        <v>#DIV/0!</v>
      </c>
      <c r="AZ461" s="149" t="e">
        <f t="shared" si="238"/>
        <v>#DIV/0!</v>
      </c>
      <c r="BA461" s="148">
        <f t="shared" si="239"/>
        <v>0</v>
      </c>
      <c r="BB461" s="149" t="e">
        <f t="shared" si="240"/>
        <v>#DIV/0!</v>
      </c>
      <c r="BC461" s="149" t="e">
        <f t="shared" si="241"/>
        <v>#DIV/0!</v>
      </c>
      <c r="BD461" s="149" t="e">
        <f t="shared" si="242"/>
        <v>#DIV/0!</v>
      </c>
      <c r="BE461" s="149" t="e">
        <f t="shared" si="243"/>
        <v>#DIV/0!</v>
      </c>
      <c r="BF461" s="149" t="e">
        <f t="shared" si="244"/>
        <v>#DIV/0!</v>
      </c>
      <c r="BG461" s="148">
        <f t="shared" si="245"/>
        <v>0</v>
      </c>
      <c r="BH461" s="149" t="e">
        <f t="shared" si="246"/>
        <v>#DIV/0!</v>
      </c>
      <c r="BI461" s="149" t="e">
        <f t="shared" si="247"/>
        <v>#DIV/0!</v>
      </c>
      <c r="BJ461" s="149" t="e">
        <f t="shared" si="248"/>
        <v>#DIV/0!</v>
      </c>
      <c r="BK461" s="149" t="e">
        <f t="shared" si="249"/>
        <v>#DIV/0!</v>
      </c>
      <c r="BL461" s="149" t="e">
        <f t="shared" si="250"/>
        <v>#DIV/0!</v>
      </c>
      <c r="BM461" s="148">
        <f t="shared" si="251"/>
        <v>0</v>
      </c>
      <c r="BN461" s="149" t="e">
        <f t="shared" si="252"/>
        <v>#DIV/0!</v>
      </c>
      <c r="BO461" s="149" t="e">
        <f t="shared" si="253"/>
        <v>#DIV/0!</v>
      </c>
      <c r="BP461" s="149" t="e">
        <f t="shared" si="254"/>
        <v>#DIV/0!</v>
      </c>
      <c r="BQ461" s="149" t="e">
        <f t="shared" si="255"/>
        <v>#DIV/0!</v>
      </c>
      <c r="BR461" s="149" t="e">
        <f t="shared" si="256"/>
        <v>#DIV/0!</v>
      </c>
      <c r="BS461" s="148">
        <f t="shared" si="257"/>
        <v>0</v>
      </c>
      <c r="BT461" s="150"/>
      <c r="BU461" s="150" t="e">
        <f>VLOOKUP(I461,Lists!$D$2:$D$19,1,FALSE)</f>
        <v>#N/A</v>
      </c>
      <c r="BV461" s="150" t="e">
        <f>VLOOKUP($I461,Blends!$B$2:$B$115,1,FALSE)</f>
        <v>#N/A</v>
      </c>
      <c r="BW461" s="150"/>
      <c r="BX461" s="151">
        <f>ROUND(IF($I461="Other HFC Blend",(AA461*$L461*SUMIF(Lists!$E$2:$E$133,'Quarterly Information'!$K461,Exchange_Value)+AA461*$N461*SUMIF(Lists!$E$2:$E$133,'Quarterly Information'!$M461,Exchange_Value)+AA461*$P461*SUMIF(Lists!$E$2:$E$133,'Quarterly Information'!$O461,Exchange_Value)+AA461*$R461*SUMIF(Lists!$E$2:$E$133,'Quarterly Information'!$Q461,Exchange_Value)+AA461*$T461*SUMIF(Lists!$E$2:$E$133,'Quarterly Information'!$S461,Exchange_Value))/1000,AA461*SUMIF(Lists!$E$2:$E$133,$I461,Exchange_Value)/1000),1)</f>
        <v>0</v>
      </c>
      <c r="BY461" s="151">
        <f>ROUND(IF($I461="Other HFC Blend",(AB461*$L461*SUMIF(Lists!$E$2:$E$133,'Quarterly Information'!$K461,Exchange_Value)+AB461*$N461*SUMIF(Lists!$E$2:$E$133,'Quarterly Information'!$M461,Exchange_Value)+AB461*$P461*SUMIF(Lists!$E$2:$E$133,'Quarterly Information'!$O461,Exchange_Value)+AB461*$R461*SUMIF(Lists!$E$2:$E$133,'Quarterly Information'!$Q461,Exchange_Value)+AB461*$T461*SUMIF(Lists!$E$2:$E$133,'Quarterly Information'!$S461,Exchange_Value))/1000,AB461*SUMIF(Lists!$E$2:$E$133,$I461,Exchange_Value)/1000),1)</f>
        <v>0</v>
      </c>
      <c r="BZ461" s="151">
        <f>ROUND(IF($I461="Other HFC Blend",(AC461*$L461*SUMIF(Lists!$E$2:$E$133,'Quarterly Information'!$K461,Exchange_Value)+AC461*$N461*SUMIF(Lists!$E$2:$E$133,'Quarterly Information'!$M461,Exchange_Value)+AC461*$P461*SUMIF(Lists!$E$2:$E$133,'Quarterly Information'!$O461,Exchange_Value)+AC461*$R461*SUMIF(Lists!$E$2:$E$133,'Quarterly Information'!$Q461,Exchange_Value)+AC461*$T461*SUMIF(Lists!$E$2:$E$133,'Quarterly Information'!$S461,Exchange_Value))/1000,AC461*SUMIF(Lists!$E$2:$E$133,$I461,Exchange_Value)/1000),1)</f>
        <v>0</v>
      </c>
      <c r="CA461" s="151">
        <f>ROUND(IF($I461="Other HFC Blend",(AD461*$L461*SUMIF(Lists!$E$2:$E$133,'Quarterly Information'!$K461,Exchange_Value)+AD461*$N461*SUMIF(Lists!$E$2:$E$133,'Quarterly Information'!$M461,Exchange_Value)+AD461*$P461*SUMIF(Lists!$E$2:$E$133,'Quarterly Information'!$O461,Exchange_Value)+AD461*$R461*SUMIF(Lists!$E$2:$E$133,'Quarterly Information'!$Q461,Exchange_Value)+AD461*$T461*SUMIF(Lists!$E$2:$E$133,'Quarterly Information'!$S461,Exchange_Value))/1000,AD461*SUMIF(Lists!$E$2:$E$133,$I461,Exchange_Value)/1000),1)</f>
        <v>0</v>
      </c>
      <c r="CB461" s="151">
        <f>ROUND(IF($I461="Other HFC Blend",(AE461*$L461*SUMIF(Lists!$E$2:$E$133,'Quarterly Information'!$K461,Exchange_Value)+AE461*$N461*SUMIF(Lists!$E$2:$E$133,'Quarterly Information'!$M461,Exchange_Value)+AE461*$P461*SUMIF(Lists!$E$2:$E$133,'Quarterly Information'!$O461,Exchange_Value)+AE461*$R461*SUMIF(Lists!$E$2:$E$133,'Quarterly Information'!$Q461,Exchange_Value)+AE461*$T461*SUMIF(Lists!$E$2:$E$133,'Quarterly Information'!$S461,Exchange_Value))/1000,AE461*SUMIF(Lists!$E$2:$E$133,$I461,Exchange_Value)/1000),1)</f>
        <v>0</v>
      </c>
      <c r="CC461" s="151">
        <f>ROUND(IF($I461="Other HFC Blend",(AF461*$L461*SUMIF(Lists!$E$2:$E$133,'Quarterly Information'!$K461,Exchange_Value)+AF461*$N461*SUMIF(Lists!$E$2:$E$133,'Quarterly Information'!$M461,Exchange_Value)+AF461*$P461*SUMIF(Lists!$E$2:$E$133,'Quarterly Information'!$O461,Exchange_Value)+AF461*$R461*SUMIF(Lists!$E$2:$E$133,'Quarterly Information'!$Q461,Exchange_Value)+AF461*$T461*SUMIF(Lists!$E$2:$E$133,'Quarterly Information'!$S461,Exchange_Value))/1000,AF461*SUMIF(Lists!$E$2:$E$133,$I461,Exchange_Value)/1000),1)</f>
        <v>0</v>
      </c>
    </row>
    <row r="462" spans="1:81" ht="14.1">
      <c r="A462" s="18">
        <v>420</v>
      </c>
      <c r="B462" s="46" t="str">
        <f t="shared" si="258"/>
        <v/>
      </c>
      <c r="C462" s="72"/>
      <c r="D462" s="47"/>
      <c r="E462" s="81"/>
      <c r="F462" s="48"/>
      <c r="G462" s="49"/>
      <c r="H462" s="50"/>
      <c r="I462" s="92"/>
      <c r="J462" s="104"/>
      <c r="K462" s="109"/>
      <c r="L462" s="51"/>
      <c r="M462" s="48"/>
      <c r="N462" s="51"/>
      <c r="O462" s="48"/>
      <c r="P462" s="51"/>
      <c r="Q462" s="69"/>
      <c r="R462" s="51"/>
      <c r="S462" s="69"/>
      <c r="T462" s="110"/>
      <c r="U462" s="107"/>
      <c r="V462" s="48"/>
      <c r="W462" s="52"/>
      <c r="X462" s="48"/>
      <c r="Y462" s="116"/>
      <c r="Z462" s="133"/>
      <c r="AA462" s="131"/>
      <c r="AB462" s="76"/>
      <c r="AC462" s="76"/>
      <c r="AD462" s="76"/>
      <c r="AE462" s="76"/>
      <c r="AF462" s="76"/>
      <c r="AG462" s="145"/>
      <c r="AH462"/>
      <c r="AI462" s="148">
        <f t="shared" si="222"/>
        <v>0</v>
      </c>
      <c r="AJ462" s="148">
        <f t="shared" si="223"/>
        <v>0</v>
      </c>
      <c r="AK462" s="148">
        <f t="shared" si="224"/>
        <v>0</v>
      </c>
      <c r="AL462" s="148">
        <f t="shared" si="225"/>
        <v>0</v>
      </c>
      <c r="AM462" s="148">
        <f t="shared" si="226"/>
        <v>0</v>
      </c>
      <c r="AN462" s="148">
        <f t="shared" si="227"/>
        <v>0</v>
      </c>
      <c r="AO462" s="150"/>
      <c r="AP462" s="149" t="e">
        <f t="shared" si="228"/>
        <v>#DIV/0!</v>
      </c>
      <c r="AQ462" s="149" t="e">
        <f t="shared" si="229"/>
        <v>#DIV/0!</v>
      </c>
      <c r="AR462" s="149" t="e">
        <f t="shared" si="230"/>
        <v>#DIV/0!</v>
      </c>
      <c r="AS462" s="149" t="e">
        <f t="shared" si="231"/>
        <v>#DIV/0!</v>
      </c>
      <c r="AT462" s="149" t="e">
        <f t="shared" si="232"/>
        <v>#DIV/0!</v>
      </c>
      <c r="AU462" s="148">
        <f t="shared" si="233"/>
        <v>0</v>
      </c>
      <c r="AV462" s="149" t="e">
        <f t="shared" si="234"/>
        <v>#DIV/0!</v>
      </c>
      <c r="AW462" s="149" t="e">
        <f t="shared" si="235"/>
        <v>#DIV/0!</v>
      </c>
      <c r="AX462" s="149" t="e">
        <f t="shared" si="236"/>
        <v>#DIV/0!</v>
      </c>
      <c r="AY462" s="149" t="e">
        <f t="shared" si="237"/>
        <v>#DIV/0!</v>
      </c>
      <c r="AZ462" s="149" t="e">
        <f t="shared" si="238"/>
        <v>#DIV/0!</v>
      </c>
      <c r="BA462" s="148">
        <f t="shared" si="239"/>
        <v>0</v>
      </c>
      <c r="BB462" s="149" t="e">
        <f t="shared" si="240"/>
        <v>#DIV/0!</v>
      </c>
      <c r="BC462" s="149" t="e">
        <f t="shared" si="241"/>
        <v>#DIV/0!</v>
      </c>
      <c r="BD462" s="149" t="e">
        <f t="shared" si="242"/>
        <v>#DIV/0!</v>
      </c>
      <c r="BE462" s="149" t="e">
        <f t="shared" si="243"/>
        <v>#DIV/0!</v>
      </c>
      <c r="BF462" s="149" t="e">
        <f t="shared" si="244"/>
        <v>#DIV/0!</v>
      </c>
      <c r="BG462" s="148">
        <f t="shared" si="245"/>
        <v>0</v>
      </c>
      <c r="BH462" s="149" t="e">
        <f t="shared" si="246"/>
        <v>#DIV/0!</v>
      </c>
      <c r="BI462" s="149" t="e">
        <f t="shared" si="247"/>
        <v>#DIV/0!</v>
      </c>
      <c r="BJ462" s="149" t="e">
        <f t="shared" si="248"/>
        <v>#DIV/0!</v>
      </c>
      <c r="BK462" s="149" t="e">
        <f t="shared" si="249"/>
        <v>#DIV/0!</v>
      </c>
      <c r="BL462" s="149" t="e">
        <f t="shared" si="250"/>
        <v>#DIV/0!</v>
      </c>
      <c r="BM462" s="148">
        <f t="shared" si="251"/>
        <v>0</v>
      </c>
      <c r="BN462" s="149" t="e">
        <f t="shared" si="252"/>
        <v>#DIV/0!</v>
      </c>
      <c r="BO462" s="149" t="e">
        <f t="shared" si="253"/>
        <v>#DIV/0!</v>
      </c>
      <c r="BP462" s="149" t="e">
        <f t="shared" si="254"/>
        <v>#DIV/0!</v>
      </c>
      <c r="BQ462" s="149" t="e">
        <f t="shared" si="255"/>
        <v>#DIV/0!</v>
      </c>
      <c r="BR462" s="149" t="e">
        <f t="shared" si="256"/>
        <v>#DIV/0!</v>
      </c>
      <c r="BS462" s="148">
        <f t="shared" si="257"/>
        <v>0</v>
      </c>
      <c r="BT462" s="150"/>
      <c r="BU462" s="150" t="e">
        <f>VLOOKUP(I462,Lists!$D$2:$D$19,1,FALSE)</f>
        <v>#N/A</v>
      </c>
      <c r="BV462" s="150" t="e">
        <f>VLOOKUP($I462,Blends!$B$2:$B$115,1,FALSE)</f>
        <v>#N/A</v>
      </c>
      <c r="BW462" s="150"/>
      <c r="BX462" s="151">
        <f>ROUND(IF($I462="Other HFC Blend",(AA462*$L462*SUMIF(Lists!$E$2:$E$133,'Quarterly Information'!$K462,Exchange_Value)+AA462*$N462*SUMIF(Lists!$E$2:$E$133,'Quarterly Information'!$M462,Exchange_Value)+AA462*$P462*SUMIF(Lists!$E$2:$E$133,'Quarterly Information'!$O462,Exchange_Value)+AA462*$R462*SUMIF(Lists!$E$2:$E$133,'Quarterly Information'!$Q462,Exchange_Value)+AA462*$T462*SUMIF(Lists!$E$2:$E$133,'Quarterly Information'!$S462,Exchange_Value))/1000,AA462*SUMIF(Lists!$E$2:$E$133,$I462,Exchange_Value)/1000),1)</f>
        <v>0</v>
      </c>
      <c r="BY462" s="151">
        <f>ROUND(IF($I462="Other HFC Blend",(AB462*$L462*SUMIF(Lists!$E$2:$E$133,'Quarterly Information'!$K462,Exchange_Value)+AB462*$N462*SUMIF(Lists!$E$2:$E$133,'Quarterly Information'!$M462,Exchange_Value)+AB462*$P462*SUMIF(Lists!$E$2:$E$133,'Quarterly Information'!$O462,Exchange_Value)+AB462*$R462*SUMIF(Lists!$E$2:$E$133,'Quarterly Information'!$Q462,Exchange_Value)+AB462*$T462*SUMIF(Lists!$E$2:$E$133,'Quarterly Information'!$S462,Exchange_Value))/1000,AB462*SUMIF(Lists!$E$2:$E$133,$I462,Exchange_Value)/1000),1)</f>
        <v>0</v>
      </c>
      <c r="BZ462" s="151">
        <f>ROUND(IF($I462="Other HFC Blend",(AC462*$L462*SUMIF(Lists!$E$2:$E$133,'Quarterly Information'!$K462,Exchange_Value)+AC462*$N462*SUMIF(Lists!$E$2:$E$133,'Quarterly Information'!$M462,Exchange_Value)+AC462*$P462*SUMIF(Lists!$E$2:$E$133,'Quarterly Information'!$O462,Exchange_Value)+AC462*$R462*SUMIF(Lists!$E$2:$E$133,'Quarterly Information'!$Q462,Exchange_Value)+AC462*$T462*SUMIF(Lists!$E$2:$E$133,'Quarterly Information'!$S462,Exchange_Value))/1000,AC462*SUMIF(Lists!$E$2:$E$133,$I462,Exchange_Value)/1000),1)</f>
        <v>0</v>
      </c>
      <c r="CA462" s="151">
        <f>ROUND(IF($I462="Other HFC Blend",(AD462*$L462*SUMIF(Lists!$E$2:$E$133,'Quarterly Information'!$K462,Exchange_Value)+AD462*$N462*SUMIF(Lists!$E$2:$E$133,'Quarterly Information'!$M462,Exchange_Value)+AD462*$P462*SUMIF(Lists!$E$2:$E$133,'Quarterly Information'!$O462,Exchange_Value)+AD462*$R462*SUMIF(Lists!$E$2:$E$133,'Quarterly Information'!$Q462,Exchange_Value)+AD462*$T462*SUMIF(Lists!$E$2:$E$133,'Quarterly Information'!$S462,Exchange_Value))/1000,AD462*SUMIF(Lists!$E$2:$E$133,$I462,Exchange_Value)/1000),1)</f>
        <v>0</v>
      </c>
      <c r="CB462" s="151">
        <f>ROUND(IF($I462="Other HFC Blend",(AE462*$L462*SUMIF(Lists!$E$2:$E$133,'Quarterly Information'!$K462,Exchange_Value)+AE462*$N462*SUMIF(Lists!$E$2:$E$133,'Quarterly Information'!$M462,Exchange_Value)+AE462*$P462*SUMIF(Lists!$E$2:$E$133,'Quarterly Information'!$O462,Exchange_Value)+AE462*$R462*SUMIF(Lists!$E$2:$E$133,'Quarterly Information'!$Q462,Exchange_Value)+AE462*$T462*SUMIF(Lists!$E$2:$E$133,'Quarterly Information'!$S462,Exchange_Value))/1000,AE462*SUMIF(Lists!$E$2:$E$133,$I462,Exchange_Value)/1000),1)</f>
        <v>0</v>
      </c>
      <c r="CC462" s="151">
        <f>ROUND(IF($I462="Other HFC Blend",(AF462*$L462*SUMIF(Lists!$E$2:$E$133,'Quarterly Information'!$K462,Exchange_Value)+AF462*$N462*SUMIF(Lists!$E$2:$E$133,'Quarterly Information'!$M462,Exchange_Value)+AF462*$P462*SUMIF(Lists!$E$2:$E$133,'Quarterly Information'!$O462,Exchange_Value)+AF462*$R462*SUMIF(Lists!$E$2:$E$133,'Quarterly Information'!$Q462,Exchange_Value)+AF462*$T462*SUMIF(Lists!$E$2:$E$133,'Quarterly Information'!$S462,Exchange_Value))/1000,AF462*SUMIF(Lists!$E$2:$E$133,$I462,Exchange_Value)/1000),1)</f>
        <v>0</v>
      </c>
    </row>
    <row r="463" spans="1:81" ht="14.1">
      <c r="A463" s="18">
        <v>421</v>
      </c>
      <c r="B463" s="46" t="str">
        <f t="shared" si="258"/>
        <v/>
      </c>
      <c r="C463" s="72"/>
      <c r="D463" s="47"/>
      <c r="E463" s="81"/>
      <c r="F463" s="48"/>
      <c r="G463" s="49"/>
      <c r="H463" s="50"/>
      <c r="I463" s="92"/>
      <c r="J463" s="104"/>
      <c r="K463" s="109"/>
      <c r="L463" s="51"/>
      <c r="M463" s="48"/>
      <c r="N463" s="51"/>
      <c r="O463" s="48"/>
      <c r="P463" s="51"/>
      <c r="Q463" s="69"/>
      <c r="R463" s="51"/>
      <c r="S463" s="69"/>
      <c r="T463" s="110"/>
      <c r="U463" s="107"/>
      <c r="V463" s="48"/>
      <c r="W463" s="52"/>
      <c r="X463" s="48"/>
      <c r="Y463" s="116"/>
      <c r="Z463" s="133"/>
      <c r="AA463" s="131"/>
      <c r="AB463" s="76"/>
      <c r="AC463" s="76"/>
      <c r="AD463" s="76"/>
      <c r="AE463" s="76"/>
      <c r="AF463" s="76"/>
      <c r="AG463" s="145"/>
      <c r="AH463"/>
      <c r="AI463" s="148">
        <f t="shared" si="222"/>
        <v>0</v>
      </c>
      <c r="AJ463" s="148">
        <f t="shared" si="223"/>
        <v>0</v>
      </c>
      <c r="AK463" s="148">
        <f t="shared" si="224"/>
        <v>0</v>
      </c>
      <c r="AL463" s="148">
        <f t="shared" si="225"/>
        <v>0</v>
      </c>
      <c r="AM463" s="148">
        <f t="shared" si="226"/>
        <v>0</v>
      </c>
      <c r="AN463" s="148">
        <f t="shared" si="227"/>
        <v>0</v>
      </c>
      <c r="AO463" s="150"/>
      <c r="AP463" s="149" t="e">
        <f t="shared" si="228"/>
        <v>#DIV/0!</v>
      </c>
      <c r="AQ463" s="149" t="e">
        <f t="shared" si="229"/>
        <v>#DIV/0!</v>
      </c>
      <c r="AR463" s="149" t="e">
        <f t="shared" si="230"/>
        <v>#DIV/0!</v>
      </c>
      <c r="AS463" s="149" t="e">
        <f t="shared" si="231"/>
        <v>#DIV/0!</v>
      </c>
      <c r="AT463" s="149" t="e">
        <f t="shared" si="232"/>
        <v>#DIV/0!</v>
      </c>
      <c r="AU463" s="148">
        <f t="shared" si="233"/>
        <v>0</v>
      </c>
      <c r="AV463" s="149" t="e">
        <f t="shared" si="234"/>
        <v>#DIV/0!</v>
      </c>
      <c r="AW463" s="149" t="e">
        <f t="shared" si="235"/>
        <v>#DIV/0!</v>
      </c>
      <c r="AX463" s="149" t="e">
        <f t="shared" si="236"/>
        <v>#DIV/0!</v>
      </c>
      <c r="AY463" s="149" t="e">
        <f t="shared" si="237"/>
        <v>#DIV/0!</v>
      </c>
      <c r="AZ463" s="149" t="e">
        <f t="shared" si="238"/>
        <v>#DIV/0!</v>
      </c>
      <c r="BA463" s="148">
        <f t="shared" si="239"/>
        <v>0</v>
      </c>
      <c r="BB463" s="149" t="e">
        <f t="shared" si="240"/>
        <v>#DIV/0!</v>
      </c>
      <c r="BC463" s="149" t="e">
        <f t="shared" si="241"/>
        <v>#DIV/0!</v>
      </c>
      <c r="BD463" s="149" t="e">
        <f t="shared" si="242"/>
        <v>#DIV/0!</v>
      </c>
      <c r="BE463" s="149" t="e">
        <f t="shared" si="243"/>
        <v>#DIV/0!</v>
      </c>
      <c r="BF463" s="149" t="e">
        <f t="shared" si="244"/>
        <v>#DIV/0!</v>
      </c>
      <c r="BG463" s="148">
        <f t="shared" si="245"/>
        <v>0</v>
      </c>
      <c r="BH463" s="149" t="e">
        <f t="shared" si="246"/>
        <v>#DIV/0!</v>
      </c>
      <c r="BI463" s="149" t="e">
        <f t="shared" si="247"/>
        <v>#DIV/0!</v>
      </c>
      <c r="BJ463" s="149" t="e">
        <f t="shared" si="248"/>
        <v>#DIV/0!</v>
      </c>
      <c r="BK463" s="149" t="e">
        <f t="shared" si="249"/>
        <v>#DIV/0!</v>
      </c>
      <c r="BL463" s="149" t="e">
        <f t="shared" si="250"/>
        <v>#DIV/0!</v>
      </c>
      <c r="BM463" s="148">
        <f t="shared" si="251"/>
        <v>0</v>
      </c>
      <c r="BN463" s="149" t="e">
        <f t="shared" si="252"/>
        <v>#DIV/0!</v>
      </c>
      <c r="BO463" s="149" t="e">
        <f t="shared" si="253"/>
        <v>#DIV/0!</v>
      </c>
      <c r="BP463" s="149" t="e">
        <f t="shared" si="254"/>
        <v>#DIV/0!</v>
      </c>
      <c r="BQ463" s="149" t="e">
        <f t="shared" si="255"/>
        <v>#DIV/0!</v>
      </c>
      <c r="BR463" s="149" t="e">
        <f t="shared" si="256"/>
        <v>#DIV/0!</v>
      </c>
      <c r="BS463" s="148">
        <f t="shared" si="257"/>
        <v>0</v>
      </c>
      <c r="BT463" s="150"/>
      <c r="BU463" s="150" t="e">
        <f>VLOOKUP(I463,Lists!$D$2:$D$19,1,FALSE)</f>
        <v>#N/A</v>
      </c>
      <c r="BV463" s="150" t="e">
        <f>VLOOKUP($I463,Blends!$B$2:$B$115,1,FALSE)</f>
        <v>#N/A</v>
      </c>
      <c r="BW463" s="150"/>
      <c r="BX463" s="151">
        <f>ROUND(IF($I463="Other HFC Blend",(AA463*$L463*SUMIF(Lists!$E$2:$E$133,'Quarterly Information'!$K463,Exchange_Value)+AA463*$N463*SUMIF(Lists!$E$2:$E$133,'Quarterly Information'!$M463,Exchange_Value)+AA463*$P463*SUMIF(Lists!$E$2:$E$133,'Quarterly Information'!$O463,Exchange_Value)+AA463*$R463*SUMIF(Lists!$E$2:$E$133,'Quarterly Information'!$Q463,Exchange_Value)+AA463*$T463*SUMIF(Lists!$E$2:$E$133,'Quarterly Information'!$S463,Exchange_Value))/1000,AA463*SUMIF(Lists!$E$2:$E$133,$I463,Exchange_Value)/1000),1)</f>
        <v>0</v>
      </c>
      <c r="BY463" s="151">
        <f>ROUND(IF($I463="Other HFC Blend",(AB463*$L463*SUMIF(Lists!$E$2:$E$133,'Quarterly Information'!$K463,Exchange_Value)+AB463*$N463*SUMIF(Lists!$E$2:$E$133,'Quarterly Information'!$M463,Exchange_Value)+AB463*$P463*SUMIF(Lists!$E$2:$E$133,'Quarterly Information'!$O463,Exchange_Value)+AB463*$R463*SUMIF(Lists!$E$2:$E$133,'Quarterly Information'!$Q463,Exchange_Value)+AB463*$T463*SUMIF(Lists!$E$2:$E$133,'Quarterly Information'!$S463,Exchange_Value))/1000,AB463*SUMIF(Lists!$E$2:$E$133,$I463,Exchange_Value)/1000),1)</f>
        <v>0</v>
      </c>
      <c r="BZ463" s="151">
        <f>ROUND(IF($I463="Other HFC Blend",(AC463*$L463*SUMIF(Lists!$E$2:$E$133,'Quarterly Information'!$K463,Exchange_Value)+AC463*$N463*SUMIF(Lists!$E$2:$E$133,'Quarterly Information'!$M463,Exchange_Value)+AC463*$P463*SUMIF(Lists!$E$2:$E$133,'Quarterly Information'!$O463,Exchange_Value)+AC463*$R463*SUMIF(Lists!$E$2:$E$133,'Quarterly Information'!$Q463,Exchange_Value)+AC463*$T463*SUMIF(Lists!$E$2:$E$133,'Quarterly Information'!$S463,Exchange_Value))/1000,AC463*SUMIF(Lists!$E$2:$E$133,$I463,Exchange_Value)/1000),1)</f>
        <v>0</v>
      </c>
      <c r="CA463" s="151">
        <f>ROUND(IF($I463="Other HFC Blend",(AD463*$L463*SUMIF(Lists!$E$2:$E$133,'Quarterly Information'!$K463,Exchange_Value)+AD463*$N463*SUMIF(Lists!$E$2:$E$133,'Quarterly Information'!$M463,Exchange_Value)+AD463*$P463*SUMIF(Lists!$E$2:$E$133,'Quarterly Information'!$O463,Exchange_Value)+AD463*$R463*SUMIF(Lists!$E$2:$E$133,'Quarterly Information'!$Q463,Exchange_Value)+AD463*$T463*SUMIF(Lists!$E$2:$E$133,'Quarterly Information'!$S463,Exchange_Value))/1000,AD463*SUMIF(Lists!$E$2:$E$133,$I463,Exchange_Value)/1000),1)</f>
        <v>0</v>
      </c>
      <c r="CB463" s="151">
        <f>ROUND(IF($I463="Other HFC Blend",(AE463*$L463*SUMIF(Lists!$E$2:$E$133,'Quarterly Information'!$K463,Exchange_Value)+AE463*$N463*SUMIF(Lists!$E$2:$E$133,'Quarterly Information'!$M463,Exchange_Value)+AE463*$P463*SUMIF(Lists!$E$2:$E$133,'Quarterly Information'!$O463,Exchange_Value)+AE463*$R463*SUMIF(Lists!$E$2:$E$133,'Quarterly Information'!$Q463,Exchange_Value)+AE463*$T463*SUMIF(Lists!$E$2:$E$133,'Quarterly Information'!$S463,Exchange_Value))/1000,AE463*SUMIF(Lists!$E$2:$E$133,$I463,Exchange_Value)/1000),1)</f>
        <v>0</v>
      </c>
      <c r="CC463" s="151">
        <f>ROUND(IF($I463="Other HFC Blend",(AF463*$L463*SUMIF(Lists!$E$2:$E$133,'Quarterly Information'!$K463,Exchange_Value)+AF463*$N463*SUMIF(Lists!$E$2:$E$133,'Quarterly Information'!$M463,Exchange_Value)+AF463*$P463*SUMIF(Lists!$E$2:$E$133,'Quarterly Information'!$O463,Exchange_Value)+AF463*$R463*SUMIF(Lists!$E$2:$E$133,'Quarterly Information'!$Q463,Exchange_Value)+AF463*$T463*SUMIF(Lists!$E$2:$E$133,'Quarterly Information'!$S463,Exchange_Value))/1000,AF463*SUMIF(Lists!$E$2:$E$133,$I463,Exchange_Value)/1000),1)</f>
        <v>0</v>
      </c>
    </row>
    <row r="464" spans="1:81" ht="14.1">
      <c r="A464" s="18">
        <v>422</v>
      </c>
      <c r="B464" s="46" t="str">
        <f t="shared" si="258"/>
        <v/>
      </c>
      <c r="C464" s="72"/>
      <c r="D464" s="47"/>
      <c r="E464" s="81"/>
      <c r="F464" s="48"/>
      <c r="G464" s="49"/>
      <c r="H464" s="50"/>
      <c r="I464" s="92"/>
      <c r="J464" s="104"/>
      <c r="K464" s="109"/>
      <c r="L464" s="51"/>
      <c r="M464" s="48"/>
      <c r="N464" s="51"/>
      <c r="O464" s="48"/>
      <c r="P464" s="51"/>
      <c r="Q464" s="69"/>
      <c r="R464" s="51"/>
      <c r="S464" s="69"/>
      <c r="T464" s="110"/>
      <c r="U464" s="107"/>
      <c r="V464" s="48"/>
      <c r="W464" s="52"/>
      <c r="X464" s="48"/>
      <c r="Y464" s="116"/>
      <c r="Z464" s="133"/>
      <c r="AA464" s="131"/>
      <c r="AB464" s="76"/>
      <c r="AC464" s="76"/>
      <c r="AD464" s="76"/>
      <c r="AE464" s="76"/>
      <c r="AF464" s="76"/>
      <c r="AG464" s="145"/>
      <c r="AH464"/>
      <c r="AI464" s="148">
        <f t="shared" si="222"/>
        <v>0</v>
      </c>
      <c r="AJ464" s="148">
        <f t="shared" si="223"/>
        <v>0</v>
      </c>
      <c r="AK464" s="148">
        <f t="shared" si="224"/>
        <v>0</v>
      </c>
      <c r="AL464" s="148">
        <f t="shared" si="225"/>
        <v>0</v>
      </c>
      <c r="AM464" s="148">
        <f t="shared" si="226"/>
        <v>0</v>
      </c>
      <c r="AN464" s="148">
        <f t="shared" si="227"/>
        <v>0</v>
      </c>
      <c r="AO464" s="150"/>
      <c r="AP464" s="149" t="e">
        <f t="shared" si="228"/>
        <v>#DIV/0!</v>
      </c>
      <c r="AQ464" s="149" t="e">
        <f t="shared" si="229"/>
        <v>#DIV/0!</v>
      </c>
      <c r="AR464" s="149" t="e">
        <f t="shared" si="230"/>
        <v>#DIV/0!</v>
      </c>
      <c r="AS464" s="149" t="e">
        <f t="shared" si="231"/>
        <v>#DIV/0!</v>
      </c>
      <c r="AT464" s="149" t="e">
        <f t="shared" si="232"/>
        <v>#DIV/0!</v>
      </c>
      <c r="AU464" s="148">
        <f t="shared" si="233"/>
        <v>0</v>
      </c>
      <c r="AV464" s="149" t="e">
        <f t="shared" si="234"/>
        <v>#DIV/0!</v>
      </c>
      <c r="AW464" s="149" t="e">
        <f t="shared" si="235"/>
        <v>#DIV/0!</v>
      </c>
      <c r="AX464" s="149" t="e">
        <f t="shared" si="236"/>
        <v>#DIV/0!</v>
      </c>
      <c r="AY464" s="149" t="e">
        <f t="shared" si="237"/>
        <v>#DIV/0!</v>
      </c>
      <c r="AZ464" s="149" t="e">
        <f t="shared" si="238"/>
        <v>#DIV/0!</v>
      </c>
      <c r="BA464" s="148">
        <f t="shared" si="239"/>
        <v>0</v>
      </c>
      <c r="BB464" s="149" t="e">
        <f t="shared" si="240"/>
        <v>#DIV/0!</v>
      </c>
      <c r="BC464" s="149" t="e">
        <f t="shared" si="241"/>
        <v>#DIV/0!</v>
      </c>
      <c r="BD464" s="149" t="e">
        <f t="shared" si="242"/>
        <v>#DIV/0!</v>
      </c>
      <c r="BE464" s="149" t="e">
        <f t="shared" si="243"/>
        <v>#DIV/0!</v>
      </c>
      <c r="BF464" s="149" t="e">
        <f t="shared" si="244"/>
        <v>#DIV/0!</v>
      </c>
      <c r="BG464" s="148">
        <f t="shared" si="245"/>
        <v>0</v>
      </c>
      <c r="BH464" s="149" t="e">
        <f t="shared" si="246"/>
        <v>#DIV/0!</v>
      </c>
      <c r="BI464" s="149" t="e">
        <f t="shared" si="247"/>
        <v>#DIV/0!</v>
      </c>
      <c r="BJ464" s="149" t="e">
        <f t="shared" si="248"/>
        <v>#DIV/0!</v>
      </c>
      <c r="BK464" s="149" t="e">
        <f t="shared" si="249"/>
        <v>#DIV/0!</v>
      </c>
      <c r="BL464" s="149" t="e">
        <f t="shared" si="250"/>
        <v>#DIV/0!</v>
      </c>
      <c r="BM464" s="148">
        <f t="shared" si="251"/>
        <v>0</v>
      </c>
      <c r="BN464" s="149" t="e">
        <f t="shared" si="252"/>
        <v>#DIV/0!</v>
      </c>
      <c r="BO464" s="149" t="e">
        <f t="shared" si="253"/>
        <v>#DIV/0!</v>
      </c>
      <c r="BP464" s="149" t="e">
        <f t="shared" si="254"/>
        <v>#DIV/0!</v>
      </c>
      <c r="BQ464" s="149" t="e">
        <f t="shared" si="255"/>
        <v>#DIV/0!</v>
      </c>
      <c r="BR464" s="149" t="e">
        <f t="shared" si="256"/>
        <v>#DIV/0!</v>
      </c>
      <c r="BS464" s="148">
        <f t="shared" si="257"/>
        <v>0</v>
      </c>
      <c r="BT464" s="150"/>
      <c r="BU464" s="150" t="e">
        <f>VLOOKUP(I464,Lists!$D$2:$D$19,1,FALSE)</f>
        <v>#N/A</v>
      </c>
      <c r="BV464" s="150" t="e">
        <f>VLOOKUP($I464,Blends!$B$2:$B$115,1,FALSE)</f>
        <v>#N/A</v>
      </c>
      <c r="BW464" s="150"/>
      <c r="BX464" s="151">
        <f>ROUND(IF($I464="Other HFC Blend",(AA464*$L464*SUMIF(Lists!$E$2:$E$133,'Quarterly Information'!$K464,Exchange_Value)+AA464*$N464*SUMIF(Lists!$E$2:$E$133,'Quarterly Information'!$M464,Exchange_Value)+AA464*$P464*SUMIF(Lists!$E$2:$E$133,'Quarterly Information'!$O464,Exchange_Value)+AA464*$R464*SUMIF(Lists!$E$2:$E$133,'Quarterly Information'!$Q464,Exchange_Value)+AA464*$T464*SUMIF(Lists!$E$2:$E$133,'Quarterly Information'!$S464,Exchange_Value))/1000,AA464*SUMIF(Lists!$E$2:$E$133,$I464,Exchange_Value)/1000),1)</f>
        <v>0</v>
      </c>
      <c r="BY464" s="151">
        <f>ROUND(IF($I464="Other HFC Blend",(AB464*$L464*SUMIF(Lists!$E$2:$E$133,'Quarterly Information'!$K464,Exchange_Value)+AB464*$N464*SUMIF(Lists!$E$2:$E$133,'Quarterly Information'!$M464,Exchange_Value)+AB464*$P464*SUMIF(Lists!$E$2:$E$133,'Quarterly Information'!$O464,Exchange_Value)+AB464*$R464*SUMIF(Lists!$E$2:$E$133,'Quarterly Information'!$Q464,Exchange_Value)+AB464*$T464*SUMIF(Lists!$E$2:$E$133,'Quarterly Information'!$S464,Exchange_Value))/1000,AB464*SUMIF(Lists!$E$2:$E$133,$I464,Exchange_Value)/1000),1)</f>
        <v>0</v>
      </c>
      <c r="BZ464" s="151">
        <f>ROUND(IF($I464="Other HFC Blend",(AC464*$L464*SUMIF(Lists!$E$2:$E$133,'Quarterly Information'!$K464,Exchange_Value)+AC464*$N464*SUMIF(Lists!$E$2:$E$133,'Quarterly Information'!$M464,Exchange_Value)+AC464*$P464*SUMIF(Lists!$E$2:$E$133,'Quarterly Information'!$O464,Exchange_Value)+AC464*$R464*SUMIF(Lists!$E$2:$E$133,'Quarterly Information'!$Q464,Exchange_Value)+AC464*$T464*SUMIF(Lists!$E$2:$E$133,'Quarterly Information'!$S464,Exchange_Value))/1000,AC464*SUMIF(Lists!$E$2:$E$133,$I464,Exchange_Value)/1000),1)</f>
        <v>0</v>
      </c>
      <c r="CA464" s="151">
        <f>ROUND(IF($I464="Other HFC Blend",(AD464*$L464*SUMIF(Lists!$E$2:$E$133,'Quarterly Information'!$K464,Exchange_Value)+AD464*$N464*SUMIF(Lists!$E$2:$E$133,'Quarterly Information'!$M464,Exchange_Value)+AD464*$P464*SUMIF(Lists!$E$2:$E$133,'Quarterly Information'!$O464,Exchange_Value)+AD464*$R464*SUMIF(Lists!$E$2:$E$133,'Quarterly Information'!$Q464,Exchange_Value)+AD464*$T464*SUMIF(Lists!$E$2:$E$133,'Quarterly Information'!$S464,Exchange_Value))/1000,AD464*SUMIF(Lists!$E$2:$E$133,$I464,Exchange_Value)/1000),1)</f>
        <v>0</v>
      </c>
      <c r="CB464" s="151">
        <f>ROUND(IF($I464="Other HFC Blend",(AE464*$L464*SUMIF(Lists!$E$2:$E$133,'Quarterly Information'!$K464,Exchange_Value)+AE464*$N464*SUMIF(Lists!$E$2:$E$133,'Quarterly Information'!$M464,Exchange_Value)+AE464*$P464*SUMIF(Lists!$E$2:$E$133,'Quarterly Information'!$O464,Exchange_Value)+AE464*$R464*SUMIF(Lists!$E$2:$E$133,'Quarterly Information'!$Q464,Exchange_Value)+AE464*$T464*SUMIF(Lists!$E$2:$E$133,'Quarterly Information'!$S464,Exchange_Value))/1000,AE464*SUMIF(Lists!$E$2:$E$133,$I464,Exchange_Value)/1000),1)</f>
        <v>0</v>
      </c>
      <c r="CC464" s="151">
        <f>ROUND(IF($I464="Other HFC Blend",(AF464*$L464*SUMIF(Lists!$E$2:$E$133,'Quarterly Information'!$K464,Exchange_Value)+AF464*$N464*SUMIF(Lists!$E$2:$E$133,'Quarterly Information'!$M464,Exchange_Value)+AF464*$P464*SUMIF(Lists!$E$2:$E$133,'Quarterly Information'!$O464,Exchange_Value)+AF464*$R464*SUMIF(Lists!$E$2:$E$133,'Quarterly Information'!$Q464,Exchange_Value)+AF464*$T464*SUMIF(Lists!$E$2:$E$133,'Quarterly Information'!$S464,Exchange_Value))/1000,AF464*SUMIF(Lists!$E$2:$E$133,$I464,Exchange_Value)/1000),1)</f>
        <v>0</v>
      </c>
    </row>
    <row r="465" spans="1:81" ht="14.1">
      <c r="A465" s="18">
        <v>423</v>
      </c>
      <c r="B465" s="46" t="str">
        <f t="shared" si="258"/>
        <v/>
      </c>
      <c r="C465" s="72"/>
      <c r="D465" s="47"/>
      <c r="E465" s="81"/>
      <c r="F465" s="48"/>
      <c r="G465" s="49"/>
      <c r="H465" s="50"/>
      <c r="I465" s="92"/>
      <c r="J465" s="104"/>
      <c r="K465" s="109"/>
      <c r="L465" s="51"/>
      <c r="M465" s="48"/>
      <c r="N465" s="51"/>
      <c r="O465" s="48"/>
      <c r="P465" s="51"/>
      <c r="Q465" s="69"/>
      <c r="R465" s="51"/>
      <c r="S465" s="69"/>
      <c r="T465" s="110"/>
      <c r="U465" s="107"/>
      <c r="V465" s="48"/>
      <c r="W465" s="52"/>
      <c r="X465" s="48"/>
      <c r="Y465" s="116"/>
      <c r="Z465" s="133"/>
      <c r="AA465" s="131"/>
      <c r="AB465" s="76"/>
      <c r="AC465" s="76"/>
      <c r="AD465" s="76"/>
      <c r="AE465" s="76"/>
      <c r="AF465" s="76"/>
      <c r="AG465" s="145"/>
      <c r="AH465"/>
      <c r="AI465" s="148">
        <f t="shared" si="222"/>
        <v>0</v>
      </c>
      <c r="AJ465" s="148">
        <f t="shared" si="223"/>
        <v>0</v>
      </c>
      <c r="AK465" s="148">
        <f t="shared" si="224"/>
        <v>0</v>
      </c>
      <c r="AL465" s="148">
        <f t="shared" si="225"/>
        <v>0</v>
      </c>
      <c r="AM465" s="148">
        <f t="shared" si="226"/>
        <v>0</v>
      </c>
      <c r="AN465" s="148">
        <f t="shared" si="227"/>
        <v>0</v>
      </c>
      <c r="AO465" s="150"/>
      <c r="AP465" s="149" t="e">
        <f t="shared" si="228"/>
        <v>#DIV/0!</v>
      </c>
      <c r="AQ465" s="149" t="e">
        <f t="shared" si="229"/>
        <v>#DIV/0!</v>
      </c>
      <c r="AR465" s="149" t="e">
        <f t="shared" si="230"/>
        <v>#DIV/0!</v>
      </c>
      <c r="AS465" s="149" t="e">
        <f t="shared" si="231"/>
        <v>#DIV/0!</v>
      </c>
      <c r="AT465" s="149" t="e">
        <f t="shared" si="232"/>
        <v>#DIV/0!</v>
      </c>
      <c r="AU465" s="148">
        <f t="shared" si="233"/>
        <v>0</v>
      </c>
      <c r="AV465" s="149" t="e">
        <f t="shared" si="234"/>
        <v>#DIV/0!</v>
      </c>
      <c r="AW465" s="149" t="e">
        <f t="shared" si="235"/>
        <v>#DIV/0!</v>
      </c>
      <c r="AX465" s="149" t="e">
        <f t="shared" si="236"/>
        <v>#DIV/0!</v>
      </c>
      <c r="AY465" s="149" t="e">
        <f t="shared" si="237"/>
        <v>#DIV/0!</v>
      </c>
      <c r="AZ465" s="149" t="e">
        <f t="shared" si="238"/>
        <v>#DIV/0!</v>
      </c>
      <c r="BA465" s="148">
        <f t="shared" si="239"/>
        <v>0</v>
      </c>
      <c r="BB465" s="149" t="e">
        <f t="shared" si="240"/>
        <v>#DIV/0!</v>
      </c>
      <c r="BC465" s="149" t="e">
        <f t="shared" si="241"/>
        <v>#DIV/0!</v>
      </c>
      <c r="BD465" s="149" t="e">
        <f t="shared" si="242"/>
        <v>#DIV/0!</v>
      </c>
      <c r="BE465" s="149" t="e">
        <f t="shared" si="243"/>
        <v>#DIV/0!</v>
      </c>
      <c r="BF465" s="149" t="e">
        <f t="shared" si="244"/>
        <v>#DIV/0!</v>
      </c>
      <c r="BG465" s="148">
        <f t="shared" si="245"/>
        <v>0</v>
      </c>
      <c r="BH465" s="149" t="e">
        <f t="shared" si="246"/>
        <v>#DIV/0!</v>
      </c>
      <c r="BI465" s="149" t="e">
        <f t="shared" si="247"/>
        <v>#DIV/0!</v>
      </c>
      <c r="BJ465" s="149" t="e">
        <f t="shared" si="248"/>
        <v>#DIV/0!</v>
      </c>
      <c r="BK465" s="149" t="e">
        <f t="shared" si="249"/>
        <v>#DIV/0!</v>
      </c>
      <c r="BL465" s="149" t="e">
        <f t="shared" si="250"/>
        <v>#DIV/0!</v>
      </c>
      <c r="BM465" s="148">
        <f t="shared" si="251"/>
        <v>0</v>
      </c>
      <c r="BN465" s="149" t="e">
        <f t="shared" si="252"/>
        <v>#DIV/0!</v>
      </c>
      <c r="BO465" s="149" t="e">
        <f t="shared" si="253"/>
        <v>#DIV/0!</v>
      </c>
      <c r="BP465" s="149" t="e">
        <f t="shared" si="254"/>
        <v>#DIV/0!</v>
      </c>
      <c r="BQ465" s="149" t="e">
        <f t="shared" si="255"/>
        <v>#DIV/0!</v>
      </c>
      <c r="BR465" s="149" t="e">
        <f t="shared" si="256"/>
        <v>#DIV/0!</v>
      </c>
      <c r="BS465" s="148">
        <f t="shared" si="257"/>
        <v>0</v>
      </c>
      <c r="BT465" s="150"/>
      <c r="BU465" s="150" t="e">
        <f>VLOOKUP(I465,Lists!$D$2:$D$19,1,FALSE)</f>
        <v>#N/A</v>
      </c>
      <c r="BV465" s="150" t="e">
        <f>VLOOKUP($I465,Blends!$B$2:$B$115,1,FALSE)</f>
        <v>#N/A</v>
      </c>
      <c r="BW465" s="150"/>
      <c r="BX465" s="151">
        <f>ROUND(IF($I465="Other HFC Blend",(AA465*$L465*SUMIF(Lists!$E$2:$E$133,'Quarterly Information'!$K465,Exchange_Value)+AA465*$N465*SUMIF(Lists!$E$2:$E$133,'Quarterly Information'!$M465,Exchange_Value)+AA465*$P465*SUMIF(Lists!$E$2:$E$133,'Quarterly Information'!$O465,Exchange_Value)+AA465*$R465*SUMIF(Lists!$E$2:$E$133,'Quarterly Information'!$Q465,Exchange_Value)+AA465*$T465*SUMIF(Lists!$E$2:$E$133,'Quarterly Information'!$S465,Exchange_Value))/1000,AA465*SUMIF(Lists!$E$2:$E$133,$I465,Exchange_Value)/1000),1)</f>
        <v>0</v>
      </c>
      <c r="BY465" s="151">
        <f>ROUND(IF($I465="Other HFC Blend",(AB465*$L465*SUMIF(Lists!$E$2:$E$133,'Quarterly Information'!$K465,Exchange_Value)+AB465*$N465*SUMIF(Lists!$E$2:$E$133,'Quarterly Information'!$M465,Exchange_Value)+AB465*$P465*SUMIF(Lists!$E$2:$E$133,'Quarterly Information'!$O465,Exchange_Value)+AB465*$R465*SUMIF(Lists!$E$2:$E$133,'Quarterly Information'!$Q465,Exchange_Value)+AB465*$T465*SUMIF(Lists!$E$2:$E$133,'Quarterly Information'!$S465,Exchange_Value))/1000,AB465*SUMIF(Lists!$E$2:$E$133,$I465,Exchange_Value)/1000),1)</f>
        <v>0</v>
      </c>
      <c r="BZ465" s="151">
        <f>ROUND(IF($I465="Other HFC Blend",(AC465*$L465*SUMIF(Lists!$E$2:$E$133,'Quarterly Information'!$K465,Exchange_Value)+AC465*$N465*SUMIF(Lists!$E$2:$E$133,'Quarterly Information'!$M465,Exchange_Value)+AC465*$P465*SUMIF(Lists!$E$2:$E$133,'Quarterly Information'!$O465,Exchange_Value)+AC465*$R465*SUMIF(Lists!$E$2:$E$133,'Quarterly Information'!$Q465,Exchange_Value)+AC465*$T465*SUMIF(Lists!$E$2:$E$133,'Quarterly Information'!$S465,Exchange_Value))/1000,AC465*SUMIF(Lists!$E$2:$E$133,$I465,Exchange_Value)/1000),1)</f>
        <v>0</v>
      </c>
      <c r="CA465" s="151">
        <f>ROUND(IF($I465="Other HFC Blend",(AD465*$L465*SUMIF(Lists!$E$2:$E$133,'Quarterly Information'!$K465,Exchange_Value)+AD465*$N465*SUMIF(Lists!$E$2:$E$133,'Quarterly Information'!$M465,Exchange_Value)+AD465*$P465*SUMIF(Lists!$E$2:$E$133,'Quarterly Information'!$O465,Exchange_Value)+AD465*$R465*SUMIF(Lists!$E$2:$E$133,'Quarterly Information'!$Q465,Exchange_Value)+AD465*$T465*SUMIF(Lists!$E$2:$E$133,'Quarterly Information'!$S465,Exchange_Value))/1000,AD465*SUMIF(Lists!$E$2:$E$133,$I465,Exchange_Value)/1000),1)</f>
        <v>0</v>
      </c>
      <c r="CB465" s="151">
        <f>ROUND(IF($I465="Other HFC Blend",(AE465*$L465*SUMIF(Lists!$E$2:$E$133,'Quarterly Information'!$K465,Exchange_Value)+AE465*$N465*SUMIF(Lists!$E$2:$E$133,'Quarterly Information'!$M465,Exchange_Value)+AE465*$P465*SUMIF(Lists!$E$2:$E$133,'Quarterly Information'!$O465,Exchange_Value)+AE465*$R465*SUMIF(Lists!$E$2:$E$133,'Quarterly Information'!$Q465,Exchange_Value)+AE465*$T465*SUMIF(Lists!$E$2:$E$133,'Quarterly Information'!$S465,Exchange_Value))/1000,AE465*SUMIF(Lists!$E$2:$E$133,$I465,Exchange_Value)/1000),1)</f>
        <v>0</v>
      </c>
      <c r="CC465" s="151">
        <f>ROUND(IF($I465="Other HFC Blend",(AF465*$L465*SUMIF(Lists!$E$2:$E$133,'Quarterly Information'!$K465,Exchange_Value)+AF465*$N465*SUMIF(Lists!$E$2:$E$133,'Quarterly Information'!$M465,Exchange_Value)+AF465*$P465*SUMIF(Lists!$E$2:$E$133,'Quarterly Information'!$O465,Exchange_Value)+AF465*$R465*SUMIF(Lists!$E$2:$E$133,'Quarterly Information'!$Q465,Exchange_Value)+AF465*$T465*SUMIF(Lists!$E$2:$E$133,'Quarterly Information'!$S465,Exchange_Value))/1000,AF465*SUMIF(Lists!$E$2:$E$133,$I465,Exchange_Value)/1000),1)</f>
        <v>0</v>
      </c>
    </row>
    <row r="466" spans="1:81" ht="14.1">
      <c r="A466" s="18">
        <v>424</v>
      </c>
      <c r="B466" s="46" t="str">
        <f t="shared" si="258"/>
        <v/>
      </c>
      <c r="C466" s="72"/>
      <c r="D466" s="47"/>
      <c r="E466" s="81"/>
      <c r="F466" s="48"/>
      <c r="G466" s="49"/>
      <c r="H466" s="50"/>
      <c r="I466" s="92"/>
      <c r="J466" s="104"/>
      <c r="K466" s="109"/>
      <c r="L466" s="51"/>
      <c r="M466" s="48"/>
      <c r="N466" s="51"/>
      <c r="O466" s="48"/>
      <c r="P466" s="51"/>
      <c r="Q466" s="69"/>
      <c r="R466" s="51"/>
      <c r="S466" s="69"/>
      <c r="T466" s="110"/>
      <c r="U466" s="107"/>
      <c r="V466" s="48"/>
      <c r="W466" s="52"/>
      <c r="X466" s="48"/>
      <c r="Y466" s="116"/>
      <c r="Z466" s="133"/>
      <c r="AA466" s="131"/>
      <c r="AB466" s="76"/>
      <c r="AC466" s="76"/>
      <c r="AD466" s="76"/>
      <c r="AE466" s="76"/>
      <c r="AF466" s="76"/>
      <c r="AG466" s="145"/>
      <c r="AH466"/>
      <c r="AI466" s="148">
        <f t="shared" si="222"/>
        <v>0</v>
      </c>
      <c r="AJ466" s="148">
        <f t="shared" si="223"/>
        <v>0</v>
      </c>
      <c r="AK466" s="148">
        <f t="shared" si="224"/>
        <v>0</v>
      </c>
      <c r="AL466" s="148">
        <f t="shared" si="225"/>
        <v>0</v>
      </c>
      <c r="AM466" s="148">
        <f t="shared" si="226"/>
        <v>0</v>
      </c>
      <c r="AN466" s="148">
        <f t="shared" si="227"/>
        <v>0</v>
      </c>
      <c r="AO466" s="150"/>
      <c r="AP466" s="149" t="e">
        <f t="shared" si="228"/>
        <v>#DIV/0!</v>
      </c>
      <c r="AQ466" s="149" t="e">
        <f t="shared" si="229"/>
        <v>#DIV/0!</v>
      </c>
      <c r="AR466" s="149" t="e">
        <f t="shared" si="230"/>
        <v>#DIV/0!</v>
      </c>
      <c r="AS466" s="149" t="e">
        <f t="shared" si="231"/>
        <v>#DIV/0!</v>
      </c>
      <c r="AT466" s="149" t="e">
        <f t="shared" si="232"/>
        <v>#DIV/0!</v>
      </c>
      <c r="AU466" s="148">
        <f t="shared" si="233"/>
        <v>0</v>
      </c>
      <c r="AV466" s="149" t="e">
        <f t="shared" si="234"/>
        <v>#DIV/0!</v>
      </c>
      <c r="AW466" s="149" t="e">
        <f t="shared" si="235"/>
        <v>#DIV/0!</v>
      </c>
      <c r="AX466" s="149" t="e">
        <f t="shared" si="236"/>
        <v>#DIV/0!</v>
      </c>
      <c r="AY466" s="149" t="e">
        <f t="shared" si="237"/>
        <v>#DIV/0!</v>
      </c>
      <c r="AZ466" s="149" t="e">
        <f t="shared" si="238"/>
        <v>#DIV/0!</v>
      </c>
      <c r="BA466" s="148">
        <f t="shared" si="239"/>
        <v>0</v>
      </c>
      <c r="BB466" s="149" t="e">
        <f t="shared" si="240"/>
        <v>#DIV/0!</v>
      </c>
      <c r="BC466" s="149" t="e">
        <f t="shared" si="241"/>
        <v>#DIV/0!</v>
      </c>
      <c r="BD466" s="149" t="e">
        <f t="shared" si="242"/>
        <v>#DIV/0!</v>
      </c>
      <c r="BE466" s="149" t="e">
        <f t="shared" si="243"/>
        <v>#DIV/0!</v>
      </c>
      <c r="BF466" s="149" t="e">
        <f t="shared" si="244"/>
        <v>#DIV/0!</v>
      </c>
      <c r="BG466" s="148">
        <f t="shared" si="245"/>
        <v>0</v>
      </c>
      <c r="BH466" s="149" t="e">
        <f t="shared" si="246"/>
        <v>#DIV/0!</v>
      </c>
      <c r="BI466" s="149" t="e">
        <f t="shared" si="247"/>
        <v>#DIV/0!</v>
      </c>
      <c r="BJ466" s="149" t="e">
        <f t="shared" si="248"/>
        <v>#DIV/0!</v>
      </c>
      <c r="BK466" s="149" t="e">
        <f t="shared" si="249"/>
        <v>#DIV/0!</v>
      </c>
      <c r="BL466" s="149" t="e">
        <f t="shared" si="250"/>
        <v>#DIV/0!</v>
      </c>
      <c r="BM466" s="148">
        <f t="shared" si="251"/>
        <v>0</v>
      </c>
      <c r="BN466" s="149" t="e">
        <f t="shared" si="252"/>
        <v>#DIV/0!</v>
      </c>
      <c r="BO466" s="149" t="e">
        <f t="shared" si="253"/>
        <v>#DIV/0!</v>
      </c>
      <c r="BP466" s="149" t="e">
        <f t="shared" si="254"/>
        <v>#DIV/0!</v>
      </c>
      <c r="BQ466" s="149" t="e">
        <f t="shared" si="255"/>
        <v>#DIV/0!</v>
      </c>
      <c r="BR466" s="149" t="e">
        <f t="shared" si="256"/>
        <v>#DIV/0!</v>
      </c>
      <c r="BS466" s="148">
        <f t="shared" si="257"/>
        <v>0</v>
      </c>
      <c r="BT466" s="150"/>
      <c r="BU466" s="150" t="e">
        <f>VLOOKUP(I466,Lists!$D$2:$D$19,1,FALSE)</f>
        <v>#N/A</v>
      </c>
      <c r="BV466" s="150" t="e">
        <f>VLOOKUP($I466,Blends!$B$2:$B$115,1,FALSE)</f>
        <v>#N/A</v>
      </c>
      <c r="BW466" s="150"/>
      <c r="BX466" s="151">
        <f>ROUND(IF($I466="Other HFC Blend",(AA466*$L466*SUMIF(Lists!$E$2:$E$133,'Quarterly Information'!$K466,Exchange_Value)+AA466*$N466*SUMIF(Lists!$E$2:$E$133,'Quarterly Information'!$M466,Exchange_Value)+AA466*$P466*SUMIF(Lists!$E$2:$E$133,'Quarterly Information'!$O466,Exchange_Value)+AA466*$R466*SUMIF(Lists!$E$2:$E$133,'Quarterly Information'!$Q466,Exchange_Value)+AA466*$T466*SUMIF(Lists!$E$2:$E$133,'Quarterly Information'!$S466,Exchange_Value))/1000,AA466*SUMIF(Lists!$E$2:$E$133,$I466,Exchange_Value)/1000),1)</f>
        <v>0</v>
      </c>
      <c r="BY466" s="151">
        <f>ROUND(IF($I466="Other HFC Blend",(AB466*$L466*SUMIF(Lists!$E$2:$E$133,'Quarterly Information'!$K466,Exchange_Value)+AB466*$N466*SUMIF(Lists!$E$2:$E$133,'Quarterly Information'!$M466,Exchange_Value)+AB466*$P466*SUMIF(Lists!$E$2:$E$133,'Quarterly Information'!$O466,Exchange_Value)+AB466*$R466*SUMIF(Lists!$E$2:$E$133,'Quarterly Information'!$Q466,Exchange_Value)+AB466*$T466*SUMIF(Lists!$E$2:$E$133,'Quarterly Information'!$S466,Exchange_Value))/1000,AB466*SUMIF(Lists!$E$2:$E$133,$I466,Exchange_Value)/1000),1)</f>
        <v>0</v>
      </c>
      <c r="BZ466" s="151">
        <f>ROUND(IF($I466="Other HFC Blend",(AC466*$L466*SUMIF(Lists!$E$2:$E$133,'Quarterly Information'!$K466,Exchange_Value)+AC466*$N466*SUMIF(Lists!$E$2:$E$133,'Quarterly Information'!$M466,Exchange_Value)+AC466*$P466*SUMIF(Lists!$E$2:$E$133,'Quarterly Information'!$O466,Exchange_Value)+AC466*$R466*SUMIF(Lists!$E$2:$E$133,'Quarterly Information'!$Q466,Exchange_Value)+AC466*$T466*SUMIF(Lists!$E$2:$E$133,'Quarterly Information'!$S466,Exchange_Value))/1000,AC466*SUMIF(Lists!$E$2:$E$133,$I466,Exchange_Value)/1000),1)</f>
        <v>0</v>
      </c>
      <c r="CA466" s="151">
        <f>ROUND(IF($I466="Other HFC Blend",(AD466*$L466*SUMIF(Lists!$E$2:$E$133,'Quarterly Information'!$K466,Exchange_Value)+AD466*$N466*SUMIF(Lists!$E$2:$E$133,'Quarterly Information'!$M466,Exchange_Value)+AD466*$P466*SUMIF(Lists!$E$2:$E$133,'Quarterly Information'!$O466,Exchange_Value)+AD466*$R466*SUMIF(Lists!$E$2:$E$133,'Quarterly Information'!$Q466,Exchange_Value)+AD466*$T466*SUMIF(Lists!$E$2:$E$133,'Quarterly Information'!$S466,Exchange_Value))/1000,AD466*SUMIF(Lists!$E$2:$E$133,$I466,Exchange_Value)/1000),1)</f>
        <v>0</v>
      </c>
      <c r="CB466" s="151">
        <f>ROUND(IF($I466="Other HFC Blend",(AE466*$L466*SUMIF(Lists!$E$2:$E$133,'Quarterly Information'!$K466,Exchange_Value)+AE466*$N466*SUMIF(Lists!$E$2:$E$133,'Quarterly Information'!$M466,Exchange_Value)+AE466*$P466*SUMIF(Lists!$E$2:$E$133,'Quarterly Information'!$O466,Exchange_Value)+AE466*$R466*SUMIF(Lists!$E$2:$E$133,'Quarterly Information'!$Q466,Exchange_Value)+AE466*$T466*SUMIF(Lists!$E$2:$E$133,'Quarterly Information'!$S466,Exchange_Value))/1000,AE466*SUMIF(Lists!$E$2:$E$133,$I466,Exchange_Value)/1000),1)</f>
        <v>0</v>
      </c>
      <c r="CC466" s="151">
        <f>ROUND(IF($I466="Other HFC Blend",(AF466*$L466*SUMIF(Lists!$E$2:$E$133,'Quarterly Information'!$K466,Exchange_Value)+AF466*$N466*SUMIF(Lists!$E$2:$E$133,'Quarterly Information'!$M466,Exchange_Value)+AF466*$P466*SUMIF(Lists!$E$2:$E$133,'Quarterly Information'!$O466,Exchange_Value)+AF466*$R466*SUMIF(Lists!$E$2:$E$133,'Quarterly Information'!$Q466,Exchange_Value)+AF466*$T466*SUMIF(Lists!$E$2:$E$133,'Quarterly Information'!$S466,Exchange_Value))/1000,AF466*SUMIF(Lists!$E$2:$E$133,$I466,Exchange_Value)/1000),1)</f>
        <v>0</v>
      </c>
    </row>
    <row r="467" spans="1:81" ht="14.1">
      <c r="A467" s="18">
        <v>425</v>
      </c>
      <c r="B467" s="46" t="str">
        <f t="shared" si="258"/>
        <v/>
      </c>
      <c r="C467" s="72"/>
      <c r="D467" s="47"/>
      <c r="E467" s="81"/>
      <c r="F467" s="48"/>
      <c r="G467" s="49"/>
      <c r="H467" s="50"/>
      <c r="I467" s="92"/>
      <c r="J467" s="104"/>
      <c r="K467" s="109"/>
      <c r="L467" s="51"/>
      <c r="M467" s="48"/>
      <c r="N467" s="51"/>
      <c r="O467" s="48"/>
      <c r="P467" s="51"/>
      <c r="Q467" s="69"/>
      <c r="R467" s="51"/>
      <c r="S467" s="69"/>
      <c r="T467" s="110"/>
      <c r="U467" s="107"/>
      <c r="V467" s="48"/>
      <c r="W467" s="52"/>
      <c r="X467" s="48"/>
      <c r="Y467" s="116"/>
      <c r="Z467" s="133"/>
      <c r="AA467" s="131"/>
      <c r="AB467" s="76"/>
      <c r="AC467" s="76"/>
      <c r="AD467" s="76"/>
      <c r="AE467" s="76"/>
      <c r="AF467" s="76"/>
      <c r="AG467" s="145"/>
      <c r="AH467"/>
      <c r="AI467" s="148">
        <f t="shared" si="222"/>
        <v>0</v>
      </c>
      <c r="AJ467" s="148">
        <f t="shared" si="223"/>
        <v>0</v>
      </c>
      <c r="AK467" s="148">
        <f t="shared" si="224"/>
        <v>0</v>
      </c>
      <c r="AL467" s="148">
        <f t="shared" si="225"/>
        <v>0</v>
      </c>
      <c r="AM467" s="148">
        <f t="shared" si="226"/>
        <v>0</v>
      </c>
      <c r="AN467" s="148">
        <f t="shared" si="227"/>
        <v>0</v>
      </c>
      <c r="AO467" s="150"/>
      <c r="AP467" s="149" t="e">
        <f t="shared" si="228"/>
        <v>#DIV/0!</v>
      </c>
      <c r="AQ467" s="149" t="e">
        <f t="shared" si="229"/>
        <v>#DIV/0!</v>
      </c>
      <c r="AR467" s="149" t="e">
        <f t="shared" si="230"/>
        <v>#DIV/0!</v>
      </c>
      <c r="AS467" s="149" t="e">
        <f t="shared" si="231"/>
        <v>#DIV/0!</v>
      </c>
      <c r="AT467" s="149" t="e">
        <f t="shared" si="232"/>
        <v>#DIV/0!</v>
      </c>
      <c r="AU467" s="148">
        <f t="shared" si="233"/>
        <v>0</v>
      </c>
      <c r="AV467" s="149" t="e">
        <f t="shared" si="234"/>
        <v>#DIV/0!</v>
      </c>
      <c r="AW467" s="149" t="e">
        <f t="shared" si="235"/>
        <v>#DIV/0!</v>
      </c>
      <c r="AX467" s="149" t="e">
        <f t="shared" si="236"/>
        <v>#DIV/0!</v>
      </c>
      <c r="AY467" s="149" t="e">
        <f t="shared" si="237"/>
        <v>#DIV/0!</v>
      </c>
      <c r="AZ467" s="149" t="e">
        <f t="shared" si="238"/>
        <v>#DIV/0!</v>
      </c>
      <c r="BA467" s="148">
        <f t="shared" si="239"/>
        <v>0</v>
      </c>
      <c r="BB467" s="149" t="e">
        <f t="shared" si="240"/>
        <v>#DIV/0!</v>
      </c>
      <c r="BC467" s="149" t="e">
        <f t="shared" si="241"/>
        <v>#DIV/0!</v>
      </c>
      <c r="BD467" s="149" t="e">
        <f t="shared" si="242"/>
        <v>#DIV/0!</v>
      </c>
      <c r="BE467" s="149" t="e">
        <f t="shared" si="243"/>
        <v>#DIV/0!</v>
      </c>
      <c r="BF467" s="149" t="e">
        <f t="shared" si="244"/>
        <v>#DIV/0!</v>
      </c>
      <c r="BG467" s="148">
        <f t="shared" si="245"/>
        <v>0</v>
      </c>
      <c r="BH467" s="149" t="e">
        <f t="shared" si="246"/>
        <v>#DIV/0!</v>
      </c>
      <c r="BI467" s="149" t="e">
        <f t="shared" si="247"/>
        <v>#DIV/0!</v>
      </c>
      <c r="BJ467" s="149" t="e">
        <f t="shared" si="248"/>
        <v>#DIV/0!</v>
      </c>
      <c r="BK467" s="149" t="e">
        <f t="shared" si="249"/>
        <v>#DIV/0!</v>
      </c>
      <c r="BL467" s="149" t="e">
        <f t="shared" si="250"/>
        <v>#DIV/0!</v>
      </c>
      <c r="BM467" s="148">
        <f t="shared" si="251"/>
        <v>0</v>
      </c>
      <c r="BN467" s="149" t="e">
        <f t="shared" si="252"/>
        <v>#DIV/0!</v>
      </c>
      <c r="BO467" s="149" t="e">
        <f t="shared" si="253"/>
        <v>#DIV/0!</v>
      </c>
      <c r="BP467" s="149" t="e">
        <f t="shared" si="254"/>
        <v>#DIV/0!</v>
      </c>
      <c r="BQ467" s="149" t="e">
        <f t="shared" si="255"/>
        <v>#DIV/0!</v>
      </c>
      <c r="BR467" s="149" t="e">
        <f t="shared" si="256"/>
        <v>#DIV/0!</v>
      </c>
      <c r="BS467" s="148">
        <f t="shared" si="257"/>
        <v>0</v>
      </c>
      <c r="BT467" s="150"/>
      <c r="BU467" s="150" t="e">
        <f>VLOOKUP(I467,Lists!$D$2:$D$19,1,FALSE)</f>
        <v>#N/A</v>
      </c>
      <c r="BV467" s="150" t="e">
        <f>VLOOKUP($I467,Blends!$B$2:$B$115,1,FALSE)</f>
        <v>#N/A</v>
      </c>
      <c r="BW467" s="150"/>
      <c r="BX467" s="151">
        <f>ROUND(IF($I467="Other HFC Blend",(AA467*$L467*SUMIF(Lists!$E$2:$E$133,'Quarterly Information'!$K467,Exchange_Value)+AA467*$N467*SUMIF(Lists!$E$2:$E$133,'Quarterly Information'!$M467,Exchange_Value)+AA467*$P467*SUMIF(Lists!$E$2:$E$133,'Quarterly Information'!$O467,Exchange_Value)+AA467*$R467*SUMIF(Lists!$E$2:$E$133,'Quarterly Information'!$Q467,Exchange_Value)+AA467*$T467*SUMIF(Lists!$E$2:$E$133,'Quarterly Information'!$S467,Exchange_Value))/1000,AA467*SUMIF(Lists!$E$2:$E$133,$I467,Exchange_Value)/1000),1)</f>
        <v>0</v>
      </c>
      <c r="BY467" s="151">
        <f>ROUND(IF($I467="Other HFC Blend",(AB467*$L467*SUMIF(Lists!$E$2:$E$133,'Quarterly Information'!$K467,Exchange_Value)+AB467*$N467*SUMIF(Lists!$E$2:$E$133,'Quarterly Information'!$M467,Exchange_Value)+AB467*$P467*SUMIF(Lists!$E$2:$E$133,'Quarterly Information'!$O467,Exchange_Value)+AB467*$R467*SUMIF(Lists!$E$2:$E$133,'Quarterly Information'!$Q467,Exchange_Value)+AB467*$T467*SUMIF(Lists!$E$2:$E$133,'Quarterly Information'!$S467,Exchange_Value))/1000,AB467*SUMIF(Lists!$E$2:$E$133,$I467,Exchange_Value)/1000),1)</f>
        <v>0</v>
      </c>
      <c r="BZ467" s="151">
        <f>ROUND(IF($I467="Other HFC Blend",(AC467*$L467*SUMIF(Lists!$E$2:$E$133,'Quarterly Information'!$K467,Exchange_Value)+AC467*$N467*SUMIF(Lists!$E$2:$E$133,'Quarterly Information'!$M467,Exchange_Value)+AC467*$P467*SUMIF(Lists!$E$2:$E$133,'Quarterly Information'!$O467,Exchange_Value)+AC467*$R467*SUMIF(Lists!$E$2:$E$133,'Quarterly Information'!$Q467,Exchange_Value)+AC467*$T467*SUMIF(Lists!$E$2:$E$133,'Quarterly Information'!$S467,Exchange_Value))/1000,AC467*SUMIF(Lists!$E$2:$E$133,$I467,Exchange_Value)/1000),1)</f>
        <v>0</v>
      </c>
      <c r="CA467" s="151">
        <f>ROUND(IF($I467="Other HFC Blend",(AD467*$L467*SUMIF(Lists!$E$2:$E$133,'Quarterly Information'!$K467,Exchange_Value)+AD467*$N467*SUMIF(Lists!$E$2:$E$133,'Quarterly Information'!$M467,Exchange_Value)+AD467*$P467*SUMIF(Lists!$E$2:$E$133,'Quarterly Information'!$O467,Exchange_Value)+AD467*$R467*SUMIF(Lists!$E$2:$E$133,'Quarterly Information'!$Q467,Exchange_Value)+AD467*$T467*SUMIF(Lists!$E$2:$E$133,'Quarterly Information'!$S467,Exchange_Value))/1000,AD467*SUMIF(Lists!$E$2:$E$133,$I467,Exchange_Value)/1000),1)</f>
        <v>0</v>
      </c>
      <c r="CB467" s="151">
        <f>ROUND(IF($I467="Other HFC Blend",(AE467*$L467*SUMIF(Lists!$E$2:$E$133,'Quarterly Information'!$K467,Exchange_Value)+AE467*$N467*SUMIF(Lists!$E$2:$E$133,'Quarterly Information'!$M467,Exchange_Value)+AE467*$P467*SUMIF(Lists!$E$2:$E$133,'Quarterly Information'!$O467,Exchange_Value)+AE467*$R467*SUMIF(Lists!$E$2:$E$133,'Quarterly Information'!$Q467,Exchange_Value)+AE467*$T467*SUMIF(Lists!$E$2:$E$133,'Quarterly Information'!$S467,Exchange_Value))/1000,AE467*SUMIF(Lists!$E$2:$E$133,$I467,Exchange_Value)/1000),1)</f>
        <v>0</v>
      </c>
      <c r="CC467" s="151">
        <f>ROUND(IF($I467="Other HFC Blend",(AF467*$L467*SUMIF(Lists!$E$2:$E$133,'Quarterly Information'!$K467,Exchange_Value)+AF467*$N467*SUMIF(Lists!$E$2:$E$133,'Quarterly Information'!$M467,Exchange_Value)+AF467*$P467*SUMIF(Lists!$E$2:$E$133,'Quarterly Information'!$O467,Exchange_Value)+AF467*$R467*SUMIF(Lists!$E$2:$E$133,'Quarterly Information'!$Q467,Exchange_Value)+AF467*$T467*SUMIF(Lists!$E$2:$E$133,'Quarterly Information'!$S467,Exchange_Value))/1000,AF467*SUMIF(Lists!$E$2:$E$133,$I467,Exchange_Value)/1000),1)</f>
        <v>0</v>
      </c>
    </row>
    <row r="468" spans="1:81" ht="14.1">
      <c r="A468" s="18">
        <v>426</v>
      </c>
      <c r="B468" s="46" t="str">
        <f t="shared" si="258"/>
        <v/>
      </c>
      <c r="C468" s="72"/>
      <c r="D468" s="47"/>
      <c r="E468" s="81"/>
      <c r="F468" s="48"/>
      <c r="G468" s="49"/>
      <c r="H468" s="50"/>
      <c r="I468" s="92"/>
      <c r="J468" s="104"/>
      <c r="K468" s="109"/>
      <c r="L468" s="51"/>
      <c r="M468" s="48"/>
      <c r="N468" s="51"/>
      <c r="O468" s="48"/>
      <c r="P468" s="51"/>
      <c r="Q468" s="69"/>
      <c r="R468" s="51"/>
      <c r="S468" s="69"/>
      <c r="T468" s="110"/>
      <c r="U468" s="107"/>
      <c r="V468" s="48"/>
      <c r="W468" s="52"/>
      <c r="X468" s="48"/>
      <c r="Y468" s="116"/>
      <c r="Z468" s="133"/>
      <c r="AA468" s="131"/>
      <c r="AB468" s="76"/>
      <c r="AC468" s="76"/>
      <c r="AD468" s="76"/>
      <c r="AE468" s="76"/>
      <c r="AF468" s="76"/>
      <c r="AG468" s="145"/>
      <c r="AH468"/>
      <c r="AI468" s="148">
        <f t="shared" si="222"/>
        <v>0</v>
      </c>
      <c r="AJ468" s="148">
        <f t="shared" si="223"/>
        <v>0</v>
      </c>
      <c r="AK468" s="148">
        <f t="shared" si="224"/>
        <v>0</v>
      </c>
      <c r="AL468" s="148">
        <f t="shared" si="225"/>
        <v>0</v>
      </c>
      <c r="AM468" s="148">
        <f t="shared" si="226"/>
        <v>0</v>
      </c>
      <c r="AN468" s="148">
        <f t="shared" si="227"/>
        <v>0</v>
      </c>
      <c r="AO468" s="150"/>
      <c r="AP468" s="149" t="e">
        <f t="shared" si="228"/>
        <v>#DIV/0!</v>
      </c>
      <c r="AQ468" s="149" t="e">
        <f t="shared" si="229"/>
        <v>#DIV/0!</v>
      </c>
      <c r="AR468" s="149" t="e">
        <f t="shared" si="230"/>
        <v>#DIV/0!</v>
      </c>
      <c r="AS468" s="149" t="e">
        <f t="shared" si="231"/>
        <v>#DIV/0!</v>
      </c>
      <c r="AT468" s="149" t="e">
        <f t="shared" si="232"/>
        <v>#DIV/0!</v>
      </c>
      <c r="AU468" s="148">
        <f t="shared" si="233"/>
        <v>0</v>
      </c>
      <c r="AV468" s="149" t="e">
        <f t="shared" si="234"/>
        <v>#DIV/0!</v>
      </c>
      <c r="AW468" s="149" t="e">
        <f t="shared" si="235"/>
        <v>#DIV/0!</v>
      </c>
      <c r="AX468" s="149" t="e">
        <f t="shared" si="236"/>
        <v>#DIV/0!</v>
      </c>
      <c r="AY468" s="149" t="e">
        <f t="shared" si="237"/>
        <v>#DIV/0!</v>
      </c>
      <c r="AZ468" s="149" t="e">
        <f t="shared" si="238"/>
        <v>#DIV/0!</v>
      </c>
      <c r="BA468" s="148">
        <f t="shared" si="239"/>
        <v>0</v>
      </c>
      <c r="BB468" s="149" t="e">
        <f t="shared" si="240"/>
        <v>#DIV/0!</v>
      </c>
      <c r="BC468" s="149" t="e">
        <f t="shared" si="241"/>
        <v>#DIV/0!</v>
      </c>
      <c r="BD468" s="149" t="e">
        <f t="shared" si="242"/>
        <v>#DIV/0!</v>
      </c>
      <c r="BE468" s="149" t="e">
        <f t="shared" si="243"/>
        <v>#DIV/0!</v>
      </c>
      <c r="BF468" s="149" t="e">
        <f t="shared" si="244"/>
        <v>#DIV/0!</v>
      </c>
      <c r="BG468" s="148">
        <f t="shared" si="245"/>
        <v>0</v>
      </c>
      <c r="BH468" s="149" t="e">
        <f t="shared" si="246"/>
        <v>#DIV/0!</v>
      </c>
      <c r="BI468" s="149" t="e">
        <f t="shared" si="247"/>
        <v>#DIV/0!</v>
      </c>
      <c r="BJ468" s="149" t="e">
        <f t="shared" si="248"/>
        <v>#DIV/0!</v>
      </c>
      <c r="BK468" s="149" t="e">
        <f t="shared" si="249"/>
        <v>#DIV/0!</v>
      </c>
      <c r="BL468" s="149" t="e">
        <f t="shared" si="250"/>
        <v>#DIV/0!</v>
      </c>
      <c r="BM468" s="148">
        <f t="shared" si="251"/>
        <v>0</v>
      </c>
      <c r="BN468" s="149" t="e">
        <f t="shared" si="252"/>
        <v>#DIV/0!</v>
      </c>
      <c r="BO468" s="149" t="e">
        <f t="shared" si="253"/>
        <v>#DIV/0!</v>
      </c>
      <c r="BP468" s="149" t="e">
        <f t="shared" si="254"/>
        <v>#DIV/0!</v>
      </c>
      <c r="BQ468" s="149" t="e">
        <f t="shared" si="255"/>
        <v>#DIV/0!</v>
      </c>
      <c r="BR468" s="149" t="e">
        <f t="shared" si="256"/>
        <v>#DIV/0!</v>
      </c>
      <c r="BS468" s="148">
        <f t="shared" si="257"/>
        <v>0</v>
      </c>
      <c r="BT468" s="150"/>
      <c r="BU468" s="150" t="e">
        <f>VLOOKUP(I468,Lists!$D$2:$D$19,1,FALSE)</f>
        <v>#N/A</v>
      </c>
      <c r="BV468" s="150" t="e">
        <f>VLOOKUP($I468,Blends!$B$2:$B$115,1,FALSE)</f>
        <v>#N/A</v>
      </c>
      <c r="BW468" s="150"/>
      <c r="BX468" s="151">
        <f>ROUND(IF($I468="Other HFC Blend",(AA468*$L468*SUMIF(Lists!$E$2:$E$133,'Quarterly Information'!$K468,Exchange_Value)+AA468*$N468*SUMIF(Lists!$E$2:$E$133,'Quarterly Information'!$M468,Exchange_Value)+AA468*$P468*SUMIF(Lists!$E$2:$E$133,'Quarterly Information'!$O468,Exchange_Value)+AA468*$R468*SUMIF(Lists!$E$2:$E$133,'Quarterly Information'!$Q468,Exchange_Value)+AA468*$T468*SUMIF(Lists!$E$2:$E$133,'Quarterly Information'!$S468,Exchange_Value))/1000,AA468*SUMIF(Lists!$E$2:$E$133,$I468,Exchange_Value)/1000),1)</f>
        <v>0</v>
      </c>
      <c r="BY468" s="151">
        <f>ROUND(IF($I468="Other HFC Blend",(AB468*$L468*SUMIF(Lists!$E$2:$E$133,'Quarterly Information'!$K468,Exchange_Value)+AB468*$N468*SUMIF(Lists!$E$2:$E$133,'Quarterly Information'!$M468,Exchange_Value)+AB468*$P468*SUMIF(Lists!$E$2:$E$133,'Quarterly Information'!$O468,Exchange_Value)+AB468*$R468*SUMIF(Lists!$E$2:$E$133,'Quarterly Information'!$Q468,Exchange_Value)+AB468*$T468*SUMIF(Lists!$E$2:$E$133,'Quarterly Information'!$S468,Exchange_Value))/1000,AB468*SUMIF(Lists!$E$2:$E$133,$I468,Exchange_Value)/1000),1)</f>
        <v>0</v>
      </c>
      <c r="BZ468" s="151">
        <f>ROUND(IF($I468="Other HFC Blend",(AC468*$L468*SUMIF(Lists!$E$2:$E$133,'Quarterly Information'!$K468,Exchange_Value)+AC468*$N468*SUMIF(Lists!$E$2:$E$133,'Quarterly Information'!$M468,Exchange_Value)+AC468*$P468*SUMIF(Lists!$E$2:$E$133,'Quarterly Information'!$O468,Exchange_Value)+AC468*$R468*SUMIF(Lists!$E$2:$E$133,'Quarterly Information'!$Q468,Exchange_Value)+AC468*$T468*SUMIF(Lists!$E$2:$E$133,'Quarterly Information'!$S468,Exchange_Value))/1000,AC468*SUMIF(Lists!$E$2:$E$133,$I468,Exchange_Value)/1000),1)</f>
        <v>0</v>
      </c>
      <c r="CA468" s="151">
        <f>ROUND(IF($I468="Other HFC Blend",(AD468*$L468*SUMIF(Lists!$E$2:$E$133,'Quarterly Information'!$K468,Exchange_Value)+AD468*$N468*SUMIF(Lists!$E$2:$E$133,'Quarterly Information'!$M468,Exchange_Value)+AD468*$P468*SUMIF(Lists!$E$2:$E$133,'Quarterly Information'!$O468,Exchange_Value)+AD468*$R468*SUMIF(Lists!$E$2:$E$133,'Quarterly Information'!$Q468,Exchange_Value)+AD468*$T468*SUMIF(Lists!$E$2:$E$133,'Quarterly Information'!$S468,Exchange_Value))/1000,AD468*SUMIF(Lists!$E$2:$E$133,$I468,Exchange_Value)/1000),1)</f>
        <v>0</v>
      </c>
      <c r="CB468" s="151">
        <f>ROUND(IF($I468="Other HFC Blend",(AE468*$L468*SUMIF(Lists!$E$2:$E$133,'Quarterly Information'!$K468,Exchange_Value)+AE468*$N468*SUMIF(Lists!$E$2:$E$133,'Quarterly Information'!$M468,Exchange_Value)+AE468*$P468*SUMIF(Lists!$E$2:$E$133,'Quarterly Information'!$O468,Exchange_Value)+AE468*$R468*SUMIF(Lists!$E$2:$E$133,'Quarterly Information'!$Q468,Exchange_Value)+AE468*$T468*SUMIF(Lists!$E$2:$E$133,'Quarterly Information'!$S468,Exchange_Value))/1000,AE468*SUMIF(Lists!$E$2:$E$133,$I468,Exchange_Value)/1000),1)</f>
        <v>0</v>
      </c>
      <c r="CC468" s="151">
        <f>ROUND(IF($I468="Other HFC Blend",(AF468*$L468*SUMIF(Lists!$E$2:$E$133,'Quarterly Information'!$K468,Exchange_Value)+AF468*$N468*SUMIF(Lists!$E$2:$E$133,'Quarterly Information'!$M468,Exchange_Value)+AF468*$P468*SUMIF(Lists!$E$2:$E$133,'Quarterly Information'!$O468,Exchange_Value)+AF468*$R468*SUMIF(Lists!$E$2:$E$133,'Quarterly Information'!$Q468,Exchange_Value)+AF468*$T468*SUMIF(Lists!$E$2:$E$133,'Quarterly Information'!$S468,Exchange_Value))/1000,AF468*SUMIF(Lists!$E$2:$E$133,$I468,Exchange_Value)/1000),1)</f>
        <v>0</v>
      </c>
    </row>
    <row r="469" spans="1:81" ht="14.1">
      <c r="A469" s="18">
        <v>427</v>
      </c>
      <c r="B469" s="46" t="str">
        <f t="shared" si="258"/>
        <v/>
      </c>
      <c r="C469" s="72"/>
      <c r="D469" s="47"/>
      <c r="E469" s="81"/>
      <c r="F469" s="48"/>
      <c r="G469" s="49"/>
      <c r="H469" s="50"/>
      <c r="I469" s="92"/>
      <c r="J469" s="104"/>
      <c r="K469" s="109"/>
      <c r="L469" s="51"/>
      <c r="M469" s="48"/>
      <c r="N469" s="51"/>
      <c r="O469" s="48"/>
      <c r="P469" s="51"/>
      <c r="Q469" s="69"/>
      <c r="R469" s="51"/>
      <c r="S469" s="69"/>
      <c r="T469" s="110"/>
      <c r="U469" s="107"/>
      <c r="V469" s="48"/>
      <c r="W469" s="52"/>
      <c r="X469" s="48"/>
      <c r="Y469" s="116"/>
      <c r="Z469" s="133"/>
      <c r="AA469" s="131"/>
      <c r="AB469" s="76"/>
      <c r="AC469" s="76"/>
      <c r="AD469" s="76"/>
      <c r="AE469" s="76"/>
      <c r="AF469" s="76"/>
      <c r="AG469" s="145"/>
      <c r="AH469"/>
      <c r="AI469" s="148">
        <f t="shared" si="222"/>
        <v>0</v>
      </c>
      <c r="AJ469" s="148">
        <f t="shared" si="223"/>
        <v>0</v>
      </c>
      <c r="AK469" s="148">
        <f t="shared" si="224"/>
        <v>0</v>
      </c>
      <c r="AL469" s="148">
        <f t="shared" si="225"/>
        <v>0</v>
      </c>
      <c r="AM469" s="148">
        <f t="shared" si="226"/>
        <v>0</v>
      </c>
      <c r="AN469" s="148">
        <f t="shared" si="227"/>
        <v>0</v>
      </c>
      <c r="AO469" s="150"/>
      <c r="AP469" s="149" t="e">
        <f t="shared" si="228"/>
        <v>#DIV/0!</v>
      </c>
      <c r="AQ469" s="149" t="e">
        <f t="shared" si="229"/>
        <v>#DIV/0!</v>
      </c>
      <c r="AR469" s="149" t="e">
        <f t="shared" si="230"/>
        <v>#DIV/0!</v>
      </c>
      <c r="AS469" s="149" t="e">
        <f t="shared" si="231"/>
        <v>#DIV/0!</v>
      </c>
      <c r="AT469" s="149" t="e">
        <f t="shared" si="232"/>
        <v>#DIV/0!</v>
      </c>
      <c r="AU469" s="148">
        <f t="shared" si="233"/>
        <v>0</v>
      </c>
      <c r="AV469" s="149" t="e">
        <f t="shared" si="234"/>
        <v>#DIV/0!</v>
      </c>
      <c r="AW469" s="149" t="e">
        <f t="shared" si="235"/>
        <v>#DIV/0!</v>
      </c>
      <c r="AX469" s="149" t="e">
        <f t="shared" si="236"/>
        <v>#DIV/0!</v>
      </c>
      <c r="AY469" s="149" t="e">
        <f t="shared" si="237"/>
        <v>#DIV/0!</v>
      </c>
      <c r="AZ469" s="149" t="e">
        <f t="shared" si="238"/>
        <v>#DIV/0!</v>
      </c>
      <c r="BA469" s="148">
        <f t="shared" si="239"/>
        <v>0</v>
      </c>
      <c r="BB469" s="149" t="e">
        <f t="shared" si="240"/>
        <v>#DIV/0!</v>
      </c>
      <c r="BC469" s="149" t="e">
        <f t="shared" si="241"/>
        <v>#DIV/0!</v>
      </c>
      <c r="BD469" s="149" t="e">
        <f t="shared" si="242"/>
        <v>#DIV/0!</v>
      </c>
      <c r="BE469" s="149" t="e">
        <f t="shared" si="243"/>
        <v>#DIV/0!</v>
      </c>
      <c r="BF469" s="149" t="e">
        <f t="shared" si="244"/>
        <v>#DIV/0!</v>
      </c>
      <c r="BG469" s="148">
        <f t="shared" si="245"/>
        <v>0</v>
      </c>
      <c r="BH469" s="149" t="e">
        <f t="shared" si="246"/>
        <v>#DIV/0!</v>
      </c>
      <c r="BI469" s="149" t="e">
        <f t="shared" si="247"/>
        <v>#DIV/0!</v>
      </c>
      <c r="BJ469" s="149" t="e">
        <f t="shared" si="248"/>
        <v>#DIV/0!</v>
      </c>
      <c r="BK469" s="149" t="e">
        <f t="shared" si="249"/>
        <v>#DIV/0!</v>
      </c>
      <c r="BL469" s="149" t="e">
        <f t="shared" si="250"/>
        <v>#DIV/0!</v>
      </c>
      <c r="BM469" s="148">
        <f t="shared" si="251"/>
        <v>0</v>
      </c>
      <c r="BN469" s="149" t="e">
        <f t="shared" si="252"/>
        <v>#DIV/0!</v>
      </c>
      <c r="BO469" s="149" t="e">
        <f t="shared" si="253"/>
        <v>#DIV/0!</v>
      </c>
      <c r="BP469" s="149" t="e">
        <f t="shared" si="254"/>
        <v>#DIV/0!</v>
      </c>
      <c r="BQ469" s="149" t="e">
        <f t="shared" si="255"/>
        <v>#DIV/0!</v>
      </c>
      <c r="BR469" s="149" t="e">
        <f t="shared" si="256"/>
        <v>#DIV/0!</v>
      </c>
      <c r="BS469" s="148">
        <f t="shared" si="257"/>
        <v>0</v>
      </c>
      <c r="BT469" s="150"/>
      <c r="BU469" s="150" t="e">
        <f>VLOOKUP(I469,Lists!$D$2:$D$19,1,FALSE)</f>
        <v>#N/A</v>
      </c>
      <c r="BV469" s="150" t="e">
        <f>VLOOKUP($I469,Blends!$B$2:$B$115,1,FALSE)</f>
        <v>#N/A</v>
      </c>
      <c r="BW469" s="150"/>
      <c r="BX469" s="151">
        <f>ROUND(IF($I469="Other HFC Blend",(AA469*$L469*SUMIF(Lists!$E$2:$E$133,'Quarterly Information'!$K469,Exchange_Value)+AA469*$N469*SUMIF(Lists!$E$2:$E$133,'Quarterly Information'!$M469,Exchange_Value)+AA469*$P469*SUMIF(Lists!$E$2:$E$133,'Quarterly Information'!$O469,Exchange_Value)+AA469*$R469*SUMIF(Lists!$E$2:$E$133,'Quarterly Information'!$Q469,Exchange_Value)+AA469*$T469*SUMIF(Lists!$E$2:$E$133,'Quarterly Information'!$S469,Exchange_Value))/1000,AA469*SUMIF(Lists!$E$2:$E$133,$I469,Exchange_Value)/1000),1)</f>
        <v>0</v>
      </c>
      <c r="BY469" s="151">
        <f>ROUND(IF($I469="Other HFC Blend",(AB469*$L469*SUMIF(Lists!$E$2:$E$133,'Quarterly Information'!$K469,Exchange_Value)+AB469*$N469*SUMIF(Lists!$E$2:$E$133,'Quarterly Information'!$M469,Exchange_Value)+AB469*$P469*SUMIF(Lists!$E$2:$E$133,'Quarterly Information'!$O469,Exchange_Value)+AB469*$R469*SUMIF(Lists!$E$2:$E$133,'Quarterly Information'!$Q469,Exchange_Value)+AB469*$T469*SUMIF(Lists!$E$2:$E$133,'Quarterly Information'!$S469,Exchange_Value))/1000,AB469*SUMIF(Lists!$E$2:$E$133,$I469,Exchange_Value)/1000),1)</f>
        <v>0</v>
      </c>
      <c r="BZ469" s="151">
        <f>ROUND(IF($I469="Other HFC Blend",(AC469*$L469*SUMIF(Lists!$E$2:$E$133,'Quarterly Information'!$K469,Exchange_Value)+AC469*$N469*SUMIF(Lists!$E$2:$E$133,'Quarterly Information'!$M469,Exchange_Value)+AC469*$P469*SUMIF(Lists!$E$2:$E$133,'Quarterly Information'!$O469,Exchange_Value)+AC469*$R469*SUMIF(Lists!$E$2:$E$133,'Quarterly Information'!$Q469,Exchange_Value)+AC469*$T469*SUMIF(Lists!$E$2:$E$133,'Quarterly Information'!$S469,Exchange_Value))/1000,AC469*SUMIF(Lists!$E$2:$E$133,$I469,Exchange_Value)/1000),1)</f>
        <v>0</v>
      </c>
      <c r="CA469" s="151">
        <f>ROUND(IF($I469="Other HFC Blend",(AD469*$L469*SUMIF(Lists!$E$2:$E$133,'Quarterly Information'!$K469,Exchange_Value)+AD469*$N469*SUMIF(Lists!$E$2:$E$133,'Quarterly Information'!$M469,Exchange_Value)+AD469*$P469*SUMIF(Lists!$E$2:$E$133,'Quarterly Information'!$O469,Exchange_Value)+AD469*$R469*SUMIF(Lists!$E$2:$E$133,'Quarterly Information'!$Q469,Exchange_Value)+AD469*$T469*SUMIF(Lists!$E$2:$E$133,'Quarterly Information'!$S469,Exchange_Value))/1000,AD469*SUMIF(Lists!$E$2:$E$133,$I469,Exchange_Value)/1000),1)</f>
        <v>0</v>
      </c>
      <c r="CB469" s="151">
        <f>ROUND(IF($I469="Other HFC Blend",(AE469*$L469*SUMIF(Lists!$E$2:$E$133,'Quarterly Information'!$K469,Exchange_Value)+AE469*$N469*SUMIF(Lists!$E$2:$E$133,'Quarterly Information'!$M469,Exchange_Value)+AE469*$P469*SUMIF(Lists!$E$2:$E$133,'Quarterly Information'!$O469,Exchange_Value)+AE469*$R469*SUMIF(Lists!$E$2:$E$133,'Quarterly Information'!$Q469,Exchange_Value)+AE469*$T469*SUMIF(Lists!$E$2:$E$133,'Quarterly Information'!$S469,Exchange_Value))/1000,AE469*SUMIF(Lists!$E$2:$E$133,$I469,Exchange_Value)/1000),1)</f>
        <v>0</v>
      </c>
      <c r="CC469" s="151">
        <f>ROUND(IF($I469="Other HFC Blend",(AF469*$L469*SUMIF(Lists!$E$2:$E$133,'Quarterly Information'!$K469,Exchange_Value)+AF469*$N469*SUMIF(Lists!$E$2:$E$133,'Quarterly Information'!$M469,Exchange_Value)+AF469*$P469*SUMIF(Lists!$E$2:$E$133,'Quarterly Information'!$O469,Exchange_Value)+AF469*$R469*SUMIF(Lists!$E$2:$E$133,'Quarterly Information'!$Q469,Exchange_Value)+AF469*$T469*SUMIF(Lists!$E$2:$E$133,'Quarterly Information'!$S469,Exchange_Value))/1000,AF469*SUMIF(Lists!$E$2:$E$133,$I469,Exchange_Value)/1000),1)</f>
        <v>0</v>
      </c>
    </row>
    <row r="470" spans="1:81" ht="14.1">
      <c r="A470" s="18">
        <v>428</v>
      </c>
      <c r="B470" s="46" t="str">
        <f t="shared" si="258"/>
        <v/>
      </c>
      <c r="C470" s="72"/>
      <c r="D470" s="47"/>
      <c r="E470" s="81"/>
      <c r="F470" s="48"/>
      <c r="G470" s="49"/>
      <c r="H470" s="50"/>
      <c r="I470" s="92"/>
      <c r="J470" s="104"/>
      <c r="K470" s="109"/>
      <c r="L470" s="51"/>
      <c r="M470" s="48"/>
      <c r="N470" s="51"/>
      <c r="O470" s="48"/>
      <c r="P470" s="51"/>
      <c r="Q470" s="69"/>
      <c r="R470" s="51"/>
      <c r="S470" s="69"/>
      <c r="T470" s="110"/>
      <c r="U470" s="107"/>
      <c r="V470" s="48"/>
      <c r="W470" s="52"/>
      <c r="X470" s="48"/>
      <c r="Y470" s="116"/>
      <c r="Z470" s="133"/>
      <c r="AA470" s="131"/>
      <c r="AB470" s="76"/>
      <c r="AC470" s="76"/>
      <c r="AD470" s="76"/>
      <c r="AE470" s="76"/>
      <c r="AF470" s="76"/>
      <c r="AG470" s="145"/>
      <c r="AH470"/>
      <c r="AI470" s="148">
        <f t="shared" si="222"/>
        <v>0</v>
      </c>
      <c r="AJ470" s="148">
        <f t="shared" si="223"/>
        <v>0</v>
      </c>
      <c r="AK470" s="148">
        <f t="shared" si="224"/>
        <v>0</v>
      </c>
      <c r="AL470" s="148">
        <f t="shared" si="225"/>
        <v>0</v>
      </c>
      <c r="AM470" s="148">
        <f t="shared" si="226"/>
        <v>0</v>
      </c>
      <c r="AN470" s="148">
        <f t="shared" si="227"/>
        <v>0</v>
      </c>
      <c r="AO470" s="150"/>
      <c r="AP470" s="149" t="e">
        <f t="shared" si="228"/>
        <v>#DIV/0!</v>
      </c>
      <c r="AQ470" s="149" t="e">
        <f t="shared" si="229"/>
        <v>#DIV/0!</v>
      </c>
      <c r="AR470" s="149" t="e">
        <f t="shared" si="230"/>
        <v>#DIV/0!</v>
      </c>
      <c r="AS470" s="149" t="e">
        <f t="shared" si="231"/>
        <v>#DIV/0!</v>
      </c>
      <c r="AT470" s="149" t="e">
        <f t="shared" si="232"/>
        <v>#DIV/0!</v>
      </c>
      <c r="AU470" s="148">
        <f t="shared" si="233"/>
        <v>0</v>
      </c>
      <c r="AV470" s="149" t="e">
        <f t="shared" si="234"/>
        <v>#DIV/0!</v>
      </c>
      <c r="AW470" s="149" t="e">
        <f t="shared" si="235"/>
        <v>#DIV/0!</v>
      </c>
      <c r="AX470" s="149" t="e">
        <f t="shared" si="236"/>
        <v>#DIV/0!</v>
      </c>
      <c r="AY470" s="149" t="e">
        <f t="shared" si="237"/>
        <v>#DIV/0!</v>
      </c>
      <c r="AZ470" s="149" t="e">
        <f t="shared" si="238"/>
        <v>#DIV/0!</v>
      </c>
      <c r="BA470" s="148">
        <f t="shared" si="239"/>
        <v>0</v>
      </c>
      <c r="BB470" s="149" t="e">
        <f t="shared" si="240"/>
        <v>#DIV/0!</v>
      </c>
      <c r="BC470" s="149" t="e">
        <f t="shared" si="241"/>
        <v>#DIV/0!</v>
      </c>
      <c r="BD470" s="149" t="e">
        <f t="shared" si="242"/>
        <v>#DIV/0!</v>
      </c>
      <c r="BE470" s="149" t="e">
        <f t="shared" si="243"/>
        <v>#DIV/0!</v>
      </c>
      <c r="BF470" s="149" t="e">
        <f t="shared" si="244"/>
        <v>#DIV/0!</v>
      </c>
      <c r="BG470" s="148">
        <f t="shared" si="245"/>
        <v>0</v>
      </c>
      <c r="BH470" s="149" t="e">
        <f t="shared" si="246"/>
        <v>#DIV/0!</v>
      </c>
      <c r="BI470" s="149" t="e">
        <f t="shared" si="247"/>
        <v>#DIV/0!</v>
      </c>
      <c r="BJ470" s="149" t="e">
        <f t="shared" si="248"/>
        <v>#DIV/0!</v>
      </c>
      <c r="BK470" s="149" t="e">
        <f t="shared" si="249"/>
        <v>#DIV/0!</v>
      </c>
      <c r="BL470" s="149" t="e">
        <f t="shared" si="250"/>
        <v>#DIV/0!</v>
      </c>
      <c r="BM470" s="148">
        <f t="shared" si="251"/>
        <v>0</v>
      </c>
      <c r="BN470" s="149" t="e">
        <f t="shared" si="252"/>
        <v>#DIV/0!</v>
      </c>
      <c r="BO470" s="149" t="e">
        <f t="shared" si="253"/>
        <v>#DIV/0!</v>
      </c>
      <c r="BP470" s="149" t="e">
        <f t="shared" si="254"/>
        <v>#DIV/0!</v>
      </c>
      <c r="BQ470" s="149" t="e">
        <f t="shared" si="255"/>
        <v>#DIV/0!</v>
      </c>
      <c r="BR470" s="149" t="e">
        <f t="shared" si="256"/>
        <v>#DIV/0!</v>
      </c>
      <c r="BS470" s="148">
        <f t="shared" si="257"/>
        <v>0</v>
      </c>
      <c r="BT470" s="150"/>
      <c r="BU470" s="150" t="e">
        <f>VLOOKUP(I470,Lists!$D$2:$D$19,1,FALSE)</f>
        <v>#N/A</v>
      </c>
      <c r="BV470" s="150" t="e">
        <f>VLOOKUP($I470,Blends!$B$2:$B$115,1,FALSE)</f>
        <v>#N/A</v>
      </c>
      <c r="BW470" s="150"/>
      <c r="BX470" s="151">
        <f>ROUND(IF($I470="Other HFC Blend",(AA470*$L470*SUMIF(Lists!$E$2:$E$133,'Quarterly Information'!$K470,Exchange_Value)+AA470*$N470*SUMIF(Lists!$E$2:$E$133,'Quarterly Information'!$M470,Exchange_Value)+AA470*$P470*SUMIF(Lists!$E$2:$E$133,'Quarterly Information'!$O470,Exchange_Value)+AA470*$R470*SUMIF(Lists!$E$2:$E$133,'Quarterly Information'!$Q470,Exchange_Value)+AA470*$T470*SUMIF(Lists!$E$2:$E$133,'Quarterly Information'!$S470,Exchange_Value))/1000,AA470*SUMIF(Lists!$E$2:$E$133,$I470,Exchange_Value)/1000),1)</f>
        <v>0</v>
      </c>
      <c r="BY470" s="151">
        <f>ROUND(IF($I470="Other HFC Blend",(AB470*$L470*SUMIF(Lists!$E$2:$E$133,'Quarterly Information'!$K470,Exchange_Value)+AB470*$N470*SUMIF(Lists!$E$2:$E$133,'Quarterly Information'!$M470,Exchange_Value)+AB470*$P470*SUMIF(Lists!$E$2:$E$133,'Quarterly Information'!$O470,Exchange_Value)+AB470*$R470*SUMIF(Lists!$E$2:$E$133,'Quarterly Information'!$Q470,Exchange_Value)+AB470*$T470*SUMIF(Lists!$E$2:$E$133,'Quarterly Information'!$S470,Exchange_Value))/1000,AB470*SUMIF(Lists!$E$2:$E$133,$I470,Exchange_Value)/1000),1)</f>
        <v>0</v>
      </c>
      <c r="BZ470" s="151">
        <f>ROUND(IF($I470="Other HFC Blend",(AC470*$L470*SUMIF(Lists!$E$2:$E$133,'Quarterly Information'!$K470,Exchange_Value)+AC470*$N470*SUMIF(Lists!$E$2:$E$133,'Quarterly Information'!$M470,Exchange_Value)+AC470*$P470*SUMIF(Lists!$E$2:$E$133,'Quarterly Information'!$O470,Exchange_Value)+AC470*$R470*SUMIF(Lists!$E$2:$E$133,'Quarterly Information'!$Q470,Exchange_Value)+AC470*$T470*SUMIF(Lists!$E$2:$E$133,'Quarterly Information'!$S470,Exchange_Value))/1000,AC470*SUMIF(Lists!$E$2:$E$133,$I470,Exchange_Value)/1000),1)</f>
        <v>0</v>
      </c>
      <c r="CA470" s="151">
        <f>ROUND(IF($I470="Other HFC Blend",(AD470*$L470*SUMIF(Lists!$E$2:$E$133,'Quarterly Information'!$K470,Exchange_Value)+AD470*$N470*SUMIF(Lists!$E$2:$E$133,'Quarterly Information'!$M470,Exchange_Value)+AD470*$P470*SUMIF(Lists!$E$2:$E$133,'Quarterly Information'!$O470,Exchange_Value)+AD470*$R470*SUMIF(Lists!$E$2:$E$133,'Quarterly Information'!$Q470,Exchange_Value)+AD470*$T470*SUMIF(Lists!$E$2:$E$133,'Quarterly Information'!$S470,Exchange_Value))/1000,AD470*SUMIF(Lists!$E$2:$E$133,$I470,Exchange_Value)/1000),1)</f>
        <v>0</v>
      </c>
      <c r="CB470" s="151">
        <f>ROUND(IF($I470="Other HFC Blend",(AE470*$L470*SUMIF(Lists!$E$2:$E$133,'Quarterly Information'!$K470,Exchange_Value)+AE470*$N470*SUMIF(Lists!$E$2:$E$133,'Quarterly Information'!$M470,Exchange_Value)+AE470*$P470*SUMIF(Lists!$E$2:$E$133,'Quarterly Information'!$O470,Exchange_Value)+AE470*$R470*SUMIF(Lists!$E$2:$E$133,'Quarterly Information'!$Q470,Exchange_Value)+AE470*$T470*SUMIF(Lists!$E$2:$E$133,'Quarterly Information'!$S470,Exchange_Value))/1000,AE470*SUMIF(Lists!$E$2:$E$133,$I470,Exchange_Value)/1000),1)</f>
        <v>0</v>
      </c>
      <c r="CC470" s="151">
        <f>ROUND(IF($I470="Other HFC Blend",(AF470*$L470*SUMIF(Lists!$E$2:$E$133,'Quarterly Information'!$K470,Exchange_Value)+AF470*$N470*SUMIF(Lists!$E$2:$E$133,'Quarterly Information'!$M470,Exchange_Value)+AF470*$P470*SUMIF(Lists!$E$2:$E$133,'Quarterly Information'!$O470,Exchange_Value)+AF470*$R470*SUMIF(Lists!$E$2:$E$133,'Quarterly Information'!$Q470,Exchange_Value)+AF470*$T470*SUMIF(Lists!$E$2:$E$133,'Quarterly Information'!$S470,Exchange_Value))/1000,AF470*SUMIF(Lists!$E$2:$E$133,$I470,Exchange_Value)/1000),1)</f>
        <v>0</v>
      </c>
    </row>
    <row r="471" spans="1:81" ht="14.1">
      <c r="A471" s="18">
        <v>429</v>
      </c>
      <c r="B471" s="46" t="str">
        <f t="shared" si="258"/>
        <v/>
      </c>
      <c r="C471" s="72"/>
      <c r="D471" s="47"/>
      <c r="E471" s="81"/>
      <c r="F471" s="48"/>
      <c r="G471" s="49"/>
      <c r="H471" s="50"/>
      <c r="I471" s="92"/>
      <c r="J471" s="104"/>
      <c r="K471" s="109"/>
      <c r="L471" s="51"/>
      <c r="M471" s="48"/>
      <c r="N471" s="51"/>
      <c r="O471" s="48"/>
      <c r="P471" s="51"/>
      <c r="Q471" s="69"/>
      <c r="R471" s="51"/>
      <c r="S471" s="69"/>
      <c r="T471" s="110"/>
      <c r="U471" s="107"/>
      <c r="V471" s="48"/>
      <c r="W471" s="52"/>
      <c r="X471" s="48"/>
      <c r="Y471" s="116"/>
      <c r="Z471" s="133"/>
      <c r="AA471" s="131"/>
      <c r="AB471" s="76"/>
      <c r="AC471" s="76"/>
      <c r="AD471" s="76"/>
      <c r="AE471" s="76"/>
      <c r="AF471" s="76"/>
      <c r="AG471" s="145"/>
      <c r="AH471"/>
      <c r="AI471" s="148">
        <f t="shared" si="222"/>
        <v>0</v>
      </c>
      <c r="AJ471" s="148">
        <f t="shared" si="223"/>
        <v>0</v>
      </c>
      <c r="AK471" s="148">
        <f t="shared" si="224"/>
        <v>0</v>
      </c>
      <c r="AL471" s="148">
        <f t="shared" si="225"/>
        <v>0</v>
      </c>
      <c r="AM471" s="148">
        <f t="shared" si="226"/>
        <v>0</v>
      </c>
      <c r="AN471" s="148">
        <f t="shared" si="227"/>
        <v>0</v>
      </c>
      <c r="AO471" s="150"/>
      <c r="AP471" s="149" t="e">
        <f t="shared" si="228"/>
        <v>#DIV/0!</v>
      </c>
      <c r="AQ471" s="149" t="e">
        <f t="shared" si="229"/>
        <v>#DIV/0!</v>
      </c>
      <c r="AR471" s="149" t="e">
        <f t="shared" si="230"/>
        <v>#DIV/0!</v>
      </c>
      <c r="AS471" s="149" t="e">
        <f t="shared" si="231"/>
        <v>#DIV/0!</v>
      </c>
      <c r="AT471" s="149" t="e">
        <f t="shared" si="232"/>
        <v>#DIV/0!</v>
      </c>
      <c r="AU471" s="148">
        <f t="shared" si="233"/>
        <v>0</v>
      </c>
      <c r="AV471" s="149" t="e">
        <f t="shared" si="234"/>
        <v>#DIV/0!</v>
      </c>
      <c r="AW471" s="149" t="e">
        <f t="shared" si="235"/>
        <v>#DIV/0!</v>
      </c>
      <c r="AX471" s="149" t="e">
        <f t="shared" si="236"/>
        <v>#DIV/0!</v>
      </c>
      <c r="AY471" s="149" t="e">
        <f t="shared" si="237"/>
        <v>#DIV/0!</v>
      </c>
      <c r="AZ471" s="149" t="e">
        <f t="shared" si="238"/>
        <v>#DIV/0!</v>
      </c>
      <c r="BA471" s="148">
        <f t="shared" si="239"/>
        <v>0</v>
      </c>
      <c r="BB471" s="149" t="e">
        <f t="shared" si="240"/>
        <v>#DIV/0!</v>
      </c>
      <c r="BC471" s="149" t="e">
        <f t="shared" si="241"/>
        <v>#DIV/0!</v>
      </c>
      <c r="BD471" s="149" t="e">
        <f t="shared" si="242"/>
        <v>#DIV/0!</v>
      </c>
      <c r="BE471" s="149" t="e">
        <f t="shared" si="243"/>
        <v>#DIV/0!</v>
      </c>
      <c r="BF471" s="149" t="e">
        <f t="shared" si="244"/>
        <v>#DIV/0!</v>
      </c>
      <c r="BG471" s="148">
        <f t="shared" si="245"/>
        <v>0</v>
      </c>
      <c r="BH471" s="149" t="e">
        <f t="shared" si="246"/>
        <v>#DIV/0!</v>
      </c>
      <c r="BI471" s="149" t="e">
        <f t="shared" si="247"/>
        <v>#DIV/0!</v>
      </c>
      <c r="BJ471" s="149" t="e">
        <f t="shared" si="248"/>
        <v>#DIV/0!</v>
      </c>
      <c r="BK471" s="149" t="e">
        <f t="shared" si="249"/>
        <v>#DIV/0!</v>
      </c>
      <c r="BL471" s="149" t="e">
        <f t="shared" si="250"/>
        <v>#DIV/0!</v>
      </c>
      <c r="BM471" s="148">
        <f t="shared" si="251"/>
        <v>0</v>
      </c>
      <c r="BN471" s="149" t="e">
        <f t="shared" si="252"/>
        <v>#DIV/0!</v>
      </c>
      <c r="BO471" s="149" t="e">
        <f t="shared" si="253"/>
        <v>#DIV/0!</v>
      </c>
      <c r="BP471" s="149" t="e">
        <f t="shared" si="254"/>
        <v>#DIV/0!</v>
      </c>
      <c r="BQ471" s="149" t="e">
        <f t="shared" si="255"/>
        <v>#DIV/0!</v>
      </c>
      <c r="BR471" s="149" t="e">
        <f t="shared" si="256"/>
        <v>#DIV/0!</v>
      </c>
      <c r="BS471" s="148">
        <f t="shared" si="257"/>
        <v>0</v>
      </c>
      <c r="BT471" s="150"/>
      <c r="BU471" s="150" t="e">
        <f>VLOOKUP(I471,Lists!$D$2:$D$19,1,FALSE)</f>
        <v>#N/A</v>
      </c>
      <c r="BV471" s="150" t="e">
        <f>VLOOKUP($I471,Blends!$B$2:$B$115,1,FALSE)</f>
        <v>#N/A</v>
      </c>
      <c r="BW471" s="150"/>
      <c r="BX471" s="151">
        <f>ROUND(IF($I471="Other HFC Blend",(AA471*$L471*SUMIF(Lists!$E$2:$E$133,'Quarterly Information'!$K471,Exchange_Value)+AA471*$N471*SUMIF(Lists!$E$2:$E$133,'Quarterly Information'!$M471,Exchange_Value)+AA471*$P471*SUMIF(Lists!$E$2:$E$133,'Quarterly Information'!$O471,Exchange_Value)+AA471*$R471*SUMIF(Lists!$E$2:$E$133,'Quarterly Information'!$Q471,Exchange_Value)+AA471*$T471*SUMIF(Lists!$E$2:$E$133,'Quarterly Information'!$S471,Exchange_Value))/1000,AA471*SUMIF(Lists!$E$2:$E$133,$I471,Exchange_Value)/1000),1)</f>
        <v>0</v>
      </c>
      <c r="BY471" s="151">
        <f>ROUND(IF($I471="Other HFC Blend",(AB471*$L471*SUMIF(Lists!$E$2:$E$133,'Quarterly Information'!$K471,Exchange_Value)+AB471*$N471*SUMIF(Lists!$E$2:$E$133,'Quarterly Information'!$M471,Exchange_Value)+AB471*$P471*SUMIF(Lists!$E$2:$E$133,'Quarterly Information'!$O471,Exchange_Value)+AB471*$R471*SUMIF(Lists!$E$2:$E$133,'Quarterly Information'!$Q471,Exchange_Value)+AB471*$T471*SUMIF(Lists!$E$2:$E$133,'Quarterly Information'!$S471,Exchange_Value))/1000,AB471*SUMIF(Lists!$E$2:$E$133,$I471,Exchange_Value)/1000),1)</f>
        <v>0</v>
      </c>
      <c r="BZ471" s="151">
        <f>ROUND(IF($I471="Other HFC Blend",(AC471*$L471*SUMIF(Lists!$E$2:$E$133,'Quarterly Information'!$K471,Exchange_Value)+AC471*$N471*SUMIF(Lists!$E$2:$E$133,'Quarterly Information'!$M471,Exchange_Value)+AC471*$P471*SUMIF(Lists!$E$2:$E$133,'Quarterly Information'!$O471,Exchange_Value)+AC471*$R471*SUMIF(Lists!$E$2:$E$133,'Quarterly Information'!$Q471,Exchange_Value)+AC471*$T471*SUMIF(Lists!$E$2:$E$133,'Quarterly Information'!$S471,Exchange_Value))/1000,AC471*SUMIF(Lists!$E$2:$E$133,$I471,Exchange_Value)/1000),1)</f>
        <v>0</v>
      </c>
      <c r="CA471" s="151">
        <f>ROUND(IF($I471="Other HFC Blend",(AD471*$L471*SUMIF(Lists!$E$2:$E$133,'Quarterly Information'!$K471,Exchange_Value)+AD471*$N471*SUMIF(Lists!$E$2:$E$133,'Quarterly Information'!$M471,Exchange_Value)+AD471*$P471*SUMIF(Lists!$E$2:$E$133,'Quarterly Information'!$O471,Exchange_Value)+AD471*$R471*SUMIF(Lists!$E$2:$E$133,'Quarterly Information'!$Q471,Exchange_Value)+AD471*$T471*SUMIF(Lists!$E$2:$E$133,'Quarterly Information'!$S471,Exchange_Value))/1000,AD471*SUMIF(Lists!$E$2:$E$133,$I471,Exchange_Value)/1000),1)</f>
        <v>0</v>
      </c>
      <c r="CB471" s="151">
        <f>ROUND(IF($I471="Other HFC Blend",(AE471*$L471*SUMIF(Lists!$E$2:$E$133,'Quarterly Information'!$K471,Exchange_Value)+AE471*$N471*SUMIF(Lists!$E$2:$E$133,'Quarterly Information'!$M471,Exchange_Value)+AE471*$P471*SUMIF(Lists!$E$2:$E$133,'Quarterly Information'!$O471,Exchange_Value)+AE471*$R471*SUMIF(Lists!$E$2:$E$133,'Quarterly Information'!$Q471,Exchange_Value)+AE471*$T471*SUMIF(Lists!$E$2:$E$133,'Quarterly Information'!$S471,Exchange_Value))/1000,AE471*SUMIF(Lists!$E$2:$E$133,$I471,Exchange_Value)/1000),1)</f>
        <v>0</v>
      </c>
      <c r="CC471" s="151">
        <f>ROUND(IF($I471="Other HFC Blend",(AF471*$L471*SUMIF(Lists!$E$2:$E$133,'Quarterly Information'!$K471,Exchange_Value)+AF471*$N471*SUMIF(Lists!$E$2:$E$133,'Quarterly Information'!$M471,Exchange_Value)+AF471*$P471*SUMIF(Lists!$E$2:$E$133,'Quarterly Information'!$O471,Exchange_Value)+AF471*$R471*SUMIF(Lists!$E$2:$E$133,'Quarterly Information'!$Q471,Exchange_Value)+AF471*$T471*SUMIF(Lists!$E$2:$E$133,'Quarterly Information'!$S471,Exchange_Value))/1000,AF471*SUMIF(Lists!$E$2:$E$133,$I471,Exchange_Value)/1000),1)</f>
        <v>0</v>
      </c>
    </row>
    <row r="472" spans="1:81" ht="14.1">
      <c r="A472" s="18">
        <v>430</v>
      </c>
      <c r="B472" s="46" t="str">
        <f t="shared" si="258"/>
        <v/>
      </c>
      <c r="C472" s="72"/>
      <c r="D472" s="47"/>
      <c r="E472" s="81"/>
      <c r="F472" s="48"/>
      <c r="G472" s="49"/>
      <c r="H472" s="50"/>
      <c r="I472" s="92"/>
      <c r="J472" s="104"/>
      <c r="K472" s="109"/>
      <c r="L472" s="51"/>
      <c r="M472" s="48"/>
      <c r="N472" s="51"/>
      <c r="O472" s="48"/>
      <c r="P472" s="51"/>
      <c r="Q472" s="69"/>
      <c r="R472" s="51"/>
      <c r="S472" s="69"/>
      <c r="T472" s="110"/>
      <c r="U472" s="107"/>
      <c r="V472" s="48"/>
      <c r="W472" s="52"/>
      <c r="X472" s="48"/>
      <c r="Y472" s="116"/>
      <c r="Z472" s="133"/>
      <c r="AA472" s="131"/>
      <c r="AB472" s="76"/>
      <c r="AC472" s="76"/>
      <c r="AD472" s="76"/>
      <c r="AE472" s="76"/>
      <c r="AF472" s="76"/>
      <c r="AG472" s="145"/>
      <c r="AH472"/>
      <c r="AI472" s="148">
        <f t="shared" si="222"/>
        <v>0</v>
      </c>
      <c r="AJ472" s="148">
        <f t="shared" si="223"/>
        <v>0</v>
      </c>
      <c r="AK472" s="148">
        <f t="shared" si="224"/>
        <v>0</v>
      </c>
      <c r="AL472" s="148">
        <f t="shared" si="225"/>
        <v>0</v>
      </c>
      <c r="AM472" s="148">
        <f t="shared" si="226"/>
        <v>0</v>
      </c>
      <c r="AN472" s="148">
        <f t="shared" si="227"/>
        <v>0</v>
      </c>
      <c r="AO472" s="150"/>
      <c r="AP472" s="149" t="e">
        <f t="shared" si="228"/>
        <v>#DIV/0!</v>
      </c>
      <c r="AQ472" s="149" t="e">
        <f t="shared" si="229"/>
        <v>#DIV/0!</v>
      </c>
      <c r="AR472" s="149" t="e">
        <f t="shared" si="230"/>
        <v>#DIV/0!</v>
      </c>
      <c r="AS472" s="149" t="e">
        <f t="shared" si="231"/>
        <v>#DIV/0!</v>
      </c>
      <c r="AT472" s="149" t="e">
        <f t="shared" si="232"/>
        <v>#DIV/0!</v>
      </c>
      <c r="AU472" s="148">
        <f t="shared" si="233"/>
        <v>0</v>
      </c>
      <c r="AV472" s="149" t="e">
        <f t="shared" si="234"/>
        <v>#DIV/0!</v>
      </c>
      <c r="AW472" s="149" t="e">
        <f t="shared" si="235"/>
        <v>#DIV/0!</v>
      </c>
      <c r="AX472" s="149" t="e">
        <f t="shared" si="236"/>
        <v>#DIV/0!</v>
      </c>
      <c r="AY472" s="149" t="e">
        <f t="shared" si="237"/>
        <v>#DIV/0!</v>
      </c>
      <c r="AZ472" s="149" t="e">
        <f t="shared" si="238"/>
        <v>#DIV/0!</v>
      </c>
      <c r="BA472" s="148">
        <f t="shared" si="239"/>
        <v>0</v>
      </c>
      <c r="BB472" s="149" t="e">
        <f t="shared" si="240"/>
        <v>#DIV/0!</v>
      </c>
      <c r="BC472" s="149" t="e">
        <f t="shared" si="241"/>
        <v>#DIV/0!</v>
      </c>
      <c r="BD472" s="149" t="e">
        <f t="shared" si="242"/>
        <v>#DIV/0!</v>
      </c>
      <c r="BE472" s="149" t="e">
        <f t="shared" si="243"/>
        <v>#DIV/0!</v>
      </c>
      <c r="BF472" s="149" t="e">
        <f t="shared" si="244"/>
        <v>#DIV/0!</v>
      </c>
      <c r="BG472" s="148">
        <f t="shared" si="245"/>
        <v>0</v>
      </c>
      <c r="BH472" s="149" t="e">
        <f t="shared" si="246"/>
        <v>#DIV/0!</v>
      </c>
      <c r="BI472" s="149" t="e">
        <f t="shared" si="247"/>
        <v>#DIV/0!</v>
      </c>
      <c r="BJ472" s="149" t="e">
        <f t="shared" si="248"/>
        <v>#DIV/0!</v>
      </c>
      <c r="BK472" s="149" t="e">
        <f t="shared" si="249"/>
        <v>#DIV/0!</v>
      </c>
      <c r="BL472" s="149" t="e">
        <f t="shared" si="250"/>
        <v>#DIV/0!</v>
      </c>
      <c r="BM472" s="148">
        <f t="shared" si="251"/>
        <v>0</v>
      </c>
      <c r="BN472" s="149" t="e">
        <f t="shared" si="252"/>
        <v>#DIV/0!</v>
      </c>
      <c r="BO472" s="149" t="e">
        <f t="shared" si="253"/>
        <v>#DIV/0!</v>
      </c>
      <c r="BP472" s="149" t="e">
        <f t="shared" si="254"/>
        <v>#DIV/0!</v>
      </c>
      <c r="BQ472" s="149" t="e">
        <f t="shared" si="255"/>
        <v>#DIV/0!</v>
      </c>
      <c r="BR472" s="149" t="e">
        <f t="shared" si="256"/>
        <v>#DIV/0!</v>
      </c>
      <c r="BS472" s="148">
        <f t="shared" si="257"/>
        <v>0</v>
      </c>
      <c r="BT472" s="150"/>
      <c r="BU472" s="150" t="e">
        <f>VLOOKUP(I472,Lists!$D$2:$D$19,1,FALSE)</f>
        <v>#N/A</v>
      </c>
      <c r="BV472" s="150" t="e">
        <f>VLOOKUP($I472,Blends!$B$2:$B$115,1,FALSE)</f>
        <v>#N/A</v>
      </c>
      <c r="BW472" s="150"/>
      <c r="BX472" s="151">
        <f>ROUND(IF($I472="Other HFC Blend",(AA472*$L472*SUMIF(Lists!$E$2:$E$133,'Quarterly Information'!$K472,Exchange_Value)+AA472*$N472*SUMIF(Lists!$E$2:$E$133,'Quarterly Information'!$M472,Exchange_Value)+AA472*$P472*SUMIF(Lists!$E$2:$E$133,'Quarterly Information'!$O472,Exchange_Value)+AA472*$R472*SUMIF(Lists!$E$2:$E$133,'Quarterly Information'!$Q472,Exchange_Value)+AA472*$T472*SUMIF(Lists!$E$2:$E$133,'Quarterly Information'!$S472,Exchange_Value))/1000,AA472*SUMIF(Lists!$E$2:$E$133,$I472,Exchange_Value)/1000),1)</f>
        <v>0</v>
      </c>
      <c r="BY472" s="151">
        <f>ROUND(IF($I472="Other HFC Blend",(AB472*$L472*SUMIF(Lists!$E$2:$E$133,'Quarterly Information'!$K472,Exchange_Value)+AB472*$N472*SUMIF(Lists!$E$2:$E$133,'Quarterly Information'!$M472,Exchange_Value)+AB472*$P472*SUMIF(Lists!$E$2:$E$133,'Quarterly Information'!$O472,Exchange_Value)+AB472*$R472*SUMIF(Lists!$E$2:$E$133,'Quarterly Information'!$Q472,Exchange_Value)+AB472*$T472*SUMIF(Lists!$E$2:$E$133,'Quarterly Information'!$S472,Exchange_Value))/1000,AB472*SUMIF(Lists!$E$2:$E$133,$I472,Exchange_Value)/1000),1)</f>
        <v>0</v>
      </c>
      <c r="BZ472" s="151">
        <f>ROUND(IF($I472="Other HFC Blend",(AC472*$L472*SUMIF(Lists!$E$2:$E$133,'Quarterly Information'!$K472,Exchange_Value)+AC472*$N472*SUMIF(Lists!$E$2:$E$133,'Quarterly Information'!$M472,Exchange_Value)+AC472*$P472*SUMIF(Lists!$E$2:$E$133,'Quarterly Information'!$O472,Exchange_Value)+AC472*$R472*SUMIF(Lists!$E$2:$E$133,'Quarterly Information'!$Q472,Exchange_Value)+AC472*$T472*SUMIF(Lists!$E$2:$E$133,'Quarterly Information'!$S472,Exchange_Value))/1000,AC472*SUMIF(Lists!$E$2:$E$133,$I472,Exchange_Value)/1000),1)</f>
        <v>0</v>
      </c>
      <c r="CA472" s="151">
        <f>ROUND(IF($I472="Other HFC Blend",(AD472*$L472*SUMIF(Lists!$E$2:$E$133,'Quarterly Information'!$K472,Exchange_Value)+AD472*$N472*SUMIF(Lists!$E$2:$E$133,'Quarterly Information'!$M472,Exchange_Value)+AD472*$P472*SUMIF(Lists!$E$2:$E$133,'Quarterly Information'!$O472,Exchange_Value)+AD472*$R472*SUMIF(Lists!$E$2:$E$133,'Quarterly Information'!$Q472,Exchange_Value)+AD472*$T472*SUMIF(Lists!$E$2:$E$133,'Quarterly Information'!$S472,Exchange_Value))/1000,AD472*SUMIF(Lists!$E$2:$E$133,$I472,Exchange_Value)/1000),1)</f>
        <v>0</v>
      </c>
      <c r="CB472" s="151">
        <f>ROUND(IF($I472="Other HFC Blend",(AE472*$L472*SUMIF(Lists!$E$2:$E$133,'Quarterly Information'!$K472,Exchange_Value)+AE472*$N472*SUMIF(Lists!$E$2:$E$133,'Quarterly Information'!$M472,Exchange_Value)+AE472*$P472*SUMIF(Lists!$E$2:$E$133,'Quarterly Information'!$O472,Exchange_Value)+AE472*$R472*SUMIF(Lists!$E$2:$E$133,'Quarterly Information'!$Q472,Exchange_Value)+AE472*$T472*SUMIF(Lists!$E$2:$E$133,'Quarterly Information'!$S472,Exchange_Value))/1000,AE472*SUMIF(Lists!$E$2:$E$133,$I472,Exchange_Value)/1000),1)</f>
        <v>0</v>
      </c>
      <c r="CC472" s="151">
        <f>ROUND(IF($I472="Other HFC Blend",(AF472*$L472*SUMIF(Lists!$E$2:$E$133,'Quarterly Information'!$K472,Exchange_Value)+AF472*$N472*SUMIF(Lists!$E$2:$E$133,'Quarterly Information'!$M472,Exchange_Value)+AF472*$P472*SUMIF(Lists!$E$2:$E$133,'Quarterly Information'!$O472,Exchange_Value)+AF472*$R472*SUMIF(Lists!$E$2:$E$133,'Quarterly Information'!$Q472,Exchange_Value)+AF472*$T472*SUMIF(Lists!$E$2:$E$133,'Quarterly Information'!$S472,Exchange_Value))/1000,AF472*SUMIF(Lists!$E$2:$E$133,$I472,Exchange_Value)/1000),1)</f>
        <v>0</v>
      </c>
    </row>
    <row r="473" spans="1:81" ht="14.1">
      <c r="A473" s="18">
        <v>431</v>
      </c>
      <c r="B473" s="46" t="str">
        <f t="shared" si="258"/>
        <v/>
      </c>
      <c r="C473" s="72"/>
      <c r="D473" s="47"/>
      <c r="E473" s="81"/>
      <c r="F473" s="48"/>
      <c r="G473" s="49"/>
      <c r="H473" s="50"/>
      <c r="I473" s="92"/>
      <c r="J473" s="104"/>
      <c r="K473" s="109"/>
      <c r="L473" s="51"/>
      <c r="M473" s="48"/>
      <c r="N473" s="51"/>
      <c r="O473" s="48"/>
      <c r="P473" s="51"/>
      <c r="Q473" s="69"/>
      <c r="R473" s="51"/>
      <c r="S473" s="69"/>
      <c r="T473" s="110"/>
      <c r="U473" s="107"/>
      <c r="V473" s="48"/>
      <c r="W473" s="52"/>
      <c r="X473" s="48"/>
      <c r="Y473" s="116"/>
      <c r="Z473" s="133"/>
      <c r="AA473" s="131"/>
      <c r="AB473" s="76"/>
      <c r="AC473" s="76"/>
      <c r="AD473" s="76"/>
      <c r="AE473" s="76"/>
      <c r="AF473" s="76"/>
      <c r="AG473" s="145"/>
      <c r="AH473"/>
      <c r="AI473" s="148">
        <f t="shared" si="222"/>
        <v>0</v>
      </c>
      <c r="AJ473" s="148">
        <f t="shared" si="223"/>
        <v>0</v>
      </c>
      <c r="AK473" s="148">
        <f t="shared" si="224"/>
        <v>0</v>
      </c>
      <c r="AL473" s="148">
        <f t="shared" si="225"/>
        <v>0</v>
      </c>
      <c r="AM473" s="148">
        <f t="shared" si="226"/>
        <v>0</v>
      </c>
      <c r="AN473" s="148">
        <f t="shared" si="227"/>
        <v>0</v>
      </c>
      <c r="AO473" s="150"/>
      <c r="AP473" s="149" t="e">
        <f t="shared" si="228"/>
        <v>#DIV/0!</v>
      </c>
      <c r="AQ473" s="149" t="e">
        <f t="shared" si="229"/>
        <v>#DIV/0!</v>
      </c>
      <c r="AR473" s="149" t="e">
        <f t="shared" si="230"/>
        <v>#DIV/0!</v>
      </c>
      <c r="AS473" s="149" t="e">
        <f t="shared" si="231"/>
        <v>#DIV/0!</v>
      </c>
      <c r="AT473" s="149" t="e">
        <f t="shared" si="232"/>
        <v>#DIV/0!</v>
      </c>
      <c r="AU473" s="148">
        <f t="shared" si="233"/>
        <v>0</v>
      </c>
      <c r="AV473" s="149" t="e">
        <f t="shared" si="234"/>
        <v>#DIV/0!</v>
      </c>
      <c r="AW473" s="149" t="e">
        <f t="shared" si="235"/>
        <v>#DIV/0!</v>
      </c>
      <c r="AX473" s="149" t="e">
        <f t="shared" si="236"/>
        <v>#DIV/0!</v>
      </c>
      <c r="AY473" s="149" t="e">
        <f t="shared" si="237"/>
        <v>#DIV/0!</v>
      </c>
      <c r="AZ473" s="149" t="e">
        <f t="shared" si="238"/>
        <v>#DIV/0!</v>
      </c>
      <c r="BA473" s="148">
        <f t="shared" si="239"/>
        <v>0</v>
      </c>
      <c r="BB473" s="149" t="e">
        <f t="shared" si="240"/>
        <v>#DIV/0!</v>
      </c>
      <c r="BC473" s="149" t="e">
        <f t="shared" si="241"/>
        <v>#DIV/0!</v>
      </c>
      <c r="BD473" s="149" t="e">
        <f t="shared" si="242"/>
        <v>#DIV/0!</v>
      </c>
      <c r="BE473" s="149" t="e">
        <f t="shared" si="243"/>
        <v>#DIV/0!</v>
      </c>
      <c r="BF473" s="149" t="e">
        <f t="shared" si="244"/>
        <v>#DIV/0!</v>
      </c>
      <c r="BG473" s="148">
        <f t="shared" si="245"/>
        <v>0</v>
      </c>
      <c r="BH473" s="149" t="e">
        <f t="shared" si="246"/>
        <v>#DIV/0!</v>
      </c>
      <c r="BI473" s="149" t="e">
        <f t="shared" si="247"/>
        <v>#DIV/0!</v>
      </c>
      <c r="BJ473" s="149" t="e">
        <f t="shared" si="248"/>
        <v>#DIV/0!</v>
      </c>
      <c r="BK473" s="149" t="e">
        <f t="shared" si="249"/>
        <v>#DIV/0!</v>
      </c>
      <c r="BL473" s="149" t="e">
        <f t="shared" si="250"/>
        <v>#DIV/0!</v>
      </c>
      <c r="BM473" s="148">
        <f t="shared" si="251"/>
        <v>0</v>
      </c>
      <c r="BN473" s="149" t="e">
        <f t="shared" si="252"/>
        <v>#DIV/0!</v>
      </c>
      <c r="BO473" s="149" t="e">
        <f t="shared" si="253"/>
        <v>#DIV/0!</v>
      </c>
      <c r="BP473" s="149" t="e">
        <f t="shared" si="254"/>
        <v>#DIV/0!</v>
      </c>
      <c r="BQ473" s="149" t="e">
        <f t="shared" si="255"/>
        <v>#DIV/0!</v>
      </c>
      <c r="BR473" s="149" t="e">
        <f t="shared" si="256"/>
        <v>#DIV/0!</v>
      </c>
      <c r="BS473" s="148">
        <f t="shared" si="257"/>
        <v>0</v>
      </c>
      <c r="BT473" s="150"/>
      <c r="BU473" s="150" t="e">
        <f>VLOOKUP(I473,Lists!$D$2:$D$19,1,FALSE)</f>
        <v>#N/A</v>
      </c>
      <c r="BV473" s="150" t="e">
        <f>VLOOKUP($I473,Blends!$B$2:$B$115,1,FALSE)</f>
        <v>#N/A</v>
      </c>
      <c r="BW473" s="150"/>
      <c r="BX473" s="151">
        <f>ROUND(IF($I473="Other HFC Blend",(AA473*$L473*SUMIF(Lists!$E$2:$E$133,'Quarterly Information'!$K473,Exchange_Value)+AA473*$N473*SUMIF(Lists!$E$2:$E$133,'Quarterly Information'!$M473,Exchange_Value)+AA473*$P473*SUMIF(Lists!$E$2:$E$133,'Quarterly Information'!$O473,Exchange_Value)+AA473*$R473*SUMIF(Lists!$E$2:$E$133,'Quarterly Information'!$Q473,Exchange_Value)+AA473*$T473*SUMIF(Lists!$E$2:$E$133,'Quarterly Information'!$S473,Exchange_Value))/1000,AA473*SUMIF(Lists!$E$2:$E$133,$I473,Exchange_Value)/1000),1)</f>
        <v>0</v>
      </c>
      <c r="BY473" s="151">
        <f>ROUND(IF($I473="Other HFC Blend",(AB473*$L473*SUMIF(Lists!$E$2:$E$133,'Quarterly Information'!$K473,Exchange_Value)+AB473*$N473*SUMIF(Lists!$E$2:$E$133,'Quarterly Information'!$M473,Exchange_Value)+AB473*$P473*SUMIF(Lists!$E$2:$E$133,'Quarterly Information'!$O473,Exchange_Value)+AB473*$R473*SUMIF(Lists!$E$2:$E$133,'Quarterly Information'!$Q473,Exchange_Value)+AB473*$T473*SUMIF(Lists!$E$2:$E$133,'Quarterly Information'!$S473,Exchange_Value))/1000,AB473*SUMIF(Lists!$E$2:$E$133,$I473,Exchange_Value)/1000),1)</f>
        <v>0</v>
      </c>
      <c r="BZ473" s="151">
        <f>ROUND(IF($I473="Other HFC Blend",(AC473*$L473*SUMIF(Lists!$E$2:$E$133,'Quarterly Information'!$K473,Exchange_Value)+AC473*$N473*SUMIF(Lists!$E$2:$E$133,'Quarterly Information'!$M473,Exchange_Value)+AC473*$P473*SUMIF(Lists!$E$2:$E$133,'Quarterly Information'!$O473,Exchange_Value)+AC473*$R473*SUMIF(Lists!$E$2:$E$133,'Quarterly Information'!$Q473,Exchange_Value)+AC473*$T473*SUMIF(Lists!$E$2:$E$133,'Quarterly Information'!$S473,Exchange_Value))/1000,AC473*SUMIF(Lists!$E$2:$E$133,$I473,Exchange_Value)/1000),1)</f>
        <v>0</v>
      </c>
      <c r="CA473" s="151">
        <f>ROUND(IF($I473="Other HFC Blend",(AD473*$L473*SUMIF(Lists!$E$2:$E$133,'Quarterly Information'!$K473,Exchange_Value)+AD473*$N473*SUMIF(Lists!$E$2:$E$133,'Quarterly Information'!$M473,Exchange_Value)+AD473*$P473*SUMIF(Lists!$E$2:$E$133,'Quarterly Information'!$O473,Exchange_Value)+AD473*$R473*SUMIF(Lists!$E$2:$E$133,'Quarterly Information'!$Q473,Exchange_Value)+AD473*$T473*SUMIF(Lists!$E$2:$E$133,'Quarterly Information'!$S473,Exchange_Value))/1000,AD473*SUMIF(Lists!$E$2:$E$133,$I473,Exchange_Value)/1000),1)</f>
        <v>0</v>
      </c>
      <c r="CB473" s="151">
        <f>ROUND(IF($I473="Other HFC Blend",(AE473*$L473*SUMIF(Lists!$E$2:$E$133,'Quarterly Information'!$K473,Exchange_Value)+AE473*$N473*SUMIF(Lists!$E$2:$E$133,'Quarterly Information'!$M473,Exchange_Value)+AE473*$P473*SUMIF(Lists!$E$2:$E$133,'Quarterly Information'!$O473,Exchange_Value)+AE473*$R473*SUMIF(Lists!$E$2:$E$133,'Quarterly Information'!$Q473,Exchange_Value)+AE473*$T473*SUMIF(Lists!$E$2:$E$133,'Quarterly Information'!$S473,Exchange_Value))/1000,AE473*SUMIF(Lists!$E$2:$E$133,$I473,Exchange_Value)/1000),1)</f>
        <v>0</v>
      </c>
      <c r="CC473" s="151">
        <f>ROUND(IF($I473="Other HFC Blend",(AF473*$L473*SUMIF(Lists!$E$2:$E$133,'Quarterly Information'!$K473,Exchange_Value)+AF473*$N473*SUMIF(Lists!$E$2:$E$133,'Quarterly Information'!$M473,Exchange_Value)+AF473*$P473*SUMIF(Lists!$E$2:$E$133,'Quarterly Information'!$O473,Exchange_Value)+AF473*$R473*SUMIF(Lists!$E$2:$E$133,'Quarterly Information'!$Q473,Exchange_Value)+AF473*$T473*SUMIF(Lists!$E$2:$E$133,'Quarterly Information'!$S473,Exchange_Value))/1000,AF473*SUMIF(Lists!$E$2:$E$133,$I473,Exchange_Value)/1000),1)</f>
        <v>0</v>
      </c>
    </row>
    <row r="474" spans="1:81" ht="14.1">
      <c r="A474" s="18">
        <v>432</v>
      </c>
      <c r="B474" s="46" t="str">
        <f t="shared" si="258"/>
        <v/>
      </c>
      <c r="C474" s="72"/>
      <c r="D474" s="47"/>
      <c r="E474" s="81"/>
      <c r="F474" s="48"/>
      <c r="G474" s="49"/>
      <c r="H474" s="50"/>
      <c r="I474" s="92"/>
      <c r="J474" s="104"/>
      <c r="K474" s="109"/>
      <c r="L474" s="51"/>
      <c r="M474" s="48"/>
      <c r="N474" s="51"/>
      <c r="O474" s="48"/>
      <c r="P474" s="51"/>
      <c r="Q474" s="69"/>
      <c r="R474" s="51"/>
      <c r="S474" s="69"/>
      <c r="T474" s="110"/>
      <c r="U474" s="107"/>
      <c r="V474" s="48"/>
      <c r="W474" s="52"/>
      <c r="X474" s="48"/>
      <c r="Y474" s="116"/>
      <c r="Z474" s="133"/>
      <c r="AA474" s="131"/>
      <c r="AB474" s="76"/>
      <c r="AC474" s="76"/>
      <c r="AD474" s="76"/>
      <c r="AE474" s="76"/>
      <c r="AF474" s="76"/>
      <c r="AG474" s="145"/>
      <c r="AH474"/>
      <c r="AI474" s="148">
        <f t="shared" si="222"/>
        <v>0</v>
      </c>
      <c r="AJ474" s="148">
        <f t="shared" si="223"/>
        <v>0</v>
      </c>
      <c r="AK474" s="148">
        <f t="shared" si="224"/>
        <v>0</v>
      </c>
      <c r="AL474" s="148">
        <f t="shared" si="225"/>
        <v>0</v>
      </c>
      <c r="AM474" s="148">
        <f t="shared" si="226"/>
        <v>0</v>
      </c>
      <c r="AN474" s="148">
        <f t="shared" si="227"/>
        <v>0</v>
      </c>
      <c r="AO474" s="150"/>
      <c r="AP474" s="149" t="e">
        <f t="shared" si="228"/>
        <v>#DIV/0!</v>
      </c>
      <c r="AQ474" s="149" t="e">
        <f t="shared" si="229"/>
        <v>#DIV/0!</v>
      </c>
      <c r="AR474" s="149" t="e">
        <f t="shared" si="230"/>
        <v>#DIV/0!</v>
      </c>
      <c r="AS474" s="149" t="e">
        <f t="shared" si="231"/>
        <v>#DIV/0!</v>
      </c>
      <c r="AT474" s="149" t="e">
        <f t="shared" si="232"/>
        <v>#DIV/0!</v>
      </c>
      <c r="AU474" s="148">
        <f t="shared" si="233"/>
        <v>0</v>
      </c>
      <c r="AV474" s="149" t="e">
        <f t="shared" si="234"/>
        <v>#DIV/0!</v>
      </c>
      <c r="AW474" s="149" t="e">
        <f t="shared" si="235"/>
        <v>#DIV/0!</v>
      </c>
      <c r="AX474" s="149" t="e">
        <f t="shared" si="236"/>
        <v>#DIV/0!</v>
      </c>
      <c r="AY474" s="149" t="e">
        <f t="shared" si="237"/>
        <v>#DIV/0!</v>
      </c>
      <c r="AZ474" s="149" t="e">
        <f t="shared" si="238"/>
        <v>#DIV/0!</v>
      </c>
      <c r="BA474" s="148">
        <f t="shared" si="239"/>
        <v>0</v>
      </c>
      <c r="BB474" s="149" t="e">
        <f t="shared" si="240"/>
        <v>#DIV/0!</v>
      </c>
      <c r="BC474" s="149" t="e">
        <f t="shared" si="241"/>
        <v>#DIV/0!</v>
      </c>
      <c r="BD474" s="149" t="e">
        <f t="shared" si="242"/>
        <v>#DIV/0!</v>
      </c>
      <c r="BE474" s="149" t="e">
        <f t="shared" si="243"/>
        <v>#DIV/0!</v>
      </c>
      <c r="BF474" s="149" t="e">
        <f t="shared" si="244"/>
        <v>#DIV/0!</v>
      </c>
      <c r="BG474" s="148">
        <f t="shared" si="245"/>
        <v>0</v>
      </c>
      <c r="BH474" s="149" t="e">
        <f t="shared" si="246"/>
        <v>#DIV/0!</v>
      </c>
      <c r="BI474" s="149" t="e">
        <f t="shared" si="247"/>
        <v>#DIV/0!</v>
      </c>
      <c r="BJ474" s="149" t="e">
        <f t="shared" si="248"/>
        <v>#DIV/0!</v>
      </c>
      <c r="BK474" s="149" t="e">
        <f t="shared" si="249"/>
        <v>#DIV/0!</v>
      </c>
      <c r="BL474" s="149" t="e">
        <f t="shared" si="250"/>
        <v>#DIV/0!</v>
      </c>
      <c r="BM474" s="148">
        <f t="shared" si="251"/>
        <v>0</v>
      </c>
      <c r="BN474" s="149" t="e">
        <f t="shared" si="252"/>
        <v>#DIV/0!</v>
      </c>
      <c r="BO474" s="149" t="e">
        <f t="shared" si="253"/>
        <v>#DIV/0!</v>
      </c>
      <c r="BP474" s="149" t="e">
        <f t="shared" si="254"/>
        <v>#DIV/0!</v>
      </c>
      <c r="BQ474" s="149" t="e">
        <f t="shared" si="255"/>
        <v>#DIV/0!</v>
      </c>
      <c r="BR474" s="149" t="e">
        <f t="shared" si="256"/>
        <v>#DIV/0!</v>
      </c>
      <c r="BS474" s="148">
        <f t="shared" si="257"/>
        <v>0</v>
      </c>
      <c r="BT474" s="150"/>
      <c r="BU474" s="150" t="e">
        <f>VLOOKUP(I474,Lists!$D$2:$D$19,1,FALSE)</f>
        <v>#N/A</v>
      </c>
      <c r="BV474" s="150" t="e">
        <f>VLOOKUP($I474,Blends!$B$2:$B$115,1,FALSE)</f>
        <v>#N/A</v>
      </c>
      <c r="BW474" s="150"/>
      <c r="BX474" s="151">
        <f>ROUND(IF($I474="Other HFC Blend",(AA474*$L474*SUMIF(Lists!$E$2:$E$133,'Quarterly Information'!$K474,Exchange_Value)+AA474*$N474*SUMIF(Lists!$E$2:$E$133,'Quarterly Information'!$M474,Exchange_Value)+AA474*$P474*SUMIF(Lists!$E$2:$E$133,'Quarterly Information'!$O474,Exchange_Value)+AA474*$R474*SUMIF(Lists!$E$2:$E$133,'Quarterly Information'!$Q474,Exchange_Value)+AA474*$T474*SUMIF(Lists!$E$2:$E$133,'Quarterly Information'!$S474,Exchange_Value))/1000,AA474*SUMIF(Lists!$E$2:$E$133,$I474,Exchange_Value)/1000),1)</f>
        <v>0</v>
      </c>
      <c r="BY474" s="151">
        <f>ROUND(IF($I474="Other HFC Blend",(AB474*$L474*SUMIF(Lists!$E$2:$E$133,'Quarterly Information'!$K474,Exchange_Value)+AB474*$N474*SUMIF(Lists!$E$2:$E$133,'Quarterly Information'!$M474,Exchange_Value)+AB474*$P474*SUMIF(Lists!$E$2:$E$133,'Quarterly Information'!$O474,Exchange_Value)+AB474*$R474*SUMIF(Lists!$E$2:$E$133,'Quarterly Information'!$Q474,Exchange_Value)+AB474*$T474*SUMIF(Lists!$E$2:$E$133,'Quarterly Information'!$S474,Exchange_Value))/1000,AB474*SUMIF(Lists!$E$2:$E$133,$I474,Exchange_Value)/1000),1)</f>
        <v>0</v>
      </c>
      <c r="BZ474" s="151">
        <f>ROUND(IF($I474="Other HFC Blend",(AC474*$L474*SUMIF(Lists!$E$2:$E$133,'Quarterly Information'!$K474,Exchange_Value)+AC474*$N474*SUMIF(Lists!$E$2:$E$133,'Quarterly Information'!$M474,Exchange_Value)+AC474*$P474*SUMIF(Lists!$E$2:$E$133,'Quarterly Information'!$O474,Exchange_Value)+AC474*$R474*SUMIF(Lists!$E$2:$E$133,'Quarterly Information'!$Q474,Exchange_Value)+AC474*$T474*SUMIF(Lists!$E$2:$E$133,'Quarterly Information'!$S474,Exchange_Value))/1000,AC474*SUMIF(Lists!$E$2:$E$133,$I474,Exchange_Value)/1000),1)</f>
        <v>0</v>
      </c>
      <c r="CA474" s="151">
        <f>ROUND(IF($I474="Other HFC Blend",(AD474*$L474*SUMIF(Lists!$E$2:$E$133,'Quarterly Information'!$K474,Exchange_Value)+AD474*$N474*SUMIF(Lists!$E$2:$E$133,'Quarterly Information'!$M474,Exchange_Value)+AD474*$P474*SUMIF(Lists!$E$2:$E$133,'Quarterly Information'!$O474,Exchange_Value)+AD474*$R474*SUMIF(Lists!$E$2:$E$133,'Quarterly Information'!$Q474,Exchange_Value)+AD474*$T474*SUMIF(Lists!$E$2:$E$133,'Quarterly Information'!$S474,Exchange_Value))/1000,AD474*SUMIF(Lists!$E$2:$E$133,$I474,Exchange_Value)/1000),1)</f>
        <v>0</v>
      </c>
      <c r="CB474" s="151">
        <f>ROUND(IF($I474="Other HFC Blend",(AE474*$L474*SUMIF(Lists!$E$2:$E$133,'Quarterly Information'!$K474,Exchange_Value)+AE474*$N474*SUMIF(Lists!$E$2:$E$133,'Quarterly Information'!$M474,Exchange_Value)+AE474*$P474*SUMIF(Lists!$E$2:$E$133,'Quarterly Information'!$O474,Exchange_Value)+AE474*$R474*SUMIF(Lists!$E$2:$E$133,'Quarterly Information'!$Q474,Exchange_Value)+AE474*$T474*SUMIF(Lists!$E$2:$E$133,'Quarterly Information'!$S474,Exchange_Value))/1000,AE474*SUMIF(Lists!$E$2:$E$133,$I474,Exchange_Value)/1000),1)</f>
        <v>0</v>
      </c>
      <c r="CC474" s="151">
        <f>ROUND(IF($I474="Other HFC Blend",(AF474*$L474*SUMIF(Lists!$E$2:$E$133,'Quarterly Information'!$K474,Exchange_Value)+AF474*$N474*SUMIF(Lists!$E$2:$E$133,'Quarterly Information'!$M474,Exchange_Value)+AF474*$P474*SUMIF(Lists!$E$2:$E$133,'Quarterly Information'!$O474,Exchange_Value)+AF474*$R474*SUMIF(Lists!$E$2:$E$133,'Quarterly Information'!$Q474,Exchange_Value)+AF474*$T474*SUMIF(Lists!$E$2:$E$133,'Quarterly Information'!$S474,Exchange_Value))/1000,AF474*SUMIF(Lists!$E$2:$E$133,$I474,Exchange_Value)/1000),1)</f>
        <v>0</v>
      </c>
    </row>
    <row r="475" spans="1:81" ht="14.1">
      <c r="A475" s="18">
        <v>433</v>
      </c>
      <c r="B475" s="46" t="str">
        <f t="shared" si="258"/>
        <v/>
      </c>
      <c r="C475" s="72"/>
      <c r="D475" s="47"/>
      <c r="E475" s="81"/>
      <c r="F475" s="48"/>
      <c r="G475" s="49"/>
      <c r="H475" s="50"/>
      <c r="I475" s="92"/>
      <c r="J475" s="104"/>
      <c r="K475" s="109"/>
      <c r="L475" s="51"/>
      <c r="M475" s="48"/>
      <c r="N475" s="51"/>
      <c r="O475" s="48"/>
      <c r="P475" s="51"/>
      <c r="Q475" s="69"/>
      <c r="R475" s="51"/>
      <c r="S475" s="69"/>
      <c r="T475" s="110"/>
      <c r="U475" s="107"/>
      <c r="V475" s="48"/>
      <c r="W475" s="52"/>
      <c r="X475" s="48"/>
      <c r="Y475" s="116"/>
      <c r="Z475" s="133"/>
      <c r="AA475" s="131"/>
      <c r="AB475" s="76"/>
      <c r="AC475" s="76"/>
      <c r="AD475" s="76"/>
      <c r="AE475" s="76"/>
      <c r="AF475" s="76"/>
      <c r="AG475" s="145"/>
      <c r="AH475"/>
      <c r="AI475" s="148">
        <f t="shared" si="222"/>
        <v>0</v>
      </c>
      <c r="AJ475" s="148">
        <f t="shared" si="223"/>
        <v>0</v>
      </c>
      <c r="AK475" s="148">
        <f t="shared" si="224"/>
        <v>0</v>
      </c>
      <c r="AL475" s="148">
        <f t="shared" si="225"/>
        <v>0</v>
      </c>
      <c r="AM475" s="148">
        <f t="shared" si="226"/>
        <v>0</v>
      </c>
      <c r="AN475" s="148">
        <f t="shared" si="227"/>
        <v>0</v>
      </c>
      <c r="AO475" s="150"/>
      <c r="AP475" s="149" t="e">
        <f t="shared" si="228"/>
        <v>#DIV/0!</v>
      </c>
      <c r="AQ475" s="149" t="e">
        <f t="shared" si="229"/>
        <v>#DIV/0!</v>
      </c>
      <c r="AR475" s="149" t="e">
        <f t="shared" si="230"/>
        <v>#DIV/0!</v>
      </c>
      <c r="AS475" s="149" t="e">
        <f t="shared" si="231"/>
        <v>#DIV/0!</v>
      </c>
      <c r="AT475" s="149" t="e">
        <f t="shared" si="232"/>
        <v>#DIV/0!</v>
      </c>
      <c r="AU475" s="148">
        <f t="shared" si="233"/>
        <v>0</v>
      </c>
      <c r="AV475" s="149" t="e">
        <f t="shared" si="234"/>
        <v>#DIV/0!</v>
      </c>
      <c r="AW475" s="149" t="e">
        <f t="shared" si="235"/>
        <v>#DIV/0!</v>
      </c>
      <c r="AX475" s="149" t="e">
        <f t="shared" si="236"/>
        <v>#DIV/0!</v>
      </c>
      <c r="AY475" s="149" t="e">
        <f t="shared" si="237"/>
        <v>#DIV/0!</v>
      </c>
      <c r="AZ475" s="149" t="e">
        <f t="shared" si="238"/>
        <v>#DIV/0!</v>
      </c>
      <c r="BA475" s="148">
        <f t="shared" si="239"/>
        <v>0</v>
      </c>
      <c r="BB475" s="149" t="e">
        <f t="shared" si="240"/>
        <v>#DIV/0!</v>
      </c>
      <c r="BC475" s="149" t="e">
        <f t="shared" si="241"/>
        <v>#DIV/0!</v>
      </c>
      <c r="BD475" s="149" t="e">
        <f t="shared" si="242"/>
        <v>#DIV/0!</v>
      </c>
      <c r="BE475" s="149" t="e">
        <f t="shared" si="243"/>
        <v>#DIV/0!</v>
      </c>
      <c r="BF475" s="149" t="e">
        <f t="shared" si="244"/>
        <v>#DIV/0!</v>
      </c>
      <c r="BG475" s="148">
        <f t="shared" si="245"/>
        <v>0</v>
      </c>
      <c r="BH475" s="149" t="e">
        <f t="shared" si="246"/>
        <v>#DIV/0!</v>
      </c>
      <c r="BI475" s="149" t="e">
        <f t="shared" si="247"/>
        <v>#DIV/0!</v>
      </c>
      <c r="BJ475" s="149" t="e">
        <f t="shared" si="248"/>
        <v>#DIV/0!</v>
      </c>
      <c r="BK475" s="149" t="e">
        <f t="shared" si="249"/>
        <v>#DIV/0!</v>
      </c>
      <c r="BL475" s="149" t="e">
        <f t="shared" si="250"/>
        <v>#DIV/0!</v>
      </c>
      <c r="BM475" s="148">
        <f t="shared" si="251"/>
        <v>0</v>
      </c>
      <c r="BN475" s="149" t="e">
        <f t="shared" si="252"/>
        <v>#DIV/0!</v>
      </c>
      <c r="BO475" s="149" t="e">
        <f t="shared" si="253"/>
        <v>#DIV/0!</v>
      </c>
      <c r="BP475" s="149" t="e">
        <f t="shared" si="254"/>
        <v>#DIV/0!</v>
      </c>
      <c r="BQ475" s="149" t="e">
        <f t="shared" si="255"/>
        <v>#DIV/0!</v>
      </c>
      <c r="BR475" s="149" t="e">
        <f t="shared" si="256"/>
        <v>#DIV/0!</v>
      </c>
      <c r="BS475" s="148">
        <f t="shared" si="257"/>
        <v>0</v>
      </c>
      <c r="BT475" s="150"/>
      <c r="BU475" s="150" t="e">
        <f>VLOOKUP(I475,Lists!$D$2:$D$19,1,FALSE)</f>
        <v>#N/A</v>
      </c>
      <c r="BV475" s="150" t="e">
        <f>VLOOKUP($I475,Blends!$B$2:$B$115,1,FALSE)</f>
        <v>#N/A</v>
      </c>
      <c r="BW475" s="150"/>
      <c r="BX475" s="151">
        <f>ROUND(IF($I475="Other HFC Blend",(AA475*$L475*SUMIF(Lists!$E$2:$E$133,'Quarterly Information'!$K475,Exchange_Value)+AA475*$N475*SUMIF(Lists!$E$2:$E$133,'Quarterly Information'!$M475,Exchange_Value)+AA475*$P475*SUMIF(Lists!$E$2:$E$133,'Quarterly Information'!$O475,Exchange_Value)+AA475*$R475*SUMIF(Lists!$E$2:$E$133,'Quarterly Information'!$Q475,Exchange_Value)+AA475*$T475*SUMIF(Lists!$E$2:$E$133,'Quarterly Information'!$S475,Exchange_Value))/1000,AA475*SUMIF(Lists!$E$2:$E$133,$I475,Exchange_Value)/1000),1)</f>
        <v>0</v>
      </c>
      <c r="BY475" s="151">
        <f>ROUND(IF($I475="Other HFC Blend",(AB475*$L475*SUMIF(Lists!$E$2:$E$133,'Quarterly Information'!$K475,Exchange_Value)+AB475*$N475*SUMIF(Lists!$E$2:$E$133,'Quarterly Information'!$M475,Exchange_Value)+AB475*$P475*SUMIF(Lists!$E$2:$E$133,'Quarterly Information'!$O475,Exchange_Value)+AB475*$R475*SUMIF(Lists!$E$2:$E$133,'Quarterly Information'!$Q475,Exchange_Value)+AB475*$T475*SUMIF(Lists!$E$2:$E$133,'Quarterly Information'!$S475,Exchange_Value))/1000,AB475*SUMIF(Lists!$E$2:$E$133,$I475,Exchange_Value)/1000),1)</f>
        <v>0</v>
      </c>
      <c r="BZ475" s="151">
        <f>ROUND(IF($I475="Other HFC Blend",(AC475*$L475*SUMIF(Lists!$E$2:$E$133,'Quarterly Information'!$K475,Exchange_Value)+AC475*$N475*SUMIF(Lists!$E$2:$E$133,'Quarterly Information'!$M475,Exchange_Value)+AC475*$P475*SUMIF(Lists!$E$2:$E$133,'Quarterly Information'!$O475,Exchange_Value)+AC475*$R475*SUMIF(Lists!$E$2:$E$133,'Quarterly Information'!$Q475,Exchange_Value)+AC475*$T475*SUMIF(Lists!$E$2:$E$133,'Quarterly Information'!$S475,Exchange_Value))/1000,AC475*SUMIF(Lists!$E$2:$E$133,$I475,Exchange_Value)/1000),1)</f>
        <v>0</v>
      </c>
      <c r="CA475" s="151">
        <f>ROUND(IF($I475="Other HFC Blend",(AD475*$L475*SUMIF(Lists!$E$2:$E$133,'Quarterly Information'!$K475,Exchange_Value)+AD475*$N475*SUMIF(Lists!$E$2:$E$133,'Quarterly Information'!$M475,Exchange_Value)+AD475*$P475*SUMIF(Lists!$E$2:$E$133,'Quarterly Information'!$O475,Exchange_Value)+AD475*$R475*SUMIF(Lists!$E$2:$E$133,'Quarterly Information'!$Q475,Exchange_Value)+AD475*$T475*SUMIF(Lists!$E$2:$E$133,'Quarterly Information'!$S475,Exchange_Value))/1000,AD475*SUMIF(Lists!$E$2:$E$133,$I475,Exchange_Value)/1000),1)</f>
        <v>0</v>
      </c>
      <c r="CB475" s="151">
        <f>ROUND(IF($I475="Other HFC Blend",(AE475*$L475*SUMIF(Lists!$E$2:$E$133,'Quarterly Information'!$K475,Exchange_Value)+AE475*$N475*SUMIF(Lists!$E$2:$E$133,'Quarterly Information'!$M475,Exchange_Value)+AE475*$P475*SUMIF(Lists!$E$2:$E$133,'Quarterly Information'!$O475,Exchange_Value)+AE475*$R475*SUMIF(Lists!$E$2:$E$133,'Quarterly Information'!$Q475,Exchange_Value)+AE475*$T475*SUMIF(Lists!$E$2:$E$133,'Quarterly Information'!$S475,Exchange_Value))/1000,AE475*SUMIF(Lists!$E$2:$E$133,$I475,Exchange_Value)/1000),1)</f>
        <v>0</v>
      </c>
      <c r="CC475" s="151">
        <f>ROUND(IF($I475="Other HFC Blend",(AF475*$L475*SUMIF(Lists!$E$2:$E$133,'Quarterly Information'!$K475,Exchange_Value)+AF475*$N475*SUMIF(Lists!$E$2:$E$133,'Quarterly Information'!$M475,Exchange_Value)+AF475*$P475*SUMIF(Lists!$E$2:$E$133,'Quarterly Information'!$O475,Exchange_Value)+AF475*$R475*SUMIF(Lists!$E$2:$E$133,'Quarterly Information'!$Q475,Exchange_Value)+AF475*$T475*SUMIF(Lists!$E$2:$E$133,'Quarterly Information'!$S475,Exchange_Value))/1000,AF475*SUMIF(Lists!$E$2:$E$133,$I475,Exchange_Value)/1000),1)</f>
        <v>0</v>
      </c>
    </row>
    <row r="476" spans="1:81" ht="14.1">
      <c r="A476" s="18">
        <v>434</v>
      </c>
      <c r="B476" s="46" t="str">
        <f t="shared" si="258"/>
        <v/>
      </c>
      <c r="C476" s="72"/>
      <c r="D476" s="47"/>
      <c r="E476" s="81"/>
      <c r="F476" s="48"/>
      <c r="G476" s="49"/>
      <c r="H476" s="50"/>
      <c r="I476" s="92"/>
      <c r="J476" s="104"/>
      <c r="K476" s="109"/>
      <c r="L476" s="51"/>
      <c r="M476" s="48"/>
      <c r="N476" s="51"/>
      <c r="O476" s="48"/>
      <c r="P476" s="51"/>
      <c r="Q476" s="69"/>
      <c r="R476" s="51"/>
      <c r="S476" s="69"/>
      <c r="T476" s="110"/>
      <c r="U476" s="107"/>
      <c r="V476" s="48"/>
      <c r="W476" s="52"/>
      <c r="X476" s="48"/>
      <c r="Y476" s="116"/>
      <c r="Z476" s="133"/>
      <c r="AA476" s="131"/>
      <c r="AB476" s="76"/>
      <c r="AC476" s="76"/>
      <c r="AD476" s="76"/>
      <c r="AE476" s="76"/>
      <c r="AF476" s="76"/>
      <c r="AG476" s="145"/>
      <c r="AH476"/>
      <c r="AI476" s="148">
        <f t="shared" si="222"/>
        <v>0</v>
      </c>
      <c r="AJ476" s="148">
        <f t="shared" si="223"/>
        <v>0</v>
      </c>
      <c r="AK476" s="148">
        <f t="shared" si="224"/>
        <v>0</v>
      </c>
      <c r="AL476" s="148">
        <f t="shared" si="225"/>
        <v>0</v>
      </c>
      <c r="AM476" s="148">
        <f t="shared" si="226"/>
        <v>0</v>
      </c>
      <c r="AN476" s="148">
        <f t="shared" si="227"/>
        <v>0</v>
      </c>
      <c r="AO476" s="150"/>
      <c r="AP476" s="149" t="e">
        <f t="shared" si="228"/>
        <v>#DIV/0!</v>
      </c>
      <c r="AQ476" s="149" t="e">
        <f t="shared" si="229"/>
        <v>#DIV/0!</v>
      </c>
      <c r="AR476" s="149" t="e">
        <f t="shared" si="230"/>
        <v>#DIV/0!</v>
      </c>
      <c r="AS476" s="149" t="e">
        <f t="shared" si="231"/>
        <v>#DIV/0!</v>
      </c>
      <c r="AT476" s="149" t="e">
        <f t="shared" si="232"/>
        <v>#DIV/0!</v>
      </c>
      <c r="AU476" s="148">
        <f t="shared" si="233"/>
        <v>0</v>
      </c>
      <c r="AV476" s="149" t="e">
        <f t="shared" si="234"/>
        <v>#DIV/0!</v>
      </c>
      <c r="AW476" s="149" t="e">
        <f t="shared" si="235"/>
        <v>#DIV/0!</v>
      </c>
      <c r="AX476" s="149" t="e">
        <f t="shared" si="236"/>
        <v>#DIV/0!</v>
      </c>
      <c r="AY476" s="149" t="e">
        <f t="shared" si="237"/>
        <v>#DIV/0!</v>
      </c>
      <c r="AZ476" s="149" t="e">
        <f t="shared" si="238"/>
        <v>#DIV/0!</v>
      </c>
      <c r="BA476" s="148">
        <f t="shared" si="239"/>
        <v>0</v>
      </c>
      <c r="BB476" s="149" t="e">
        <f t="shared" si="240"/>
        <v>#DIV/0!</v>
      </c>
      <c r="BC476" s="149" t="e">
        <f t="shared" si="241"/>
        <v>#DIV/0!</v>
      </c>
      <c r="BD476" s="149" t="e">
        <f t="shared" si="242"/>
        <v>#DIV/0!</v>
      </c>
      <c r="BE476" s="149" t="e">
        <f t="shared" si="243"/>
        <v>#DIV/0!</v>
      </c>
      <c r="BF476" s="149" t="e">
        <f t="shared" si="244"/>
        <v>#DIV/0!</v>
      </c>
      <c r="BG476" s="148">
        <f t="shared" si="245"/>
        <v>0</v>
      </c>
      <c r="BH476" s="149" t="e">
        <f t="shared" si="246"/>
        <v>#DIV/0!</v>
      </c>
      <c r="BI476" s="149" t="e">
        <f t="shared" si="247"/>
        <v>#DIV/0!</v>
      </c>
      <c r="BJ476" s="149" t="e">
        <f t="shared" si="248"/>
        <v>#DIV/0!</v>
      </c>
      <c r="BK476" s="149" t="e">
        <f t="shared" si="249"/>
        <v>#DIV/0!</v>
      </c>
      <c r="BL476" s="149" t="e">
        <f t="shared" si="250"/>
        <v>#DIV/0!</v>
      </c>
      <c r="BM476" s="148">
        <f t="shared" si="251"/>
        <v>0</v>
      </c>
      <c r="BN476" s="149" t="e">
        <f t="shared" si="252"/>
        <v>#DIV/0!</v>
      </c>
      <c r="BO476" s="149" t="e">
        <f t="shared" si="253"/>
        <v>#DIV/0!</v>
      </c>
      <c r="BP476" s="149" t="e">
        <f t="shared" si="254"/>
        <v>#DIV/0!</v>
      </c>
      <c r="BQ476" s="149" t="e">
        <f t="shared" si="255"/>
        <v>#DIV/0!</v>
      </c>
      <c r="BR476" s="149" t="e">
        <f t="shared" si="256"/>
        <v>#DIV/0!</v>
      </c>
      <c r="BS476" s="148">
        <f t="shared" si="257"/>
        <v>0</v>
      </c>
      <c r="BT476" s="150"/>
      <c r="BU476" s="150" t="e">
        <f>VLOOKUP(I476,Lists!$D$2:$D$19,1,FALSE)</f>
        <v>#N/A</v>
      </c>
      <c r="BV476" s="150" t="e">
        <f>VLOOKUP($I476,Blends!$B$2:$B$115,1,FALSE)</f>
        <v>#N/A</v>
      </c>
      <c r="BW476" s="150"/>
      <c r="BX476" s="151">
        <f>ROUND(IF($I476="Other HFC Blend",(AA476*$L476*SUMIF(Lists!$E$2:$E$133,'Quarterly Information'!$K476,Exchange_Value)+AA476*$N476*SUMIF(Lists!$E$2:$E$133,'Quarterly Information'!$M476,Exchange_Value)+AA476*$P476*SUMIF(Lists!$E$2:$E$133,'Quarterly Information'!$O476,Exchange_Value)+AA476*$R476*SUMIF(Lists!$E$2:$E$133,'Quarterly Information'!$Q476,Exchange_Value)+AA476*$T476*SUMIF(Lists!$E$2:$E$133,'Quarterly Information'!$S476,Exchange_Value))/1000,AA476*SUMIF(Lists!$E$2:$E$133,$I476,Exchange_Value)/1000),1)</f>
        <v>0</v>
      </c>
      <c r="BY476" s="151">
        <f>ROUND(IF($I476="Other HFC Blend",(AB476*$L476*SUMIF(Lists!$E$2:$E$133,'Quarterly Information'!$K476,Exchange_Value)+AB476*$N476*SUMIF(Lists!$E$2:$E$133,'Quarterly Information'!$M476,Exchange_Value)+AB476*$P476*SUMIF(Lists!$E$2:$E$133,'Quarterly Information'!$O476,Exchange_Value)+AB476*$R476*SUMIF(Lists!$E$2:$E$133,'Quarterly Information'!$Q476,Exchange_Value)+AB476*$T476*SUMIF(Lists!$E$2:$E$133,'Quarterly Information'!$S476,Exchange_Value))/1000,AB476*SUMIF(Lists!$E$2:$E$133,$I476,Exchange_Value)/1000),1)</f>
        <v>0</v>
      </c>
      <c r="BZ476" s="151">
        <f>ROUND(IF($I476="Other HFC Blend",(AC476*$L476*SUMIF(Lists!$E$2:$E$133,'Quarterly Information'!$K476,Exchange_Value)+AC476*$N476*SUMIF(Lists!$E$2:$E$133,'Quarterly Information'!$M476,Exchange_Value)+AC476*$P476*SUMIF(Lists!$E$2:$E$133,'Quarterly Information'!$O476,Exchange_Value)+AC476*$R476*SUMIF(Lists!$E$2:$E$133,'Quarterly Information'!$Q476,Exchange_Value)+AC476*$T476*SUMIF(Lists!$E$2:$E$133,'Quarterly Information'!$S476,Exchange_Value))/1000,AC476*SUMIF(Lists!$E$2:$E$133,$I476,Exchange_Value)/1000),1)</f>
        <v>0</v>
      </c>
      <c r="CA476" s="151">
        <f>ROUND(IF($I476="Other HFC Blend",(AD476*$L476*SUMIF(Lists!$E$2:$E$133,'Quarterly Information'!$K476,Exchange_Value)+AD476*$N476*SUMIF(Lists!$E$2:$E$133,'Quarterly Information'!$M476,Exchange_Value)+AD476*$P476*SUMIF(Lists!$E$2:$E$133,'Quarterly Information'!$O476,Exchange_Value)+AD476*$R476*SUMIF(Lists!$E$2:$E$133,'Quarterly Information'!$Q476,Exchange_Value)+AD476*$T476*SUMIF(Lists!$E$2:$E$133,'Quarterly Information'!$S476,Exchange_Value))/1000,AD476*SUMIF(Lists!$E$2:$E$133,$I476,Exchange_Value)/1000),1)</f>
        <v>0</v>
      </c>
      <c r="CB476" s="151">
        <f>ROUND(IF($I476="Other HFC Blend",(AE476*$L476*SUMIF(Lists!$E$2:$E$133,'Quarterly Information'!$K476,Exchange_Value)+AE476*$N476*SUMIF(Lists!$E$2:$E$133,'Quarterly Information'!$M476,Exchange_Value)+AE476*$P476*SUMIF(Lists!$E$2:$E$133,'Quarterly Information'!$O476,Exchange_Value)+AE476*$R476*SUMIF(Lists!$E$2:$E$133,'Quarterly Information'!$Q476,Exchange_Value)+AE476*$T476*SUMIF(Lists!$E$2:$E$133,'Quarterly Information'!$S476,Exchange_Value))/1000,AE476*SUMIF(Lists!$E$2:$E$133,$I476,Exchange_Value)/1000),1)</f>
        <v>0</v>
      </c>
      <c r="CC476" s="151">
        <f>ROUND(IF($I476="Other HFC Blend",(AF476*$L476*SUMIF(Lists!$E$2:$E$133,'Quarterly Information'!$K476,Exchange_Value)+AF476*$N476*SUMIF(Lists!$E$2:$E$133,'Quarterly Information'!$M476,Exchange_Value)+AF476*$P476*SUMIF(Lists!$E$2:$E$133,'Quarterly Information'!$O476,Exchange_Value)+AF476*$R476*SUMIF(Lists!$E$2:$E$133,'Quarterly Information'!$Q476,Exchange_Value)+AF476*$T476*SUMIF(Lists!$E$2:$E$133,'Quarterly Information'!$S476,Exchange_Value))/1000,AF476*SUMIF(Lists!$E$2:$E$133,$I476,Exchange_Value)/1000),1)</f>
        <v>0</v>
      </c>
    </row>
    <row r="477" spans="1:81" ht="14.1">
      <c r="A477" s="18">
        <v>435</v>
      </c>
      <c r="B477" s="46" t="str">
        <f t="shared" si="258"/>
        <v/>
      </c>
      <c r="C477" s="72"/>
      <c r="D477" s="47"/>
      <c r="E477" s="81"/>
      <c r="F477" s="48"/>
      <c r="G477" s="49"/>
      <c r="H477" s="50"/>
      <c r="I477" s="92"/>
      <c r="J477" s="104"/>
      <c r="K477" s="109"/>
      <c r="L477" s="51"/>
      <c r="M477" s="48"/>
      <c r="N477" s="51"/>
      <c r="O477" s="48"/>
      <c r="P477" s="51"/>
      <c r="Q477" s="69"/>
      <c r="R477" s="51"/>
      <c r="S477" s="69"/>
      <c r="T477" s="110"/>
      <c r="U477" s="107"/>
      <c r="V477" s="48"/>
      <c r="W477" s="52"/>
      <c r="X477" s="48"/>
      <c r="Y477" s="116"/>
      <c r="Z477" s="133"/>
      <c r="AA477" s="131"/>
      <c r="AB477" s="76"/>
      <c r="AC477" s="76"/>
      <c r="AD477" s="76"/>
      <c r="AE477" s="76"/>
      <c r="AF477" s="76"/>
      <c r="AG477" s="145"/>
      <c r="AH477"/>
      <c r="AI477" s="148">
        <f t="shared" si="222"/>
        <v>0</v>
      </c>
      <c r="AJ477" s="148">
        <f t="shared" si="223"/>
        <v>0</v>
      </c>
      <c r="AK477" s="148">
        <f t="shared" si="224"/>
        <v>0</v>
      </c>
      <c r="AL477" s="148">
        <f t="shared" si="225"/>
        <v>0</v>
      </c>
      <c r="AM477" s="148">
        <f t="shared" si="226"/>
        <v>0</v>
      </c>
      <c r="AN477" s="148">
        <f t="shared" si="227"/>
        <v>0</v>
      </c>
      <c r="AO477" s="150"/>
      <c r="AP477" s="149" t="e">
        <f t="shared" si="228"/>
        <v>#DIV/0!</v>
      </c>
      <c r="AQ477" s="149" t="e">
        <f t="shared" si="229"/>
        <v>#DIV/0!</v>
      </c>
      <c r="AR477" s="149" t="e">
        <f t="shared" si="230"/>
        <v>#DIV/0!</v>
      </c>
      <c r="AS477" s="149" t="e">
        <f t="shared" si="231"/>
        <v>#DIV/0!</v>
      </c>
      <c r="AT477" s="149" t="e">
        <f t="shared" si="232"/>
        <v>#DIV/0!</v>
      </c>
      <c r="AU477" s="148">
        <f t="shared" si="233"/>
        <v>0</v>
      </c>
      <c r="AV477" s="149" t="e">
        <f t="shared" si="234"/>
        <v>#DIV/0!</v>
      </c>
      <c r="AW477" s="149" t="e">
        <f t="shared" si="235"/>
        <v>#DIV/0!</v>
      </c>
      <c r="AX477" s="149" t="e">
        <f t="shared" si="236"/>
        <v>#DIV/0!</v>
      </c>
      <c r="AY477" s="149" t="e">
        <f t="shared" si="237"/>
        <v>#DIV/0!</v>
      </c>
      <c r="AZ477" s="149" t="e">
        <f t="shared" si="238"/>
        <v>#DIV/0!</v>
      </c>
      <c r="BA477" s="148">
        <f t="shared" si="239"/>
        <v>0</v>
      </c>
      <c r="BB477" s="149" t="e">
        <f t="shared" si="240"/>
        <v>#DIV/0!</v>
      </c>
      <c r="BC477" s="149" t="e">
        <f t="shared" si="241"/>
        <v>#DIV/0!</v>
      </c>
      <c r="BD477" s="149" t="e">
        <f t="shared" si="242"/>
        <v>#DIV/0!</v>
      </c>
      <c r="BE477" s="149" t="e">
        <f t="shared" si="243"/>
        <v>#DIV/0!</v>
      </c>
      <c r="BF477" s="149" t="e">
        <f t="shared" si="244"/>
        <v>#DIV/0!</v>
      </c>
      <c r="BG477" s="148">
        <f t="shared" si="245"/>
        <v>0</v>
      </c>
      <c r="BH477" s="149" t="e">
        <f t="shared" si="246"/>
        <v>#DIV/0!</v>
      </c>
      <c r="BI477" s="149" t="e">
        <f t="shared" si="247"/>
        <v>#DIV/0!</v>
      </c>
      <c r="BJ477" s="149" t="e">
        <f t="shared" si="248"/>
        <v>#DIV/0!</v>
      </c>
      <c r="BK477" s="149" t="e">
        <f t="shared" si="249"/>
        <v>#DIV/0!</v>
      </c>
      <c r="BL477" s="149" t="e">
        <f t="shared" si="250"/>
        <v>#DIV/0!</v>
      </c>
      <c r="BM477" s="148">
        <f t="shared" si="251"/>
        <v>0</v>
      </c>
      <c r="BN477" s="149" t="e">
        <f t="shared" si="252"/>
        <v>#DIV/0!</v>
      </c>
      <c r="BO477" s="149" t="e">
        <f t="shared" si="253"/>
        <v>#DIV/0!</v>
      </c>
      <c r="BP477" s="149" t="e">
        <f t="shared" si="254"/>
        <v>#DIV/0!</v>
      </c>
      <c r="BQ477" s="149" t="e">
        <f t="shared" si="255"/>
        <v>#DIV/0!</v>
      </c>
      <c r="BR477" s="149" t="e">
        <f t="shared" si="256"/>
        <v>#DIV/0!</v>
      </c>
      <c r="BS477" s="148">
        <f t="shared" si="257"/>
        <v>0</v>
      </c>
      <c r="BT477" s="150"/>
      <c r="BU477" s="150" t="e">
        <f>VLOOKUP(I477,Lists!$D$2:$D$19,1,FALSE)</f>
        <v>#N/A</v>
      </c>
      <c r="BV477" s="150" t="e">
        <f>VLOOKUP($I477,Blends!$B$2:$B$115,1,FALSE)</f>
        <v>#N/A</v>
      </c>
      <c r="BW477" s="150"/>
      <c r="BX477" s="151">
        <f>ROUND(IF($I477="Other HFC Blend",(AA477*$L477*SUMIF(Lists!$E$2:$E$133,'Quarterly Information'!$K477,Exchange_Value)+AA477*$N477*SUMIF(Lists!$E$2:$E$133,'Quarterly Information'!$M477,Exchange_Value)+AA477*$P477*SUMIF(Lists!$E$2:$E$133,'Quarterly Information'!$O477,Exchange_Value)+AA477*$R477*SUMIF(Lists!$E$2:$E$133,'Quarterly Information'!$Q477,Exchange_Value)+AA477*$T477*SUMIF(Lists!$E$2:$E$133,'Quarterly Information'!$S477,Exchange_Value))/1000,AA477*SUMIF(Lists!$E$2:$E$133,$I477,Exchange_Value)/1000),1)</f>
        <v>0</v>
      </c>
      <c r="BY477" s="151">
        <f>ROUND(IF($I477="Other HFC Blend",(AB477*$L477*SUMIF(Lists!$E$2:$E$133,'Quarterly Information'!$K477,Exchange_Value)+AB477*$N477*SUMIF(Lists!$E$2:$E$133,'Quarterly Information'!$M477,Exchange_Value)+AB477*$P477*SUMIF(Lists!$E$2:$E$133,'Quarterly Information'!$O477,Exchange_Value)+AB477*$R477*SUMIF(Lists!$E$2:$E$133,'Quarterly Information'!$Q477,Exchange_Value)+AB477*$T477*SUMIF(Lists!$E$2:$E$133,'Quarterly Information'!$S477,Exchange_Value))/1000,AB477*SUMIF(Lists!$E$2:$E$133,$I477,Exchange_Value)/1000),1)</f>
        <v>0</v>
      </c>
      <c r="BZ477" s="151">
        <f>ROUND(IF($I477="Other HFC Blend",(AC477*$L477*SUMIF(Lists!$E$2:$E$133,'Quarterly Information'!$K477,Exchange_Value)+AC477*$N477*SUMIF(Lists!$E$2:$E$133,'Quarterly Information'!$M477,Exchange_Value)+AC477*$P477*SUMIF(Lists!$E$2:$E$133,'Quarterly Information'!$O477,Exchange_Value)+AC477*$R477*SUMIF(Lists!$E$2:$E$133,'Quarterly Information'!$Q477,Exchange_Value)+AC477*$T477*SUMIF(Lists!$E$2:$E$133,'Quarterly Information'!$S477,Exchange_Value))/1000,AC477*SUMIF(Lists!$E$2:$E$133,$I477,Exchange_Value)/1000),1)</f>
        <v>0</v>
      </c>
      <c r="CA477" s="151">
        <f>ROUND(IF($I477="Other HFC Blend",(AD477*$L477*SUMIF(Lists!$E$2:$E$133,'Quarterly Information'!$K477,Exchange_Value)+AD477*$N477*SUMIF(Lists!$E$2:$E$133,'Quarterly Information'!$M477,Exchange_Value)+AD477*$P477*SUMIF(Lists!$E$2:$E$133,'Quarterly Information'!$O477,Exchange_Value)+AD477*$R477*SUMIF(Lists!$E$2:$E$133,'Quarterly Information'!$Q477,Exchange_Value)+AD477*$T477*SUMIF(Lists!$E$2:$E$133,'Quarterly Information'!$S477,Exchange_Value))/1000,AD477*SUMIF(Lists!$E$2:$E$133,$I477,Exchange_Value)/1000),1)</f>
        <v>0</v>
      </c>
      <c r="CB477" s="151">
        <f>ROUND(IF($I477="Other HFC Blend",(AE477*$L477*SUMIF(Lists!$E$2:$E$133,'Quarterly Information'!$K477,Exchange_Value)+AE477*$N477*SUMIF(Lists!$E$2:$E$133,'Quarterly Information'!$M477,Exchange_Value)+AE477*$P477*SUMIF(Lists!$E$2:$E$133,'Quarterly Information'!$O477,Exchange_Value)+AE477*$R477*SUMIF(Lists!$E$2:$E$133,'Quarterly Information'!$Q477,Exchange_Value)+AE477*$T477*SUMIF(Lists!$E$2:$E$133,'Quarterly Information'!$S477,Exchange_Value))/1000,AE477*SUMIF(Lists!$E$2:$E$133,$I477,Exchange_Value)/1000),1)</f>
        <v>0</v>
      </c>
      <c r="CC477" s="151">
        <f>ROUND(IF($I477="Other HFC Blend",(AF477*$L477*SUMIF(Lists!$E$2:$E$133,'Quarterly Information'!$K477,Exchange_Value)+AF477*$N477*SUMIF(Lists!$E$2:$E$133,'Quarterly Information'!$M477,Exchange_Value)+AF477*$P477*SUMIF(Lists!$E$2:$E$133,'Quarterly Information'!$O477,Exchange_Value)+AF477*$R477*SUMIF(Lists!$E$2:$E$133,'Quarterly Information'!$Q477,Exchange_Value)+AF477*$T477*SUMIF(Lists!$E$2:$E$133,'Quarterly Information'!$S477,Exchange_Value))/1000,AF477*SUMIF(Lists!$E$2:$E$133,$I477,Exchange_Value)/1000),1)</f>
        <v>0</v>
      </c>
    </row>
    <row r="478" spans="1:81" ht="14.1">
      <c r="A478" s="18">
        <v>436</v>
      </c>
      <c r="B478" s="46" t="str">
        <f t="shared" si="258"/>
        <v/>
      </c>
      <c r="C478" s="72"/>
      <c r="D478" s="47"/>
      <c r="E478" s="81"/>
      <c r="F478" s="48"/>
      <c r="G478" s="49"/>
      <c r="H478" s="50"/>
      <c r="I478" s="92"/>
      <c r="J478" s="104"/>
      <c r="K478" s="109"/>
      <c r="L478" s="51"/>
      <c r="M478" s="48"/>
      <c r="N478" s="51"/>
      <c r="O478" s="48"/>
      <c r="P478" s="51"/>
      <c r="Q478" s="69"/>
      <c r="R478" s="51"/>
      <c r="S478" s="69"/>
      <c r="T478" s="110"/>
      <c r="U478" s="107"/>
      <c r="V478" s="48"/>
      <c r="W478" s="52"/>
      <c r="X478" s="48"/>
      <c r="Y478" s="116"/>
      <c r="Z478" s="133"/>
      <c r="AA478" s="131"/>
      <c r="AB478" s="76"/>
      <c r="AC478" s="76"/>
      <c r="AD478" s="76"/>
      <c r="AE478" s="76"/>
      <c r="AF478" s="76"/>
      <c r="AG478" s="145"/>
      <c r="AH478"/>
      <c r="AI478" s="148">
        <f t="shared" si="222"/>
        <v>0</v>
      </c>
      <c r="AJ478" s="148">
        <f t="shared" si="223"/>
        <v>0</v>
      </c>
      <c r="AK478" s="148">
        <f t="shared" si="224"/>
        <v>0</v>
      </c>
      <c r="AL478" s="148">
        <f t="shared" si="225"/>
        <v>0</v>
      </c>
      <c r="AM478" s="148">
        <f t="shared" si="226"/>
        <v>0</v>
      </c>
      <c r="AN478" s="148">
        <f t="shared" si="227"/>
        <v>0</v>
      </c>
      <c r="AO478" s="150"/>
      <c r="AP478" s="149" t="e">
        <f t="shared" si="228"/>
        <v>#DIV/0!</v>
      </c>
      <c r="AQ478" s="149" t="e">
        <f t="shared" si="229"/>
        <v>#DIV/0!</v>
      </c>
      <c r="AR478" s="149" t="e">
        <f t="shared" si="230"/>
        <v>#DIV/0!</v>
      </c>
      <c r="AS478" s="149" t="e">
        <f t="shared" si="231"/>
        <v>#DIV/0!</v>
      </c>
      <c r="AT478" s="149" t="e">
        <f t="shared" si="232"/>
        <v>#DIV/0!</v>
      </c>
      <c r="AU478" s="148">
        <f t="shared" si="233"/>
        <v>0</v>
      </c>
      <c r="AV478" s="149" t="e">
        <f t="shared" si="234"/>
        <v>#DIV/0!</v>
      </c>
      <c r="AW478" s="149" t="e">
        <f t="shared" si="235"/>
        <v>#DIV/0!</v>
      </c>
      <c r="AX478" s="149" t="e">
        <f t="shared" si="236"/>
        <v>#DIV/0!</v>
      </c>
      <c r="AY478" s="149" t="e">
        <f t="shared" si="237"/>
        <v>#DIV/0!</v>
      </c>
      <c r="AZ478" s="149" t="e">
        <f t="shared" si="238"/>
        <v>#DIV/0!</v>
      </c>
      <c r="BA478" s="148">
        <f t="shared" si="239"/>
        <v>0</v>
      </c>
      <c r="BB478" s="149" t="e">
        <f t="shared" si="240"/>
        <v>#DIV/0!</v>
      </c>
      <c r="BC478" s="149" t="e">
        <f t="shared" si="241"/>
        <v>#DIV/0!</v>
      </c>
      <c r="BD478" s="149" t="e">
        <f t="shared" si="242"/>
        <v>#DIV/0!</v>
      </c>
      <c r="BE478" s="149" t="e">
        <f t="shared" si="243"/>
        <v>#DIV/0!</v>
      </c>
      <c r="BF478" s="149" t="e">
        <f t="shared" si="244"/>
        <v>#DIV/0!</v>
      </c>
      <c r="BG478" s="148">
        <f t="shared" si="245"/>
        <v>0</v>
      </c>
      <c r="BH478" s="149" t="e">
        <f t="shared" si="246"/>
        <v>#DIV/0!</v>
      </c>
      <c r="BI478" s="149" t="e">
        <f t="shared" si="247"/>
        <v>#DIV/0!</v>
      </c>
      <c r="BJ478" s="149" t="e">
        <f t="shared" si="248"/>
        <v>#DIV/0!</v>
      </c>
      <c r="BK478" s="149" t="e">
        <f t="shared" si="249"/>
        <v>#DIV/0!</v>
      </c>
      <c r="BL478" s="149" t="e">
        <f t="shared" si="250"/>
        <v>#DIV/0!</v>
      </c>
      <c r="BM478" s="148">
        <f t="shared" si="251"/>
        <v>0</v>
      </c>
      <c r="BN478" s="149" t="e">
        <f t="shared" si="252"/>
        <v>#DIV/0!</v>
      </c>
      <c r="BO478" s="149" t="e">
        <f t="shared" si="253"/>
        <v>#DIV/0!</v>
      </c>
      <c r="BP478" s="149" t="e">
        <f t="shared" si="254"/>
        <v>#DIV/0!</v>
      </c>
      <c r="BQ478" s="149" t="e">
        <f t="shared" si="255"/>
        <v>#DIV/0!</v>
      </c>
      <c r="BR478" s="149" t="e">
        <f t="shared" si="256"/>
        <v>#DIV/0!</v>
      </c>
      <c r="BS478" s="148">
        <f t="shared" si="257"/>
        <v>0</v>
      </c>
      <c r="BT478" s="150"/>
      <c r="BU478" s="150" t="e">
        <f>VLOOKUP(I478,Lists!$D$2:$D$19,1,FALSE)</f>
        <v>#N/A</v>
      </c>
      <c r="BV478" s="150" t="e">
        <f>VLOOKUP($I478,Blends!$B$2:$B$115,1,FALSE)</f>
        <v>#N/A</v>
      </c>
      <c r="BW478" s="150"/>
      <c r="BX478" s="151">
        <f>ROUND(IF($I478="Other HFC Blend",(AA478*$L478*SUMIF(Lists!$E$2:$E$133,'Quarterly Information'!$K478,Exchange_Value)+AA478*$N478*SUMIF(Lists!$E$2:$E$133,'Quarterly Information'!$M478,Exchange_Value)+AA478*$P478*SUMIF(Lists!$E$2:$E$133,'Quarterly Information'!$O478,Exchange_Value)+AA478*$R478*SUMIF(Lists!$E$2:$E$133,'Quarterly Information'!$Q478,Exchange_Value)+AA478*$T478*SUMIF(Lists!$E$2:$E$133,'Quarterly Information'!$S478,Exchange_Value))/1000,AA478*SUMIF(Lists!$E$2:$E$133,$I478,Exchange_Value)/1000),1)</f>
        <v>0</v>
      </c>
      <c r="BY478" s="151">
        <f>ROUND(IF($I478="Other HFC Blend",(AB478*$L478*SUMIF(Lists!$E$2:$E$133,'Quarterly Information'!$K478,Exchange_Value)+AB478*$N478*SUMIF(Lists!$E$2:$E$133,'Quarterly Information'!$M478,Exchange_Value)+AB478*$P478*SUMIF(Lists!$E$2:$E$133,'Quarterly Information'!$O478,Exchange_Value)+AB478*$R478*SUMIF(Lists!$E$2:$E$133,'Quarterly Information'!$Q478,Exchange_Value)+AB478*$T478*SUMIF(Lists!$E$2:$E$133,'Quarterly Information'!$S478,Exchange_Value))/1000,AB478*SUMIF(Lists!$E$2:$E$133,$I478,Exchange_Value)/1000),1)</f>
        <v>0</v>
      </c>
      <c r="BZ478" s="151">
        <f>ROUND(IF($I478="Other HFC Blend",(AC478*$L478*SUMIF(Lists!$E$2:$E$133,'Quarterly Information'!$K478,Exchange_Value)+AC478*$N478*SUMIF(Lists!$E$2:$E$133,'Quarterly Information'!$M478,Exchange_Value)+AC478*$P478*SUMIF(Lists!$E$2:$E$133,'Quarterly Information'!$O478,Exchange_Value)+AC478*$R478*SUMIF(Lists!$E$2:$E$133,'Quarterly Information'!$Q478,Exchange_Value)+AC478*$T478*SUMIF(Lists!$E$2:$E$133,'Quarterly Information'!$S478,Exchange_Value))/1000,AC478*SUMIF(Lists!$E$2:$E$133,$I478,Exchange_Value)/1000),1)</f>
        <v>0</v>
      </c>
      <c r="CA478" s="151">
        <f>ROUND(IF($I478="Other HFC Blend",(AD478*$L478*SUMIF(Lists!$E$2:$E$133,'Quarterly Information'!$K478,Exchange_Value)+AD478*$N478*SUMIF(Lists!$E$2:$E$133,'Quarterly Information'!$M478,Exchange_Value)+AD478*$P478*SUMIF(Lists!$E$2:$E$133,'Quarterly Information'!$O478,Exchange_Value)+AD478*$R478*SUMIF(Lists!$E$2:$E$133,'Quarterly Information'!$Q478,Exchange_Value)+AD478*$T478*SUMIF(Lists!$E$2:$E$133,'Quarterly Information'!$S478,Exchange_Value))/1000,AD478*SUMIF(Lists!$E$2:$E$133,$I478,Exchange_Value)/1000),1)</f>
        <v>0</v>
      </c>
      <c r="CB478" s="151">
        <f>ROUND(IF($I478="Other HFC Blend",(AE478*$L478*SUMIF(Lists!$E$2:$E$133,'Quarterly Information'!$K478,Exchange_Value)+AE478*$N478*SUMIF(Lists!$E$2:$E$133,'Quarterly Information'!$M478,Exchange_Value)+AE478*$P478*SUMIF(Lists!$E$2:$E$133,'Quarterly Information'!$O478,Exchange_Value)+AE478*$R478*SUMIF(Lists!$E$2:$E$133,'Quarterly Information'!$Q478,Exchange_Value)+AE478*$T478*SUMIF(Lists!$E$2:$E$133,'Quarterly Information'!$S478,Exchange_Value))/1000,AE478*SUMIF(Lists!$E$2:$E$133,$I478,Exchange_Value)/1000),1)</f>
        <v>0</v>
      </c>
      <c r="CC478" s="151">
        <f>ROUND(IF($I478="Other HFC Blend",(AF478*$L478*SUMIF(Lists!$E$2:$E$133,'Quarterly Information'!$K478,Exchange_Value)+AF478*$N478*SUMIF(Lists!$E$2:$E$133,'Quarterly Information'!$M478,Exchange_Value)+AF478*$P478*SUMIF(Lists!$E$2:$E$133,'Quarterly Information'!$O478,Exchange_Value)+AF478*$R478*SUMIF(Lists!$E$2:$E$133,'Quarterly Information'!$Q478,Exchange_Value)+AF478*$T478*SUMIF(Lists!$E$2:$E$133,'Quarterly Information'!$S478,Exchange_Value))/1000,AF478*SUMIF(Lists!$E$2:$E$133,$I478,Exchange_Value)/1000),1)</f>
        <v>0</v>
      </c>
    </row>
    <row r="479" spans="1:81" ht="14.1">
      <c r="A479" s="18">
        <v>437</v>
      </c>
      <c r="B479" s="46" t="str">
        <f t="shared" si="258"/>
        <v/>
      </c>
      <c r="C479" s="72"/>
      <c r="D479" s="47"/>
      <c r="E479" s="81"/>
      <c r="F479" s="48"/>
      <c r="G479" s="49"/>
      <c r="H479" s="50"/>
      <c r="I479" s="92"/>
      <c r="J479" s="104"/>
      <c r="K479" s="109"/>
      <c r="L479" s="51"/>
      <c r="M479" s="48"/>
      <c r="N479" s="51"/>
      <c r="O479" s="48"/>
      <c r="P479" s="51"/>
      <c r="Q479" s="69"/>
      <c r="R479" s="51"/>
      <c r="S479" s="69"/>
      <c r="T479" s="110"/>
      <c r="U479" s="107"/>
      <c r="V479" s="48"/>
      <c r="W479" s="52"/>
      <c r="X479" s="48"/>
      <c r="Y479" s="116"/>
      <c r="Z479" s="133"/>
      <c r="AA479" s="131"/>
      <c r="AB479" s="76"/>
      <c r="AC479" s="76"/>
      <c r="AD479" s="76"/>
      <c r="AE479" s="76"/>
      <c r="AF479" s="76"/>
      <c r="AG479" s="145"/>
      <c r="AH479"/>
      <c r="AI479" s="148">
        <f t="shared" si="222"/>
        <v>0</v>
      </c>
      <c r="AJ479" s="148">
        <f t="shared" si="223"/>
        <v>0</v>
      </c>
      <c r="AK479" s="148">
        <f t="shared" si="224"/>
        <v>0</v>
      </c>
      <c r="AL479" s="148">
        <f t="shared" si="225"/>
        <v>0</v>
      </c>
      <c r="AM479" s="148">
        <f t="shared" si="226"/>
        <v>0</v>
      </c>
      <c r="AN479" s="148">
        <f t="shared" si="227"/>
        <v>0</v>
      </c>
      <c r="AO479" s="150"/>
      <c r="AP479" s="149" t="e">
        <f t="shared" si="228"/>
        <v>#DIV/0!</v>
      </c>
      <c r="AQ479" s="149" t="e">
        <f t="shared" si="229"/>
        <v>#DIV/0!</v>
      </c>
      <c r="AR479" s="149" t="e">
        <f t="shared" si="230"/>
        <v>#DIV/0!</v>
      </c>
      <c r="AS479" s="149" t="e">
        <f t="shared" si="231"/>
        <v>#DIV/0!</v>
      </c>
      <c r="AT479" s="149" t="e">
        <f t="shared" si="232"/>
        <v>#DIV/0!</v>
      </c>
      <c r="AU479" s="148">
        <f t="shared" si="233"/>
        <v>0</v>
      </c>
      <c r="AV479" s="149" t="e">
        <f t="shared" si="234"/>
        <v>#DIV/0!</v>
      </c>
      <c r="AW479" s="149" t="e">
        <f t="shared" si="235"/>
        <v>#DIV/0!</v>
      </c>
      <c r="AX479" s="149" t="e">
        <f t="shared" si="236"/>
        <v>#DIV/0!</v>
      </c>
      <c r="AY479" s="149" t="e">
        <f t="shared" si="237"/>
        <v>#DIV/0!</v>
      </c>
      <c r="AZ479" s="149" t="e">
        <f t="shared" si="238"/>
        <v>#DIV/0!</v>
      </c>
      <c r="BA479" s="148">
        <f t="shared" si="239"/>
        <v>0</v>
      </c>
      <c r="BB479" s="149" t="e">
        <f t="shared" si="240"/>
        <v>#DIV/0!</v>
      </c>
      <c r="BC479" s="149" t="e">
        <f t="shared" si="241"/>
        <v>#DIV/0!</v>
      </c>
      <c r="BD479" s="149" t="e">
        <f t="shared" si="242"/>
        <v>#DIV/0!</v>
      </c>
      <c r="BE479" s="149" t="e">
        <f t="shared" si="243"/>
        <v>#DIV/0!</v>
      </c>
      <c r="BF479" s="149" t="e">
        <f t="shared" si="244"/>
        <v>#DIV/0!</v>
      </c>
      <c r="BG479" s="148">
        <f t="shared" si="245"/>
        <v>0</v>
      </c>
      <c r="BH479" s="149" t="e">
        <f t="shared" si="246"/>
        <v>#DIV/0!</v>
      </c>
      <c r="BI479" s="149" t="e">
        <f t="shared" si="247"/>
        <v>#DIV/0!</v>
      </c>
      <c r="BJ479" s="149" t="e">
        <f t="shared" si="248"/>
        <v>#DIV/0!</v>
      </c>
      <c r="BK479" s="149" t="e">
        <f t="shared" si="249"/>
        <v>#DIV/0!</v>
      </c>
      <c r="BL479" s="149" t="e">
        <f t="shared" si="250"/>
        <v>#DIV/0!</v>
      </c>
      <c r="BM479" s="148">
        <f t="shared" si="251"/>
        <v>0</v>
      </c>
      <c r="BN479" s="149" t="e">
        <f t="shared" si="252"/>
        <v>#DIV/0!</v>
      </c>
      <c r="BO479" s="149" t="e">
        <f t="shared" si="253"/>
        <v>#DIV/0!</v>
      </c>
      <c r="BP479" s="149" t="e">
        <f t="shared" si="254"/>
        <v>#DIV/0!</v>
      </c>
      <c r="BQ479" s="149" t="e">
        <f t="shared" si="255"/>
        <v>#DIV/0!</v>
      </c>
      <c r="BR479" s="149" t="e">
        <f t="shared" si="256"/>
        <v>#DIV/0!</v>
      </c>
      <c r="BS479" s="148">
        <f t="shared" si="257"/>
        <v>0</v>
      </c>
      <c r="BT479" s="150"/>
      <c r="BU479" s="150" t="e">
        <f>VLOOKUP(I479,Lists!$D$2:$D$19,1,FALSE)</f>
        <v>#N/A</v>
      </c>
      <c r="BV479" s="150" t="e">
        <f>VLOOKUP($I479,Blends!$B$2:$B$115,1,FALSE)</f>
        <v>#N/A</v>
      </c>
      <c r="BW479" s="150"/>
      <c r="BX479" s="151">
        <f>ROUND(IF($I479="Other HFC Blend",(AA479*$L479*SUMIF(Lists!$E$2:$E$133,'Quarterly Information'!$K479,Exchange_Value)+AA479*$N479*SUMIF(Lists!$E$2:$E$133,'Quarterly Information'!$M479,Exchange_Value)+AA479*$P479*SUMIF(Lists!$E$2:$E$133,'Quarterly Information'!$O479,Exchange_Value)+AA479*$R479*SUMIF(Lists!$E$2:$E$133,'Quarterly Information'!$Q479,Exchange_Value)+AA479*$T479*SUMIF(Lists!$E$2:$E$133,'Quarterly Information'!$S479,Exchange_Value))/1000,AA479*SUMIF(Lists!$E$2:$E$133,$I479,Exchange_Value)/1000),1)</f>
        <v>0</v>
      </c>
      <c r="BY479" s="151">
        <f>ROUND(IF($I479="Other HFC Blend",(AB479*$L479*SUMIF(Lists!$E$2:$E$133,'Quarterly Information'!$K479,Exchange_Value)+AB479*$N479*SUMIF(Lists!$E$2:$E$133,'Quarterly Information'!$M479,Exchange_Value)+AB479*$P479*SUMIF(Lists!$E$2:$E$133,'Quarterly Information'!$O479,Exchange_Value)+AB479*$R479*SUMIF(Lists!$E$2:$E$133,'Quarterly Information'!$Q479,Exchange_Value)+AB479*$T479*SUMIF(Lists!$E$2:$E$133,'Quarterly Information'!$S479,Exchange_Value))/1000,AB479*SUMIF(Lists!$E$2:$E$133,$I479,Exchange_Value)/1000),1)</f>
        <v>0</v>
      </c>
      <c r="BZ479" s="151">
        <f>ROUND(IF($I479="Other HFC Blend",(AC479*$L479*SUMIF(Lists!$E$2:$E$133,'Quarterly Information'!$K479,Exchange_Value)+AC479*$N479*SUMIF(Lists!$E$2:$E$133,'Quarterly Information'!$M479,Exchange_Value)+AC479*$P479*SUMIF(Lists!$E$2:$E$133,'Quarterly Information'!$O479,Exchange_Value)+AC479*$R479*SUMIF(Lists!$E$2:$E$133,'Quarterly Information'!$Q479,Exchange_Value)+AC479*$T479*SUMIF(Lists!$E$2:$E$133,'Quarterly Information'!$S479,Exchange_Value))/1000,AC479*SUMIF(Lists!$E$2:$E$133,$I479,Exchange_Value)/1000),1)</f>
        <v>0</v>
      </c>
      <c r="CA479" s="151">
        <f>ROUND(IF($I479="Other HFC Blend",(AD479*$L479*SUMIF(Lists!$E$2:$E$133,'Quarterly Information'!$K479,Exchange_Value)+AD479*$N479*SUMIF(Lists!$E$2:$E$133,'Quarterly Information'!$M479,Exchange_Value)+AD479*$P479*SUMIF(Lists!$E$2:$E$133,'Quarterly Information'!$O479,Exchange_Value)+AD479*$R479*SUMIF(Lists!$E$2:$E$133,'Quarterly Information'!$Q479,Exchange_Value)+AD479*$T479*SUMIF(Lists!$E$2:$E$133,'Quarterly Information'!$S479,Exchange_Value))/1000,AD479*SUMIF(Lists!$E$2:$E$133,$I479,Exchange_Value)/1000),1)</f>
        <v>0</v>
      </c>
      <c r="CB479" s="151">
        <f>ROUND(IF($I479="Other HFC Blend",(AE479*$L479*SUMIF(Lists!$E$2:$E$133,'Quarterly Information'!$K479,Exchange_Value)+AE479*$N479*SUMIF(Lists!$E$2:$E$133,'Quarterly Information'!$M479,Exchange_Value)+AE479*$P479*SUMIF(Lists!$E$2:$E$133,'Quarterly Information'!$O479,Exchange_Value)+AE479*$R479*SUMIF(Lists!$E$2:$E$133,'Quarterly Information'!$Q479,Exchange_Value)+AE479*$T479*SUMIF(Lists!$E$2:$E$133,'Quarterly Information'!$S479,Exchange_Value))/1000,AE479*SUMIF(Lists!$E$2:$E$133,$I479,Exchange_Value)/1000),1)</f>
        <v>0</v>
      </c>
      <c r="CC479" s="151">
        <f>ROUND(IF($I479="Other HFC Blend",(AF479*$L479*SUMIF(Lists!$E$2:$E$133,'Quarterly Information'!$K479,Exchange_Value)+AF479*$N479*SUMIF(Lists!$E$2:$E$133,'Quarterly Information'!$M479,Exchange_Value)+AF479*$P479*SUMIF(Lists!$E$2:$E$133,'Quarterly Information'!$O479,Exchange_Value)+AF479*$R479*SUMIF(Lists!$E$2:$E$133,'Quarterly Information'!$Q479,Exchange_Value)+AF479*$T479*SUMIF(Lists!$E$2:$E$133,'Quarterly Information'!$S479,Exchange_Value))/1000,AF479*SUMIF(Lists!$E$2:$E$133,$I479,Exchange_Value)/1000),1)</f>
        <v>0</v>
      </c>
    </row>
    <row r="480" spans="1:81" ht="14.1">
      <c r="A480" s="18">
        <v>438</v>
      </c>
      <c r="B480" s="46" t="str">
        <f t="shared" si="258"/>
        <v/>
      </c>
      <c r="C480" s="72"/>
      <c r="D480" s="47"/>
      <c r="E480" s="81"/>
      <c r="F480" s="48"/>
      <c r="G480" s="49"/>
      <c r="H480" s="50"/>
      <c r="I480" s="92"/>
      <c r="J480" s="104"/>
      <c r="K480" s="109"/>
      <c r="L480" s="51"/>
      <c r="M480" s="48"/>
      <c r="N480" s="51"/>
      <c r="O480" s="48"/>
      <c r="P480" s="51"/>
      <c r="Q480" s="69"/>
      <c r="R480" s="51"/>
      <c r="S480" s="69"/>
      <c r="T480" s="110"/>
      <c r="U480" s="107"/>
      <c r="V480" s="48"/>
      <c r="W480" s="52"/>
      <c r="X480" s="48"/>
      <c r="Y480" s="116"/>
      <c r="Z480" s="133"/>
      <c r="AA480" s="131"/>
      <c r="AB480" s="76"/>
      <c r="AC480" s="76"/>
      <c r="AD480" s="76"/>
      <c r="AE480" s="76"/>
      <c r="AF480" s="76"/>
      <c r="AG480" s="145"/>
      <c r="AH480"/>
      <c r="AI480" s="148">
        <f t="shared" si="222"/>
        <v>0</v>
      </c>
      <c r="AJ480" s="148">
        <f t="shared" si="223"/>
        <v>0</v>
      </c>
      <c r="AK480" s="148">
        <f t="shared" si="224"/>
        <v>0</v>
      </c>
      <c r="AL480" s="148">
        <f t="shared" si="225"/>
        <v>0</v>
      </c>
      <c r="AM480" s="148">
        <f t="shared" si="226"/>
        <v>0</v>
      </c>
      <c r="AN480" s="148">
        <f t="shared" si="227"/>
        <v>0</v>
      </c>
      <c r="AO480" s="150"/>
      <c r="AP480" s="149" t="e">
        <f t="shared" si="228"/>
        <v>#DIV/0!</v>
      </c>
      <c r="AQ480" s="149" t="e">
        <f t="shared" si="229"/>
        <v>#DIV/0!</v>
      </c>
      <c r="AR480" s="149" t="e">
        <f t="shared" si="230"/>
        <v>#DIV/0!</v>
      </c>
      <c r="AS480" s="149" t="e">
        <f t="shared" si="231"/>
        <v>#DIV/0!</v>
      </c>
      <c r="AT480" s="149" t="e">
        <f t="shared" si="232"/>
        <v>#DIV/0!</v>
      </c>
      <c r="AU480" s="148">
        <f t="shared" si="233"/>
        <v>0</v>
      </c>
      <c r="AV480" s="149" t="e">
        <f t="shared" si="234"/>
        <v>#DIV/0!</v>
      </c>
      <c r="AW480" s="149" t="e">
        <f t="shared" si="235"/>
        <v>#DIV/0!</v>
      </c>
      <c r="AX480" s="149" t="e">
        <f t="shared" si="236"/>
        <v>#DIV/0!</v>
      </c>
      <c r="AY480" s="149" t="e">
        <f t="shared" si="237"/>
        <v>#DIV/0!</v>
      </c>
      <c r="AZ480" s="149" t="e">
        <f t="shared" si="238"/>
        <v>#DIV/0!</v>
      </c>
      <c r="BA480" s="148">
        <f t="shared" si="239"/>
        <v>0</v>
      </c>
      <c r="BB480" s="149" t="e">
        <f t="shared" si="240"/>
        <v>#DIV/0!</v>
      </c>
      <c r="BC480" s="149" t="e">
        <f t="shared" si="241"/>
        <v>#DIV/0!</v>
      </c>
      <c r="BD480" s="149" t="e">
        <f t="shared" si="242"/>
        <v>#DIV/0!</v>
      </c>
      <c r="BE480" s="149" t="e">
        <f t="shared" si="243"/>
        <v>#DIV/0!</v>
      </c>
      <c r="BF480" s="149" t="e">
        <f t="shared" si="244"/>
        <v>#DIV/0!</v>
      </c>
      <c r="BG480" s="148">
        <f t="shared" si="245"/>
        <v>0</v>
      </c>
      <c r="BH480" s="149" t="e">
        <f t="shared" si="246"/>
        <v>#DIV/0!</v>
      </c>
      <c r="BI480" s="149" t="e">
        <f t="shared" si="247"/>
        <v>#DIV/0!</v>
      </c>
      <c r="BJ480" s="149" t="e">
        <f t="shared" si="248"/>
        <v>#DIV/0!</v>
      </c>
      <c r="BK480" s="149" t="e">
        <f t="shared" si="249"/>
        <v>#DIV/0!</v>
      </c>
      <c r="BL480" s="149" t="e">
        <f t="shared" si="250"/>
        <v>#DIV/0!</v>
      </c>
      <c r="BM480" s="148">
        <f t="shared" si="251"/>
        <v>0</v>
      </c>
      <c r="BN480" s="149" t="e">
        <f t="shared" si="252"/>
        <v>#DIV/0!</v>
      </c>
      <c r="BO480" s="149" t="e">
        <f t="shared" si="253"/>
        <v>#DIV/0!</v>
      </c>
      <c r="BP480" s="149" t="e">
        <f t="shared" si="254"/>
        <v>#DIV/0!</v>
      </c>
      <c r="BQ480" s="149" t="e">
        <f t="shared" si="255"/>
        <v>#DIV/0!</v>
      </c>
      <c r="BR480" s="149" t="e">
        <f t="shared" si="256"/>
        <v>#DIV/0!</v>
      </c>
      <c r="BS480" s="148">
        <f t="shared" si="257"/>
        <v>0</v>
      </c>
      <c r="BT480" s="150"/>
      <c r="BU480" s="150" t="e">
        <f>VLOOKUP(I480,Lists!$D$2:$D$19,1,FALSE)</f>
        <v>#N/A</v>
      </c>
      <c r="BV480" s="150" t="e">
        <f>VLOOKUP($I480,Blends!$B$2:$B$115,1,FALSE)</f>
        <v>#N/A</v>
      </c>
      <c r="BW480" s="150"/>
      <c r="BX480" s="151">
        <f>ROUND(IF($I480="Other HFC Blend",(AA480*$L480*SUMIF(Lists!$E$2:$E$133,'Quarterly Information'!$K480,Exchange_Value)+AA480*$N480*SUMIF(Lists!$E$2:$E$133,'Quarterly Information'!$M480,Exchange_Value)+AA480*$P480*SUMIF(Lists!$E$2:$E$133,'Quarterly Information'!$O480,Exchange_Value)+AA480*$R480*SUMIF(Lists!$E$2:$E$133,'Quarterly Information'!$Q480,Exchange_Value)+AA480*$T480*SUMIF(Lists!$E$2:$E$133,'Quarterly Information'!$S480,Exchange_Value))/1000,AA480*SUMIF(Lists!$E$2:$E$133,$I480,Exchange_Value)/1000),1)</f>
        <v>0</v>
      </c>
      <c r="BY480" s="151">
        <f>ROUND(IF($I480="Other HFC Blend",(AB480*$L480*SUMIF(Lists!$E$2:$E$133,'Quarterly Information'!$K480,Exchange_Value)+AB480*$N480*SUMIF(Lists!$E$2:$E$133,'Quarterly Information'!$M480,Exchange_Value)+AB480*$P480*SUMIF(Lists!$E$2:$E$133,'Quarterly Information'!$O480,Exchange_Value)+AB480*$R480*SUMIF(Lists!$E$2:$E$133,'Quarterly Information'!$Q480,Exchange_Value)+AB480*$T480*SUMIF(Lists!$E$2:$E$133,'Quarterly Information'!$S480,Exchange_Value))/1000,AB480*SUMIF(Lists!$E$2:$E$133,$I480,Exchange_Value)/1000),1)</f>
        <v>0</v>
      </c>
      <c r="BZ480" s="151">
        <f>ROUND(IF($I480="Other HFC Blend",(AC480*$L480*SUMIF(Lists!$E$2:$E$133,'Quarterly Information'!$K480,Exchange_Value)+AC480*$N480*SUMIF(Lists!$E$2:$E$133,'Quarterly Information'!$M480,Exchange_Value)+AC480*$P480*SUMIF(Lists!$E$2:$E$133,'Quarterly Information'!$O480,Exchange_Value)+AC480*$R480*SUMIF(Lists!$E$2:$E$133,'Quarterly Information'!$Q480,Exchange_Value)+AC480*$T480*SUMIF(Lists!$E$2:$E$133,'Quarterly Information'!$S480,Exchange_Value))/1000,AC480*SUMIF(Lists!$E$2:$E$133,$I480,Exchange_Value)/1000),1)</f>
        <v>0</v>
      </c>
      <c r="CA480" s="151">
        <f>ROUND(IF($I480="Other HFC Blend",(AD480*$L480*SUMIF(Lists!$E$2:$E$133,'Quarterly Information'!$K480,Exchange_Value)+AD480*$N480*SUMIF(Lists!$E$2:$E$133,'Quarterly Information'!$M480,Exchange_Value)+AD480*$P480*SUMIF(Lists!$E$2:$E$133,'Quarterly Information'!$O480,Exchange_Value)+AD480*$R480*SUMIF(Lists!$E$2:$E$133,'Quarterly Information'!$Q480,Exchange_Value)+AD480*$T480*SUMIF(Lists!$E$2:$E$133,'Quarterly Information'!$S480,Exchange_Value))/1000,AD480*SUMIF(Lists!$E$2:$E$133,$I480,Exchange_Value)/1000),1)</f>
        <v>0</v>
      </c>
      <c r="CB480" s="151">
        <f>ROUND(IF($I480="Other HFC Blend",(AE480*$L480*SUMIF(Lists!$E$2:$E$133,'Quarterly Information'!$K480,Exchange_Value)+AE480*$N480*SUMIF(Lists!$E$2:$E$133,'Quarterly Information'!$M480,Exchange_Value)+AE480*$P480*SUMIF(Lists!$E$2:$E$133,'Quarterly Information'!$O480,Exchange_Value)+AE480*$R480*SUMIF(Lists!$E$2:$E$133,'Quarterly Information'!$Q480,Exchange_Value)+AE480*$T480*SUMIF(Lists!$E$2:$E$133,'Quarterly Information'!$S480,Exchange_Value))/1000,AE480*SUMIF(Lists!$E$2:$E$133,$I480,Exchange_Value)/1000),1)</f>
        <v>0</v>
      </c>
      <c r="CC480" s="151">
        <f>ROUND(IF($I480="Other HFC Blend",(AF480*$L480*SUMIF(Lists!$E$2:$E$133,'Quarterly Information'!$K480,Exchange_Value)+AF480*$N480*SUMIF(Lists!$E$2:$E$133,'Quarterly Information'!$M480,Exchange_Value)+AF480*$P480*SUMIF(Lists!$E$2:$E$133,'Quarterly Information'!$O480,Exchange_Value)+AF480*$R480*SUMIF(Lists!$E$2:$E$133,'Quarterly Information'!$Q480,Exchange_Value)+AF480*$T480*SUMIF(Lists!$E$2:$E$133,'Quarterly Information'!$S480,Exchange_Value))/1000,AF480*SUMIF(Lists!$E$2:$E$133,$I480,Exchange_Value)/1000),1)</f>
        <v>0</v>
      </c>
    </row>
    <row r="481" spans="1:81" ht="14.1">
      <c r="A481" s="18">
        <v>439</v>
      </c>
      <c r="B481" s="46" t="str">
        <f t="shared" si="258"/>
        <v/>
      </c>
      <c r="C481" s="72"/>
      <c r="D481" s="47"/>
      <c r="E481" s="81"/>
      <c r="F481" s="48"/>
      <c r="G481" s="49"/>
      <c r="H481" s="50"/>
      <c r="I481" s="92"/>
      <c r="J481" s="104"/>
      <c r="K481" s="109"/>
      <c r="L481" s="51"/>
      <c r="M481" s="48"/>
      <c r="N481" s="51"/>
      <c r="O481" s="48"/>
      <c r="P481" s="51"/>
      <c r="Q481" s="69"/>
      <c r="R481" s="51"/>
      <c r="S481" s="69"/>
      <c r="T481" s="110"/>
      <c r="U481" s="107"/>
      <c r="V481" s="48"/>
      <c r="W481" s="52"/>
      <c r="X481" s="48"/>
      <c r="Y481" s="116"/>
      <c r="Z481" s="133"/>
      <c r="AA481" s="131"/>
      <c r="AB481" s="76"/>
      <c r="AC481" s="76"/>
      <c r="AD481" s="76"/>
      <c r="AE481" s="76"/>
      <c r="AF481" s="76"/>
      <c r="AG481" s="145"/>
      <c r="AH481"/>
      <c r="AI481" s="148">
        <f t="shared" si="222"/>
        <v>0</v>
      </c>
      <c r="AJ481" s="148">
        <f t="shared" si="223"/>
        <v>0</v>
      </c>
      <c r="AK481" s="148">
        <f t="shared" si="224"/>
        <v>0</v>
      </c>
      <c r="AL481" s="148">
        <f t="shared" si="225"/>
        <v>0</v>
      </c>
      <c r="AM481" s="148">
        <f t="shared" si="226"/>
        <v>0</v>
      </c>
      <c r="AN481" s="148">
        <f t="shared" si="227"/>
        <v>0</v>
      </c>
      <c r="AO481" s="150"/>
      <c r="AP481" s="149" t="e">
        <f t="shared" si="228"/>
        <v>#DIV/0!</v>
      </c>
      <c r="AQ481" s="149" t="e">
        <f t="shared" si="229"/>
        <v>#DIV/0!</v>
      </c>
      <c r="AR481" s="149" t="e">
        <f t="shared" si="230"/>
        <v>#DIV/0!</v>
      </c>
      <c r="AS481" s="149" t="e">
        <f t="shared" si="231"/>
        <v>#DIV/0!</v>
      </c>
      <c r="AT481" s="149" t="e">
        <f t="shared" si="232"/>
        <v>#DIV/0!</v>
      </c>
      <c r="AU481" s="148">
        <f t="shared" si="233"/>
        <v>0</v>
      </c>
      <c r="AV481" s="149" t="e">
        <f t="shared" si="234"/>
        <v>#DIV/0!</v>
      </c>
      <c r="AW481" s="149" t="e">
        <f t="shared" si="235"/>
        <v>#DIV/0!</v>
      </c>
      <c r="AX481" s="149" t="e">
        <f t="shared" si="236"/>
        <v>#DIV/0!</v>
      </c>
      <c r="AY481" s="149" t="e">
        <f t="shared" si="237"/>
        <v>#DIV/0!</v>
      </c>
      <c r="AZ481" s="149" t="e">
        <f t="shared" si="238"/>
        <v>#DIV/0!</v>
      </c>
      <c r="BA481" s="148">
        <f t="shared" si="239"/>
        <v>0</v>
      </c>
      <c r="BB481" s="149" t="e">
        <f t="shared" si="240"/>
        <v>#DIV/0!</v>
      </c>
      <c r="BC481" s="149" t="e">
        <f t="shared" si="241"/>
        <v>#DIV/0!</v>
      </c>
      <c r="BD481" s="149" t="e">
        <f t="shared" si="242"/>
        <v>#DIV/0!</v>
      </c>
      <c r="BE481" s="149" t="e">
        <f t="shared" si="243"/>
        <v>#DIV/0!</v>
      </c>
      <c r="BF481" s="149" t="e">
        <f t="shared" si="244"/>
        <v>#DIV/0!</v>
      </c>
      <c r="BG481" s="148">
        <f t="shared" si="245"/>
        <v>0</v>
      </c>
      <c r="BH481" s="149" t="e">
        <f t="shared" si="246"/>
        <v>#DIV/0!</v>
      </c>
      <c r="BI481" s="149" t="e">
        <f t="shared" si="247"/>
        <v>#DIV/0!</v>
      </c>
      <c r="BJ481" s="149" t="e">
        <f t="shared" si="248"/>
        <v>#DIV/0!</v>
      </c>
      <c r="BK481" s="149" t="e">
        <f t="shared" si="249"/>
        <v>#DIV/0!</v>
      </c>
      <c r="BL481" s="149" t="e">
        <f t="shared" si="250"/>
        <v>#DIV/0!</v>
      </c>
      <c r="BM481" s="148">
        <f t="shared" si="251"/>
        <v>0</v>
      </c>
      <c r="BN481" s="149" t="e">
        <f t="shared" si="252"/>
        <v>#DIV/0!</v>
      </c>
      <c r="BO481" s="149" t="e">
        <f t="shared" si="253"/>
        <v>#DIV/0!</v>
      </c>
      <c r="BP481" s="149" t="e">
        <f t="shared" si="254"/>
        <v>#DIV/0!</v>
      </c>
      <c r="BQ481" s="149" t="e">
        <f t="shared" si="255"/>
        <v>#DIV/0!</v>
      </c>
      <c r="BR481" s="149" t="e">
        <f t="shared" si="256"/>
        <v>#DIV/0!</v>
      </c>
      <c r="BS481" s="148">
        <f t="shared" si="257"/>
        <v>0</v>
      </c>
      <c r="BT481" s="150"/>
      <c r="BU481" s="150" t="e">
        <f>VLOOKUP(I481,Lists!$D$2:$D$19,1,FALSE)</f>
        <v>#N/A</v>
      </c>
      <c r="BV481" s="150" t="e">
        <f>VLOOKUP($I481,Blends!$B$2:$B$115,1,FALSE)</f>
        <v>#N/A</v>
      </c>
      <c r="BW481" s="150"/>
      <c r="BX481" s="151">
        <f>ROUND(IF($I481="Other HFC Blend",(AA481*$L481*SUMIF(Lists!$E$2:$E$133,'Quarterly Information'!$K481,Exchange_Value)+AA481*$N481*SUMIF(Lists!$E$2:$E$133,'Quarterly Information'!$M481,Exchange_Value)+AA481*$P481*SUMIF(Lists!$E$2:$E$133,'Quarterly Information'!$O481,Exchange_Value)+AA481*$R481*SUMIF(Lists!$E$2:$E$133,'Quarterly Information'!$Q481,Exchange_Value)+AA481*$T481*SUMIF(Lists!$E$2:$E$133,'Quarterly Information'!$S481,Exchange_Value))/1000,AA481*SUMIF(Lists!$E$2:$E$133,$I481,Exchange_Value)/1000),1)</f>
        <v>0</v>
      </c>
      <c r="BY481" s="151">
        <f>ROUND(IF($I481="Other HFC Blend",(AB481*$L481*SUMIF(Lists!$E$2:$E$133,'Quarterly Information'!$K481,Exchange_Value)+AB481*$N481*SUMIF(Lists!$E$2:$E$133,'Quarterly Information'!$M481,Exchange_Value)+AB481*$P481*SUMIF(Lists!$E$2:$E$133,'Quarterly Information'!$O481,Exchange_Value)+AB481*$R481*SUMIF(Lists!$E$2:$E$133,'Quarterly Information'!$Q481,Exchange_Value)+AB481*$T481*SUMIF(Lists!$E$2:$E$133,'Quarterly Information'!$S481,Exchange_Value))/1000,AB481*SUMIF(Lists!$E$2:$E$133,$I481,Exchange_Value)/1000),1)</f>
        <v>0</v>
      </c>
      <c r="BZ481" s="151">
        <f>ROUND(IF($I481="Other HFC Blend",(AC481*$L481*SUMIF(Lists!$E$2:$E$133,'Quarterly Information'!$K481,Exchange_Value)+AC481*$N481*SUMIF(Lists!$E$2:$E$133,'Quarterly Information'!$M481,Exchange_Value)+AC481*$P481*SUMIF(Lists!$E$2:$E$133,'Quarterly Information'!$O481,Exchange_Value)+AC481*$R481*SUMIF(Lists!$E$2:$E$133,'Quarterly Information'!$Q481,Exchange_Value)+AC481*$T481*SUMIF(Lists!$E$2:$E$133,'Quarterly Information'!$S481,Exchange_Value))/1000,AC481*SUMIF(Lists!$E$2:$E$133,$I481,Exchange_Value)/1000),1)</f>
        <v>0</v>
      </c>
      <c r="CA481" s="151">
        <f>ROUND(IF($I481="Other HFC Blend",(AD481*$L481*SUMIF(Lists!$E$2:$E$133,'Quarterly Information'!$K481,Exchange_Value)+AD481*$N481*SUMIF(Lists!$E$2:$E$133,'Quarterly Information'!$M481,Exchange_Value)+AD481*$P481*SUMIF(Lists!$E$2:$E$133,'Quarterly Information'!$O481,Exchange_Value)+AD481*$R481*SUMIF(Lists!$E$2:$E$133,'Quarterly Information'!$Q481,Exchange_Value)+AD481*$T481*SUMIF(Lists!$E$2:$E$133,'Quarterly Information'!$S481,Exchange_Value))/1000,AD481*SUMIF(Lists!$E$2:$E$133,$I481,Exchange_Value)/1000),1)</f>
        <v>0</v>
      </c>
      <c r="CB481" s="151">
        <f>ROUND(IF($I481="Other HFC Blend",(AE481*$L481*SUMIF(Lists!$E$2:$E$133,'Quarterly Information'!$K481,Exchange_Value)+AE481*$N481*SUMIF(Lists!$E$2:$E$133,'Quarterly Information'!$M481,Exchange_Value)+AE481*$P481*SUMIF(Lists!$E$2:$E$133,'Quarterly Information'!$O481,Exchange_Value)+AE481*$R481*SUMIF(Lists!$E$2:$E$133,'Quarterly Information'!$Q481,Exchange_Value)+AE481*$T481*SUMIF(Lists!$E$2:$E$133,'Quarterly Information'!$S481,Exchange_Value))/1000,AE481*SUMIF(Lists!$E$2:$E$133,$I481,Exchange_Value)/1000),1)</f>
        <v>0</v>
      </c>
      <c r="CC481" s="151">
        <f>ROUND(IF($I481="Other HFC Blend",(AF481*$L481*SUMIF(Lists!$E$2:$E$133,'Quarterly Information'!$K481,Exchange_Value)+AF481*$N481*SUMIF(Lists!$E$2:$E$133,'Quarterly Information'!$M481,Exchange_Value)+AF481*$P481*SUMIF(Lists!$E$2:$E$133,'Quarterly Information'!$O481,Exchange_Value)+AF481*$R481*SUMIF(Lists!$E$2:$E$133,'Quarterly Information'!$Q481,Exchange_Value)+AF481*$T481*SUMIF(Lists!$E$2:$E$133,'Quarterly Information'!$S481,Exchange_Value))/1000,AF481*SUMIF(Lists!$E$2:$E$133,$I481,Exchange_Value)/1000),1)</f>
        <v>0</v>
      </c>
    </row>
    <row r="482" spans="1:81" ht="14.1">
      <c r="A482" s="18">
        <v>440</v>
      </c>
      <c r="B482" s="46" t="str">
        <f t="shared" si="258"/>
        <v/>
      </c>
      <c r="C482" s="72"/>
      <c r="D482" s="47"/>
      <c r="E482" s="81"/>
      <c r="F482" s="48"/>
      <c r="G482" s="49"/>
      <c r="H482" s="50"/>
      <c r="I482" s="92"/>
      <c r="J482" s="104"/>
      <c r="K482" s="109"/>
      <c r="L482" s="51"/>
      <c r="M482" s="48"/>
      <c r="N482" s="51"/>
      <c r="O482" s="48"/>
      <c r="P482" s="51"/>
      <c r="Q482" s="69"/>
      <c r="R482" s="51"/>
      <c r="S482" s="69"/>
      <c r="T482" s="110"/>
      <c r="U482" s="107"/>
      <c r="V482" s="48"/>
      <c r="W482" s="52"/>
      <c r="X482" s="48"/>
      <c r="Y482" s="116"/>
      <c r="Z482" s="133"/>
      <c r="AA482" s="131"/>
      <c r="AB482" s="76"/>
      <c r="AC482" s="76"/>
      <c r="AD482" s="76"/>
      <c r="AE482" s="76"/>
      <c r="AF482" s="76"/>
      <c r="AG482" s="145"/>
      <c r="AH482"/>
      <c r="AI482" s="148">
        <f t="shared" si="222"/>
        <v>0</v>
      </c>
      <c r="AJ482" s="148">
        <f t="shared" si="223"/>
        <v>0</v>
      </c>
      <c r="AK482" s="148">
        <f t="shared" si="224"/>
        <v>0</v>
      </c>
      <c r="AL482" s="148">
        <f t="shared" si="225"/>
        <v>0</v>
      </c>
      <c r="AM482" s="148">
        <f t="shared" si="226"/>
        <v>0</v>
      </c>
      <c r="AN482" s="148">
        <f t="shared" si="227"/>
        <v>0</v>
      </c>
      <c r="AO482" s="150"/>
      <c r="AP482" s="149" t="e">
        <f t="shared" si="228"/>
        <v>#DIV/0!</v>
      </c>
      <c r="AQ482" s="149" t="e">
        <f t="shared" si="229"/>
        <v>#DIV/0!</v>
      </c>
      <c r="AR482" s="149" t="e">
        <f t="shared" si="230"/>
        <v>#DIV/0!</v>
      </c>
      <c r="AS482" s="149" t="e">
        <f t="shared" si="231"/>
        <v>#DIV/0!</v>
      </c>
      <c r="AT482" s="149" t="e">
        <f t="shared" si="232"/>
        <v>#DIV/0!</v>
      </c>
      <c r="AU482" s="148">
        <f t="shared" si="233"/>
        <v>0</v>
      </c>
      <c r="AV482" s="149" t="e">
        <f t="shared" si="234"/>
        <v>#DIV/0!</v>
      </c>
      <c r="AW482" s="149" t="e">
        <f t="shared" si="235"/>
        <v>#DIV/0!</v>
      </c>
      <c r="AX482" s="149" t="e">
        <f t="shared" si="236"/>
        <v>#DIV/0!</v>
      </c>
      <c r="AY482" s="149" t="e">
        <f t="shared" si="237"/>
        <v>#DIV/0!</v>
      </c>
      <c r="AZ482" s="149" t="e">
        <f t="shared" si="238"/>
        <v>#DIV/0!</v>
      </c>
      <c r="BA482" s="148">
        <f t="shared" si="239"/>
        <v>0</v>
      </c>
      <c r="BB482" s="149" t="e">
        <f t="shared" si="240"/>
        <v>#DIV/0!</v>
      </c>
      <c r="BC482" s="149" t="e">
        <f t="shared" si="241"/>
        <v>#DIV/0!</v>
      </c>
      <c r="BD482" s="149" t="e">
        <f t="shared" si="242"/>
        <v>#DIV/0!</v>
      </c>
      <c r="BE482" s="149" t="e">
        <f t="shared" si="243"/>
        <v>#DIV/0!</v>
      </c>
      <c r="BF482" s="149" t="e">
        <f t="shared" si="244"/>
        <v>#DIV/0!</v>
      </c>
      <c r="BG482" s="148">
        <f t="shared" si="245"/>
        <v>0</v>
      </c>
      <c r="BH482" s="149" t="e">
        <f t="shared" si="246"/>
        <v>#DIV/0!</v>
      </c>
      <c r="BI482" s="149" t="e">
        <f t="shared" si="247"/>
        <v>#DIV/0!</v>
      </c>
      <c r="BJ482" s="149" t="e">
        <f t="shared" si="248"/>
        <v>#DIV/0!</v>
      </c>
      <c r="BK482" s="149" t="e">
        <f t="shared" si="249"/>
        <v>#DIV/0!</v>
      </c>
      <c r="BL482" s="149" t="e">
        <f t="shared" si="250"/>
        <v>#DIV/0!</v>
      </c>
      <c r="BM482" s="148">
        <f t="shared" si="251"/>
        <v>0</v>
      </c>
      <c r="BN482" s="149" t="e">
        <f t="shared" si="252"/>
        <v>#DIV/0!</v>
      </c>
      <c r="BO482" s="149" t="e">
        <f t="shared" si="253"/>
        <v>#DIV/0!</v>
      </c>
      <c r="BP482" s="149" t="e">
        <f t="shared" si="254"/>
        <v>#DIV/0!</v>
      </c>
      <c r="BQ482" s="149" t="e">
        <f t="shared" si="255"/>
        <v>#DIV/0!</v>
      </c>
      <c r="BR482" s="149" t="e">
        <f t="shared" si="256"/>
        <v>#DIV/0!</v>
      </c>
      <c r="BS482" s="148">
        <f t="shared" si="257"/>
        <v>0</v>
      </c>
      <c r="BT482" s="150"/>
      <c r="BU482" s="150" t="e">
        <f>VLOOKUP(I482,Lists!$D$2:$D$19,1,FALSE)</f>
        <v>#N/A</v>
      </c>
      <c r="BV482" s="150" t="e">
        <f>VLOOKUP($I482,Blends!$B$2:$B$115,1,FALSE)</f>
        <v>#N/A</v>
      </c>
      <c r="BW482" s="150"/>
      <c r="BX482" s="151">
        <f>ROUND(IF($I482="Other HFC Blend",(AA482*$L482*SUMIF(Lists!$E$2:$E$133,'Quarterly Information'!$K482,Exchange_Value)+AA482*$N482*SUMIF(Lists!$E$2:$E$133,'Quarterly Information'!$M482,Exchange_Value)+AA482*$P482*SUMIF(Lists!$E$2:$E$133,'Quarterly Information'!$O482,Exchange_Value)+AA482*$R482*SUMIF(Lists!$E$2:$E$133,'Quarterly Information'!$Q482,Exchange_Value)+AA482*$T482*SUMIF(Lists!$E$2:$E$133,'Quarterly Information'!$S482,Exchange_Value))/1000,AA482*SUMIF(Lists!$E$2:$E$133,$I482,Exchange_Value)/1000),1)</f>
        <v>0</v>
      </c>
      <c r="BY482" s="151">
        <f>ROUND(IF($I482="Other HFC Blend",(AB482*$L482*SUMIF(Lists!$E$2:$E$133,'Quarterly Information'!$K482,Exchange_Value)+AB482*$N482*SUMIF(Lists!$E$2:$E$133,'Quarterly Information'!$M482,Exchange_Value)+AB482*$P482*SUMIF(Lists!$E$2:$E$133,'Quarterly Information'!$O482,Exchange_Value)+AB482*$R482*SUMIF(Lists!$E$2:$E$133,'Quarterly Information'!$Q482,Exchange_Value)+AB482*$T482*SUMIF(Lists!$E$2:$E$133,'Quarterly Information'!$S482,Exchange_Value))/1000,AB482*SUMIF(Lists!$E$2:$E$133,$I482,Exchange_Value)/1000),1)</f>
        <v>0</v>
      </c>
      <c r="BZ482" s="151">
        <f>ROUND(IF($I482="Other HFC Blend",(AC482*$L482*SUMIF(Lists!$E$2:$E$133,'Quarterly Information'!$K482,Exchange_Value)+AC482*$N482*SUMIF(Lists!$E$2:$E$133,'Quarterly Information'!$M482,Exchange_Value)+AC482*$P482*SUMIF(Lists!$E$2:$E$133,'Quarterly Information'!$O482,Exchange_Value)+AC482*$R482*SUMIF(Lists!$E$2:$E$133,'Quarterly Information'!$Q482,Exchange_Value)+AC482*$T482*SUMIF(Lists!$E$2:$E$133,'Quarterly Information'!$S482,Exchange_Value))/1000,AC482*SUMIF(Lists!$E$2:$E$133,$I482,Exchange_Value)/1000),1)</f>
        <v>0</v>
      </c>
      <c r="CA482" s="151">
        <f>ROUND(IF($I482="Other HFC Blend",(AD482*$L482*SUMIF(Lists!$E$2:$E$133,'Quarterly Information'!$K482,Exchange_Value)+AD482*$N482*SUMIF(Lists!$E$2:$E$133,'Quarterly Information'!$M482,Exchange_Value)+AD482*$P482*SUMIF(Lists!$E$2:$E$133,'Quarterly Information'!$O482,Exchange_Value)+AD482*$R482*SUMIF(Lists!$E$2:$E$133,'Quarterly Information'!$Q482,Exchange_Value)+AD482*$T482*SUMIF(Lists!$E$2:$E$133,'Quarterly Information'!$S482,Exchange_Value))/1000,AD482*SUMIF(Lists!$E$2:$E$133,$I482,Exchange_Value)/1000),1)</f>
        <v>0</v>
      </c>
      <c r="CB482" s="151">
        <f>ROUND(IF($I482="Other HFC Blend",(AE482*$L482*SUMIF(Lists!$E$2:$E$133,'Quarterly Information'!$K482,Exchange_Value)+AE482*$N482*SUMIF(Lists!$E$2:$E$133,'Quarterly Information'!$M482,Exchange_Value)+AE482*$P482*SUMIF(Lists!$E$2:$E$133,'Quarterly Information'!$O482,Exchange_Value)+AE482*$R482*SUMIF(Lists!$E$2:$E$133,'Quarterly Information'!$Q482,Exchange_Value)+AE482*$T482*SUMIF(Lists!$E$2:$E$133,'Quarterly Information'!$S482,Exchange_Value))/1000,AE482*SUMIF(Lists!$E$2:$E$133,$I482,Exchange_Value)/1000),1)</f>
        <v>0</v>
      </c>
      <c r="CC482" s="151">
        <f>ROUND(IF($I482="Other HFC Blend",(AF482*$L482*SUMIF(Lists!$E$2:$E$133,'Quarterly Information'!$K482,Exchange_Value)+AF482*$N482*SUMIF(Lists!$E$2:$E$133,'Quarterly Information'!$M482,Exchange_Value)+AF482*$P482*SUMIF(Lists!$E$2:$E$133,'Quarterly Information'!$O482,Exchange_Value)+AF482*$R482*SUMIF(Lists!$E$2:$E$133,'Quarterly Information'!$Q482,Exchange_Value)+AF482*$T482*SUMIF(Lists!$E$2:$E$133,'Quarterly Information'!$S482,Exchange_Value))/1000,AF482*SUMIF(Lists!$E$2:$E$133,$I482,Exchange_Value)/1000),1)</f>
        <v>0</v>
      </c>
    </row>
    <row r="483" spans="1:81" ht="14.1">
      <c r="A483" s="18">
        <v>441</v>
      </c>
      <c r="B483" s="46" t="str">
        <f t="shared" si="258"/>
        <v/>
      </c>
      <c r="C483" s="72"/>
      <c r="D483" s="47"/>
      <c r="E483" s="81"/>
      <c r="F483" s="48"/>
      <c r="G483" s="49"/>
      <c r="H483" s="50"/>
      <c r="I483" s="92"/>
      <c r="J483" s="104"/>
      <c r="K483" s="109"/>
      <c r="L483" s="51"/>
      <c r="M483" s="48"/>
      <c r="N483" s="51"/>
      <c r="O483" s="48"/>
      <c r="P483" s="51"/>
      <c r="Q483" s="69"/>
      <c r="R483" s="51"/>
      <c r="S483" s="69"/>
      <c r="T483" s="110"/>
      <c r="U483" s="107"/>
      <c r="V483" s="48"/>
      <c r="W483" s="52"/>
      <c r="X483" s="48"/>
      <c r="Y483" s="116"/>
      <c r="Z483" s="133"/>
      <c r="AA483" s="131"/>
      <c r="AB483" s="76"/>
      <c r="AC483" s="76"/>
      <c r="AD483" s="76"/>
      <c r="AE483" s="76"/>
      <c r="AF483" s="76"/>
      <c r="AG483" s="145"/>
      <c r="AH483"/>
      <c r="AI483" s="148">
        <f t="shared" si="222"/>
        <v>0</v>
      </c>
      <c r="AJ483" s="148">
        <f t="shared" si="223"/>
        <v>0</v>
      </c>
      <c r="AK483" s="148">
        <f t="shared" si="224"/>
        <v>0</v>
      </c>
      <c r="AL483" s="148">
        <f t="shared" si="225"/>
        <v>0</v>
      </c>
      <c r="AM483" s="148">
        <f t="shared" si="226"/>
        <v>0</v>
      </c>
      <c r="AN483" s="148">
        <f t="shared" si="227"/>
        <v>0</v>
      </c>
      <c r="AO483" s="150"/>
      <c r="AP483" s="149" t="e">
        <f t="shared" si="228"/>
        <v>#DIV/0!</v>
      </c>
      <c r="AQ483" s="149" t="e">
        <f t="shared" si="229"/>
        <v>#DIV/0!</v>
      </c>
      <c r="AR483" s="149" t="e">
        <f t="shared" si="230"/>
        <v>#DIV/0!</v>
      </c>
      <c r="AS483" s="149" t="e">
        <f t="shared" si="231"/>
        <v>#DIV/0!</v>
      </c>
      <c r="AT483" s="149" t="e">
        <f t="shared" si="232"/>
        <v>#DIV/0!</v>
      </c>
      <c r="AU483" s="148">
        <f t="shared" si="233"/>
        <v>0</v>
      </c>
      <c r="AV483" s="149" t="e">
        <f t="shared" si="234"/>
        <v>#DIV/0!</v>
      </c>
      <c r="AW483" s="149" t="e">
        <f t="shared" si="235"/>
        <v>#DIV/0!</v>
      </c>
      <c r="AX483" s="149" t="e">
        <f t="shared" si="236"/>
        <v>#DIV/0!</v>
      </c>
      <c r="AY483" s="149" t="e">
        <f t="shared" si="237"/>
        <v>#DIV/0!</v>
      </c>
      <c r="AZ483" s="149" t="e">
        <f t="shared" si="238"/>
        <v>#DIV/0!</v>
      </c>
      <c r="BA483" s="148">
        <f t="shared" si="239"/>
        <v>0</v>
      </c>
      <c r="BB483" s="149" t="e">
        <f t="shared" si="240"/>
        <v>#DIV/0!</v>
      </c>
      <c r="BC483" s="149" t="e">
        <f t="shared" si="241"/>
        <v>#DIV/0!</v>
      </c>
      <c r="BD483" s="149" t="e">
        <f t="shared" si="242"/>
        <v>#DIV/0!</v>
      </c>
      <c r="BE483" s="149" t="e">
        <f t="shared" si="243"/>
        <v>#DIV/0!</v>
      </c>
      <c r="BF483" s="149" t="e">
        <f t="shared" si="244"/>
        <v>#DIV/0!</v>
      </c>
      <c r="BG483" s="148">
        <f t="shared" si="245"/>
        <v>0</v>
      </c>
      <c r="BH483" s="149" t="e">
        <f t="shared" si="246"/>
        <v>#DIV/0!</v>
      </c>
      <c r="BI483" s="149" t="e">
        <f t="shared" si="247"/>
        <v>#DIV/0!</v>
      </c>
      <c r="BJ483" s="149" t="e">
        <f t="shared" si="248"/>
        <v>#DIV/0!</v>
      </c>
      <c r="BK483" s="149" t="e">
        <f t="shared" si="249"/>
        <v>#DIV/0!</v>
      </c>
      <c r="BL483" s="149" t="e">
        <f t="shared" si="250"/>
        <v>#DIV/0!</v>
      </c>
      <c r="BM483" s="148">
        <f t="shared" si="251"/>
        <v>0</v>
      </c>
      <c r="BN483" s="149" t="e">
        <f t="shared" si="252"/>
        <v>#DIV/0!</v>
      </c>
      <c r="BO483" s="149" t="e">
        <f t="shared" si="253"/>
        <v>#DIV/0!</v>
      </c>
      <c r="BP483" s="149" t="e">
        <f t="shared" si="254"/>
        <v>#DIV/0!</v>
      </c>
      <c r="BQ483" s="149" t="e">
        <f t="shared" si="255"/>
        <v>#DIV/0!</v>
      </c>
      <c r="BR483" s="149" t="e">
        <f t="shared" si="256"/>
        <v>#DIV/0!</v>
      </c>
      <c r="BS483" s="148">
        <f t="shared" si="257"/>
        <v>0</v>
      </c>
      <c r="BT483" s="150"/>
      <c r="BU483" s="150" t="e">
        <f>VLOOKUP(I483,Lists!$D$2:$D$19,1,FALSE)</f>
        <v>#N/A</v>
      </c>
      <c r="BV483" s="150" t="e">
        <f>VLOOKUP($I483,Blends!$B$2:$B$115,1,FALSE)</f>
        <v>#N/A</v>
      </c>
      <c r="BW483" s="150"/>
      <c r="BX483" s="151">
        <f>ROUND(IF($I483="Other HFC Blend",(AA483*$L483*SUMIF(Lists!$E$2:$E$133,'Quarterly Information'!$K483,Exchange_Value)+AA483*$N483*SUMIF(Lists!$E$2:$E$133,'Quarterly Information'!$M483,Exchange_Value)+AA483*$P483*SUMIF(Lists!$E$2:$E$133,'Quarterly Information'!$O483,Exchange_Value)+AA483*$R483*SUMIF(Lists!$E$2:$E$133,'Quarterly Information'!$Q483,Exchange_Value)+AA483*$T483*SUMIF(Lists!$E$2:$E$133,'Quarterly Information'!$S483,Exchange_Value))/1000,AA483*SUMIF(Lists!$E$2:$E$133,$I483,Exchange_Value)/1000),1)</f>
        <v>0</v>
      </c>
      <c r="BY483" s="151">
        <f>ROUND(IF($I483="Other HFC Blend",(AB483*$L483*SUMIF(Lists!$E$2:$E$133,'Quarterly Information'!$K483,Exchange_Value)+AB483*$N483*SUMIF(Lists!$E$2:$E$133,'Quarterly Information'!$M483,Exchange_Value)+AB483*$P483*SUMIF(Lists!$E$2:$E$133,'Quarterly Information'!$O483,Exchange_Value)+AB483*$R483*SUMIF(Lists!$E$2:$E$133,'Quarterly Information'!$Q483,Exchange_Value)+AB483*$T483*SUMIF(Lists!$E$2:$E$133,'Quarterly Information'!$S483,Exchange_Value))/1000,AB483*SUMIF(Lists!$E$2:$E$133,$I483,Exchange_Value)/1000),1)</f>
        <v>0</v>
      </c>
      <c r="BZ483" s="151">
        <f>ROUND(IF($I483="Other HFC Blend",(AC483*$L483*SUMIF(Lists!$E$2:$E$133,'Quarterly Information'!$K483,Exchange_Value)+AC483*$N483*SUMIF(Lists!$E$2:$E$133,'Quarterly Information'!$M483,Exchange_Value)+AC483*$P483*SUMIF(Lists!$E$2:$E$133,'Quarterly Information'!$O483,Exchange_Value)+AC483*$R483*SUMIF(Lists!$E$2:$E$133,'Quarterly Information'!$Q483,Exchange_Value)+AC483*$T483*SUMIF(Lists!$E$2:$E$133,'Quarterly Information'!$S483,Exchange_Value))/1000,AC483*SUMIF(Lists!$E$2:$E$133,$I483,Exchange_Value)/1000),1)</f>
        <v>0</v>
      </c>
      <c r="CA483" s="151">
        <f>ROUND(IF($I483="Other HFC Blend",(AD483*$L483*SUMIF(Lists!$E$2:$E$133,'Quarterly Information'!$K483,Exchange_Value)+AD483*$N483*SUMIF(Lists!$E$2:$E$133,'Quarterly Information'!$M483,Exchange_Value)+AD483*$P483*SUMIF(Lists!$E$2:$E$133,'Quarterly Information'!$O483,Exchange_Value)+AD483*$R483*SUMIF(Lists!$E$2:$E$133,'Quarterly Information'!$Q483,Exchange_Value)+AD483*$T483*SUMIF(Lists!$E$2:$E$133,'Quarterly Information'!$S483,Exchange_Value))/1000,AD483*SUMIF(Lists!$E$2:$E$133,$I483,Exchange_Value)/1000),1)</f>
        <v>0</v>
      </c>
      <c r="CB483" s="151">
        <f>ROUND(IF($I483="Other HFC Blend",(AE483*$L483*SUMIF(Lists!$E$2:$E$133,'Quarterly Information'!$K483,Exchange_Value)+AE483*$N483*SUMIF(Lists!$E$2:$E$133,'Quarterly Information'!$M483,Exchange_Value)+AE483*$P483*SUMIF(Lists!$E$2:$E$133,'Quarterly Information'!$O483,Exchange_Value)+AE483*$R483*SUMIF(Lists!$E$2:$E$133,'Quarterly Information'!$Q483,Exchange_Value)+AE483*$T483*SUMIF(Lists!$E$2:$E$133,'Quarterly Information'!$S483,Exchange_Value))/1000,AE483*SUMIF(Lists!$E$2:$E$133,$I483,Exchange_Value)/1000),1)</f>
        <v>0</v>
      </c>
      <c r="CC483" s="151">
        <f>ROUND(IF($I483="Other HFC Blend",(AF483*$L483*SUMIF(Lists!$E$2:$E$133,'Quarterly Information'!$K483,Exchange_Value)+AF483*$N483*SUMIF(Lists!$E$2:$E$133,'Quarterly Information'!$M483,Exchange_Value)+AF483*$P483*SUMIF(Lists!$E$2:$E$133,'Quarterly Information'!$O483,Exchange_Value)+AF483*$R483*SUMIF(Lists!$E$2:$E$133,'Quarterly Information'!$Q483,Exchange_Value)+AF483*$T483*SUMIF(Lists!$E$2:$E$133,'Quarterly Information'!$S483,Exchange_Value))/1000,AF483*SUMIF(Lists!$E$2:$E$133,$I483,Exchange_Value)/1000),1)</f>
        <v>0</v>
      </c>
    </row>
    <row r="484" spans="1:81" ht="14.1">
      <c r="A484" s="18">
        <v>442</v>
      </c>
      <c r="B484" s="46" t="str">
        <f t="shared" si="258"/>
        <v/>
      </c>
      <c r="C484" s="72"/>
      <c r="D484" s="47"/>
      <c r="E484" s="81"/>
      <c r="F484" s="48"/>
      <c r="G484" s="49"/>
      <c r="H484" s="50"/>
      <c r="I484" s="92"/>
      <c r="J484" s="104"/>
      <c r="K484" s="109"/>
      <c r="L484" s="51"/>
      <c r="M484" s="48"/>
      <c r="N484" s="51"/>
      <c r="O484" s="48"/>
      <c r="P484" s="51"/>
      <c r="Q484" s="69"/>
      <c r="R484" s="51"/>
      <c r="S484" s="69"/>
      <c r="T484" s="110"/>
      <c r="U484" s="107"/>
      <c r="V484" s="48"/>
      <c r="W484" s="52"/>
      <c r="X484" s="48"/>
      <c r="Y484" s="116"/>
      <c r="Z484" s="133"/>
      <c r="AA484" s="131"/>
      <c r="AB484" s="76"/>
      <c r="AC484" s="76"/>
      <c r="AD484" s="76"/>
      <c r="AE484" s="76"/>
      <c r="AF484" s="76"/>
      <c r="AG484" s="145"/>
      <c r="AH484"/>
      <c r="AI484" s="148">
        <f t="shared" si="222"/>
        <v>0</v>
      </c>
      <c r="AJ484" s="148">
        <f t="shared" si="223"/>
        <v>0</v>
      </c>
      <c r="AK484" s="148">
        <f t="shared" si="224"/>
        <v>0</v>
      </c>
      <c r="AL484" s="148">
        <f t="shared" si="225"/>
        <v>0</v>
      </c>
      <c r="AM484" s="148">
        <f t="shared" si="226"/>
        <v>0</v>
      </c>
      <c r="AN484" s="148">
        <f t="shared" si="227"/>
        <v>0</v>
      </c>
      <c r="AO484" s="150"/>
      <c r="AP484" s="149" t="e">
        <f t="shared" si="228"/>
        <v>#DIV/0!</v>
      </c>
      <c r="AQ484" s="149" t="e">
        <f t="shared" si="229"/>
        <v>#DIV/0!</v>
      </c>
      <c r="AR484" s="149" t="e">
        <f t="shared" si="230"/>
        <v>#DIV/0!</v>
      </c>
      <c r="AS484" s="149" t="e">
        <f t="shared" si="231"/>
        <v>#DIV/0!</v>
      </c>
      <c r="AT484" s="149" t="e">
        <f t="shared" si="232"/>
        <v>#DIV/0!</v>
      </c>
      <c r="AU484" s="148">
        <f t="shared" si="233"/>
        <v>0</v>
      </c>
      <c r="AV484" s="149" t="e">
        <f t="shared" si="234"/>
        <v>#DIV/0!</v>
      </c>
      <c r="AW484" s="149" t="e">
        <f t="shared" si="235"/>
        <v>#DIV/0!</v>
      </c>
      <c r="AX484" s="149" t="e">
        <f t="shared" si="236"/>
        <v>#DIV/0!</v>
      </c>
      <c r="AY484" s="149" t="e">
        <f t="shared" si="237"/>
        <v>#DIV/0!</v>
      </c>
      <c r="AZ484" s="149" t="e">
        <f t="shared" si="238"/>
        <v>#DIV/0!</v>
      </c>
      <c r="BA484" s="148">
        <f t="shared" si="239"/>
        <v>0</v>
      </c>
      <c r="BB484" s="149" t="e">
        <f t="shared" si="240"/>
        <v>#DIV/0!</v>
      </c>
      <c r="BC484" s="149" t="e">
        <f t="shared" si="241"/>
        <v>#DIV/0!</v>
      </c>
      <c r="BD484" s="149" t="e">
        <f t="shared" si="242"/>
        <v>#DIV/0!</v>
      </c>
      <c r="BE484" s="149" t="e">
        <f t="shared" si="243"/>
        <v>#DIV/0!</v>
      </c>
      <c r="BF484" s="149" t="e">
        <f t="shared" si="244"/>
        <v>#DIV/0!</v>
      </c>
      <c r="BG484" s="148">
        <f t="shared" si="245"/>
        <v>0</v>
      </c>
      <c r="BH484" s="149" t="e">
        <f t="shared" si="246"/>
        <v>#DIV/0!</v>
      </c>
      <c r="BI484" s="149" t="e">
        <f t="shared" si="247"/>
        <v>#DIV/0!</v>
      </c>
      <c r="BJ484" s="149" t="e">
        <f t="shared" si="248"/>
        <v>#DIV/0!</v>
      </c>
      <c r="BK484" s="149" t="e">
        <f t="shared" si="249"/>
        <v>#DIV/0!</v>
      </c>
      <c r="BL484" s="149" t="e">
        <f t="shared" si="250"/>
        <v>#DIV/0!</v>
      </c>
      <c r="BM484" s="148">
        <f t="shared" si="251"/>
        <v>0</v>
      </c>
      <c r="BN484" s="149" t="e">
        <f t="shared" si="252"/>
        <v>#DIV/0!</v>
      </c>
      <c r="BO484" s="149" t="e">
        <f t="shared" si="253"/>
        <v>#DIV/0!</v>
      </c>
      <c r="BP484" s="149" t="e">
        <f t="shared" si="254"/>
        <v>#DIV/0!</v>
      </c>
      <c r="BQ484" s="149" t="e">
        <f t="shared" si="255"/>
        <v>#DIV/0!</v>
      </c>
      <c r="BR484" s="149" t="e">
        <f t="shared" si="256"/>
        <v>#DIV/0!</v>
      </c>
      <c r="BS484" s="148">
        <f t="shared" si="257"/>
        <v>0</v>
      </c>
      <c r="BT484" s="150"/>
      <c r="BU484" s="150" t="e">
        <f>VLOOKUP(I484,Lists!$D$2:$D$19,1,FALSE)</f>
        <v>#N/A</v>
      </c>
      <c r="BV484" s="150" t="e">
        <f>VLOOKUP($I484,Blends!$B$2:$B$115,1,FALSE)</f>
        <v>#N/A</v>
      </c>
      <c r="BW484" s="150"/>
      <c r="BX484" s="151">
        <f>ROUND(IF($I484="Other HFC Blend",(AA484*$L484*SUMIF(Lists!$E$2:$E$133,'Quarterly Information'!$K484,Exchange_Value)+AA484*$N484*SUMIF(Lists!$E$2:$E$133,'Quarterly Information'!$M484,Exchange_Value)+AA484*$P484*SUMIF(Lists!$E$2:$E$133,'Quarterly Information'!$O484,Exchange_Value)+AA484*$R484*SUMIF(Lists!$E$2:$E$133,'Quarterly Information'!$Q484,Exchange_Value)+AA484*$T484*SUMIF(Lists!$E$2:$E$133,'Quarterly Information'!$S484,Exchange_Value))/1000,AA484*SUMIF(Lists!$E$2:$E$133,$I484,Exchange_Value)/1000),1)</f>
        <v>0</v>
      </c>
      <c r="BY484" s="151">
        <f>ROUND(IF($I484="Other HFC Blend",(AB484*$L484*SUMIF(Lists!$E$2:$E$133,'Quarterly Information'!$K484,Exchange_Value)+AB484*$N484*SUMIF(Lists!$E$2:$E$133,'Quarterly Information'!$M484,Exchange_Value)+AB484*$P484*SUMIF(Lists!$E$2:$E$133,'Quarterly Information'!$O484,Exchange_Value)+AB484*$R484*SUMIF(Lists!$E$2:$E$133,'Quarterly Information'!$Q484,Exchange_Value)+AB484*$T484*SUMIF(Lists!$E$2:$E$133,'Quarterly Information'!$S484,Exchange_Value))/1000,AB484*SUMIF(Lists!$E$2:$E$133,$I484,Exchange_Value)/1000),1)</f>
        <v>0</v>
      </c>
      <c r="BZ484" s="151">
        <f>ROUND(IF($I484="Other HFC Blend",(AC484*$L484*SUMIF(Lists!$E$2:$E$133,'Quarterly Information'!$K484,Exchange_Value)+AC484*$N484*SUMIF(Lists!$E$2:$E$133,'Quarterly Information'!$M484,Exchange_Value)+AC484*$P484*SUMIF(Lists!$E$2:$E$133,'Quarterly Information'!$O484,Exchange_Value)+AC484*$R484*SUMIF(Lists!$E$2:$E$133,'Quarterly Information'!$Q484,Exchange_Value)+AC484*$T484*SUMIF(Lists!$E$2:$E$133,'Quarterly Information'!$S484,Exchange_Value))/1000,AC484*SUMIF(Lists!$E$2:$E$133,$I484,Exchange_Value)/1000),1)</f>
        <v>0</v>
      </c>
      <c r="CA484" s="151">
        <f>ROUND(IF($I484="Other HFC Blend",(AD484*$L484*SUMIF(Lists!$E$2:$E$133,'Quarterly Information'!$K484,Exchange_Value)+AD484*$N484*SUMIF(Lists!$E$2:$E$133,'Quarterly Information'!$M484,Exchange_Value)+AD484*$P484*SUMIF(Lists!$E$2:$E$133,'Quarterly Information'!$O484,Exchange_Value)+AD484*$R484*SUMIF(Lists!$E$2:$E$133,'Quarterly Information'!$Q484,Exchange_Value)+AD484*$T484*SUMIF(Lists!$E$2:$E$133,'Quarterly Information'!$S484,Exchange_Value))/1000,AD484*SUMIF(Lists!$E$2:$E$133,$I484,Exchange_Value)/1000),1)</f>
        <v>0</v>
      </c>
      <c r="CB484" s="151">
        <f>ROUND(IF($I484="Other HFC Blend",(AE484*$L484*SUMIF(Lists!$E$2:$E$133,'Quarterly Information'!$K484,Exchange_Value)+AE484*$N484*SUMIF(Lists!$E$2:$E$133,'Quarterly Information'!$M484,Exchange_Value)+AE484*$P484*SUMIF(Lists!$E$2:$E$133,'Quarterly Information'!$O484,Exchange_Value)+AE484*$R484*SUMIF(Lists!$E$2:$E$133,'Quarterly Information'!$Q484,Exchange_Value)+AE484*$T484*SUMIF(Lists!$E$2:$E$133,'Quarterly Information'!$S484,Exchange_Value))/1000,AE484*SUMIF(Lists!$E$2:$E$133,$I484,Exchange_Value)/1000),1)</f>
        <v>0</v>
      </c>
      <c r="CC484" s="151">
        <f>ROUND(IF($I484="Other HFC Blend",(AF484*$L484*SUMIF(Lists!$E$2:$E$133,'Quarterly Information'!$K484,Exchange_Value)+AF484*$N484*SUMIF(Lists!$E$2:$E$133,'Quarterly Information'!$M484,Exchange_Value)+AF484*$P484*SUMIF(Lists!$E$2:$E$133,'Quarterly Information'!$O484,Exchange_Value)+AF484*$R484*SUMIF(Lists!$E$2:$E$133,'Quarterly Information'!$Q484,Exchange_Value)+AF484*$T484*SUMIF(Lists!$E$2:$E$133,'Quarterly Information'!$S484,Exchange_Value))/1000,AF484*SUMIF(Lists!$E$2:$E$133,$I484,Exchange_Value)/1000),1)</f>
        <v>0</v>
      </c>
    </row>
    <row r="485" spans="1:81" ht="14.1">
      <c r="A485" s="18">
        <v>443</v>
      </c>
      <c r="B485" s="46" t="str">
        <f t="shared" si="258"/>
        <v/>
      </c>
      <c r="C485" s="72"/>
      <c r="D485" s="47"/>
      <c r="E485" s="81"/>
      <c r="F485" s="48"/>
      <c r="G485" s="49"/>
      <c r="H485" s="50"/>
      <c r="I485" s="92"/>
      <c r="J485" s="104"/>
      <c r="K485" s="109"/>
      <c r="L485" s="51"/>
      <c r="M485" s="48"/>
      <c r="N485" s="51"/>
      <c r="O485" s="48"/>
      <c r="P485" s="51"/>
      <c r="Q485" s="69"/>
      <c r="R485" s="51"/>
      <c r="S485" s="69"/>
      <c r="T485" s="110"/>
      <c r="U485" s="107"/>
      <c r="V485" s="48"/>
      <c r="W485" s="52"/>
      <c r="X485" s="48"/>
      <c r="Y485" s="116"/>
      <c r="Z485" s="133"/>
      <c r="AA485" s="131"/>
      <c r="AB485" s="76"/>
      <c r="AC485" s="76"/>
      <c r="AD485" s="76"/>
      <c r="AE485" s="76"/>
      <c r="AF485" s="76"/>
      <c r="AG485" s="145"/>
      <c r="AH485"/>
      <c r="AI485" s="148">
        <f t="shared" si="222"/>
        <v>0</v>
      </c>
      <c r="AJ485" s="148">
        <f t="shared" si="223"/>
        <v>0</v>
      </c>
      <c r="AK485" s="148">
        <f t="shared" si="224"/>
        <v>0</v>
      </c>
      <c r="AL485" s="148">
        <f t="shared" si="225"/>
        <v>0</v>
      </c>
      <c r="AM485" s="148">
        <f t="shared" si="226"/>
        <v>0</v>
      </c>
      <c r="AN485" s="148">
        <f t="shared" si="227"/>
        <v>0</v>
      </c>
      <c r="AO485" s="150"/>
      <c r="AP485" s="149" t="e">
        <f t="shared" si="228"/>
        <v>#DIV/0!</v>
      </c>
      <c r="AQ485" s="149" t="e">
        <f t="shared" si="229"/>
        <v>#DIV/0!</v>
      </c>
      <c r="AR485" s="149" t="e">
        <f t="shared" si="230"/>
        <v>#DIV/0!</v>
      </c>
      <c r="AS485" s="149" t="e">
        <f t="shared" si="231"/>
        <v>#DIV/0!</v>
      </c>
      <c r="AT485" s="149" t="e">
        <f t="shared" si="232"/>
        <v>#DIV/0!</v>
      </c>
      <c r="AU485" s="148">
        <f t="shared" si="233"/>
        <v>0</v>
      </c>
      <c r="AV485" s="149" t="e">
        <f t="shared" si="234"/>
        <v>#DIV/0!</v>
      </c>
      <c r="AW485" s="149" t="e">
        <f t="shared" si="235"/>
        <v>#DIV/0!</v>
      </c>
      <c r="AX485" s="149" t="e">
        <f t="shared" si="236"/>
        <v>#DIV/0!</v>
      </c>
      <c r="AY485" s="149" t="e">
        <f t="shared" si="237"/>
        <v>#DIV/0!</v>
      </c>
      <c r="AZ485" s="149" t="e">
        <f t="shared" si="238"/>
        <v>#DIV/0!</v>
      </c>
      <c r="BA485" s="148">
        <f t="shared" si="239"/>
        <v>0</v>
      </c>
      <c r="BB485" s="149" t="e">
        <f t="shared" si="240"/>
        <v>#DIV/0!</v>
      </c>
      <c r="BC485" s="149" t="e">
        <f t="shared" si="241"/>
        <v>#DIV/0!</v>
      </c>
      <c r="BD485" s="149" t="e">
        <f t="shared" si="242"/>
        <v>#DIV/0!</v>
      </c>
      <c r="BE485" s="149" t="e">
        <f t="shared" si="243"/>
        <v>#DIV/0!</v>
      </c>
      <c r="BF485" s="149" t="e">
        <f t="shared" si="244"/>
        <v>#DIV/0!</v>
      </c>
      <c r="BG485" s="148">
        <f t="shared" si="245"/>
        <v>0</v>
      </c>
      <c r="BH485" s="149" t="e">
        <f t="shared" si="246"/>
        <v>#DIV/0!</v>
      </c>
      <c r="BI485" s="149" t="e">
        <f t="shared" si="247"/>
        <v>#DIV/0!</v>
      </c>
      <c r="BJ485" s="149" t="e">
        <f t="shared" si="248"/>
        <v>#DIV/0!</v>
      </c>
      <c r="BK485" s="149" t="e">
        <f t="shared" si="249"/>
        <v>#DIV/0!</v>
      </c>
      <c r="BL485" s="149" t="e">
        <f t="shared" si="250"/>
        <v>#DIV/0!</v>
      </c>
      <c r="BM485" s="148">
        <f t="shared" si="251"/>
        <v>0</v>
      </c>
      <c r="BN485" s="149" t="e">
        <f t="shared" si="252"/>
        <v>#DIV/0!</v>
      </c>
      <c r="BO485" s="149" t="e">
        <f t="shared" si="253"/>
        <v>#DIV/0!</v>
      </c>
      <c r="BP485" s="149" t="e">
        <f t="shared" si="254"/>
        <v>#DIV/0!</v>
      </c>
      <c r="BQ485" s="149" t="e">
        <f t="shared" si="255"/>
        <v>#DIV/0!</v>
      </c>
      <c r="BR485" s="149" t="e">
        <f t="shared" si="256"/>
        <v>#DIV/0!</v>
      </c>
      <c r="BS485" s="148">
        <f t="shared" si="257"/>
        <v>0</v>
      </c>
      <c r="BT485" s="150"/>
      <c r="BU485" s="150" t="e">
        <f>VLOOKUP(I485,Lists!$D$2:$D$19,1,FALSE)</f>
        <v>#N/A</v>
      </c>
      <c r="BV485" s="150" t="e">
        <f>VLOOKUP($I485,Blends!$B$2:$B$115,1,FALSE)</f>
        <v>#N/A</v>
      </c>
      <c r="BW485" s="150"/>
      <c r="BX485" s="151">
        <f>ROUND(IF($I485="Other HFC Blend",(AA485*$L485*SUMIF(Lists!$E$2:$E$133,'Quarterly Information'!$K485,Exchange_Value)+AA485*$N485*SUMIF(Lists!$E$2:$E$133,'Quarterly Information'!$M485,Exchange_Value)+AA485*$P485*SUMIF(Lists!$E$2:$E$133,'Quarterly Information'!$O485,Exchange_Value)+AA485*$R485*SUMIF(Lists!$E$2:$E$133,'Quarterly Information'!$Q485,Exchange_Value)+AA485*$T485*SUMIF(Lists!$E$2:$E$133,'Quarterly Information'!$S485,Exchange_Value))/1000,AA485*SUMIF(Lists!$E$2:$E$133,$I485,Exchange_Value)/1000),1)</f>
        <v>0</v>
      </c>
      <c r="BY485" s="151">
        <f>ROUND(IF($I485="Other HFC Blend",(AB485*$L485*SUMIF(Lists!$E$2:$E$133,'Quarterly Information'!$K485,Exchange_Value)+AB485*$N485*SUMIF(Lists!$E$2:$E$133,'Quarterly Information'!$M485,Exchange_Value)+AB485*$P485*SUMIF(Lists!$E$2:$E$133,'Quarterly Information'!$O485,Exchange_Value)+AB485*$R485*SUMIF(Lists!$E$2:$E$133,'Quarterly Information'!$Q485,Exchange_Value)+AB485*$T485*SUMIF(Lists!$E$2:$E$133,'Quarterly Information'!$S485,Exchange_Value))/1000,AB485*SUMIF(Lists!$E$2:$E$133,$I485,Exchange_Value)/1000),1)</f>
        <v>0</v>
      </c>
      <c r="BZ485" s="151">
        <f>ROUND(IF($I485="Other HFC Blend",(AC485*$L485*SUMIF(Lists!$E$2:$E$133,'Quarterly Information'!$K485,Exchange_Value)+AC485*$N485*SUMIF(Lists!$E$2:$E$133,'Quarterly Information'!$M485,Exchange_Value)+AC485*$P485*SUMIF(Lists!$E$2:$E$133,'Quarterly Information'!$O485,Exchange_Value)+AC485*$R485*SUMIF(Lists!$E$2:$E$133,'Quarterly Information'!$Q485,Exchange_Value)+AC485*$T485*SUMIF(Lists!$E$2:$E$133,'Quarterly Information'!$S485,Exchange_Value))/1000,AC485*SUMIF(Lists!$E$2:$E$133,$I485,Exchange_Value)/1000),1)</f>
        <v>0</v>
      </c>
      <c r="CA485" s="151">
        <f>ROUND(IF($I485="Other HFC Blend",(AD485*$L485*SUMIF(Lists!$E$2:$E$133,'Quarterly Information'!$K485,Exchange_Value)+AD485*$N485*SUMIF(Lists!$E$2:$E$133,'Quarterly Information'!$M485,Exchange_Value)+AD485*$P485*SUMIF(Lists!$E$2:$E$133,'Quarterly Information'!$O485,Exchange_Value)+AD485*$R485*SUMIF(Lists!$E$2:$E$133,'Quarterly Information'!$Q485,Exchange_Value)+AD485*$T485*SUMIF(Lists!$E$2:$E$133,'Quarterly Information'!$S485,Exchange_Value))/1000,AD485*SUMIF(Lists!$E$2:$E$133,$I485,Exchange_Value)/1000),1)</f>
        <v>0</v>
      </c>
      <c r="CB485" s="151">
        <f>ROUND(IF($I485="Other HFC Blend",(AE485*$L485*SUMIF(Lists!$E$2:$E$133,'Quarterly Information'!$K485,Exchange_Value)+AE485*$N485*SUMIF(Lists!$E$2:$E$133,'Quarterly Information'!$M485,Exchange_Value)+AE485*$P485*SUMIF(Lists!$E$2:$E$133,'Quarterly Information'!$O485,Exchange_Value)+AE485*$R485*SUMIF(Lists!$E$2:$E$133,'Quarterly Information'!$Q485,Exchange_Value)+AE485*$T485*SUMIF(Lists!$E$2:$E$133,'Quarterly Information'!$S485,Exchange_Value))/1000,AE485*SUMIF(Lists!$E$2:$E$133,$I485,Exchange_Value)/1000),1)</f>
        <v>0</v>
      </c>
      <c r="CC485" s="151">
        <f>ROUND(IF($I485="Other HFC Blend",(AF485*$L485*SUMIF(Lists!$E$2:$E$133,'Quarterly Information'!$K485,Exchange_Value)+AF485*$N485*SUMIF(Lists!$E$2:$E$133,'Quarterly Information'!$M485,Exchange_Value)+AF485*$P485*SUMIF(Lists!$E$2:$E$133,'Quarterly Information'!$O485,Exchange_Value)+AF485*$R485*SUMIF(Lists!$E$2:$E$133,'Quarterly Information'!$Q485,Exchange_Value)+AF485*$T485*SUMIF(Lists!$E$2:$E$133,'Quarterly Information'!$S485,Exchange_Value))/1000,AF485*SUMIF(Lists!$E$2:$E$133,$I485,Exchange_Value)/1000),1)</f>
        <v>0</v>
      </c>
    </row>
    <row r="486" spans="1:81" ht="14.1">
      <c r="A486" s="18">
        <v>444</v>
      </c>
      <c r="B486" s="46" t="str">
        <f t="shared" si="258"/>
        <v/>
      </c>
      <c r="C486" s="72"/>
      <c r="D486" s="47"/>
      <c r="E486" s="81"/>
      <c r="F486" s="48"/>
      <c r="G486" s="49"/>
      <c r="H486" s="50"/>
      <c r="I486" s="92"/>
      <c r="J486" s="104"/>
      <c r="K486" s="109"/>
      <c r="L486" s="51"/>
      <c r="M486" s="48"/>
      <c r="N486" s="51"/>
      <c r="O486" s="48"/>
      <c r="P486" s="51"/>
      <c r="Q486" s="69"/>
      <c r="R486" s="51"/>
      <c r="S486" s="69"/>
      <c r="T486" s="110"/>
      <c r="U486" s="107"/>
      <c r="V486" s="48"/>
      <c r="W486" s="52"/>
      <c r="X486" s="48"/>
      <c r="Y486" s="116"/>
      <c r="Z486" s="133"/>
      <c r="AA486" s="131"/>
      <c r="AB486" s="76"/>
      <c r="AC486" s="76"/>
      <c r="AD486" s="76"/>
      <c r="AE486" s="76"/>
      <c r="AF486" s="76"/>
      <c r="AG486" s="145"/>
      <c r="AH486"/>
      <c r="AI486" s="148">
        <f t="shared" si="222"/>
        <v>0</v>
      </c>
      <c r="AJ486" s="148">
        <f t="shared" si="223"/>
        <v>0</v>
      </c>
      <c r="AK486" s="148">
        <f t="shared" si="224"/>
        <v>0</v>
      </c>
      <c r="AL486" s="148">
        <f t="shared" si="225"/>
        <v>0</v>
      </c>
      <c r="AM486" s="148">
        <f t="shared" si="226"/>
        <v>0</v>
      </c>
      <c r="AN486" s="148">
        <f t="shared" si="227"/>
        <v>0</v>
      </c>
      <c r="AO486" s="150"/>
      <c r="AP486" s="149" t="e">
        <f t="shared" si="228"/>
        <v>#DIV/0!</v>
      </c>
      <c r="AQ486" s="149" t="e">
        <f t="shared" si="229"/>
        <v>#DIV/0!</v>
      </c>
      <c r="AR486" s="149" t="e">
        <f t="shared" si="230"/>
        <v>#DIV/0!</v>
      </c>
      <c r="AS486" s="149" t="e">
        <f t="shared" si="231"/>
        <v>#DIV/0!</v>
      </c>
      <c r="AT486" s="149" t="e">
        <f t="shared" si="232"/>
        <v>#DIV/0!</v>
      </c>
      <c r="AU486" s="148">
        <f t="shared" si="233"/>
        <v>0</v>
      </c>
      <c r="AV486" s="149" t="e">
        <f t="shared" si="234"/>
        <v>#DIV/0!</v>
      </c>
      <c r="AW486" s="149" t="e">
        <f t="shared" si="235"/>
        <v>#DIV/0!</v>
      </c>
      <c r="AX486" s="149" t="e">
        <f t="shared" si="236"/>
        <v>#DIV/0!</v>
      </c>
      <c r="AY486" s="149" t="e">
        <f t="shared" si="237"/>
        <v>#DIV/0!</v>
      </c>
      <c r="AZ486" s="149" t="e">
        <f t="shared" si="238"/>
        <v>#DIV/0!</v>
      </c>
      <c r="BA486" s="148">
        <f t="shared" si="239"/>
        <v>0</v>
      </c>
      <c r="BB486" s="149" t="e">
        <f t="shared" si="240"/>
        <v>#DIV/0!</v>
      </c>
      <c r="BC486" s="149" t="e">
        <f t="shared" si="241"/>
        <v>#DIV/0!</v>
      </c>
      <c r="BD486" s="149" t="e">
        <f t="shared" si="242"/>
        <v>#DIV/0!</v>
      </c>
      <c r="BE486" s="149" t="e">
        <f t="shared" si="243"/>
        <v>#DIV/0!</v>
      </c>
      <c r="BF486" s="149" t="e">
        <f t="shared" si="244"/>
        <v>#DIV/0!</v>
      </c>
      <c r="BG486" s="148">
        <f t="shared" si="245"/>
        <v>0</v>
      </c>
      <c r="BH486" s="149" t="e">
        <f t="shared" si="246"/>
        <v>#DIV/0!</v>
      </c>
      <c r="BI486" s="149" t="e">
        <f t="shared" si="247"/>
        <v>#DIV/0!</v>
      </c>
      <c r="BJ486" s="149" t="e">
        <f t="shared" si="248"/>
        <v>#DIV/0!</v>
      </c>
      <c r="BK486" s="149" t="e">
        <f t="shared" si="249"/>
        <v>#DIV/0!</v>
      </c>
      <c r="BL486" s="149" t="e">
        <f t="shared" si="250"/>
        <v>#DIV/0!</v>
      </c>
      <c r="BM486" s="148">
        <f t="shared" si="251"/>
        <v>0</v>
      </c>
      <c r="BN486" s="149" t="e">
        <f t="shared" si="252"/>
        <v>#DIV/0!</v>
      </c>
      <c r="BO486" s="149" t="e">
        <f t="shared" si="253"/>
        <v>#DIV/0!</v>
      </c>
      <c r="BP486" s="149" t="e">
        <f t="shared" si="254"/>
        <v>#DIV/0!</v>
      </c>
      <c r="BQ486" s="149" t="e">
        <f t="shared" si="255"/>
        <v>#DIV/0!</v>
      </c>
      <c r="BR486" s="149" t="e">
        <f t="shared" si="256"/>
        <v>#DIV/0!</v>
      </c>
      <c r="BS486" s="148">
        <f t="shared" si="257"/>
        <v>0</v>
      </c>
      <c r="BT486" s="150"/>
      <c r="BU486" s="150" t="e">
        <f>VLOOKUP(I486,Lists!$D$2:$D$19,1,FALSE)</f>
        <v>#N/A</v>
      </c>
      <c r="BV486" s="150" t="e">
        <f>VLOOKUP($I486,Blends!$B$2:$B$115,1,FALSE)</f>
        <v>#N/A</v>
      </c>
      <c r="BW486" s="150"/>
      <c r="BX486" s="151">
        <f>ROUND(IF($I486="Other HFC Blend",(AA486*$L486*SUMIF(Lists!$E$2:$E$133,'Quarterly Information'!$K486,Exchange_Value)+AA486*$N486*SUMIF(Lists!$E$2:$E$133,'Quarterly Information'!$M486,Exchange_Value)+AA486*$P486*SUMIF(Lists!$E$2:$E$133,'Quarterly Information'!$O486,Exchange_Value)+AA486*$R486*SUMIF(Lists!$E$2:$E$133,'Quarterly Information'!$Q486,Exchange_Value)+AA486*$T486*SUMIF(Lists!$E$2:$E$133,'Quarterly Information'!$S486,Exchange_Value))/1000,AA486*SUMIF(Lists!$E$2:$E$133,$I486,Exchange_Value)/1000),1)</f>
        <v>0</v>
      </c>
      <c r="BY486" s="151">
        <f>ROUND(IF($I486="Other HFC Blend",(AB486*$L486*SUMIF(Lists!$E$2:$E$133,'Quarterly Information'!$K486,Exchange_Value)+AB486*$N486*SUMIF(Lists!$E$2:$E$133,'Quarterly Information'!$M486,Exchange_Value)+AB486*$P486*SUMIF(Lists!$E$2:$E$133,'Quarterly Information'!$O486,Exchange_Value)+AB486*$R486*SUMIF(Lists!$E$2:$E$133,'Quarterly Information'!$Q486,Exchange_Value)+AB486*$T486*SUMIF(Lists!$E$2:$E$133,'Quarterly Information'!$S486,Exchange_Value))/1000,AB486*SUMIF(Lists!$E$2:$E$133,$I486,Exchange_Value)/1000),1)</f>
        <v>0</v>
      </c>
      <c r="BZ486" s="151">
        <f>ROUND(IF($I486="Other HFC Blend",(AC486*$L486*SUMIF(Lists!$E$2:$E$133,'Quarterly Information'!$K486,Exchange_Value)+AC486*$N486*SUMIF(Lists!$E$2:$E$133,'Quarterly Information'!$M486,Exchange_Value)+AC486*$P486*SUMIF(Lists!$E$2:$E$133,'Quarterly Information'!$O486,Exchange_Value)+AC486*$R486*SUMIF(Lists!$E$2:$E$133,'Quarterly Information'!$Q486,Exchange_Value)+AC486*$T486*SUMIF(Lists!$E$2:$E$133,'Quarterly Information'!$S486,Exchange_Value))/1000,AC486*SUMIF(Lists!$E$2:$E$133,$I486,Exchange_Value)/1000),1)</f>
        <v>0</v>
      </c>
      <c r="CA486" s="151">
        <f>ROUND(IF($I486="Other HFC Blend",(AD486*$L486*SUMIF(Lists!$E$2:$E$133,'Quarterly Information'!$K486,Exchange_Value)+AD486*$N486*SUMIF(Lists!$E$2:$E$133,'Quarterly Information'!$M486,Exchange_Value)+AD486*$P486*SUMIF(Lists!$E$2:$E$133,'Quarterly Information'!$O486,Exchange_Value)+AD486*$R486*SUMIF(Lists!$E$2:$E$133,'Quarterly Information'!$Q486,Exchange_Value)+AD486*$T486*SUMIF(Lists!$E$2:$E$133,'Quarterly Information'!$S486,Exchange_Value))/1000,AD486*SUMIF(Lists!$E$2:$E$133,$I486,Exchange_Value)/1000),1)</f>
        <v>0</v>
      </c>
      <c r="CB486" s="151">
        <f>ROUND(IF($I486="Other HFC Blend",(AE486*$L486*SUMIF(Lists!$E$2:$E$133,'Quarterly Information'!$K486,Exchange_Value)+AE486*$N486*SUMIF(Lists!$E$2:$E$133,'Quarterly Information'!$M486,Exchange_Value)+AE486*$P486*SUMIF(Lists!$E$2:$E$133,'Quarterly Information'!$O486,Exchange_Value)+AE486*$R486*SUMIF(Lists!$E$2:$E$133,'Quarterly Information'!$Q486,Exchange_Value)+AE486*$T486*SUMIF(Lists!$E$2:$E$133,'Quarterly Information'!$S486,Exchange_Value))/1000,AE486*SUMIF(Lists!$E$2:$E$133,$I486,Exchange_Value)/1000),1)</f>
        <v>0</v>
      </c>
      <c r="CC486" s="151">
        <f>ROUND(IF($I486="Other HFC Blend",(AF486*$L486*SUMIF(Lists!$E$2:$E$133,'Quarterly Information'!$K486,Exchange_Value)+AF486*$N486*SUMIF(Lists!$E$2:$E$133,'Quarterly Information'!$M486,Exchange_Value)+AF486*$P486*SUMIF(Lists!$E$2:$E$133,'Quarterly Information'!$O486,Exchange_Value)+AF486*$R486*SUMIF(Lists!$E$2:$E$133,'Quarterly Information'!$Q486,Exchange_Value)+AF486*$T486*SUMIF(Lists!$E$2:$E$133,'Quarterly Information'!$S486,Exchange_Value))/1000,AF486*SUMIF(Lists!$E$2:$E$133,$I486,Exchange_Value)/1000),1)</f>
        <v>0</v>
      </c>
    </row>
    <row r="487" spans="1:81" ht="14.1">
      <c r="A487" s="18">
        <v>445</v>
      </c>
      <c r="B487" s="46" t="str">
        <f t="shared" si="258"/>
        <v/>
      </c>
      <c r="C487" s="72"/>
      <c r="D487" s="47"/>
      <c r="E487" s="81"/>
      <c r="F487" s="48"/>
      <c r="G487" s="49"/>
      <c r="H487" s="50"/>
      <c r="I487" s="92"/>
      <c r="J487" s="104"/>
      <c r="K487" s="109"/>
      <c r="L487" s="51"/>
      <c r="M487" s="48"/>
      <c r="N487" s="51"/>
      <c r="O487" s="48"/>
      <c r="P487" s="51"/>
      <c r="Q487" s="69"/>
      <c r="R487" s="51"/>
      <c r="S487" s="69"/>
      <c r="T487" s="110"/>
      <c r="U487" s="107"/>
      <c r="V487" s="48"/>
      <c r="W487" s="52"/>
      <c r="X487" s="48"/>
      <c r="Y487" s="116"/>
      <c r="Z487" s="133"/>
      <c r="AA487" s="131"/>
      <c r="AB487" s="76"/>
      <c r="AC487" s="76"/>
      <c r="AD487" s="76"/>
      <c r="AE487" s="76"/>
      <c r="AF487" s="76"/>
      <c r="AG487" s="145"/>
      <c r="AH487"/>
      <c r="AI487" s="148">
        <f t="shared" si="222"/>
        <v>0</v>
      </c>
      <c r="AJ487" s="148">
        <f t="shared" si="223"/>
        <v>0</v>
      </c>
      <c r="AK487" s="148">
        <f t="shared" si="224"/>
        <v>0</v>
      </c>
      <c r="AL487" s="148">
        <f t="shared" si="225"/>
        <v>0</v>
      </c>
      <c r="AM487" s="148">
        <f t="shared" si="226"/>
        <v>0</v>
      </c>
      <c r="AN487" s="148">
        <f t="shared" si="227"/>
        <v>0</v>
      </c>
      <c r="AO487" s="150"/>
      <c r="AP487" s="149" t="e">
        <f t="shared" si="228"/>
        <v>#DIV/0!</v>
      </c>
      <c r="AQ487" s="149" t="e">
        <f t="shared" si="229"/>
        <v>#DIV/0!</v>
      </c>
      <c r="AR487" s="149" t="e">
        <f t="shared" si="230"/>
        <v>#DIV/0!</v>
      </c>
      <c r="AS487" s="149" t="e">
        <f t="shared" si="231"/>
        <v>#DIV/0!</v>
      </c>
      <c r="AT487" s="149" t="e">
        <f t="shared" si="232"/>
        <v>#DIV/0!</v>
      </c>
      <c r="AU487" s="148">
        <f t="shared" si="233"/>
        <v>0</v>
      </c>
      <c r="AV487" s="149" t="e">
        <f t="shared" si="234"/>
        <v>#DIV/0!</v>
      </c>
      <c r="AW487" s="149" t="e">
        <f t="shared" si="235"/>
        <v>#DIV/0!</v>
      </c>
      <c r="AX487" s="149" t="e">
        <f t="shared" si="236"/>
        <v>#DIV/0!</v>
      </c>
      <c r="AY487" s="149" t="e">
        <f t="shared" si="237"/>
        <v>#DIV/0!</v>
      </c>
      <c r="AZ487" s="149" t="e">
        <f t="shared" si="238"/>
        <v>#DIV/0!</v>
      </c>
      <c r="BA487" s="148">
        <f t="shared" si="239"/>
        <v>0</v>
      </c>
      <c r="BB487" s="149" t="e">
        <f t="shared" si="240"/>
        <v>#DIV/0!</v>
      </c>
      <c r="BC487" s="149" t="e">
        <f t="shared" si="241"/>
        <v>#DIV/0!</v>
      </c>
      <c r="BD487" s="149" t="e">
        <f t="shared" si="242"/>
        <v>#DIV/0!</v>
      </c>
      <c r="BE487" s="149" t="e">
        <f t="shared" si="243"/>
        <v>#DIV/0!</v>
      </c>
      <c r="BF487" s="149" t="e">
        <f t="shared" si="244"/>
        <v>#DIV/0!</v>
      </c>
      <c r="BG487" s="148">
        <f t="shared" si="245"/>
        <v>0</v>
      </c>
      <c r="BH487" s="149" t="e">
        <f t="shared" si="246"/>
        <v>#DIV/0!</v>
      </c>
      <c r="BI487" s="149" t="e">
        <f t="shared" si="247"/>
        <v>#DIV/0!</v>
      </c>
      <c r="BJ487" s="149" t="e">
        <f t="shared" si="248"/>
        <v>#DIV/0!</v>
      </c>
      <c r="BK487" s="149" t="e">
        <f t="shared" si="249"/>
        <v>#DIV/0!</v>
      </c>
      <c r="BL487" s="149" t="e">
        <f t="shared" si="250"/>
        <v>#DIV/0!</v>
      </c>
      <c r="BM487" s="148">
        <f t="shared" si="251"/>
        <v>0</v>
      </c>
      <c r="BN487" s="149" t="e">
        <f t="shared" si="252"/>
        <v>#DIV/0!</v>
      </c>
      <c r="BO487" s="149" t="e">
        <f t="shared" si="253"/>
        <v>#DIV/0!</v>
      </c>
      <c r="BP487" s="149" t="e">
        <f t="shared" si="254"/>
        <v>#DIV/0!</v>
      </c>
      <c r="BQ487" s="149" t="e">
        <f t="shared" si="255"/>
        <v>#DIV/0!</v>
      </c>
      <c r="BR487" s="149" t="e">
        <f t="shared" si="256"/>
        <v>#DIV/0!</v>
      </c>
      <c r="BS487" s="148">
        <f t="shared" si="257"/>
        <v>0</v>
      </c>
      <c r="BT487" s="150"/>
      <c r="BU487" s="150" t="e">
        <f>VLOOKUP(I487,Lists!$D$2:$D$19,1,FALSE)</f>
        <v>#N/A</v>
      </c>
      <c r="BV487" s="150" t="e">
        <f>VLOOKUP($I487,Blends!$B$2:$B$115,1,FALSE)</f>
        <v>#N/A</v>
      </c>
      <c r="BW487" s="150"/>
      <c r="BX487" s="151">
        <f>ROUND(IF($I487="Other HFC Blend",(AA487*$L487*SUMIF(Lists!$E$2:$E$133,'Quarterly Information'!$K487,Exchange_Value)+AA487*$N487*SUMIF(Lists!$E$2:$E$133,'Quarterly Information'!$M487,Exchange_Value)+AA487*$P487*SUMIF(Lists!$E$2:$E$133,'Quarterly Information'!$O487,Exchange_Value)+AA487*$R487*SUMIF(Lists!$E$2:$E$133,'Quarterly Information'!$Q487,Exchange_Value)+AA487*$T487*SUMIF(Lists!$E$2:$E$133,'Quarterly Information'!$S487,Exchange_Value))/1000,AA487*SUMIF(Lists!$E$2:$E$133,$I487,Exchange_Value)/1000),1)</f>
        <v>0</v>
      </c>
      <c r="BY487" s="151">
        <f>ROUND(IF($I487="Other HFC Blend",(AB487*$L487*SUMIF(Lists!$E$2:$E$133,'Quarterly Information'!$K487,Exchange_Value)+AB487*$N487*SUMIF(Lists!$E$2:$E$133,'Quarterly Information'!$M487,Exchange_Value)+AB487*$P487*SUMIF(Lists!$E$2:$E$133,'Quarterly Information'!$O487,Exchange_Value)+AB487*$R487*SUMIF(Lists!$E$2:$E$133,'Quarterly Information'!$Q487,Exchange_Value)+AB487*$T487*SUMIF(Lists!$E$2:$E$133,'Quarterly Information'!$S487,Exchange_Value))/1000,AB487*SUMIF(Lists!$E$2:$E$133,$I487,Exchange_Value)/1000),1)</f>
        <v>0</v>
      </c>
      <c r="BZ487" s="151">
        <f>ROUND(IF($I487="Other HFC Blend",(AC487*$L487*SUMIF(Lists!$E$2:$E$133,'Quarterly Information'!$K487,Exchange_Value)+AC487*$N487*SUMIF(Lists!$E$2:$E$133,'Quarterly Information'!$M487,Exchange_Value)+AC487*$P487*SUMIF(Lists!$E$2:$E$133,'Quarterly Information'!$O487,Exchange_Value)+AC487*$R487*SUMIF(Lists!$E$2:$E$133,'Quarterly Information'!$Q487,Exchange_Value)+AC487*$T487*SUMIF(Lists!$E$2:$E$133,'Quarterly Information'!$S487,Exchange_Value))/1000,AC487*SUMIF(Lists!$E$2:$E$133,$I487,Exchange_Value)/1000),1)</f>
        <v>0</v>
      </c>
      <c r="CA487" s="151">
        <f>ROUND(IF($I487="Other HFC Blend",(AD487*$L487*SUMIF(Lists!$E$2:$E$133,'Quarterly Information'!$K487,Exchange_Value)+AD487*$N487*SUMIF(Lists!$E$2:$E$133,'Quarterly Information'!$M487,Exchange_Value)+AD487*$P487*SUMIF(Lists!$E$2:$E$133,'Quarterly Information'!$O487,Exchange_Value)+AD487*$R487*SUMIF(Lists!$E$2:$E$133,'Quarterly Information'!$Q487,Exchange_Value)+AD487*$T487*SUMIF(Lists!$E$2:$E$133,'Quarterly Information'!$S487,Exchange_Value))/1000,AD487*SUMIF(Lists!$E$2:$E$133,$I487,Exchange_Value)/1000),1)</f>
        <v>0</v>
      </c>
      <c r="CB487" s="151">
        <f>ROUND(IF($I487="Other HFC Blend",(AE487*$L487*SUMIF(Lists!$E$2:$E$133,'Quarterly Information'!$K487,Exchange_Value)+AE487*$N487*SUMIF(Lists!$E$2:$E$133,'Quarterly Information'!$M487,Exchange_Value)+AE487*$P487*SUMIF(Lists!$E$2:$E$133,'Quarterly Information'!$O487,Exchange_Value)+AE487*$R487*SUMIF(Lists!$E$2:$E$133,'Quarterly Information'!$Q487,Exchange_Value)+AE487*$T487*SUMIF(Lists!$E$2:$E$133,'Quarterly Information'!$S487,Exchange_Value))/1000,AE487*SUMIF(Lists!$E$2:$E$133,$I487,Exchange_Value)/1000),1)</f>
        <v>0</v>
      </c>
      <c r="CC487" s="151">
        <f>ROUND(IF($I487="Other HFC Blend",(AF487*$L487*SUMIF(Lists!$E$2:$E$133,'Quarterly Information'!$K487,Exchange_Value)+AF487*$N487*SUMIF(Lists!$E$2:$E$133,'Quarterly Information'!$M487,Exchange_Value)+AF487*$P487*SUMIF(Lists!$E$2:$E$133,'Quarterly Information'!$O487,Exchange_Value)+AF487*$R487*SUMIF(Lists!$E$2:$E$133,'Quarterly Information'!$Q487,Exchange_Value)+AF487*$T487*SUMIF(Lists!$E$2:$E$133,'Quarterly Information'!$S487,Exchange_Value))/1000,AF487*SUMIF(Lists!$E$2:$E$133,$I487,Exchange_Value)/1000),1)</f>
        <v>0</v>
      </c>
    </row>
    <row r="488" spans="1:81" ht="14.1">
      <c r="A488" s="18">
        <v>446</v>
      </c>
      <c r="B488" s="46" t="str">
        <f t="shared" si="258"/>
        <v/>
      </c>
      <c r="C488" s="72"/>
      <c r="D488" s="47"/>
      <c r="E488" s="81"/>
      <c r="F488" s="48"/>
      <c r="G488" s="49"/>
      <c r="H488" s="50"/>
      <c r="I488" s="92"/>
      <c r="J488" s="104"/>
      <c r="K488" s="109"/>
      <c r="L488" s="51"/>
      <c r="M488" s="48"/>
      <c r="N488" s="51"/>
      <c r="O488" s="48"/>
      <c r="P488" s="51"/>
      <c r="Q488" s="69"/>
      <c r="R488" s="51"/>
      <c r="S488" s="69"/>
      <c r="T488" s="110"/>
      <c r="U488" s="107"/>
      <c r="V488" s="48"/>
      <c r="W488" s="52"/>
      <c r="X488" s="48"/>
      <c r="Y488" s="116"/>
      <c r="Z488" s="133"/>
      <c r="AA488" s="131"/>
      <c r="AB488" s="76"/>
      <c r="AC488" s="76"/>
      <c r="AD488" s="76"/>
      <c r="AE488" s="76"/>
      <c r="AF488" s="76"/>
      <c r="AG488" s="145"/>
      <c r="AH488"/>
      <c r="AI488" s="148">
        <f t="shared" si="222"/>
        <v>0</v>
      </c>
      <c r="AJ488" s="148">
        <f t="shared" si="223"/>
        <v>0</v>
      </c>
      <c r="AK488" s="148">
        <f t="shared" si="224"/>
        <v>0</v>
      </c>
      <c r="AL488" s="148">
        <f t="shared" si="225"/>
        <v>0</v>
      </c>
      <c r="AM488" s="148">
        <f t="shared" si="226"/>
        <v>0</v>
      </c>
      <c r="AN488" s="148">
        <f t="shared" si="227"/>
        <v>0</v>
      </c>
      <c r="AO488" s="150"/>
      <c r="AP488" s="149" t="e">
        <f t="shared" si="228"/>
        <v>#DIV/0!</v>
      </c>
      <c r="AQ488" s="149" t="e">
        <f t="shared" si="229"/>
        <v>#DIV/0!</v>
      </c>
      <c r="AR488" s="149" t="e">
        <f t="shared" si="230"/>
        <v>#DIV/0!</v>
      </c>
      <c r="AS488" s="149" t="e">
        <f t="shared" si="231"/>
        <v>#DIV/0!</v>
      </c>
      <c r="AT488" s="149" t="e">
        <f t="shared" si="232"/>
        <v>#DIV/0!</v>
      </c>
      <c r="AU488" s="148">
        <f t="shared" si="233"/>
        <v>0</v>
      </c>
      <c r="AV488" s="149" t="e">
        <f t="shared" si="234"/>
        <v>#DIV/0!</v>
      </c>
      <c r="AW488" s="149" t="e">
        <f t="shared" si="235"/>
        <v>#DIV/0!</v>
      </c>
      <c r="AX488" s="149" t="e">
        <f t="shared" si="236"/>
        <v>#DIV/0!</v>
      </c>
      <c r="AY488" s="149" t="e">
        <f t="shared" si="237"/>
        <v>#DIV/0!</v>
      </c>
      <c r="AZ488" s="149" t="e">
        <f t="shared" si="238"/>
        <v>#DIV/0!</v>
      </c>
      <c r="BA488" s="148">
        <f t="shared" si="239"/>
        <v>0</v>
      </c>
      <c r="BB488" s="149" t="e">
        <f t="shared" si="240"/>
        <v>#DIV/0!</v>
      </c>
      <c r="BC488" s="149" t="e">
        <f t="shared" si="241"/>
        <v>#DIV/0!</v>
      </c>
      <c r="BD488" s="149" t="e">
        <f t="shared" si="242"/>
        <v>#DIV/0!</v>
      </c>
      <c r="BE488" s="149" t="e">
        <f t="shared" si="243"/>
        <v>#DIV/0!</v>
      </c>
      <c r="BF488" s="149" t="e">
        <f t="shared" si="244"/>
        <v>#DIV/0!</v>
      </c>
      <c r="BG488" s="148">
        <f t="shared" si="245"/>
        <v>0</v>
      </c>
      <c r="BH488" s="149" t="e">
        <f t="shared" si="246"/>
        <v>#DIV/0!</v>
      </c>
      <c r="BI488" s="149" t="e">
        <f t="shared" si="247"/>
        <v>#DIV/0!</v>
      </c>
      <c r="BJ488" s="149" t="e">
        <f t="shared" si="248"/>
        <v>#DIV/0!</v>
      </c>
      <c r="BK488" s="149" t="e">
        <f t="shared" si="249"/>
        <v>#DIV/0!</v>
      </c>
      <c r="BL488" s="149" t="e">
        <f t="shared" si="250"/>
        <v>#DIV/0!</v>
      </c>
      <c r="BM488" s="148">
        <f t="shared" si="251"/>
        <v>0</v>
      </c>
      <c r="BN488" s="149" t="e">
        <f t="shared" si="252"/>
        <v>#DIV/0!</v>
      </c>
      <c r="BO488" s="149" t="e">
        <f t="shared" si="253"/>
        <v>#DIV/0!</v>
      </c>
      <c r="BP488" s="149" t="e">
        <f t="shared" si="254"/>
        <v>#DIV/0!</v>
      </c>
      <c r="BQ488" s="149" t="e">
        <f t="shared" si="255"/>
        <v>#DIV/0!</v>
      </c>
      <c r="BR488" s="149" t="e">
        <f t="shared" si="256"/>
        <v>#DIV/0!</v>
      </c>
      <c r="BS488" s="148">
        <f t="shared" si="257"/>
        <v>0</v>
      </c>
      <c r="BT488" s="150"/>
      <c r="BU488" s="150" t="e">
        <f>VLOOKUP(I488,Lists!$D$2:$D$19,1,FALSE)</f>
        <v>#N/A</v>
      </c>
      <c r="BV488" s="150" t="e">
        <f>VLOOKUP($I488,Blends!$B$2:$B$115,1,FALSE)</f>
        <v>#N/A</v>
      </c>
      <c r="BW488" s="150"/>
      <c r="BX488" s="151">
        <f>ROUND(IF($I488="Other HFC Blend",(AA488*$L488*SUMIF(Lists!$E$2:$E$133,'Quarterly Information'!$K488,Exchange_Value)+AA488*$N488*SUMIF(Lists!$E$2:$E$133,'Quarterly Information'!$M488,Exchange_Value)+AA488*$P488*SUMIF(Lists!$E$2:$E$133,'Quarterly Information'!$O488,Exchange_Value)+AA488*$R488*SUMIF(Lists!$E$2:$E$133,'Quarterly Information'!$Q488,Exchange_Value)+AA488*$T488*SUMIF(Lists!$E$2:$E$133,'Quarterly Information'!$S488,Exchange_Value))/1000,AA488*SUMIF(Lists!$E$2:$E$133,$I488,Exchange_Value)/1000),1)</f>
        <v>0</v>
      </c>
      <c r="BY488" s="151">
        <f>ROUND(IF($I488="Other HFC Blend",(AB488*$L488*SUMIF(Lists!$E$2:$E$133,'Quarterly Information'!$K488,Exchange_Value)+AB488*$N488*SUMIF(Lists!$E$2:$E$133,'Quarterly Information'!$M488,Exchange_Value)+AB488*$P488*SUMIF(Lists!$E$2:$E$133,'Quarterly Information'!$O488,Exchange_Value)+AB488*$R488*SUMIF(Lists!$E$2:$E$133,'Quarterly Information'!$Q488,Exchange_Value)+AB488*$T488*SUMIF(Lists!$E$2:$E$133,'Quarterly Information'!$S488,Exchange_Value))/1000,AB488*SUMIF(Lists!$E$2:$E$133,$I488,Exchange_Value)/1000),1)</f>
        <v>0</v>
      </c>
      <c r="BZ488" s="151">
        <f>ROUND(IF($I488="Other HFC Blend",(AC488*$L488*SUMIF(Lists!$E$2:$E$133,'Quarterly Information'!$K488,Exchange_Value)+AC488*$N488*SUMIF(Lists!$E$2:$E$133,'Quarterly Information'!$M488,Exchange_Value)+AC488*$P488*SUMIF(Lists!$E$2:$E$133,'Quarterly Information'!$O488,Exchange_Value)+AC488*$R488*SUMIF(Lists!$E$2:$E$133,'Quarterly Information'!$Q488,Exchange_Value)+AC488*$T488*SUMIF(Lists!$E$2:$E$133,'Quarterly Information'!$S488,Exchange_Value))/1000,AC488*SUMIF(Lists!$E$2:$E$133,$I488,Exchange_Value)/1000),1)</f>
        <v>0</v>
      </c>
      <c r="CA488" s="151">
        <f>ROUND(IF($I488="Other HFC Blend",(AD488*$L488*SUMIF(Lists!$E$2:$E$133,'Quarterly Information'!$K488,Exchange_Value)+AD488*$N488*SUMIF(Lists!$E$2:$E$133,'Quarterly Information'!$M488,Exchange_Value)+AD488*$P488*SUMIF(Lists!$E$2:$E$133,'Quarterly Information'!$O488,Exchange_Value)+AD488*$R488*SUMIF(Lists!$E$2:$E$133,'Quarterly Information'!$Q488,Exchange_Value)+AD488*$T488*SUMIF(Lists!$E$2:$E$133,'Quarterly Information'!$S488,Exchange_Value))/1000,AD488*SUMIF(Lists!$E$2:$E$133,$I488,Exchange_Value)/1000),1)</f>
        <v>0</v>
      </c>
      <c r="CB488" s="151">
        <f>ROUND(IF($I488="Other HFC Blend",(AE488*$L488*SUMIF(Lists!$E$2:$E$133,'Quarterly Information'!$K488,Exchange_Value)+AE488*$N488*SUMIF(Lists!$E$2:$E$133,'Quarterly Information'!$M488,Exchange_Value)+AE488*$P488*SUMIF(Lists!$E$2:$E$133,'Quarterly Information'!$O488,Exchange_Value)+AE488*$R488*SUMIF(Lists!$E$2:$E$133,'Quarterly Information'!$Q488,Exchange_Value)+AE488*$T488*SUMIF(Lists!$E$2:$E$133,'Quarterly Information'!$S488,Exchange_Value))/1000,AE488*SUMIF(Lists!$E$2:$E$133,$I488,Exchange_Value)/1000),1)</f>
        <v>0</v>
      </c>
      <c r="CC488" s="151">
        <f>ROUND(IF($I488="Other HFC Blend",(AF488*$L488*SUMIF(Lists!$E$2:$E$133,'Quarterly Information'!$K488,Exchange_Value)+AF488*$N488*SUMIF(Lists!$E$2:$E$133,'Quarterly Information'!$M488,Exchange_Value)+AF488*$P488*SUMIF(Lists!$E$2:$E$133,'Quarterly Information'!$O488,Exchange_Value)+AF488*$R488*SUMIF(Lists!$E$2:$E$133,'Quarterly Information'!$Q488,Exchange_Value)+AF488*$T488*SUMIF(Lists!$E$2:$E$133,'Quarterly Information'!$S488,Exchange_Value))/1000,AF488*SUMIF(Lists!$E$2:$E$133,$I488,Exchange_Value)/1000),1)</f>
        <v>0</v>
      </c>
    </row>
    <row r="489" spans="1:81" ht="14.1">
      <c r="A489" s="18">
        <v>447</v>
      </c>
      <c r="B489" s="46" t="str">
        <f t="shared" si="258"/>
        <v/>
      </c>
      <c r="C489" s="72"/>
      <c r="D489" s="47"/>
      <c r="E489" s="81"/>
      <c r="F489" s="48"/>
      <c r="G489" s="49"/>
      <c r="H489" s="50"/>
      <c r="I489" s="92"/>
      <c r="J489" s="104"/>
      <c r="K489" s="109"/>
      <c r="L489" s="51"/>
      <c r="M489" s="48"/>
      <c r="N489" s="51"/>
      <c r="O489" s="48"/>
      <c r="P489" s="51"/>
      <c r="Q489" s="69"/>
      <c r="R489" s="51"/>
      <c r="S489" s="69"/>
      <c r="T489" s="110"/>
      <c r="U489" s="107"/>
      <c r="V489" s="48"/>
      <c r="W489" s="52"/>
      <c r="X489" s="48"/>
      <c r="Y489" s="116"/>
      <c r="Z489" s="133"/>
      <c r="AA489" s="131"/>
      <c r="AB489" s="76"/>
      <c r="AC489" s="76"/>
      <c r="AD489" s="76"/>
      <c r="AE489" s="76"/>
      <c r="AF489" s="76"/>
      <c r="AG489" s="145"/>
      <c r="AH489"/>
      <c r="AI489" s="148">
        <f t="shared" si="222"/>
        <v>0</v>
      </c>
      <c r="AJ489" s="148">
        <f t="shared" si="223"/>
        <v>0</v>
      </c>
      <c r="AK489" s="148">
        <f t="shared" si="224"/>
        <v>0</v>
      </c>
      <c r="AL489" s="148">
        <f t="shared" si="225"/>
        <v>0</v>
      </c>
      <c r="AM489" s="148">
        <f t="shared" si="226"/>
        <v>0</v>
      </c>
      <c r="AN489" s="148">
        <f t="shared" si="227"/>
        <v>0</v>
      </c>
      <c r="AO489" s="150"/>
      <c r="AP489" s="149" t="e">
        <f t="shared" si="228"/>
        <v>#DIV/0!</v>
      </c>
      <c r="AQ489" s="149" t="e">
        <f t="shared" si="229"/>
        <v>#DIV/0!</v>
      </c>
      <c r="AR489" s="149" t="e">
        <f t="shared" si="230"/>
        <v>#DIV/0!</v>
      </c>
      <c r="AS489" s="149" t="e">
        <f t="shared" si="231"/>
        <v>#DIV/0!</v>
      </c>
      <c r="AT489" s="149" t="e">
        <f t="shared" si="232"/>
        <v>#DIV/0!</v>
      </c>
      <c r="AU489" s="148">
        <f t="shared" si="233"/>
        <v>0</v>
      </c>
      <c r="AV489" s="149" t="e">
        <f t="shared" si="234"/>
        <v>#DIV/0!</v>
      </c>
      <c r="AW489" s="149" t="e">
        <f t="shared" si="235"/>
        <v>#DIV/0!</v>
      </c>
      <c r="AX489" s="149" t="e">
        <f t="shared" si="236"/>
        <v>#DIV/0!</v>
      </c>
      <c r="AY489" s="149" t="e">
        <f t="shared" si="237"/>
        <v>#DIV/0!</v>
      </c>
      <c r="AZ489" s="149" t="e">
        <f t="shared" si="238"/>
        <v>#DIV/0!</v>
      </c>
      <c r="BA489" s="148">
        <f t="shared" si="239"/>
        <v>0</v>
      </c>
      <c r="BB489" s="149" t="e">
        <f t="shared" si="240"/>
        <v>#DIV/0!</v>
      </c>
      <c r="BC489" s="149" t="e">
        <f t="shared" si="241"/>
        <v>#DIV/0!</v>
      </c>
      <c r="BD489" s="149" t="e">
        <f t="shared" si="242"/>
        <v>#DIV/0!</v>
      </c>
      <c r="BE489" s="149" t="e">
        <f t="shared" si="243"/>
        <v>#DIV/0!</v>
      </c>
      <c r="BF489" s="149" t="e">
        <f t="shared" si="244"/>
        <v>#DIV/0!</v>
      </c>
      <c r="BG489" s="148">
        <f t="shared" si="245"/>
        <v>0</v>
      </c>
      <c r="BH489" s="149" t="e">
        <f t="shared" si="246"/>
        <v>#DIV/0!</v>
      </c>
      <c r="BI489" s="149" t="e">
        <f t="shared" si="247"/>
        <v>#DIV/0!</v>
      </c>
      <c r="BJ489" s="149" t="e">
        <f t="shared" si="248"/>
        <v>#DIV/0!</v>
      </c>
      <c r="BK489" s="149" t="e">
        <f t="shared" si="249"/>
        <v>#DIV/0!</v>
      </c>
      <c r="BL489" s="149" t="e">
        <f t="shared" si="250"/>
        <v>#DIV/0!</v>
      </c>
      <c r="BM489" s="148">
        <f t="shared" si="251"/>
        <v>0</v>
      </c>
      <c r="BN489" s="149" t="e">
        <f t="shared" si="252"/>
        <v>#DIV/0!</v>
      </c>
      <c r="BO489" s="149" t="e">
        <f t="shared" si="253"/>
        <v>#DIV/0!</v>
      </c>
      <c r="BP489" s="149" t="e">
        <f t="shared" si="254"/>
        <v>#DIV/0!</v>
      </c>
      <c r="BQ489" s="149" t="e">
        <f t="shared" si="255"/>
        <v>#DIV/0!</v>
      </c>
      <c r="BR489" s="149" t="e">
        <f t="shared" si="256"/>
        <v>#DIV/0!</v>
      </c>
      <c r="BS489" s="148">
        <f t="shared" si="257"/>
        <v>0</v>
      </c>
      <c r="BT489" s="150"/>
      <c r="BU489" s="150" t="e">
        <f>VLOOKUP(I489,Lists!$D$2:$D$19,1,FALSE)</f>
        <v>#N/A</v>
      </c>
      <c r="BV489" s="150" t="e">
        <f>VLOOKUP($I489,Blends!$B$2:$B$115,1,FALSE)</f>
        <v>#N/A</v>
      </c>
      <c r="BW489" s="150"/>
      <c r="BX489" s="151">
        <f>ROUND(IF($I489="Other HFC Blend",(AA489*$L489*SUMIF(Lists!$E$2:$E$133,'Quarterly Information'!$K489,Exchange_Value)+AA489*$N489*SUMIF(Lists!$E$2:$E$133,'Quarterly Information'!$M489,Exchange_Value)+AA489*$P489*SUMIF(Lists!$E$2:$E$133,'Quarterly Information'!$O489,Exchange_Value)+AA489*$R489*SUMIF(Lists!$E$2:$E$133,'Quarterly Information'!$Q489,Exchange_Value)+AA489*$T489*SUMIF(Lists!$E$2:$E$133,'Quarterly Information'!$S489,Exchange_Value))/1000,AA489*SUMIF(Lists!$E$2:$E$133,$I489,Exchange_Value)/1000),1)</f>
        <v>0</v>
      </c>
      <c r="BY489" s="151">
        <f>ROUND(IF($I489="Other HFC Blend",(AB489*$L489*SUMIF(Lists!$E$2:$E$133,'Quarterly Information'!$K489,Exchange_Value)+AB489*$N489*SUMIF(Lists!$E$2:$E$133,'Quarterly Information'!$M489,Exchange_Value)+AB489*$P489*SUMIF(Lists!$E$2:$E$133,'Quarterly Information'!$O489,Exchange_Value)+AB489*$R489*SUMIF(Lists!$E$2:$E$133,'Quarterly Information'!$Q489,Exchange_Value)+AB489*$T489*SUMIF(Lists!$E$2:$E$133,'Quarterly Information'!$S489,Exchange_Value))/1000,AB489*SUMIF(Lists!$E$2:$E$133,$I489,Exchange_Value)/1000),1)</f>
        <v>0</v>
      </c>
      <c r="BZ489" s="151">
        <f>ROUND(IF($I489="Other HFC Blend",(AC489*$L489*SUMIF(Lists!$E$2:$E$133,'Quarterly Information'!$K489,Exchange_Value)+AC489*$N489*SUMIF(Lists!$E$2:$E$133,'Quarterly Information'!$M489,Exchange_Value)+AC489*$P489*SUMIF(Lists!$E$2:$E$133,'Quarterly Information'!$O489,Exchange_Value)+AC489*$R489*SUMIF(Lists!$E$2:$E$133,'Quarterly Information'!$Q489,Exchange_Value)+AC489*$T489*SUMIF(Lists!$E$2:$E$133,'Quarterly Information'!$S489,Exchange_Value))/1000,AC489*SUMIF(Lists!$E$2:$E$133,$I489,Exchange_Value)/1000),1)</f>
        <v>0</v>
      </c>
      <c r="CA489" s="151">
        <f>ROUND(IF($I489="Other HFC Blend",(AD489*$L489*SUMIF(Lists!$E$2:$E$133,'Quarterly Information'!$K489,Exchange_Value)+AD489*$N489*SUMIF(Lists!$E$2:$E$133,'Quarterly Information'!$M489,Exchange_Value)+AD489*$P489*SUMIF(Lists!$E$2:$E$133,'Quarterly Information'!$O489,Exchange_Value)+AD489*$R489*SUMIF(Lists!$E$2:$E$133,'Quarterly Information'!$Q489,Exchange_Value)+AD489*$T489*SUMIF(Lists!$E$2:$E$133,'Quarterly Information'!$S489,Exchange_Value))/1000,AD489*SUMIF(Lists!$E$2:$E$133,$I489,Exchange_Value)/1000),1)</f>
        <v>0</v>
      </c>
      <c r="CB489" s="151">
        <f>ROUND(IF($I489="Other HFC Blend",(AE489*$L489*SUMIF(Lists!$E$2:$E$133,'Quarterly Information'!$K489,Exchange_Value)+AE489*$N489*SUMIF(Lists!$E$2:$E$133,'Quarterly Information'!$M489,Exchange_Value)+AE489*$P489*SUMIF(Lists!$E$2:$E$133,'Quarterly Information'!$O489,Exchange_Value)+AE489*$R489*SUMIF(Lists!$E$2:$E$133,'Quarterly Information'!$Q489,Exchange_Value)+AE489*$T489*SUMIF(Lists!$E$2:$E$133,'Quarterly Information'!$S489,Exchange_Value))/1000,AE489*SUMIF(Lists!$E$2:$E$133,$I489,Exchange_Value)/1000),1)</f>
        <v>0</v>
      </c>
      <c r="CC489" s="151">
        <f>ROUND(IF($I489="Other HFC Blend",(AF489*$L489*SUMIF(Lists!$E$2:$E$133,'Quarterly Information'!$K489,Exchange_Value)+AF489*$N489*SUMIF(Lists!$E$2:$E$133,'Quarterly Information'!$M489,Exchange_Value)+AF489*$P489*SUMIF(Lists!$E$2:$E$133,'Quarterly Information'!$O489,Exchange_Value)+AF489*$R489*SUMIF(Lists!$E$2:$E$133,'Quarterly Information'!$Q489,Exchange_Value)+AF489*$T489*SUMIF(Lists!$E$2:$E$133,'Quarterly Information'!$S489,Exchange_Value))/1000,AF489*SUMIF(Lists!$E$2:$E$133,$I489,Exchange_Value)/1000),1)</f>
        <v>0</v>
      </c>
    </row>
    <row r="490" spans="1:81" ht="14.1">
      <c r="A490" s="18">
        <v>448</v>
      </c>
      <c r="B490" s="46" t="str">
        <f t="shared" si="258"/>
        <v/>
      </c>
      <c r="C490" s="72"/>
      <c r="D490" s="47"/>
      <c r="E490" s="81"/>
      <c r="F490" s="48"/>
      <c r="G490" s="49"/>
      <c r="H490" s="50"/>
      <c r="I490" s="92"/>
      <c r="J490" s="104"/>
      <c r="K490" s="109"/>
      <c r="L490" s="51"/>
      <c r="M490" s="48"/>
      <c r="N490" s="51"/>
      <c r="O490" s="48"/>
      <c r="P490" s="51"/>
      <c r="Q490" s="69"/>
      <c r="R490" s="51"/>
      <c r="S490" s="69"/>
      <c r="T490" s="110"/>
      <c r="U490" s="107"/>
      <c r="V490" s="48"/>
      <c r="W490" s="52"/>
      <c r="X490" s="48"/>
      <c r="Y490" s="116"/>
      <c r="Z490" s="133"/>
      <c r="AA490" s="131"/>
      <c r="AB490" s="76"/>
      <c r="AC490" s="76"/>
      <c r="AD490" s="76"/>
      <c r="AE490" s="76"/>
      <c r="AF490" s="76"/>
      <c r="AG490" s="145"/>
      <c r="AH490"/>
      <c r="AI490" s="148">
        <f t="shared" si="222"/>
        <v>0</v>
      </c>
      <c r="AJ490" s="148">
        <f t="shared" si="223"/>
        <v>0</v>
      </c>
      <c r="AK490" s="148">
        <f t="shared" si="224"/>
        <v>0</v>
      </c>
      <c r="AL490" s="148">
        <f t="shared" si="225"/>
        <v>0</v>
      </c>
      <c r="AM490" s="148">
        <f t="shared" si="226"/>
        <v>0</v>
      </c>
      <c r="AN490" s="148">
        <f t="shared" si="227"/>
        <v>0</v>
      </c>
      <c r="AO490" s="150"/>
      <c r="AP490" s="149" t="e">
        <f t="shared" si="228"/>
        <v>#DIV/0!</v>
      </c>
      <c r="AQ490" s="149" t="e">
        <f t="shared" si="229"/>
        <v>#DIV/0!</v>
      </c>
      <c r="AR490" s="149" t="e">
        <f t="shared" si="230"/>
        <v>#DIV/0!</v>
      </c>
      <c r="AS490" s="149" t="e">
        <f t="shared" si="231"/>
        <v>#DIV/0!</v>
      </c>
      <c r="AT490" s="149" t="e">
        <f t="shared" si="232"/>
        <v>#DIV/0!</v>
      </c>
      <c r="AU490" s="148">
        <f t="shared" si="233"/>
        <v>0</v>
      </c>
      <c r="AV490" s="149" t="e">
        <f t="shared" si="234"/>
        <v>#DIV/0!</v>
      </c>
      <c r="AW490" s="149" t="e">
        <f t="shared" si="235"/>
        <v>#DIV/0!</v>
      </c>
      <c r="AX490" s="149" t="e">
        <f t="shared" si="236"/>
        <v>#DIV/0!</v>
      </c>
      <c r="AY490" s="149" t="e">
        <f t="shared" si="237"/>
        <v>#DIV/0!</v>
      </c>
      <c r="AZ490" s="149" t="e">
        <f t="shared" si="238"/>
        <v>#DIV/0!</v>
      </c>
      <c r="BA490" s="148">
        <f t="shared" si="239"/>
        <v>0</v>
      </c>
      <c r="BB490" s="149" t="e">
        <f t="shared" si="240"/>
        <v>#DIV/0!</v>
      </c>
      <c r="BC490" s="149" t="e">
        <f t="shared" si="241"/>
        <v>#DIV/0!</v>
      </c>
      <c r="BD490" s="149" t="e">
        <f t="shared" si="242"/>
        <v>#DIV/0!</v>
      </c>
      <c r="BE490" s="149" t="e">
        <f t="shared" si="243"/>
        <v>#DIV/0!</v>
      </c>
      <c r="BF490" s="149" t="e">
        <f t="shared" si="244"/>
        <v>#DIV/0!</v>
      </c>
      <c r="BG490" s="148">
        <f t="shared" si="245"/>
        <v>0</v>
      </c>
      <c r="BH490" s="149" t="e">
        <f t="shared" si="246"/>
        <v>#DIV/0!</v>
      </c>
      <c r="BI490" s="149" t="e">
        <f t="shared" si="247"/>
        <v>#DIV/0!</v>
      </c>
      <c r="BJ490" s="149" t="e">
        <f t="shared" si="248"/>
        <v>#DIV/0!</v>
      </c>
      <c r="BK490" s="149" t="e">
        <f t="shared" si="249"/>
        <v>#DIV/0!</v>
      </c>
      <c r="BL490" s="149" t="e">
        <f t="shared" si="250"/>
        <v>#DIV/0!</v>
      </c>
      <c r="BM490" s="148">
        <f t="shared" si="251"/>
        <v>0</v>
      </c>
      <c r="BN490" s="149" t="e">
        <f t="shared" si="252"/>
        <v>#DIV/0!</v>
      </c>
      <c r="BO490" s="149" t="e">
        <f t="shared" si="253"/>
        <v>#DIV/0!</v>
      </c>
      <c r="BP490" s="149" t="e">
        <f t="shared" si="254"/>
        <v>#DIV/0!</v>
      </c>
      <c r="BQ490" s="149" t="e">
        <f t="shared" si="255"/>
        <v>#DIV/0!</v>
      </c>
      <c r="BR490" s="149" t="e">
        <f t="shared" si="256"/>
        <v>#DIV/0!</v>
      </c>
      <c r="BS490" s="148">
        <f t="shared" si="257"/>
        <v>0</v>
      </c>
      <c r="BT490" s="150"/>
      <c r="BU490" s="150" t="e">
        <f>VLOOKUP(I490,Lists!$D$2:$D$19,1,FALSE)</f>
        <v>#N/A</v>
      </c>
      <c r="BV490" s="150" t="e">
        <f>VLOOKUP($I490,Blends!$B$2:$B$115,1,FALSE)</f>
        <v>#N/A</v>
      </c>
      <c r="BW490" s="150"/>
      <c r="BX490" s="151">
        <f>ROUND(IF($I490="Other HFC Blend",(AA490*$L490*SUMIF(Lists!$E$2:$E$133,'Quarterly Information'!$K490,Exchange_Value)+AA490*$N490*SUMIF(Lists!$E$2:$E$133,'Quarterly Information'!$M490,Exchange_Value)+AA490*$P490*SUMIF(Lists!$E$2:$E$133,'Quarterly Information'!$O490,Exchange_Value)+AA490*$R490*SUMIF(Lists!$E$2:$E$133,'Quarterly Information'!$Q490,Exchange_Value)+AA490*$T490*SUMIF(Lists!$E$2:$E$133,'Quarterly Information'!$S490,Exchange_Value))/1000,AA490*SUMIF(Lists!$E$2:$E$133,$I490,Exchange_Value)/1000),1)</f>
        <v>0</v>
      </c>
      <c r="BY490" s="151">
        <f>ROUND(IF($I490="Other HFC Blend",(AB490*$L490*SUMIF(Lists!$E$2:$E$133,'Quarterly Information'!$K490,Exchange_Value)+AB490*$N490*SUMIF(Lists!$E$2:$E$133,'Quarterly Information'!$M490,Exchange_Value)+AB490*$P490*SUMIF(Lists!$E$2:$E$133,'Quarterly Information'!$O490,Exchange_Value)+AB490*$R490*SUMIF(Lists!$E$2:$E$133,'Quarterly Information'!$Q490,Exchange_Value)+AB490*$T490*SUMIF(Lists!$E$2:$E$133,'Quarterly Information'!$S490,Exchange_Value))/1000,AB490*SUMIF(Lists!$E$2:$E$133,$I490,Exchange_Value)/1000),1)</f>
        <v>0</v>
      </c>
      <c r="BZ490" s="151">
        <f>ROUND(IF($I490="Other HFC Blend",(AC490*$L490*SUMIF(Lists!$E$2:$E$133,'Quarterly Information'!$K490,Exchange_Value)+AC490*$N490*SUMIF(Lists!$E$2:$E$133,'Quarterly Information'!$M490,Exchange_Value)+AC490*$P490*SUMIF(Lists!$E$2:$E$133,'Quarterly Information'!$O490,Exchange_Value)+AC490*$R490*SUMIF(Lists!$E$2:$E$133,'Quarterly Information'!$Q490,Exchange_Value)+AC490*$T490*SUMIF(Lists!$E$2:$E$133,'Quarterly Information'!$S490,Exchange_Value))/1000,AC490*SUMIF(Lists!$E$2:$E$133,$I490,Exchange_Value)/1000),1)</f>
        <v>0</v>
      </c>
      <c r="CA490" s="151">
        <f>ROUND(IF($I490="Other HFC Blend",(AD490*$L490*SUMIF(Lists!$E$2:$E$133,'Quarterly Information'!$K490,Exchange_Value)+AD490*$N490*SUMIF(Lists!$E$2:$E$133,'Quarterly Information'!$M490,Exchange_Value)+AD490*$P490*SUMIF(Lists!$E$2:$E$133,'Quarterly Information'!$O490,Exchange_Value)+AD490*$R490*SUMIF(Lists!$E$2:$E$133,'Quarterly Information'!$Q490,Exchange_Value)+AD490*$T490*SUMIF(Lists!$E$2:$E$133,'Quarterly Information'!$S490,Exchange_Value))/1000,AD490*SUMIF(Lists!$E$2:$E$133,$I490,Exchange_Value)/1000),1)</f>
        <v>0</v>
      </c>
      <c r="CB490" s="151">
        <f>ROUND(IF($I490="Other HFC Blend",(AE490*$L490*SUMIF(Lists!$E$2:$E$133,'Quarterly Information'!$K490,Exchange_Value)+AE490*$N490*SUMIF(Lists!$E$2:$E$133,'Quarterly Information'!$M490,Exchange_Value)+AE490*$P490*SUMIF(Lists!$E$2:$E$133,'Quarterly Information'!$O490,Exchange_Value)+AE490*$R490*SUMIF(Lists!$E$2:$E$133,'Quarterly Information'!$Q490,Exchange_Value)+AE490*$T490*SUMIF(Lists!$E$2:$E$133,'Quarterly Information'!$S490,Exchange_Value))/1000,AE490*SUMIF(Lists!$E$2:$E$133,$I490,Exchange_Value)/1000),1)</f>
        <v>0</v>
      </c>
      <c r="CC490" s="151">
        <f>ROUND(IF($I490="Other HFC Blend",(AF490*$L490*SUMIF(Lists!$E$2:$E$133,'Quarterly Information'!$K490,Exchange_Value)+AF490*$N490*SUMIF(Lists!$E$2:$E$133,'Quarterly Information'!$M490,Exchange_Value)+AF490*$P490*SUMIF(Lists!$E$2:$E$133,'Quarterly Information'!$O490,Exchange_Value)+AF490*$R490*SUMIF(Lists!$E$2:$E$133,'Quarterly Information'!$Q490,Exchange_Value)+AF490*$T490*SUMIF(Lists!$E$2:$E$133,'Quarterly Information'!$S490,Exchange_Value))/1000,AF490*SUMIF(Lists!$E$2:$E$133,$I490,Exchange_Value)/1000),1)</f>
        <v>0</v>
      </c>
    </row>
    <row r="491" spans="1:81" ht="14.1">
      <c r="A491" s="18">
        <v>449</v>
      </c>
      <c r="B491" s="46" t="str">
        <f t="shared" si="258"/>
        <v/>
      </c>
      <c r="C491" s="72"/>
      <c r="D491" s="47"/>
      <c r="E491" s="81"/>
      <c r="F491" s="48"/>
      <c r="G491" s="49"/>
      <c r="H491" s="50"/>
      <c r="I491" s="92"/>
      <c r="J491" s="104"/>
      <c r="K491" s="109"/>
      <c r="L491" s="51"/>
      <c r="M491" s="48"/>
      <c r="N491" s="51"/>
      <c r="O491" s="48"/>
      <c r="P491" s="51"/>
      <c r="Q491" s="69"/>
      <c r="R491" s="51"/>
      <c r="S491" s="69"/>
      <c r="T491" s="110"/>
      <c r="U491" s="107"/>
      <c r="V491" s="48"/>
      <c r="W491" s="52"/>
      <c r="X491" s="48"/>
      <c r="Y491" s="116"/>
      <c r="Z491" s="133"/>
      <c r="AA491" s="131"/>
      <c r="AB491" s="76"/>
      <c r="AC491" s="76"/>
      <c r="AD491" s="76"/>
      <c r="AE491" s="76"/>
      <c r="AF491" s="76"/>
      <c r="AG491" s="145"/>
      <c r="AH491"/>
      <c r="AI491" s="148">
        <f t="shared" ref="AI491:AI554" si="259">L491*J491</f>
        <v>0</v>
      </c>
      <c r="AJ491" s="148">
        <f t="shared" ref="AJ491:AJ554" si="260">N491*J491</f>
        <v>0</v>
      </c>
      <c r="AK491" s="148">
        <f t="shared" ref="AK491:AK554" si="261">P491*J491</f>
        <v>0</v>
      </c>
      <c r="AL491" s="148">
        <f t="shared" ref="AL491:AL554" si="262">R491*J491</f>
        <v>0</v>
      </c>
      <c r="AM491" s="148">
        <f t="shared" ref="AM491:AM554" si="263">T491*J491</f>
        <v>0</v>
      </c>
      <c r="AN491" s="148">
        <f t="shared" ref="AN491:AN554" si="264">IF(F491="No",J491,0)</f>
        <v>0</v>
      </c>
      <c r="AO491" s="150"/>
      <c r="AP491" s="149" t="e">
        <f t="shared" ref="AP491:AP554" si="265">(J491*L491)*(AA491/J491)</f>
        <v>#DIV/0!</v>
      </c>
      <c r="AQ491" s="149" t="e">
        <f t="shared" ref="AQ491:AQ554" si="266">(J491*N491)*(AA491/J491)</f>
        <v>#DIV/0!</v>
      </c>
      <c r="AR491" s="149" t="e">
        <f t="shared" ref="AR491:AR554" si="267">(J491*P491)*(AA491/J491)</f>
        <v>#DIV/0!</v>
      </c>
      <c r="AS491" s="149" t="e">
        <f t="shared" ref="AS491:AS554" si="268">(J491*R491)*(AA491/J491)</f>
        <v>#DIV/0!</v>
      </c>
      <c r="AT491" s="149" t="e">
        <f t="shared" ref="AT491:AT554" si="269">(J491*T491)*(AA491/J491)</f>
        <v>#DIV/0!</v>
      </c>
      <c r="AU491" s="148">
        <f t="shared" ref="AU491:AU554" si="270">IF(F491="No",AA491,0)</f>
        <v>0</v>
      </c>
      <c r="AV491" s="149" t="e">
        <f t="shared" ref="AV491:AV554" si="271">(J491*L491)*(AB491/J491)</f>
        <v>#DIV/0!</v>
      </c>
      <c r="AW491" s="149" t="e">
        <f t="shared" ref="AW491:AW554" si="272">(J491*N491)*(AB491/J491)</f>
        <v>#DIV/0!</v>
      </c>
      <c r="AX491" s="149" t="e">
        <f t="shared" ref="AX491:AX554" si="273">(J491*P491)*(AB491/J491)</f>
        <v>#DIV/0!</v>
      </c>
      <c r="AY491" s="149" t="e">
        <f t="shared" ref="AY491:AY554" si="274">(J491*R491)*(AB491/J491)</f>
        <v>#DIV/0!</v>
      </c>
      <c r="AZ491" s="149" t="e">
        <f t="shared" ref="AZ491:AZ554" si="275">(J491*T491)*(AB491/J491)</f>
        <v>#DIV/0!</v>
      </c>
      <c r="BA491" s="148">
        <f t="shared" ref="BA491:BA554" si="276">IF(F491="No",AB491,0)</f>
        <v>0</v>
      </c>
      <c r="BB491" s="149" t="e">
        <f t="shared" ref="BB491:BB554" si="277">(J491*L491)*(AC491/J491)</f>
        <v>#DIV/0!</v>
      </c>
      <c r="BC491" s="149" t="e">
        <f t="shared" ref="BC491:BC554" si="278">(J491*N491)*(AC491/J491)</f>
        <v>#DIV/0!</v>
      </c>
      <c r="BD491" s="149" t="e">
        <f t="shared" ref="BD491:BD554" si="279">(J491*P491)*(AC491/J491)</f>
        <v>#DIV/0!</v>
      </c>
      <c r="BE491" s="149" t="e">
        <f t="shared" ref="BE491:BE554" si="280">(J491*R491)*(AC491/J491)</f>
        <v>#DIV/0!</v>
      </c>
      <c r="BF491" s="149" t="e">
        <f t="shared" ref="BF491:BF554" si="281">(J491*T491)*(AC491/J491)</f>
        <v>#DIV/0!</v>
      </c>
      <c r="BG491" s="148">
        <f t="shared" ref="BG491:BG554" si="282">IF(F491="No",AC491,0)</f>
        <v>0</v>
      </c>
      <c r="BH491" s="149" t="e">
        <f t="shared" ref="BH491:BH554" si="283">(J491*L491)*(AD491/J491)</f>
        <v>#DIV/0!</v>
      </c>
      <c r="BI491" s="149" t="e">
        <f t="shared" ref="BI491:BI554" si="284">(J491*N491)*(AD491/J491)</f>
        <v>#DIV/0!</v>
      </c>
      <c r="BJ491" s="149" t="e">
        <f t="shared" ref="BJ491:BJ554" si="285">(J491*P491)*(AD491/J491)</f>
        <v>#DIV/0!</v>
      </c>
      <c r="BK491" s="149" t="e">
        <f t="shared" ref="BK491:BK554" si="286">(J491*R491)*(AD491/J491)</f>
        <v>#DIV/0!</v>
      </c>
      <c r="BL491" s="149" t="e">
        <f t="shared" ref="BL491:BL554" si="287">(J491*T491)*(AD491/J491)</f>
        <v>#DIV/0!</v>
      </c>
      <c r="BM491" s="148">
        <f t="shared" ref="BM491:BM554" si="288">IF(F491="No",AD491,0)</f>
        <v>0</v>
      </c>
      <c r="BN491" s="149" t="e">
        <f t="shared" ref="BN491:BN554" si="289">(J491*L491)*(AE491/J491)</f>
        <v>#DIV/0!</v>
      </c>
      <c r="BO491" s="149" t="e">
        <f t="shared" ref="BO491:BO554" si="290">(J491*N491)*(AE491/J491)</f>
        <v>#DIV/0!</v>
      </c>
      <c r="BP491" s="149" t="e">
        <f t="shared" ref="BP491:BP554" si="291">(J491*P491)*(AE491/J491)</f>
        <v>#DIV/0!</v>
      </c>
      <c r="BQ491" s="149" t="e">
        <f t="shared" ref="BQ491:BQ554" si="292">(J491*R491)*(AE491/J491)</f>
        <v>#DIV/0!</v>
      </c>
      <c r="BR491" s="149" t="e">
        <f t="shared" ref="BR491:BR554" si="293">(J491*T491)*(AE491/J491)</f>
        <v>#DIV/0!</v>
      </c>
      <c r="BS491" s="148">
        <f t="shared" ref="BS491:BS554" si="294">IF(F491="No",AE491,0)</f>
        <v>0</v>
      </c>
      <c r="BT491" s="150"/>
      <c r="BU491" s="150" t="e">
        <f>VLOOKUP(I491,Lists!$D$2:$D$19,1,FALSE)</f>
        <v>#N/A</v>
      </c>
      <c r="BV491" s="150" t="e">
        <f>VLOOKUP($I491,Blends!$B$2:$B$115,1,FALSE)</f>
        <v>#N/A</v>
      </c>
      <c r="BW491" s="150"/>
      <c r="BX491" s="151">
        <f>ROUND(IF($I491="Other HFC Blend",(AA491*$L491*SUMIF(Lists!$E$2:$E$133,'Quarterly Information'!$K491,Exchange_Value)+AA491*$N491*SUMIF(Lists!$E$2:$E$133,'Quarterly Information'!$M491,Exchange_Value)+AA491*$P491*SUMIF(Lists!$E$2:$E$133,'Quarterly Information'!$O491,Exchange_Value)+AA491*$R491*SUMIF(Lists!$E$2:$E$133,'Quarterly Information'!$Q491,Exchange_Value)+AA491*$T491*SUMIF(Lists!$E$2:$E$133,'Quarterly Information'!$S491,Exchange_Value))/1000,AA491*SUMIF(Lists!$E$2:$E$133,$I491,Exchange_Value)/1000),1)</f>
        <v>0</v>
      </c>
      <c r="BY491" s="151">
        <f>ROUND(IF($I491="Other HFC Blend",(AB491*$L491*SUMIF(Lists!$E$2:$E$133,'Quarterly Information'!$K491,Exchange_Value)+AB491*$N491*SUMIF(Lists!$E$2:$E$133,'Quarterly Information'!$M491,Exchange_Value)+AB491*$P491*SUMIF(Lists!$E$2:$E$133,'Quarterly Information'!$O491,Exchange_Value)+AB491*$R491*SUMIF(Lists!$E$2:$E$133,'Quarterly Information'!$Q491,Exchange_Value)+AB491*$T491*SUMIF(Lists!$E$2:$E$133,'Quarterly Information'!$S491,Exchange_Value))/1000,AB491*SUMIF(Lists!$E$2:$E$133,$I491,Exchange_Value)/1000),1)</f>
        <v>0</v>
      </c>
      <c r="BZ491" s="151">
        <f>ROUND(IF($I491="Other HFC Blend",(AC491*$L491*SUMIF(Lists!$E$2:$E$133,'Quarterly Information'!$K491,Exchange_Value)+AC491*$N491*SUMIF(Lists!$E$2:$E$133,'Quarterly Information'!$M491,Exchange_Value)+AC491*$P491*SUMIF(Lists!$E$2:$E$133,'Quarterly Information'!$O491,Exchange_Value)+AC491*$R491*SUMIF(Lists!$E$2:$E$133,'Quarterly Information'!$Q491,Exchange_Value)+AC491*$T491*SUMIF(Lists!$E$2:$E$133,'Quarterly Information'!$S491,Exchange_Value))/1000,AC491*SUMIF(Lists!$E$2:$E$133,$I491,Exchange_Value)/1000),1)</f>
        <v>0</v>
      </c>
      <c r="CA491" s="151">
        <f>ROUND(IF($I491="Other HFC Blend",(AD491*$L491*SUMIF(Lists!$E$2:$E$133,'Quarterly Information'!$K491,Exchange_Value)+AD491*$N491*SUMIF(Lists!$E$2:$E$133,'Quarterly Information'!$M491,Exchange_Value)+AD491*$P491*SUMIF(Lists!$E$2:$E$133,'Quarterly Information'!$O491,Exchange_Value)+AD491*$R491*SUMIF(Lists!$E$2:$E$133,'Quarterly Information'!$Q491,Exchange_Value)+AD491*$T491*SUMIF(Lists!$E$2:$E$133,'Quarterly Information'!$S491,Exchange_Value))/1000,AD491*SUMIF(Lists!$E$2:$E$133,$I491,Exchange_Value)/1000),1)</f>
        <v>0</v>
      </c>
      <c r="CB491" s="151">
        <f>ROUND(IF($I491="Other HFC Blend",(AE491*$L491*SUMIF(Lists!$E$2:$E$133,'Quarterly Information'!$K491,Exchange_Value)+AE491*$N491*SUMIF(Lists!$E$2:$E$133,'Quarterly Information'!$M491,Exchange_Value)+AE491*$P491*SUMIF(Lists!$E$2:$E$133,'Quarterly Information'!$O491,Exchange_Value)+AE491*$R491*SUMIF(Lists!$E$2:$E$133,'Quarterly Information'!$Q491,Exchange_Value)+AE491*$T491*SUMIF(Lists!$E$2:$E$133,'Quarterly Information'!$S491,Exchange_Value))/1000,AE491*SUMIF(Lists!$E$2:$E$133,$I491,Exchange_Value)/1000),1)</f>
        <v>0</v>
      </c>
      <c r="CC491" s="151">
        <f>ROUND(IF($I491="Other HFC Blend",(AF491*$L491*SUMIF(Lists!$E$2:$E$133,'Quarterly Information'!$K491,Exchange_Value)+AF491*$N491*SUMIF(Lists!$E$2:$E$133,'Quarterly Information'!$M491,Exchange_Value)+AF491*$P491*SUMIF(Lists!$E$2:$E$133,'Quarterly Information'!$O491,Exchange_Value)+AF491*$R491*SUMIF(Lists!$E$2:$E$133,'Quarterly Information'!$Q491,Exchange_Value)+AF491*$T491*SUMIF(Lists!$E$2:$E$133,'Quarterly Information'!$S491,Exchange_Value))/1000,AF491*SUMIF(Lists!$E$2:$E$133,$I491,Exchange_Value)/1000),1)</f>
        <v>0</v>
      </c>
    </row>
    <row r="492" spans="1:81" ht="14.1">
      <c r="A492" s="18">
        <v>450</v>
      </c>
      <c r="B492" s="46" t="str">
        <f t="shared" ref="B492:B555" si="295">IF(C492&gt;0,A492,"")</f>
        <v/>
      </c>
      <c r="C492" s="72"/>
      <c r="D492" s="47"/>
      <c r="E492" s="81"/>
      <c r="F492" s="48"/>
      <c r="G492" s="49"/>
      <c r="H492" s="50"/>
      <c r="I492" s="92"/>
      <c r="J492" s="104"/>
      <c r="K492" s="109"/>
      <c r="L492" s="51"/>
      <c r="M492" s="48"/>
      <c r="N492" s="51"/>
      <c r="O492" s="48"/>
      <c r="P492" s="51"/>
      <c r="Q492" s="69"/>
      <c r="R492" s="51"/>
      <c r="S492" s="69"/>
      <c r="T492" s="110"/>
      <c r="U492" s="107"/>
      <c r="V492" s="48"/>
      <c r="W492" s="52"/>
      <c r="X492" s="48"/>
      <c r="Y492" s="116"/>
      <c r="Z492" s="133"/>
      <c r="AA492" s="131"/>
      <c r="AB492" s="76"/>
      <c r="AC492" s="76"/>
      <c r="AD492" s="76"/>
      <c r="AE492" s="76"/>
      <c r="AF492" s="76"/>
      <c r="AG492" s="145"/>
      <c r="AH492"/>
      <c r="AI492" s="148">
        <f t="shared" si="259"/>
        <v>0</v>
      </c>
      <c r="AJ492" s="148">
        <f t="shared" si="260"/>
        <v>0</v>
      </c>
      <c r="AK492" s="148">
        <f t="shared" si="261"/>
        <v>0</v>
      </c>
      <c r="AL492" s="148">
        <f t="shared" si="262"/>
        <v>0</v>
      </c>
      <c r="AM492" s="148">
        <f t="shared" si="263"/>
        <v>0</v>
      </c>
      <c r="AN492" s="148">
        <f t="shared" si="264"/>
        <v>0</v>
      </c>
      <c r="AO492" s="150"/>
      <c r="AP492" s="149" t="e">
        <f t="shared" si="265"/>
        <v>#DIV/0!</v>
      </c>
      <c r="AQ492" s="149" t="e">
        <f t="shared" si="266"/>
        <v>#DIV/0!</v>
      </c>
      <c r="AR492" s="149" t="e">
        <f t="shared" si="267"/>
        <v>#DIV/0!</v>
      </c>
      <c r="AS492" s="149" t="e">
        <f t="shared" si="268"/>
        <v>#DIV/0!</v>
      </c>
      <c r="AT492" s="149" t="e">
        <f t="shared" si="269"/>
        <v>#DIV/0!</v>
      </c>
      <c r="AU492" s="148">
        <f t="shared" si="270"/>
        <v>0</v>
      </c>
      <c r="AV492" s="149" t="e">
        <f t="shared" si="271"/>
        <v>#DIV/0!</v>
      </c>
      <c r="AW492" s="149" t="e">
        <f t="shared" si="272"/>
        <v>#DIV/0!</v>
      </c>
      <c r="AX492" s="149" t="e">
        <f t="shared" si="273"/>
        <v>#DIV/0!</v>
      </c>
      <c r="AY492" s="149" t="e">
        <f t="shared" si="274"/>
        <v>#DIV/0!</v>
      </c>
      <c r="AZ492" s="149" t="e">
        <f t="shared" si="275"/>
        <v>#DIV/0!</v>
      </c>
      <c r="BA492" s="148">
        <f t="shared" si="276"/>
        <v>0</v>
      </c>
      <c r="BB492" s="149" t="e">
        <f t="shared" si="277"/>
        <v>#DIV/0!</v>
      </c>
      <c r="BC492" s="149" t="e">
        <f t="shared" si="278"/>
        <v>#DIV/0!</v>
      </c>
      <c r="BD492" s="149" t="e">
        <f t="shared" si="279"/>
        <v>#DIV/0!</v>
      </c>
      <c r="BE492" s="149" t="e">
        <f t="shared" si="280"/>
        <v>#DIV/0!</v>
      </c>
      <c r="BF492" s="149" t="e">
        <f t="shared" si="281"/>
        <v>#DIV/0!</v>
      </c>
      <c r="BG492" s="148">
        <f t="shared" si="282"/>
        <v>0</v>
      </c>
      <c r="BH492" s="149" t="e">
        <f t="shared" si="283"/>
        <v>#DIV/0!</v>
      </c>
      <c r="BI492" s="149" t="e">
        <f t="shared" si="284"/>
        <v>#DIV/0!</v>
      </c>
      <c r="BJ492" s="149" t="e">
        <f t="shared" si="285"/>
        <v>#DIV/0!</v>
      </c>
      <c r="BK492" s="149" t="e">
        <f t="shared" si="286"/>
        <v>#DIV/0!</v>
      </c>
      <c r="BL492" s="149" t="e">
        <f t="shared" si="287"/>
        <v>#DIV/0!</v>
      </c>
      <c r="BM492" s="148">
        <f t="shared" si="288"/>
        <v>0</v>
      </c>
      <c r="BN492" s="149" t="e">
        <f t="shared" si="289"/>
        <v>#DIV/0!</v>
      </c>
      <c r="BO492" s="149" t="e">
        <f t="shared" si="290"/>
        <v>#DIV/0!</v>
      </c>
      <c r="BP492" s="149" t="e">
        <f t="shared" si="291"/>
        <v>#DIV/0!</v>
      </c>
      <c r="BQ492" s="149" t="e">
        <f t="shared" si="292"/>
        <v>#DIV/0!</v>
      </c>
      <c r="BR492" s="149" t="e">
        <f t="shared" si="293"/>
        <v>#DIV/0!</v>
      </c>
      <c r="BS492" s="148">
        <f t="shared" si="294"/>
        <v>0</v>
      </c>
      <c r="BT492" s="150"/>
      <c r="BU492" s="150" t="e">
        <f>VLOOKUP(I492,Lists!$D$2:$D$19,1,FALSE)</f>
        <v>#N/A</v>
      </c>
      <c r="BV492" s="150" t="e">
        <f>VLOOKUP($I492,Blends!$B$2:$B$115,1,FALSE)</f>
        <v>#N/A</v>
      </c>
      <c r="BW492" s="150"/>
      <c r="BX492" s="151">
        <f>ROUND(IF($I492="Other HFC Blend",(AA492*$L492*SUMIF(Lists!$E$2:$E$133,'Quarterly Information'!$K492,Exchange_Value)+AA492*$N492*SUMIF(Lists!$E$2:$E$133,'Quarterly Information'!$M492,Exchange_Value)+AA492*$P492*SUMIF(Lists!$E$2:$E$133,'Quarterly Information'!$O492,Exchange_Value)+AA492*$R492*SUMIF(Lists!$E$2:$E$133,'Quarterly Information'!$Q492,Exchange_Value)+AA492*$T492*SUMIF(Lists!$E$2:$E$133,'Quarterly Information'!$S492,Exchange_Value))/1000,AA492*SUMIF(Lists!$E$2:$E$133,$I492,Exchange_Value)/1000),1)</f>
        <v>0</v>
      </c>
      <c r="BY492" s="151">
        <f>ROUND(IF($I492="Other HFC Blend",(AB492*$L492*SUMIF(Lists!$E$2:$E$133,'Quarterly Information'!$K492,Exchange_Value)+AB492*$N492*SUMIF(Lists!$E$2:$E$133,'Quarterly Information'!$M492,Exchange_Value)+AB492*$P492*SUMIF(Lists!$E$2:$E$133,'Quarterly Information'!$O492,Exchange_Value)+AB492*$R492*SUMIF(Lists!$E$2:$E$133,'Quarterly Information'!$Q492,Exchange_Value)+AB492*$T492*SUMIF(Lists!$E$2:$E$133,'Quarterly Information'!$S492,Exchange_Value))/1000,AB492*SUMIF(Lists!$E$2:$E$133,$I492,Exchange_Value)/1000),1)</f>
        <v>0</v>
      </c>
      <c r="BZ492" s="151">
        <f>ROUND(IF($I492="Other HFC Blend",(AC492*$L492*SUMIF(Lists!$E$2:$E$133,'Quarterly Information'!$K492,Exchange_Value)+AC492*$N492*SUMIF(Lists!$E$2:$E$133,'Quarterly Information'!$M492,Exchange_Value)+AC492*$P492*SUMIF(Lists!$E$2:$E$133,'Quarterly Information'!$O492,Exchange_Value)+AC492*$R492*SUMIF(Lists!$E$2:$E$133,'Quarterly Information'!$Q492,Exchange_Value)+AC492*$T492*SUMIF(Lists!$E$2:$E$133,'Quarterly Information'!$S492,Exchange_Value))/1000,AC492*SUMIF(Lists!$E$2:$E$133,$I492,Exchange_Value)/1000),1)</f>
        <v>0</v>
      </c>
      <c r="CA492" s="151">
        <f>ROUND(IF($I492="Other HFC Blend",(AD492*$L492*SUMIF(Lists!$E$2:$E$133,'Quarterly Information'!$K492,Exchange_Value)+AD492*$N492*SUMIF(Lists!$E$2:$E$133,'Quarterly Information'!$M492,Exchange_Value)+AD492*$P492*SUMIF(Lists!$E$2:$E$133,'Quarterly Information'!$O492,Exchange_Value)+AD492*$R492*SUMIF(Lists!$E$2:$E$133,'Quarterly Information'!$Q492,Exchange_Value)+AD492*$T492*SUMIF(Lists!$E$2:$E$133,'Quarterly Information'!$S492,Exchange_Value))/1000,AD492*SUMIF(Lists!$E$2:$E$133,$I492,Exchange_Value)/1000),1)</f>
        <v>0</v>
      </c>
      <c r="CB492" s="151">
        <f>ROUND(IF($I492="Other HFC Blend",(AE492*$L492*SUMIF(Lists!$E$2:$E$133,'Quarterly Information'!$K492,Exchange_Value)+AE492*$N492*SUMIF(Lists!$E$2:$E$133,'Quarterly Information'!$M492,Exchange_Value)+AE492*$P492*SUMIF(Lists!$E$2:$E$133,'Quarterly Information'!$O492,Exchange_Value)+AE492*$R492*SUMIF(Lists!$E$2:$E$133,'Quarterly Information'!$Q492,Exchange_Value)+AE492*$T492*SUMIF(Lists!$E$2:$E$133,'Quarterly Information'!$S492,Exchange_Value))/1000,AE492*SUMIF(Lists!$E$2:$E$133,$I492,Exchange_Value)/1000),1)</f>
        <v>0</v>
      </c>
      <c r="CC492" s="151">
        <f>ROUND(IF($I492="Other HFC Blend",(AF492*$L492*SUMIF(Lists!$E$2:$E$133,'Quarterly Information'!$K492,Exchange_Value)+AF492*$N492*SUMIF(Lists!$E$2:$E$133,'Quarterly Information'!$M492,Exchange_Value)+AF492*$P492*SUMIF(Lists!$E$2:$E$133,'Quarterly Information'!$O492,Exchange_Value)+AF492*$R492*SUMIF(Lists!$E$2:$E$133,'Quarterly Information'!$Q492,Exchange_Value)+AF492*$T492*SUMIF(Lists!$E$2:$E$133,'Quarterly Information'!$S492,Exchange_Value))/1000,AF492*SUMIF(Lists!$E$2:$E$133,$I492,Exchange_Value)/1000),1)</f>
        <v>0</v>
      </c>
    </row>
    <row r="493" spans="1:81" ht="14.1">
      <c r="A493" s="18">
        <v>451</v>
      </c>
      <c r="B493" s="46" t="str">
        <f t="shared" si="295"/>
        <v/>
      </c>
      <c r="C493" s="72"/>
      <c r="D493" s="47"/>
      <c r="E493" s="81"/>
      <c r="F493" s="48"/>
      <c r="G493" s="49"/>
      <c r="H493" s="50"/>
      <c r="I493" s="92"/>
      <c r="J493" s="104"/>
      <c r="K493" s="109"/>
      <c r="L493" s="51"/>
      <c r="M493" s="48"/>
      <c r="N493" s="51"/>
      <c r="O493" s="48"/>
      <c r="P493" s="51"/>
      <c r="Q493" s="69"/>
      <c r="R493" s="51"/>
      <c r="S493" s="69"/>
      <c r="T493" s="110"/>
      <c r="U493" s="107"/>
      <c r="V493" s="48"/>
      <c r="W493" s="52"/>
      <c r="X493" s="48"/>
      <c r="Y493" s="116"/>
      <c r="Z493" s="133"/>
      <c r="AA493" s="131"/>
      <c r="AB493" s="76"/>
      <c r="AC493" s="76"/>
      <c r="AD493" s="76"/>
      <c r="AE493" s="76"/>
      <c r="AF493" s="76"/>
      <c r="AG493" s="145"/>
      <c r="AH493"/>
      <c r="AI493" s="148">
        <f t="shared" si="259"/>
        <v>0</v>
      </c>
      <c r="AJ493" s="148">
        <f t="shared" si="260"/>
        <v>0</v>
      </c>
      <c r="AK493" s="148">
        <f t="shared" si="261"/>
        <v>0</v>
      </c>
      <c r="AL493" s="148">
        <f t="shared" si="262"/>
        <v>0</v>
      </c>
      <c r="AM493" s="148">
        <f t="shared" si="263"/>
        <v>0</v>
      </c>
      <c r="AN493" s="148">
        <f t="shared" si="264"/>
        <v>0</v>
      </c>
      <c r="AO493" s="150"/>
      <c r="AP493" s="149" t="e">
        <f t="shared" si="265"/>
        <v>#DIV/0!</v>
      </c>
      <c r="AQ493" s="149" t="e">
        <f t="shared" si="266"/>
        <v>#DIV/0!</v>
      </c>
      <c r="AR493" s="149" t="e">
        <f t="shared" si="267"/>
        <v>#DIV/0!</v>
      </c>
      <c r="AS493" s="149" t="e">
        <f t="shared" si="268"/>
        <v>#DIV/0!</v>
      </c>
      <c r="AT493" s="149" t="e">
        <f t="shared" si="269"/>
        <v>#DIV/0!</v>
      </c>
      <c r="AU493" s="148">
        <f t="shared" si="270"/>
        <v>0</v>
      </c>
      <c r="AV493" s="149" t="e">
        <f t="shared" si="271"/>
        <v>#DIV/0!</v>
      </c>
      <c r="AW493" s="149" t="e">
        <f t="shared" si="272"/>
        <v>#DIV/0!</v>
      </c>
      <c r="AX493" s="149" t="e">
        <f t="shared" si="273"/>
        <v>#DIV/0!</v>
      </c>
      <c r="AY493" s="149" t="e">
        <f t="shared" si="274"/>
        <v>#DIV/0!</v>
      </c>
      <c r="AZ493" s="149" t="e">
        <f t="shared" si="275"/>
        <v>#DIV/0!</v>
      </c>
      <c r="BA493" s="148">
        <f t="shared" si="276"/>
        <v>0</v>
      </c>
      <c r="BB493" s="149" t="e">
        <f t="shared" si="277"/>
        <v>#DIV/0!</v>
      </c>
      <c r="BC493" s="149" t="e">
        <f t="shared" si="278"/>
        <v>#DIV/0!</v>
      </c>
      <c r="BD493" s="149" t="e">
        <f t="shared" si="279"/>
        <v>#DIV/0!</v>
      </c>
      <c r="BE493" s="149" t="e">
        <f t="shared" si="280"/>
        <v>#DIV/0!</v>
      </c>
      <c r="BF493" s="149" t="e">
        <f t="shared" si="281"/>
        <v>#DIV/0!</v>
      </c>
      <c r="BG493" s="148">
        <f t="shared" si="282"/>
        <v>0</v>
      </c>
      <c r="BH493" s="149" t="e">
        <f t="shared" si="283"/>
        <v>#DIV/0!</v>
      </c>
      <c r="BI493" s="149" t="e">
        <f t="shared" si="284"/>
        <v>#DIV/0!</v>
      </c>
      <c r="BJ493" s="149" t="e">
        <f t="shared" si="285"/>
        <v>#DIV/0!</v>
      </c>
      <c r="BK493" s="149" t="e">
        <f t="shared" si="286"/>
        <v>#DIV/0!</v>
      </c>
      <c r="BL493" s="149" t="e">
        <f t="shared" si="287"/>
        <v>#DIV/0!</v>
      </c>
      <c r="BM493" s="148">
        <f t="shared" si="288"/>
        <v>0</v>
      </c>
      <c r="BN493" s="149" t="e">
        <f t="shared" si="289"/>
        <v>#DIV/0!</v>
      </c>
      <c r="BO493" s="149" t="e">
        <f t="shared" si="290"/>
        <v>#DIV/0!</v>
      </c>
      <c r="BP493" s="149" t="e">
        <f t="shared" si="291"/>
        <v>#DIV/0!</v>
      </c>
      <c r="BQ493" s="149" t="e">
        <f t="shared" si="292"/>
        <v>#DIV/0!</v>
      </c>
      <c r="BR493" s="149" t="e">
        <f t="shared" si="293"/>
        <v>#DIV/0!</v>
      </c>
      <c r="BS493" s="148">
        <f t="shared" si="294"/>
        <v>0</v>
      </c>
      <c r="BT493" s="150"/>
      <c r="BU493" s="150" t="e">
        <f>VLOOKUP(I493,Lists!$D$2:$D$19,1,FALSE)</f>
        <v>#N/A</v>
      </c>
      <c r="BV493" s="150" t="e">
        <f>VLOOKUP($I493,Blends!$B$2:$B$115,1,FALSE)</f>
        <v>#N/A</v>
      </c>
      <c r="BW493" s="150"/>
      <c r="BX493" s="151">
        <f>ROUND(IF($I493="Other HFC Blend",(AA493*$L493*SUMIF(Lists!$E$2:$E$133,'Quarterly Information'!$K493,Exchange_Value)+AA493*$N493*SUMIF(Lists!$E$2:$E$133,'Quarterly Information'!$M493,Exchange_Value)+AA493*$P493*SUMIF(Lists!$E$2:$E$133,'Quarterly Information'!$O493,Exchange_Value)+AA493*$R493*SUMIF(Lists!$E$2:$E$133,'Quarterly Information'!$Q493,Exchange_Value)+AA493*$T493*SUMIF(Lists!$E$2:$E$133,'Quarterly Information'!$S493,Exchange_Value))/1000,AA493*SUMIF(Lists!$E$2:$E$133,$I493,Exchange_Value)/1000),1)</f>
        <v>0</v>
      </c>
      <c r="BY493" s="151">
        <f>ROUND(IF($I493="Other HFC Blend",(AB493*$L493*SUMIF(Lists!$E$2:$E$133,'Quarterly Information'!$K493,Exchange_Value)+AB493*$N493*SUMIF(Lists!$E$2:$E$133,'Quarterly Information'!$M493,Exchange_Value)+AB493*$P493*SUMIF(Lists!$E$2:$E$133,'Quarterly Information'!$O493,Exchange_Value)+AB493*$R493*SUMIF(Lists!$E$2:$E$133,'Quarterly Information'!$Q493,Exchange_Value)+AB493*$T493*SUMIF(Lists!$E$2:$E$133,'Quarterly Information'!$S493,Exchange_Value))/1000,AB493*SUMIF(Lists!$E$2:$E$133,$I493,Exchange_Value)/1000),1)</f>
        <v>0</v>
      </c>
      <c r="BZ493" s="151">
        <f>ROUND(IF($I493="Other HFC Blend",(AC493*$L493*SUMIF(Lists!$E$2:$E$133,'Quarterly Information'!$K493,Exchange_Value)+AC493*$N493*SUMIF(Lists!$E$2:$E$133,'Quarterly Information'!$M493,Exchange_Value)+AC493*$P493*SUMIF(Lists!$E$2:$E$133,'Quarterly Information'!$O493,Exchange_Value)+AC493*$R493*SUMIF(Lists!$E$2:$E$133,'Quarterly Information'!$Q493,Exchange_Value)+AC493*$T493*SUMIF(Lists!$E$2:$E$133,'Quarterly Information'!$S493,Exchange_Value))/1000,AC493*SUMIF(Lists!$E$2:$E$133,$I493,Exchange_Value)/1000),1)</f>
        <v>0</v>
      </c>
      <c r="CA493" s="151">
        <f>ROUND(IF($I493="Other HFC Blend",(AD493*$L493*SUMIF(Lists!$E$2:$E$133,'Quarterly Information'!$K493,Exchange_Value)+AD493*$N493*SUMIF(Lists!$E$2:$E$133,'Quarterly Information'!$M493,Exchange_Value)+AD493*$P493*SUMIF(Lists!$E$2:$E$133,'Quarterly Information'!$O493,Exchange_Value)+AD493*$R493*SUMIF(Lists!$E$2:$E$133,'Quarterly Information'!$Q493,Exchange_Value)+AD493*$T493*SUMIF(Lists!$E$2:$E$133,'Quarterly Information'!$S493,Exchange_Value))/1000,AD493*SUMIF(Lists!$E$2:$E$133,$I493,Exchange_Value)/1000),1)</f>
        <v>0</v>
      </c>
      <c r="CB493" s="151">
        <f>ROUND(IF($I493="Other HFC Blend",(AE493*$L493*SUMIF(Lists!$E$2:$E$133,'Quarterly Information'!$K493,Exchange_Value)+AE493*$N493*SUMIF(Lists!$E$2:$E$133,'Quarterly Information'!$M493,Exchange_Value)+AE493*$P493*SUMIF(Lists!$E$2:$E$133,'Quarterly Information'!$O493,Exchange_Value)+AE493*$R493*SUMIF(Lists!$E$2:$E$133,'Quarterly Information'!$Q493,Exchange_Value)+AE493*$T493*SUMIF(Lists!$E$2:$E$133,'Quarterly Information'!$S493,Exchange_Value))/1000,AE493*SUMIF(Lists!$E$2:$E$133,$I493,Exchange_Value)/1000),1)</f>
        <v>0</v>
      </c>
      <c r="CC493" s="151">
        <f>ROUND(IF($I493="Other HFC Blend",(AF493*$L493*SUMIF(Lists!$E$2:$E$133,'Quarterly Information'!$K493,Exchange_Value)+AF493*$N493*SUMIF(Lists!$E$2:$E$133,'Quarterly Information'!$M493,Exchange_Value)+AF493*$P493*SUMIF(Lists!$E$2:$E$133,'Quarterly Information'!$O493,Exchange_Value)+AF493*$R493*SUMIF(Lists!$E$2:$E$133,'Quarterly Information'!$Q493,Exchange_Value)+AF493*$T493*SUMIF(Lists!$E$2:$E$133,'Quarterly Information'!$S493,Exchange_Value))/1000,AF493*SUMIF(Lists!$E$2:$E$133,$I493,Exchange_Value)/1000),1)</f>
        <v>0</v>
      </c>
    </row>
    <row r="494" spans="1:81" ht="14.1">
      <c r="A494" s="18">
        <v>452</v>
      </c>
      <c r="B494" s="46" t="str">
        <f t="shared" si="295"/>
        <v/>
      </c>
      <c r="C494" s="72"/>
      <c r="D494" s="47"/>
      <c r="E494" s="81"/>
      <c r="F494" s="48"/>
      <c r="G494" s="49"/>
      <c r="H494" s="50"/>
      <c r="I494" s="92"/>
      <c r="J494" s="104"/>
      <c r="K494" s="109"/>
      <c r="L494" s="51"/>
      <c r="M494" s="48"/>
      <c r="N494" s="51"/>
      <c r="O494" s="48"/>
      <c r="P494" s="51"/>
      <c r="Q494" s="69"/>
      <c r="R494" s="51"/>
      <c r="S494" s="69"/>
      <c r="T494" s="110"/>
      <c r="U494" s="107"/>
      <c r="V494" s="48"/>
      <c r="W494" s="52"/>
      <c r="X494" s="48"/>
      <c r="Y494" s="116"/>
      <c r="Z494" s="133"/>
      <c r="AA494" s="131"/>
      <c r="AB494" s="76"/>
      <c r="AC494" s="76"/>
      <c r="AD494" s="76"/>
      <c r="AE494" s="76"/>
      <c r="AF494" s="76"/>
      <c r="AG494" s="145"/>
      <c r="AH494"/>
      <c r="AI494" s="148">
        <f t="shared" si="259"/>
        <v>0</v>
      </c>
      <c r="AJ494" s="148">
        <f t="shared" si="260"/>
        <v>0</v>
      </c>
      <c r="AK494" s="148">
        <f t="shared" si="261"/>
        <v>0</v>
      </c>
      <c r="AL494" s="148">
        <f t="shared" si="262"/>
        <v>0</v>
      </c>
      <c r="AM494" s="148">
        <f t="shared" si="263"/>
        <v>0</v>
      </c>
      <c r="AN494" s="148">
        <f t="shared" si="264"/>
        <v>0</v>
      </c>
      <c r="AO494" s="150"/>
      <c r="AP494" s="149" t="e">
        <f t="shared" si="265"/>
        <v>#DIV/0!</v>
      </c>
      <c r="AQ494" s="149" t="e">
        <f t="shared" si="266"/>
        <v>#DIV/0!</v>
      </c>
      <c r="AR494" s="149" t="e">
        <f t="shared" si="267"/>
        <v>#DIV/0!</v>
      </c>
      <c r="AS494" s="149" t="e">
        <f t="shared" si="268"/>
        <v>#DIV/0!</v>
      </c>
      <c r="AT494" s="149" t="e">
        <f t="shared" si="269"/>
        <v>#DIV/0!</v>
      </c>
      <c r="AU494" s="148">
        <f t="shared" si="270"/>
        <v>0</v>
      </c>
      <c r="AV494" s="149" t="e">
        <f t="shared" si="271"/>
        <v>#DIV/0!</v>
      </c>
      <c r="AW494" s="149" t="e">
        <f t="shared" si="272"/>
        <v>#DIV/0!</v>
      </c>
      <c r="AX494" s="149" t="e">
        <f t="shared" si="273"/>
        <v>#DIV/0!</v>
      </c>
      <c r="AY494" s="149" t="e">
        <f t="shared" si="274"/>
        <v>#DIV/0!</v>
      </c>
      <c r="AZ494" s="149" t="e">
        <f t="shared" si="275"/>
        <v>#DIV/0!</v>
      </c>
      <c r="BA494" s="148">
        <f t="shared" si="276"/>
        <v>0</v>
      </c>
      <c r="BB494" s="149" t="e">
        <f t="shared" si="277"/>
        <v>#DIV/0!</v>
      </c>
      <c r="BC494" s="149" t="e">
        <f t="shared" si="278"/>
        <v>#DIV/0!</v>
      </c>
      <c r="BD494" s="149" t="e">
        <f t="shared" si="279"/>
        <v>#DIV/0!</v>
      </c>
      <c r="BE494" s="149" t="e">
        <f t="shared" si="280"/>
        <v>#DIV/0!</v>
      </c>
      <c r="BF494" s="149" t="e">
        <f t="shared" si="281"/>
        <v>#DIV/0!</v>
      </c>
      <c r="BG494" s="148">
        <f t="shared" si="282"/>
        <v>0</v>
      </c>
      <c r="BH494" s="149" t="e">
        <f t="shared" si="283"/>
        <v>#DIV/0!</v>
      </c>
      <c r="BI494" s="149" t="e">
        <f t="shared" si="284"/>
        <v>#DIV/0!</v>
      </c>
      <c r="BJ494" s="149" t="e">
        <f t="shared" si="285"/>
        <v>#DIV/0!</v>
      </c>
      <c r="BK494" s="149" t="e">
        <f t="shared" si="286"/>
        <v>#DIV/0!</v>
      </c>
      <c r="BL494" s="149" t="e">
        <f t="shared" si="287"/>
        <v>#DIV/0!</v>
      </c>
      <c r="BM494" s="148">
        <f t="shared" si="288"/>
        <v>0</v>
      </c>
      <c r="BN494" s="149" t="e">
        <f t="shared" si="289"/>
        <v>#DIV/0!</v>
      </c>
      <c r="BO494" s="149" t="e">
        <f t="shared" si="290"/>
        <v>#DIV/0!</v>
      </c>
      <c r="BP494" s="149" t="e">
        <f t="shared" si="291"/>
        <v>#DIV/0!</v>
      </c>
      <c r="BQ494" s="149" t="e">
        <f t="shared" si="292"/>
        <v>#DIV/0!</v>
      </c>
      <c r="BR494" s="149" t="e">
        <f t="shared" si="293"/>
        <v>#DIV/0!</v>
      </c>
      <c r="BS494" s="148">
        <f t="shared" si="294"/>
        <v>0</v>
      </c>
      <c r="BT494" s="150"/>
      <c r="BU494" s="150" t="e">
        <f>VLOOKUP(I494,Lists!$D$2:$D$19,1,FALSE)</f>
        <v>#N/A</v>
      </c>
      <c r="BV494" s="150" t="e">
        <f>VLOOKUP($I494,Blends!$B$2:$B$115,1,FALSE)</f>
        <v>#N/A</v>
      </c>
      <c r="BW494" s="150"/>
      <c r="BX494" s="151">
        <f>ROUND(IF($I494="Other HFC Blend",(AA494*$L494*SUMIF(Lists!$E$2:$E$133,'Quarterly Information'!$K494,Exchange_Value)+AA494*$N494*SUMIF(Lists!$E$2:$E$133,'Quarterly Information'!$M494,Exchange_Value)+AA494*$P494*SUMIF(Lists!$E$2:$E$133,'Quarterly Information'!$O494,Exchange_Value)+AA494*$R494*SUMIF(Lists!$E$2:$E$133,'Quarterly Information'!$Q494,Exchange_Value)+AA494*$T494*SUMIF(Lists!$E$2:$E$133,'Quarterly Information'!$S494,Exchange_Value))/1000,AA494*SUMIF(Lists!$E$2:$E$133,$I494,Exchange_Value)/1000),1)</f>
        <v>0</v>
      </c>
      <c r="BY494" s="151">
        <f>ROUND(IF($I494="Other HFC Blend",(AB494*$L494*SUMIF(Lists!$E$2:$E$133,'Quarterly Information'!$K494,Exchange_Value)+AB494*$N494*SUMIF(Lists!$E$2:$E$133,'Quarterly Information'!$M494,Exchange_Value)+AB494*$P494*SUMIF(Lists!$E$2:$E$133,'Quarterly Information'!$O494,Exchange_Value)+AB494*$R494*SUMIF(Lists!$E$2:$E$133,'Quarterly Information'!$Q494,Exchange_Value)+AB494*$T494*SUMIF(Lists!$E$2:$E$133,'Quarterly Information'!$S494,Exchange_Value))/1000,AB494*SUMIF(Lists!$E$2:$E$133,$I494,Exchange_Value)/1000),1)</f>
        <v>0</v>
      </c>
      <c r="BZ494" s="151">
        <f>ROUND(IF($I494="Other HFC Blend",(AC494*$L494*SUMIF(Lists!$E$2:$E$133,'Quarterly Information'!$K494,Exchange_Value)+AC494*$N494*SUMIF(Lists!$E$2:$E$133,'Quarterly Information'!$M494,Exchange_Value)+AC494*$P494*SUMIF(Lists!$E$2:$E$133,'Quarterly Information'!$O494,Exchange_Value)+AC494*$R494*SUMIF(Lists!$E$2:$E$133,'Quarterly Information'!$Q494,Exchange_Value)+AC494*$T494*SUMIF(Lists!$E$2:$E$133,'Quarterly Information'!$S494,Exchange_Value))/1000,AC494*SUMIF(Lists!$E$2:$E$133,$I494,Exchange_Value)/1000),1)</f>
        <v>0</v>
      </c>
      <c r="CA494" s="151">
        <f>ROUND(IF($I494="Other HFC Blend",(AD494*$L494*SUMIF(Lists!$E$2:$E$133,'Quarterly Information'!$K494,Exchange_Value)+AD494*$N494*SUMIF(Lists!$E$2:$E$133,'Quarterly Information'!$M494,Exchange_Value)+AD494*$P494*SUMIF(Lists!$E$2:$E$133,'Quarterly Information'!$O494,Exchange_Value)+AD494*$R494*SUMIF(Lists!$E$2:$E$133,'Quarterly Information'!$Q494,Exchange_Value)+AD494*$T494*SUMIF(Lists!$E$2:$E$133,'Quarterly Information'!$S494,Exchange_Value))/1000,AD494*SUMIF(Lists!$E$2:$E$133,$I494,Exchange_Value)/1000),1)</f>
        <v>0</v>
      </c>
      <c r="CB494" s="151">
        <f>ROUND(IF($I494="Other HFC Blend",(AE494*$L494*SUMIF(Lists!$E$2:$E$133,'Quarterly Information'!$K494,Exchange_Value)+AE494*$N494*SUMIF(Lists!$E$2:$E$133,'Quarterly Information'!$M494,Exchange_Value)+AE494*$P494*SUMIF(Lists!$E$2:$E$133,'Quarterly Information'!$O494,Exchange_Value)+AE494*$R494*SUMIF(Lists!$E$2:$E$133,'Quarterly Information'!$Q494,Exchange_Value)+AE494*$T494*SUMIF(Lists!$E$2:$E$133,'Quarterly Information'!$S494,Exchange_Value))/1000,AE494*SUMIF(Lists!$E$2:$E$133,$I494,Exchange_Value)/1000),1)</f>
        <v>0</v>
      </c>
      <c r="CC494" s="151">
        <f>ROUND(IF($I494="Other HFC Blend",(AF494*$L494*SUMIF(Lists!$E$2:$E$133,'Quarterly Information'!$K494,Exchange_Value)+AF494*$N494*SUMIF(Lists!$E$2:$E$133,'Quarterly Information'!$M494,Exchange_Value)+AF494*$P494*SUMIF(Lists!$E$2:$E$133,'Quarterly Information'!$O494,Exchange_Value)+AF494*$R494*SUMIF(Lists!$E$2:$E$133,'Quarterly Information'!$Q494,Exchange_Value)+AF494*$T494*SUMIF(Lists!$E$2:$E$133,'Quarterly Information'!$S494,Exchange_Value))/1000,AF494*SUMIF(Lists!$E$2:$E$133,$I494,Exchange_Value)/1000),1)</f>
        <v>0</v>
      </c>
    </row>
    <row r="495" spans="1:81" ht="14.1">
      <c r="A495" s="18">
        <v>453</v>
      </c>
      <c r="B495" s="46" t="str">
        <f t="shared" si="295"/>
        <v/>
      </c>
      <c r="C495" s="72"/>
      <c r="D495" s="47"/>
      <c r="E495" s="81"/>
      <c r="F495" s="48"/>
      <c r="G495" s="49"/>
      <c r="H495" s="50"/>
      <c r="I495" s="92"/>
      <c r="J495" s="104"/>
      <c r="K495" s="109"/>
      <c r="L495" s="51"/>
      <c r="M495" s="48"/>
      <c r="N495" s="51"/>
      <c r="O495" s="48"/>
      <c r="P495" s="51"/>
      <c r="Q495" s="69"/>
      <c r="R495" s="51"/>
      <c r="S495" s="69"/>
      <c r="T495" s="110"/>
      <c r="U495" s="107"/>
      <c r="V495" s="48"/>
      <c r="W495" s="52"/>
      <c r="X495" s="48"/>
      <c r="Y495" s="116"/>
      <c r="Z495" s="133"/>
      <c r="AA495" s="131"/>
      <c r="AB495" s="76"/>
      <c r="AC495" s="76"/>
      <c r="AD495" s="76"/>
      <c r="AE495" s="76"/>
      <c r="AF495" s="76"/>
      <c r="AG495" s="145"/>
      <c r="AH495"/>
      <c r="AI495" s="148">
        <f t="shared" si="259"/>
        <v>0</v>
      </c>
      <c r="AJ495" s="148">
        <f t="shared" si="260"/>
        <v>0</v>
      </c>
      <c r="AK495" s="148">
        <f t="shared" si="261"/>
        <v>0</v>
      </c>
      <c r="AL495" s="148">
        <f t="shared" si="262"/>
        <v>0</v>
      </c>
      <c r="AM495" s="148">
        <f t="shared" si="263"/>
        <v>0</v>
      </c>
      <c r="AN495" s="148">
        <f t="shared" si="264"/>
        <v>0</v>
      </c>
      <c r="AO495" s="150"/>
      <c r="AP495" s="149" t="e">
        <f t="shared" si="265"/>
        <v>#DIV/0!</v>
      </c>
      <c r="AQ495" s="149" t="e">
        <f t="shared" si="266"/>
        <v>#DIV/0!</v>
      </c>
      <c r="AR495" s="149" t="e">
        <f t="shared" si="267"/>
        <v>#DIV/0!</v>
      </c>
      <c r="AS495" s="149" t="e">
        <f t="shared" si="268"/>
        <v>#DIV/0!</v>
      </c>
      <c r="AT495" s="149" t="e">
        <f t="shared" si="269"/>
        <v>#DIV/0!</v>
      </c>
      <c r="AU495" s="148">
        <f t="shared" si="270"/>
        <v>0</v>
      </c>
      <c r="AV495" s="149" t="e">
        <f t="shared" si="271"/>
        <v>#DIV/0!</v>
      </c>
      <c r="AW495" s="149" t="e">
        <f t="shared" si="272"/>
        <v>#DIV/0!</v>
      </c>
      <c r="AX495" s="149" t="e">
        <f t="shared" si="273"/>
        <v>#DIV/0!</v>
      </c>
      <c r="AY495" s="149" t="e">
        <f t="shared" si="274"/>
        <v>#DIV/0!</v>
      </c>
      <c r="AZ495" s="149" t="e">
        <f t="shared" si="275"/>
        <v>#DIV/0!</v>
      </c>
      <c r="BA495" s="148">
        <f t="shared" si="276"/>
        <v>0</v>
      </c>
      <c r="BB495" s="149" t="e">
        <f t="shared" si="277"/>
        <v>#DIV/0!</v>
      </c>
      <c r="BC495" s="149" t="e">
        <f t="shared" si="278"/>
        <v>#DIV/0!</v>
      </c>
      <c r="BD495" s="149" t="e">
        <f t="shared" si="279"/>
        <v>#DIV/0!</v>
      </c>
      <c r="BE495" s="149" t="e">
        <f t="shared" si="280"/>
        <v>#DIV/0!</v>
      </c>
      <c r="BF495" s="149" t="e">
        <f t="shared" si="281"/>
        <v>#DIV/0!</v>
      </c>
      <c r="BG495" s="148">
        <f t="shared" si="282"/>
        <v>0</v>
      </c>
      <c r="BH495" s="149" t="e">
        <f t="shared" si="283"/>
        <v>#DIV/0!</v>
      </c>
      <c r="BI495" s="149" t="e">
        <f t="shared" si="284"/>
        <v>#DIV/0!</v>
      </c>
      <c r="BJ495" s="149" t="e">
        <f t="shared" si="285"/>
        <v>#DIV/0!</v>
      </c>
      <c r="BK495" s="149" t="e">
        <f t="shared" si="286"/>
        <v>#DIV/0!</v>
      </c>
      <c r="BL495" s="149" t="e">
        <f t="shared" si="287"/>
        <v>#DIV/0!</v>
      </c>
      <c r="BM495" s="148">
        <f t="shared" si="288"/>
        <v>0</v>
      </c>
      <c r="BN495" s="149" t="e">
        <f t="shared" si="289"/>
        <v>#DIV/0!</v>
      </c>
      <c r="BO495" s="149" t="e">
        <f t="shared" si="290"/>
        <v>#DIV/0!</v>
      </c>
      <c r="BP495" s="149" t="e">
        <f t="shared" si="291"/>
        <v>#DIV/0!</v>
      </c>
      <c r="BQ495" s="149" t="e">
        <f t="shared" si="292"/>
        <v>#DIV/0!</v>
      </c>
      <c r="BR495" s="149" t="e">
        <f t="shared" si="293"/>
        <v>#DIV/0!</v>
      </c>
      <c r="BS495" s="148">
        <f t="shared" si="294"/>
        <v>0</v>
      </c>
      <c r="BT495" s="150"/>
      <c r="BU495" s="150" t="e">
        <f>VLOOKUP(I495,Lists!$D$2:$D$19,1,FALSE)</f>
        <v>#N/A</v>
      </c>
      <c r="BV495" s="150" t="e">
        <f>VLOOKUP($I495,Blends!$B$2:$B$115,1,FALSE)</f>
        <v>#N/A</v>
      </c>
      <c r="BW495" s="150"/>
      <c r="BX495" s="151">
        <f>ROUND(IF($I495="Other HFC Blend",(AA495*$L495*SUMIF(Lists!$E$2:$E$133,'Quarterly Information'!$K495,Exchange_Value)+AA495*$N495*SUMIF(Lists!$E$2:$E$133,'Quarterly Information'!$M495,Exchange_Value)+AA495*$P495*SUMIF(Lists!$E$2:$E$133,'Quarterly Information'!$O495,Exchange_Value)+AA495*$R495*SUMIF(Lists!$E$2:$E$133,'Quarterly Information'!$Q495,Exchange_Value)+AA495*$T495*SUMIF(Lists!$E$2:$E$133,'Quarterly Information'!$S495,Exchange_Value))/1000,AA495*SUMIF(Lists!$E$2:$E$133,$I495,Exchange_Value)/1000),1)</f>
        <v>0</v>
      </c>
      <c r="BY495" s="151">
        <f>ROUND(IF($I495="Other HFC Blend",(AB495*$L495*SUMIF(Lists!$E$2:$E$133,'Quarterly Information'!$K495,Exchange_Value)+AB495*$N495*SUMIF(Lists!$E$2:$E$133,'Quarterly Information'!$M495,Exchange_Value)+AB495*$P495*SUMIF(Lists!$E$2:$E$133,'Quarterly Information'!$O495,Exchange_Value)+AB495*$R495*SUMIF(Lists!$E$2:$E$133,'Quarterly Information'!$Q495,Exchange_Value)+AB495*$T495*SUMIF(Lists!$E$2:$E$133,'Quarterly Information'!$S495,Exchange_Value))/1000,AB495*SUMIF(Lists!$E$2:$E$133,$I495,Exchange_Value)/1000),1)</f>
        <v>0</v>
      </c>
      <c r="BZ495" s="151">
        <f>ROUND(IF($I495="Other HFC Blend",(AC495*$L495*SUMIF(Lists!$E$2:$E$133,'Quarterly Information'!$K495,Exchange_Value)+AC495*$N495*SUMIF(Lists!$E$2:$E$133,'Quarterly Information'!$M495,Exchange_Value)+AC495*$P495*SUMIF(Lists!$E$2:$E$133,'Quarterly Information'!$O495,Exchange_Value)+AC495*$R495*SUMIF(Lists!$E$2:$E$133,'Quarterly Information'!$Q495,Exchange_Value)+AC495*$T495*SUMIF(Lists!$E$2:$E$133,'Quarterly Information'!$S495,Exchange_Value))/1000,AC495*SUMIF(Lists!$E$2:$E$133,$I495,Exchange_Value)/1000),1)</f>
        <v>0</v>
      </c>
      <c r="CA495" s="151">
        <f>ROUND(IF($I495="Other HFC Blend",(AD495*$L495*SUMIF(Lists!$E$2:$E$133,'Quarterly Information'!$K495,Exchange_Value)+AD495*$N495*SUMIF(Lists!$E$2:$E$133,'Quarterly Information'!$M495,Exchange_Value)+AD495*$P495*SUMIF(Lists!$E$2:$E$133,'Quarterly Information'!$O495,Exchange_Value)+AD495*$R495*SUMIF(Lists!$E$2:$E$133,'Quarterly Information'!$Q495,Exchange_Value)+AD495*$T495*SUMIF(Lists!$E$2:$E$133,'Quarterly Information'!$S495,Exchange_Value))/1000,AD495*SUMIF(Lists!$E$2:$E$133,$I495,Exchange_Value)/1000),1)</f>
        <v>0</v>
      </c>
      <c r="CB495" s="151">
        <f>ROUND(IF($I495="Other HFC Blend",(AE495*$L495*SUMIF(Lists!$E$2:$E$133,'Quarterly Information'!$K495,Exchange_Value)+AE495*$N495*SUMIF(Lists!$E$2:$E$133,'Quarterly Information'!$M495,Exchange_Value)+AE495*$P495*SUMIF(Lists!$E$2:$E$133,'Quarterly Information'!$O495,Exchange_Value)+AE495*$R495*SUMIF(Lists!$E$2:$E$133,'Quarterly Information'!$Q495,Exchange_Value)+AE495*$T495*SUMIF(Lists!$E$2:$E$133,'Quarterly Information'!$S495,Exchange_Value))/1000,AE495*SUMIF(Lists!$E$2:$E$133,$I495,Exchange_Value)/1000),1)</f>
        <v>0</v>
      </c>
      <c r="CC495" s="151">
        <f>ROUND(IF($I495="Other HFC Blend",(AF495*$L495*SUMIF(Lists!$E$2:$E$133,'Quarterly Information'!$K495,Exchange_Value)+AF495*$N495*SUMIF(Lists!$E$2:$E$133,'Quarterly Information'!$M495,Exchange_Value)+AF495*$P495*SUMIF(Lists!$E$2:$E$133,'Quarterly Information'!$O495,Exchange_Value)+AF495*$R495*SUMIF(Lists!$E$2:$E$133,'Quarterly Information'!$Q495,Exchange_Value)+AF495*$T495*SUMIF(Lists!$E$2:$E$133,'Quarterly Information'!$S495,Exchange_Value))/1000,AF495*SUMIF(Lists!$E$2:$E$133,$I495,Exchange_Value)/1000),1)</f>
        <v>0</v>
      </c>
    </row>
    <row r="496" spans="1:81" ht="14.1">
      <c r="A496" s="18">
        <v>454</v>
      </c>
      <c r="B496" s="46" t="str">
        <f t="shared" si="295"/>
        <v/>
      </c>
      <c r="C496" s="72"/>
      <c r="D496" s="47"/>
      <c r="E496" s="81"/>
      <c r="F496" s="48"/>
      <c r="G496" s="49"/>
      <c r="H496" s="50"/>
      <c r="I496" s="92"/>
      <c r="J496" s="104"/>
      <c r="K496" s="109"/>
      <c r="L496" s="51"/>
      <c r="M496" s="48"/>
      <c r="N496" s="51"/>
      <c r="O496" s="48"/>
      <c r="P496" s="51"/>
      <c r="Q496" s="69"/>
      <c r="R496" s="51"/>
      <c r="S496" s="69"/>
      <c r="T496" s="110"/>
      <c r="U496" s="107"/>
      <c r="V496" s="48"/>
      <c r="W496" s="52"/>
      <c r="X496" s="48"/>
      <c r="Y496" s="116"/>
      <c r="Z496" s="133"/>
      <c r="AA496" s="131"/>
      <c r="AB496" s="76"/>
      <c r="AC496" s="76"/>
      <c r="AD496" s="76"/>
      <c r="AE496" s="76"/>
      <c r="AF496" s="76"/>
      <c r="AG496" s="145"/>
      <c r="AH496"/>
      <c r="AI496" s="148">
        <f t="shared" si="259"/>
        <v>0</v>
      </c>
      <c r="AJ496" s="148">
        <f t="shared" si="260"/>
        <v>0</v>
      </c>
      <c r="AK496" s="148">
        <f t="shared" si="261"/>
        <v>0</v>
      </c>
      <c r="AL496" s="148">
        <f t="shared" si="262"/>
        <v>0</v>
      </c>
      <c r="AM496" s="148">
        <f t="shared" si="263"/>
        <v>0</v>
      </c>
      <c r="AN496" s="148">
        <f t="shared" si="264"/>
        <v>0</v>
      </c>
      <c r="AO496" s="150"/>
      <c r="AP496" s="149" t="e">
        <f t="shared" si="265"/>
        <v>#DIV/0!</v>
      </c>
      <c r="AQ496" s="149" t="e">
        <f t="shared" si="266"/>
        <v>#DIV/0!</v>
      </c>
      <c r="AR496" s="149" t="e">
        <f t="shared" si="267"/>
        <v>#DIV/0!</v>
      </c>
      <c r="AS496" s="149" t="e">
        <f t="shared" si="268"/>
        <v>#DIV/0!</v>
      </c>
      <c r="AT496" s="149" t="e">
        <f t="shared" si="269"/>
        <v>#DIV/0!</v>
      </c>
      <c r="AU496" s="148">
        <f t="shared" si="270"/>
        <v>0</v>
      </c>
      <c r="AV496" s="149" t="e">
        <f t="shared" si="271"/>
        <v>#DIV/0!</v>
      </c>
      <c r="AW496" s="149" t="e">
        <f t="shared" si="272"/>
        <v>#DIV/0!</v>
      </c>
      <c r="AX496" s="149" t="e">
        <f t="shared" si="273"/>
        <v>#DIV/0!</v>
      </c>
      <c r="AY496" s="149" t="e">
        <f t="shared" si="274"/>
        <v>#DIV/0!</v>
      </c>
      <c r="AZ496" s="149" t="e">
        <f t="shared" si="275"/>
        <v>#DIV/0!</v>
      </c>
      <c r="BA496" s="148">
        <f t="shared" si="276"/>
        <v>0</v>
      </c>
      <c r="BB496" s="149" t="e">
        <f t="shared" si="277"/>
        <v>#DIV/0!</v>
      </c>
      <c r="BC496" s="149" t="e">
        <f t="shared" si="278"/>
        <v>#DIV/0!</v>
      </c>
      <c r="BD496" s="149" t="e">
        <f t="shared" si="279"/>
        <v>#DIV/0!</v>
      </c>
      <c r="BE496" s="149" t="e">
        <f t="shared" si="280"/>
        <v>#DIV/0!</v>
      </c>
      <c r="BF496" s="149" t="e">
        <f t="shared" si="281"/>
        <v>#DIV/0!</v>
      </c>
      <c r="BG496" s="148">
        <f t="shared" si="282"/>
        <v>0</v>
      </c>
      <c r="BH496" s="149" t="e">
        <f t="shared" si="283"/>
        <v>#DIV/0!</v>
      </c>
      <c r="BI496" s="149" t="e">
        <f t="shared" si="284"/>
        <v>#DIV/0!</v>
      </c>
      <c r="BJ496" s="149" t="e">
        <f t="shared" si="285"/>
        <v>#DIV/0!</v>
      </c>
      <c r="BK496" s="149" t="e">
        <f t="shared" si="286"/>
        <v>#DIV/0!</v>
      </c>
      <c r="BL496" s="149" t="e">
        <f t="shared" si="287"/>
        <v>#DIV/0!</v>
      </c>
      <c r="BM496" s="148">
        <f t="shared" si="288"/>
        <v>0</v>
      </c>
      <c r="BN496" s="149" t="e">
        <f t="shared" si="289"/>
        <v>#DIV/0!</v>
      </c>
      <c r="BO496" s="149" t="e">
        <f t="shared" si="290"/>
        <v>#DIV/0!</v>
      </c>
      <c r="BP496" s="149" t="e">
        <f t="shared" si="291"/>
        <v>#DIV/0!</v>
      </c>
      <c r="BQ496" s="149" t="e">
        <f t="shared" si="292"/>
        <v>#DIV/0!</v>
      </c>
      <c r="BR496" s="149" t="e">
        <f t="shared" si="293"/>
        <v>#DIV/0!</v>
      </c>
      <c r="BS496" s="148">
        <f t="shared" si="294"/>
        <v>0</v>
      </c>
      <c r="BT496" s="150"/>
      <c r="BU496" s="150" t="e">
        <f>VLOOKUP(I496,Lists!$D$2:$D$19,1,FALSE)</f>
        <v>#N/A</v>
      </c>
      <c r="BV496" s="150" t="e">
        <f>VLOOKUP($I496,Blends!$B$2:$B$115,1,FALSE)</f>
        <v>#N/A</v>
      </c>
      <c r="BW496" s="150"/>
      <c r="BX496" s="151">
        <f>ROUND(IF($I496="Other HFC Blend",(AA496*$L496*SUMIF(Lists!$E$2:$E$133,'Quarterly Information'!$K496,Exchange_Value)+AA496*$N496*SUMIF(Lists!$E$2:$E$133,'Quarterly Information'!$M496,Exchange_Value)+AA496*$P496*SUMIF(Lists!$E$2:$E$133,'Quarterly Information'!$O496,Exchange_Value)+AA496*$R496*SUMIF(Lists!$E$2:$E$133,'Quarterly Information'!$Q496,Exchange_Value)+AA496*$T496*SUMIF(Lists!$E$2:$E$133,'Quarterly Information'!$S496,Exchange_Value))/1000,AA496*SUMIF(Lists!$E$2:$E$133,$I496,Exchange_Value)/1000),1)</f>
        <v>0</v>
      </c>
      <c r="BY496" s="151">
        <f>ROUND(IF($I496="Other HFC Blend",(AB496*$L496*SUMIF(Lists!$E$2:$E$133,'Quarterly Information'!$K496,Exchange_Value)+AB496*$N496*SUMIF(Lists!$E$2:$E$133,'Quarterly Information'!$M496,Exchange_Value)+AB496*$P496*SUMIF(Lists!$E$2:$E$133,'Quarterly Information'!$O496,Exchange_Value)+AB496*$R496*SUMIF(Lists!$E$2:$E$133,'Quarterly Information'!$Q496,Exchange_Value)+AB496*$T496*SUMIF(Lists!$E$2:$E$133,'Quarterly Information'!$S496,Exchange_Value))/1000,AB496*SUMIF(Lists!$E$2:$E$133,$I496,Exchange_Value)/1000),1)</f>
        <v>0</v>
      </c>
      <c r="BZ496" s="151">
        <f>ROUND(IF($I496="Other HFC Blend",(AC496*$L496*SUMIF(Lists!$E$2:$E$133,'Quarterly Information'!$K496,Exchange_Value)+AC496*$N496*SUMIF(Lists!$E$2:$E$133,'Quarterly Information'!$M496,Exchange_Value)+AC496*$P496*SUMIF(Lists!$E$2:$E$133,'Quarterly Information'!$O496,Exchange_Value)+AC496*$R496*SUMIF(Lists!$E$2:$E$133,'Quarterly Information'!$Q496,Exchange_Value)+AC496*$T496*SUMIF(Lists!$E$2:$E$133,'Quarterly Information'!$S496,Exchange_Value))/1000,AC496*SUMIF(Lists!$E$2:$E$133,$I496,Exchange_Value)/1000),1)</f>
        <v>0</v>
      </c>
      <c r="CA496" s="151">
        <f>ROUND(IF($I496="Other HFC Blend",(AD496*$L496*SUMIF(Lists!$E$2:$E$133,'Quarterly Information'!$K496,Exchange_Value)+AD496*$N496*SUMIF(Lists!$E$2:$E$133,'Quarterly Information'!$M496,Exchange_Value)+AD496*$P496*SUMIF(Lists!$E$2:$E$133,'Quarterly Information'!$O496,Exchange_Value)+AD496*$R496*SUMIF(Lists!$E$2:$E$133,'Quarterly Information'!$Q496,Exchange_Value)+AD496*$T496*SUMIF(Lists!$E$2:$E$133,'Quarterly Information'!$S496,Exchange_Value))/1000,AD496*SUMIF(Lists!$E$2:$E$133,$I496,Exchange_Value)/1000),1)</f>
        <v>0</v>
      </c>
      <c r="CB496" s="151">
        <f>ROUND(IF($I496="Other HFC Blend",(AE496*$L496*SUMIF(Lists!$E$2:$E$133,'Quarterly Information'!$K496,Exchange_Value)+AE496*$N496*SUMIF(Lists!$E$2:$E$133,'Quarterly Information'!$M496,Exchange_Value)+AE496*$P496*SUMIF(Lists!$E$2:$E$133,'Quarterly Information'!$O496,Exchange_Value)+AE496*$R496*SUMIF(Lists!$E$2:$E$133,'Quarterly Information'!$Q496,Exchange_Value)+AE496*$T496*SUMIF(Lists!$E$2:$E$133,'Quarterly Information'!$S496,Exchange_Value))/1000,AE496*SUMIF(Lists!$E$2:$E$133,$I496,Exchange_Value)/1000),1)</f>
        <v>0</v>
      </c>
      <c r="CC496" s="151">
        <f>ROUND(IF($I496="Other HFC Blend",(AF496*$L496*SUMIF(Lists!$E$2:$E$133,'Quarterly Information'!$K496,Exchange_Value)+AF496*$N496*SUMIF(Lists!$E$2:$E$133,'Quarterly Information'!$M496,Exchange_Value)+AF496*$P496*SUMIF(Lists!$E$2:$E$133,'Quarterly Information'!$O496,Exchange_Value)+AF496*$R496*SUMIF(Lists!$E$2:$E$133,'Quarterly Information'!$Q496,Exchange_Value)+AF496*$T496*SUMIF(Lists!$E$2:$E$133,'Quarterly Information'!$S496,Exchange_Value))/1000,AF496*SUMIF(Lists!$E$2:$E$133,$I496,Exchange_Value)/1000),1)</f>
        <v>0</v>
      </c>
    </row>
    <row r="497" spans="1:81" ht="14.1">
      <c r="A497" s="18">
        <v>455</v>
      </c>
      <c r="B497" s="46" t="str">
        <f t="shared" si="295"/>
        <v/>
      </c>
      <c r="C497" s="72"/>
      <c r="D497" s="47"/>
      <c r="E497" s="81"/>
      <c r="F497" s="48"/>
      <c r="G497" s="49"/>
      <c r="H497" s="50"/>
      <c r="I497" s="92"/>
      <c r="J497" s="104"/>
      <c r="K497" s="109"/>
      <c r="L497" s="51"/>
      <c r="M497" s="48"/>
      <c r="N497" s="51"/>
      <c r="O497" s="48"/>
      <c r="P497" s="51"/>
      <c r="Q497" s="69"/>
      <c r="R497" s="51"/>
      <c r="S497" s="69"/>
      <c r="T497" s="110"/>
      <c r="U497" s="107"/>
      <c r="V497" s="48"/>
      <c r="W497" s="52"/>
      <c r="X497" s="48"/>
      <c r="Y497" s="116"/>
      <c r="Z497" s="133"/>
      <c r="AA497" s="131"/>
      <c r="AB497" s="76"/>
      <c r="AC497" s="76"/>
      <c r="AD497" s="76"/>
      <c r="AE497" s="76"/>
      <c r="AF497" s="76"/>
      <c r="AG497" s="145"/>
      <c r="AH497"/>
      <c r="AI497" s="148">
        <f t="shared" si="259"/>
        <v>0</v>
      </c>
      <c r="AJ497" s="148">
        <f t="shared" si="260"/>
        <v>0</v>
      </c>
      <c r="AK497" s="148">
        <f t="shared" si="261"/>
        <v>0</v>
      </c>
      <c r="AL497" s="148">
        <f t="shared" si="262"/>
        <v>0</v>
      </c>
      <c r="AM497" s="148">
        <f t="shared" si="263"/>
        <v>0</v>
      </c>
      <c r="AN497" s="148">
        <f t="shared" si="264"/>
        <v>0</v>
      </c>
      <c r="AO497" s="150"/>
      <c r="AP497" s="149" t="e">
        <f t="shared" si="265"/>
        <v>#DIV/0!</v>
      </c>
      <c r="AQ497" s="149" t="e">
        <f t="shared" si="266"/>
        <v>#DIV/0!</v>
      </c>
      <c r="AR497" s="149" t="e">
        <f t="shared" si="267"/>
        <v>#DIV/0!</v>
      </c>
      <c r="AS497" s="149" t="e">
        <f t="shared" si="268"/>
        <v>#DIV/0!</v>
      </c>
      <c r="AT497" s="149" t="e">
        <f t="shared" si="269"/>
        <v>#DIV/0!</v>
      </c>
      <c r="AU497" s="148">
        <f t="shared" si="270"/>
        <v>0</v>
      </c>
      <c r="AV497" s="149" t="e">
        <f t="shared" si="271"/>
        <v>#DIV/0!</v>
      </c>
      <c r="AW497" s="149" t="e">
        <f t="shared" si="272"/>
        <v>#DIV/0!</v>
      </c>
      <c r="AX497" s="149" t="e">
        <f t="shared" si="273"/>
        <v>#DIV/0!</v>
      </c>
      <c r="AY497" s="149" t="e">
        <f t="shared" si="274"/>
        <v>#DIV/0!</v>
      </c>
      <c r="AZ497" s="149" t="e">
        <f t="shared" si="275"/>
        <v>#DIV/0!</v>
      </c>
      <c r="BA497" s="148">
        <f t="shared" si="276"/>
        <v>0</v>
      </c>
      <c r="BB497" s="149" t="e">
        <f t="shared" si="277"/>
        <v>#DIV/0!</v>
      </c>
      <c r="BC497" s="149" t="e">
        <f t="shared" si="278"/>
        <v>#DIV/0!</v>
      </c>
      <c r="BD497" s="149" t="e">
        <f t="shared" si="279"/>
        <v>#DIV/0!</v>
      </c>
      <c r="BE497" s="149" t="e">
        <f t="shared" si="280"/>
        <v>#DIV/0!</v>
      </c>
      <c r="BF497" s="149" t="e">
        <f t="shared" si="281"/>
        <v>#DIV/0!</v>
      </c>
      <c r="BG497" s="148">
        <f t="shared" si="282"/>
        <v>0</v>
      </c>
      <c r="BH497" s="149" t="e">
        <f t="shared" si="283"/>
        <v>#DIV/0!</v>
      </c>
      <c r="BI497" s="149" t="e">
        <f t="shared" si="284"/>
        <v>#DIV/0!</v>
      </c>
      <c r="BJ497" s="149" t="e">
        <f t="shared" si="285"/>
        <v>#DIV/0!</v>
      </c>
      <c r="BK497" s="149" t="e">
        <f t="shared" si="286"/>
        <v>#DIV/0!</v>
      </c>
      <c r="BL497" s="149" t="e">
        <f t="shared" si="287"/>
        <v>#DIV/0!</v>
      </c>
      <c r="BM497" s="148">
        <f t="shared" si="288"/>
        <v>0</v>
      </c>
      <c r="BN497" s="149" t="e">
        <f t="shared" si="289"/>
        <v>#DIV/0!</v>
      </c>
      <c r="BO497" s="149" t="e">
        <f t="shared" si="290"/>
        <v>#DIV/0!</v>
      </c>
      <c r="BP497" s="149" t="e">
        <f t="shared" si="291"/>
        <v>#DIV/0!</v>
      </c>
      <c r="BQ497" s="149" t="e">
        <f t="shared" si="292"/>
        <v>#DIV/0!</v>
      </c>
      <c r="BR497" s="149" t="e">
        <f t="shared" si="293"/>
        <v>#DIV/0!</v>
      </c>
      <c r="BS497" s="148">
        <f t="shared" si="294"/>
        <v>0</v>
      </c>
      <c r="BT497" s="150"/>
      <c r="BU497" s="150" t="e">
        <f>VLOOKUP(I497,Lists!$D$2:$D$19,1,FALSE)</f>
        <v>#N/A</v>
      </c>
      <c r="BV497" s="150" t="e">
        <f>VLOOKUP($I497,Blends!$B$2:$B$115,1,FALSE)</f>
        <v>#N/A</v>
      </c>
      <c r="BW497" s="150"/>
      <c r="BX497" s="151">
        <f>ROUND(IF($I497="Other HFC Blend",(AA497*$L497*SUMIF(Lists!$E$2:$E$133,'Quarterly Information'!$K497,Exchange_Value)+AA497*$N497*SUMIF(Lists!$E$2:$E$133,'Quarterly Information'!$M497,Exchange_Value)+AA497*$P497*SUMIF(Lists!$E$2:$E$133,'Quarterly Information'!$O497,Exchange_Value)+AA497*$R497*SUMIF(Lists!$E$2:$E$133,'Quarterly Information'!$Q497,Exchange_Value)+AA497*$T497*SUMIF(Lists!$E$2:$E$133,'Quarterly Information'!$S497,Exchange_Value))/1000,AA497*SUMIF(Lists!$E$2:$E$133,$I497,Exchange_Value)/1000),1)</f>
        <v>0</v>
      </c>
      <c r="BY497" s="151">
        <f>ROUND(IF($I497="Other HFC Blend",(AB497*$L497*SUMIF(Lists!$E$2:$E$133,'Quarterly Information'!$K497,Exchange_Value)+AB497*$N497*SUMIF(Lists!$E$2:$E$133,'Quarterly Information'!$M497,Exchange_Value)+AB497*$P497*SUMIF(Lists!$E$2:$E$133,'Quarterly Information'!$O497,Exchange_Value)+AB497*$R497*SUMIF(Lists!$E$2:$E$133,'Quarterly Information'!$Q497,Exchange_Value)+AB497*$T497*SUMIF(Lists!$E$2:$E$133,'Quarterly Information'!$S497,Exchange_Value))/1000,AB497*SUMIF(Lists!$E$2:$E$133,$I497,Exchange_Value)/1000),1)</f>
        <v>0</v>
      </c>
      <c r="BZ497" s="151">
        <f>ROUND(IF($I497="Other HFC Blend",(AC497*$L497*SUMIF(Lists!$E$2:$E$133,'Quarterly Information'!$K497,Exchange_Value)+AC497*$N497*SUMIF(Lists!$E$2:$E$133,'Quarterly Information'!$M497,Exchange_Value)+AC497*$P497*SUMIF(Lists!$E$2:$E$133,'Quarterly Information'!$O497,Exchange_Value)+AC497*$R497*SUMIF(Lists!$E$2:$E$133,'Quarterly Information'!$Q497,Exchange_Value)+AC497*$T497*SUMIF(Lists!$E$2:$E$133,'Quarterly Information'!$S497,Exchange_Value))/1000,AC497*SUMIF(Lists!$E$2:$E$133,$I497,Exchange_Value)/1000),1)</f>
        <v>0</v>
      </c>
      <c r="CA497" s="151">
        <f>ROUND(IF($I497="Other HFC Blend",(AD497*$L497*SUMIF(Lists!$E$2:$E$133,'Quarterly Information'!$K497,Exchange_Value)+AD497*$N497*SUMIF(Lists!$E$2:$E$133,'Quarterly Information'!$M497,Exchange_Value)+AD497*$P497*SUMIF(Lists!$E$2:$E$133,'Quarterly Information'!$O497,Exchange_Value)+AD497*$R497*SUMIF(Lists!$E$2:$E$133,'Quarterly Information'!$Q497,Exchange_Value)+AD497*$T497*SUMIF(Lists!$E$2:$E$133,'Quarterly Information'!$S497,Exchange_Value))/1000,AD497*SUMIF(Lists!$E$2:$E$133,$I497,Exchange_Value)/1000),1)</f>
        <v>0</v>
      </c>
      <c r="CB497" s="151">
        <f>ROUND(IF($I497="Other HFC Blend",(AE497*$L497*SUMIF(Lists!$E$2:$E$133,'Quarterly Information'!$K497,Exchange_Value)+AE497*$N497*SUMIF(Lists!$E$2:$E$133,'Quarterly Information'!$M497,Exchange_Value)+AE497*$P497*SUMIF(Lists!$E$2:$E$133,'Quarterly Information'!$O497,Exchange_Value)+AE497*$R497*SUMIF(Lists!$E$2:$E$133,'Quarterly Information'!$Q497,Exchange_Value)+AE497*$T497*SUMIF(Lists!$E$2:$E$133,'Quarterly Information'!$S497,Exchange_Value))/1000,AE497*SUMIF(Lists!$E$2:$E$133,$I497,Exchange_Value)/1000),1)</f>
        <v>0</v>
      </c>
      <c r="CC497" s="151">
        <f>ROUND(IF($I497="Other HFC Blend",(AF497*$L497*SUMIF(Lists!$E$2:$E$133,'Quarterly Information'!$K497,Exchange_Value)+AF497*$N497*SUMIF(Lists!$E$2:$E$133,'Quarterly Information'!$M497,Exchange_Value)+AF497*$P497*SUMIF(Lists!$E$2:$E$133,'Quarterly Information'!$O497,Exchange_Value)+AF497*$R497*SUMIF(Lists!$E$2:$E$133,'Quarterly Information'!$Q497,Exchange_Value)+AF497*$T497*SUMIF(Lists!$E$2:$E$133,'Quarterly Information'!$S497,Exchange_Value))/1000,AF497*SUMIF(Lists!$E$2:$E$133,$I497,Exchange_Value)/1000),1)</f>
        <v>0</v>
      </c>
    </row>
    <row r="498" spans="1:81" ht="14.1">
      <c r="A498" s="18">
        <v>456</v>
      </c>
      <c r="B498" s="46" t="str">
        <f t="shared" si="295"/>
        <v/>
      </c>
      <c r="C498" s="72"/>
      <c r="D498" s="47"/>
      <c r="E498" s="81"/>
      <c r="F498" s="48"/>
      <c r="G498" s="49"/>
      <c r="H498" s="50"/>
      <c r="I498" s="92"/>
      <c r="J498" s="104"/>
      <c r="K498" s="109"/>
      <c r="L498" s="51"/>
      <c r="M498" s="48"/>
      <c r="N498" s="51"/>
      <c r="O498" s="48"/>
      <c r="P498" s="51"/>
      <c r="Q498" s="69"/>
      <c r="R498" s="51"/>
      <c r="S498" s="69"/>
      <c r="T498" s="110"/>
      <c r="U498" s="107"/>
      <c r="V498" s="48"/>
      <c r="W498" s="52"/>
      <c r="X498" s="48"/>
      <c r="Y498" s="116"/>
      <c r="Z498" s="133"/>
      <c r="AA498" s="131"/>
      <c r="AB498" s="76"/>
      <c r="AC498" s="76"/>
      <c r="AD498" s="76"/>
      <c r="AE498" s="76"/>
      <c r="AF498" s="76"/>
      <c r="AG498" s="145"/>
      <c r="AH498"/>
      <c r="AI498" s="148">
        <f t="shared" si="259"/>
        <v>0</v>
      </c>
      <c r="AJ498" s="148">
        <f t="shared" si="260"/>
        <v>0</v>
      </c>
      <c r="AK498" s="148">
        <f t="shared" si="261"/>
        <v>0</v>
      </c>
      <c r="AL498" s="148">
        <f t="shared" si="262"/>
        <v>0</v>
      </c>
      <c r="AM498" s="148">
        <f t="shared" si="263"/>
        <v>0</v>
      </c>
      <c r="AN498" s="148">
        <f t="shared" si="264"/>
        <v>0</v>
      </c>
      <c r="AO498" s="150"/>
      <c r="AP498" s="149" t="e">
        <f t="shared" si="265"/>
        <v>#DIV/0!</v>
      </c>
      <c r="AQ498" s="149" t="e">
        <f t="shared" si="266"/>
        <v>#DIV/0!</v>
      </c>
      <c r="AR498" s="149" t="e">
        <f t="shared" si="267"/>
        <v>#DIV/0!</v>
      </c>
      <c r="AS498" s="149" t="e">
        <f t="shared" si="268"/>
        <v>#DIV/0!</v>
      </c>
      <c r="AT498" s="149" t="e">
        <f t="shared" si="269"/>
        <v>#DIV/0!</v>
      </c>
      <c r="AU498" s="148">
        <f t="shared" si="270"/>
        <v>0</v>
      </c>
      <c r="AV498" s="149" t="e">
        <f t="shared" si="271"/>
        <v>#DIV/0!</v>
      </c>
      <c r="AW498" s="149" t="e">
        <f t="shared" si="272"/>
        <v>#DIV/0!</v>
      </c>
      <c r="AX498" s="149" t="e">
        <f t="shared" si="273"/>
        <v>#DIV/0!</v>
      </c>
      <c r="AY498" s="149" t="e">
        <f t="shared" si="274"/>
        <v>#DIV/0!</v>
      </c>
      <c r="AZ498" s="149" t="e">
        <f t="shared" si="275"/>
        <v>#DIV/0!</v>
      </c>
      <c r="BA498" s="148">
        <f t="shared" si="276"/>
        <v>0</v>
      </c>
      <c r="BB498" s="149" t="e">
        <f t="shared" si="277"/>
        <v>#DIV/0!</v>
      </c>
      <c r="BC498" s="149" t="e">
        <f t="shared" si="278"/>
        <v>#DIV/0!</v>
      </c>
      <c r="BD498" s="149" t="e">
        <f t="shared" si="279"/>
        <v>#DIV/0!</v>
      </c>
      <c r="BE498" s="149" t="e">
        <f t="shared" si="280"/>
        <v>#DIV/0!</v>
      </c>
      <c r="BF498" s="149" t="e">
        <f t="shared" si="281"/>
        <v>#DIV/0!</v>
      </c>
      <c r="BG498" s="148">
        <f t="shared" si="282"/>
        <v>0</v>
      </c>
      <c r="BH498" s="149" t="e">
        <f t="shared" si="283"/>
        <v>#DIV/0!</v>
      </c>
      <c r="BI498" s="149" t="e">
        <f t="shared" si="284"/>
        <v>#DIV/0!</v>
      </c>
      <c r="BJ498" s="149" t="e">
        <f t="shared" si="285"/>
        <v>#DIV/0!</v>
      </c>
      <c r="BK498" s="149" t="e">
        <f t="shared" si="286"/>
        <v>#DIV/0!</v>
      </c>
      <c r="BL498" s="149" t="e">
        <f t="shared" si="287"/>
        <v>#DIV/0!</v>
      </c>
      <c r="BM498" s="148">
        <f t="shared" si="288"/>
        <v>0</v>
      </c>
      <c r="BN498" s="149" t="e">
        <f t="shared" si="289"/>
        <v>#DIV/0!</v>
      </c>
      <c r="BO498" s="149" t="e">
        <f t="shared" si="290"/>
        <v>#DIV/0!</v>
      </c>
      <c r="BP498" s="149" t="e">
        <f t="shared" si="291"/>
        <v>#DIV/0!</v>
      </c>
      <c r="BQ498" s="149" t="e">
        <f t="shared" si="292"/>
        <v>#DIV/0!</v>
      </c>
      <c r="BR498" s="149" t="e">
        <f t="shared" si="293"/>
        <v>#DIV/0!</v>
      </c>
      <c r="BS498" s="148">
        <f t="shared" si="294"/>
        <v>0</v>
      </c>
      <c r="BT498" s="150"/>
      <c r="BU498" s="150" t="e">
        <f>VLOOKUP(I498,Lists!$D$2:$D$19,1,FALSE)</f>
        <v>#N/A</v>
      </c>
      <c r="BV498" s="150" t="e">
        <f>VLOOKUP($I498,Blends!$B$2:$B$115,1,FALSE)</f>
        <v>#N/A</v>
      </c>
      <c r="BW498" s="150"/>
      <c r="BX498" s="151">
        <f>ROUND(IF($I498="Other HFC Blend",(AA498*$L498*SUMIF(Lists!$E$2:$E$133,'Quarterly Information'!$K498,Exchange_Value)+AA498*$N498*SUMIF(Lists!$E$2:$E$133,'Quarterly Information'!$M498,Exchange_Value)+AA498*$P498*SUMIF(Lists!$E$2:$E$133,'Quarterly Information'!$O498,Exchange_Value)+AA498*$R498*SUMIF(Lists!$E$2:$E$133,'Quarterly Information'!$Q498,Exchange_Value)+AA498*$T498*SUMIF(Lists!$E$2:$E$133,'Quarterly Information'!$S498,Exchange_Value))/1000,AA498*SUMIF(Lists!$E$2:$E$133,$I498,Exchange_Value)/1000),1)</f>
        <v>0</v>
      </c>
      <c r="BY498" s="151">
        <f>ROUND(IF($I498="Other HFC Blend",(AB498*$L498*SUMIF(Lists!$E$2:$E$133,'Quarterly Information'!$K498,Exchange_Value)+AB498*$N498*SUMIF(Lists!$E$2:$E$133,'Quarterly Information'!$M498,Exchange_Value)+AB498*$P498*SUMIF(Lists!$E$2:$E$133,'Quarterly Information'!$O498,Exchange_Value)+AB498*$R498*SUMIF(Lists!$E$2:$E$133,'Quarterly Information'!$Q498,Exchange_Value)+AB498*$T498*SUMIF(Lists!$E$2:$E$133,'Quarterly Information'!$S498,Exchange_Value))/1000,AB498*SUMIF(Lists!$E$2:$E$133,$I498,Exchange_Value)/1000),1)</f>
        <v>0</v>
      </c>
      <c r="BZ498" s="151">
        <f>ROUND(IF($I498="Other HFC Blend",(AC498*$L498*SUMIF(Lists!$E$2:$E$133,'Quarterly Information'!$K498,Exchange_Value)+AC498*$N498*SUMIF(Lists!$E$2:$E$133,'Quarterly Information'!$M498,Exchange_Value)+AC498*$P498*SUMIF(Lists!$E$2:$E$133,'Quarterly Information'!$O498,Exchange_Value)+AC498*$R498*SUMIF(Lists!$E$2:$E$133,'Quarterly Information'!$Q498,Exchange_Value)+AC498*$T498*SUMIF(Lists!$E$2:$E$133,'Quarterly Information'!$S498,Exchange_Value))/1000,AC498*SUMIF(Lists!$E$2:$E$133,$I498,Exchange_Value)/1000),1)</f>
        <v>0</v>
      </c>
      <c r="CA498" s="151">
        <f>ROUND(IF($I498="Other HFC Blend",(AD498*$L498*SUMIF(Lists!$E$2:$E$133,'Quarterly Information'!$K498,Exchange_Value)+AD498*$N498*SUMIF(Lists!$E$2:$E$133,'Quarterly Information'!$M498,Exchange_Value)+AD498*$P498*SUMIF(Lists!$E$2:$E$133,'Quarterly Information'!$O498,Exchange_Value)+AD498*$R498*SUMIF(Lists!$E$2:$E$133,'Quarterly Information'!$Q498,Exchange_Value)+AD498*$T498*SUMIF(Lists!$E$2:$E$133,'Quarterly Information'!$S498,Exchange_Value))/1000,AD498*SUMIF(Lists!$E$2:$E$133,$I498,Exchange_Value)/1000),1)</f>
        <v>0</v>
      </c>
      <c r="CB498" s="151">
        <f>ROUND(IF($I498="Other HFC Blend",(AE498*$L498*SUMIF(Lists!$E$2:$E$133,'Quarterly Information'!$K498,Exchange_Value)+AE498*$N498*SUMIF(Lists!$E$2:$E$133,'Quarterly Information'!$M498,Exchange_Value)+AE498*$P498*SUMIF(Lists!$E$2:$E$133,'Quarterly Information'!$O498,Exchange_Value)+AE498*$R498*SUMIF(Lists!$E$2:$E$133,'Quarterly Information'!$Q498,Exchange_Value)+AE498*$T498*SUMIF(Lists!$E$2:$E$133,'Quarterly Information'!$S498,Exchange_Value))/1000,AE498*SUMIF(Lists!$E$2:$E$133,$I498,Exchange_Value)/1000),1)</f>
        <v>0</v>
      </c>
      <c r="CC498" s="151">
        <f>ROUND(IF($I498="Other HFC Blend",(AF498*$L498*SUMIF(Lists!$E$2:$E$133,'Quarterly Information'!$K498,Exchange_Value)+AF498*$N498*SUMIF(Lists!$E$2:$E$133,'Quarterly Information'!$M498,Exchange_Value)+AF498*$P498*SUMIF(Lists!$E$2:$E$133,'Quarterly Information'!$O498,Exchange_Value)+AF498*$R498*SUMIF(Lists!$E$2:$E$133,'Quarterly Information'!$Q498,Exchange_Value)+AF498*$T498*SUMIF(Lists!$E$2:$E$133,'Quarterly Information'!$S498,Exchange_Value))/1000,AF498*SUMIF(Lists!$E$2:$E$133,$I498,Exchange_Value)/1000),1)</f>
        <v>0</v>
      </c>
    </row>
    <row r="499" spans="1:81" ht="14.1">
      <c r="A499" s="18">
        <v>457</v>
      </c>
      <c r="B499" s="46" t="str">
        <f t="shared" si="295"/>
        <v/>
      </c>
      <c r="C499" s="72"/>
      <c r="D499" s="47"/>
      <c r="E499" s="81"/>
      <c r="F499" s="48"/>
      <c r="G499" s="49"/>
      <c r="H499" s="50"/>
      <c r="I499" s="92"/>
      <c r="J499" s="104"/>
      <c r="K499" s="109"/>
      <c r="L499" s="51"/>
      <c r="M499" s="48"/>
      <c r="N499" s="51"/>
      <c r="O499" s="48"/>
      <c r="P499" s="51"/>
      <c r="Q499" s="69"/>
      <c r="R499" s="51"/>
      <c r="S499" s="69"/>
      <c r="T499" s="110"/>
      <c r="U499" s="107"/>
      <c r="V499" s="48"/>
      <c r="W499" s="52"/>
      <c r="X499" s="48"/>
      <c r="Y499" s="116"/>
      <c r="Z499" s="133"/>
      <c r="AA499" s="131"/>
      <c r="AB499" s="76"/>
      <c r="AC499" s="76"/>
      <c r="AD499" s="76"/>
      <c r="AE499" s="76"/>
      <c r="AF499" s="76"/>
      <c r="AG499" s="145"/>
      <c r="AH499"/>
      <c r="AI499" s="148">
        <f t="shared" si="259"/>
        <v>0</v>
      </c>
      <c r="AJ499" s="148">
        <f t="shared" si="260"/>
        <v>0</v>
      </c>
      <c r="AK499" s="148">
        <f t="shared" si="261"/>
        <v>0</v>
      </c>
      <c r="AL499" s="148">
        <f t="shared" si="262"/>
        <v>0</v>
      </c>
      <c r="AM499" s="148">
        <f t="shared" si="263"/>
        <v>0</v>
      </c>
      <c r="AN499" s="148">
        <f t="shared" si="264"/>
        <v>0</v>
      </c>
      <c r="AO499" s="150"/>
      <c r="AP499" s="149" t="e">
        <f t="shared" si="265"/>
        <v>#DIV/0!</v>
      </c>
      <c r="AQ499" s="149" t="e">
        <f t="shared" si="266"/>
        <v>#DIV/0!</v>
      </c>
      <c r="AR499" s="149" t="e">
        <f t="shared" si="267"/>
        <v>#DIV/0!</v>
      </c>
      <c r="AS499" s="149" t="e">
        <f t="shared" si="268"/>
        <v>#DIV/0!</v>
      </c>
      <c r="AT499" s="149" t="e">
        <f t="shared" si="269"/>
        <v>#DIV/0!</v>
      </c>
      <c r="AU499" s="148">
        <f t="shared" si="270"/>
        <v>0</v>
      </c>
      <c r="AV499" s="149" t="e">
        <f t="shared" si="271"/>
        <v>#DIV/0!</v>
      </c>
      <c r="AW499" s="149" t="e">
        <f t="shared" si="272"/>
        <v>#DIV/0!</v>
      </c>
      <c r="AX499" s="149" t="e">
        <f t="shared" si="273"/>
        <v>#DIV/0!</v>
      </c>
      <c r="AY499" s="149" t="e">
        <f t="shared" si="274"/>
        <v>#DIV/0!</v>
      </c>
      <c r="AZ499" s="149" t="e">
        <f t="shared" si="275"/>
        <v>#DIV/0!</v>
      </c>
      <c r="BA499" s="148">
        <f t="shared" si="276"/>
        <v>0</v>
      </c>
      <c r="BB499" s="149" t="e">
        <f t="shared" si="277"/>
        <v>#DIV/0!</v>
      </c>
      <c r="BC499" s="149" t="e">
        <f t="shared" si="278"/>
        <v>#DIV/0!</v>
      </c>
      <c r="BD499" s="149" t="e">
        <f t="shared" si="279"/>
        <v>#DIV/0!</v>
      </c>
      <c r="BE499" s="149" t="e">
        <f t="shared" si="280"/>
        <v>#DIV/0!</v>
      </c>
      <c r="BF499" s="149" t="e">
        <f t="shared" si="281"/>
        <v>#DIV/0!</v>
      </c>
      <c r="BG499" s="148">
        <f t="shared" si="282"/>
        <v>0</v>
      </c>
      <c r="BH499" s="149" t="e">
        <f t="shared" si="283"/>
        <v>#DIV/0!</v>
      </c>
      <c r="BI499" s="149" t="e">
        <f t="shared" si="284"/>
        <v>#DIV/0!</v>
      </c>
      <c r="BJ499" s="149" t="e">
        <f t="shared" si="285"/>
        <v>#DIV/0!</v>
      </c>
      <c r="BK499" s="149" t="e">
        <f t="shared" si="286"/>
        <v>#DIV/0!</v>
      </c>
      <c r="BL499" s="149" t="e">
        <f t="shared" si="287"/>
        <v>#DIV/0!</v>
      </c>
      <c r="BM499" s="148">
        <f t="shared" si="288"/>
        <v>0</v>
      </c>
      <c r="BN499" s="149" t="e">
        <f t="shared" si="289"/>
        <v>#DIV/0!</v>
      </c>
      <c r="BO499" s="149" t="e">
        <f t="shared" si="290"/>
        <v>#DIV/0!</v>
      </c>
      <c r="BP499" s="149" t="e">
        <f t="shared" si="291"/>
        <v>#DIV/0!</v>
      </c>
      <c r="BQ499" s="149" t="e">
        <f t="shared" si="292"/>
        <v>#DIV/0!</v>
      </c>
      <c r="BR499" s="149" t="e">
        <f t="shared" si="293"/>
        <v>#DIV/0!</v>
      </c>
      <c r="BS499" s="148">
        <f t="shared" si="294"/>
        <v>0</v>
      </c>
      <c r="BT499" s="150"/>
      <c r="BU499" s="150" t="e">
        <f>VLOOKUP(I499,Lists!$D$2:$D$19,1,FALSE)</f>
        <v>#N/A</v>
      </c>
      <c r="BV499" s="150" t="e">
        <f>VLOOKUP($I499,Blends!$B$2:$B$115,1,FALSE)</f>
        <v>#N/A</v>
      </c>
      <c r="BW499" s="150"/>
      <c r="BX499" s="151">
        <f>ROUND(IF($I499="Other HFC Blend",(AA499*$L499*SUMIF(Lists!$E$2:$E$133,'Quarterly Information'!$K499,Exchange_Value)+AA499*$N499*SUMIF(Lists!$E$2:$E$133,'Quarterly Information'!$M499,Exchange_Value)+AA499*$P499*SUMIF(Lists!$E$2:$E$133,'Quarterly Information'!$O499,Exchange_Value)+AA499*$R499*SUMIF(Lists!$E$2:$E$133,'Quarterly Information'!$Q499,Exchange_Value)+AA499*$T499*SUMIF(Lists!$E$2:$E$133,'Quarterly Information'!$S499,Exchange_Value))/1000,AA499*SUMIF(Lists!$E$2:$E$133,$I499,Exchange_Value)/1000),1)</f>
        <v>0</v>
      </c>
      <c r="BY499" s="151">
        <f>ROUND(IF($I499="Other HFC Blend",(AB499*$L499*SUMIF(Lists!$E$2:$E$133,'Quarterly Information'!$K499,Exchange_Value)+AB499*$N499*SUMIF(Lists!$E$2:$E$133,'Quarterly Information'!$M499,Exchange_Value)+AB499*$P499*SUMIF(Lists!$E$2:$E$133,'Quarterly Information'!$O499,Exchange_Value)+AB499*$R499*SUMIF(Lists!$E$2:$E$133,'Quarterly Information'!$Q499,Exchange_Value)+AB499*$T499*SUMIF(Lists!$E$2:$E$133,'Quarterly Information'!$S499,Exchange_Value))/1000,AB499*SUMIF(Lists!$E$2:$E$133,$I499,Exchange_Value)/1000),1)</f>
        <v>0</v>
      </c>
      <c r="BZ499" s="151">
        <f>ROUND(IF($I499="Other HFC Blend",(AC499*$L499*SUMIF(Lists!$E$2:$E$133,'Quarterly Information'!$K499,Exchange_Value)+AC499*$N499*SUMIF(Lists!$E$2:$E$133,'Quarterly Information'!$M499,Exchange_Value)+AC499*$P499*SUMIF(Lists!$E$2:$E$133,'Quarterly Information'!$O499,Exchange_Value)+AC499*$R499*SUMIF(Lists!$E$2:$E$133,'Quarterly Information'!$Q499,Exchange_Value)+AC499*$T499*SUMIF(Lists!$E$2:$E$133,'Quarterly Information'!$S499,Exchange_Value))/1000,AC499*SUMIF(Lists!$E$2:$E$133,$I499,Exchange_Value)/1000),1)</f>
        <v>0</v>
      </c>
      <c r="CA499" s="151">
        <f>ROUND(IF($I499="Other HFC Blend",(AD499*$L499*SUMIF(Lists!$E$2:$E$133,'Quarterly Information'!$K499,Exchange_Value)+AD499*$N499*SUMIF(Lists!$E$2:$E$133,'Quarterly Information'!$M499,Exchange_Value)+AD499*$P499*SUMIF(Lists!$E$2:$E$133,'Quarterly Information'!$O499,Exchange_Value)+AD499*$R499*SUMIF(Lists!$E$2:$E$133,'Quarterly Information'!$Q499,Exchange_Value)+AD499*$T499*SUMIF(Lists!$E$2:$E$133,'Quarterly Information'!$S499,Exchange_Value))/1000,AD499*SUMIF(Lists!$E$2:$E$133,$I499,Exchange_Value)/1000),1)</f>
        <v>0</v>
      </c>
      <c r="CB499" s="151">
        <f>ROUND(IF($I499="Other HFC Blend",(AE499*$L499*SUMIF(Lists!$E$2:$E$133,'Quarterly Information'!$K499,Exchange_Value)+AE499*$N499*SUMIF(Lists!$E$2:$E$133,'Quarterly Information'!$M499,Exchange_Value)+AE499*$P499*SUMIF(Lists!$E$2:$E$133,'Quarterly Information'!$O499,Exchange_Value)+AE499*$R499*SUMIF(Lists!$E$2:$E$133,'Quarterly Information'!$Q499,Exchange_Value)+AE499*$T499*SUMIF(Lists!$E$2:$E$133,'Quarterly Information'!$S499,Exchange_Value))/1000,AE499*SUMIF(Lists!$E$2:$E$133,$I499,Exchange_Value)/1000),1)</f>
        <v>0</v>
      </c>
      <c r="CC499" s="151">
        <f>ROUND(IF($I499="Other HFC Blend",(AF499*$L499*SUMIF(Lists!$E$2:$E$133,'Quarterly Information'!$K499,Exchange_Value)+AF499*$N499*SUMIF(Lists!$E$2:$E$133,'Quarterly Information'!$M499,Exchange_Value)+AF499*$P499*SUMIF(Lists!$E$2:$E$133,'Quarterly Information'!$O499,Exchange_Value)+AF499*$R499*SUMIF(Lists!$E$2:$E$133,'Quarterly Information'!$Q499,Exchange_Value)+AF499*$T499*SUMIF(Lists!$E$2:$E$133,'Quarterly Information'!$S499,Exchange_Value))/1000,AF499*SUMIF(Lists!$E$2:$E$133,$I499,Exchange_Value)/1000),1)</f>
        <v>0</v>
      </c>
    </row>
    <row r="500" spans="1:81" ht="14.1">
      <c r="A500" s="18">
        <v>458</v>
      </c>
      <c r="B500" s="46" t="str">
        <f t="shared" si="295"/>
        <v/>
      </c>
      <c r="C500" s="72"/>
      <c r="D500" s="47"/>
      <c r="E500" s="81"/>
      <c r="F500" s="48"/>
      <c r="G500" s="49"/>
      <c r="H500" s="50"/>
      <c r="I500" s="92"/>
      <c r="J500" s="104"/>
      <c r="K500" s="109"/>
      <c r="L500" s="51"/>
      <c r="M500" s="48"/>
      <c r="N500" s="51"/>
      <c r="O500" s="48"/>
      <c r="P500" s="51"/>
      <c r="Q500" s="69"/>
      <c r="R500" s="51"/>
      <c r="S500" s="69"/>
      <c r="T500" s="110"/>
      <c r="U500" s="107"/>
      <c r="V500" s="48"/>
      <c r="W500" s="52"/>
      <c r="X500" s="48"/>
      <c r="Y500" s="116"/>
      <c r="Z500" s="133"/>
      <c r="AA500" s="131"/>
      <c r="AB500" s="76"/>
      <c r="AC500" s="76"/>
      <c r="AD500" s="76"/>
      <c r="AE500" s="76"/>
      <c r="AF500" s="76"/>
      <c r="AG500" s="145"/>
      <c r="AH500"/>
      <c r="AI500" s="148">
        <f t="shared" si="259"/>
        <v>0</v>
      </c>
      <c r="AJ500" s="148">
        <f t="shared" si="260"/>
        <v>0</v>
      </c>
      <c r="AK500" s="148">
        <f t="shared" si="261"/>
        <v>0</v>
      </c>
      <c r="AL500" s="148">
        <f t="shared" si="262"/>
        <v>0</v>
      </c>
      <c r="AM500" s="148">
        <f t="shared" si="263"/>
        <v>0</v>
      </c>
      <c r="AN500" s="148">
        <f t="shared" si="264"/>
        <v>0</v>
      </c>
      <c r="AO500" s="150"/>
      <c r="AP500" s="149" t="e">
        <f t="shared" si="265"/>
        <v>#DIV/0!</v>
      </c>
      <c r="AQ500" s="149" t="e">
        <f t="shared" si="266"/>
        <v>#DIV/0!</v>
      </c>
      <c r="AR500" s="149" t="e">
        <f t="shared" si="267"/>
        <v>#DIV/0!</v>
      </c>
      <c r="AS500" s="149" t="e">
        <f t="shared" si="268"/>
        <v>#DIV/0!</v>
      </c>
      <c r="AT500" s="149" t="e">
        <f t="shared" si="269"/>
        <v>#DIV/0!</v>
      </c>
      <c r="AU500" s="148">
        <f t="shared" si="270"/>
        <v>0</v>
      </c>
      <c r="AV500" s="149" t="e">
        <f t="shared" si="271"/>
        <v>#DIV/0!</v>
      </c>
      <c r="AW500" s="149" t="e">
        <f t="shared" si="272"/>
        <v>#DIV/0!</v>
      </c>
      <c r="AX500" s="149" t="e">
        <f t="shared" si="273"/>
        <v>#DIV/0!</v>
      </c>
      <c r="AY500" s="149" t="e">
        <f t="shared" si="274"/>
        <v>#DIV/0!</v>
      </c>
      <c r="AZ500" s="149" t="e">
        <f t="shared" si="275"/>
        <v>#DIV/0!</v>
      </c>
      <c r="BA500" s="148">
        <f t="shared" si="276"/>
        <v>0</v>
      </c>
      <c r="BB500" s="149" t="e">
        <f t="shared" si="277"/>
        <v>#DIV/0!</v>
      </c>
      <c r="BC500" s="149" t="e">
        <f t="shared" si="278"/>
        <v>#DIV/0!</v>
      </c>
      <c r="BD500" s="149" t="e">
        <f t="shared" si="279"/>
        <v>#DIV/0!</v>
      </c>
      <c r="BE500" s="149" t="e">
        <f t="shared" si="280"/>
        <v>#DIV/0!</v>
      </c>
      <c r="BF500" s="149" t="e">
        <f t="shared" si="281"/>
        <v>#DIV/0!</v>
      </c>
      <c r="BG500" s="148">
        <f t="shared" si="282"/>
        <v>0</v>
      </c>
      <c r="BH500" s="149" t="e">
        <f t="shared" si="283"/>
        <v>#DIV/0!</v>
      </c>
      <c r="BI500" s="149" t="e">
        <f t="shared" si="284"/>
        <v>#DIV/0!</v>
      </c>
      <c r="BJ500" s="149" t="e">
        <f t="shared" si="285"/>
        <v>#DIV/0!</v>
      </c>
      <c r="BK500" s="149" t="e">
        <f t="shared" si="286"/>
        <v>#DIV/0!</v>
      </c>
      <c r="BL500" s="149" t="e">
        <f t="shared" si="287"/>
        <v>#DIV/0!</v>
      </c>
      <c r="BM500" s="148">
        <f t="shared" si="288"/>
        <v>0</v>
      </c>
      <c r="BN500" s="149" t="e">
        <f t="shared" si="289"/>
        <v>#DIV/0!</v>
      </c>
      <c r="BO500" s="149" t="e">
        <f t="shared" si="290"/>
        <v>#DIV/0!</v>
      </c>
      <c r="BP500" s="149" t="e">
        <f t="shared" si="291"/>
        <v>#DIV/0!</v>
      </c>
      <c r="BQ500" s="149" t="e">
        <f t="shared" si="292"/>
        <v>#DIV/0!</v>
      </c>
      <c r="BR500" s="149" t="e">
        <f t="shared" si="293"/>
        <v>#DIV/0!</v>
      </c>
      <c r="BS500" s="148">
        <f t="shared" si="294"/>
        <v>0</v>
      </c>
      <c r="BT500" s="150"/>
      <c r="BU500" s="150" t="e">
        <f>VLOOKUP(I500,Lists!$D$2:$D$19,1,FALSE)</f>
        <v>#N/A</v>
      </c>
      <c r="BV500" s="150" t="e">
        <f>VLOOKUP($I500,Blends!$B$2:$B$115,1,FALSE)</f>
        <v>#N/A</v>
      </c>
      <c r="BW500" s="150"/>
      <c r="BX500" s="151">
        <f>ROUND(IF($I500="Other HFC Blend",(AA500*$L500*SUMIF(Lists!$E$2:$E$133,'Quarterly Information'!$K500,Exchange_Value)+AA500*$N500*SUMIF(Lists!$E$2:$E$133,'Quarterly Information'!$M500,Exchange_Value)+AA500*$P500*SUMIF(Lists!$E$2:$E$133,'Quarterly Information'!$O500,Exchange_Value)+AA500*$R500*SUMIF(Lists!$E$2:$E$133,'Quarterly Information'!$Q500,Exchange_Value)+AA500*$T500*SUMIF(Lists!$E$2:$E$133,'Quarterly Information'!$S500,Exchange_Value))/1000,AA500*SUMIF(Lists!$E$2:$E$133,$I500,Exchange_Value)/1000),1)</f>
        <v>0</v>
      </c>
      <c r="BY500" s="151">
        <f>ROUND(IF($I500="Other HFC Blend",(AB500*$L500*SUMIF(Lists!$E$2:$E$133,'Quarterly Information'!$K500,Exchange_Value)+AB500*$N500*SUMIF(Lists!$E$2:$E$133,'Quarterly Information'!$M500,Exchange_Value)+AB500*$P500*SUMIF(Lists!$E$2:$E$133,'Quarterly Information'!$O500,Exchange_Value)+AB500*$R500*SUMIF(Lists!$E$2:$E$133,'Quarterly Information'!$Q500,Exchange_Value)+AB500*$T500*SUMIF(Lists!$E$2:$E$133,'Quarterly Information'!$S500,Exchange_Value))/1000,AB500*SUMIF(Lists!$E$2:$E$133,$I500,Exchange_Value)/1000),1)</f>
        <v>0</v>
      </c>
      <c r="BZ500" s="151">
        <f>ROUND(IF($I500="Other HFC Blend",(AC500*$L500*SUMIF(Lists!$E$2:$E$133,'Quarterly Information'!$K500,Exchange_Value)+AC500*$N500*SUMIF(Lists!$E$2:$E$133,'Quarterly Information'!$M500,Exchange_Value)+AC500*$P500*SUMIF(Lists!$E$2:$E$133,'Quarterly Information'!$O500,Exchange_Value)+AC500*$R500*SUMIF(Lists!$E$2:$E$133,'Quarterly Information'!$Q500,Exchange_Value)+AC500*$T500*SUMIF(Lists!$E$2:$E$133,'Quarterly Information'!$S500,Exchange_Value))/1000,AC500*SUMIF(Lists!$E$2:$E$133,$I500,Exchange_Value)/1000),1)</f>
        <v>0</v>
      </c>
      <c r="CA500" s="151">
        <f>ROUND(IF($I500="Other HFC Blend",(AD500*$L500*SUMIF(Lists!$E$2:$E$133,'Quarterly Information'!$K500,Exchange_Value)+AD500*$N500*SUMIF(Lists!$E$2:$E$133,'Quarterly Information'!$M500,Exchange_Value)+AD500*$P500*SUMIF(Lists!$E$2:$E$133,'Quarterly Information'!$O500,Exchange_Value)+AD500*$R500*SUMIF(Lists!$E$2:$E$133,'Quarterly Information'!$Q500,Exchange_Value)+AD500*$T500*SUMIF(Lists!$E$2:$E$133,'Quarterly Information'!$S500,Exchange_Value))/1000,AD500*SUMIF(Lists!$E$2:$E$133,$I500,Exchange_Value)/1000),1)</f>
        <v>0</v>
      </c>
      <c r="CB500" s="151">
        <f>ROUND(IF($I500="Other HFC Blend",(AE500*$L500*SUMIF(Lists!$E$2:$E$133,'Quarterly Information'!$K500,Exchange_Value)+AE500*$N500*SUMIF(Lists!$E$2:$E$133,'Quarterly Information'!$M500,Exchange_Value)+AE500*$P500*SUMIF(Lists!$E$2:$E$133,'Quarterly Information'!$O500,Exchange_Value)+AE500*$R500*SUMIF(Lists!$E$2:$E$133,'Quarterly Information'!$Q500,Exchange_Value)+AE500*$T500*SUMIF(Lists!$E$2:$E$133,'Quarterly Information'!$S500,Exchange_Value))/1000,AE500*SUMIF(Lists!$E$2:$E$133,$I500,Exchange_Value)/1000),1)</f>
        <v>0</v>
      </c>
      <c r="CC500" s="151">
        <f>ROUND(IF($I500="Other HFC Blend",(AF500*$L500*SUMIF(Lists!$E$2:$E$133,'Quarterly Information'!$K500,Exchange_Value)+AF500*$N500*SUMIF(Lists!$E$2:$E$133,'Quarterly Information'!$M500,Exchange_Value)+AF500*$P500*SUMIF(Lists!$E$2:$E$133,'Quarterly Information'!$O500,Exchange_Value)+AF500*$R500*SUMIF(Lists!$E$2:$E$133,'Quarterly Information'!$Q500,Exchange_Value)+AF500*$T500*SUMIF(Lists!$E$2:$E$133,'Quarterly Information'!$S500,Exchange_Value))/1000,AF500*SUMIF(Lists!$E$2:$E$133,$I500,Exchange_Value)/1000),1)</f>
        <v>0</v>
      </c>
    </row>
    <row r="501" spans="1:81" ht="14.1">
      <c r="A501" s="18">
        <v>459</v>
      </c>
      <c r="B501" s="46" t="str">
        <f t="shared" si="295"/>
        <v/>
      </c>
      <c r="C501" s="72"/>
      <c r="D501" s="47"/>
      <c r="E501" s="81"/>
      <c r="F501" s="48"/>
      <c r="G501" s="49"/>
      <c r="H501" s="50"/>
      <c r="I501" s="48"/>
      <c r="J501" s="104"/>
      <c r="K501" s="109"/>
      <c r="L501" s="51"/>
      <c r="M501" s="48"/>
      <c r="N501" s="51"/>
      <c r="O501" s="48"/>
      <c r="P501" s="51"/>
      <c r="Q501" s="69"/>
      <c r="R501" s="51"/>
      <c r="S501" s="69"/>
      <c r="T501" s="110"/>
      <c r="U501" s="107"/>
      <c r="V501" s="48"/>
      <c r="W501" s="52"/>
      <c r="X501" s="48"/>
      <c r="Y501" s="116"/>
      <c r="Z501" s="133"/>
      <c r="AA501" s="131"/>
      <c r="AB501" s="76"/>
      <c r="AC501" s="76"/>
      <c r="AD501" s="76"/>
      <c r="AE501" s="76"/>
      <c r="AF501" s="76"/>
      <c r="AG501" s="145"/>
      <c r="AH501"/>
      <c r="AI501" s="148">
        <f t="shared" si="259"/>
        <v>0</v>
      </c>
      <c r="AJ501" s="148">
        <f t="shared" si="260"/>
        <v>0</v>
      </c>
      <c r="AK501" s="148">
        <f t="shared" si="261"/>
        <v>0</v>
      </c>
      <c r="AL501" s="148">
        <f t="shared" si="262"/>
        <v>0</v>
      </c>
      <c r="AM501" s="148">
        <f t="shared" si="263"/>
        <v>0</v>
      </c>
      <c r="AN501" s="148">
        <f t="shared" si="264"/>
        <v>0</v>
      </c>
      <c r="AO501" s="150"/>
      <c r="AP501" s="149" t="e">
        <f t="shared" si="265"/>
        <v>#DIV/0!</v>
      </c>
      <c r="AQ501" s="149" t="e">
        <f t="shared" si="266"/>
        <v>#DIV/0!</v>
      </c>
      <c r="AR501" s="149" t="e">
        <f t="shared" si="267"/>
        <v>#DIV/0!</v>
      </c>
      <c r="AS501" s="149" t="e">
        <f t="shared" si="268"/>
        <v>#DIV/0!</v>
      </c>
      <c r="AT501" s="149" t="e">
        <f t="shared" si="269"/>
        <v>#DIV/0!</v>
      </c>
      <c r="AU501" s="148">
        <f t="shared" si="270"/>
        <v>0</v>
      </c>
      <c r="AV501" s="149" t="e">
        <f t="shared" si="271"/>
        <v>#DIV/0!</v>
      </c>
      <c r="AW501" s="149" t="e">
        <f t="shared" si="272"/>
        <v>#DIV/0!</v>
      </c>
      <c r="AX501" s="149" t="e">
        <f t="shared" si="273"/>
        <v>#DIV/0!</v>
      </c>
      <c r="AY501" s="149" t="e">
        <f t="shared" si="274"/>
        <v>#DIV/0!</v>
      </c>
      <c r="AZ501" s="149" t="e">
        <f t="shared" si="275"/>
        <v>#DIV/0!</v>
      </c>
      <c r="BA501" s="148">
        <f t="shared" si="276"/>
        <v>0</v>
      </c>
      <c r="BB501" s="149" t="e">
        <f t="shared" si="277"/>
        <v>#DIV/0!</v>
      </c>
      <c r="BC501" s="149" t="e">
        <f t="shared" si="278"/>
        <v>#DIV/0!</v>
      </c>
      <c r="BD501" s="149" t="e">
        <f t="shared" si="279"/>
        <v>#DIV/0!</v>
      </c>
      <c r="BE501" s="149" t="e">
        <f t="shared" si="280"/>
        <v>#DIV/0!</v>
      </c>
      <c r="BF501" s="149" t="e">
        <f t="shared" si="281"/>
        <v>#DIV/0!</v>
      </c>
      <c r="BG501" s="148">
        <f t="shared" si="282"/>
        <v>0</v>
      </c>
      <c r="BH501" s="149" t="e">
        <f t="shared" si="283"/>
        <v>#DIV/0!</v>
      </c>
      <c r="BI501" s="149" t="e">
        <f t="shared" si="284"/>
        <v>#DIV/0!</v>
      </c>
      <c r="BJ501" s="149" t="e">
        <f t="shared" si="285"/>
        <v>#DIV/0!</v>
      </c>
      <c r="BK501" s="149" t="e">
        <f t="shared" si="286"/>
        <v>#DIV/0!</v>
      </c>
      <c r="BL501" s="149" t="e">
        <f t="shared" si="287"/>
        <v>#DIV/0!</v>
      </c>
      <c r="BM501" s="148">
        <f t="shared" si="288"/>
        <v>0</v>
      </c>
      <c r="BN501" s="149" t="e">
        <f t="shared" si="289"/>
        <v>#DIV/0!</v>
      </c>
      <c r="BO501" s="149" t="e">
        <f t="shared" si="290"/>
        <v>#DIV/0!</v>
      </c>
      <c r="BP501" s="149" t="e">
        <f t="shared" si="291"/>
        <v>#DIV/0!</v>
      </c>
      <c r="BQ501" s="149" t="e">
        <f t="shared" si="292"/>
        <v>#DIV/0!</v>
      </c>
      <c r="BR501" s="149" t="e">
        <f t="shared" si="293"/>
        <v>#DIV/0!</v>
      </c>
      <c r="BS501" s="148">
        <f t="shared" si="294"/>
        <v>0</v>
      </c>
      <c r="BT501" s="150"/>
      <c r="BU501" s="150" t="e">
        <f>VLOOKUP(I501,Lists!$D$2:$D$19,1,FALSE)</f>
        <v>#N/A</v>
      </c>
      <c r="BV501" s="150" t="e">
        <f>VLOOKUP($I501,Blends!$B$2:$B$115,1,FALSE)</f>
        <v>#N/A</v>
      </c>
      <c r="BW501" s="150"/>
      <c r="BX501" s="151">
        <f>ROUND(IF($I501="Other HFC Blend",(AA501*$L501*SUMIF(Lists!$E$2:$E$133,'Quarterly Information'!$K501,Exchange_Value)+AA501*$N501*SUMIF(Lists!$E$2:$E$133,'Quarterly Information'!$M501,Exchange_Value)+AA501*$P501*SUMIF(Lists!$E$2:$E$133,'Quarterly Information'!$O501,Exchange_Value)+AA501*$R501*SUMIF(Lists!$E$2:$E$133,'Quarterly Information'!$Q501,Exchange_Value)+AA501*$T501*SUMIF(Lists!$E$2:$E$133,'Quarterly Information'!$S501,Exchange_Value))/1000,AA501*SUMIF(Lists!$E$2:$E$133,$I501,Exchange_Value)/1000),1)</f>
        <v>0</v>
      </c>
      <c r="BY501" s="151">
        <f>ROUND(IF($I501="Other HFC Blend",(AB501*$L501*SUMIF(Lists!$E$2:$E$133,'Quarterly Information'!$K501,Exchange_Value)+AB501*$N501*SUMIF(Lists!$E$2:$E$133,'Quarterly Information'!$M501,Exchange_Value)+AB501*$P501*SUMIF(Lists!$E$2:$E$133,'Quarterly Information'!$O501,Exchange_Value)+AB501*$R501*SUMIF(Lists!$E$2:$E$133,'Quarterly Information'!$Q501,Exchange_Value)+AB501*$T501*SUMIF(Lists!$E$2:$E$133,'Quarterly Information'!$S501,Exchange_Value))/1000,AB501*SUMIF(Lists!$E$2:$E$133,$I501,Exchange_Value)/1000),1)</f>
        <v>0</v>
      </c>
      <c r="BZ501" s="151">
        <f>ROUND(IF($I501="Other HFC Blend",(AC501*$L501*SUMIF(Lists!$E$2:$E$133,'Quarterly Information'!$K501,Exchange_Value)+AC501*$N501*SUMIF(Lists!$E$2:$E$133,'Quarterly Information'!$M501,Exchange_Value)+AC501*$P501*SUMIF(Lists!$E$2:$E$133,'Quarterly Information'!$O501,Exchange_Value)+AC501*$R501*SUMIF(Lists!$E$2:$E$133,'Quarterly Information'!$Q501,Exchange_Value)+AC501*$T501*SUMIF(Lists!$E$2:$E$133,'Quarterly Information'!$S501,Exchange_Value))/1000,AC501*SUMIF(Lists!$E$2:$E$133,$I501,Exchange_Value)/1000),1)</f>
        <v>0</v>
      </c>
      <c r="CA501" s="151">
        <f>ROUND(IF($I501="Other HFC Blend",(AD501*$L501*SUMIF(Lists!$E$2:$E$133,'Quarterly Information'!$K501,Exchange_Value)+AD501*$N501*SUMIF(Lists!$E$2:$E$133,'Quarterly Information'!$M501,Exchange_Value)+AD501*$P501*SUMIF(Lists!$E$2:$E$133,'Quarterly Information'!$O501,Exchange_Value)+AD501*$R501*SUMIF(Lists!$E$2:$E$133,'Quarterly Information'!$Q501,Exchange_Value)+AD501*$T501*SUMIF(Lists!$E$2:$E$133,'Quarterly Information'!$S501,Exchange_Value))/1000,AD501*SUMIF(Lists!$E$2:$E$133,$I501,Exchange_Value)/1000),1)</f>
        <v>0</v>
      </c>
      <c r="CB501" s="151">
        <f>ROUND(IF($I501="Other HFC Blend",(AE501*$L501*SUMIF(Lists!$E$2:$E$133,'Quarterly Information'!$K501,Exchange_Value)+AE501*$N501*SUMIF(Lists!$E$2:$E$133,'Quarterly Information'!$M501,Exchange_Value)+AE501*$P501*SUMIF(Lists!$E$2:$E$133,'Quarterly Information'!$O501,Exchange_Value)+AE501*$R501*SUMIF(Lists!$E$2:$E$133,'Quarterly Information'!$Q501,Exchange_Value)+AE501*$T501*SUMIF(Lists!$E$2:$E$133,'Quarterly Information'!$S501,Exchange_Value))/1000,AE501*SUMIF(Lists!$E$2:$E$133,$I501,Exchange_Value)/1000),1)</f>
        <v>0</v>
      </c>
      <c r="CC501" s="151">
        <f>ROUND(IF($I501="Other HFC Blend",(AF501*$L501*SUMIF(Lists!$E$2:$E$133,'Quarterly Information'!$K501,Exchange_Value)+AF501*$N501*SUMIF(Lists!$E$2:$E$133,'Quarterly Information'!$M501,Exchange_Value)+AF501*$P501*SUMIF(Lists!$E$2:$E$133,'Quarterly Information'!$O501,Exchange_Value)+AF501*$R501*SUMIF(Lists!$E$2:$E$133,'Quarterly Information'!$Q501,Exchange_Value)+AF501*$T501*SUMIF(Lists!$E$2:$E$133,'Quarterly Information'!$S501,Exchange_Value))/1000,AF501*SUMIF(Lists!$E$2:$E$133,$I501,Exchange_Value)/1000),1)</f>
        <v>0</v>
      </c>
    </row>
    <row r="502" spans="1:81" ht="14.1">
      <c r="A502" s="18">
        <v>460</v>
      </c>
      <c r="B502" s="46" t="str">
        <f t="shared" si="295"/>
        <v/>
      </c>
      <c r="C502" s="72"/>
      <c r="D502" s="47"/>
      <c r="E502" s="81"/>
      <c r="F502" s="48"/>
      <c r="G502" s="49"/>
      <c r="H502" s="50"/>
      <c r="I502" s="48"/>
      <c r="J502" s="104"/>
      <c r="K502" s="109"/>
      <c r="L502" s="51"/>
      <c r="M502" s="48"/>
      <c r="N502" s="51"/>
      <c r="O502" s="48"/>
      <c r="P502" s="51"/>
      <c r="Q502" s="69"/>
      <c r="R502" s="51"/>
      <c r="S502" s="69"/>
      <c r="T502" s="110"/>
      <c r="U502" s="107"/>
      <c r="V502" s="48"/>
      <c r="W502" s="52"/>
      <c r="X502" s="48"/>
      <c r="Y502" s="116"/>
      <c r="Z502" s="133"/>
      <c r="AA502" s="131"/>
      <c r="AB502" s="76"/>
      <c r="AC502" s="76"/>
      <c r="AD502" s="76"/>
      <c r="AE502" s="76"/>
      <c r="AF502" s="76"/>
      <c r="AG502" s="145"/>
      <c r="AH502"/>
      <c r="AI502" s="148">
        <f t="shared" si="259"/>
        <v>0</v>
      </c>
      <c r="AJ502" s="148">
        <f t="shared" si="260"/>
        <v>0</v>
      </c>
      <c r="AK502" s="148">
        <f t="shared" si="261"/>
        <v>0</v>
      </c>
      <c r="AL502" s="148">
        <f t="shared" si="262"/>
        <v>0</v>
      </c>
      <c r="AM502" s="148">
        <f t="shared" si="263"/>
        <v>0</v>
      </c>
      <c r="AN502" s="148">
        <f t="shared" si="264"/>
        <v>0</v>
      </c>
      <c r="AO502" s="150"/>
      <c r="AP502" s="149" t="e">
        <f t="shared" si="265"/>
        <v>#DIV/0!</v>
      </c>
      <c r="AQ502" s="149" t="e">
        <f t="shared" si="266"/>
        <v>#DIV/0!</v>
      </c>
      <c r="AR502" s="149" t="e">
        <f t="shared" si="267"/>
        <v>#DIV/0!</v>
      </c>
      <c r="AS502" s="149" t="e">
        <f t="shared" si="268"/>
        <v>#DIV/0!</v>
      </c>
      <c r="AT502" s="149" t="e">
        <f t="shared" si="269"/>
        <v>#DIV/0!</v>
      </c>
      <c r="AU502" s="148">
        <f t="shared" si="270"/>
        <v>0</v>
      </c>
      <c r="AV502" s="149" t="e">
        <f t="shared" si="271"/>
        <v>#DIV/0!</v>
      </c>
      <c r="AW502" s="149" t="e">
        <f t="shared" si="272"/>
        <v>#DIV/0!</v>
      </c>
      <c r="AX502" s="149" t="e">
        <f t="shared" si="273"/>
        <v>#DIV/0!</v>
      </c>
      <c r="AY502" s="149" t="e">
        <f t="shared" si="274"/>
        <v>#DIV/0!</v>
      </c>
      <c r="AZ502" s="149" t="e">
        <f t="shared" si="275"/>
        <v>#DIV/0!</v>
      </c>
      <c r="BA502" s="148">
        <f t="shared" si="276"/>
        <v>0</v>
      </c>
      <c r="BB502" s="149" t="e">
        <f t="shared" si="277"/>
        <v>#DIV/0!</v>
      </c>
      <c r="BC502" s="149" t="e">
        <f t="shared" si="278"/>
        <v>#DIV/0!</v>
      </c>
      <c r="BD502" s="149" t="e">
        <f t="shared" si="279"/>
        <v>#DIV/0!</v>
      </c>
      <c r="BE502" s="149" t="e">
        <f t="shared" si="280"/>
        <v>#DIV/0!</v>
      </c>
      <c r="BF502" s="149" t="e">
        <f t="shared" si="281"/>
        <v>#DIV/0!</v>
      </c>
      <c r="BG502" s="148">
        <f t="shared" si="282"/>
        <v>0</v>
      </c>
      <c r="BH502" s="149" t="e">
        <f t="shared" si="283"/>
        <v>#DIV/0!</v>
      </c>
      <c r="BI502" s="149" t="e">
        <f t="shared" si="284"/>
        <v>#DIV/0!</v>
      </c>
      <c r="BJ502" s="149" t="e">
        <f t="shared" si="285"/>
        <v>#DIV/0!</v>
      </c>
      <c r="BK502" s="149" t="e">
        <f t="shared" si="286"/>
        <v>#DIV/0!</v>
      </c>
      <c r="BL502" s="149" t="e">
        <f t="shared" si="287"/>
        <v>#DIV/0!</v>
      </c>
      <c r="BM502" s="148">
        <f t="shared" si="288"/>
        <v>0</v>
      </c>
      <c r="BN502" s="149" t="e">
        <f t="shared" si="289"/>
        <v>#DIV/0!</v>
      </c>
      <c r="BO502" s="149" t="e">
        <f t="shared" si="290"/>
        <v>#DIV/0!</v>
      </c>
      <c r="BP502" s="149" t="e">
        <f t="shared" si="291"/>
        <v>#DIV/0!</v>
      </c>
      <c r="BQ502" s="149" t="e">
        <f t="shared" si="292"/>
        <v>#DIV/0!</v>
      </c>
      <c r="BR502" s="149" t="e">
        <f t="shared" si="293"/>
        <v>#DIV/0!</v>
      </c>
      <c r="BS502" s="148">
        <f t="shared" si="294"/>
        <v>0</v>
      </c>
      <c r="BT502" s="150"/>
      <c r="BU502" s="150" t="e">
        <f>VLOOKUP(I502,Lists!$D$2:$D$19,1,FALSE)</f>
        <v>#N/A</v>
      </c>
      <c r="BV502" s="150" t="e">
        <f>VLOOKUP($I502,Blends!$B$2:$B$115,1,FALSE)</f>
        <v>#N/A</v>
      </c>
      <c r="BW502" s="150"/>
      <c r="BX502" s="151">
        <f>ROUND(IF($I502="Other HFC Blend",(AA502*$L502*SUMIF(Lists!$E$2:$E$133,'Quarterly Information'!$K502,Exchange_Value)+AA502*$N502*SUMIF(Lists!$E$2:$E$133,'Quarterly Information'!$M502,Exchange_Value)+AA502*$P502*SUMIF(Lists!$E$2:$E$133,'Quarterly Information'!$O502,Exchange_Value)+AA502*$R502*SUMIF(Lists!$E$2:$E$133,'Quarterly Information'!$Q502,Exchange_Value)+AA502*$T502*SUMIF(Lists!$E$2:$E$133,'Quarterly Information'!$S502,Exchange_Value))/1000,AA502*SUMIF(Lists!$E$2:$E$133,$I502,Exchange_Value)/1000),1)</f>
        <v>0</v>
      </c>
      <c r="BY502" s="151">
        <f>ROUND(IF($I502="Other HFC Blend",(AB502*$L502*SUMIF(Lists!$E$2:$E$133,'Quarterly Information'!$K502,Exchange_Value)+AB502*$N502*SUMIF(Lists!$E$2:$E$133,'Quarterly Information'!$M502,Exchange_Value)+AB502*$P502*SUMIF(Lists!$E$2:$E$133,'Quarterly Information'!$O502,Exchange_Value)+AB502*$R502*SUMIF(Lists!$E$2:$E$133,'Quarterly Information'!$Q502,Exchange_Value)+AB502*$T502*SUMIF(Lists!$E$2:$E$133,'Quarterly Information'!$S502,Exchange_Value))/1000,AB502*SUMIF(Lists!$E$2:$E$133,$I502,Exchange_Value)/1000),1)</f>
        <v>0</v>
      </c>
      <c r="BZ502" s="151">
        <f>ROUND(IF($I502="Other HFC Blend",(AC502*$L502*SUMIF(Lists!$E$2:$E$133,'Quarterly Information'!$K502,Exchange_Value)+AC502*$N502*SUMIF(Lists!$E$2:$E$133,'Quarterly Information'!$M502,Exchange_Value)+AC502*$P502*SUMIF(Lists!$E$2:$E$133,'Quarterly Information'!$O502,Exchange_Value)+AC502*$R502*SUMIF(Lists!$E$2:$E$133,'Quarterly Information'!$Q502,Exchange_Value)+AC502*$T502*SUMIF(Lists!$E$2:$E$133,'Quarterly Information'!$S502,Exchange_Value))/1000,AC502*SUMIF(Lists!$E$2:$E$133,$I502,Exchange_Value)/1000),1)</f>
        <v>0</v>
      </c>
      <c r="CA502" s="151">
        <f>ROUND(IF($I502="Other HFC Blend",(AD502*$L502*SUMIF(Lists!$E$2:$E$133,'Quarterly Information'!$K502,Exchange_Value)+AD502*$N502*SUMIF(Lists!$E$2:$E$133,'Quarterly Information'!$M502,Exchange_Value)+AD502*$P502*SUMIF(Lists!$E$2:$E$133,'Quarterly Information'!$O502,Exchange_Value)+AD502*$R502*SUMIF(Lists!$E$2:$E$133,'Quarterly Information'!$Q502,Exchange_Value)+AD502*$T502*SUMIF(Lists!$E$2:$E$133,'Quarterly Information'!$S502,Exchange_Value))/1000,AD502*SUMIF(Lists!$E$2:$E$133,$I502,Exchange_Value)/1000),1)</f>
        <v>0</v>
      </c>
      <c r="CB502" s="151">
        <f>ROUND(IF($I502="Other HFC Blend",(AE502*$L502*SUMIF(Lists!$E$2:$E$133,'Quarterly Information'!$K502,Exchange_Value)+AE502*$N502*SUMIF(Lists!$E$2:$E$133,'Quarterly Information'!$M502,Exchange_Value)+AE502*$P502*SUMIF(Lists!$E$2:$E$133,'Quarterly Information'!$O502,Exchange_Value)+AE502*$R502*SUMIF(Lists!$E$2:$E$133,'Quarterly Information'!$Q502,Exchange_Value)+AE502*$T502*SUMIF(Lists!$E$2:$E$133,'Quarterly Information'!$S502,Exchange_Value))/1000,AE502*SUMIF(Lists!$E$2:$E$133,$I502,Exchange_Value)/1000),1)</f>
        <v>0</v>
      </c>
      <c r="CC502" s="151">
        <f>ROUND(IF($I502="Other HFC Blend",(AF502*$L502*SUMIF(Lists!$E$2:$E$133,'Quarterly Information'!$K502,Exchange_Value)+AF502*$N502*SUMIF(Lists!$E$2:$E$133,'Quarterly Information'!$M502,Exchange_Value)+AF502*$P502*SUMIF(Lists!$E$2:$E$133,'Quarterly Information'!$O502,Exchange_Value)+AF502*$R502*SUMIF(Lists!$E$2:$E$133,'Quarterly Information'!$Q502,Exchange_Value)+AF502*$T502*SUMIF(Lists!$E$2:$E$133,'Quarterly Information'!$S502,Exchange_Value))/1000,AF502*SUMIF(Lists!$E$2:$E$133,$I502,Exchange_Value)/1000),1)</f>
        <v>0</v>
      </c>
    </row>
    <row r="503" spans="1:81" ht="14.1">
      <c r="A503" s="18">
        <v>461</v>
      </c>
      <c r="B503" s="46" t="str">
        <f t="shared" si="295"/>
        <v/>
      </c>
      <c r="C503" s="72"/>
      <c r="D503" s="47"/>
      <c r="E503" s="81"/>
      <c r="F503" s="48"/>
      <c r="G503" s="49"/>
      <c r="H503" s="50"/>
      <c r="I503" s="48"/>
      <c r="J503" s="104"/>
      <c r="K503" s="109"/>
      <c r="L503" s="51"/>
      <c r="M503" s="48"/>
      <c r="N503" s="51"/>
      <c r="O503" s="48"/>
      <c r="P503" s="51"/>
      <c r="Q503" s="69"/>
      <c r="R503" s="51"/>
      <c r="S503" s="69"/>
      <c r="T503" s="110"/>
      <c r="U503" s="107"/>
      <c r="V503" s="48"/>
      <c r="W503" s="52"/>
      <c r="X503" s="48"/>
      <c r="Y503" s="116"/>
      <c r="Z503" s="133"/>
      <c r="AA503" s="131"/>
      <c r="AB503" s="76"/>
      <c r="AC503" s="76"/>
      <c r="AD503" s="76"/>
      <c r="AE503" s="76"/>
      <c r="AF503" s="76"/>
      <c r="AG503" s="145"/>
      <c r="AH503"/>
      <c r="AI503" s="148">
        <f t="shared" si="259"/>
        <v>0</v>
      </c>
      <c r="AJ503" s="148">
        <f t="shared" si="260"/>
        <v>0</v>
      </c>
      <c r="AK503" s="148">
        <f t="shared" si="261"/>
        <v>0</v>
      </c>
      <c r="AL503" s="148">
        <f t="shared" si="262"/>
        <v>0</v>
      </c>
      <c r="AM503" s="148">
        <f t="shared" si="263"/>
        <v>0</v>
      </c>
      <c r="AN503" s="148">
        <f t="shared" si="264"/>
        <v>0</v>
      </c>
      <c r="AO503" s="150"/>
      <c r="AP503" s="149" t="e">
        <f t="shared" si="265"/>
        <v>#DIV/0!</v>
      </c>
      <c r="AQ503" s="149" t="e">
        <f t="shared" si="266"/>
        <v>#DIV/0!</v>
      </c>
      <c r="AR503" s="149" t="e">
        <f t="shared" si="267"/>
        <v>#DIV/0!</v>
      </c>
      <c r="AS503" s="149" t="e">
        <f t="shared" si="268"/>
        <v>#DIV/0!</v>
      </c>
      <c r="AT503" s="149" t="e">
        <f t="shared" si="269"/>
        <v>#DIV/0!</v>
      </c>
      <c r="AU503" s="148">
        <f t="shared" si="270"/>
        <v>0</v>
      </c>
      <c r="AV503" s="149" t="e">
        <f t="shared" si="271"/>
        <v>#DIV/0!</v>
      </c>
      <c r="AW503" s="149" t="e">
        <f t="shared" si="272"/>
        <v>#DIV/0!</v>
      </c>
      <c r="AX503" s="149" t="e">
        <f t="shared" si="273"/>
        <v>#DIV/0!</v>
      </c>
      <c r="AY503" s="149" t="e">
        <f t="shared" si="274"/>
        <v>#DIV/0!</v>
      </c>
      <c r="AZ503" s="149" t="e">
        <f t="shared" si="275"/>
        <v>#DIV/0!</v>
      </c>
      <c r="BA503" s="148">
        <f t="shared" si="276"/>
        <v>0</v>
      </c>
      <c r="BB503" s="149" t="e">
        <f t="shared" si="277"/>
        <v>#DIV/0!</v>
      </c>
      <c r="BC503" s="149" t="e">
        <f t="shared" si="278"/>
        <v>#DIV/0!</v>
      </c>
      <c r="BD503" s="149" t="e">
        <f t="shared" si="279"/>
        <v>#DIV/0!</v>
      </c>
      <c r="BE503" s="149" t="e">
        <f t="shared" si="280"/>
        <v>#DIV/0!</v>
      </c>
      <c r="BF503" s="149" t="e">
        <f t="shared" si="281"/>
        <v>#DIV/0!</v>
      </c>
      <c r="BG503" s="148">
        <f t="shared" si="282"/>
        <v>0</v>
      </c>
      <c r="BH503" s="149" t="e">
        <f t="shared" si="283"/>
        <v>#DIV/0!</v>
      </c>
      <c r="BI503" s="149" t="e">
        <f t="shared" si="284"/>
        <v>#DIV/0!</v>
      </c>
      <c r="BJ503" s="149" t="e">
        <f t="shared" si="285"/>
        <v>#DIV/0!</v>
      </c>
      <c r="BK503" s="149" t="e">
        <f t="shared" si="286"/>
        <v>#DIV/0!</v>
      </c>
      <c r="BL503" s="149" t="e">
        <f t="shared" si="287"/>
        <v>#DIV/0!</v>
      </c>
      <c r="BM503" s="148">
        <f t="shared" si="288"/>
        <v>0</v>
      </c>
      <c r="BN503" s="149" t="e">
        <f t="shared" si="289"/>
        <v>#DIV/0!</v>
      </c>
      <c r="BO503" s="149" t="e">
        <f t="shared" si="290"/>
        <v>#DIV/0!</v>
      </c>
      <c r="BP503" s="149" t="e">
        <f t="shared" si="291"/>
        <v>#DIV/0!</v>
      </c>
      <c r="BQ503" s="149" t="e">
        <f t="shared" si="292"/>
        <v>#DIV/0!</v>
      </c>
      <c r="BR503" s="149" t="e">
        <f t="shared" si="293"/>
        <v>#DIV/0!</v>
      </c>
      <c r="BS503" s="148">
        <f t="shared" si="294"/>
        <v>0</v>
      </c>
      <c r="BT503" s="150"/>
      <c r="BU503" s="150" t="e">
        <f>VLOOKUP(I503,Lists!$D$2:$D$19,1,FALSE)</f>
        <v>#N/A</v>
      </c>
      <c r="BV503" s="150" t="e">
        <f>VLOOKUP($I503,Blends!$B$2:$B$115,1,FALSE)</f>
        <v>#N/A</v>
      </c>
      <c r="BW503" s="150"/>
      <c r="BX503" s="151">
        <f>ROUND(IF($I503="Other HFC Blend",(AA503*$L503*SUMIF(Lists!$E$2:$E$133,'Quarterly Information'!$K503,Exchange_Value)+AA503*$N503*SUMIF(Lists!$E$2:$E$133,'Quarterly Information'!$M503,Exchange_Value)+AA503*$P503*SUMIF(Lists!$E$2:$E$133,'Quarterly Information'!$O503,Exchange_Value)+AA503*$R503*SUMIF(Lists!$E$2:$E$133,'Quarterly Information'!$Q503,Exchange_Value)+AA503*$T503*SUMIF(Lists!$E$2:$E$133,'Quarterly Information'!$S503,Exchange_Value))/1000,AA503*SUMIF(Lists!$E$2:$E$133,$I503,Exchange_Value)/1000),1)</f>
        <v>0</v>
      </c>
      <c r="BY503" s="151">
        <f>ROUND(IF($I503="Other HFC Blend",(AB503*$L503*SUMIF(Lists!$E$2:$E$133,'Quarterly Information'!$K503,Exchange_Value)+AB503*$N503*SUMIF(Lists!$E$2:$E$133,'Quarterly Information'!$M503,Exchange_Value)+AB503*$P503*SUMIF(Lists!$E$2:$E$133,'Quarterly Information'!$O503,Exchange_Value)+AB503*$R503*SUMIF(Lists!$E$2:$E$133,'Quarterly Information'!$Q503,Exchange_Value)+AB503*$T503*SUMIF(Lists!$E$2:$E$133,'Quarterly Information'!$S503,Exchange_Value))/1000,AB503*SUMIF(Lists!$E$2:$E$133,$I503,Exchange_Value)/1000),1)</f>
        <v>0</v>
      </c>
      <c r="BZ503" s="151">
        <f>ROUND(IF($I503="Other HFC Blend",(AC503*$L503*SUMIF(Lists!$E$2:$E$133,'Quarterly Information'!$K503,Exchange_Value)+AC503*$N503*SUMIF(Lists!$E$2:$E$133,'Quarterly Information'!$M503,Exchange_Value)+AC503*$P503*SUMIF(Lists!$E$2:$E$133,'Quarterly Information'!$O503,Exchange_Value)+AC503*$R503*SUMIF(Lists!$E$2:$E$133,'Quarterly Information'!$Q503,Exchange_Value)+AC503*$T503*SUMIF(Lists!$E$2:$E$133,'Quarterly Information'!$S503,Exchange_Value))/1000,AC503*SUMIF(Lists!$E$2:$E$133,$I503,Exchange_Value)/1000),1)</f>
        <v>0</v>
      </c>
      <c r="CA503" s="151">
        <f>ROUND(IF($I503="Other HFC Blend",(AD503*$L503*SUMIF(Lists!$E$2:$E$133,'Quarterly Information'!$K503,Exchange_Value)+AD503*$N503*SUMIF(Lists!$E$2:$E$133,'Quarterly Information'!$M503,Exchange_Value)+AD503*$P503*SUMIF(Lists!$E$2:$E$133,'Quarterly Information'!$O503,Exchange_Value)+AD503*$R503*SUMIF(Lists!$E$2:$E$133,'Quarterly Information'!$Q503,Exchange_Value)+AD503*$T503*SUMIF(Lists!$E$2:$E$133,'Quarterly Information'!$S503,Exchange_Value))/1000,AD503*SUMIF(Lists!$E$2:$E$133,$I503,Exchange_Value)/1000),1)</f>
        <v>0</v>
      </c>
      <c r="CB503" s="151">
        <f>ROUND(IF($I503="Other HFC Blend",(AE503*$L503*SUMIF(Lists!$E$2:$E$133,'Quarterly Information'!$K503,Exchange_Value)+AE503*$N503*SUMIF(Lists!$E$2:$E$133,'Quarterly Information'!$M503,Exchange_Value)+AE503*$P503*SUMIF(Lists!$E$2:$E$133,'Quarterly Information'!$O503,Exchange_Value)+AE503*$R503*SUMIF(Lists!$E$2:$E$133,'Quarterly Information'!$Q503,Exchange_Value)+AE503*$T503*SUMIF(Lists!$E$2:$E$133,'Quarterly Information'!$S503,Exchange_Value))/1000,AE503*SUMIF(Lists!$E$2:$E$133,$I503,Exchange_Value)/1000),1)</f>
        <v>0</v>
      </c>
      <c r="CC503" s="151">
        <f>ROUND(IF($I503="Other HFC Blend",(AF503*$L503*SUMIF(Lists!$E$2:$E$133,'Quarterly Information'!$K503,Exchange_Value)+AF503*$N503*SUMIF(Lists!$E$2:$E$133,'Quarterly Information'!$M503,Exchange_Value)+AF503*$P503*SUMIF(Lists!$E$2:$E$133,'Quarterly Information'!$O503,Exchange_Value)+AF503*$R503*SUMIF(Lists!$E$2:$E$133,'Quarterly Information'!$Q503,Exchange_Value)+AF503*$T503*SUMIF(Lists!$E$2:$E$133,'Quarterly Information'!$S503,Exchange_Value))/1000,AF503*SUMIF(Lists!$E$2:$E$133,$I503,Exchange_Value)/1000),1)</f>
        <v>0</v>
      </c>
    </row>
    <row r="504" spans="1:81" ht="14.1">
      <c r="A504" s="18">
        <v>462</v>
      </c>
      <c r="B504" s="46" t="str">
        <f t="shared" si="295"/>
        <v/>
      </c>
      <c r="C504" s="72"/>
      <c r="D504" s="47"/>
      <c r="E504" s="81"/>
      <c r="F504" s="48"/>
      <c r="G504" s="49"/>
      <c r="H504" s="50"/>
      <c r="I504" s="48"/>
      <c r="J504" s="104"/>
      <c r="K504" s="109"/>
      <c r="L504" s="51"/>
      <c r="M504" s="48"/>
      <c r="N504" s="51"/>
      <c r="O504" s="48"/>
      <c r="P504" s="51"/>
      <c r="Q504" s="69"/>
      <c r="R504" s="51"/>
      <c r="S504" s="69"/>
      <c r="T504" s="110"/>
      <c r="U504" s="107"/>
      <c r="V504" s="48"/>
      <c r="W504" s="52"/>
      <c r="X504" s="48"/>
      <c r="Y504" s="116"/>
      <c r="Z504" s="133"/>
      <c r="AA504" s="131"/>
      <c r="AB504" s="76"/>
      <c r="AC504" s="76"/>
      <c r="AD504" s="76"/>
      <c r="AE504" s="76"/>
      <c r="AF504" s="76"/>
      <c r="AG504" s="145"/>
      <c r="AH504"/>
      <c r="AI504" s="148">
        <f t="shared" si="259"/>
        <v>0</v>
      </c>
      <c r="AJ504" s="148">
        <f t="shared" si="260"/>
        <v>0</v>
      </c>
      <c r="AK504" s="148">
        <f t="shared" si="261"/>
        <v>0</v>
      </c>
      <c r="AL504" s="148">
        <f t="shared" si="262"/>
        <v>0</v>
      </c>
      <c r="AM504" s="148">
        <f t="shared" si="263"/>
        <v>0</v>
      </c>
      <c r="AN504" s="148">
        <f t="shared" si="264"/>
        <v>0</v>
      </c>
      <c r="AO504" s="150"/>
      <c r="AP504" s="149" t="e">
        <f t="shared" si="265"/>
        <v>#DIV/0!</v>
      </c>
      <c r="AQ504" s="149" t="e">
        <f t="shared" si="266"/>
        <v>#DIV/0!</v>
      </c>
      <c r="AR504" s="149" t="e">
        <f t="shared" si="267"/>
        <v>#DIV/0!</v>
      </c>
      <c r="AS504" s="149" t="e">
        <f t="shared" si="268"/>
        <v>#DIV/0!</v>
      </c>
      <c r="AT504" s="149" t="e">
        <f t="shared" si="269"/>
        <v>#DIV/0!</v>
      </c>
      <c r="AU504" s="148">
        <f t="shared" si="270"/>
        <v>0</v>
      </c>
      <c r="AV504" s="149" t="e">
        <f t="shared" si="271"/>
        <v>#DIV/0!</v>
      </c>
      <c r="AW504" s="149" t="e">
        <f t="shared" si="272"/>
        <v>#DIV/0!</v>
      </c>
      <c r="AX504" s="149" t="e">
        <f t="shared" si="273"/>
        <v>#DIV/0!</v>
      </c>
      <c r="AY504" s="149" t="e">
        <f t="shared" si="274"/>
        <v>#DIV/0!</v>
      </c>
      <c r="AZ504" s="149" t="e">
        <f t="shared" si="275"/>
        <v>#DIV/0!</v>
      </c>
      <c r="BA504" s="148">
        <f t="shared" si="276"/>
        <v>0</v>
      </c>
      <c r="BB504" s="149" t="e">
        <f t="shared" si="277"/>
        <v>#DIV/0!</v>
      </c>
      <c r="BC504" s="149" t="e">
        <f t="shared" si="278"/>
        <v>#DIV/0!</v>
      </c>
      <c r="BD504" s="149" t="e">
        <f t="shared" si="279"/>
        <v>#DIV/0!</v>
      </c>
      <c r="BE504" s="149" t="e">
        <f t="shared" si="280"/>
        <v>#DIV/0!</v>
      </c>
      <c r="BF504" s="149" t="e">
        <f t="shared" si="281"/>
        <v>#DIV/0!</v>
      </c>
      <c r="BG504" s="148">
        <f t="shared" si="282"/>
        <v>0</v>
      </c>
      <c r="BH504" s="149" t="e">
        <f t="shared" si="283"/>
        <v>#DIV/0!</v>
      </c>
      <c r="BI504" s="149" t="e">
        <f t="shared" si="284"/>
        <v>#DIV/0!</v>
      </c>
      <c r="BJ504" s="149" t="e">
        <f t="shared" si="285"/>
        <v>#DIV/0!</v>
      </c>
      <c r="BK504" s="149" t="e">
        <f t="shared" si="286"/>
        <v>#DIV/0!</v>
      </c>
      <c r="BL504" s="149" t="e">
        <f t="shared" si="287"/>
        <v>#DIV/0!</v>
      </c>
      <c r="BM504" s="148">
        <f t="shared" si="288"/>
        <v>0</v>
      </c>
      <c r="BN504" s="149" t="e">
        <f t="shared" si="289"/>
        <v>#DIV/0!</v>
      </c>
      <c r="BO504" s="149" t="e">
        <f t="shared" si="290"/>
        <v>#DIV/0!</v>
      </c>
      <c r="BP504" s="149" t="e">
        <f t="shared" si="291"/>
        <v>#DIV/0!</v>
      </c>
      <c r="BQ504" s="149" t="e">
        <f t="shared" si="292"/>
        <v>#DIV/0!</v>
      </c>
      <c r="BR504" s="149" t="e">
        <f t="shared" si="293"/>
        <v>#DIV/0!</v>
      </c>
      <c r="BS504" s="148">
        <f t="shared" si="294"/>
        <v>0</v>
      </c>
      <c r="BT504" s="150"/>
      <c r="BU504" s="150" t="e">
        <f>VLOOKUP(I504,Lists!$D$2:$D$19,1,FALSE)</f>
        <v>#N/A</v>
      </c>
      <c r="BV504" s="150" t="e">
        <f>VLOOKUP($I504,Blends!$B$2:$B$115,1,FALSE)</f>
        <v>#N/A</v>
      </c>
      <c r="BW504" s="150"/>
      <c r="BX504" s="151">
        <f>ROUND(IF($I504="Other HFC Blend",(AA504*$L504*SUMIF(Lists!$E$2:$E$133,'Quarterly Information'!$K504,Exchange_Value)+AA504*$N504*SUMIF(Lists!$E$2:$E$133,'Quarterly Information'!$M504,Exchange_Value)+AA504*$P504*SUMIF(Lists!$E$2:$E$133,'Quarterly Information'!$O504,Exchange_Value)+AA504*$R504*SUMIF(Lists!$E$2:$E$133,'Quarterly Information'!$Q504,Exchange_Value)+AA504*$T504*SUMIF(Lists!$E$2:$E$133,'Quarterly Information'!$S504,Exchange_Value))/1000,AA504*SUMIF(Lists!$E$2:$E$133,$I504,Exchange_Value)/1000),1)</f>
        <v>0</v>
      </c>
      <c r="BY504" s="151">
        <f>ROUND(IF($I504="Other HFC Blend",(AB504*$L504*SUMIF(Lists!$E$2:$E$133,'Quarterly Information'!$K504,Exchange_Value)+AB504*$N504*SUMIF(Lists!$E$2:$E$133,'Quarterly Information'!$M504,Exchange_Value)+AB504*$P504*SUMIF(Lists!$E$2:$E$133,'Quarterly Information'!$O504,Exchange_Value)+AB504*$R504*SUMIF(Lists!$E$2:$E$133,'Quarterly Information'!$Q504,Exchange_Value)+AB504*$T504*SUMIF(Lists!$E$2:$E$133,'Quarterly Information'!$S504,Exchange_Value))/1000,AB504*SUMIF(Lists!$E$2:$E$133,$I504,Exchange_Value)/1000),1)</f>
        <v>0</v>
      </c>
      <c r="BZ504" s="151">
        <f>ROUND(IF($I504="Other HFC Blend",(AC504*$L504*SUMIF(Lists!$E$2:$E$133,'Quarterly Information'!$K504,Exchange_Value)+AC504*$N504*SUMIF(Lists!$E$2:$E$133,'Quarterly Information'!$M504,Exchange_Value)+AC504*$P504*SUMIF(Lists!$E$2:$E$133,'Quarterly Information'!$O504,Exchange_Value)+AC504*$R504*SUMIF(Lists!$E$2:$E$133,'Quarterly Information'!$Q504,Exchange_Value)+AC504*$T504*SUMIF(Lists!$E$2:$E$133,'Quarterly Information'!$S504,Exchange_Value))/1000,AC504*SUMIF(Lists!$E$2:$E$133,$I504,Exchange_Value)/1000),1)</f>
        <v>0</v>
      </c>
      <c r="CA504" s="151">
        <f>ROUND(IF($I504="Other HFC Blend",(AD504*$L504*SUMIF(Lists!$E$2:$E$133,'Quarterly Information'!$K504,Exchange_Value)+AD504*$N504*SUMIF(Lists!$E$2:$E$133,'Quarterly Information'!$M504,Exchange_Value)+AD504*$P504*SUMIF(Lists!$E$2:$E$133,'Quarterly Information'!$O504,Exchange_Value)+AD504*$R504*SUMIF(Lists!$E$2:$E$133,'Quarterly Information'!$Q504,Exchange_Value)+AD504*$T504*SUMIF(Lists!$E$2:$E$133,'Quarterly Information'!$S504,Exchange_Value))/1000,AD504*SUMIF(Lists!$E$2:$E$133,$I504,Exchange_Value)/1000),1)</f>
        <v>0</v>
      </c>
      <c r="CB504" s="151">
        <f>ROUND(IF($I504="Other HFC Blend",(AE504*$L504*SUMIF(Lists!$E$2:$E$133,'Quarterly Information'!$K504,Exchange_Value)+AE504*$N504*SUMIF(Lists!$E$2:$E$133,'Quarterly Information'!$M504,Exchange_Value)+AE504*$P504*SUMIF(Lists!$E$2:$E$133,'Quarterly Information'!$O504,Exchange_Value)+AE504*$R504*SUMIF(Lists!$E$2:$E$133,'Quarterly Information'!$Q504,Exchange_Value)+AE504*$T504*SUMIF(Lists!$E$2:$E$133,'Quarterly Information'!$S504,Exchange_Value))/1000,AE504*SUMIF(Lists!$E$2:$E$133,$I504,Exchange_Value)/1000),1)</f>
        <v>0</v>
      </c>
      <c r="CC504" s="151">
        <f>ROUND(IF($I504="Other HFC Blend",(AF504*$L504*SUMIF(Lists!$E$2:$E$133,'Quarterly Information'!$K504,Exchange_Value)+AF504*$N504*SUMIF(Lists!$E$2:$E$133,'Quarterly Information'!$M504,Exchange_Value)+AF504*$P504*SUMIF(Lists!$E$2:$E$133,'Quarterly Information'!$O504,Exchange_Value)+AF504*$R504*SUMIF(Lists!$E$2:$E$133,'Quarterly Information'!$Q504,Exchange_Value)+AF504*$T504*SUMIF(Lists!$E$2:$E$133,'Quarterly Information'!$S504,Exchange_Value))/1000,AF504*SUMIF(Lists!$E$2:$E$133,$I504,Exchange_Value)/1000),1)</f>
        <v>0</v>
      </c>
    </row>
    <row r="505" spans="1:81" ht="14.1">
      <c r="A505" s="18">
        <v>463</v>
      </c>
      <c r="B505" s="46" t="str">
        <f t="shared" si="295"/>
        <v/>
      </c>
      <c r="C505" s="72"/>
      <c r="D505" s="47"/>
      <c r="E505" s="81"/>
      <c r="F505" s="48"/>
      <c r="G505" s="49"/>
      <c r="H505" s="50"/>
      <c r="I505" s="48"/>
      <c r="J505" s="104"/>
      <c r="K505" s="109"/>
      <c r="L505" s="51"/>
      <c r="M505" s="48"/>
      <c r="N505" s="51"/>
      <c r="O505" s="48"/>
      <c r="P505" s="51"/>
      <c r="Q505" s="69"/>
      <c r="R505" s="51"/>
      <c r="S505" s="69"/>
      <c r="T505" s="110"/>
      <c r="U505" s="107"/>
      <c r="V505" s="48"/>
      <c r="W505" s="52"/>
      <c r="X505" s="48"/>
      <c r="Y505" s="116"/>
      <c r="Z505" s="133"/>
      <c r="AA505" s="131"/>
      <c r="AB505" s="76"/>
      <c r="AC505" s="76"/>
      <c r="AD505" s="76"/>
      <c r="AE505" s="76"/>
      <c r="AF505" s="76"/>
      <c r="AG505" s="145"/>
      <c r="AH505"/>
      <c r="AI505" s="148">
        <f t="shared" si="259"/>
        <v>0</v>
      </c>
      <c r="AJ505" s="148">
        <f t="shared" si="260"/>
        <v>0</v>
      </c>
      <c r="AK505" s="148">
        <f t="shared" si="261"/>
        <v>0</v>
      </c>
      <c r="AL505" s="148">
        <f t="shared" si="262"/>
        <v>0</v>
      </c>
      <c r="AM505" s="148">
        <f t="shared" si="263"/>
        <v>0</v>
      </c>
      <c r="AN505" s="148">
        <f t="shared" si="264"/>
        <v>0</v>
      </c>
      <c r="AO505" s="150"/>
      <c r="AP505" s="149" t="e">
        <f t="shared" si="265"/>
        <v>#DIV/0!</v>
      </c>
      <c r="AQ505" s="149" t="e">
        <f t="shared" si="266"/>
        <v>#DIV/0!</v>
      </c>
      <c r="AR505" s="149" t="e">
        <f t="shared" si="267"/>
        <v>#DIV/0!</v>
      </c>
      <c r="AS505" s="149" t="e">
        <f t="shared" si="268"/>
        <v>#DIV/0!</v>
      </c>
      <c r="AT505" s="149" t="e">
        <f t="shared" si="269"/>
        <v>#DIV/0!</v>
      </c>
      <c r="AU505" s="148">
        <f t="shared" si="270"/>
        <v>0</v>
      </c>
      <c r="AV505" s="149" t="e">
        <f t="shared" si="271"/>
        <v>#DIV/0!</v>
      </c>
      <c r="AW505" s="149" t="e">
        <f t="shared" si="272"/>
        <v>#DIV/0!</v>
      </c>
      <c r="AX505" s="149" t="e">
        <f t="shared" si="273"/>
        <v>#DIV/0!</v>
      </c>
      <c r="AY505" s="149" t="e">
        <f t="shared" si="274"/>
        <v>#DIV/0!</v>
      </c>
      <c r="AZ505" s="149" t="e">
        <f t="shared" si="275"/>
        <v>#DIV/0!</v>
      </c>
      <c r="BA505" s="148">
        <f t="shared" si="276"/>
        <v>0</v>
      </c>
      <c r="BB505" s="149" t="e">
        <f t="shared" si="277"/>
        <v>#DIV/0!</v>
      </c>
      <c r="BC505" s="149" t="e">
        <f t="shared" si="278"/>
        <v>#DIV/0!</v>
      </c>
      <c r="BD505" s="149" t="e">
        <f t="shared" si="279"/>
        <v>#DIV/0!</v>
      </c>
      <c r="BE505" s="149" t="e">
        <f t="shared" si="280"/>
        <v>#DIV/0!</v>
      </c>
      <c r="BF505" s="149" t="e">
        <f t="shared" si="281"/>
        <v>#DIV/0!</v>
      </c>
      <c r="BG505" s="148">
        <f t="shared" si="282"/>
        <v>0</v>
      </c>
      <c r="BH505" s="149" t="e">
        <f t="shared" si="283"/>
        <v>#DIV/0!</v>
      </c>
      <c r="BI505" s="149" t="e">
        <f t="shared" si="284"/>
        <v>#DIV/0!</v>
      </c>
      <c r="BJ505" s="149" t="e">
        <f t="shared" si="285"/>
        <v>#DIV/0!</v>
      </c>
      <c r="BK505" s="149" t="e">
        <f t="shared" si="286"/>
        <v>#DIV/0!</v>
      </c>
      <c r="BL505" s="149" t="e">
        <f t="shared" si="287"/>
        <v>#DIV/0!</v>
      </c>
      <c r="BM505" s="148">
        <f t="shared" si="288"/>
        <v>0</v>
      </c>
      <c r="BN505" s="149" t="e">
        <f t="shared" si="289"/>
        <v>#DIV/0!</v>
      </c>
      <c r="BO505" s="149" t="e">
        <f t="shared" si="290"/>
        <v>#DIV/0!</v>
      </c>
      <c r="BP505" s="149" t="e">
        <f t="shared" si="291"/>
        <v>#DIV/0!</v>
      </c>
      <c r="BQ505" s="149" t="e">
        <f t="shared" si="292"/>
        <v>#DIV/0!</v>
      </c>
      <c r="BR505" s="149" t="e">
        <f t="shared" si="293"/>
        <v>#DIV/0!</v>
      </c>
      <c r="BS505" s="148">
        <f t="shared" si="294"/>
        <v>0</v>
      </c>
      <c r="BT505" s="150"/>
      <c r="BU505" s="150" t="e">
        <f>VLOOKUP(I505,Lists!$D$2:$D$19,1,FALSE)</f>
        <v>#N/A</v>
      </c>
      <c r="BV505" s="150" t="e">
        <f>VLOOKUP($I505,Blends!$B$2:$B$115,1,FALSE)</f>
        <v>#N/A</v>
      </c>
      <c r="BW505" s="150"/>
      <c r="BX505" s="151">
        <f>ROUND(IF($I505="Other HFC Blend",(AA505*$L505*SUMIF(Lists!$E$2:$E$133,'Quarterly Information'!$K505,Exchange_Value)+AA505*$N505*SUMIF(Lists!$E$2:$E$133,'Quarterly Information'!$M505,Exchange_Value)+AA505*$P505*SUMIF(Lists!$E$2:$E$133,'Quarterly Information'!$O505,Exchange_Value)+AA505*$R505*SUMIF(Lists!$E$2:$E$133,'Quarterly Information'!$Q505,Exchange_Value)+AA505*$T505*SUMIF(Lists!$E$2:$E$133,'Quarterly Information'!$S505,Exchange_Value))/1000,AA505*SUMIF(Lists!$E$2:$E$133,$I505,Exchange_Value)/1000),1)</f>
        <v>0</v>
      </c>
      <c r="BY505" s="151">
        <f>ROUND(IF($I505="Other HFC Blend",(AB505*$L505*SUMIF(Lists!$E$2:$E$133,'Quarterly Information'!$K505,Exchange_Value)+AB505*$N505*SUMIF(Lists!$E$2:$E$133,'Quarterly Information'!$M505,Exchange_Value)+AB505*$P505*SUMIF(Lists!$E$2:$E$133,'Quarterly Information'!$O505,Exchange_Value)+AB505*$R505*SUMIF(Lists!$E$2:$E$133,'Quarterly Information'!$Q505,Exchange_Value)+AB505*$T505*SUMIF(Lists!$E$2:$E$133,'Quarterly Information'!$S505,Exchange_Value))/1000,AB505*SUMIF(Lists!$E$2:$E$133,$I505,Exchange_Value)/1000),1)</f>
        <v>0</v>
      </c>
      <c r="BZ505" s="151">
        <f>ROUND(IF($I505="Other HFC Blend",(AC505*$L505*SUMIF(Lists!$E$2:$E$133,'Quarterly Information'!$K505,Exchange_Value)+AC505*$N505*SUMIF(Lists!$E$2:$E$133,'Quarterly Information'!$M505,Exchange_Value)+AC505*$P505*SUMIF(Lists!$E$2:$E$133,'Quarterly Information'!$O505,Exchange_Value)+AC505*$R505*SUMIF(Lists!$E$2:$E$133,'Quarterly Information'!$Q505,Exchange_Value)+AC505*$T505*SUMIF(Lists!$E$2:$E$133,'Quarterly Information'!$S505,Exchange_Value))/1000,AC505*SUMIF(Lists!$E$2:$E$133,$I505,Exchange_Value)/1000),1)</f>
        <v>0</v>
      </c>
      <c r="CA505" s="151">
        <f>ROUND(IF($I505="Other HFC Blend",(AD505*$L505*SUMIF(Lists!$E$2:$E$133,'Quarterly Information'!$K505,Exchange_Value)+AD505*$N505*SUMIF(Lists!$E$2:$E$133,'Quarterly Information'!$M505,Exchange_Value)+AD505*$P505*SUMIF(Lists!$E$2:$E$133,'Quarterly Information'!$O505,Exchange_Value)+AD505*$R505*SUMIF(Lists!$E$2:$E$133,'Quarterly Information'!$Q505,Exchange_Value)+AD505*$T505*SUMIF(Lists!$E$2:$E$133,'Quarterly Information'!$S505,Exchange_Value))/1000,AD505*SUMIF(Lists!$E$2:$E$133,$I505,Exchange_Value)/1000),1)</f>
        <v>0</v>
      </c>
      <c r="CB505" s="151">
        <f>ROUND(IF($I505="Other HFC Blend",(AE505*$L505*SUMIF(Lists!$E$2:$E$133,'Quarterly Information'!$K505,Exchange_Value)+AE505*$N505*SUMIF(Lists!$E$2:$E$133,'Quarterly Information'!$M505,Exchange_Value)+AE505*$P505*SUMIF(Lists!$E$2:$E$133,'Quarterly Information'!$O505,Exchange_Value)+AE505*$R505*SUMIF(Lists!$E$2:$E$133,'Quarterly Information'!$Q505,Exchange_Value)+AE505*$T505*SUMIF(Lists!$E$2:$E$133,'Quarterly Information'!$S505,Exchange_Value))/1000,AE505*SUMIF(Lists!$E$2:$E$133,$I505,Exchange_Value)/1000),1)</f>
        <v>0</v>
      </c>
      <c r="CC505" s="151">
        <f>ROUND(IF($I505="Other HFC Blend",(AF505*$L505*SUMIF(Lists!$E$2:$E$133,'Quarterly Information'!$K505,Exchange_Value)+AF505*$N505*SUMIF(Lists!$E$2:$E$133,'Quarterly Information'!$M505,Exchange_Value)+AF505*$P505*SUMIF(Lists!$E$2:$E$133,'Quarterly Information'!$O505,Exchange_Value)+AF505*$R505*SUMIF(Lists!$E$2:$E$133,'Quarterly Information'!$Q505,Exchange_Value)+AF505*$T505*SUMIF(Lists!$E$2:$E$133,'Quarterly Information'!$S505,Exchange_Value))/1000,AF505*SUMIF(Lists!$E$2:$E$133,$I505,Exchange_Value)/1000),1)</f>
        <v>0</v>
      </c>
    </row>
    <row r="506" spans="1:81" ht="14.1">
      <c r="A506" s="18">
        <v>464</v>
      </c>
      <c r="B506" s="46" t="str">
        <f t="shared" si="295"/>
        <v/>
      </c>
      <c r="C506" s="72"/>
      <c r="D506" s="47"/>
      <c r="E506" s="81"/>
      <c r="F506" s="48"/>
      <c r="G506" s="49"/>
      <c r="H506" s="50"/>
      <c r="I506" s="48"/>
      <c r="J506" s="104"/>
      <c r="K506" s="109"/>
      <c r="L506" s="51"/>
      <c r="M506" s="48"/>
      <c r="N506" s="51"/>
      <c r="O506" s="48"/>
      <c r="P506" s="51"/>
      <c r="Q506" s="69"/>
      <c r="R506" s="51"/>
      <c r="S506" s="69"/>
      <c r="T506" s="110"/>
      <c r="U506" s="107"/>
      <c r="V506" s="48"/>
      <c r="W506" s="52"/>
      <c r="X506" s="48"/>
      <c r="Y506" s="116"/>
      <c r="Z506" s="133"/>
      <c r="AA506" s="131"/>
      <c r="AB506" s="76"/>
      <c r="AC506" s="76"/>
      <c r="AD506" s="76"/>
      <c r="AE506" s="76"/>
      <c r="AF506" s="76"/>
      <c r="AG506" s="145"/>
      <c r="AH506"/>
      <c r="AI506" s="148">
        <f t="shared" si="259"/>
        <v>0</v>
      </c>
      <c r="AJ506" s="148">
        <f t="shared" si="260"/>
        <v>0</v>
      </c>
      <c r="AK506" s="148">
        <f t="shared" si="261"/>
        <v>0</v>
      </c>
      <c r="AL506" s="148">
        <f t="shared" si="262"/>
        <v>0</v>
      </c>
      <c r="AM506" s="148">
        <f t="shared" si="263"/>
        <v>0</v>
      </c>
      <c r="AN506" s="148">
        <f t="shared" si="264"/>
        <v>0</v>
      </c>
      <c r="AO506" s="150"/>
      <c r="AP506" s="149" t="e">
        <f t="shared" si="265"/>
        <v>#DIV/0!</v>
      </c>
      <c r="AQ506" s="149" t="e">
        <f t="shared" si="266"/>
        <v>#DIV/0!</v>
      </c>
      <c r="AR506" s="149" t="e">
        <f t="shared" si="267"/>
        <v>#DIV/0!</v>
      </c>
      <c r="AS506" s="149" t="e">
        <f t="shared" si="268"/>
        <v>#DIV/0!</v>
      </c>
      <c r="AT506" s="149" t="e">
        <f t="shared" si="269"/>
        <v>#DIV/0!</v>
      </c>
      <c r="AU506" s="148">
        <f t="shared" si="270"/>
        <v>0</v>
      </c>
      <c r="AV506" s="149" t="e">
        <f t="shared" si="271"/>
        <v>#DIV/0!</v>
      </c>
      <c r="AW506" s="149" t="e">
        <f t="shared" si="272"/>
        <v>#DIV/0!</v>
      </c>
      <c r="AX506" s="149" t="e">
        <f t="shared" si="273"/>
        <v>#DIV/0!</v>
      </c>
      <c r="AY506" s="149" t="e">
        <f t="shared" si="274"/>
        <v>#DIV/0!</v>
      </c>
      <c r="AZ506" s="149" t="e">
        <f t="shared" si="275"/>
        <v>#DIV/0!</v>
      </c>
      <c r="BA506" s="148">
        <f t="shared" si="276"/>
        <v>0</v>
      </c>
      <c r="BB506" s="149" t="e">
        <f t="shared" si="277"/>
        <v>#DIV/0!</v>
      </c>
      <c r="BC506" s="149" t="e">
        <f t="shared" si="278"/>
        <v>#DIV/0!</v>
      </c>
      <c r="BD506" s="149" t="e">
        <f t="shared" si="279"/>
        <v>#DIV/0!</v>
      </c>
      <c r="BE506" s="149" t="e">
        <f t="shared" si="280"/>
        <v>#DIV/0!</v>
      </c>
      <c r="BF506" s="149" t="e">
        <f t="shared" si="281"/>
        <v>#DIV/0!</v>
      </c>
      <c r="BG506" s="148">
        <f t="shared" si="282"/>
        <v>0</v>
      </c>
      <c r="BH506" s="149" t="e">
        <f t="shared" si="283"/>
        <v>#DIV/0!</v>
      </c>
      <c r="BI506" s="149" t="e">
        <f t="shared" si="284"/>
        <v>#DIV/0!</v>
      </c>
      <c r="BJ506" s="149" t="e">
        <f t="shared" si="285"/>
        <v>#DIV/0!</v>
      </c>
      <c r="BK506" s="149" t="e">
        <f t="shared" si="286"/>
        <v>#DIV/0!</v>
      </c>
      <c r="BL506" s="149" t="e">
        <f t="shared" si="287"/>
        <v>#DIV/0!</v>
      </c>
      <c r="BM506" s="148">
        <f t="shared" si="288"/>
        <v>0</v>
      </c>
      <c r="BN506" s="149" t="e">
        <f t="shared" si="289"/>
        <v>#DIV/0!</v>
      </c>
      <c r="BO506" s="149" t="e">
        <f t="shared" si="290"/>
        <v>#DIV/0!</v>
      </c>
      <c r="BP506" s="149" t="e">
        <f t="shared" si="291"/>
        <v>#DIV/0!</v>
      </c>
      <c r="BQ506" s="149" t="e">
        <f t="shared" si="292"/>
        <v>#DIV/0!</v>
      </c>
      <c r="BR506" s="149" t="e">
        <f t="shared" si="293"/>
        <v>#DIV/0!</v>
      </c>
      <c r="BS506" s="148">
        <f t="shared" si="294"/>
        <v>0</v>
      </c>
      <c r="BT506" s="150"/>
      <c r="BU506" s="150" t="e">
        <f>VLOOKUP(I506,Lists!$D$2:$D$19,1,FALSE)</f>
        <v>#N/A</v>
      </c>
      <c r="BV506" s="150" t="e">
        <f>VLOOKUP($I506,Blends!$B$2:$B$115,1,FALSE)</f>
        <v>#N/A</v>
      </c>
      <c r="BW506" s="150"/>
      <c r="BX506" s="151">
        <f>ROUND(IF($I506="Other HFC Blend",(AA506*$L506*SUMIF(Lists!$E$2:$E$133,'Quarterly Information'!$K506,Exchange_Value)+AA506*$N506*SUMIF(Lists!$E$2:$E$133,'Quarterly Information'!$M506,Exchange_Value)+AA506*$P506*SUMIF(Lists!$E$2:$E$133,'Quarterly Information'!$O506,Exchange_Value)+AA506*$R506*SUMIF(Lists!$E$2:$E$133,'Quarterly Information'!$Q506,Exchange_Value)+AA506*$T506*SUMIF(Lists!$E$2:$E$133,'Quarterly Information'!$S506,Exchange_Value))/1000,AA506*SUMIF(Lists!$E$2:$E$133,$I506,Exchange_Value)/1000),1)</f>
        <v>0</v>
      </c>
      <c r="BY506" s="151">
        <f>ROUND(IF($I506="Other HFC Blend",(AB506*$L506*SUMIF(Lists!$E$2:$E$133,'Quarterly Information'!$K506,Exchange_Value)+AB506*$N506*SUMIF(Lists!$E$2:$E$133,'Quarterly Information'!$M506,Exchange_Value)+AB506*$P506*SUMIF(Lists!$E$2:$E$133,'Quarterly Information'!$O506,Exchange_Value)+AB506*$R506*SUMIF(Lists!$E$2:$E$133,'Quarterly Information'!$Q506,Exchange_Value)+AB506*$T506*SUMIF(Lists!$E$2:$E$133,'Quarterly Information'!$S506,Exchange_Value))/1000,AB506*SUMIF(Lists!$E$2:$E$133,$I506,Exchange_Value)/1000),1)</f>
        <v>0</v>
      </c>
      <c r="BZ506" s="151">
        <f>ROUND(IF($I506="Other HFC Blend",(AC506*$L506*SUMIF(Lists!$E$2:$E$133,'Quarterly Information'!$K506,Exchange_Value)+AC506*$N506*SUMIF(Lists!$E$2:$E$133,'Quarterly Information'!$M506,Exchange_Value)+AC506*$P506*SUMIF(Lists!$E$2:$E$133,'Quarterly Information'!$O506,Exchange_Value)+AC506*$R506*SUMIF(Lists!$E$2:$E$133,'Quarterly Information'!$Q506,Exchange_Value)+AC506*$T506*SUMIF(Lists!$E$2:$E$133,'Quarterly Information'!$S506,Exchange_Value))/1000,AC506*SUMIF(Lists!$E$2:$E$133,$I506,Exchange_Value)/1000),1)</f>
        <v>0</v>
      </c>
      <c r="CA506" s="151">
        <f>ROUND(IF($I506="Other HFC Blend",(AD506*$L506*SUMIF(Lists!$E$2:$E$133,'Quarterly Information'!$K506,Exchange_Value)+AD506*$N506*SUMIF(Lists!$E$2:$E$133,'Quarterly Information'!$M506,Exchange_Value)+AD506*$P506*SUMIF(Lists!$E$2:$E$133,'Quarterly Information'!$O506,Exchange_Value)+AD506*$R506*SUMIF(Lists!$E$2:$E$133,'Quarterly Information'!$Q506,Exchange_Value)+AD506*$T506*SUMIF(Lists!$E$2:$E$133,'Quarterly Information'!$S506,Exchange_Value))/1000,AD506*SUMIF(Lists!$E$2:$E$133,$I506,Exchange_Value)/1000),1)</f>
        <v>0</v>
      </c>
      <c r="CB506" s="151">
        <f>ROUND(IF($I506="Other HFC Blend",(AE506*$L506*SUMIF(Lists!$E$2:$E$133,'Quarterly Information'!$K506,Exchange_Value)+AE506*$N506*SUMIF(Lists!$E$2:$E$133,'Quarterly Information'!$M506,Exchange_Value)+AE506*$P506*SUMIF(Lists!$E$2:$E$133,'Quarterly Information'!$O506,Exchange_Value)+AE506*$R506*SUMIF(Lists!$E$2:$E$133,'Quarterly Information'!$Q506,Exchange_Value)+AE506*$T506*SUMIF(Lists!$E$2:$E$133,'Quarterly Information'!$S506,Exchange_Value))/1000,AE506*SUMIF(Lists!$E$2:$E$133,$I506,Exchange_Value)/1000),1)</f>
        <v>0</v>
      </c>
      <c r="CC506" s="151">
        <f>ROUND(IF($I506="Other HFC Blend",(AF506*$L506*SUMIF(Lists!$E$2:$E$133,'Quarterly Information'!$K506,Exchange_Value)+AF506*$N506*SUMIF(Lists!$E$2:$E$133,'Quarterly Information'!$M506,Exchange_Value)+AF506*$P506*SUMIF(Lists!$E$2:$E$133,'Quarterly Information'!$O506,Exchange_Value)+AF506*$R506*SUMIF(Lists!$E$2:$E$133,'Quarterly Information'!$Q506,Exchange_Value)+AF506*$T506*SUMIF(Lists!$E$2:$E$133,'Quarterly Information'!$S506,Exchange_Value))/1000,AF506*SUMIF(Lists!$E$2:$E$133,$I506,Exchange_Value)/1000),1)</f>
        <v>0</v>
      </c>
    </row>
    <row r="507" spans="1:81" ht="14.1">
      <c r="A507" s="18">
        <v>465</v>
      </c>
      <c r="B507" s="46" t="str">
        <f t="shared" si="295"/>
        <v/>
      </c>
      <c r="C507" s="72"/>
      <c r="D507" s="47"/>
      <c r="E507" s="81"/>
      <c r="F507" s="48"/>
      <c r="G507" s="49"/>
      <c r="H507" s="50"/>
      <c r="I507" s="48"/>
      <c r="J507" s="104"/>
      <c r="K507" s="109"/>
      <c r="L507" s="51"/>
      <c r="M507" s="48"/>
      <c r="N507" s="51"/>
      <c r="O507" s="48"/>
      <c r="P507" s="51"/>
      <c r="Q507" s="69"/>
      <c r="R507" s="51"/>
      <c r="S507" s="69"/>
      <c r="T507" s="110"/>
      <c r="U507" s="107"/>
      <c r="V507" s="48"/>
      <c r="W507" s="52"/>
      <c r="X507" s="48"/>
      <c r="Y507" s="116"/>
      <c r="Z507" s="133"/>
      <c r="AA507" s="131"/>
      <c r="AB507" s="76"/>
      <c r="AC507" s="76"/>
      <c r="AD507" s="76"/>
      <c r="AE507" s="76"/>
      <c r="AF507" s="76"/>
      <c r="AG507" s="145"/>
      <c r="AH507"/>
      <c r="AI507" s="148">
        <f t="shared" si="259"/>
        <v>0</v>
      </c>
      <c r="AJ507" s="148">
        <f t="shared" si="260"/>
        <v>0</v>
      </c>
      <c r="AK507" s="148">
        <f t="shared" si="261"/>
        <v>0</v>
      </c>
      <c r="AL507" s="148">
        <f t="shared" si="262"/>
        <v>0</v>
      </c>
      <c r="AM507" s="148">
        <f t="shared" si="263"/>
        <v>0</v>
      </c>
      <c r="AN507" s="148">
        <f t="shared" si="264"/>
        <v>0</v>
      </c>
      <c r="AO507" s="150"/>
      <c r="AP507" s="149" t="e">
        <f t="shared" si="265"/>
        <v>#DIV/0!</v>
      </c>
      <c r="AQ507" s="149" t="e">
        <f t="shared" si="266"/>
        <v>#DIV/0!</v>
      </c>
      <c r="AR507" s="149" t="e">
        <f t="shared" si="267"/>
        <v>#DIV/0!</v>
      </c>
      <c r="AS507" s="149" t="e">
        <f t="shared" si="268"/>
        <v>#DIV/0!</v>
      </c>
      <c r="AT507" s="149" t="e">
        <f t="shared" si="269"/>
        <v>#DIV/0!</v>
      </c>
      <c r="AU507" s="148">
        <f t="shared" si="270"/>
        <v>0</v>
      </c>
      <c r="AV507" s="149" t="e">
        <f t="shared" si="271"/>
        <v>#DIV/0!</v>
      </c>
      <c r="AW507" s="149" t="e">
        <f t="shared" si="272"/>
        <v>#DIV/0!</v>
      </c>
      <c r="AX507" s="149" t="e">
        <f t="shared" si="273"/>
        <v>#DIV/0!</v>
      </c>
      <c r="AY507" s="149" t="e">
        <f t="shared" si="274"/>
        <v>#DIV/0!</v>
      </c>
      <c r="AZ507" s="149" t="e">
        <f t="shared" si="275"/>
        <v>#DIV/0!</v>
      </c>
      <c r="BA507" s="148">
        <f t="shared" si="276"/>
        <v>0</v>
      </c>
      <c r="BB507" s="149" t="e">
        <f t="shared" si="277"/>
        <v>#DIV/0!</v>
      </c>
      <c r="BC507" s="149" t="e">
        <f t="shared" si="278"/>
        <v>#DIV/0!</v>
      </c>
      <c r="BD507" s="149" t="e">
        <f t="shared" si="279"/>
        <v>#DIV/0!</v>
      </c>
      <c r="BE507" s="149" t="e">
        <f t="shared" si="280"/>
        <v>#DIV/0!</v>
      </c>
      <c r="BF507" s="149" t="e">
        <f t="shared" si="281"/>
        <v>#DIV/0!</v>
      </c>
      <c r="BG507" s="148">
        <f t="shared" si="282"/>
        <v>0</v>
      </c>
      <c r="BH507" s="149" t="e">
        <f t="shared" si="283"/>
        <v>#DIV/0!</v>
      </c>
      <c r="BI507" s="149" t="e">
        <f t="shared" si="284"/>
        <v>#DIV/0!</v>
      </c>
      <c r="BJ507" s="149" t="e">
        <f t="shared" si="285"/>
        <v>#DIV/0!</v>
      </c>
      <c r="BK507" s="149" t="e">
        <f t="shared" si="286"/>
        <v>#DIV/0!</v>
      </c>
      <c r="BL507" s="149" t="e">
        <f t="shared" si="287"/>
        <v>#DIV/0!</v>
      </c>
      <c r="BM507" s="148">
        <f t="shared" si="288"/>
        <v>0</v>
      </c>
      <c r="BN507" s="149" t="e">
        <f t="shared" si="289"/>
        <v>#DIV/0!</v>
      </c>
      <c r="BO507" s="149" t="e">
        <f t="shared" si="290"/>
        <v>#DIV/0!</v>
      </c>
      <c r="BP507" s="149" t="e">
        <f t="shared" si="291"/>
        <v>#DIV/0!</v>
      </c>
      <c r="BQ507" s="149" t="e">
        <f t="shared" si="292"/>
        <v>#DIV/0!</v>
      </c>
      <c r="BR507" s="149" t="e">
        <f t="shared" si="293"/>
        <v>#DIV/0!</v>
      </c>
      <c r="BS507" s="148">
        <f t="shared" si="294"/>
        <v>0</v>
      </c>
      <c r="BT507" s="150"/>
      <c r="BU507" s="150" t="e">
        <f>VLOOKUP(I507,Lists!$D$2:$D$19,1,FALSE)</f>
        <v>#N/A</v>
      </c>
      <c r="BV507" s="150" t="e">
        <f>VLOOKUP($I507,Blends!$B$2:$B$115,1,FALSE)</f>
        <v>#N/A</v>
      </c>
      <c r="BW507" s="150"/>
      <c r="BX507" s="151">
        <f>ROUND(IF($I507="Other HFC Blend",(AA507*$L507*SUMIF(Lists!$E$2:$E$133,'Quarterly Information'!$K507,Exchange_Value)+AA507*$N507*SUMIF(Lists!$E$2:$E$133,'Quarterly Information'!$M507,Exchange_Value)+AA507*$P507*SUMIF(Lists!$E$2:$E$133,'Quarterly Information'!$O507,Exchange_Value)+AA507*$R507*SUMIF(Lists!$E$2:$E$133,'Quarterly Information'!$Q507,Exchange_Value)+AA507*$T507*SUMIF(Lists!$E$2:$E$133,'Quarterly Information'!$S507,Exchange_Value))/1000,AA507*SUMIF(Lists!$E$2:$E$133,$I507,Exchange_Value)/1000),1)</f>
        <v>0</v>
      </c>
      <c r="BY507" s="151">
        <f>ROUND(IF($I507="Other HFC Blend",(AB507*$L507*SUMIF(Lists!$E$2:$E$133,'Quarterly Information'!$K507,Exchange_Value)+AB507*$N507*SUMIF(Lists!$E$2:$E$133,'Quarterly Information'!$M507,Exchange_Value)+AB507*$P507*SUMIF(Lists!$E$2:$E$133,'Quarterly Information'!$O507,Exchange_Value)+AB507*$R507*SUMIF(Lists!$E$2:$E$133,'Quarterly Information'!$Q507,Exchange_Value)+AB507*$T507*SUMIF(Lists!$E$2:$E$133,'Quarterly Information'!$S507,Exchange_Value))/1000,AB507*SUMIF(Lists!$E$2:$E$133,$I507,Exchange_Value)/1000),1)</f>
        <v>0</v>
      </c>
      <c r="BZ507" s="151">
        <f>ROUND(IF($I507="Other HFC Blend",(AC507*$L507*SUMIF(Lists!$E$2:$E$133,'Quarterly Information'!$K507,Exchange_Value)+AC507*$N507*SUMIF(Lists!$E$2:$E$133,'Quarterly Information'!$M507,Exchange_Value)+AC507*$P507*SUMIF(Lists!$E$2:$E$133,'Quarterly Information'!$O507,Exchange_Value)+AC507*$R507*SUMIF(Lists!$E$2:$E$133,'Quarterly Information'!$Q507,Exchange_Value)+AC507*$T507*SUMIF(Lists!$E$2:$E$133,'Quarterly Information'!$S507,Exchange_Value))/1000,AC507*SUMIF(Lists!$E$2:$E$133,$I507,Exchange_Value)/1000),1)</f>
        <v>0</v>
      </c>
      <c r="CA507" s="151">
        <f>ROUND(IF($I507="Other HFC Blend",(AD507*$L507*SUMIF(Lists!$E$2:$E$133,'Quarterly Information'!$K507,Exchange_Value)+AD507*$N507*SUMIF(Lists!$E$2:$E$133,'Quarterly Information'!$M507,Exchange_Value)+AD507*$P507*SUMIF(Lists!$E$2:$E$133,'Quarterly Information'!$O507,Exchange_Value)+AD507*$R507*SUMIF(Lists!$E$2:$E$133,'Quarterly Information'!$Q507,Exchange_Value)+AD507*$T507*SUMIF(Lists!$E$2:$E$133,'Quarterly Information'!$S507,Exchange_Value))/1000,AD507*SUMIF(Lists!$E$2:$E$133,$I507,Exchange_Value)/1000),1)</f>
        <v>0</v>
      </c>
      <c r="CB507" s="151">
        <f>ROUND(IF($I507="Other HFC Blend",(AE507*$L507*SUMIF(Lists!$E$2:$E$133,'Quarterly Information'!$K507,Exchange_Value)+AE507*$N507*SUMIF(Lists!$E$2:$E$133,'Quarterly Information'!$M507,Exchange_Value)+AE507*$P507*SUMIF(Lists!$E$2:$E$133,'Quarterly Information'!$O507,Exchange_Value)+AE507*$R507*SUMIF(Lists!$E$2:$E$133,'Quarterly Information'!$Q507,Exchange_Value)+AE507*$T507*SUMIF(Lists!$E$2:$E$133,'Quarterly Information'!$S507,Exchange_Value))/1000,AE507*SUMIF(Lists!$E$2:$E$133,$I507,Exchange_Value)/1000),1)</f>
        <v>0</v>
      </c>
      <c r="CC507" s="151">
        <f>ROUND(IF($I507="Other HFC Blend",(AF507*$L507*SUMIF(Lists!$E$2:$E$133,'Quarterly Information'!$K507,Exchange_Value)+AF507*$N507*SUMIF(Lists!$E$2:$E$133,'Quarterly Information'!$M507,Exchange_Value)+AF507*$P507*SUMIF(Lists!$E$2:$E$133,'Quarterly Information'!$O507,Exchange_Value)+AF507*$R507*SUMIF(Lists!$E$2:$E$133,'Quarterly Information'!$Q507,Exchange_Value)+AF507*$T507*SUMIF(Lists!$E$2:$E$133,'Quarterly Information'!$S507,Exchange_Value))/1000,AF507*SUMIF(Lists!$E$2:$E$133,$I507,Exchange_Value)/1000),1)</f>
        <v>0</v>
      </c>
    </row>
    <row r="508" spans="1:81" ht="14.1">
      <c r="A508" s="18">
        <v>466</v>
      </c>
      <c r="B508" s="46" t="str">
        <f t="shared" si="295"/>
        <v/>
      </c>
      <c r="C508" s="72"/>
      <c r="D508" s="47"/>
      <c r="E508" s="81"/>
      <c r="F508" s="48"/>
      <c r="G508" s="49"/>
      <c r="H508" s="50"/>
      <c r="I508" s="48"/>
      <c r="J508" s="104"/>
      <c r="K508" s="109"/>
      <c r="L508" s="51"/>
      <c r="M508" s="48"/>
      <c r="N508" s="51"/>
      <c r="O508" s="48"/>
      <c r="P508" s="51"/>
      <c r="Q508" s="69"/>
      <c r="R508" s="51"/>
      <c r="S508" s="69"/>
      <c r="T508" s="110"/>
      <c r="U508" s="107"/>
      <c r="V508" s="48"/>
      <c r="W508" s="52"/>
      <c r="X508" s="48"/>
      <c r="Y508" s="116"/>
      <c r="Z508" s="133"/>
      <c r="AA508" s="131"/>
      <c r="AB508" s="76"/>
      <c r="AC508" s="76"/>
      <c r="AD508" s="76"/>
      <c r="AE508" s="76"/>
      <c r="AF508" s="76"/>
      <c r="AG508" s="145"/>
      <c r="AH508"/>
      <c r="AI508" s="148">
        <f t="shared" si="259"/>
        <v>0</v>
      </c>
      <c r="AJ508" s="148">
        <f t="shared" si="260"/>
        <v>0</v>
      </c>
      <c r="AK508" s="148">
        <f t="shared" si="261"/>
        <v>0</v>
      </c>
      <c r="AL508" s="148">
        <f t="shared" si="262"/>
        <v>0</v>
      </c>
      <c r="AM508" s="148">
        <f t="shared" si="263"/>
        <v>0</v>
      </c>
      <c r="AN508" s="148">
        <f t="shared" si="264"/>
        <v>0</v>
      </c>
      <c r="AO508" s="150"/>
      <c r="AP508" s="149" t="e">
        <f t="shared" si="265"/>
        <v>#DIV/0!</v>
      </c>
      <c r="AQ508" s="149" t="e">
        <f t="shared" si="266"/>
        <v>#DIV/0!</v>
      </c>
      <c r="AR508" s="149" t="e">
        <f t="shared" si="267"/>
        <v>#DIV/0!</v>
      </c>
      <c r="AS508" s="149" t="e">
        <f t="shared" si="268"/>
        <v>#DIV/0!</v>
      </c>
      <c r="AT508" s="149" t="e">
        <f t="shared" si="269"/>
        <v>#DIV/0!</v>
      </c>
      <c r="AU508" s="148">
        <f t="shared" si="270"/>
        <v>0</v>
      </c>
      <c r="AV508" s="149" t="e">
        <f t="shared" si="271"/>
        <v>#DIV/0!</v>
      </c>
      <c r="AW508" s="149" t="e">
        <f t="shared" si="272"/>
        <v>#DIV/0!</v>
      </c>
      <c r="AX508" s="149" t="e">
        <f t="shared" si="273"/>
        <v>#DIV/0!</v>
      </c>
      <c r="AY508" s="149" t="e">
        <f t="shared" si="274"/>
        <v>#DIV/0!</v>
      </c>
      <c r="AZ508" s="149" t="e">
        <f t="shared" si="275"/>
        <v>#DIV/0!</v>
      </c>
      <c r="BA508" s="148">
        <f t="shared" si="276"/>
        <v>0</v>
      </c>
      <c r="BB508" s="149" t="e">
        <f t="shared" si="277"/>
        <v>#DIV/0!</v>
      </c>
      <c r="BC508" s="149" t="e">
        <f t="shared" si="278"/>
        <v>#DIV/0!</v>
      </c>
      <c r="BD508" s="149" t="e">
        <f t="shared" si="279"/>
        <v>#DIV/0!</v>
      </c>
      <c r="BE508" s="149" t="e">
        <f t="shared" si="280"/>
        <v>#DIV/0!</v>
      </c>
      <c r="BF508" s="149" t="e">
        <f t="shared" si="281"/>
        <v>#DIV/0!</v>
      </c>
      <c r="BG508" s="148">
        <f t="shared" si="282"/>
        <v>0</v>
      </c>
      <c r="BH508" s="149" t="e">
        <f t="shared" si="283"/>
        <v>#DIV/0!</v>
      </c>
      <c r="BI508" s="149" t="e">
        <f t="shared" si="284"/>
        <v>#DIV/0!</v>
      </c>
      <c r="BJ508" s="149" t="e">
        <f t="shared" si="285"/>
        <v>#DIV/0!</v>
      </c>
      <c r="BK508" s="149" t="e">
        <f t="shared" si="286"/>
        <v>#DIV/0!</v>
      </c>
      <c r="BL508" s="149" t="e">
        <f t="shared" si="287"/>
        <v>#DIV/0!</v>
      </c>
      <c r="BM508" s="148">
        <f t="shared" si="288"/>
        <v>0</v>
      </c>
      <c r="BN508" s="149" t="e">
        <f t="shared" si="289"/>
        <v>#DIV/0!</v>
      </c>
      <c r="BO508" s="149" t="e">
        <f t="shared" si="290"/>
        <v>#DIV/0!</v>
      </c>
      <c r="BP508" s="149" t="e">
        <f t="shared" si="291"/>
        <v>#DIV/0!</v>
      </c>
      <c r="BQ508" s="149" t="e">
        <f t="shared" si="292"/>
        <v>#DIV/0!</v>
      </c>
      <c r="BR508" s="149" t="e">
        <f t="shared" si="293"/>
        <v>#DIV/0!</v>
      </c>
      <c r="BS508" s="148">
        <f t="shared" si="294"/>
        <v>0</v>
      </c>
      <c r="BT508" s="150"/>
      <c r="BU508" s="150" t="e">
        <f>VLOOKUP(I508,Lists!$D$2:$D$19,1,FALSE)</f>
        <v>#N/A</v>
      </c>
      <c r="BV508" s="150" t="e">
        <f>VLOOKUP($I508,Blends!$B$2:$B$115,1,FALSE)</f>
        <v>#N/A</v>
      </c>
      <c r="BW508" s="150"/>
      <c r="BX508" s="151">
        <f>ROUND(IF($I508="Other HFC Blend",(AA508*$L508*SUMIF(Lists!$E$2:$E$133,'Quarterly Information'!$K508,Exchange_Value)+AA508*$N508*SUMIF(Lists!$E$2:$E$133,'Quarterly Information'!$M508,Exchange_Value)+AA508*$P508*SUMIF(Lists!$E$2:$E$133,'Quarterly Information'!$O508,Exchange_Value)+AA508*$R508*SUMIF(Lists!$E$2:$E$133,'Quarterly Information'!$Q508,Exchange_Value)+AA508*$T508*SUMIF(Lists!$E$2:$E$133,'Quarterly Information'!$S508,Exchange_Value))/1000,AA508*SUMIF(Lists!$E$2:$E$133,$I508,Exchange_Value)/1000),1)</f>
        <v>0</v>
      </c>
      <c r="BY508" s="151">
        <f>ROUND(IF($I508="Other HFC Blend",(AB508*$L508*SUMIF(Lists!$E$2:$E$133,'Quarterly Information'!$K508,Exchange_Value)+AB508*$N508*SUMIF(Lists!$E$2:$E$133,'Quarterly Information'!$M508,Exchange_Value)+AB508*$P508*SUMIF(Lists!$E$2:$E$133,'Quarterly Information'!$O508,Exchange_Value)+AB508*$R508*SUMIF(Lists!$E$2:$E$133,'Quarterly Information'!$Q508,Exchange_Value)+AB508*$T508*SUMIF(Lists!$E$2:$E$133,'Quarterly Information'!$S508,Exchange_Value))/1000,AB508*SUMIF(Lists!$E$2:$E$133,$I508,Exchange_Value)/1000),1)</f>
        <v>0</v>
      </c>
      <c r="BZ508" s="151">
        <f>ROUND(IF($I508="Other HFC Blend",(AC508*$L508*SUMIF(Lists!$E$2:$E$133,'Quarterly Information'!$K508,Exchange_Value)+AC508*$N508*SUMIF(Lists!$E$2:$E$133,'Quarterly Information'!$M508,Exchange_Value)+AC508*$P508*SUMIF(Lists!$E$2:$E$133,'Quarterly Information'!$O508,Exchange_Value)+AC508*$R508*SUMIF(Lists!$E$2:$E$133,'Quarterly Information'!$Q508,Exchange_Value)+AC508*$T508*SUMIF(Lists!$E$2:$E$133,'Quarterly Information'!$S508,Exchange_Value))/1000,AC508*SUMIF(Lists!$E$2:$E$133,$I508,Exchange_Value)/1000),1)</f>
        <v>0</v>
      </c>
      <c r="CA508" s="151">
        <f>ROUND(IF($I508="Other HFC Blend",(AD508*$L508*SUMIF(Lists!$E$2:$E$133,'Quarterly Information'!$K508,Exchange_Value)+AD508*$N508*SUMIF(Lists!$E$2:$E$133,'Quarterly Information'!$M508,Exchange_Value)+AD508*$P508*SUMIF(Lists!$E$2:$E$133,'Quarterly Information'!$O508,Exchange_Value)+AD508*$R508*SUMIF(Lists!$E$2:$E$133,'Quarterly Information'!$Q508,Exchange_Value)+AD508*$T508*SUMIF(Lists!$E$2:$E$133,'Quarterly Information'!$S508,Exchange_Value))/1000,AD508*SUMIF(Lists!$E$2:$E$133,$I508,Exchange_Value)/1000),1)</f>
        <v>0</v>
      </c>
      <c r="CB508" s="151">
        <f>ROUND(IF($I508="Other HFC Blend",(AE508*$L508*SUMIF(Lists!$E$2:$E$133,'Quarterly Information'!$K508,Exchange_Value)+AE508*$N508*SUMIF(Lists!$E$2:$E$133,'Quarterly Information'!$M508,Exchange_Value)+AE508*$P508*SUMIF(Lists!$E$2:$E$133,'Quarterly Information'!$O508,Exchange_Value)+AE508*$R508*SUMIF(Lists!$E$2:$E$133,'Quarterly Information'!$Q508,Exchange_Value)+AE508*$T508*SUMIF(Lists!$E$2:$E$133,'Quarterly Information'!$S508,Exchange_Value))/1000,AE508*SUMIF(Lists!$E$2:$E$133,$I508,Exchange_Value)/1000),1)</f>
        <v>0</v>
      </c>
      <c r="CC508" s="151">
        <f>ROUND(IF($I508="Other HFC Blend",(AF508*$L508*SUMIF(Lists!$E$2:$E$133,'Quarterly Information'!$K508,Exchange_Value)+AF508*$N508*SUMIF(Lists!$E$2:$E$133,'Quarterly Information'!$M508,Exchange_Value)+AF508*$P508*SUMIF(Lists!$E$2:$E$133,'Quarterly Information'!$O508,Exchange_Value)+AF508*$R508*SUMIF(Lists!$E$2:$E$133,'Quarterly Information'!$Q508,Exchange_Value)+AF508*$T508*SUMIF(Lists!$E$2:$E$133,'Quarterly Information'!$S508,Exchange_Value))/1000,AF508*SUMIF(Lists!$E$2:$E$133,$I508,Exchange_Value)/1000),1)</f>
        <v>0</v>
      </c>
    </row>
    <row r="509" spans="1:81" ht="14.1">
      <c r="A509" s="18">
        <v>467</v>
      </c>
      <c r="B509" s="46" t="str">
        <f t="shared" si="295"/>
        <v/>
      </c>
      <c r="C509" s="72"/>
      <c r="D509" s="47"/>
      <c r="E509" s="81"/>
      <c r="F509" s="48"/>
      <c r="G509" s="49"/>
      <c r="H509" s="50"/>
      <c r="I509" s="48"/>
      <c r="J509" s="104"/>
      <c r="K509" s="109"/>
      <c r="L509" s="51"/>
      <c r="M509" s="48"/>
      <c r="N509" s="51"/>
      <c r="O509" s="48"/>
      <c r="P509" s="51"/>
      <c r="Q509" s="69"/>
      <c r="R509" s="51"/>
      <c r="S509" s="69"/>
      <c r="T509" s="110"/>
      <c r="U509" s="107"/>
      <c r="V509" s="48"/>
      <c r="W509" s="52"/>
      <c r="X509" s="48"/>
      <c r="Y509" s="116"/>
      <c r="Z509" s="133"/>
      <c r="AA509" s="131"/>
      <c r="AB509" s="76"/>
      <c r="AC509" s="76"/>
      <c r="AD509" s="76"/>
      <c r="AE509" s="76"/>
      <c r="AF509" s="76"/>
      <c r="AG509" s="145"/>
      <c r="AH509"/>
      <c r="AI509" s="148">
        <f t="shared" si="259"/>
        <v>0</v>
      </c>
      <c r="AJ509" s="148">
        <f t="shared" si="260"/>
        <v>0</v>
      </c>
      <c r="AK509" s="148">
        <f t="shared" si="261"/>
        <v>0</v>
      </c>
      <c r="AL509" s="148">
        <f t="shared" si="262"/>
        <v>0</v>
      </c>
      <c r="AM509" s="148">
        <f t="shared" si="263"/>
        <v>0</v>
      </c>
      <c r="AN509" s="148">
        <f t="shared" si="264"/>
        <v>0</v>
      </c>
      <c r="AO509" s="150"/>
      <c r="AP509" s="149" t="e">
        <f t="shared" si="265"/>
        <v>#DIV/0!</v>
      </c>
      <c r="AQ509" s="149" t="e">
        <f t="shared" si="266"/>
        <v>#DIV/0!</v>
      </c>
      <c r="AR509" s="149" t="e">
        <f t="shared" si="267"/>
        <v>#DIV/0!</v>
      </c>
      <c r="AS509" s="149" t="e">
        <f t="shared" si="268"/>
        <v>#DIV/0!</v>
      </c>
      <c r="AT509" s="149" t="e">
        <f t="shared" si="269"/>
        <v>#DIV/0!</v>
      </c>
      <c r="AU509" s="148">
        <f t="shared" si="270"/>
        <v>0</v>
      </c>
      <c r="AV509" s="149" t="e">
        <f t="shared" si="271"/>
        <v>#DIV/0!</v>
      </c>
      <c r="AW509" s="149" t="e">
        <f t="shared" si="272"/>
        <v>#DIV/0!</v>
      </c>
      <c r="AX509" s="149" t="e">
        <f t="shared" si="273"/>
        <v>#DIV/0!</v>
      </c>
      <c r="AY509" s="149" t="e">
        <f t="shared" si="274"/>
        <v>#DIV/0!</v>
      </c>
      <c r="AZ509" s="149" t="e">
        <f t="shared" si="275"/>
        <v>#DIV/0!</v>
      </c>
      <c r="BA509" s="148">
        <f t="shared" si="276"/>
        <v>0</v>
      </c>
      <c r="BB509" s="149" t="e">
        <f t="shared" si="277"/>
        <v>#DIV/0!</v>
      </c>
      <c r="BC509" s="149" t="e">
        <f t="shared" si="278"/>
        <v>#DIV/0!</v>
      </c>
      <c r="BD509" s="149" t="e">
        <f t="shared" si="279"/>
        <v>#DIV/0!</v>
      </c>
      <c r="BE509" s="149" t="e">
        <f t="shared" si="280"/>
        <v>#DIV/0!</v>
      </c>
      <c r="BF509" s="149" t="e">
        <f t="shared" si="281"/>
        <v>#DIV/0!</v>
      </c>
      <c r="BG509" s="148">
        <f t="shared" si="282"/>
        <v>0</v>
      </c>
      <c r="BH509" s="149" t="e">
        <f t="shared" si="283"/>
        <v>#DIV/0!</v>
      </c>
      <c r="BI509" s="149" t="e">
        <f t="shared" si="284"/>
        <v>#DIV/0!</v>
      </c>
      <c r="BJ509" s="149" t="e">
        <f t="shared" si="285"/>
        <v>#DIV/0!</v>
      </c>
      <c r="BK509" s="149" t="e">
        <f t="shared" si="286"/>
        <v>#DIV/0!</v>
      </c>
      <c r="BL509" s="149" t="e">
        <f t="shared" si="287"/>
        <v>#DIV/0!</v>
      </c>
      <c r="BM509" s="148">
        <f t="shared" si="288"/>
        <v>0</v>
      </c>
      <c r="BN509" s="149" t="e">
        <f t="shared" si="289"/>
        <v>#DIV/0!</v>
      </c>
      <c r="BO509" s="149" t="e">
        <f t="shared" si="290"/>
        <v>#DIV/0!</v>
      </c>
      <c r="BP509" s="149" t="e">
        <f t="shared" si="291"/>
        <v>#DIV/0!</v>
      </c>
      <c r="BQ509" s="149" t="e">
        <f t="shared" si="292"/>
        <v>#DIV/0!</v>
      </c>
      <c r="BR509" s="149" t="e">
        <f t="shared" si="293"/>
        <v>#DIV/0!</v>
      </c>
      <c r="BS509" s="148">
        <f t="shared" si="294"/>
        <v>0</v>
      </c>
      <c r="BT509" s="150"/>
      <c r="BU509" s="150" t="e">
        <f>VLOOKUP(I509,Lists!$D$2:$D$19,1,FALSE)</f>
        <v>#N/A</v>
      </c>
      <c r="BV509" s="150" t="e">
        <f>VLOOKUP($I509,Blends!$B$2:$B$115,1,FALSE)</f>
        <v>#N/A</v>
      </c>
      <c r="BW509" s="150"/>
      <c r="BX509" s="151">
        <f>ROUND(IF($I509="Other HFC Blend",(AA509*$L509*SUMIF(Lists!$E$2:$E$133,'Quarterly Information'!$K509,Exchange_Value)+AA509*$N509*SUMIF(Lists!$E$2:$E$133,'Quarterly Information'!$M509,Exchange_Value)+AA509*$P509*SUMIF(Lists!$E$2:$E$133,'Quarterly Information'!$O509,Exchange_Value)+AA509*$R509*SUMIF(Lists!$E$2:$E$133,'Quarterly Information'!$Q509,Exchange_Value)+AA509*$T509*SUMIF(Lists!$E$2:$E$133,'Quarterly Information'!$S509,Exchange_Value))/1000,AA509*SUMIF(Lists!$E$2:$E$133,$I509,Exchange_Value)/1000),1)</f>
        <v>0</v>
      </c>
      <c r="BY509" s="151">
        <f>ROUND(IF($I509="Other HFC Blend",(AB509*$L509*SUMIF(Lists!$E$2:$E$133,'Quarterly Information'!$K509,Exchange_Value)+AB509*$N509*SUMIF(Lists!$E$2:$E$133,'Quarterly Information'!$M509,Exchange_Value)+AB509*$P509*SUMIF(Lists!$E$2:$E$133,'Quarterly Information'!$O509,Exchange_Value)+AB509*$R509*SUMIF(Lists!$E$2:$E$133,'Quarterly Information'!$Q509,Exchange_Value)+AB509*$T509*SUMIF(Lists!$E$2:$E$133,'Quarterly Information'!$S509,Exchange_Value))/1000,AB509*SUMIF(Lists!$E$2:$E$133,$I509,Exchange_Value)/1000),1)</f>
        <v>0</v>
      </c>
      <c r="BZ509" s="151">
        <f>ROUND(IF($I509="Other HFC Blend",(AC509*$L509*SUMIF(Lists!$E$2:$E$133,'Quarterly Information'!$K509,Exchange_Value)+AC509*$N509*SUMIF(Lists!$E$2:$E$133,'Quarterly Information'!$M509,Exchange_Value)+AC509*$P509*SUMIF(Lists!$E$2:$E$133,'Quarterly Information'!$O509,Exchange_Value)+AC509*$R509*SUMIF(Lists!$E$2:$E$133,'Quarterly Information'!$Q509,Exchange_Value)+AC509*$T509*SUMIF(Lists!$E$2:$E$133,'Quarterly Information'!$S509,Exchange_Value))/1000,AC509*SUMIF(Lists!$E$2:$E$133,$I509,Exchange_Value)/1000),1)</f>
        <v>0</v>
      </c>
      <c r="CA509" s="151">
        <f>ROUND(IF($I509="Other HFC Blend",(AD509*$L509*SUMIF(Lists!$E$2:$E$133,'Quarterly Information'!$K509,Exchange_Value)+AD509*$N509*SUMIF(Lists!$E$2:$E$133,'Quarterly Information'!$M509,Exchange_Value)+AD509*$P509*SUMIF(Lists!$E$2:$E$133,'Quarterly Information'!$O509,Exchange_Value)+AD509*$R509*SUMIF(Lists!$E$2:$E$133,'Quarterly Information'!$Q509,Exchange_Value)+AD509*$T509*SUMIF(Lists!$E$2:$E$133,'Quarterly Information'!$S509,Exchange_Value))/1000,AD509*SUMIF(Lists!$E$2:$E$133,$I509,Exchange_Value)/1000),1)</f>
        <v>0</v>
      </c>
      <c r="CB509" s="151">
        <f>ROUND(IF($I509="Other HFC Blend",(AE509*$L509*SUMIF(Lists!$E$2:$E$133,'Quarterly Information'!$K509,Exchange_Value)+AE509*$N509*SUMIF(Lists!$E$2:$E$133,'Quarterly Information'!$M509,Exchange_Value)+AE509*$P509*SUMIF(Lists!$E$2:$E$133,'Quarterly Information'!$O509,Exchange_Value)+AE509*$R509*SUMIF(Lists!$E$2:$E$133,'Quarterly Information'!$Q509,Exchange_Value)+AE509*$T509*SUMIF(Lists!$E$2:$E$133,'Quarterly Information'!$S509,Exchange_Value))/1000,AE509*SUMIF(Lists!$E$2:$E$133,$I509,Exchange_Value)/1000),1)</f>
        <v>0</v>
      </c>
      <c r="CC509" s="151">
        <f>ROUND(IF($I509="Other HFC Blend",(AF509*$L509*SUMIF(Lists!$E$2:$E$133,'Quarterly Information'!$K509,Exchange_Value)+AF509*$N509*SUMIF(Lists!$E$2:$E$133,'Quarterly Information'!$M509,Exchange_Value)+AF509*$P509*SUMIF(Lists!$E$2:$E$133,'Quarterly Information'!$O509,Exchange_Value)+AF509*$R509*SUMIF(Lists!$E$2:$E$133,'Quarterly Information'!$Q509,Exchange_Value)+AF509*$T509*SUMIF(Lists!$E$2:$E$133,'Quarterly Information'!$S509,Exchange_Value))/1000,AF509*SUMIF(Lists!$E$2:$E$133,$I509,Exchange_Value)/1000),1)</f>
        <v>0</v>
      </c>
    </row>
    <row r="510" spans="1:81" ht="14.1">
      <c r="A510" s="18">
        <v>468</v>
      </c>
      <c r="B510" s="46" t="str">
        <f t="shared" si="295"/>
        <v/>
      </c>
      <c r="C510" s="72"/>
      <c r="D510" s="47"/>
      <c r="E510" s="81"/>
      <c r="F510" s="48"/>
      <c r="G510" s="49"/>
      <c r="H510" s="50"/>
      <c r="I510" s="48"/>
      <c r="J510" s="104"/>
      <c r="K510" s="109"/>
      <c r="L510" s="51"/>
      <c r="M510" s="48"/>
      <c r="N510" s="51"/>
      <c r="O510" s="48"/>
      <c r="P510" s="51"/>
      <c r="Q510" s="69"/>
      <c r="R510" s="51"/>
      <c r="S510" s="69"/>
      <c r="T510" s="110"/>
      <c r="U510" s="107"/>
      <c r="V510" s="48"/>
      <c r="W510" s="52"/>
      <c r="X510" s="48"/>
      <c r="Y510" s="116"/>
      <c r="Z510" s="133"/>
      <c r="AA510" s="131"/>
      <c r="AB510" s="76"/>
      <c r="AC510" s="76"/>
      <c r="AD510" s="76"/>
      <c r="AE510" s="76"/>
      <c r="AF510" s="76"/>
      <c r="AG510" s="145"/>
      <c r="AH510"/>
      <c r="AI510" s="148">
        <f t="shared" si="259"/>
        <v>0</v>
      </c>
      <c r="AJ510" s="148">
        <f t="shared" si="260"/>
        <v>0</v>
      </c>
      <c r="AK510" s="148">
        <f t="shared" si="261"/>
        <v>0</v>
      </c>
      <c r="AL510" s="148">
        <f t="shared" si="262"/>
        <v>0</v>
      </c>
      <c r="AM510" s="148">
        <f t="shared" si="263"/>
        <v>0</v>
      </c>
      <c r="AN510" s="148">
        <f t="shared" si="264"/>
        <v>0</v>
      </c>
      <c r="AO510" s="150"/>
      <c r="AP510" s="149" t="e">
        <f t="shared" si="265"/>
        <v>#DIV/0!</v>
      </c>
      <c r="AQ510" s="149" t="e">
        <f t="shared" si="266"/>
        <v>#DIV/0!</v>
      </c>
      <c r="AR510" s="149" t="e">
        <f t="shared" si="267"/>
        <v>#DIV/0!</v>
      </c>
      <c r="AS510" s="149" t="e">
        <f t="shared" si="268"/>
        <v>#DIV/0!</v>
      </c>
      <c r="AT510" s="149" t="e">
        <f t="shared" si="269"/>
        <v>#DIV/0!</v>
      </c>
      <c r="AU510" s="148">
        <f t="shared" si="270"/>
        <v>0</v>
      </c>
      <c r="AV510" s="149" t="e">
        <f t="shared" si="271"/>
        <v>#DIV/0!</v>
      </c>
      <c r="AW510" s="149" t="e">
        <f t="shared" si="272"/>
        <v>#DIV/0!</v>
      </c>
      <c r="AX510" s="149" t="e">
        <f t="shared" si="273"/>
        <v>#DIV/0!</v>
      </c>
      <c r="AY510" s="149" t="e">
        <f t="shared" si="274"/>
        <v>#DIV/0!</v>
      </c>
      <c r="AZ510" s="149" t="e">
        <f t="shared" si="275"/>
        <v>#DIV/0!</v>
      </c>
      <c r="BA510" s="148">
        <f t="shared" si="276"/>
        <v>0</v>
      </c>
      <c r="BB510" s="149" t="e">
        <f t="shared" si="277"/>
        <v>#DIV/0!</v>
      </c>
      <c r="BC510" s="149" t="e">
        <f t="shared" si="278"/>
        <v>#DIV/0!</v>
      </c>
      <c r="BD510" s="149" t="e">
        <f t="shared" si="279"/>
        <v>#DIV/0!</v>
      </c>
      <c r="BE510" s="149" t="e">
        <f t="shared" si="280"/>
        <v>#DIV/0!</v>
      </c>
      <c r="BF510" s="149" t="e">
        <f t="shared" si="281"/>
        <v>#DIV/0!</v>
      </c>
      <c r="BG510" s="148">
        <f t="shared" si="282"/>
        <v>0</v>
      </c>
      <c r="BH510" s="149" t="e">
        <f t="shared" si="283"/>
        <v>#DIV/0!</v>
      </c>
      <c r="BI510" s="149" t="e">
        <f t="shared" si="284"/>
        <v>#DIV/0!</v>
      </c>
      <c r="BJ510" s="149" t="e">
        <f t="shared" si="285"/>
        <v>#DIV/0!</v>
      </c>
      <c r="BK510" s="149" t="e">
        <f t="shared" si="286"/>
        <v>#DIV/0!</v>
      </c>
      <c r="BL510" s="149" t="e">
        <f t="shared" si="287"/>
        <v>#DIV/0!</v>
      </c>
      <c r="BM510" s="148">
        <f t="shared" si="288"/>
        <v>0</v>
      </c>
      <c r="BN510" s="149" t="e">
        <f t="shared" si="289"/>
        <v>#DIV/0!</v>
      </c>
      <c r="BO510" s="149" t="e">
        <f t="shared" si="290"/>
        <v>#DIV/0!</v>
      </c>
      <c r="BP510" s="149" t="e">
        <f t="shared" si="291"/>
        <v>#DIV/0!</v>
      </c>
      <c r="BQ510" s="149" t="e">
        <f t="shared" si="292"/>
        <v>#DIV/0!</v>
      </c>
      <c r="BR510" s="149" t="e">
        <f t="shared" si="293"/>
        <v>#DIV/0!</v>
      </c>
      <c r="BS510" s="148">
        <f t="shared" si="294"/>
        <v>0</v>
      </c>
      <c r="BT510" s="150"/>
      <c r="BU510" s="150" t="e">
        <f>VLOOKUP(I510,Lists!$D$2:$D$19,1,FALSE)</f>
        <v>#N/A</v>
      </c>
      <c r="BV510" s="150" t="e">
        <f>VLOOKUP($I510,Blends!$B$2:$B$115,1,FALSE)</f>
        <v>#N/A</v>
      </c>
      <c r="BW510" s="150"/>
      <c r="BX510" s="151">
        <f>ROUND(IF($I510="Other HFC Blend",(AA510*$L510*SUMIF(Lists!$E$2:$E$133,'Quarterly Information'!$K510,Exchange_Value)+AA510*$N510*SUMIF(Lists!$E$2:$E$133,'Quarterly Information'!$M510,Exchange_Value)+AA510*$P510*SUMIF(Lists!$E$2:$E$133,'Quarterly Information'!$O510,Exchange_Value)+AA510*$R510*SUMIF(Lists!$E$2:$E$133,'Quarterly Information'!$Q510,Exchange_Value)+AA510*$T510*SUMIF(Lists!$E$2:$E$133,'Quarterly Information'!$S510,Exchange_Value))/1000,AA510*SUMIF(Lists!$E$2:$E$133,$I510,Exchange_Value)/1000),1)</f>
        <v>0</v>
      </c>
      <c r="BY510" s="151">
        <f>ROUND(IF($I510="Other HFC Blend",(AB510*$L510*SUMIF(Lists!$E$2:$E$133,'Quarterly Information'!$K510,Exchange_Value)+AB510*$N510*SUMIF(Lists!$E$2:$E$133,'Quarterly Information'!$M510,Exchange_Value)+AB510*$P510*SUMIF(Lists!$E$2:$E$133,'Quarterly Information'!$O510,Exchange_Value)+AB510*$R510*SUMIF(Lists!$E$2:$E$133,'Quarterly Information'!$Q510,Exchange_Value)+AB510*$T510*SUMIF(Lists!$E$2:$E$133,'Quarterly Information'!$S510,Exchange_Value))/1000,AB510*SUMIF(Lists!$E$2:$E$133,$I510,Exchange_Value)/1000),1)</f>
        <v>0</v>
      </c>
      <c r="BZ510" s="151">
        <f>ROUND(IF($I510="Other HFC Blend",(AC510*$L510*SUMIF(Lists!$E$2:$E$133,'Quarterly Information'!$K510,Exchange_Value)+AC510*$N510*SUMIF(Lists!$E$2:$E$133,'Quarterly Information'!$M510,Exchange_Value)+AC510*$P510*SUMIF(Lists!$E$2:$E$133,'Quarterly Information'!$O510,Exchange_Value)+AC510*$R510*SUMIF(Lists!$E$2:$E$133,'Quarterly Information'!$Q510,Exchange_Value)+AC510*$T510*SUMIF(Lists!$E$2:$E$133,'Quarterly Information'!$S510,Exchange_Value))/1000,AC510*SUMIF(Lists!$E$2:$E$133,$I510,Exchange_Value)/1000),1)</f>
        <v>0</v>
      </c>
      <c r="CA510" s="151">
        <f>ROUND(IF($I510="Other HFC Blend",(AD510*$L510*SUMIF(Lists!$E$2:$E$133,'Quarterly Information'!$K510,Exchange_Value)+AD510*$N510*SUMIF(Lists!$E$2:$E$133,'Quarterly Information'!$M510,Exchange_Value)+AD510*$P510*SUMIF(Lists!$E$2:$E$133,'Quarterly Information'!$O510,Exchange_Value)+AD510*$R510*SUMIF(Lists!$E$2:$E$133,'Quarterly Information'!$Q510,Exchange_Value)+AD510*$T510*SUMIF(Lists!$E$2:$E$133,'Quarterly Information'!$S510,Exchange_Value))/1000,AD510*SUMIF(Lists!$E$2:$E$133,$I510,Exchange_Value)/1000),1)</f>
        <v>0</v>
      </c>
      <c r="CB510" s="151">
        <f>ROUND(IF($I510="Other HFC Blend",(AE510*$L510*SUMIF(Lists!$E$2:$E$133,'Quarterly Information'!$K510,Exchange_Value)+AE510*$N510*SUMIF(Lists!$E$2:$E$133,'Quarterly Information'!$M510,Exchange_Value)+AE510*$P510*SUMIF(Lists!$E$2:$E$133,'Quarterly Information'!$O510,Exchange_Value)+AE510*$R510*SUMIF(Lists!$E$2:$E$133,'Quarterly Information'!$Q510,Exchange_Value)+AE510*$T510*SUMIF(Lists!$E$2:$E$133,'Quarterly Information'!$S510,Exchange_Value))/1000,AE510*SUMIF(Lists!$E$2:$E$133,$I510,Exchange_Value)/1000),1)</f>
        <v>0</v>
      </c>
      <c r="CC510" s="151">
        <f>ROUND(IF($I510="Other HFC Blend",(AF510*$L510*SUMIF(Lists!$E$2:$E$133,'Quarterly Information'!$K510,Exchange_Value)+AF510*$N510*SUMIF(Lists!$E$2:$E$133,'Quarterly Information'!$M510,Exchange_Value)+AF510*$P510*SUMIF(Lists!$E$2:$E$133,'Quarterly Information'!$O510,Exchange_Value)+AF510*$R510*SUMIF(Lists!$E$2:$E$133,'Quarterly Information'!$Q510,Exchange_Value)+AF510*$T510*SUMIF(Lists!$E$2:$E$133,'Quarterly Information'!$S510,Exchange_Value))/1000,AF510*SUMIF(Lists!$E$2:$E$133,$I510,Exchange_Value)/1000),1)</f>
        <v>0</v>
      </c>
    </row>
    <row r="511" spans="1:81" ht="14.1">
      <c r="A511" s="18">
        <v>469</v>
      </c>
      <c r="B511" s="46" t="str">
        <f t="shared" si="295"/>
        <v/>
      </c>
      <c r="C511" s="72"/>
      <c r="D511" s="47"/>
      <c r="E511" s="81"/>
      <c r="F511" s="48"/>
      <c r="G511" s="49"/>
      <c r="H511" s="50"/>
      <c r="I511" s="48"/>
      <c r="J511" s="104"/>
      <c r="K511" s="109"/>
      <c r="L511" s="51"/>
      <c r="M511" s="48"/>
      <c r="N511" s="51"/>
      <c r="O511" s="48"/>
      <c r="P511" s="51"/>
      <c r="Q511" s="69"/>
      <c r="R511" s="51"/>
      <c r="S511" s="69"/>
      <c r="T511" s="110"/>
      <c r="U511" s="107"/>
      <c r="V511" s="48"/>
      <c r="W511" s="52"/>
      <c r="X511" s="48"/>
      <c r="Y511" s="116"/>
      <c r="Z511" s="133"/>
      <c r="AA511" s="131"/>
      <c r="AB511" s="76"/>
      <c r="AC511" s="76"/>
      <c r="AD511" s="76"/>
      <c r="AE511" s="76"/>
      <c r="AF511" s="76"/>
      <c r="AG511" s="145"/>
      <c r="AH511"/>
      <c r="AI511" s="148">
        <f t="shared" si="259"/>
        <v>0</v>
      </c>
      <c r="AJ511" s="148">
        <f t="shared" si="260"/>
        <v>0</v>
      </c>
      <c r="AK511" s="148">
        <f t="shared" si="261"/>
        <v>0</v>
      </c>
      <c r="AL511" s="148">
        <f t="shared" si="262"/>
        <v>0</v>
      </c>
      <c r="AM511" s="148">
        <f t="shared" si="263"/>
        <v>0</v>
      </c>
      <c r="AN511" s="148">
        <f t="shared" si="264"/>
        <v>0</v>
      </c>
      <c r="AO511" s="150"/>
      <c r="AP511" s="149" t="e">
        <f t="shared" si="265"/>
        <v>#DIV/0!</v>
      </c>
      <c r="AQ511" s="149" t="e">
        <f t="shared" si="266"/>
        <v>#DIV/0!</v>
      </c>
      <c r="AR511" s="149" t="e">
        <f t="shared" si="267"/>
        <v>#DIV/0!</v>
      </c>
      <c r="AS511" s="149" t="e">
        <f t="shared" si="268"/>
        <v>#DIV/0!</v>
      </c>
      <c r="AT511" s="149" t="e">
        <f t="shared" si="269"/>
        <v>#DIV/0!</v>
      </c>
      <c r="AU511" s="148">
        <f t="shared" si="270"/>
        <v>0</v>
      </c>
      <c r="AV511" s="149" t="e">
        <f t="shared" si="271"/>
        <v>#DIV/0!</v>
      </c>
      <c r="AW511" s="149" t="e">
        <f t="shared" si="272"/>
        <v>#DIV/0!</v>
      </c>
      <c r="AX511" s="149" t="e">
        <f t="shared" si="273"/>
        <v>#DIV/0!</v>
      </c>
      <c r="AY511" s="149" t="e">
        <f t="shared" si="274"/>
        <v>#DIV/0!</v>
      </c>
      <c r="AZ511" s="149" t="e">
        <f t="shared" si="275"/>
        <v>#DIV/0!</v>
      </c>
      <c r="BA511" s="148">
        <f t="shared" si="276"/>
        <v>0</v>
      </c>
      <c r="BB511" s="149" t="e">
        <f t="shared" si="277"/>
        <v>#DIV/0!</v>
      </c>
      <c r="BC511" s="149" t="e">
        <f t="shared" si="278"/>
        <v>#DIV/0!</v>
      </c>
      <c r="BD511" s="149" t="e">
        <f t="shared" si="279"/>
        <v>#DIV/0!</v>
      </c>
      <c r="BE511" s="149" t="e">
        <f t="shared" si="280"/>
        <v>#DIV/0!</v>
      </c>
      <c r="BF511" s="149" t="e">
        <f t="shared" si="281"/>
        <v>#DIV/0!</v>
      </c>
      <c r="BG511" s="148">
        <f t="shared" si="282"/>
        <v>0</v>
      </c>
      <c r="BH511" s="149" t="e">
        <f t="shared" si="283"/>
        <v>#DIV/0!</v>
      </c>
      <c r="BI511" s="149" t="e">
        <f t="shared" si="284"/>
        <v>#DIV/0!</v>
      </c>
      <c r="BJ511" s="149" t="e">
        <f t="shared" si="285"/>
        <v>#DIV/0!</v>
      </c>
      <c r="BK511" s="149" t="e">
        <f t="shared" si="286"/>
        <v>#DIV/0!</v>
      </c>
      <c r="BL511" s="149" t="e">
        <f t="shared" si="287"/>
        <v>#DIV/0!</v>
      </c>
      <c r="BM511" s="148">
        <f t="shared" si="288"/>
        <v>0</v>
      </c>
      <c r="BN511" s="149" t="e">
        <f t="shared" si="289"/>
        <v>#DIV/0!</v>
      </c>
      <c r="BO511" s="149" t="e">
        <f t="shared" si="290"/>
        <v>#DIV/0!</v>
      </c>
      <c r="BP511" s="149" t="e">
        <f t="shared" si="291"/>
        <v>#DIV/0!</v>
      </c>
      <c r="BQ511" s="149" t="e">
        <f t="shared" si="292"/>
        <v>#DIV/0!</v>
      </c>
      <c r="BR511" s="149" t="e">
        <f t="shared" si="293"/>
        <v>#DIV/0!</v>
      </c>
      <c r="BS511" s="148">
        <f t="shared" si="294"/>
        <v>0</v>
      </c>
      <c r="BT511" s="150"/>
      <c r="BU511" s="150" t="e">
        <f>VLOOKUP(I511,Lists!$D$2:$D$19,1,FALSE)</f>
        <v>#N/A</v>
      </c>
      <c r="BV511" s="150" t="e">
        <f>VLOOKUP($I511,Blends!$B$2:$B$115,1,FALSE)</f>
        <v>#N/A</v>
      </c>
      <c r="BW511" s="150"/>
      <c r="BX511" s="151">
        <f>ROUND(IF($I511="Other HFC Blend",(AA511*$L511*SUMIF(Lists!$E$2:$E$133,'Quarterly Information'!$K511,Exchange_Value)+AA511*$N511*SUMIF(Lists!$E$2:$E$133,'Quarterly Information'!$M511,Exchange_Value)+AA511*$P511*SUMIF(Lists!$E$2:$E$133,'Quarterly Information'!$O511,Exchange_Value)+AA511*$R511*SUMIF(Lists!$E$2:$E$133,'Quarterly Information'!$Q511,Exchange_Value)+AA511*$T511*SUMIF(Lists!$E$2:$E$133,'Quarterly Information'!$S511,Exchange_Value))/1000,AA511*SUMIF(Lists!$E$2:$E$133,$I511,Exchange_Value)/1000),1)</f>
        <v>0</v>
      </c>
      <c r="BY511" s="151">
        <f>ROUND(IF($I511="Other HFC Blend",(AB511*$L511*SUMIF(Lists!$E$2:$E$133,'Quarterly Information'!$K511,Exchange_Value)+AB511*$N511*SUMIF(Lists!$E$2:$E$133,'Quarterly Information'!$M511,Exchange_Value)+AB511*$P511*SUMIF(Lists!$E$2:$E$133,'Quarterly Information'!$O511,Exchange_Value)+AB511*$R511*SUMIF(Lists!$E$2:$E$133,'Quarterly Information'!$Q511,Exchange_Value)+AB511*$T511*SUMIF(Lists!$E$2:$E$133,'Quarterly Information'!$S511,Exchange_Value))/1000,AB511*SUMIF(Lists!$E$2:$E$133,$I511,Exchange_Value)/1000),1)</f>
        <v>0</v>
      </c>
      <c r="BZ511" s="151">
        <f>ROUND(IF($I511="Other HFC Blend",(AC511*$L511*SUMIF(Lists!$E$2:$E$133,'Quarterly Information'!$K511,Exchange_Value)+AC511*$N511*SUMIF(Lists!$E$2:$E$133,'Quarterly Information'!$M511,Exchange_Value)+AC511*$P511*SUMIF(Lists!$E$2:$E$133,'Quarterly Information'!$O511,Exchange_Value)+AC511*$R511*SUMIF(Lists!$E$2:$E$133,'Quarterly Information'!$Q511,Exchange_Value)+AC511*$T511*SUMIF(Lists!$E$2:$E$133,'Quarterly Information'!$S511,Exchange_Value))/1000,AC511*SUMIF(Lists!$E$2:$E$133,$I511,Exchange_Value)/1000),1)</f>
        <v>0</v>
      </c>
      <c r="CA511" s="151">
        <f>ROUND(IF($I511="Other HFC Blend",(AD511*$L511*SUMIF(Lists!$E$2:$E$133,'Quarterly Information'!$K511,Exchange_Value)+AD511*$N511*SUMIF(Lists!$E$2:$E$133,'Quarterly Information'!$M511,Exchange_Value)+AD511*$P511*SUMIF(Lists!$E$2:$E$133,'Quarterly Information'!$O511,Exchange_Value)+AD511*$R511*SUMIF(Lists!$E$2:$E$133,'Quarterly Information'!$Q511,Exchange_Value)+AD511*$T511*SUMIF(Lists!$E$2:$E$133,'Quarterly Information'!$S511,Exchange_Value))/1000,AD511*SUMIF(Lists!$E$2:$E$133,$I511,Exchange_Value)/1000),1)</f>
        <v>0</v>
      </c>
      <c r="CB511" s="151">
        <f>ROUND(IF($I511="Other HFC Blend",(AE511*$L511*SUMIF(Lists!$E$2:$E$133,'Quarterly Information'!$K511,Exchange_Value)+AE511*$N511*SUMIF(Lists!$E$2:$E$133,'Quarterly Information'!$M511,Exchange_Value)+AE511*$P511*SUMIF(Lists!$E$2:$E$133,'Quarterly Information'!$O511,Exchange_Value)+AE511*$R511*SUMIF(Lists!$E$2:$E$133,'Quarterly Information'!$Q511,Exchange_Value)+AE511*$T511*SUMIF(Lists!$E$2:$E$133,'Quarterly Information'!$S511,Exchange_Value))/1000,AE511*SUMIF(Lists!$E$2:$E$133,$I511,Exchange_Value)/1000),1)</f>
        <v>0</v>
      </c>
      <c r="CC511" s="151">
        <f>ROUND(IF($I511="Other HFC Blend",(AF511*$L511*SUMIF(Lists!$E$2:$E$133,'Quarterly Information'!$K511,Exchange_Value)+AF511*$N511*SUMIF(Lists!$E$2:$E$133,'Quarterly Information'!$M511,Exchange_Value)+AF511*$P511*SUMIF(Lists!$E$2:$E$133,'Quarterly Information'!$O511,Exchange_Value)+AF511*$R511*SUMIF(Lists!$E$2:$E$133,'Quarterly Information'!$Q511,Exchange_Value)+AF511*$T511*SUMIF(Lists!$E$2:$E$133,'Quarterly Information'!$S511,Exchange_Value))/1000,AF511*SUMIF(Lists!$E$2:$E$133,$I511,Exchange_Value)/1000),1)</f>
        <v>0</v>
      </c>
    </row>
    <row r="512" spans="1:81" ht="14.1">
      <c r="A512" s="18">
        <v>470</v>
      </c>
      <c r="B512" s="46" t="str">
        <f t="shared" si="295"/>
        <v/>
      </c>
      <c r="C512" s="72"/>
      <c r="D512" s="47"/>
      <c r="E512" s="81"/>
      <c r="F512" s="48"/>
      <c r="G512" s="49"/>
      <c r="H512" s="50"/>
      <c r="I512" s="48"/>
      <c r="J512" s="104"/>
      <c r="K512" s="109"/>
      <c r="L512" s="51"/>
      <c r="M512" s="48"/>
      <c r="N512" s="51"/>
      <c r="O512" s="48"/>
      <c r="P512" s="51"/>
      <c r="Q512" s="69"/>
      <c r="R512" s="51"/>
      <c r="S512" s="69"/>
      <c r="T512" s="110"/>
      <c r="U512" s="107"/>
      <c r="V512" s="48"/>
      <c r="W512" s="52"/>
      <c r="X512" s="48"/>
      <c r="Y512" s="116"/>
      <c r="Z512" s="133"/>
      <c r="AA512" s="131"/>
      <c r="AB512" s="76"/>
      <c r="AC512" s="76"/>
      <c r="AD512" s="76"/>
      <c r="AE512" s="76"/>
      <c r="AF512" s="76"/>
      <c r="AG512" s="145"/>
      <c r="AH512"/>
      <c r="AI512" s="148">
        <f t="shared" si="259"/>
        <v>0</v>
      </c>
      <c r="AJ512" s="148">
        <f t="shared" si="260"/>
        <v>0</v>
      </c>
      <c r="AK512" s="148">
        <f t="shared" si="261"/>
        <v>0</v>
      </c>
      <c r="AL512" s="148">
        <f t="shared" si="262"/>
        <v>0</v>
      </c>
      <c r="AM512" s="148">
        <f t="shared" si="263"/>
        <v>0</v>
      </c>
      <c r="AN512" s="148">
        <f t="shared" si="264"/>
        <v>0</v>
      </c>
      <c r="AO512" s="150"/>
      <c r="AP512" s="149" t="e">
        <f t="shared" si="265"/>
        <v>#DIV/0!</v>
      </c>
      <c r="AQ512" s="149" t="e">
        <f t="shared" si="266"/>
        <v>#DIV/0!</v>
      </c>
      <c r="AR512" s="149" t="e">
        <f t="shared" si="267"/>
        <v>#DIV/0!</v>
      </c>
      <c r="AS512" s="149" t="e">
        <f t="shared" si="268"/>
        <v>#DIV/0!</v>
      </c>
      <c r="AT512" s="149" t="e">
        <f t="shared" si="269"/>
        <v>#DIV/0!</v>
      </c>
      <c r="AU512" s="148">
        <f t="shared" si="270"/>
        <v>0</v>
      </c>
      <c r="AV512" s="149" t="e">
        <f t="shared" si="271"/>
        <v>#DIV/0!</v>
      </c>
      <c r="AW512" s="149" t="e">
        <f t="shared" si="272"/>
        <v>#DIV/0!</v>
      </c>
      <c r="AX512" s="149" t="e">
        <f t="shared" si="273"/>
        <v>#DIV/0!</v>
      </c>
      <c r="AY512" s="149" t="e">
        <f t="shared" si="274"/>
        <v>#DIV/0!</v>
      </c>
      <c r="AZ512" s="149" t="e">
        <f t="shared" si="275"/>
        <v>#DIV/0!</v>
      </c>
      <c r="BA512" s="148">
        <f t="shared" si="276"/>
        <v>0</v>
      </c>
      <c r="BB512" s="149" t="e">
        <f t="shared" si="277"/>
        <v>#DIV/0!</v>
      </c>
      <c r="BC512" s="149" t="e">
        <f t="shared" si="278"/>
        <v>#DIV/0!</v>
      </c>
      <c r="BD512" s="149" t="e">
        <f t="shared" si="279"/>
        <v>#DIV/0!</v>
      </c>
      <c r="BE512" s="149" t="e">
        <f t="shared" si="280"/>
        <v>#DIV/0!</v>
      </c>
      <c r="BF512" s="149" t="e">
        <f t="shared" si="281"/>
        <v>#DIV/0!</v>
      </c>
      <c r="BG512" s="148">
        <f t="shared" si="282"/>
        <v>0</v>
      </c>
      <c r="BH512" s="149" t="e">
        <f t="shared" si="283"/>
        <v>#DIV/0!</v>
      </c>
      <c r="BI512" s="149" t="e">
        <f t="shared" si="284"/>
        <v>#DIV/0!</v>
      </c>
      <c r="BJ512" s="149" t="e">
        <f t="shared" si="285"/>
        <v>#DIV/0!</v>
      </c>
      <c r="BK512" s="149" t="e">
        <f t="shared" si="286"/>
        <v>#DIV/0!</v>
      </c>
      <c r="BL512" s="149" t="e">
        <f t="shared" si="287"/>
        <v>#DIV/0!</v>
      </c>
      <c r="BM512" s="148">
        <f t="shared" si="288"/>
        <v>0</v>
      </c>
      <c r="BN512" s="149" t="e">
        <f t="shared" si="289"/>
        <v>#DIV/0!</v>
      </c>
      <c r="BO512" s="149" t="e">
        <f t="shared" si="290"/>
        <v>#DIV/0!</v>
      </c>
      <c r="BP512" s="149" t="e">
        <f t="shared" si="291"/>
        <v>#DIV/0!</v>
      </c>
      <c r="BQ512" s="149" t="e">
        <f t="shared" si="292"/>
        <v>#DIV/0!</v>
      </c>
      <c r="BR512" s="149" t="e">
        <f t="shared" si="293"/>
        <v>#DIV/0!</v>
      </c>
      <c r="BS512" s="148">
        <f t="shared" si="294"/>
        <v>0</v>
      </c>
      <c r="BT512" s="150"/>
      <c r="BU512" s="150" t="e">
        <f>VLOOKUP(I512,Lists!$D$2:$D$19,1,FALSE)</f>
        <v>#N/A</v>
      </c>
      <c r="BV512" s="150" t="e">
        <f>VLOOKUP($I512,Blends!$B$2:$B$115,1,FALSE)</f>
        <v>#N/A</v>
      </c>
      <c r="BW512" s="150"/>
      <c r="BX512" s="151">
        <f>ROUND(IF($I512="Other HFC Blend",(AA512*$L512*SUMIF(Lists!$E$2:$E$133,'Quarterly Information'!$K512,Exchange_Value)+AA512*$N512*SUMIF(Lists!$E$2:$E$133,'Quarterly Information'!$M512,Exchange_Value)+AA512*$P512*SUMIF(Lists!$E$2:$E$133,'Quarterly Information'!$O512,Exchange_Value)+AA512*$R512*SUMIF(Lists!$E$2:$E$133,'Quarterly Information'!$Q512,Exchange_Value)+AA512*$T512*SUMIF(Lists!$E$2:$E$133,'Quarterly Information'!$S512,Exchange_Value))/1000,AA512*SUMIF(Lists!$E$2:$E$133,$I512,Exchange_Value)/1000),1)</f>
        <v>0</v>
      </c>
      <c r="BY512" s="151">
        <f>ROUND(IF($I512="Other HFC Blend",(AB512*$L512*SUMIF(Lists!$E$2:$E$133,'Quarterly Information'!$K512,Exchange_Value)+AB512*$N512*SUMIF(Lists!$E$2:$E$133,'Quarterly Information'!$M512,Exchange_Value)+AB512*$P512*SUMIF(Lists!$E$2:$E$133,'Quarterly Information'!$O512,Exchange_Value)+AB512*$R512*SUMIF(Lists!$E$2:$E$133,'Quarterly Information'!$Q512,Exchange_Value)+AB512*$T512*SUMIF(Lists!$E$2:$E$133,'Quarterly Information'!$S512,Exchange_Value))/1000,AB512*SUMIF(Lists!$E$2:$E$133,$I512,Exchange_Value)/1000),1)</f>
        <v>0</v>
      </c>
      <c r="BZ512" s="151">
        <f>ROUND(IF($I512="Other HFC Blend",(AC512*$L512*SUMIF(Lists!$E$2:$E$133,'Quarterly Information'!$K512,Exchange_Value)+AC512*$N512*SUMIF(Lists!$E$2:$E$133,'Quarterly Information'!$M512,Exchange_Value)+AC512*$P512*SUMIF(Lists!$E$2:$E$133,'Quarterly Information'!$O512,Exchange_Value)+AC512*$R512*SUMIF(Lists!$E$2:$E$133,'Quarterly Information'!$Q512,Exchange_Value)+AC512*$T512*SUMIF(Lists!$E$2:$E$133,'Quarterly Information'!$S512,Exchange_Value))/1000,AC512*SUMIF(Lists!$E$2:$E$133,$I512,Exchange_Value)/1000),1)</f>
        <v>0</v>
      </c>
      <c r="CA512" s="151">
        <f>ROUND(IF($I512="Other HFC Blend",(AD512*$L512*SUMIF(Lists!$E$2:$E$133,'Quarterly Information'!$K512,Exchange_Value)+AD512*$N512*SUMIF(Lists!$E$2:$E$133,'Quarterly Information'!$M512,Exchange_Value)+AD512*$P512*SUMIF(Lists!$E$2:$E$133,'Quarterly Information'!$O512,Exchange_Value)+AD512*$R512*SUMIF(Lists!$E$2:$E$133,'Quarterly Information'!$Q512,Exchange_Value)+AD512*$T512*SUMIF(Lists!$E$2:$E$133,'Quarterly Information'!$S512,Exchange_Value))/1000,AD512*SUMIF(Lists!$E$2:$E$133,$I512,Exchange_Value)/1000),1)</f>
        <v>0</v>
      </c>
      <c r="CB512" s="151">
        <f>ROUND(IF($I512="Other HFC Blend",(AE512*$L512*SUMIF(Lists!$E$2:$E$133,'Quarterly Information'!$K512,Exchange_Value)+AE512*$N512*SUMIF(Lists!$E$2:$E$133,'Quarterly Information'!$M512,Exchange_Value)+AE512*$P512*SUMIF(Lists!$E$2:$E$133,'Quarterly Information'!$O512,Exchange_Value)+AE512*$R512*SUMIF(Lists!$E$2:$E$133,'Quarterly Information'!$Q512,Exchange_Value)+AE512*$T512*SUMIF(Lists!$E$2:$E$133,'Quarterly Information'!$S512,Exchange_Value))/1000,AE512*SUMIF(Lists!$E$2:$E$133,$I512,Exchange_Value)/1000),1)</f>
        <v>0</v>
      </c>
      <c r="CC512" s="151">
        <f>ROUND(IF($I512="Other HFC Blend",(AF512*$L512*SUMIF(Lists!$E$2:$E$133,'Quarterly Information'!$K512,Exchange_Value)+AF512*$N512*SUMIF(Lists!$E$2:$E$133,'Quarterly Information'!$M512,Exchange_Value)+AF512*$P512*SUMIF(Lists!$E$2:$E$133,'Quarterly Information'!$O512,Exchange_Value)+AF512*$R512*SUMIF(Lists!$E$2:$E$133,'Quarterly Information'!$Q512,Exchange_Value)+AF512*$T512*SUMIF(Lists!$E$2:$E$133,'Quarterly Information'!$S512,Exchange_Value))/1000,AF512*SUMIF(Lists!$E$2:$E$133,$I512,Exchange_Value)/1000),1)</f>
        <v>0</v>
      </c>
    </row>
    <row r="513" spans="1:81" ht="14.1">
      <c r="A513" s="18">
        <v>471</v>
      </c>
      <c r="B513" s="46" t="str">
        <f t="shared" si="295"/>
        <v/>
      </c>
      <c r="C513" s="72"/>
      <c r="D513" s="47"/>
      <c r="E513" s="81"/>
      <c r="F513" s="48"/>
      <c r="G513" s="49"/>
      <c r="H513" s="50"/>
      <c r="I513" s="48"/>
      <c r="J513" s="104"/>
      <c r="K513" s="109"/>
      <c r="L513" s="51"/>
      <c r="M513" s="48"/>
      <c r="N513" s="51"/>
      <c r="O513" s="48"/>
      <c r="P513" s="51"/>
      <c r="Q513" s="69"/>
      <c r="R513" s="51"/>
      <c r="S513" s="69"/>
      <c r="T513" s="110"/>
      <c r="U513" s="107"/>
      <c r="V513" s="48"/>
      <c r="W513" s="52"/>
      <c r="X513" s="48"/>
      <c r="Y513" s="116"/>
      <c r="Z513" s="133"/>
      <c r="AA513" s="131"/>
      <c r="AB513" s="76"/>
      <c r="AC513" s="76"/>
      <c r="AD513" s="76"/>
      <c r="AE513" s="76"/>
      <c r="AF513" s="76"/>
      <c r="AG513" s="145"/>
      <c r="AH513"/>
      <c r="AI513" s="148">
        <f t="shared" si="259"/>
        <v>0</v>
      </c>
      <c r="AJ513" s="148">
        <f t="shared" si="260"/>
        <v>0</v>
      </c>
      <c r="AK513" s="148">
        <f t="shared" si="261"/>
        <v>0</v>
      </c>
      <c r="AL513" s="148">
        <f t="shared" si="262"/>
        <v>0</v>
      </c>
      <c r="AM513" s="148">
        <f t="shared" si="263"/>
        <v>0</v>
      </c>
      <c r="AN513" s="148">
        <f t="shared" si="264"/>
        <v>0</v>
      </c>
      <c r="AO513" s="150"/>
      <c r="AP513" s="149" t="e">
        <f t="shared" si="265"/>
        <v>#DIV/0!</v>
      </c>
      <c r="AQ513" s="149" t="e">
        <f t="shared" si="266"/>
        <v>#DIV/0!</v>
      </c>
      <c r="AR513" s="149" t="e">
        <f t="shared" si="267"/>
        <v>#DIV/0!</v>
      </c>
      <c r="AS513" s="149" t="e">
        <f t="shared" si="268"/>
        <v>#DIV/0!</v>
      </c>
      <c r="AT513" s="149" t="e">
        <f t="shared" si="269"/>
        <v>#DIV/0!</v>
      </c>
      <c r="AU513" s="148">
        <f t="shared" si="270"/>
        <v>0</v>
      </c>
      <c r="AV513" s="149" t="e">
        <f t="shared" si="271"/>
        <v>#DIV/0!</v>
      </c>
      <c r="AW513" s="149" t="e">
        <f t="shared" si="272"/>
        <v>#DIV/0!</v>
      </c>
      <c r="AX513" s="149" t="e">
        <f t="shared" si="273"/>
        <v>#DIV/0!</v>
      </c>
      <c r="AY513" s="149" t="e">
        <f t="shared" si="274"/>
        <v>#DIV/0!</v>
      </c>
      <c r="AZ513" s="149" t="e">
        <f t="shared" si="275"/>
        <v>#DIV/0!</v>
      </c>
      <c r="BA513" s="148">
        <f t="shared" si="276"/>
        <v>0</v>
      </c>
      <c r="BB513" s="149" t="e">
        <f t="shared" si="277"/>
        <v>#DIV/0!</v>
      </c>
      <c r="BC513" s="149" t="e">
        <f t="shared" si="278"/>
        <v>#DIV/0!</v>
      </c>
      <c r="BD513" s="149" t="e">
        <f t="shared" si="279"/>
        <v>#DIV/0!</v>
      </c>
      <c r="BE513" s="149" t="e">
        <f t="shared" si="280"/>
        <v>#DIV/0!</v>
      </c>
      <c r="BF513" s="149" t="e">
        <f t="shared" si="281"/>
        <v>#DIV/0!</v>
      </c>
      <c r="BG513" s="148">
        <f t="shared" si="282"/>
        <v>0</v>
      </c>
      <c r="BH513" s="149" t="e">
        <f t="shared" si="283"/>
        <v>#DIV/0!</v>
      </c>
      <c r="BI513" s="149" t="e">
        <f t="shared" si="284"/>
        <v>#DIV/0!</v>
      </c>
      <c r="BJ513" s="149" t="e">
        <f t="shared" si="285"/>
        <v>#DIV/0!</v>
      </c>
      <c r="BK513" s="149" t="e">
        <f t="shared" si="286"/>
        <v>#DIV/0!</v>
      </c>
      <c r="BL513" s="149" t="e">
        <f t="shared" si="287"/>
        <v>#DIV/0!</v>
      </c>
      <c r="BM513" s="148">
        <f t="shared" si="288"/>
        <v>0</v>
      </c>
      <c r="BN513" s="149" t="e">
        <f t="shared" si="289"/>
        <v>#DIV/0!</v>
      </c>
      <c r="BO513" s="149" t="e">
        <f t="shared" si="290"/>
        <v>#DIV/0!</v>
      </c>
      <c r="BP513" s="149" t="e">
        <f t="shared" si="291"/>
        <v>#DIV/0!</v>
      </c>
      <c r="BQ513" s="149" t="e">
        <f t="shared" si="292"/>
        <v>#DIV/0!</v>
      </c>
      <c r="BR513" s="149" t="e">
        <f t="shared" si="293"/>
        <v>#DIV/0!</v>
      </c>
      <c r="BS513" s="148">
        <f t="shared" si="294"/>
        <v>0</v>
      </c>
      <c r="BT513" s="150"/>
      <c r="BU513" s="150" t="e">
        <f>VLOOKUP(I513,Lists!$D$2:$D$19,1,FALSE)</f>
        <v>#N/A</v>
      </c>
      <c r="BV513" s="150" t="e">
        <f>VLOOKUP($I513,Blends!$B$2:$B$115,1,FALSE)</f>
        <v>#N/A</v>
      </c>
      <c r="BW513" s="150"/>
      <c r="BX513" s="151">
        <f>ROUND(IF($I513="Other HFC Blend",(AA513*$L513*SUMIF(Lists!$E$2:$E$133,'Quarterly Information'!$K513,Exchange_Value)+AA513*$N513*SUMIF(Lists!$E$2:$E$133,'Quarterly Information'!$M513,Exchange_Value)+AA513*$P513*SUMIF(Lists!$E$2:$E$133,'Quarterly Information'!$O513,Exchange_Value)+AA513*$R513*SUMIF(Lists!$E$2:$E$133,'Quarterly Information'!$Q513,Exchange_Value)+AA513*$T513*SUMIF(Lists!$E$2:$E$133,'Quarterly Information'!$S513,Exchange_Value))/1000,AA513*SUMIF(Lists!$E$2:$E$133,$I513,Exchange_Value)/1000),1)</f>
        <v>0</v>
      </c>
      <c r="BY513" s="151">
        <f>ROUND(IF($I513="Other HFC Blend",(AB513*$L513*SUMIF(Lists!$E$2:$E$133,'Quarterly Information'!$K513,Exchange_Value)+AB513*$N513*SUMIF(Lists!$E$2:$E$133,'Quarterly Information'!$M513,Exchange_Value)+AB513*$P513*SUMIF(Lists!$E$2:$E$133,'Quarterly Information'!$O513,Exchange_Value)+AB513*$R513*SUMIF(Lists!$E$2:$E$133,'Quarterly Information'!$Q513,Exchange_Value)+AB513*$T513*SUMIF(Lists!$E$2:$E$133,'Quarterly Information'!$S513,Exchange_Value))/1000,AB513*SUMIF(Lists!$E$2:$E$133,$I513,Exchange_Value)/1000),1)</f>
        <v>0</v>
      </c>
      <c r="BZ513" s="151">
        <f>ROUND(IF($I513="Other HFC Blend",(AC513*$L513*SUMIF(Lists!$E$2:$E$133,'Quarterly Information'!$K513,Exchange_Value)+AC513*$N513*SUMIF(Lists!$E$2:$E$133,'Quarterly Information'!$M513,Exchange_Value)+AC513*$P513*SUMIF(Lists!$E$2:$E$133,'Quarterly Information'!$O513,Exchange_Value)+AC513*$R513*SUMIF(Lists!$E$2:$E$133,'Quarterly Information'!$Q513,Exchange_Value)+AC513*$T513*SUMIF(Lists!$E$2:$E$133,'Quarterly Information'!$S513,Exchange_Value))/1000,AC513*SUMIF(Lists!$E$2:$E$133,$I513,Exchange_Value)/1000),1)</f>
        <v>0</v>
      </c>
      <c r="CA513" s="151">
        <f>ROUND(IF($I513="Other HFC Blend",(AD513*$L513*SUMIF(Lists!$E$2:$E$133,'Quarterly Information'!$K513,Exchange_Value)+AD513*$N513*SUMIF(Lists!$E$2:$E$133,'Quarterly Information'!$M513,Exchange_Value)+AD513*$P513*SUMIF(Lists!$E$2:$E$133,'Quarterly Information'!$O513,Exchange_Value)+AD513*$R513*SUMIF(Lists!$E$2:$E$133,'Quarterly Information'!$Q513,Exchange_Value)+AD513*$T513*SUMIF(Lists!$E$2:$E$133,'Quarterly Information'!$S513,Exchange_Value))/1000,AD513*SUMIF(Lists!$E$2:$E$133,$I513,Exchange_Value)/1000),1)</f>
        <v>0</v>
      </c>
      <c r="CB513" s="151">
        <f>ROUND(IF($I513="Other HFC Blend",(AE513*$L513*SUMIF(Lists!$E$2:$E$133,'Quarterly Information'!$K513,Exchange_Value)+AE513*$N513*SUMIF(Lists!$E$2:$E$133,'Quarterly Information'!$M513,Exchange_Value)+AE513*$P513*SUMIF(Lists!$E$2:$E$133,'Quarterly Information'!$O513,Exchange_Value)+AE513*$R513*SUMIF(Lists!$E$2:$E$133,'Quarterly Information'!$Q513,Exchange_Value)+AE513*$T513*SUMIF(Lists!$E$2:$E$133,'Quarterly Information'!$S513,Exchange_Value))/1000,AE513*SUMIF(Lists!$E$2:$E$133,$I513,Exchange_Value)/1000),1)</f>
        <v>0</v>
      </c>
      <c r="CC513" s="151">
        <f>ROUND(IF($I513="Other HFC Blend",(AF513*$L513*SUMIF(Lists!$E$2:$E$133,'Quarterly Information'!$K513,Exchange_Value)+AF513*$N513*SUMIF(Lists!$E$2:$E$133,'Quarterly Information'!$M513,Exchange_Value)+AF513*$P513*SUMIF(Lists!$E$2:$E$133,'Quarterly Information'!$O513,Exchange_Value)+AF513*$R513*SUMIF(Lists!$E$2:$E$133,'Quarterly Information'!$Q513,Exchange_Value)+AF513*$T513*SUMIF(Lists!$E$2:$E$133,'Quarterly Information'!$S513,Exchange_Value))/1000,AF513*SUMIF(Lists!$E$2:$E$133,$I513,Exchange_Value)/1000),1)</f>
        <v>0</v>
      </c>
    </row>
    <row r="514" spans="1:81" ht="14.1">
      <c r="A514" s="18">
        <v>472</v>
      </c>
      <c r="B514" s="46" t="str">
        <f t="shared" si="295"/>
        <v/>
      </c>
      <c r="C514" s="72"/>
      <c r="D514" s="47"/>
      <c r="E514" s="81"/>
      <c r="F514" s="48"/>
      <c r="G514" s="49"/>
      <c r="H514" s="50"/>
      <c r="I514" s="48"/>
      <c r="J514" s="104"/>
      <c r="K514" s="109"/>
      <c r="L514" s="51"/>
      <c r="M514" s="48"/>
      <c r="N514" s="51"/>
      <c r="O514" s="48"/>
      <c r="P514" s="51"/>
      <c r="Q514" s="69"/>
      <c r="R514" s="51"/>
      <c r="S514" s="69"/>
      <c r="T514" s="110"/>
      <c r="U514" s="107"/>
      <c r="V514" s="48"/>
      <c r="W514" s="52"/>
      <c r="X514" s="48"/>
      <c r="Y514" s="116"/>
      <c r="Z514" s="133"/>
      <c r="AA514" s="131"/>
      <c r="AB514" s="76"/>
      <c r="AC514" s="76"/>
      <c r="AD514" s="76"/>
      <c r="AE514" s="76"/>
      <c r="AF514" s="76"/>
      <c r="AG514" s="145"/>
      <c r="AH514"/>
      <c r="AI514" s="148">
        <f t="shared" si="259"/>
        <v>0</v>
      </c>
      <c r="AJ514" s="148">
        <f t="shared" si="260"/>
        <v>0</v>
      </c>
      <c r="AK514" s="148">
        <f t="shared" si="261"/>
        <v>0</v>
      </c>
      <c r="AL514" s="148">
        <f t="shared" si="262"/>
        <v>0</v>
      </c>
      <c r="AM514" s="148">
        <f t="shared" si="263"/>
        <v>0</v>
      </c>
      <c r="AN514" s="148">
        <f t="shared" si="264"/>
        <v>0</v>
      </c>
      <c r="AO514" s="150"/>
      <c r="AP514" s="149" t="e">
        <f t="shared" si="265"/>
        <v>#DIV/0!</v>
      </c>
      <c r="AQ514" s="149" t="e">
        <f t="shared" si="266"/>
        <v>#DIV/0!</v>
      </c>
      <c r="AR514" s="149" t="e">
        <f t="shared" si="267"/>
        <v>#DIV/0!</v>
      </c>
      <c r="AS514" s="149" t="e">
        <f t="shared" si="268"/>
        <v>#DIV/0!</v>
      </c>
      <c r="AT514" s="149" t="e">
        <f t="shared" si="269"/>
        <v>#DIV/0!</v>
      </c>
      <c r="AU514" s="148">
        <f t="shared" si="270"/>
        <v>0</v>
      </c>
      <c r="AV514" s="149" t="e">
        <f t="shared" si="271"/>
        <v>#DIV/0!</v>
      </c>
      <c r="AW514" s="149" t="e">
        <f t="shared" si="272"/>
        <v>#DIV/0!</v>
      </c>
      <c r="AX514" s="149" t="e">
        <f t="shared" si="273"/>
        <v>#DIV/0!</v>
      </c>
      <c r="AY514" s="149" t="e">
        <f t="shared" si="274"/>
        <v>#DIV/0!</v>
      </c>
      <c r="AZ514" s="149" t="e">
        <f t="shared" si="275"/>
        <v>#DIV/0!</v>
      </c>
      <c r="BA514" s="148">
        <f t="shared" si="276"/>
        <v>0</v>
      </c>
      <c r="BB514" s="149" t="e">
        <f t="shared" si="277"/>
        <v>#DIV/0!</v>
      </c>
      <c r="BC514" s="149" t="e">
        <f t="shared" si="278"/>
        <v>#DIV/0!</v>
      </c>
      <c r="BD514" s="149" t="e">
        <f t="shared" si="279"/>
        <v>#DIV/0!</v>
      </c>
      <c r="BE514" s="149" t="e">
        <f t="shared" si="280"/>
        <v>#DIV/0!</v>
      </c>
      <c r="BF514" s="149" t="e">
        <f t="shared" si="281"/>
        <v>#DIV/0!</v>
      </c>
      <c r="BG514" s="148">
        <f t="shared" si="282"/>
        <v>0</v>
      </c>
      <c r="BH514" s="149" t="e">
        <f t="shared" si="283"/>
        <v>#DIV/0!</v>
      </c>
      <c r="BI514" s="149" t="e">
        <f t="shared" si="284"/>
        <v>#DIV/0!</v>
      </c>
      <c r="BJ514" s="149" t="e">
        <f t="shared" si="285"/>
        <v>#DIV/0!</v>
      </c>
      <c r="BK514" s="149" t="e">
        <f t="shared" si="286"/>
        <v>#DIV/0!</v>
      </c>
      <c r="BL514" s="149" t="e">
        <f t="shared" si="287"/>
        <v>#DIV/0!</v>
      </c>
      <c r="BM514" s="148">
        <f t="shared" si="288"/>
        <v>0</v>
      </c>
      <c r="BN514" s="149" t="e">
        <f t="shared" si="289"/>
        <v>#DIV/0!</v>
      </c>
      <c r="BO514" s="149" t="e">
        <f t="shared" si="290"/>
        <v>#DIV/0!</v>
      </c>
      <c r="BP514" s="149" t="e">
        <f t="shared" si="291"/>
        <v>#DIV/0!</v>
      </c>
      <c r="BQ514" s="149" t="e">
        <f t="shared" si="292"/>
        <v>#DIV/0!</v>
      </c>
      <c r="BR514" s="149" t="e">
        <f t="shared" si="293"/>
        <v>#DIV/0!</v>
      </c>
      <c r="BS514" s="148">
        <f t="shared" si="294"/>
        <v>0</v>
      </c>
      <c r="BT514" s="150"/>
      <c r="BU514" s="150" t="e">
        <f>VLOOKUP(I514,Lists!$D$2:$D$19,1,FALSE)</f>
        <v>#N/A</v>
      </c>
      <c r="BV514" s="150" t="e">
        <f>VLOOKUP($I514,Blends!$B$2:$B$115,1,FALSE)</f>
        <v>#N/A</v>
      </c>
      <c r="BW514" s="150"/>
      <c r="BX514" s="151">
        <f>ROUND(IF($I514="Other HFC Blend",(AA514*$L514*SUMIF(Lists!$E$2:$E$133,'Quarterly Information'!$K514,Exchange_Value)+AA514*$N514*SUMIF(Lists!$E$2:$E$133,'Quarterly Information'!$M514,Exchange_Value)+AA514*$P514*SUMIF(Lists!$E$2:$E$133,'Quarterly Information'!$O514,Exchange_Value)+AA514*$R514*SUMIF(Lists!$E$2:$E$133,'Quarterly Information'!$Q514,Exchange_Value)+AA514*$T514*SUMIF(Lists!$E$2:$E$133,'Quarterly Information'!$S514,Exchange_Value))/1000,AA514*SUMIF(Lists!$E$2:$E$133,$I514,Exchange_Value)/1000),1)</f>
        <v>0</v>
      </c>
      <c r="BY514" s="151">
        <f>ROUND(IF($I514="Other HFC Blend",(AB514*$L514*SUMIF(Lists!$E$2:$E$133,'Quarterly Information'!$K514,Exchange_Value)+AB514*$N514*SUMIF(Lists!$E$2:$E$133,'Quarterly Information'!$M514,Exchange_Value)+AB514*$P514*SUMIF(Lists!$E$2:$E$133,'Quarterly Information'!$O514,Exchange_Value)+AB514*$R514*SUMIF(Lists!$E$2:$E$133,'Quarterly Information'!$Q514,Exchange_Value)+AB514*$T514*SUMIF(Lists!$E$2:$E$133,'Quarterly Information'!$S514,Exchange_Value))/1000,AB514*SUMIF(Lists!$E$2:$E$133,$I514,Exchange_Value)/1000),1)</f>
        <v>0</v>
      </c>
      <c r="BZ514" s="151">
        <f>ROUND(IF($I514="Other HFC Blend",(AC514*$L514*SUMIF(Lists!$E$2:$E$133,'Quarterly Information'!$K514,Exchange_Value)+AC514*$N514*SUMIF(Lists!$E$2:$E$133,'Quarterly Information'!$M514,Exchange_Value)+AC514*$P514*SUMIF(Lists!$E$2:$E$133,'Quarterly Information'!$O514,Exchange_Value)+AC514*$R514*SUMIF(Lists!$E$2:$E$133,'Quarterly Information'!$Q514,Exchange_Value)+AC514*$T514*SUMIF(Lists!$E$2:$E$133,'Quarterly Information'!$S514,Exchange_Value))/1000,AC514*SUMIF(Lists!$E$2:$E$133,$I514,Exchange_Value)/1000),1)</f>
        <v>0</v>
      </c>
      <c r="CA514" s="151">
        <f>ROUND(IF($I514="Other HFC Blend",(AD514*$L514*SUMIF(Lists!$E$2:$E$133,'Quarterly Information'!$K514,Exchange_Value)+AD514*$N514*SUMIF(Lists!$E$2:$E$133,'Quarterly Information'!$M514,Exchange_Value)+AD514*$P514*SUMIF(Lists!$E$2:$E$133,'Quarterly Information'!$O514,Exchange_Value)+AD514*$R514*SUMIF(Lists!$E$2:$E$133,'Quarterly Information'!$Q514,Exchange_Value)+AD514*$T514*SUMIF(Lists!$E$2:$E$133,'Quarterly Information'!$S514,Exchange_Value))/1000,AD514*SUMIF(Lists!$E$2:$E$133,$I514,Exchange_Value)/1000),1)</f>
        <v>0</v>
      </c>
      <c r="CB514" s="151">
        <f>ROUND(IF($I514="Other HFC Blend",(AE514*$L514*SUMIF(Lists!$E$2:$E$133,'Quarterly Information'!$K514,Exchange_Value)+AE514*$N514*SUMIF(Lists!$E$2:$E$133,'Quarterly Information'!$M514,Exchange_Value)+AE514*$P514*SUMIF(Lists!$E$2:$E$133,'Quarterly Information'!$O514,Exchange_Value)+AE514*$R514*SUMIF(Lists!$E$2:$E$133,'Quarterly Information'!$Q514,Exchange_Value)+AE514*$T514*SUMIF(Lists!$E$2:$E$133,'Quarterly Information'!$S514,Exchange_Value))/1000,AE514*SUMIF(Lists!$E$2:$E$133,$I514,Exchange_Value)/1000),1)</f>
        <v>0</v>
      </c>
      <c r="CC514" s="151">
        <f>ROUND(IF($I514="Other HFC Blend",(AF514*$L514*SUMIF(Lists!$E$2:$E$133,'Quarterly Information'!$K514,Exchange_Value)+AF514*$N514*SUMIF(Lists!$E$2:$E$133,'Quarterly Information'!$M514,Exchange_Value)+AF514*$P514*SUMIF(Lists!$E$2:$E$133,'Quarterly Information'!$O514,Exchange_Value)+AF514*$R514*SUMIF(Lists!$E$2:$E$133,'Quarterly Information'!$Q514,Exchange_Value)+AF514*$T514*SUMIF(Lists!$E$2:$E$133,'Quarterly Information'!$S514,Exchange_Value))/1000,AF514*SUMIF(Lists!$E$2:$E$133,$I514,Exchange_Value)/1000),1)</f>
        <v>0</v>
      </c>
    </row>
    <row r="515" spans="1:81" ht="14.1">
      <c r="A515" s="18">
        <v>473</v>
      </c>
      <c r="B515" s="46" t="str">
        <f t="shared" si="295"/>
        <v/>
      </c>
      <c r="C515" s="72"/>
      <c r="D515" s="47"/>
      <c r="E515" s="81"/>
      <c r="F515" s="48"/>
      <c r="G515" s="49"/>
      <c r="H515" s="50"/>
      <c r="I515" s="48"/>
      <c r="J515" s="104"/>
      <c r="K515" s="109"/>
      <c r="L515" s="51"/>
      <c r="M515" s="48"/>
      <c r="N515" s="51"/>
      <c r="O515" s="48"/>
      <c r="P515" s="51"/>
      <c r="Q515" s="69"/>
      <c r="R515" s="51"/>
      <c r="S515" s="69"/>
      <c r="T515" s="110"/>
      <c r="U515" s="107"/>
      <c r="V515" s="48"/>
      <c r="W515" s="52"/>
      <c r="X515" s="48"/>
      <c r="Y515" s="116"/>
      <c r="Z515" s="133"/>
      <c r="AA515" s="131"/>
      <c r="AB515" s="76"/>
      <c r="AC515" s="76"/>
      <c r="AD515" s="76"/>
      <c r="AE515" s="76"/>
      <c r="AF515" s="76"/>
      <c r="AG515" s="145"/>
      <c r="AH515"/>
      <c r="AI515" s="148">
        <f t="shared" si="259"/>
        <v>0</v>
      </c>
      <c r="AJ515" s="148">
        <f t="shared" si="260"/>
        <v>0</v>
      </c>
      <c r="AK515" s="148">
        <f t="shared" si="261"/>
        <v>0</v>
      </c>
      <c r="AL515" s="148">
        <f t="shared" si="262"/>
        <v>0</v>
      </c>
      <c r="AM515" s="148">
        <f t="shared" si="263"/>
        <v>0</v>
      </c>
      <c r="AN515" s="148">
        <f t="shared" si="264"/>
        <v>0</v>
      </c>
      <c r="AO515" s="150"/>
      <c r="AP515" s="149" t="e">
        <f t="shared" si="265"/>
        <v>#DIV/0!</v>
      </c>
      <c r="AQ515" s="149" t="e">
        <f t="shared" si="266"/>
        <v>#DIV/0!</v>
      </c>
      <c r="AR515" s="149" t="e">
        <f t="shared" si="267"/>
        <v>#DIV/0!</v>
      </c>
      <c r="AS515" s="149" t="e">
        <f t="shared" si="268"/>
        <v>#DIV/0!</v>
      </c>
      <c r="AT515" s="149" t="e">
        <f t="shared" si="269"/>
        <v>#DIV/0!</v>
      </c>
      <c r="AU515" s="148">
        <f t="shared" si="270"/>
        <v>0</v>
      </c>
      <c r="AV515" s="149" t="e">
        <f t="shared" si="271"/>
        <v>#DIV/0!</v>
      </c>
      <c r="AW515" s="149" t="e">
        <f t="shared" si="272"/>
        <v>#DIV/0!</v>
      </c>
      <c r="AX515" s="149" t="e">
        <f t="shared" si="273"/>
        <v>#DIV/0!</v>
      </c>
      <c r="AY515" s="149" t="e">
        <f t="shared" si="274"/>
        <v>#DIV/0!</v>
      </c>
      <c r="AZ515" s="149" t="e">
        <f t="shared" si="275"/>
        <v>#DIV/0!</v>
      </c>
      <c r="BA515" s="148">
        <f t="shared" si="276"/>
        <v>0</v>
      </c>
      <c r="BB515" s="149" t="e">
        <f t="shared" si="277"/>
        <v>#DIV/0!</v>
      </c>
      <c r="BC515" s="149" t="e">
        <f t="shared" si="278"/>
        <v>#DIV/0!</v>
      </c>
      <c r="BD515" s="149" t="e">
        <f t="shared" si="279"/>
        <v>#DIV/0!</v>
      </c>
      <c r="BE515" s="149" t="e">
        <f t="shared" si="280"/>
        <v>#DIV/0!</v>
      </c>
      <c r="BF515" s="149" t="e">
        <f t="shared" si="281"/>
        <v>#DIV/0!</v>
      </c>
      <c r="BG515" s="148">
        <f t="shared" si="282"/>
        <v>0</v>
      </c>
      <c r="BH515" s="149" t="e">
        <f t="shared" si="283"/>
        <v>#DIV/0!</v>
      </c>
      <c r="BI515" s="149" t="e">
        <f t="shared" si="284"/>
        <v>#DIV/0!</v>
      </c>
      <c r="BJ515" s="149" t="e">
        <f t="shared" si="285"/>
        <v>#DIV/0!</v>
      </c>
      <c r="BK515" s="149" t="e">
        <f t="shared" si="286"/>
        <v>#DIV/0!</v>
      </c>
      <c r="BL515" s="149" t="e">
        <f t="shared" si="287"/>
        <v>#DIV/0!</v>
      </c>
      <c r="BM515" s="148">
        <f t="shared" si="288"/>
        <v>0</v>
      </c>
      <c r="BN515" s="149" t="e">
        <f t="shared" si="289"/>
        <v>#DIV/0!</v>
      </c>
      <c r="BO515" s="149" t="e">
        <f t="shared" si="290"/>
        <v>#DIV/0!</v>
      </c>
      <c r="BP515" s="149" t="e">
        <f t="shared" si="291"/>
        <v>#DIV/0!</v>
      </c>
      <c r="BQ515" s="149" t="e">
        <f t="shared" si="292"/>
        <v>#DIV/0!</v>
      </c>
      <c r="BR515" s="149" t="e">
        <f t="shared" si="293"/>
        <v>#DIV/0!</v>
      </c>
      <c r="BS515" s="148">
        <f t="shared" si="294"/>
        <v>0</v>
      </c>
      <c r="BT515" s="150"/>
      <c r="BU515" s="150" t="e">
        <f>VLOOKUP(I515,Lists!$D$2:$D$19,1,FALSE)</f>
        <v>#N/A</v>
      </c>
      <c r="BV515" s="150" t="e">
        <f>VLOOKUP($I515,Blends!$B$2:$B$115,1,FALSE)</f>
        <v>#N/A</v>
      </c>
      <c r="BW515" s="150"/>
      <c r="BX515" s="151">
        <f>ROUND(IF($I515="Other HFC Blend",(AA515*$L515*SUMIF(Lists!$E$2:$E$133,'Quarterly Information'!$K515,Exchange_Value)+AA515*$N515*SUMIF(Lists!$E$2:$E$133,'Quarterly Information'!$M515,Exchange_Value)+AA515*$P515*SUMIF(Lists!$E$2:$E$133,'Quarterly Information'!$O515,Exchange_Value)+AA515*$R515*SUMIF(Lists!$E$2:$E$133,'Quarterly Information'!$Q515,Exchange_Value)+AA515*$T515*SUMIF(Lists!$E$2:$E$133,'Quarterly Information'!$S515,Exchange_Value))/1000,AA515*SUMIF(Lists!$E$2:$E$133,$I515,Exchange_Value)/1000),1)</f>
        <v>0</v>
      </c>
      <c r="BY515" s="151">
        <f>ROUND(IF($I515="Other HFC Blend",(AB515*$L515*SUMIF(Lists!$E$2:$E$133,'Quarterly Information'!$K515,Exchange_Value)+AB515*$N515*SUMIF(Lists!$E$2:$E$133,'Quarterly Information'!$M515,Exchange_Value)+AB515*$P515*SUMIF(Lists!$E$2:$E$133,'Quarterly Information'!$O515,Exchange_Value)+AB515*$R515*SUMIF(Lists!$E$2:$E$133,'Quarterly Information'!$Q515,Exchange_Value)+AB515*$T515*SUMIF(Lists!$E$2:$E$133,'Quarterly Information'!$S515,Exchange_Value))/1000,AB515*SUMIF(Lists!$E$2:$E$133,$I515,Exchange_Value)/1000),1)</f>
        <v>0</v>
      </c>
      <c r="BZ515" s="151">
        <f>ROUND(IF($I515="Other HFC Blend",(AC515*$L515*SUMIF(Lists!$E$2:$E$133,'Quarterly Information'!$K515,Exchange_Value)+AC515*$N515*SUMIF(Lists!$E$2:$E$133,'Quarterly Information'!$M515,Exchange_Value)+AC515*$P515*SUMIF(Lists!$E$2:$E$133,'Quarterly Information'!$O515,Exchange_Value)+AC515*$R515*SUMIF(Lists!$E$2:$E$133,'Quarterly Information'!$Q515,Exchange_Value)+AC515*$T515*SUMIF(Lists!$E$2:$E$133,'Quarterly Information'!$S515,Exchange_Value))/1000,AC515*SUMIF(Lists!$E$2:$E$133,$I515,Exchange_Value)/1000),1)</f>
        <v>0</v>
      </c>
      <c r="CA515" s="151">
        <f>ROUND(IF($I515="Other HFC Blend",(AD515*$L515*SUMIF(Lists!$E$2:$E$133,'Quarterly Information'!$K515,Exchange_Value)+AD515*$N515*SUMIF(Lists!$E$2:$E$133,'Quarterly Information'!$M515,Exchange_Value)+AD515*$P515*SUMIF(Lists!$E$2:$E$133,'Quarterly Information'!$O515,Exchange_Value)+AD515*$R515*SUMIF(Lists!$E$2:$E$133,'Quarterly Information'!$Q515,Exchange_Value)+AD515*$T515*SUMIF(Lists!$E$2:$E$133,'Quarterly Information'!$S515,Exchange_Value))/1000,AD515*SUMIF(Lists!$E$2:$E$133,$I515,Exchange_Value)/1000),1)</f>
        <v>0</v>
      </c>
      <c r="CB515" s="151">
        <f>ROUND(IF($I515="Other HFC Blend",(AE515*$L515*SUMIF(Lists!$E$2:$E$133,'Quarterly Information'!$K515,Exchange_Value)+AE515*$N515*SUMIF(Lists!$E$2:$E$133,'Quarterly Information'!$M515,Exchange_Value)+AE515*$P515*SUMIF(Lists!$E$2:$E$133,'Quarterly Information'!$O515,Exchange_Value)+AE515*$R515*SUMIF(Lists!$E$2:$E$133,'Quarterly Information'!$Q515,Exchange_Value)+AE515*$T515*SUMIF(Lists!$E$2:$E$133,'Quarterly Information'!$S515,Exchange_Value))/1000,AE515*SUMIF(Lists!$E$2:$E$133,$I515,Exchange_Value)/1000),1)</f>
        <v>0</v>
      </c>
      <c r="CC515" s="151">
        <f>ROUND(IF($I515="Other HFC Blend",(AF515*$L515*SUMIF(Lists!$E$2:$E$133,'Quarterly Information'!$K515,Exchange_Value)+AF515*$N515*SUMIF(Lists!$E$2:$E$133,'Quarterly Information'!$M515,Exchange_Value)+AF515*$P515*SUMIF(Lists!$E$2:$E$133,'Quarterly Information'!$O515,Exchange_Value)+AF515*$R515*SUMIF(Lists!$E$2:$E$133,'Quarterly Information'!$Q515,Exchange_Value)+AF515*$T515*SUMIF(Lists!$E$2:$E$133,'Quarterly Information'!$S515,Exchange_Value))/1000,AF515*SUMIF(Lists!$E$2:$E$133,$I515,Exchange_Value)/1000),1)</f>
        <v>0</v>
      </c>
    </row>
    <row r="516" spans="1:81" ht="14.1">
      <c r="A516" s="18">
        <v>474</v>
      </c>
      <c r="B516" s="46" t="str">
        <f t="shared" si="295"/>
        <v/>
      </c>
      <c r="C516" s="72"/>
      <c r="D516" s="47"/>
      <c r="E516" s="81"/>
      <c r="F516" s="48"/>
      <c r="G516" s="49"/>
      <c r="H516" s="50"/>
      <c r="I516" s="48"/>
      <c r="J516" s="104"/>
      <c r="K516" s="109"/>
      <c r="L516" s="51"/>
      <c r="M516" s="48"/>
      <c r="N516" s="51"/>
      <c r="O516" s="48"/>
      <c r="P516" s="51"/>
      <c r="Q516" s="69"/>
      <c r="R516" s="51"/>
      <c r="S516" s="69"/>
      <c r="T516" s="110"/>
      <c r="U516" s="107"/>
      <c r="V516" s="48"/>
      <c r="W516" s="52"/>
      <c r="X516" s="48"/>
      <c r="Y516" s="116"/>
      <c r="Z516" s="133"/>
      <c r="AA516" s="131"/>
      <c r="AB516" s="76"/>
      <c r="AC516" s="76"/>
      <c r="AD516" s="76"/>
      <c r="AE516" s="76"/>
      <c r="AF516" s="76"/>
      <c r="AG516" s="145"/>
      <c r="AH516"/>
      <c r="AI516" s="148">
        <f t="shared" si="259"/>
        <v>0</v>
      </c>
      <c r="AJ516" s="148">
        <f t="shared" si="260"/>
        <v>0</v>
      </c>
      <c r="AK516" s="148">
        <f t="shared" si="261"/>
        <v>0</v>
      </c>
      <c r="AL516" s="148">
        <f t="shared" si="262"/>
        <v>0</v>
      </c>
      <c r="AM516" s="148">
        <f t="shared" si="263"/>
        <v>0</v>
      </c>
      <c r="AN516" s="148">
        <f t="shared" si="264"/>
        <v>0</v>
      </c>
      <c r="AO516" s="150"/>
      <c r="AP516" s="149" t="e">
        <f t="shared" si="265"/>
        <v>#DIV/0!</v>
      </c>
      <c r="AQ516" s="149" t="e">
        <f t="shared" si="266"/>
        <v>#DIV/0!</v>
      </c>
      <c r="AR516" s="149" t="e">
        <f t="shared" si="267"/>
        <v>#DIV/0!</v>
      </c>
      <c r="AS516" s="149" t="e">
        <f t="shared" si="268"/>
        <v>#DIV/0!</v>
      </c>
      <c r="AT516" s="149" t="e">
        <f t="shared" si="269"/>
        <v>#DIV/0!</v>
      </c>
      <c r="AU516" s="148">
        <f t="shared" si="270"/>
        <v>0</v>
      </c>
      <c r="AV516" s="149" t="e">
        <f t="shared" si="271"/>
        <v>#DIV/0!</v>
      </c>
      <c r="AW516" s="149" t="e">
        <f t="shared" si="272"/>
        <v>#DIV/0!</v>
      </c>
      <c r="AX516" s="149" t="e">
        <f t="shared" si="273"/>
        <v>#DIV/0!</v>
      </c>
      <c r="AY516" s="149" t="e">
        <f t="shared" si="274"/>
        <v>#DIV/0!</v>
      </c>
      <c r="AZ516" s="149" t="e">
        <f t="shared" si="275"/>
        <v>#DIV/0!</v>
      </c>
      <c r="BA516" s="148">
        <f t="shared" si="276"/>
        <v>0</v>
      </c>
      <c r="BB516" s="149" t="e">
        <f t="shared" si="277"/>
        <v>#DIV/0!</v>
      </c>
      <c r="BC516" s="149" t="e">
        <f t="shared" si="278"/>
        <v>#DIV/0!</v>
      </c>
      <c r="BD516" s="149" t="e">
        <f t="shared" si="279"/>
        <v>#DIV/0!</v>
      </c>
      <c r="BE516" s="149" t="e">
        <f t="shared" si="280"/>
        <v>#DIV/0!</v>
      </c>
      <c r="BF516" s="149" t="e">
        <f t="shared" si="281"/>
        <v>#DIV/0!</v>
      </c>
      <c r="BG516" s="148">
        <f t="shared" si="282"/>
        <v>0</v>
      </c>
      <c r="BH516" s="149" t="e">
        <f t="shared" si="283"/>
        <v>#DIV/0!</v>
      </c>
      <c r="BI516" s="149" t="e">
        <f t="shared" si="284"/>
        <v>#DIV/0!</v>
      </c>
      <c r="BJ516" s="149" t="e">
        <f t="shared" si="285"/>
        <v>#DIV/0!</v>
      </c>
      <c r="BK516" s="149" t="e">
        <f t="shared" si="286"/>
        <v>#DIV/0!</v>
      </c>
      <c r="BL516" s="149" t="e">
        <f t="shared" si="287"/>
        <v>#DIV/0!</v>
      </c>
      <c r="BM516" s="148">
        <f t="shared" si="288"/>
        <v>0</v>
      </c>
      <c r="BN516" s="149" t="e">
        <f t="shared" si="289"/>
        <v>#DIV/0!</v>
      </c>
      <c r="BO516" s="149" t="e">
        <f t="shared" si="290"/>
        <v>#DIV/0!</v>
      </c>
      <c r="BP516" s="149" t="e">
        <f t="shared" si="291"/>
        <v>#DIV/0!</v>
      </c>
      <c r="BQ516" s="149" t="e">
        <f t="shared" si="292"/>
        <v>#DIV/0!</v>
      </c>
      <c r="BR516" s="149" t="e">
        <f t="shared" si="293"/>
        <v>#DIV/0!</v>
      </c>
      <c r="BS516" s="148">
        <f t="shared" si="294"/>
        <v>0</v>
      </c>
      <c r="BT516" s="150"/>
      <c r="BU516" s="150" t="e">
        <f>VLOOKUP(I516,Lists!$D$2:$D$19,1,FALSE)</f>
        <v>#N/A</v>
      </c>
      <c r="BV516" s="150" t="e">
        <f>VLOOKUP($I516,Blends!$B$2:$B$115,1,FALSE)</f>
        <v>#N/A</v>
      </c>
      <c r="BW516" s="150"/>
      <c r="BX516" s="151">
        <f>ROUND(IF($I516="Other HFC Blend",(AA516*$L516*SUMIF(Lists!$E$2:$E$133,'Quarterly Information'!$K516,Exchange_Value)+AA516*$N516*SUMIF(Lists!$E$2:$E$133,'Quarterly Information'!$M516,Exchange_Value)+AA516*$P516*SUMIF(Lists!$E$2:$E$133,'Quarterly Information'!$O516,Exchange_Value)+AA516*$R516*SUMIF(Lists!$E$2:$E$133,'Quarterly Information'!$Q516,Exchange_Value)+AA516*$T516*SUMIF(Lists!$E$2:$E$133,'Quarterly Information'!$S516,Exchange_Value))/1000,AA516*SUMIF(Lists!$E$2:$E$133,$I516,Exchange_Value)/1000),1)</f>
        <v>0</v>
      </c>
      <c r="BY516" s="151">
        <f>ROUND(IF($I516="Other HFC Blend",(AB516*$L516*SUMIF(Lists!$E$2:$E$133,'Quarterly Information'!$K516,Exchange_Value)+AB516*$N516*SUMIF(Lists!$E$2:$E$133,'Quarterly Information'!$M516,Exchange_Value)+AB516*$P516*SUMIF(Lists!$E$2:$E$133,'Quarterly Information'!$O516,Exchange_Value)+AB516*$R516*SUMIF(Lists!$E$2:$E$133,'Quarterly Information'!$Q516,Exchange_Value)+AB516*$T516*SUMIF(Lists!$E$2:$E$133,'Quarterly Information'!$S516,Exchange_Value))/1000,AB516*SUMIF(Lists!$E$2:$E$133,$I516,Exchange_Value)/1000),1)</f>
        <v>0</v>
      </c>
      <c r="BZ516" s="151">
        <f>ROUND(IF($I516="Other HFC Blend",(AC516*$L516*SUMIF(Lists!$E$2:$E$133,'Quarterly Information'!$K516,Exchange_Value)+AC516*$N516*SUMIF(Lists!$E$2:$E$133,'Quarterly Information'!$M516,Exchange_Value)+AC516*$P516*SUMIF(Lists!$E$2:$E$133,'Quarterly Information'!$O516,Exchange_Value)+AC516*$R516*SUMIF(Lists!$E$2:$E$133,'Quarterly Information'!$Q516,Exchange_Value)+AC516*$T516*SUMIF(Lists!$E$2:$E$133,'Quarterly Information'!$S516,Exchange_Value))/1000,AC516*SUMIF(Lists!$E$2:$E$133,$I516,Exchange_Value)/1000),1)</f>
        <v>0</v>
      </c>
      <c r="CA516" s="151">
        <f>ROUND(IF($I516="Other HFC Blend",(AD516*$L516*SUMIF(Lists!$E$2:$E$133,'Quarterly Information'!$K516,Exchange_Value)+AD516*$N516*SUMIF(Lists!$E$2:$E$133,'Quarterly Information'!$M516,Exchange_Value)+AD516*$P516*SUMIF(Lists!$E$2:$E$133,'Quarterly Information'!$O516,Exchange_Value)+AD516*$R516*SUMIF(Lists!$E$2:$E$133,'Quarterly Information'!$Q516,Exchange_Value)+AD516*$T516*SUMIF(Lists!$E$2:$E$133,'Quarterly Information'!$S516,Exchange_Value))/1000,AD516*SUMIF(Lists!$E$2:$E$133,$I516,Exchange_Value)/1000),1)</f>
        <v>0</v>
      </c>
      <c r="CB516" s="151">
        <f>ROUND(IF($I516="Other HFC Blend",(AE516*$L516*SUMIF(Lists!$E$2:$E$133,'Quarterly Information'!$K516,Exchange_Value)+AE516*$N516*SUMIF(Lists!$E$2:$E$133,'Quarterly Information'!$M516,Exchange_Value)+AE516*$P516*SUMIF(Lists!$E$2:$E$133,'Quarterly Information'!$O516,Exchange_Value)+AE516*$R516*SUMIF(Lists!$E$2:$E$133,'Quarterly Information'!$Q516,Exchange_Value)+AE516*$T516*SUMIF(Lists!$E$2:$E$133,'Quarterly Information'!$S516,Exchange_Value))/1000,AE516*SUMIF(Lists!$E$2:$E$133,$I516,Exchange_Value)/1000),1)</f>
        <v>0</v>
      </c>
      <c r="CC516" s="151">
        <f>ROUND(IF($I516="Other HFC Blend",(AF516*$L516*SUMIF(Lists!$E$2:$E$133,'Quarterly Information'!$K516,Exchange_Value)+AF516*$N516*SUMIF(Lists!$E$2:$E$133,'Quarterly Information'!$M516,Exchange_Value)+AF516*$P516*SUMIF(Lists!$E$2:$E$133,'Quarterly Information'!$O516,Exchange_Value)+AF516*$R516*SUMIF(Lists!$E$2:$E$133,'Quarterly Information'!$Q516,Exchange_Value)+AF516*$T516*SUMIF(Lists!$E$2:$E$133,'Quarterly Information'!$S516,Exchange_Value))/1000,AF516*SUMIF(Lists!$E$2:$E$133,$I516,Exchange_Value)/1000),1)</f>
        <v>0</v>
      </c>
    </row>
    <row r="517" spans="1:81" ht="14.1">
      <c r="A517" s="18">
        <v>475</v>
      </c>
      <c r="B517" s="46" t="str">
        <f t="shared" si="295"/>
        <v/>
      </c>
      <c r="C517" s="72"/>
      <c r="D517" s="47"/>
      <c r="E517" s="81"/>
      <c r="F517" s="48"/>
      <c r="G517" s="49"/>
      <c r="H517" s="50"/>
      <c r="I517" s="48"/>
      <c r="J517" s="104"/>
      <c r="K517" s="109"/>
      <c r="L517" s="51"/>
      <c r="M517" s="48"/>
      <c r="N517" s="51"/>
      <c r="O517" s="48"/>
      <c r="P517" s="51"/>
      <c r="Q517" s="69"/>
      <c r="R517" s="51"/>
      <c r="S517" s="69"/>
      <c r="T517" s="110"/>
      <c r="U517" s="107"/>
      <c r="V517" s="48"/>
      <c r="W517" s="52"/>
      <c r="X517" s="48"/>
      <c r="Y517" s="116"/>
      <c r="Z517" s="133"/>
      <c r="AA517" s="131"/>
      <c r="AB517" s="76"/>
      <c r="AC517" s="76"/>
      <c r="AD517" s="76"/>
      <c r="AE517" s="76"/>
      <c r="AF517" s="76"/>
      <c r="AG517" s="145"/>
      <c r="AH517"/>
      <c r="AI517" s="148">
        <f t="shared" si="259"/>
        <v>0</v>
      </c>
      <c r="AJ517" s="148">
        <f t="shared" si="260"/>
        <v>0</v>
      </c>
      <c r="AK517" s="148">
        <f t="shared" si="261"/>
        <v>0</v>
      </c>
      <c r="AL517" s="148">
        <f t="shared" si="262"/>
        <v>0</v>
      </c>
      <c r="AM517" s="148">
        <f t="shared" si="263"/>
        <v>0</v>
      </c>
      <c r="AN517" s="148">
        <f t="shared" si="264"/>
        <v>0</v>
      </c>
      <c r="AO517" s="150"/>
      <c r="AP517" s="149" t="e">
        <f t="shared" si="265"/>
        <v>#DIV/0!</v>
      </c>
      <c r="AQ517" s="149" t="e">
        <f t="shared" si="266"/>
        <v>#DIV/0!</v>
      </c>
      <c r="AR517" s="149" t="e">
        <f t="shared" si="267"/>
        <v>#DIV/0!</v>
      </c>
      <c r="AS517" s="149" t="e">
        <f t="shared" si="268"/>
        <v>#DIV/0!</v>
      </c>
      <c r="AT517" s="149" t="e">
        <f t="shared" si="269"/>
        <v>#DIV/0!</v>
      </c>
      <c r="AU517" s="148">
        <f t="shared" si="270"/>
        <v>0</v>
      </c>
      <c r="AV517" s="149" t="e">
        <f t="shared" si="271"/>
        <v>#DIV/0!</v>
      </c>
      <c r="AW517" s="149" t="e">
        <f t="shared" si="272"/>
        <v>#DIV/0!</v>
      </c>
      <c r="AX517" s="149" t="e">
        <f t="shared" si="273"/>
        <v>#DIV/0!</v>
      </c>
      <c r="AY517" s="149" t="e">
        <f t="shared" si="274"/>
        <v>#DIV/0!</v>
      </c>
      <c r="AZ517" s="149" t="e">
        <f t="shared" si="275"/>
        <v>#DIV/0!</v>
      </c>
      <c r="BA517" s="148">
        <f t="shared" si="276"/>
        <v>0</v>
      </c>
      <c r="BB517" s="149" t="e">
        <f t="shared" si="277"/>
        <v>#DIV/0!</v>
      </c>
      <c r="BC517" s="149" t="e">
        <f t="shared" si="278"/>
        <v>#DIV/0!</v>
      </c>
      <c r="BD517" s="149" t="e">
        <f t="shared" si="279"/>
        <v>#DIV/0!</v>
      </c>
      <c r="BE517" s="149" t="e">
        <f t="shared" si="280"/>
        <v>#DIV/0!</v>
      </c>
      <c r="BF517" s="149" t="e">
        <f t="shared" si="281"/>
        <v>#DIV/0!</v>
      </c>
      <c r="BG517" s="148">
        <f t="shared" si="282"/>
        <v>0</v>
      </c>
      <c r="BH517" s="149" t="e">
        <f t="shared" si="283"/>
        <v>#DIV/0!</v>
      </c>
      <c r="BI517" s="149" t="e">
        <f t="shared" si="284"/>
        <v>#DIV/0!</v>
      </c>
      <c r="BJ517" s="149" t="e">
        <f t="shared" si="285"/>
        <v>#DIV/0!</v>
      </c>
      <c r="BK517" s="149" t="e">
        <f t="shared" si="286"/>
        <v>#DIV/0!</v>
      </c>
      <c r="BL517" s="149" t="e">
        <f t="shared" si="287"/>
        <v>#DIV/0!</v>
      </c>
      <c r="BM517" s="148">
        <f t="shared" si="288"/>
        <v>0</v>
      </c>
      <c r="BN517" s="149" t="e">
        <f t="shared" si="289"/>
        <v>#DIV/0!</v>
      </c>
      <c r="BO517" s="149" t="e">
        <f t="shared" si="290"/>
        <v>#DIV/0!</v>
      </c>
      <c r="BP517" s="149" t="e">
        <f t="shared" si="291"/>
        <v>#DIV/0!</v>
      </c>
      <c r="BQ517" s="149" t="e">
        <f t="shared" si="292"/>
        <v>#DIV/0!</v>
      </c>
      <c r="BR517" s="149" t="e">
        <f t="shared" si="293"/>
        <v>#DIV/0!</v>
      </c>
      <c r="BS517" s="148">
        <f t="shared" si="294"/>
        <v>0</v>
      </c>
      <c r="BT517" s="150"/>
      <c r="BU517" s="150" t="e">
        <f>VLOOKUP(I517,Lists!$D$2:$D$19,1,FALSE)</f>
        <v>#N/A</v>
      </c>
      <c r="BV517" s="150" t="e">
        <f>VLOOKUP($I517,Blends!$B$2:$B$115,1,FALSE)</f>
        <v>#N/A</v>
      </c>
      <c r="BW517" s="150"/>
      <c r="BX517" s="151">
        <f>ROUND(IF($I517="Other HFC Blend",(AA517*$L517*SUMIF(Lists!$E$2:$E$133,'Quarterly Information'!$K517,Exchange_Value)+AA517*$N517*SUMIF(Lists!$E$2:$E$133,'Quarterly Information'!$M517,Exchange_Value)+AA517*$P517*SUMIF(Lists!$E$2:$E$133,'Quarterly Information'!$O517,Exchange_Value)+AA517*$R517*SUMIF(Lists!$E$2:$E$133,'Quarterly Information'!$Q517,Exchange_Value)+AA517*$T517*SUMIF(Lists!$E$2:$E$133,'Quarterly Information'!$S517,Exchange_Value))/1000,AA517*SUMIF(Lists!$E$2:$E$133,$I517,Exchange_Value)/1000),1)</f>
        <v>0</v>
      </c>
      <c r="BY517" s="151">
        <f>ROUND(IF($I517="Other HFC Blend",(AB517*$L517*SUMIF(Lists!$E$2:$E$133,'Quarterly Information'!$K517,Exchange_Value)+AB517*$N517*SUMIF(Lists!$E$2:$E$133,'Quarterly Information'!$M517,Exchange_Value)+AB517*$P517*SUMIF(Lists!$E$2:$E$133,'Quarterly Information'!$O517,Exchange_Value)+AB517*$R517*SUMIF(Lists!$E$2:$E$133,'Quarterly Information'!$Q517,Exchange_Value)+AB517*$T517*SUMIF(Lists!$E$2:$E$133,'Quarterly Information'!$S517,Exchange_Value))/1000,AB517*SUMIF(Lists!$E$2:$E$133,$I517,Exchange_Value)/1000),1)</f>
        <v>0</v>
      </c>
      <c r="BZ517" s="151">
        <f>ROUND(IF($I517="Other HFC Blend",(AC517*$L517*SUMIF(Lists!$E$2:$E$133,'Quarterly Information'!$K517,Exchange_Value)+AC517*$N517*SUMIF(Lists!$E$2:$E$133,'Quarterly Information'!$M517,Exchange_Value)+AC517*$P517*SUMIF(Lists!$E$2:$E$133,'Quarterly Information'!$O517,Exchange_Value)+AC517*$R517*SUMIF(Lists!$E$2:$E$133,'Quarterly Information'!$Q517,Exchange_Value)+AC517*$T517*SUMIF(Lists!$E$2:$E$133,'Quarterly Information'!$S517,Exchange_Value))/1000,AC517*SUMIF(Lists!$E$2:$E$133,$I517,Exchange_Value)/1000),1)</f>
        <v>0</v>
      </c>
      <c r="CA517" s="151">
        <f>ROUND(IF($I517="Other HFC Blend",(AD517*$L517*SUMIF(Lists!$E$2:$E$133,'Quarterly Information'!$K517,Exchange_Value)+AD517*$N517*SUMIF(Lists!$E$2:$E$133,'Quarterly Information'!$M517,Exchange_Value)+AD517*$P517*SUMIF(Lists!$E$2:$E$133,'Quarterly Information'!$O517,Exchange_Value)+AD517*$R517*SUMIF(Lists!$E$2:$E$133,'Quarterly Information'!$Q517,Exchange_Value)+AD517*$T517*SUMIF(Lists!$E$2:$E$133,'Quarterly Information'!$S517,Exchange_Value))/1000,AD517*SUMIF(Lists!$E$2:$E$133,$I517,Exchange_Value)/1000),1)</f>
        <v>0</v>
      </c>
      <c r="CB517" s="151">
        <f>ROUND(IF($I517="Other HFC Blend",(AE517*$L517*SUMIF(Lists!$E$2:$E$133,'Quarterly Information'!$K517,Exchange_Value)+AE517*$N517*SUMIF(Lists!$E$2:$E$133,'Quarterly Information'!$M517,Exchange_Value)+AE517*$P517*SUMIF(Lists!$E$2:$E$133,'Quarterly Information'!$O517,Exchange_Value)+AE517*$R517*SUMIF(Lists!$E$2:$E$133,'Quarterly Information'!$Q517,Exchange_Value)+AE517*$T517*SUMIF(Lists!$E$2:$E$133,'Quarterly Information'!$S517,Exchange_Value))/1000,AE517*SUMIF(Lists!$E$2:$E$133,$I517,Exchange_Value)/1000),1)</f>
        <v>0</v>
      </c>
      <c r="CC517" s="151">
        <f>ROUND(IF($I517="Other HFC Blend",(AF517*$L517*SUMIF(Lists!$E$2:$E$133,'Quarterly Information'!$K517,Exchange_Value)+AF517*$N517*SUMIF(Lists!$E$2:$E$133,'Quarterly Information'!$M517,Exchange_Value)+AF517*$P517*SUMIF(Lists!$E$2:$E$133,'Quarterly Information'!$O517,Exchange_Value)+AF517*$R517*SUMIF(Lists!$E$2:$E$133,'Quarterly Information'!$Q517,Exchange_Value)+AF517*$T517*SUMIF(Lists!$E$2:$E$133,'Quarterly Information'!$S517,Exchange_Value))/1000,AF517*SUMIF(Lists!$E$2:$E$133,$I517,Exchange_Value)/1000),1)</f>
        <v>0</v>
      </c>
    </row>
    <row r="518" spans="1:81" ht="14.1">
      <c r="A518" s="18">
        <v>476</v>
      </c>
      <c r="B518" s="46" t="str">
        <f t="shared" si="295"/>
        <v/>
      </c>
      <c r="C518" s="72"/>
      <c r="D518" s="47"/>
      <c r="E518" s="81"/>
      <c r="F518" s="48"/>
      <c r="G518" s="49"/>
      <c r="H518" s="50"/>
      <c r="I518" s="48"/>
      <c r="J518" s="104"/>
      <c r="K518" s="109"/>
      <c r="L518" s="51"/>
      <c r="M518" s="48"/>
      <c r="N518" s="51"/>
      <c r="O518" s="48"/>
      <c r="P518" s="51"/>
      <c r="Q518" s="69"/>
      <c r="R518" s="51"/>
      <c r="S518" s="69"/>
      <c r="T518" s="110"/>
      <c r="U518" s="107"/>
      <c r="V518" s="48"/>
      <c r="W518" s="52"/>
      <c r="X518" s="48"/>
      <c r="Y518" s="116"/>
      <c r="Z518" s="133"/>
      <c r="AA518" s="131"/>
      <c r="AB518" s="76"/>
      <c r="AC518" s="76"/>
      <c r="AD518" s="76"/>
      <c r="AE518" s="76"/>
      <c r="AF518" s="76"/>
      <c r="AG518" s="145"/>
      <c r="AH518"/>
      <c r="AI518" s="148">
        <f t="shared" si="259"/>
        <v>0</v>
      </c>
      <c r="AJ518" s="148">
        <f t="shared" si="260"/>
        <v>0</v>
      </c>
      <c r="AK518" s="148">
        <f t="shared" si="261"/>
        <v>0</v>
      </c>
      <c r="AL518" s="148">
        <f t="shared" si="262"/>
        <v>0</v>
      </c>
      <c r="AM518" s="148">
        <f t="shared" si="263"/>
        <v>0</v>
      </c>
      <c r="AN518" s="148">
        <f t="shared" si="264"/>
        <v>0</v>
      </c>
      <c r="AO518" s="150"/>
      <c r="AP518" s="149" t="e">
        <f t="shared" si="265"/>
        <v>#DIV/0!</v>
      </c>
      <c r="AQ518" s="149" t="e">
        <f t="shared" si="266"/>
        <v>#DIV/0!</v>
      </c>
      <c r="AR518" s="149" t="e">
        <f t="shared" si="267"/>
        <v>#DIV/0!</v>
      </c>
      <c r="AS518" s="149" t="e">
        <f t="shared" si="268"/>
        <v>#DIV/0!</v>
      </c>
      <c r="AT518" s="149" t="e">
        <f t="shared" si="269"/>
        <v>#DIV/0!</v>
      </c>
      <c r="AU518" s="148">
        <f t="shared" si="270"/>
        <v>0</v>
      </c>
      <c r="AV518" s="149" t="e">
        <f t="shared" si="271"/>
        <v>#DIV/0!</v>
      </c>
      <c r="AW518" s="149" t="e">
        <f t="shared" si="272"/>
        <v>#DIV/0!</v>
      </c>
      <c r="AX518" s="149" t="e">
        <f t="shared" si="273"/>
        <v>#DIV/0!</v>
      </c>
      <c r="AY518" s="149" t="e">
        <f t="shared" si="274"/>
        <v>#DIV/0!</v>
      </c>
      <c r="AZ518" s="149" t="e">
        <f t="shared" si="275"/>
        <v>#DIV/0!</v>
      </c>
      <c r="BA518" s="148">
        <f t="shared" si="276"/>
        <v>0</v>
      </c>
      <c r="BB518" s="149" t="e">
        <f t="shared" si="277"/>
        <v>#DIV/0!</v>
      </c>
      <c r="BC518" s="149" t="e">
        <f t="shared" si="278"/>
        <v>#DIV/0!</v>
      </c>
      <c r="BD518" s="149" t="e">
        <f t="shared" si="279"/>
        <v>#DIV/0!</v>
      </c>
      <c r="BE518" s="149" t="e">
        <f t="shared" si="280"/>
        <v>#DIV/0!</v>
      </c>
      <c r="BF518" s="149" t="e">
        <f t="shared" si="281"/>
        <v>#DIV/0!</v>
      </c>
      <c r="BG518" s="148">
        <f t="shared" si="282"/>
        <v>0</v>
      </c>
      <c r="BH518" s="149" t="e">
        <f t="shared" si="283"/>
        <v>#DIV/0!</v>
      </c>
      <c r="BI518" s="149" t="e">
        <f t="shared" si="284"/>
        <v>#DIV/0!</v>
      </c>
      <c r="BJ518" s="149" t="e">
        <f t="shared" si="285"/>
        <v>#DIV/0!</v>
      </c>
      <c r="BK518" s="149" t="e">
        <f t="shared" si="286"/>
        <v>#DIV/0!</v>
      </c>
      <c r="BL518" s="149" t="e">
        <f t="shared" si="287"/>
        <v>#DIV/0!</v>
      </c>
      <c r="BM518" s="148">
        <f t="shared" si="288"/>
        <v>0</v>
      </c>
      <c r="BN518" s="149" t="e">
        <f t="shared" si="289"/>
        <v>#DIV/0!</v>
      </c>
      <c r="BO518" s="149" t="e">
        <f t="shared" si="290"/>
        <v>#DIV/0!</v>
      </c>
      <c r="BP518" s="149" t="e">
        <f t="shared" si="291"/>
        <v>#DIV/0!</v>
      </c>
      <c r="BQ518" s="149" t="e">
        <f t="shared" si="292"/>
        <v>#DIV/0!</v>
      </c>
      <c r="BR518" s="149" t="e">
        <f t="shared" si="293"/>
        <v>#DIV/0!</v>
      </c>
      <c r="BS518" s="148">
        <f t="shared" si="294"/>
        <v>0</v>
      </c>
      <c r="BT518" s="150"/>
      <c r="BU518" s="150" t="e">
        <f>VLOOKUP(I518,Lists!$D$2:$D$19,1,FALSE)</f>
        <v>#N/A</v>
      </c>
      <c r="BV518" s="150" t="e">
        <f>VLOOKUP($I518,Blends!$B$2:$B$115,1,FALSE)</f>
        <v>#N/A</v>
      </c>
      <c r="BW518" s="150"/>
      <c r="BX518" s="151">
        <f>ROUND(IF($I518="Other HFC Blend",(AA518*$L518*SUMIF(Lists!$E$2:$E$133,'Quarterly Information'!$K518,Exchange_Value)+AA518*$N518*SUMIF(Lists!$E$2:$E$133,'Quarterly Information'!$M518,Exchange_Value)+AA518*$P518*SUMIF(Lists!$E$2:$E$133,'Quarterly Information'!$O518,Exchange_Value)+AA518*$R518*SUMIF(Lists!$E$2:$E$133,'Quarterly Information'!$Q518,Exchange_Value)+AA518*$T518*SUMIF(Lists!$E$2:$E$133,'Quarterly Information'!$S518,Exchange_Value))/1000,AA518*SUMIF(Lists!$E$2:$E$133,$I518,Exchange_Value)/1000),1)</f>
        <v>0</v>
      </c>
      <c r="BY518" s="151">
        <f>ROUND(IF($I518="Other HFC Blend",(AB518*$L518*SUMIF(Lists!$E$2:$E$133,'Quarterly Information'!$K518,Exchange_Value)+AB518*$N518*SUMIF(Lists!$E$2:$E$133,'Quarterly Information'!$M518,Exchange_Value)+AB518*$P518*SUMIF(Lists!$E$2:$E$133,'Quarterly Information'!$O518,Exchange_Value)+AB518*$R518*SUMIF(Lists!$E$2:$E$133,'Quarterly Information'!$Q518,Exchange_Value)+AB518*$T518*SUMIF(Lists!$E$2:$E$133,'Quarterly Information'!$S518,Exchange_Value))/1000,AB518*SUMIF(Lists!$E$2:$E$133,$I518,Exchange_Value)/1000),1)</f>
        <v>0</v>
      </c>
      <c r="BZ518" s="151">
        <f>ROUND(IF($I518="Other HFC Blend",(AC518*$L518*SUMIF(Lists!$E$2:$E$133,'Quarterly Information'!$K518,Exchange_Value)+AC518*$N518*SUMIF(Lists!$E$2:$E$133,'Quarterly Information'!$M518,Exchange_Value)+AC518*$P518*SUMIF(Lists!$E$2:$E$133,'Quarterly Information'!$O518,Exchange_Value)+AC518*$R518*SUMIF(Lists!$E$2:$E$133,'Quarterly Information'!$Q518,Exchange_Value)+AC518*$T518*SUMIF(Lists!$E$2:$E$133,'Quarterly Information'!$S518,Exchange_Value))/1000,AC518*SUMIF(Lists!$E$2:$E$133,$I518,Exchange_Value)/1000),1)</f>
        <v>0</v>
      </c>
      <c r="CA518" s="151">
        <f>ROUND(IF($I518="Other HFC Blend",(AD518*$L518*SUMIF(Lists!$E$2:$E$133,'Quarterly Information'!$K518,Exchange_Value)+AD518*$N518*SUMIF(Lists!$E$2:$E$133,'Quarterly Information'!$M518,Exchange_Value)+AD518*$P518*SUMIF(Lists!$E$2:$E$133,'Quarterly Information'!$O518,Exchange_Value)+AD518*$R518*SUMIF(Lists!$E$2:$E$133,'Quarterly Information'!$Q518,Exchange_Value)+AD518*$T518*SUMIF(Lists!$E$2:$E$133,'Quarterly Information'!$S518,Exchange_Value))/1000,AD518*SUMIF(Lists!$E$2:$E$133,$I518,Exchange_Value)/1000),1)</f>
        <v>0</v>
      </c>
      <c r="CB518" s="151">
        <f>ROUND(IF($I518="Other HFC Blend",(AE518*$L518*SUMIF(Lists!$E$2:$E$133,'Quarterly Information'!$K518,Exchange_Value)+AE518*$N518*SUMIF(Lists!$E$2:$E$133,'Quarterly Information'!$M518,Exchange_Value)+AE518*$P518*SUMIF(Lists!$E$2:$E$133,'Quarterly Information'!$O518,Exchange_Value)+AE518*$R518*SUMIF(Lists!$E$2:$E$133,'Quarterly Information'!$Q518,Exchange_Value)+AE518*$T518*SUMIF(Lists!$E$2:$E$133,'Quarterly Information'!$S518,Exchange_Value))/1000,AE518*SUMIF(Lists!$E$2:$E$133,$I518,Exchange_Value)/1000),1)</f>
        <v>0</v>
      </c>
      <c r="CC518" s="151">
        <f>ROUND(IF($I518="Other HFC Blend",(AF518*$L518*SUMIF(Lists!$E$2:$E$133,'Quarterly Information'!$K518,Exchange_Value)+AF518*$N518*SUMIF(Lists!$E$2:$E$133,'Quarterly Information'!$M518,Exchange_Value)+AF518*$P518*SUMIF(Lists!$E$2:$E$133,'Quarterly Information'!$O518,Exchange_Value)+AF518*$R518*SUMIF(Lists!$E$2:$E$133,'Quarterly Information'!$Q518,Exchange_Value)+AF518*$T518*SUMIF(Lists!$E$2:$E$133,'Quarterly Information'!$S518,Exchange_Value))/1000,AF518*SUMIF(Lists!$E$2:$E$133,$I518,Exchange_Value)/1000),1)</f>
        <v>0</v>
      </c>
    </row>
    <row r="519" spans="1:81" ht="14.1">
      <c r="A519" s="18">
        <v>477</v>
      </c>
      <c r="B519" s="46" t="str">
        <f t="shared" si="295"/>
        <v/>
      </c>
      <c r="C519" s="72"/>
      <c r="D519" s="47"/>
      <c r="E519" s="81"/>
      <c r="F519" s="48"/>
      <c r="G519" s="49"/>
      <c r="H519" s="50"/>
      <c r="I519" s="48"/>
      <c r="J519" s="104"/>
      <c r="K519" s="109"/>
      <c r="L519" s="51"/>
      <c r="M519" s="48"/>
      <c r="N519" s="51"/>
      <c r="O519" s="48"/>
      <c r="P519" s="51"/>
      <c r="Q519" s="69"/>
      <c r="R519" s="51"/>
      <c r="S519" s="69"/>
      <c r="T519" s="110"/>
      <c r="U519" s="107"/>
      <c r="V519" s="48"/>
      <c r="W519" s="52"/>
      <c r="X519" s="48"/>
      <c r="Y519" s="116"/>
      <c r="Z519" s="133"/>
      <c r="AA519" s="131"/>
      <c r="AB519" s="76"/>
      <c r="AC519" s="76"/>
      <c r="AD519" s="76"/>
      <c r="AE519" s="76"/>
      <c r="AF519" s="76"/>
      <c r="AG519" s="145"/>
      <c r="AH519"/>
      <c r="AI519" s="148">
        <f t="shared" si="259"/>
        <v>0</v>
      </c>
      <c r="AJ519" s="148">
        <f t="shared" si="260"/>
        <v>0</v>
      </c>
      <c r="AK519" s="148">
        <f t="shared" si="261"/>
        <v>0</v>
      </c>
      <c r="AL519" s="148">
        <f t="shared" si="262"/>
        <v>0</v>
      </c>
      <c r="AM519" s="148">
        <f t="shared" si="263"/>
        <v>0</v>
      </c>
      <c r="AN519" s="148">
        <f t="shared" si="264"/>
        <v>0</v>
      </c>
      <c r="AO519" s="150"/>
      <c r="AP519" s="149" t="e">
        <f t="shared" si="265"/>
        <v>#DIV/0!</v>
      </c>
      <c r="AQ519" s="149" t="e">
        <f t="shared" si="266"/>
        <v>#DIV/0!</v>
      </c>
      <c r="AR519" s="149" t="e">
        <f t="shared" si="267"/>
        <v>#DIV/0!</v>
      </c>
      <c r="AS519" s="149" t="e">
        <f t="shared" si="268"/>
        <v>#DIV/0!</v>
      </c>
      <c r="AT519" s="149" t="e">
        <f t="shared" si="269"/>
        <v>#DIV/0!</v>
      </c>
      <c r="AU519" s="148">
        <f t="shared" si="270"/>
        <v>0</v>
      </c>
      <c r="AV519" s="149" t="e">
        <f t="shared" si="271"/>
        <v>#DIV/0!</v>
      </c>
      <c r="AW519" s="149" t="e">
        <f t="shared" si="272"/>
        <v>#DIV/0!</v>
      </c>
      <c r="AX519" s="149" t="e">
        <f t="shared" si="273"/>
        <v>#DIV/0!</v>
      </c>
      <c r="AY519" s="149" t="e">
        <f t="shared" si="274"/>
        <v>#DIV/0!</v>
      </c>
      <c r="AZ519" s="149" t="e">
        <f t="shared" si="275"/>
        <v>#DIV/0!</v>
      </c>
      <c r="BA519" s="148">
        <f t="shared" si="276"/>
        <v>0</v>
      </c>
      <c r="BB519" s="149" t="e">
        <f t="shared" si="277"/>
        <v>#DIV/0!</v>
      </c>
      <c r="BC519" s="149" t="e">
        <f t="shared" si="278"/>
        <v>#DIV/0!</v>
      </c>
      <c r="BD519" s="149" t="e">
        <f t="shared" si="279"/>
        <v>#DIV/0!</v>
      </c>
      <c r="BE519" s="149" t="e">
        <f t="shared" si="280"/>
        <v>#DIV/0!</v>
      </c>
      <c r="BF519" s="149" t="e">
        <f t="shared" si="281"/>
        <v>#DIV/0!</v>
      </c>
      <c r="BG519" s="148">
        <f t="shared" si="282"/>
        <v>0</v>
      </c>
      <c r="BH519" s="149" t="e">
        <f t="shared" si="283"/>
        <v>#DIV/0!</v>
      </c>
      <c r="BI519" s="149" t="e">
        <f t="shared" si="284"/>
        <v>#DIV/0!</v>
      </c>
      <c r="BJ519" s="149" t="e">
        <f t="shared" si="285"/>
        <v>#DIV/0!</v>
      </c>
      <c r="BK519" s="149" t="e">
        <f t="shared" si="286"/>
        <v>#DIV/0!</v>
      </c>
      <c r="BL519" s="149" t="e">
        <f t="shared" si="287"/>
        <v>#DIV/0!</v>
      </c>
      <c r="BM519" s="148">
        <f t="shared" si="288"/>
        <v>0</v>
      </c>
      <c r="BN519" s="149" t="e">
        <f t="shared" si="289"/>
        <v>#DIV/0!</v>
      </c>
      <c r="BO519" s="149" t="e">
        <f t="shared" si="290"/>
        <v>#DIV/0!</v>
      </c>
      <c r="BP519" s="149" t="e">
        <f t="shared" si="291"/>
        <v>#DIV/0!</v>
      </c>
      <c r="BQ519" s="149" t="e">
        <f t="shared" si="292"/>
        <v>#DIV/0!</v>
      </c>
      <c r="BR519" s="149" t="e">
        <f t="shared" si="293"/>
        <v>#DIV/0!</v>
      </c>
      <c r="BS519" s="148">
        <f t="shared" si="294"/>
        <v>0</v>
      </c>
      <c r="BT519" s="150"/>
      <c r="BU519" s="150" t="e">
        <f>VLOOKUP(I519,Lists!$D$2:$D$19,1,FALSE)</f>
        <v>#N/A</v>
      </c>
      <c r="BV519" s="150" t="e">
        <f>VLOOKUP($I519,Blends!$B$2:$B$115,1,FALSE)</f>
        <v>#N/A</v>
      </c>
      <c r="BW519" s="150"/>
      <c r="BX519" s="151">
        <f>ROUND(IF($I519="Other HFC Blend",(AA519*$L519*SUMIF(Lists!$E$2:$E$133,'Quarterly Information'!$K519,Exchange_Value)+AA519*$N519*SUMIF(Lists!$E$2:$E$133,'Quarterly Information'!$M519,Exchange_Value)+AA519*$P519*SUMIF(Lists!$E$2:$E$133,'Quarterly Information'!$O519,Exchange_Value)+AA519*$R519*SUMIF(Lists!$E$2:$E$133,'Quarterly Information'!$Q519,Exchange_Value)+AA519*$T519*SUMIF(Lists!$E$2:$E$133,'Quarterly Information'!$S519,Exchange_Value))/1000,AA519*SUMIF(Lists!$E$2:$E$133,$I519,Exchange_Value)/1000),1)</f>
        <v>0</v>
      </c>
      <c r="BY519" s="151">
        <f>ROUND(IF($I519="Other HFC Blend",(AB519*$L519*SUMIF(Lists!$E$2:$E$133,'Quarterly Information'!$K519,Exchange_Value)+AB519*$N519*SUMIF(Lists!$E$2:$E$133,'Quarterly Information'!$M519,Exchange_Value)+AB519*$P519*SUMIF(Lists!$E$2:$E$133,'Quarterly Information'!$O519,Exchange_Value)+AB519*$R519*SUMIF(Lists!$E$2:$E$133,'Quarterly Information'!$Q519,Exchange_Value)+AB519*$T519*SUMIF(Lists!$E$2:$E$133,'Quarterly Information'!$S519,Exchange_Value))/1000,AB519*SUMIF(Lists!$E$2:$E$133,$I519,Exchange_Value)/1000),1)</f>
        <v>0</v>
      </c>
      <c r="BZ519" s="151">
        <f>ROUND(IF($I519="Other HFC Blend",(AC519*$L519*SUMIF(Lists!$E$2:$E$133,'Quarterly Information'!$K519,Exchange_Value)+AC519*$N519*SUMIF(Lists!$E$2:$E$133,'Quarterly Information'!$M519,Exchange_Value)+AC519*$P519*SUMIF(Lists!$E$2:$E$133,'Quarterly Information'!$O519,Exchange_Value)+AC519*$R519*SUMIF(Lists!$E$2:$E$133,'Quarterly Information'!$Q519,Exchange_Value)+AC519*$T519*SUMIF(Lists!$E$2:$E$133,'Quarterly Information'!$S519,Exchange_Value))/1000,AC519*SUMIF(Lists!$E$2:$E$133,$I519,Exchange_Value)/1000),1)</f>
        <v>0</v>
      </c>
      <c r="CA519" s="151">
        <f>ROUND(IF($I519="Other HFC Blend",(AD519*$L519*SUMIF(Lists!$E$2:$E$133,'Quarterly Information'!$K519,Exchange_Value)+AD519*$N519*SUMIF(Lists!$E$2:$E$133,'Quarterly Information'!$M519,Exchange_Value)+AD519*$P519*SUMIF(Lists!$E$2:$E$133,'Quarterly Information'!$O519,Exchange_Value)+AD519*$R519*SUMIF(Lists!$E$2:$E$133,'Quarterly Information'!$Q519,Exchange_Value)+AD519*$T519*SUMIF(Lists!$E$2:$E$133,'Quarterly Information'!$S519,Exchange_Value))/1000,AD519*SUMIF(Lists!$E$2:$E$133,$I519,Exchange_Value)/1000),1)</f>
        <v>0</v>
      </c>
      <c r="CB519" s="151">
        <f>ROUND(IF($I519="Other HFC Blend",(AE519*$L519*SUMIF(Lists!$E$2:$E$133,'Quarterly Information'!$K519,Exchange_Value)+AE519*$N519*SUMIF(Lists!$E$2:$E$133,'Quarterly Information'!$M519,Exchange_Value)+AE519*$P519*SUMIF(Lists!$E$2:$E$133,'Quarterly Information'!$O519,Exchange_Value)+AE519*$R519*SUMIF(Lists!$E$2:$E$133,'Quarterly Information'!$Q519,Exchange_Value)+AE519*$T519*SUMIF(Lists!$E$2:$E$133,'Quarterly Information'!$S519,Exchange_Value))/1000,AE519*SUMIF(Lists!$E$2:$E$133,$I519,Exchange_Value)/1000),1)</f>
        <v>0</v>
      </c>
      <c r="CC519" s="151">
        <f>ROUND(IF($I519="Other HFC Blend",(AF519*$L519*SUMIF(Lists!$E$2:$E$133,'Quarterly Information'!$K519,Exchange_Value)+AF519*$N519*SUMIF(Lists!$E$2:$E$133,'Quarterly Information'!$M519,Exchange_Value)+AF519*$P519*SUMIF(Lists!$E$2:$E$133,'Quarterly Information'!$O519,Exchange_Value)+AF519*$R519*SUMIF(Lists!$E$2:$E$133,'Quarterly Information'!$Q519,Exchange_Value)+AF519*$T519*SUMIF(Lists!$E$2:$E$133,'Quarterly Information'!$S519,Exchange_Value))/1000,AF519*SUMIF(Lists!$E$2:$E$133,$I519,Exchange_Value)/1000),1)</f>
        <v>0</v>
      </c>
    </row>
    <row r="520" spans="1:81" ht="14.1">
      <c r="A520" s="18">
        <v>478</v>
      </c>
      <c r="B520" s="46" t="str">
        <f t="shared" si="295"/>
        <v/>
      </c>
      <c r="C520" s="72"/>
      <c r="D520" s="47"/>
      <c r="E520" s="81"/>
      <c r="F520" s="48"/>
      <c r="G520" s="49"/>
      <c r="H520" s="50"/>
      <c r="I520" s="48"/>
      <c r="J520" s="104"/>
      <c r="K520" s="109"/>
      <c r="L520" s="51"/>
      <c r="M520" s="48"/>
      <c r="N520" s="51"/>
      <c r="O520" s="48"/>
      <c r="P520" s="51"/>
      <c r="Q520" s="69"/>
      <c r="R520" s="51"/>
      <c r="S520" s="69"/>
      <c r="T520" s="110"/>
      <c r="U520" s="107"/>
      <c r="V520" s="48"/>
      <c r="W520" s="52"/>
      <c r="X520" s="48"/>
      <c r="Y520" s="116"/>
      <c r="Z520" s="133"/>
      <c r="AA520" s="131"/>
      <c r="AB520" s="76"/>
      <c r="AC520" s="76"/>
      <c r="AD520" s="76"/>
      <c r="AE520" s="76"/>
      <c r="AF520" s="76"/>
      <c r="AG520" s="145"/>
      <c r="AH520"/>
      <c r="AI520" s="148">
        <f t="shared" si="259"/>
        <v>0</v>
      </c>
      <c r="AJ520" s="148">
        <f t="shared" si="260"/>
        <v>0</v>
      </c>
      <c r="AK520" s="148">
        <f t="shared" si="261"/>
        <v>0</v>
      </c>
      <c r="AL520" s="148">
        <f t="shared" si="262"/>
        <v>0</v>
      </c>
      <c r="AM520" s="148">
        <f t="shared" si="263"/>
        <v>0</v>
      </c>
      <c r="AN520" s="148">
        <f t="shared" si="264"/>
        <v>0</v>
      </c>
      <c r="AO520" s="150"/>
      <c r="AP520" s="149" t="e">
        <f t="shared" si="265"/>
        <v>#DIV/0!</v>
      </c>
      <c r="AQ520" s="149" t="e">
        <f t="shared" si="266"/>
        <v>#DIV/0!</v>
      </c>
      <c r="AR520" s="149" t="e">
        <f t="shared" si="267"/>
        <v>#DIV/0!</v>
      </c>
      <c r="AS520" s="149" t="e">
        <f t="shared" si="268"/>
        <v>#DIV/0!</v>
      </c>
      <c r="AT520" s="149" t="e">
        <f t="shared" si="269"/>
        <v>#DIV/0!</v>
      </c>
      <c r="AU520" s="148">
        <f t="shared" si="270"/>
        <v>0</v>
      </c>
      <c r="AV520" s="149" t="e">
        <f t="shared" si="271"/>
        <v>#DIV/0!</v>
      </c>
      <c r="AW520" s="149" t="e">
        <f t="shared" si="272"/>
        <v>#DIV/0!</v>
      </c>
      <c r="AX520" s="149" t="e">
        <f t="shared" si="273"/>
        <v>#DIV/0!</v>
      </c>
      <c r="AY520" s="149" t="e">
        <f t="shared" si="274"/>
        <v>#DIV/0!</v>
      </c>
      <c r="AZ520" s="149" t="e">
        <f t="shared" si="275"/>
        <v>#DIV/0!</v>
      </c>
      <c r="BA520" s="148">
        <f t="shared" si="276"/>
        <v>0</v>
      </c>
      <c r="BB520" s="149" t="e">
        <f t="shared" si="277"/>
        <v>#DIV/0!</v>
      </c>
      <c r="BC520" s="149" t="e">
        <f t="shared" si="278"/>
        <v>#DIV/0!</v>
      </c>
      <c r="BD520" s="149" t="e">
        <f t="shared" si="279"/>
        <v>#DIV/0!</v>
      </c>
      <c r="BE520" s="149" t="e">
        <f t="shared" si="280"/>
        <v>#DIV/0!</v>
      </c>
      <c r="BF520" s="149" t="e">
        <f t="shared" si="281"/>
        <v>#DIV/0!</v>
      </c>
      <c r="BG520" s="148">
        <f t="shared" si="282"/>
        <v>0</v>
      </c>
      <c r="BH520" s="149" t="e">
        <f t="shared" si="283"/>
        <v>#DIV/0!</v>
      </c>
      <c r="BI520" s="149" t="e">
        <f t="shared" si="284"/>
        <v>#DIV/0!</v>
      </c>
      <c r="BJ520" s="149" t="e">
        <f t="shared" si="285"/>
        <v>#DIV/0!</v>
      </c>
      <c r="BK520" s="149" t="e">
        <f t="shared" si="286"/>
        <v>#DIV/0!</v>
      </c>
      <c r="BL520" s="149" t="e">
        <f t="shared" si="287"/>
        <v>#DIV/0!</v>
      </c>
      <c r="BM520" s="148">
        <f t="shared" si="288"/>
        <v>0</v>
      </c>
      <c r="BN520" s="149" t="e">
        <f t="shared" si="289"/>
        <v>#DIV/0!</v>
      </c>
      <c r="BO520" s="149" t="e">
        <f t="shared" si="290"/>
        <v>#DIV/0!</v>
      </c>
      <c r="BP520" s="149" t="e">
        <f t="shared" si="291"/>
        <v>#DIV/0!</v>
      </c>
      <c r="BQ520" s="149" t="e">
        <f t="shared" si="292"/>
        <v>#DIV/0!</v>
      </c>
      <c r="BR520" s="149" t="e">
        <f t="shared" si="293"/>
        <v>#DIV/0!</v>
      </c>
      <c r="BS520" s="148">
        <f t="shared" si="294"/>
        <v>0</v>
      </c>
      <c r="BT520" s="150"/>
      <c r="BU520" s="150" t="e">
        <f>VLOOKUP(I520,Lists!$D$2:$D$19,1,FALSE)</f>
        <v>#N/A</v>
      </c>
      <c r="BV520" s="150" t="e">
        <f>VLOOKUP($I520,Blends!$B$2:$B$115,1,FALSE)</f>
        <v>#N/A</v>
      </c>
      <c r="BW520" s="150"/>
      <c r="BX520" s="151">
        <f>ROUND(IF($I520="Other HFC Blend",(AA520*$L520*SUMIF(Lists!$E$2:$E$133,'Quarterly Information'!$K520,Exchange_Value)+AA520*$N520*SUMIF(Lists!$E$2:$E$133,'Quarterly Information'!$M520,Exchange_Value)+AA520*$P520*SUMIF(Lists!$E$2:$E$133,'Quarterly Information'!$O520,Exchange_Value)+AA520*$R520*SUMIF(Lists!$E$2:$E$133,'Quarterly Information'!$Q520,Exchange_Value)+AA520*$T520*SUMIF(Lists!$E$2:$E$133,'Quarterly Information'!$S520,Exchange_Value))/1000,AA520*SUMIF(Lists!$E$2:$E$133,$I520,Exchange_Value)/1000),1)</f>
        <v>0</v>
      </c>
      <c r="BY520" s="151">
        <f>ROUND(IF($I520="Other HFC Blend",(AB520*$L520*SUMIF(Lists!$E$2:$E$133,'Quarterly Information'!$K520,Exchange_Value)+AB520*$N520*SUMIF(Lists!$E$2:$E$133,'Quarterly Information'!$M520,Exchange_Value)+AB520*$P520*SUMIF(Lists!$E$2:$E$133,'Quarterly Information'!$O520,Exchange_Value)+AB520*$R520*SUMIF(Lists!$E$2:$E$133,'Quarterly Information'!$Q520,Exchange_Value)+AB520*$T520*SUMIF(Lists!$E$2:$E$133,'Quarterly Information'!$S520,Exchange_Value))/1000,AB520*SUMIF(Lists!$E$2:$E$133,$I520,Exchange_Value)/1000),1)</f>
        <v>0</v>
      </c>
      <c r="BZ520" s="151">
        <f>ROUND(IF($I520="Other HFC Blend",(AC520*$L520*SUMIF(Lists!$E$2:$E$133,'Quarterly Information'!$K520,Exchange_Value)+AC520*$N520*SUMIF(Lists!$E$2:$E$133,'Quarterly Information'!$M520,Exchange_Value)+AC520*$P520*SUMIF(Lists!$E$2:$E$133,'Quarterly Information'!$O520,Exchange_Value)+AC520*$R520*SUMIF(Lists!$E$2:$E$133,'Quarterly Information'!$Q520,Exchange_Value)+AC520*$T520*SUMIF(Lists!$E$2:$E$133,'Quarterly Information'!$S520,Exchange_Value))/1000,AC520*SUMIF(Lists!$E$2:$E$133,$I520,Exchange_Value)/1000),1)</f>
        <v>0</v>
      </c>
      <c r="CA520" s="151">
        <f>ROUND(IF($I520="Other HFC Blend",(AD520*$L520*SUMIF(Lists!$E$2:$E$133,'Quarterly Information'!$K520,Exchange_Value)+AD520*$N520*SUMIF(Lists!$E$2:$E$133,'Quarterly Information'!$M520,Exchange_Value)+AD520*$P520*SUMIF(Lists!$E$2:$E$133,'Quarterly Information'!$O520,Exchange_Value)+AD520*$R520*SUMIF(Lists!$E$2:$E$133,'Quarterly Information'!$Q520,Exchange_Value)+AD520*$T520*SUMIF(Lists!$E$2:$E$133,'Quarterly Information'!$S520,Exchange_Value))/1000,AD520*SUMIF(Lists!$E$2:$E$133,$I520,Exchange_Value)/1000),1)</f>
        <v>0</v>
      </c>
      <c r="CB520" s="151">
        <f>ROUND(IF($I520="Other HFC Blend",(AE520*$L520*SUMIF(Lists!$E$2:$E$133,'Quarterly Information'!$K520,Exchange_Value)+AE520*$N520*SUMIF(Lists!$E$2:$E$133,'Quarterly Information'!$M520,Exchange_Value)+AE520*$P520*SUMIF(Lists!$E$2:$E$133,'Quarterly Information'!$O520,Exchange_Value)+AE520*$R520*SUMIF(Lists!$E$2:$E$133,'Quarterly Information'!$Q520,Exchange_Value)+AE520*$T520*SUMIF(Lists!$E$2:$E$133,'Quarterly Information'!$S520,Exchange_Value))/1000,AE520*SUMIF(Lists!$E$2:$E$133,$I520,Exchange_Value)/1000),1)</f>
        <v>0</v>
      </c>
      <c r="CC520" s="151">
        <f>ROUND(IF($I520="Other HFC Blend",(AF520*$L520*SUMIF(Lists!$E$2:$E$133,'Quarterly Information'!$K520,Exchange_Value)+AF520*$N520*SUMIF(Lists!$E$2:$E$133,'Quarterly Information'!$M520,Exchange_Value)+AF520*$P520*SUMIF(Lists!$E$2:$E$133,'Quarterly Information'!$O520,Exchange_Value)+AF520*$R520*SUMIF(Lists!$E$2:$E$133,'Quarterly Information'!$Q520,Exchange_Value)+AF520*$T520*SUMIF(Lists!$E$2:$E$133,'Quarterly Information'!$S520,Exchange_Value))/1000,AF520*SUMIF(Lists!$E$2:$E$133,$I520,Exchange_Value)/1000),1)</f>
        <v>0</v>
      </c>
    </row>
    <row r="521" spans="1:81" ht="14.1">
      <c r="A521" s="18">
        <v>479</v>
      </c>
      <c r="B521" s="46" t="str">
        <f t="shared" si="295"/>
        <v/>
      </c>
      <c r="C521" s="72"/>
      <c r="D521" s="47"/>
      <c r="E521" s="81"/>
      <c r="F521" s="48"/>
      <c r="G521" s="49"/>
      <c r="H521" s="50"/>
      <c r="I521" s="48"/>
      <c r="J521" s="104"/>
      <c r="K521" s="109"/>
      <c r="L521" s="51"/>
      <c r="M521" s="48"/>
      <c r="N521" s="51"/>
      <c r="O521" s="48"/>
      <c r="P521" s="51"/>
      <c r="Q521" s="69"/>
      <c r="R521" s="51"/>
      <c r="S521" s="69"/>
      <c r="T521" s="110"/>
      <c r="U521" s="107"/>
      <c r="V521" s="48"/>
      <c r="W521" s="52"/>
      <c r="X521" s="48"/>
      <c r="Y521" s="116"/>
      <c r="Z521" s="133"/>
      <c r="AA521" s="131"/>
      <c r="AB521" s="76"/>
      <c r="AC521" s="76"/>
      <c r="AD521" s="76"/>
      <c r="AE521" s="76"/>
      <c r="AF521" s="76"/>
      <c r="AG521" s="145"/>
      <c r="AH521"/>
      <c r="AI521" s="148">
        <f t="shared" si="259"/>
        <v>0</v>
      </c>
      <c r="AJ521" s="148">
        <f t="shared" si="260"/>
        <v>0</v>
      </c>
      <c r="AK521" s="148">
        <f t="shared" si="261"/>
        <v>0</v>
      </c>
      <c r="AL521" s="148">
        <f t="shared" si="262"/>
        <v>0</v>
      </c>
      <c r="AM521" s="148">
        <f t="shared" si="263"/>
        <v>0</v>
      </c>
      <c r="AN521" s="148">
        <f t="shared" si="264"/>
        <v>0</v>
      </c>
      <c r="AO521" s="150"/>
      <c r="AP521" s="149" t="e">
        <f t="shared" si="265"/>
        <v>#DIV/0!</v>
      </c>
      <c r="AQ521" s="149" t="e">
        <f t="shared" si="266"/>
        <v>#DIV/0!</v>
      </c>
      <c r="AR521" s="149" t="e">
        <f t="shared" si="267"/>
        <v>#DIV/0!</v>
      </c>
      <c r="AS521" s="149" t="e">
        <f t="shared" si="268"/>
        <v>#DIV/0!</v>
      </c>
      <c r="AT521" s="149" t="e">
        <f t="shared" si="269"/>
        <v>#DIV/0!</v>
      </c>
      <c r="AU521" s="148">
        <f t="shared" si="270"/>
        <v>0</v>
      </c>
      <c r="AV521" s="149" t="e">
        <f t="shared" si="271"/>
        <v>#DIV/0!</v>
      </c>
      <c r="AW521" s="149" t="e">
        <f t="shared" si="272"/>
        <v>#DIV/0!</v>
      </c>
      <c r="AX521" s="149" t="e">
        <f t="shared" si="273"/>
        <v>#DIV/0!</v>
      </c>
      <c r="AY521" s="149" t="e">
        <f t="shared" si="274"/>
        <v>#DIV/0!</v>
      </c>
      <c r="AZ521" s="149" t="e">
        <f t="shared" si="275"/>
        <v>#DIV/0!</v>
      </c>
      <c r="BA521" s="148">
        <f t="shared" si="276"/>
        <v>0</v>
      </c>
      <c r="BB521" s="149" t="e">
        <f t="shared" si="277"/>
        <v>#DIV/0!</v>
      </c>
      <c r="BC521" s="149" t="e">
        <f t="shared" si="278"/>
        <v>#DIV/0!</v>
      </c>
      <c r="BD521" s="149" t="e">
        <f t="shared" si="279"/>
        <v>#DIV/0!</v>
      </c>
      <c r="BE521" s="149" t="e">
        <f t="shared" si="280"/>
        <v>#DIV/0!</v>
      </c>
      <c r="BF521" s="149" t="e">
        <f t="shared" si="281"/>
        <v>#DIV/0!</v>
      </c>
      <c r="BG521" s="148">
        <f t="shared" si="282"/>
        <v>0</v>
      </c>
      <c r="BH521" s="149" t="e">
        <f t="shared" si="283"/>
        <v>#DIV/0!</v>
      </c>
      <c r="BI521" s="149" t="e">
        <f t="shared" si="284"/>
        <v>#DIV/0!</v>
      </c>
      <c r="BJ521" s="149" t="e">
        <f t="shared" si="285"/>
        <v>#DIV/0!</v>
      </c>
      <c r="BK521" s="149" t="e">
        <f t="shared" si="286"/>
        <v>#DIV/0!</v>
      </c>
      <c r="BL521" s="149" t="e">
        <f t="shared" si="287"/>
        <v>#DIV/0!</v>
      </c>
      <c r="BM521" s="148">
        <f t="shared" si="288"/>
        <v>0</v>
      </c>
      <c r="BN521" s="149" t="e">
        <f t="shared" si="289"/>
        <v>#DIV/0!</v>
      </c>
      <c r="BO521" s="149" t="e">
        <f t="shared" si="290"/>
        <v>#DIV/0!</v>
      </c>
      <c r="BP521" s="149" t="e">
        <f t="shared" si="291"/>
        <v>#DIV/0!</v>
      </c>
      <c r="BQ521" s="149" t="e">
        <f t="shared" si="292"/>
        <v>#DIV/0!</v>
      </c>
      <c r="BR521" s="149" t="e">
        <f t="shared" si="293"/>
        <v>#DIV/0!</v>
      </c>
      <c r="BS521" s="148">
        <f t="shared" si="294"/>
        <v>0</v>
      </c>
      <c r="BT521" s="150"/>
      <c r="BU521" s="150" t="e">
        <f>VLOOKUP(I521,Lists!$D$2:$D$19,1,FALSE)</f>
        <v>#N/A</v>
      </c>
      <c r="BV521" s="150" t="e">
        <f>VLOOKUP($I521,Blends!$B$2:$B$115,1,FALSE)</f>
        <v>#N/A</v>
      </c>
      <c r="BW521" s="150"/>
      <c r="BX521" s="151">
        <f>ROUND(IF($I521="Other HFC Blend",(AA521*$L521*SUMIF(Lists!$E$2:$E$133,'Quarterly Information'!$K521,Exchange_Value)+AA521*$N521*SUMIF(Lists!$E$2:$E$133,'Quarterly Information'!$M521,Exchange_Value)+AA521*$P521*SUMIF(Lists!$E$2:$E$133,'Quarterly Information'!$O521,Exchange_Value)+AA521*$R521*SUMIF(Lists!$E$2:$E$133,'Quarterly Information'!$Q521,Exchange_Value)+AA521*$T521*SUMIF(Lists!$E$2:$E$133,'Quarterly Information'!$S521,Exchange_Value))/1000,AA521*SUMIF(Lists!$E$2:$E$133,$I521,Exchange_Value)/1000),1)</f>
        <v>0</v>
      </c>
      <c r="BY521" s="151">
        <f>ROUND(IF($I521="Other HFC Blend",(AB521*$L521*SUMIF(Lists!$E$2:$E$133,'Quarterly Information'!$K521,Exchange_Value)+AB521*$N521*SUMIF(Lists!$E$2:$E$133,'Quarterly Information'!$M521,Exchange_Value)+AB521*$P521*SUMIF(Lists!$E$2:$E$133,'Quarterly Information'!$O521,Exchange_Value)+AB521*$R521*SUMIF(Lists!$E$2:$E$133,'Quarterly Information'!$Q521,Exchange_Value)+AB521*$T521*SUMIF(Lists!$E$2:$E$133,'Quarterly Information'!$S521,Exchange_Value))/1000,AB521*SUMIF(Lists!$E$2:$E$133,$I521,Exchange_Value)/1000),1)</f>
        <v>0</v>
      </c>
      <c r="BZ521" s="151">
        <f>ROUND(IF($I521="Other HFC Blend",(AC521*$L521*SUMIF(Lists!$E$2:$E$133,'Quarterly Information'!$K521,Exchange_Value)+AC521*$N521*SUMIF(Lists!$E$2:$E$133,'Quarterly Information'!$M521,Exchange_Value)+AC521*$P521*SUMIF(Lists!$E$2:$E$133,'Quarterly Information'!$O521,Exchange_Value)+AC521*$R521*SUMIF(Lists!$E$2:$E$133,'Quarterly Information'!$Q521,Exchange_Value)+AC521*$T521*SUMIF(Lists!$E$2:$E$133,'Quarterly Information'!$S521,Exchange_Value))/1000,AC521*SUMIF(Lists!$E$2:$E$133,$I521,Exchange_Value)/1000),1)</f>
        <v>0</v>
      </c>
      <c r="CA521" s="151">
        <f>ROUND(IF($I521="Other HFC Blend",(AD521*$L521*SUMIF(Lists!$E$2:$E$133,'Quarterly Information'!$K521,Exchange_Value)+AD521*$N521*SUMIF(Lists!$E$2:$E$133,'Quarterly Information'!$M521,Exchange_Value)+AD521*$P521*SUMIF(Lists!$E$2:$E$133,'Quarterly Information'!$O521,Exchange_Value)+AD521*$R521*SUMIF(Lists!$E$2:$E$133,'Quarterly Information'!$Q521,Exchange_Value)+AD521*$T521*SUMIF(Lists!$E$2:$E$133,'Quarterly Information'!$S521,Exchange_Value))/1000,AD521*SUMIF(Lists!$E$2:$E$133,$I521,Exchange_Value)/1000),1)</f>
        <v>0</v>
      </c>
      <c r="CB521" s="151">
        <f>ROUND(IF($I521="Other HFC Blend",(AE521*$L521*SUMIF(Lists!$E$2:$E$133,'Quarterly Information'!$K521,Exchange_Value)+AE521*$N521*SUMIF(Lists!$E$2:$E$133,'Quarterly Information'!$M521,Exchange_Value)+AE521*$P521*SUMIF(Lists!$E$2:$E$133,'Quarterly Information'!$O521,Exchange_Value)+AE521*$R521*SUMIF(Lists!$E$2:$E$133,'Quarterly Information'!$Q521,Exchange_Value)+AE521*$T521*SUMIF(Lists!$E$2:$E$133,'Quarterly Information'!$S521,Exchange_Value))/1000,AE521*SUMIF(Lists!$E$2:$E$133,$I521,Exchange_Value)/1000),1)</f>
        <v>0</v>
      </c>
      <c r="CC521" s="151">
        <f>ROUND(IF($I521="Other HFC Blend",(AF521*$L521*SUMIF(Lists!$E$2:$E$133,'Quarterly Information'!$K521,Exchange_Value)+AF521*$N521*SUMIF(Lists!$E$2:$E$133,'Quarterly Information'!$M521,Exchange_Value)+AF521*$P521*SUMIF(Lists!$E$2:$E$133,'Quarterly Information'!$O521,Exchange_Value)+AF521*$R521*SUMIF(Lists!$E$2:$E$133,'Quarterly Information'!$Q521,Exchange_Value)+AF521*$T521*SUMIF(Lists!$E$2:$E$133,'Quarterly Information'!$S521,Exchange_Value))/1000,AF521*SUMIF(Lists!$E$2:$E$133,$I521,Exchange_Value)/1000),1)</f>
        <v>0</v>
      </c>
    </row>
    <row r="522" spans="1:81" ht="14.1">
      <c r="A522" s="18">
        <v>480</v>
      </c>
      <c r="B522" s="46" t="str">
        <f t="shared" si="295"/>
        <v/>
      </c>
      <c r="C522" s="72"/>
      <c r="D522" s="47"/>
      <c r="E522" s="81"/>
      <c r="F522" s="48"/>
      <c r="G522" s="49"/>
      <c r="H522" s="50"/>
      <c r="I522" s="48"/>
      <c r="J522" s="104"/>
      <c r="K522" s="109"/>
      <c r="L522" s="51"/>
      <c r="M522" s="48"/>
      <c r="N522" s="51"/>
      <c r="O522" s="48"/>
      <c r="P522" s="51"/>
      <c r="Q522" s="69"/>
      <c r="R522" s="51"/>
      <c r="S522" s="69"/>
      <c r="T522" s="110"/>
      <c r="U522" s="107"/>
      <c r="V522" s="48"/>
      <c r="W522" s="52"/>
      <c r="X522" s="48"/>
      <c r="Y522" s="116"/>
      <c r="Z522" s="133"/>
      <c r="AA522" s="131"/>
      <c r="AB522" s="76"/>
      <c r="AC522" s="76"/>
      <c r="AD522" s="76"/>
      <c r="AE522" s="76"/>
      <c r="AF522" s="76"/>
      <c r="AG522" s="145"/>
      <c r="AH522"/>
      <c r="AI522" s="148">
        <f t="shared" si="259"/>
        <v>0</v>
      </c>
      <c r="AJ522" s="148">
        <f t="shared" si="260"/>
        <v>0</v>
      </c>
      <c r="AK522" s="148">
        <f t="shared" si="261"/>
        <v>0</v>
      </c>
      <c r="AL522" s="148">
        <f t="shared" si="262"/>
        <v>0</v>
      </c>
      <c r="AM522" s="148">
        <f t="shared" si="263"/>
        <v>0</v>
      </c>
      <c r="AN522" s="148">
        <f t="shared" si="264"/>
        <v>0</v>
      </c>
      <c r="AO522" s="150"/>
      <c r="AP522" s="149" t="e">
        <f t="shared" si="265"/>
        <v>#DIV/0!</v>
      </c>
      <c r="AQ522" s="149" t="e">
        <f t="shared" si="266"/>
        <v>#DIV/0!</v>
      </c>
      <c r="AR522" s="149" t="e">
        <f t="shared" si="267"/>
        <v>#DIV/0!</v>
      </c>
      <c r="AS522" s="149" t="e">
        <f t="shared" si="268"/>
        <v>#DIV/0!</v>
      </c>
      <c r="AT522" s="149" t="e">
        <f t="shared" si="269"/>
        <v>#DIV/0!</v>
      </c>
      <c r="AU522" s="148">
        <f t="shared" si="270"/>
        <v>0</v>
      </c>
      <c r="AV522" s="149" t="e">
        <f t="shared" si="271"/>
        <v>#DIV/0!</v>
      </c>
      <c r="AW522" s="149" t="e">
        <f t="shared" si="272"/>
        <v>#DIV/0!</v>
      </c>
      <c r="AX522" s="149" t="e">
        <f t="shared" si="273"/>
        <v>#DIV/0!</v>
      </c>
      <c r="AY522" s="149" t="e">
        <f t="shared" si="274"/>
        <v>#DIV/0!</v>
      </c>
      <c r="AZ522" s="149" t="e">
        <f t="shared" si="275"/>
        <v>#DIV/0!</v>
      </c>
      <c r="BA522" s="148">
        <f t="shared" si="276"/>
        <v>0</v>
      </c>
      <c r="BB522" s="149" t="e">
        <f t="shared" si="277"/>
        <v>#DIV/0!</v>
      </c>
      <c r="BC522" s="149" t="e">
        <f t="shared" si="278"/>
        <v>#DIV/0!</v>
      </c>
      <c r="BD522" s="149" t="e">
        <f t="shared" si="279"/>
        <v>#DIV/0!</v>
      </c>
      <c r="BE522" s="149" t="e">
        <f t="shared" si="280"/>
        <v>#DIV/0!</v>
      </c>
      <c r="BF522" s="149" t="e">
        <f t="shared" si="281"/>
        <v>#DIV/0!</v>
      </c>
      <c r="BG522" s="148">
        <f t="shared" si="282"/>
        <v>0</v>
      </c>
      <c r="BH522" s="149" t="e">
        <f t="shared" si="283"/>
        <v>#DIV/0!</v>
      </c>
      <c r="BI522" s="149" t="e">
        <f t="shared" si="284"/>
        <v>#DIV/0!</v>
      </c>
      <c r="BJ522" s="149" t="e">
        <f t="shared" si="285"/>
        <v>#DIV/0!</v>
      </c>
      <c r="BK522" s="149" t="e">
        <f t="shared" si="286"/>
        <v>#DIV/0!</v>
      </c>
      <c r="BL522" s="149" t="e">
        <f t="shared" si="287"/>
        <v>#DIV/0!</v>
      </c>
      <c r="BM522" s="148">
        <f t="shared" si="288"/>
        <v>0</v>
      </c>
      <c r="BN522" s="149" t="e">
        <f t="shared" si="289"/>
        <v>#DIV/0!</v>
      </c>
      <c r="BO522" s="149" t="e">
        <f t="shared" si="290"/>
        <v>#DIV/0!</v>
      </c>
      <c r="BP522" s="149" t="e">
        <f t="shared" si="291"/>
        <v>#DIV/0!</v>
      </c>
      <c r="BQ522" s="149" t="e">
        <f t="shared" si="292"/>
        <v>#DIV/0!</v>
      </c>
      <c r="BR522" s="149" t="e">
        <f t="shared" si="293"/>
        <v>#DIV/0!</v>
      </c>
      <c r="BS522" s="148">
        <f t="shared" si="294"/>
        <v>0</v>
      </c>
      <c r="BT522" s="150"/>
      <c r="BU522" s="150" t="e">
        <f>VLOOKUP(I522,Lists!$D$2:$D$19,1,FALSE)</f>
        <v>#N/A</v>
      </c>
      <c r="BV522" s="150" t="e">
        <f>VLOOKUP($I522,Blends!$B$2:$B$115,1,FALSE)</f>
        <v>#N/A</v>
      </c>
      <c r="BW522" s="150"/>
      <c r="BX522" s="151">
        <f>ROUND(IF($I522="Other HFC Blend",(AA522*$L522*SUMIF(Lists!$E$2:$E$133,'Quarterly Information'!$K522,Exchange_Value)+AA522*$N522*SUMIF(Lists!$E$2:$E$133,'Quarterly Information'!$M522,Exchange_Value)+AA522*$P522*SUMIF(Lists!$E$2:$E$133,'Quarterly Information'!$O522,Exchange_Value)+AA522*$R522*SUMIF(Lists!$E$2:$E$133,'Quarterly Information'!$Q522,Exchange_Value)+AA522*$T522*SUMIF(Lists!$E$2:$E$133,'Quarterly Information'!$S522,Exchange_Value))/1000,AA522*SUMIF(Lists!$E$2:$E$133,$I522,Exchange_Value)/1000),1)</f>
        <v>0</v>
      </c>
      <c r="BY522" s="151">
        <f>ROUND(IF($I522="Other HFC Blend",(AB522*$L522*SUMIF(Lists!$E$2:$E$133,'Quarterly Information'!$K522,Exchange_Value)+AB522*$N522*SUMIF(Lists!$E$2:$E$133,'Quarterly Information'!$M522,Exchange_Value)+AB522*$P522*SUMIF(Lists!$E$2:$E$133,'Quarterly Information'!$O522,Exchange_Value)+AB522*$R522*SUMIF(Lists!$E$2:$E$133,'Quarterly Information'!$Q522,Exchange_Value)+AB522*$T522*SUMIF(Lists!$E$2:$E$133,'Quarterly Information'!$S522,Exchange_Value))/1000,AB522*SUMIF(Lists!$E$2:$E$133,$I522,Exchange_Value)/1000),1)</f>
        <v>0</v>
      </c>
      <c r="BZ522" s="151">
        <f>ROUND(IF($I522="Other HFC Blend",(AC522*$L522*SUMIF(Lists!$E$2:$E$133,'Quarterly Information'!$K522,Exchange_Value)+AC522*$N522*SUMIF(Lists!$E$2:$E$133,'Quarterly Information'!$M522,Exchange_Value)+AC522*$P522*SUMIF(Lists!$E$2:$E$133,'Quarterly Information'!$O522,Exchange_Value)+AC522*$R522*SUMIF(Lists!$E$2:$E$133,'Quarterly Information'!$Q522,Exchange_Value)+AC522*$T522*SUMIF(Lists!$E$2:$E$133,'Quarterly Information'!$S522,Exchange_Value))/1000,AC522*SUMIF(Lists!$E$2:$E$133,$I522,Exchange_Value)/1000),1)</f>
        <v>0</v>
      </c>
      <c r="CA522" s="151">
        <f>ROUND(IF($I522="Other HFC Blend",(AD522*$L522*SUMIF(Lists!$E$2:$E$133,'Quarterly Information'!$K522,Exchange_Value)+AD522*$N522*SUMIF(Lists!$E$2:$E$133,'Quarterly Information'!$M522,Exchange_Value)+AD522*$P522*SUMIF(Lists!$E$2:$E$133,'Quarterly Information'!$O522,Exchange_Value)+AD522*$R522*SUMIF(Lists!$E$2:$E$133,'Quarterly Information'!$Q522,Exchange_Value)+AD522*$T522*SUMIF(Lists!$E$2:$E$133,'Quarterly Information'!$S522,Exchange_Value))/1000,AD522*SUMIF(Lists!$E$2:$E$133,$I522,Exchange_Value)/1000),1)</f>
        <v>0</v>
      </c>
      <c r="CB522" s="151">
        <f>ROUND(IF($I522="Other HFC Blend",(AE522*$L522*SUMIF(Lists!$E$2:$E$133,'Quarterly Information'!$K522,Exchange_Value)+AE522*$N522*SUMIF(Lists!$E$2:$E$133,'Quarterly Information'!$M522,Exchange_Value)+AE522*$P522*SUMIF(Lists!$E$2:$E$133,'Quarterly Information'!$O522,Exchange_Value)+AE522*$R522*SUMIF(Lists!$E$2:$E$133,'Quarterly Information'!$Q522,Exchange_Value)+AE522*$T522*SUMIF(Lists!$E$2:$E$133,'Quarterly Information'!$S522,Exchange_Value))/1000,AE522*SUMIF(Lists!$E$2:$E$133,$I522,Exchange_Value)/1000),1)</f>
        <v>0</v>
      </c>
      <c r="CC522" s="151">
        <f>ROUND(IF($I522="Other HFC Blend",(AF522*$L522*SUMIF(Lists!$E$2:$E$133,'Quarterly Information'!$K522,Exchange_Value)+AF522*$N522*SUMIF(Lists!$E$2:$E$133,'Quarterly Information'!$M522,Exchange_Value)+AF522*$P522*SUMIF(Lists!$E$2:$E$133,'Quarterly Information'!$O522,Exchange_Value)+AF522*$R522*SUMIF(Lists!$E$2:$E$133,'Quarterly Information'!$Q522,Exchange_Value)+AF522*$T522*SUMIF(Lists!$E$2:$E$133,'Quarterly Information'!$S522,Exchange_Value))/1000,AF522*SUMIF(Lists!$E$2:$E$133,$I522,Exchange_Value)/1000),1)</f>
        <v>0</v>
      </c>
    </row>
    <row r="523" spans="1:81" ht="14.1">
      <c r="A523" s="18">
        <v>481</v>
      </c>
      <c r="B523" s="46" t="str">
        <f t="shared" si="295"/>
        <v/>
      </c>
      <c r="C523" s="72"/>
      <c r="D523" s="47"/>
      <c r="E523" s="81"/>
      <c r="F523" s="48"/>
      <c r="G523" s="49"/>
      <c r="H523" s="50"/>
      <c r="I523" s="48"/>
      <c r="J523" s="104"/>
      <c r="K523" s="109"/>
      <c r="L523" s="51"/>
      <c r="M523" s="48"/>
      <c r="N523" s="51"/>
      <c r="O523" s="48"/>
      <c r="P523" s="51"/>
      <c r="Q523" s="69"/>
      <c r="R523" s="51"/>
      <c r="S523" s="69"/>
      <c r="T523" s="110"/>
      <c r="U523" s="107"/>
      <c r="V523" s="48"/>
      <c r="W523" s="52"/>
      <c r="X523" s="48"/>
      <c r="Y523" s="116"/>
      <c r="Z523" s="133"/>
      <c r="AA523" s="131"/>
      <c r="AB523" s="76"/>
      <c r="AC523" s="76"/>
      <c r="AD523" s="76"/>
      <c r="AE523" s="76"/>
      <c r="AF523" s="76"/>
      <c r="AG523" s="145"/>
      <c r="AH523"/>
      <c r="AI523" s="148">
        <f t="shared" si="259"/>
        <v>0</v>
      </c>
      <c r="AJ523" s="148">
        <f t="shared" si="260"/>
        <v>0</v>
      </c>
      <c r="AK523" s="148">
        <f t="shared" si="261"/>
        <v>0</v>
      </c>
      <c r="AL523" s="148">
        <f t="shared" si="262"/>
        <v>0</v>
      </c>
      <c r="AM523" s="148">
        <f t="shared" si="263"/>
        <v>0</v>
      </c>
      <c r="AN523" s="148">
        <f t="shared" si="264"/>
        <v>0</v>
      </c>
      <c r="AO523" s="150"/>
      <c r="AP523" s="149" t="e">
        <f t="shared" si="265"/>
        <v>#DIV/0!</v>
      </c>
      <c r="AQ523" s="149" t="e">
        <f t="shared" si="266"/>
        <v>#DIV/0!</v>
      </c>
      <c r="AR523" s="149" t="e">
        <f t="shared" si="267"/>
        <v>#DIV/0!</v>
      </c>
      <c r="AS523" s="149" t="e">
        <f t="shared" si="268"/>
        <v>#DIV/0!</v>
      </c>
      <c r="AT523" s="149" t="e">
        <f t="shared" si="269"/>
        <v>#DIV/0!</v>
      </c>
      <c r="AU523" s="148">
        <f t="shared" si="270"/>
        <v>0</v>
      </c>
      <c r="AV523" s="149" t="e">
        <f t="shared" si="271"/>
        <v>#DIV/0!</v>
      </c>
      <c r="AW523" s="149" t="e">
        <f t="shared" si="272"/>
        <v>#DIV/0!</v>
      </c>
      <c r="AX523" s="149" t="e">
        <f t="shared" si="273"/>
        <v>#DIV/0!</v>
      </c>
      <c r="AY523" s="149" t="e">
        <f t="shared" si="274"/>
        <v>#DIV/0!</v>
      </c>
      <c r="AZ523" s="149" t="e">
        <f t="shared" si="275"/>
        <v>#DIV/0!</v>
      </c>
      <c r="BA523" s="148">
        <f t="shared" si="276"/>
        <v>0</v>
      </c>
      <c r="BB523" s="149" t="e">
        <f t="shared" si="277"/>
        <v>#DIV/0!</v>
      </c>
      <c r="BC523" s="149" t="e">
        <f t="shared" si="278"/>
        <v>#DIV/0!</v>
      </c>
      <c r="BD523" s="149" t="e">
        <f t="shared" si="279"/>
        <v>#DIV/0!</v>
      </c>
      <c r="BE523" s="149" t="e">
        <f t="shared" si="280"/>
        <v>#DIV/0!</v>
      </c>
      <c r="BF523" s="149" t="e">
        <f t="shared" si="281"/>
        <v>#DIV/0!</v>
      </c>
      <c r="BG523" s="148">
        <f t="shared" si="282"/>
        <v>0</v>
      </c>
      <c r="BH523" s="149" t="e">
        <f t="shared" si="283"/>
        <v>#DIV/0!</v>
      </c>
      <c r="BI523" s="149" t="e">
        <f t="shared" si="284"/>
        <v>#DIV/0!</v>
      </c>
      <c r="BJ523" s="149" t="e">
        <f t="shared" si="285"/>
        <v>#DIV/0!</v>
      </c>
      <c r="BK523" s="149" t="e">
        <f t="shared" si="286"/>
        <v>#DIV/0!</v>
      </c>
      <c r="BL523" s="149" t="e">
        <f t="shared" si="287"/>
        <v>#DIV/0!</v>
      </c>
      <c r="BM523" s="148">
        <f t="shared" si="288"/>
        <v>0</v>
      </c>
      <c r="BN523" s="149" t="e">
        <f t="shared" si="289"/>
        <v>#DIV/0!</v>
      </c>
      <c r="BO523" s="149" t="e">
        <f t="shared" si="290"/>
        <v>#DIV/0!</v>
      </c>
      <c r="BP523" s="149" t="e">
        <f t="shared" si="291"/>
        <v>#DIV/0!</v>
      </c>
      <c r="BQ523" s="149" t="e">
        <f t="shared" si="292"/>
        <v>#DIV/0!</v>
      </c>
      <c r="BR523" s="149" t="e">
        <f t="shared" si="293"/>
        <v>#DIV/0!</v>
      </c>
      <c r="BS523" s="148">
        <f t="shared" si="294"/>
        <v>0</v>
      </c>
      <c r="BT523" s="150"/>
      <c r="BU523" s="150" t="e">
        <f>VLOOKUP(I523,Lists!$D$2:$D$19,1,FALSE)</f>
        <v>#N/A</v>
      </c>
      <c r="BV523" s="150" t="e">
        <f>VLOOKUP($I523,Blends!$B$2:$B$115,1,FALSE)</f>
        <v>#N/A</v>
      </c>
      <c r="BW523" s="150"/>
      <c r="BX523" s="151">
        <f>ROUND(IF($I523="Other HFC Blend",(AA523*$L523*SUMIF(Lists!$E$2:$E$133,'Quarterly Information'!$K523,Exchange_Value)+AA523*$N523*SUMIF(Lists!$E$2:$E$133,'Quarterly Information'!$M523,Exchange_Value)+AA523*$P523*SUMIF(Lists!$E$2:$E$133,'Quarterly Information'!$O523,Exchange_Value)+AA523*$R523*SUMIF(Lists!$E$2:$E$133,'Quarterly Information'!$Q523,Exchange_Value)+AA523*$T523*SUMIF(Lists!$E$2:$E$133,'Quarterly Information'!$S523,Exchange_Value))/1000,AA523*SUMIF(Lists!$E$2:$E$133,$I523,Exchange_Value)/1000),1)</f>
        <v>0</v>
      </c>
      <c r="BY523" s="151">
        <f>ROUND(IF($I523="Other HFC Blend",(AB523*$L523*SUMIF(Lists!$E$2:$E$133,'Quarterly Information'!$K523,Exchange_Value)+AB523*$N523*SUMIF(Lists!$E$2:$E$133,'Quarterly Information'!$M523,Exchange_Value)+AB523*$P523*SUMIF(Lists!$E$2:$E$133,'Quarterly Information'!$O523,Exchange_Value)+AB523*$R523*SUMIF(Lists!$E$2:$E$133,'Quarterly Information'!$Q523,Exchange_Value)+AB523*$T523*SUMIF(Lists!$E$2:$E$133,'Quarterly Information'!$S523,Exchange_Value))/1000,AB523*SUMIF(Lists!$E$2:$E$133,$I523,Exchange_Value)/1000),1)</f>
        <v>0</v>
      </c>
      <c r="BZ523" s="151">
        <f>ROUND(IF($I523="Other HFC Blend",(AC523*$L523*SUMIF(Lists!$E$2:$E$133,'Quarterly Information'!$K523,Exchange_Value)+AC523*$N523*SUMIF(Lists!$E$2:$E$133,'Quarterly Information'!$M523,Exchange_Value)+AC523*$P523*SUMIF(Lists!$E$2:$E$133,'Quarterly Information'!$O523,Exchange_Value)+AC523*$R523*SUMIF(Lists!$E$2:$E$133,'Quarterly Information'!$Q523,Exchange_Value)+AC523*$T523*SUMIF(Lists!$E$2:$E$133,'Quarterly Information'!$S523,Exchange_Value))/1000,AC523*SUMIF(Lists!$E$2:$E$133,$I523,Exchange_Value)/1000),1)</f>
        <v>0</v>
      </c>
      <c r="CA523" s="151">
        <f>ROUND(IF($I523="Other HFC Blend",(AD523*$L523*SUMIF(Lists!$E$2:$E$133,'Quarterly Information'!$K523,Exchange_Value)+AD523*$N523*SUMIF(Lists!$E$2:$E$133,'Quarterly Information'!$M523,Exchange_Value)+AD523*$P523*SUMIF(Lists!$E$2:$E$133,'Quarterly Information'!$O523,Exchange_Value)+AD523*$R523*SUMIF(Lists!$E$2:$E$133,'Quarterly Information'!$Q523,Exchange_Value)+AD523*$T523*SUMIF(Lists!$E$2:$E$133,'Quarterly Information'!$S523,Exchange_Value))/1000,AD523*SUMIF(Lists!$E$2:$E$133,$I523,Exchange_Value)/1000),1)</f>
        <v>0</v>
      </c>
      <c r="CB523" s="151">
        <f>ROUND(IF($I523="Other HFC Blend",(AE523*$L523*SUMIF(Lists!$E$2:$E$133,'Quarterly Information'!$K523,Exchange_Value)+AE523*$N523*SUMIF(Lists!$E$2:$E$133,'Quarterly Information'!$M523,Exchange_Value)+AE523*$P523*SUMIF(Lists!$E$2:$E$133,'Quarterly Information'!$O523,Exchange_Value)+AE523*$R523*SUMIF(Lists!$E$2:$E$133,'Quarterly Information'!$Q523,Exchange_Value)+AE523*$T523*SUMIF(Lists!$E$2:$E$133,'Quarterly Information'!$S523,Exchange_Value))/1000,AE523*SUMIF(Lists!$E$2:$E$133,$I523,Exchange_Value)/1000),1)</f>
        <v>0</v>
      </c>
      <c r="CC523" s="151">
        <f>ROUND(IF($I523="Other HFC Blend",(AF523*$L523*SUMIF(Lists!$E$2:$E$133,'Quarterly Information'!$K523,Exchange_Value)+AF523*$N523*SUMIF(Lists!$E$2:$E$133,'Quarterly Information'!$M523,Exchange_Value)+AF523*$P523*SUMIF(Lists!$E$2:$E$133,'Quarterly Information'!$O523,Exchange_Value)+AF523*$R523*SUMIF(Lists!$E$2:$E$133,'Quarterly Information'!$Q523,Exchange_Value)+AF523*$T523*SUMIF(Lists!$E$2:$E$133,'Quarterly Information'!$S523,Exchange_Value))/1000,AF523*SUMIF(Lists!$E$2:$E$133,$I523,Exchange_Value)/1000),1)</f>
        <v>0</v>
      </c>
    </row>
    <row r="524" spans="1:81" ht="14.1">
      <c r="A524" s="18">
        <v>482</v>
      </c>
      <c r="B524" s="46" t="str">
        <f t="shared" si="295"/>
        <v/>
      </c>
      <c r="C524" s="72"/>
      <c r="D524" s="47"/>
      <c r="E524" s="81"/>
      <c r="F524" s="48"/>
      <c r="G524" s="49"/>
      <c r="H524" s="50"/>
      <c r="I524" s="48"/>
      <c r="J524" s="104"/>
      <c r="K524" s="109"/>
      <c r="L524" s="51"/>
      <c r="M524" s="48"/>
      <c r="N524" s="51"/>
      <c r="O524" s="48"/>
      <c r="P524" s="51"/>
      <c r="Q524" s="69"/>
      <c r="R524" s="51"/>
      <c r="S524" s="69"/>
      <c r="T524" s="110"/>
      <c r="U524" s="107"/>
      <c r="V524" s="48"/>
      <c r="W524" s="52"/>
      <c r="X524" s="48"/>
      <c r="Y524" s="116"/>
      <c r="Z524" s="133"/>
      <c r="AA524" s="131"/>
      <c r="AB524" s="76"/>
      <c r="AC524" s="76"/>
      <c r="AD524" s="76"/>
      <c r="AE524" s="76"/>
      <c r="AF524" s="76"/>
      <c r="AG524" s="145"/>
      <c r="AH524"/>
      <c r="AI524" s="148">
        <f t="shared" si="259"/>
        <v>0</v>
      </c>
      <c r="AJ524" s="148">
        <f t="shared" si="260"/>
        <v>0</v>
      </c>
      <c r="AK524" s="148">
        <f t="shared" si="261"/>
        <v>0</v>
      </c>
      <c r="AL524" s="148">
        <f t="shared" si="262"/>
        <v>0</v>
      </c>
      <c r="AM524" s="148">
        <f t="shared" si="263"/>
        <v>0</v>
      </c>
      <c r="AN524" s="148">
        <f t="shared" si="264"/>
        <v>0</v>
      </c>
      <c r="AO524" s="150"/>
      <c r="AP524" s="149" t="e">
        <f t="shared" si="265"/>
        <v>#DIV/0!</v>
      </c>
      <c r="AQ524" s="149" t="e">
        <f t="shared" si="266"/>
        <v>#DIV/0!</v>
      </c>
      <c r="AR524" s="149" t="e">
        <f t="shared" si="267"/>
        <v>#DIV/0!</v>
      </c>
      <c r="AS524" s="149" t="e">
        <f t="shared" si="268"/>
        <v>#DIV/0!</v>
      </c>
      <c r="AT524" s="149" t="e">
        <f t="shared" si="269"/>
        <v>#DIV/0!</v>
      </c>
      <c r="AU524" s="148">
        <f t="shared" si="270"/>
        <v>0</v>
      </c>
      <c r="AV524" s="149" t="e">
        <f t="shared" si="271"/>
        <v>#DIV/0!</v>
      </c>
      <c r="AW524" s="149" t="e">
        <f t="shared" si="272"/>
        <v>#DIV/0!</v>
      </c>
      <c r="AX524" s="149" t="e">
        <f t="shared" si="273"/>
        <v>#DIV/0!</v>
      </c>
      <c r="AY524" s="149" t="e">
        <f t="shared" si="274"/>
        <v>#DIV/0!</v>
      </c>
      <c r="AZ524" s="149" t="e">
        <f t="shared" si="275"/>
        <v>#DIV/0!</v>
      </c>
      <c r="BA524" s="148">
        <f t="shared" si="276"/>
        <v>0</v>
      </c>
      <c r="BB524" s="149" t="e">
        <f t="shared" si="277"/>
        <v>#DIV/0!</v>
      </c>
      <c r="BC524" s="149" t="e">
        <f t="shared" si="278"/>
        <v>#DIV/0!</v>
      </c>
      <c r="BD524" s="149" t="e">
        <f t="shared" si="279"/>
        <v>#DIV/0!</v>
      </c>
      <c r="BE524" s="149" t="e">
        <f t="shared" si="280"/>
        <v>#DIV/0!</v>
      </c>
      <c r="BF524" s="149" t="e">
        <f t="shared" si="281"/>
        <v>#DIV/0!</v>
      </c>
      <c r="BG524" s="148">
        <f t="shared" si="282"/>
        <v>0</v>
      </c>
      <c r="BH524" s="149" t="e">
        <f t="shared" si="283"/>
        <v>#DIV/0!</v>
      </c>
      <c r="BI524" s="149" t="e">
        <f t="shared" si="284"/>
        <v>#DIV/0!</v>
      </c>
      <c r="BJ524" s="149" t="e">
        <f t="shared" si="285"/>
        <v>#DIV/0!</v>
      </c>
      <c r="BK524" s="149" t="e">
        <f t="shared" si="286"/>
        <v>#DIV/0!</v>
      </c>
      <c r="BL524" s="149" t="e">
        <f t="shared" si="287"/>
        <v>#DIV/0!</v>
      </c>
      <c r="BM524" s="148">
        <f t="shared" si="288"/>
        <v>0</v>
      </c>
      <c r="BN524" s="149" t="e">
        <f t="shared" si="289"/>
        <v>#DIV/0!</v>
      </c>
      <c r="BO524" s="149" t="e">
        <f t="shared" si="290"/>
        <v>#DIV/0!</v>
      </c>
      <c r="BP524" s="149" t="e">
        <f t="shared" si="291"/>
        <v>#DIV/0!</v>
      </c>
      <c r="BQ524" s="149" t="e">
        <f t="shared" si="292"/>
        <v>#DIV/0!</v>
      </c>
      <c r="BR524" s="149" t="e">
        <f t="shared" si="293"/>
        <v>#DIV/0!</v>
      </c>
      <c r="BS524" s="148">
        <f t="shared" si="294"/>
        <v>0</v>
      </c>
      <c r="BT524" s="150"/>
      <c r="BU524" s="150" t="e">
        <f>VLOOKUP(I524,Lists!$D$2:$D$19,1,FALSE)</f>
        <v>#N/A</v>
      </c>
      <c r="BV524" s="150" t="e">
        <f>VLOOKUP($I524,Blends!$B$2:$B$115,1,FALSE)</f>
        <v>#N/A</v>
      </c>
      <c r="BW524" s="150"/>
      <c r="BX524" s="151">
        <f>ROUND(IF($I524="Other HFC Blend",(AA524*$L524*SUMIF(Lists!$E$2:$E$133,'Quarterly Information'!$K524,Exchange_Value)+AA524*$N524*SUMIF(Lists!$E$2:$E$133,'Quarterly Information'!$M524,Exchange_Value)+AA524*$P524*SUMIF(Lists!$E$2:$E$133,'Quarterly Information'!$O524,Exchange_Value)+AA524*$R524*SUMIF(Lists!$E$2:$E$133,'Quarterly Information'!$Q524,Exchange_Value)+AA524*$T524*SUMIF(Lists!$E$2:$E$133,'Quarterly Information'!$S524,Exchange_Value))/1000,AA524*SUMIF(Lists!$E$2:$E$133,$I524,Exchange_Value)/1000),1)</f>
        <v>0</v>
      </c>
      <c r="BY524" s="151">
        <f>ROUND(IF($I524="Other HFC Blend",(AB524*$L524*SUMIF(Lists!$E$2:$E$133,'Quarterly Information'!$K524,Exchange_Value)+AB524*$N524*SUMIF(Lists!$E$2:$E$133,'Quarterly Information'!$M524,Exchange_Value)+AB524*$P524*SUMIF(Lists!$E$2:$E$133,'Quarterly Information'!$O524,Exchange_Value)+AB524*$R524*SUMIF(Lists!$E$2:$E$133,'Quarterly Information'!$Q524,Exchange_Value)+AB524*$T524*SUMIF(Lists!$E$2:$E$133,'Quarterly Information'!$S524,Exchange_Value))/1000,AB524*SUMIF(Lists!$E$2:$E$133,$I524,Exchange_Value)/1000),1)</f>
        <v>0</v>
      </c>
      <c r="BZ524" s="151">
        <f>ROUND(IF($I524="Other HFC Blend",(AC524*$L524*SUMIF(Lists!$E$2:$E$133,'Quarterly Information'!$K524,Exchange_Value)+AC524*$N524*SUMIF(Lists!$E$2:$E$133,'Quarterly Information'!$M524,Exchange_Value)+AC524*$P524*SUMIF(Lists!$E$2:$E$133,'Quarterly Information'!$O524,Exchange_Value)+AC524*$R524*SUMIF(Lists!$E$2:$E$133,'Quarterly Information'!$Q524,Exchange_Value)+AC524*$T524*SUMIF(Lists!$E$2:$E$133,'Quarterly Information'!$S524,Exchange_Value))/1000,AC524*SUMIF(Lists!$E$2:$E$133,$I524,Exchange_Value)/1000),1)</f>
        <v>0</v>
      </c>
      <c r="CA524" s="151">
        <f>ROUND(IF($I524="Other HFC Blend",(AD524*$L524*SUMIF(Lists!$E$2:$E$133,'Quarterly Information'!$K524,Exchange_Value)+AD524*$N524*SUMIF(Lists!$E$2:$E$133,'Quarterly Information'!$M524,Exchange_Value)+AD524*$P524*SUMIF(Lists!$E$2:$E$133,'Quarterly Information'!$O524,Exchange_Value)+AD524*$R524*SUMIF(Lists!$E$2:$E$133,'Quarterly Information'!$Q524,Exchange_Value)+AD524*$T524*SUMIF(Lists!$E$2:$E$133,'Quarterly Information'!$S524,Exchange_Value))/1000,AD524*SUMIF(Lists!$E$2:$E$133,$I524,Exchange_Value)/1000),1)</f>
        <v>0</v>
      </c>
      <c r="CB524" s="151">
        <f>ROUND(IF($I524="Other HFC Blend",(AE524*$L524*SUMIF(Lists!$E$2:$E$133,'Quarterly Information'!$K524,Exchange_Value)+AE524*$N524*SUMIF(Lists!$E$2:$E$133,'Quarterly Information'!$M524,Exchange_Value)+AE524*$P524*SUMIF(Lists!$E$2:$E$133,'Quarterly Information'!$O524,Exchange_Value)+AE524*$R524*SUMIF(Lists!$E$2:$E$133,'Quarterly Information'!$Q524,Exchange_Value)+AE524*$T524*SUMIF(Lists!$E$2:$E$133,'Quarterly Information'!$S524,Exchange_Value))/1000,AE524*SUMIF(Lists!$E$2:$E$133,$I524,Exchange_Value)/1000),1)</f>
        <v>0</v>
      </c>
      <c r="CC524" s="151">
        <f>ROUND(IF($I524="Other HFC Blend",(AF524*$L524*SUMIF(Lists!$E$2:$E$133,'Quarterly Information'!$K524,Exchange_Value)+AF524*$N524*SUMIF(Lists!$E$2:$E$133,'Quarterly Information'!$M524,Exchange_Value)+AF524*$P524*SUMIF(Lists!$E$2:$E$133,'Quarterly Information'!$O524,Exchange_Value)+AF524*$R524*SUMIF(Lists!$E$2:$E$133,'Quarterly Information'!$Q524,Exchange_Value)+AF524*$T524*SUMIF(Lists!$E$2:$E$133,'Quarterly Information'!$S524,Exchange_Value))/1000,AF524*SUMIF(Lists!$E$2:$E$133,$I524,Exchange_Value)/1000),1)</f>
        <v>0</v>
      </c>
    </row>
    <row r="525" spans="1:81" ht="14.1">
      <c r="A525" s="18">
        <v>483</v>
      </c>
      <c r="B525" s="46" t="str">
        <f t="shared" si="295"/>
        <v/>
      </c>
      <c r="C525" s="72"/>
      <c r="D525" s="47"/>
      <c r="E525" s="81"/>
      <c r="F525" s="48"/>
      <c r="G525" s="49"/>
      <c r="H525" s="50"/>
      <c r="I525" s="48"/>
      <c r="J525" s="104"/>
      <c r="K525" s="109"/>
      <c r="L525" s="51"/>
      <c r="M525" s="48"/>
      <c r="N525" s="51"/>
      <c r="O525" s="48"/>
      <c r="P525" s="51"/>
      <c r="Q525" s="69"/>
      <c r="R525" s="51"/>
      <c r="S525" s="69"/>
      <c r="T525" s="110"/>
      <c r="U525" s="107"/>
      <c r="V525" s="48"/>
      <c r="W525" s="52"/>
      <c r="X525" s="48"/>
      <c r="Y525" s="116"/>
      <c r="Z525" s="133"/>
      <c r="AA525" s="131"/>
      <c r="AB525" s="76"/>
      <c r="AC525" s="76"/>
      <c r="AD525" s="76"/>
      <c r="AE525" s="76"/>
      <c r="AF525" s="76"/>
      <c r="AG525" s="145"/>
      <c r="AH525"/>
      <c r="AI525" s="148">
        <f t="shared" si="259"/>
        <v>0</v>
      </c>
      <c r="AJ525" s="148">
        <f t="shared" si="260"/>
        <v>0</v>
      </c>
      <c r="AK525" s="148">
        <f t="shared" si="261"/>
        <v>0</v>
      </c>
      <c r="AL525" s="148">
        <f t="shared" si="262"/>
        <v>0</v>
      </c>
      <c r="AM525" s="148">
        <f t="shared" si="263"/>
        <v>0</v>
      </c>
      <c r="AN525" s="148">
        <f t="shared" si="264"/>
        <v>0</v>
      </c>
      <c r="AO525" s="150"/>
      <c r="AP525" s="149" t="e">
        <f t="shared" si="265"/>
        <v>#DIV/0!</v>
      </c>
      <c r="AQ525" s="149" t="e">
        <f t="shared" si="266"/>
        <v>#DIV/0!</v>
      </c>
      <c r="AR525" s="149" t="e">
        <f t="shared" si="267"/>
        <v>#DIV/0!</v>
      </c>
      <c r="AS525" s="149" t="e">
        <f t="shared" si="268"/>
        <v>#DIV/0!</v>
      </c>
      <c r="AT525" s="149" t="e">
        <f t="shared" si="269"/>
        <v>#DIV/0!</v>
      </c>
      <c r="AU525" s="148">
        <f t="shared" si="270"/>
        <v>0</v>
      </c>
      <c r="AV525" s="149" t="e">
        <f t="shared" si="271"/>
        <v>#DIV/0!</v>
      </c>
      <c r="AW525" s="149" t="e">
        <f t="shared" si="272"/>
        <v>#DIV/0!</v>
      </c>
      <c r="AX525" s="149" t="e">
        <f t="shared" si="273"/>
        <v>#DIV/0!</v>
      </c>
      <c r="AY525" s="149" t="e">
        <f t="shared" si="274"/>
        <v>#DIV/0!</v>
      </c>
      <c r="AZ525" s="149" t="e">
        <f t="shared" si="275"/>
        <v>#DIV/0!</v>
      </c>
      <c r="BA525" s="148">
        <f t="shared" si="276"/>
        <v>0</v>
      </c>
      <c r="BB525" s="149" t="e">
        <f t="shared" si="277"/>
        <v>#DIV/0!</v>
      </c>
      <c r="BC525" s="149" t="e">
        <f t="shared" si="278"/>
        <v>#DIV/0!</v>
      </c>
      <c r="BD525" s="149" t="e">
        <f t="shared" si="279"/>
        <v>#DIV/0!</v>
      </c>
      <c r="BE525" s="149" t="e">
        <f t="shared" si="280"/>
        <v>#DIV/0!</v>
      </c>
      <c r="BF525" s="149" t="e">
        <f t="shared" si="281"/>
        <v>#DIV/0!</v>
      </c>
      <c r="BG525" s="148">
        <f t="shared" si="282"/>
        <v>0</v>
      </c>
      <c r="BH525" s="149" t="e">
        <f t="shared" si="283"/>
        <v>#DIV/0!</v>
      </c>
      <c r="BI525" s="149" t="e">
        <f t="shared" si="284"/>
        <v>#DIV/0!</v>
      </c>
      <c r="BJ525" s="149" t="e">
        <f t="shared" si="285"/>
        <v>#DIV/0!</v>
      </c>
      <c r="BK525" s="149" t="e">
        <f t="shared" si="286"/>
        <v>#DIV/0!</v>
      </c>
      <c r="BL525" s="149" t="e">
        <f t="shared" si="287"/>
        <v>#DIV/0!</v>
      </c>
      <c r="BM525" s="148">
        <f t="shared" si="288"/>
        <v>0</v>
      </c>
      <c r="BN525" s="149" t="e">
        <f t="shared" si="289"/>
        <v>#DIV/0!</v>
      </c>
      <c r="BO525" s="149" t="e">
        <f t="shared" si="290"/>
        <v>#DIV/0!</v>
      </c>
      <c r="BP525" s="149" t="e">
        <f t="shared" si="291"/>
        <v>#DIV/0!</v>
      </c>
      <c r="BQ525" s="149" t="e">
        <f t="shared" si="292"/>
        <v>#DIV/0!</v>
      </c>
      <c r="BR525" s="149" t="e">
        <f t="shared" si="293"/>
        <v>#DIV/0!</v>
      </c>
      <c r="BS525" s="148">
        <f t="shared" si="294"/>
        <v>0</v>
      </c>
      <c r="BT525" s="150"/>
      <c r="BU525" s="150" t="e">
        <f>VLOOKUP(I525,Lists!$D$2:$D$19,1,FALSE)</f>
        <v>#N/A</v>
      </c>
      <c r="BV525" s="150" t="e">
        <f>VLOOKUP($I525,Blends!$B$2:$B$115,1,FALSE)</f>
        <v>#N/A</v>
      </c>
      <c r="BW525" s="150"/>
      <c r="BX525" s="151">
        <f>ROUND(IF($I525="Other HFC Blend",(AA525*$L525*SUMIF(Lists!$E$2:$E$133,'Quarterly Information'!$K525,Exchange_Value)+AA525*$N525*SUMIF(Lists!$E$2:$E$133,'Quarterly Information'!$M525,Exchange_Value)+AA525*$P525*SUMIF(Lists!$E$2:$E$133,'Quarterly Information'!$O525,Exchange_Value)+AA525*$R525*SUMIF(Lists!$E$2:$E$133,'Quarterly Information'!$Q525,Exchange_Value)+AA525*$T525*SUMIF(Lists!$E$2:$E$133,'Quarterly Information'!$S525,Exchange_Value))/1000,AA525*SUMIF(Lists!$E$2:$E$133,$I525,Exchange_Value)/1000),1)</f>
        <v>0</v>
      </c>
      <c r="BY525" s="151">
        <f>ROUND(IF($I525="Other HFC Blend",(AB525*$L525*SUMIF(Lists!$E$2:$E$133,'Quarterly Information'!$K525,Exchange_Value)+AB525*$N525*SUMIF(Lists!$E$2:$E$133,'Quarterly Information'!$M525,Exchange_Value)+AB525*$P525*SUMIF(Lists!$E$2:$E$133,'Quarterly Information'!$O525,Exchange_Value)+AB525*$R525*SUMIF(Lists!$E$2:$E$133,'Quarterly Information'!$Q525,Exchange_Value)+AB525*$T525*SUMIF(Lists!$E$2:$E$133,'Quarterly Information'!$S525,Exchange_Value))/1000,AB525*SUMIF(Lists!$E$2:$E$133,$I525,Exchange_Value)/1000),1)</f>
        <v>0</v>
      </c>
      <c r="BZ525" s="151">
        <f>ROUND(IF($I525="Other HFC Blend",(AC525*$L525*SUMIF(Lists!$E$2:$E$133,'Quarterly Information'!$K525,Exchange_Value)+AC525*$N525*SUMIF(Lists!$E$2:$E$133,'Quarterly Information'!$M525,Exchange_Value)+AC525*$P525*SUMIF(Lists!$E$2:$E$133,'Quarterly Information'!$O525,Exchange_Value)+AC525*$R525*SUMIF(Lists!$E$2:$E$133,'Quarterly Information'!$Q525,Exchange_Value)+AC525*$T525*SUMIF(Lists!$E$2:$E$133,'Quarterly Information'!$S525,Exchange_Value))/1000,AC525*SUMIF(Lists!$E$2:$E$133,$I525,Exchange_Value)/1000),1)</f>
        <v>0</v>
      </c>
      <c r="CA525" s="151">
        <f>ROUND(IF($I525="Other HFC Blend",(AD525*$L525*SUMIF(Lists!$E$2:$E$133,'Quarterly Information'!$K525,Exchange_Value)+AD525*$N525*SUMIF(Lists!$E$2:$E$133,'Quarterly Information'!$M525,Exchange_Value)+AD525*$P525*SUMIF(Lists!$E$2:$E$133,'Quarterly Information'!$O525,Exchange_Value)+AD525*$R525*SUMIF(Lists!$E$2:$E$133,'Quarterly Information'!$Q525,Exchange_Value)+AD525*$T525*SUMIF(Lists!$E$2:$E$133,'Quarterly Information'!$S525,Exchange_Value))/1000,AD525*SUMIF(Lists!$E$2:$E$133,$I525,Exchange_Value)/1000),1)</f>
        <v>0</v>
      </c>
      <c r="CB525" s="151">
        <f>ROUND(IF($I525="Other HFC Blend",(AE525*$L525*SUMIF(Lists!$E$2:$E$133,'Quarterly Information'!$K525,Exchange_Value)+AE525*$N525*SUMIF(Lists!$E$2:$E$133,'Quarterly Information'!$M525,Exchange_Value)+AE525*$P525*SUMIF(Lists!$E$2:$E$133,'Quarterly Information'!$O525,Exchange_Value)+AE525*$R525*SUMIF(Lists!$E$2:$E$133,'Quarterly Information'!$Q525,Exchange_Value)+AE525*$T525*SUMIF(Lists!$E$2:$E$133,'Quarterly Information'!$S525,Exchange_Value))/1000,AE525*SUMIF(Lists!$E$2:$E$133,$I525,Exchange_Value)/1000),1)</f>
        <v>0</v>
      </c>
      <c r="CC525" s="151">
        <f>ROUND(IF($I525="Other HFC Blend",(AF525*$L525*SUMIF(Lists!$E$2:$E$133,'Quarterly Information'!$K525,Exchange_Value)+AF525*$N525*SUMIF(Lists!$E$2:$E$133,'Quarterly Information'!$M525,Exchange_Value)+AF525*$P525*SUMIF(Lists!$E$2:$E$133,'Quarterly Information'!$O525,Exchange_Value)+AF525*$R525*SUMIF(Lists!$E$2:$E$133,'Quarterly Information'!$Q525,Exchange_Value)+AF525*$T525*SUMIF(Lists!$E$2:$E$133,'Quarterly Information'!$S525,Exchange_Value))/1000,AF525*SUMIF(Lists!$E$2:$E$133,$I525,Exchange_Value)/1000),1)</f>
        <v>0</v>
      </c>
    </row>
    <row r="526" spans="1:81" ht="14.1">
      <c r="A526" s="18">
        <v>484</v>
      </c>
      <c r="B526" s="46" t="str">
        <f t="shared" si="295"/>
        <v/>
      </c>
      <c r="C526" s="72"/>
      <c r="D526" s="47"/>
      <c r="E526" s="81"/>
      <c r="F526" s="48"/>
      <c r="G526" s="49"/>
      <c r="H526" s="50"/>
      <c r="I526" s="48"/>
      <c r="J526" s="104"/>
      <c r="K526" s="109"/>
      <c r="L526" s="51"/>
      <c r="M526" s="48"/>
      <c r="N526" s="51"/>
      <c r="O526" s="48"/>
      <c r="P526" s="51"/>
      <c r="Q526" s="69"/>
      <c r="R526" s="51"/>
      <c r="S526" s="69"/>
      <c r="T526" s="110"/>
      <c r="U526" s="107"/>
      <c r="V526" s="48"/>
      <c r="W526" s="52"/>
      <c r="X526" s="48"/>
      <c r="Y526" s="116"/>
      <c r="Z526" s="133"/>
      <c r="AA526" s="131"/>
      <c r="AB526" s="76"/>
      <c r="AC526" s="76"/>
      <c r="AD526" s="76"/>
      <c r="AE526" s="76"/>
      <c r="AF526" s="76"/>
      <c r="AG526" s="145"/>
      <c r="AH526"/>
      <c r="AI526" s="148">
        <f t="shared" si="259"/>
        <v>0</v>
      </c>
      <c r="AJ526" s="148">
        <f t="shared" si="260"/>
        <v>0</v>
      </c>
      <c r="AK526" s="148">
        <f t="shared" si="261"/>
        <v>0</v>
      </c>
      <c r="AL526" s="148">
        <f t="shared" si="262"/>
        <v>0</v>
      </c>
      <c r="AM526" s="148">
        <f t="shared" si="263"/>
        <v>0</v>
      </c>
      <c r="AN526" s="148">
        <f t="shared" si="264"/>
        <v>0</v>
      </c>
      <c r="AO526" s="150"/>
      <c r="AP526" s="149" t="e">
        <f t="shared" si="265"/>
        <v>#DIV/0!</v>
      </c>
      <c r="AQ526" s="149" t="e">
        <f t="shared" si="266"/>
        <v>#DIV/0!</v>
      </c>
      <c r="AR526" s="149" t="e">
        <f t="shared" si="267"/>
        <v>#DIV/0!</v>
      </c>
      <c r="AS526" s="149" t="e">
        <f t="shared" si="268"/>
        <v>#DIV/0!</v>
      </c>
      <c r="AT526" s="149" t="e">
        <f t="shared" si="269"/>
        <v>#DIV/0!</v>
      </c>
      <c r="AU526" s="148">
        <f t="shared" si="270"/>
        <v>0</v>
      </c>
      <c r="AV526" s="149" t="e">
        <f t="shared" si="271"/>
        <v>#DIV/0!</v>
      </c>
      <c r="AW526" s="149" t="e">
        <f t="shared" si="272"/>
        <v>#DIV/0!</v>
      </c>
      <c r="AX526" s="149" t="e">
        <f t="shared" si="273"/>
        <v>#DIV/0!</v>
      </c>
      <c r="AY526" s="149" t="e">
        <f t="shared" si="274"/>
        <v>#DIV/0!</v>
      </c>
      <c r="AZ526" s="149" t="e">
        <f t="shared" si="275"/>
        <v>#DIV/0!</v>
      </c>
      <c r="BA526" s="148">
        <f t="shared" si="276"/>
        <v>0</v>
      </c>
      <c r="BB526" s="149" t="e">
        <f t="shared" si="277"/>
        <v>#DIV/0!</v>
      </c>
      <c r="BC526" s="149" t="e">
        <f t="shared" si="278"/>
        <v>#DIV/0!</v>
      </c>
      <c r="BD526" s="149" t="e">
        <f t="shared" si="279"/>
        <v>#DIV/0!</v>
      </c>
      <c r="BE526" s="149" t="e">
        <f t="shared" si="280"/>
        <v>#DIV/0!</v>
      </c>
      <c r="BF526" s="149" t="e">
        <f t="shared" si="281"/>
        <v>#DIV/0!</v>
      </c>
      <c r="BG526" s="148">
        <f t="shared" si="282"/>
        <v>0</v>
      </c>
      <c r="BH526" s="149" t="e">
        <f t="shared" si="283"/>
        <v>#DIV/0!</v>
      </c>
      <c r="BI526" s="149" t="e">
        <f t="shared" si="284"/>
        <v>#DIV/0!</v>
      </c>
      <c r="BJ526" s="149" t="e">
        <f t="shared" si="285"/>
        <v>#DIV/0!</v>
      </c>
      <c r="BK526" s="149" t="e">
        <f t="shared" si="286"/>
        <v>#DIV/0!</v>
      </c>
      <c r="BL526" s="149" t="e">
        <f t="shared" si="287"/>
        <v>#DIV/0!</v>
      </c>
      <c r="BM526" s="148">
        <f t="shared" si="288"/>
        <v>0</v>
      </c>
      <c r="BN526" s="149" t="e">
        <f t="shared" si="289"/>
        <v>#DIV/0!</v>
      </c>
      <c r="BO526" s="149" t="e">
        <f t="shared" si="290"/>
        <v>#DIV/0!</v>
      </c>
      <c r="BP526" s="149" t="e">
        <f t="shared" si="291"/>
        <v>#DIV/0!</v>
      </c>
      <c r="BQ526" s="149" t="e">
        <f t="shared" si="292"/>
        <v>#DIV/0!</v>
      </c>
      <c r="BR526" s="149" t="e">
        <f t="shared" si="293"/>
        <v>#DIV/0!</v>
      </c>
      <c r="BS526" s="148">
        <f t="shared" si="294"/>
        <v>0</v>
      </c>
      <c r="BT526" s="150"/>
      <c r="BU526" s="150" t="e">
        <f>VLOOKUP(I526,Lists!$D$2:$D$19,1,FALSE)</f>
        <v>#N/A</v>
      </c>
      <c r="BV526" s="150" t="e">
        <f>VLOOKUP($I526,Blends!$B$2:$B$115,1,FALSE)</f>
        <v>#N/A</v>
      </c>
      <c r="BW526" s="150"/>
      <c r="BX526" s="151">
        <f>ROUND(IF($I526="Other HFC Blend",(AA526*$L526*SUMIF(Lists!$E$2:$E$133,'Quarterly Information'!$K526,Exchange_Value)+AA526*$N526*SUMIF(Lists!$E$2:$E$133,'Quarterly Information'!$M526,Exchange_Value)+AA526*$P526*SUMIF(Lists!$E$2:$E$133,'Quarterly Information'!$O526,Exchange_Value)+AA526*$R526*SUMIF(Lists!$E$2:$E$133,'Quarterly Information'!$Q526,Exchange_Value)+AA526*$T526*SUMIF(Lists!$E$2:$E$133,'Quarterly Information'!$S526,Exchange_Value))/1000,AA526*SUMIF(Lists!$E$2:$E$133,$I526,Exchange_Value)/1000),1)</f>
        <v>0</v>
      </c>
      <c r="BY526" s="151">
        <f>ROUND(IF($I526="Other HFC Blend",(AB526*$L526*SUMIF(Lists!$E$2:$E$133,'Quarterly Information'!$K526,Exchange_Value)+AB526*$N526*SUMIF(Lists!$E$2:$E$133,'Quarterly Information'!$M526,Exchange_Value)+AB526*$P526*SUMIF(Lists!$E$2:$E$133,'Quarterly Information'!$O526,Exchange_Value)+AB526*$R526*SUMIF(Lists!$E$2:$E$133,'Quarterly Information'!$Q526,Exchange_Value)+AB526*$T526*SUMIF(Lists!$E$2:$E$133,'Quarterly Information'!$S526,Exchange_Value))/1000,AB526*SUMIF(Lists!$E$2:$E$133,$I526,Exchange_Value)/1000),1)</f>
        <v>0</v>
      </c>
      <c r="BZ526" s="151">
        <f>ROUND(IF($I526="Other HFC Blend",(AC526*$L526*SUMIF(Lists!$E$2:$E$133,'Quarterly Information'!$K526,Exchange_Value)+AC526*$N526*SUMIF(Lists!$E$2:$E$133,'Quarterly Information'!$M526,Exchange_Value)+AC526*$P526*SUMIF(Lists!$E$2:$E$133,'Quarterly Information'!$O526,Exchange_Value)+AC526*$R526*SUMIF(Lists!$E$2:$E$133,'Quarterly Information'!$Q526,Exchange_Value)+AC526*$T526*SUMIF(Lists!$E$2:$E$133,'Quarterly Information'!$S526,Exchange_Value))/1000,AC526*SUMIF(Lists!$E$2:$E$133,$I526,Exchange_Value)/1000),1)</f>
        <v>0</v>
      </c>
      <c r="CA526" s="151">
        <f>ROUND(IF($I526="Other HFC Blend",(AD526*$L526*SUMIF(Lists!$E$2:$E$133,'Quarterly Information'!$K526,Exchange_Value)+AD526*$N526*SUMIF(Lists!$E$2:$E$133,'Quarterly Information'!$M526,Exchange_Value)+AD526*$P526*SUMIF(Lists!$E$2:$E$133,'Quarterly Information'!$O526,Exchange_Value)+AD526*$R526*SUMIF(Lists!$E$2:$E$133,'Quarterly Information'!$Q526,Exchange_Value)+AD526*$T526*SUMIF(Lists!$E$2:$E$133,'Quarterly Information'!$S526,Exchange_Value))/1000,AD526*SUMIF(Lists!$E$2:$E$133,$I526,Exchange_Value)/1000),1)</f>
        <v>0</v>
      </c>
      <c r="CB526" s="151">
        <f>ROUND(IF($I526="Other HFC Blend",(AE526*$L526*SUMIF(Lists!$E$2:$E$133,'Quarterly Information'!$K526,Exchange_Value)+AE526*$N526*SUMIF(Lists!$E$2:$E$133,'Quarterly Information'!$M526,Exchange_Value)+AE526*$P526*SUMIF(Lists!$E$2:$E$133,'Quarterly Information'!$O526,Exchange_Value)+AE526*$R526*SUMIF(Lists!$E$2:$E$133,'Quarterly Information'!$Q526,Exchange_Value)+AE526*$T526*SUMIF(Lists!$E$2:$E$133,'Quarterly Information'!$S526,Exchange_Value))/1000,AE526*SUMIF(Lists!$E$2:$E$133,$I526,Exchange_Value)/1000),1)</f>
        <v>0</v>
      </c>
      <c r="CC526" s="151">
        <f>ROUND(IF($I526="Other HFC Blend",(AF526*$L526*SUMIF(Lists!$E$2:$E$133,'Quarterly Information'!$K526,Exchange_Value)+AF526*$N526*SUMIF(Lists!$E$2:$E$133,'Quarterly Information'!$M526,Exchange_Value)+AF526*$P526*SUMIF(Lists!$E$2:$E$133,'Quarterly Information'!$O526,Exchange_Value)+AF526*$R526*SUMIF(Lists!$E$2:$E$133,'Quarterly Information'!$Q526,Exchange_Value)+AF526*$T526*SUMIF(Lists!$E$2:$E$133,'Quarterly Information'!$S526,Exchange_Value))/1000,AF526*SUMIF(Lists!$E$2:$E$133,$I526,Exchange_Value)/1000),1)</f>
        <v>0</v>
      </c>
    </row>
    <row r="527" spans="1:81" ht="14.1">
      <c r="A527" s="18">
        <v>485</v>
      </c>
      <c r="B527" s="46" t="str">
        <f t="shared" si="295"/>
        <v/>
      </c>
      <c r="C527" s="72"/>
      <c r="D527" s="47"/>
      <c r="E527" s="81"/>
      <c r="F527" s="48"/>
      <c r="G527" s="49"/>
      <c r="H527" s="50"/>
      <c r="I527" s="48"/>
      <c r="J527" s="104"/>
      <c r="K527" s="109"/>
      <c r="L527" s="51"/>
      <c r="M527" s="48"/>
      <c r="N527" s="51"/>
      <c r="O527" s="48"/>
      <c r="P527" s="51"/>
      <c r="Q527" s="69"/>
      <c r="R527" s="51"/>
      <c r="S527" s="69"/>
      <c r="T527" s="110"/>
      <c r="U527" s="107"/>
      <c r="V527" s="48"/>
      <c r="W527" s="52"/>
      <c r="X527" s="48"/>
      <c r="Y527" s="116"/>
      <c r="Z527" s="133"/>
      <c r="AA527" s="131"/>
      <c r="AB527" s="76"/>
      <c r="AC527" s="76"/>
      <c r="AD527" s="76"/>
      <c r="AE527" s="76"/>
      <c r="AF527" s="76"/>
      <c r="AG527" s="145"/>
      <c r="AH527"/>
      <c r="AI527" s="148">
        <f t="shared" si="259"/>
        <v>0</v>
      </c>
      <c r="AJ527" s="148">
        <f t="shared" si="260"/>
        <v>0</v>
      </c>
      <c r="AK527" s="148">
        <f t="shared" si="261"/>
        <v>0</v>
      </c>
      <c r="AL527" s="148">
        <f t="shared" si="262"/>
        <v>0</v>
      </c>
      <c r="AM527" s="148">
        <f t="shared" si="263"/>
        <v>0</v>
      </c>
      <c r="AN527" s="148">
        <f t="shared" si="264"/>
        <v>0</v>
      </c>
      <c r="AO527" s="150"/>
      <c r="AP527" s="149" t="e">
        <f t="shared" si="265"/>
        <v>#DIV/0!</v>
      </c>
      <c r="AQ527" s="149" t="e">
        <f t="shared" si="266"/>
        <v>#DIV/0!</v>
      </c>
      <c r="AR527" s="149" t="e">
        <f t="shared" si="267"/>
        <v>#DIV/0!</v>
      </c>
      <c r="AS527" s="149" t="e">
        <f t="shared" si="268"/>
        <v>#DIV/0!</v>
      </c>
      <c r="AT527" s="149" t="e">
        <f t="shared" si="269"/>
        <v>#DIV/0!</v>
      </c>
      <c r="AU527" s="148">
        <f t="shared" si="270"/>
        <v>0</v>
      </c>
      <c r="AV527" s="149" t="e">
        <f t="shared" si="271"/>
        <v>#DIV/0!</v>
      </c>
      <c r="AW527" s="149" t="e">
        <f t="shared" si="272"/>
        <v>#DIV/0!</v>
      </c>
      <c r="AX527" s="149" t="e">
        <f t="shared" si="273"/>
        <v>#DIV/0!</v>
      </c>
      <c r="AY527" s="149" t="e">
        <f t="shared" si="274"/>
        <v>#DIV/0!</v>
      </c>
      <c r="AZ527" s="149" t="e">
        <f t="shared" si="275"/>
        <v>#DIV/0!</v>
      </c>
      <c r="BA527" s="148">
        <f t="shared" si="276"/>
        <v>0</v>
      </c>
      <c r="BB527" s="149" t="e">
        <f t="shared" si="277"/>
        <v>#DIV/0!</v>
      </c>
      <c r="BC527" s="149" t="e">
        <f t="shared" si="278"/>
        <v>#DIV/0!</v>
      </c>
      <c r="BD527" s="149" t="e">
        <f t="shared" si="279"/>
        <v>#DIV/0!</v>
      </c>
      <c r="BE527" s="149" t="e">
        <f t="shared" si="280"/>
        <v>#DIV/0!</v>
      </c>
      <c r="BF527" s="149" t="e">
        <f t="shared" si="281"/>
        <v>#DIV/0!</v>
      </c>
      <c r="BG527" s="148">
        <f t="shared" si="282"/>
        <v>0</v>
      </c>
      <c r="BH527" s="149" t="e">
        <f t="shared" si="283"/>
        <v>#DIV/0!</v>
      </c>
      <c r="BI527" s="149" t="e">
        <f t="shared" si="284"/>
        <v>#DIV/0!</v>
      </c>
      <c r="BJ527" s="149" t="e">
        <f t="shared" si="285"/>
        <v>#DIV/0!</v>
      </c>
      <c r="BK527" s="149" t="e">
        <f t="shared" si="286"/>
        <v>#DIV/0!</v>
      </c>
      <c r="BL527" s="149" t="e">
        <f t="shared" si="287"/>
        <v>#DIV/0!</v>
      </c>
      <c r="BM527" s="148">
        <f t="shared" si="288"/>
        <v>0</v>
      </c>
      <c r="BN527" s="149" t="e">
        <f t="shared" si="289"/>
        <v>#DIV/0!</v>
      </c>
      <c r="BO527" s="149" t="e">
        <f t="shared" si="290"/>
        <v>#DIV/0!</v>
      </c>
      <c r="BP527" s="149" t="e">
        <f t="shared" si="291"/>
        <v>#DIV/0!</v>
      </c>
      <c r="BQ527" s="149" t="e">
        <f t="shared" si="292"/>
        <v>#DIV/0!</v>
      </c>
      <c r="BR527" s="149" t="e">
        <f t="shared" si="293"/>
        <v>#DIV/0!</v>
      </c>
      <c r="BS527" s="148">
        <f t="shared" si="294"/>
        <v>0</v>
      </c>
      <c r="BT527" s="150"/>
      <c r="BU527" s="150" t="e">
        <f>VLOOKUP(I527,Lists!$D$2:$D$19,1,FALSE)</f>
        <v>#N/A</v>
      </c>
      <c r="BV527" s="150" t="e">
        <f>VLOOKUP($I527,Blends!$B$2:$B$115,1,FALSE)</f>
        <v>#N/A</v>
      </c>
      <c r="BW527" s="150"/>
      <c r="BX527" s="151">
        <f>ROUND(IF($I527="Other HFC Blend",(AA527*$L527*SUMIF(Lists!$E$2:$E$133,'Quarterly Information'!$K527,Exchange_Value)+AA527*$N527*SUMIF(Lists!$E$2:$E$133,'Quarterly Information'!$M527,Exchange_Value)+AA527*$P527*SUMIF(Lists!$E$2:$E$133,'Quarterly Information'!$O527,Exchange_Value)+AA527*$R527*SUMIF(Lists!$E$2:$E$133,'Quarterly Information'!$Q527,Exchange_Value)+AA527*$T527*SUMIF(Lists!$E$2:$E$133,'Quarterly Information'!$S527,Exchange_Value))/1000,AA527*SUMIF(Lists!$E$2:$E$133,$I527,Exchange_Value)/1000),1)</f>
        <v>0</v>
      </c>
      <c r="BY527" s="151">
        <f>ROUND(IF($I527="Other HFC Blend",(AB527*$L527*SUMIF(Lists!$E$2:$E$133,'Quarterly Information'!$K527,Exchange_Value)+AB527*$N527*SUMIF(Lists!$E$2:$E$133,'Quarterly Information'!$M527,Exchange_Value)+AB527*$P527*SUMIF(Lists!$E$2:$E$133,'Quarterly Information'!$O527,Exchange_Value)+AB527*$R527*SUMIF(Lists!$E$2:$E$133,'Quarterly Information'!$Q527,Exchange_Value)+AB527*$T527*SUMIF(Lists!$E$2:$E$133,'Quarterly Information'!$S527,Exchange_Value))/1000,AB527*SUMIF(Lists!$E$2:$E$133,$I527,Exchange_Value)/1000),1)</f>
        <v>0</v>
      </c>
      <c r="BZ527" s="151">
        <f>ROUND(IF($I527="Other HFC Blend",(AC527*$L527*SUMIF(Lists!$E$2:$E$133,'Quarterly Information'!$K527,Exchange_Value)+AC527*$N527*SUMIF(Lists!$E$2:$E$133,'Quarterly Information'!$M527,Exchange_Value)+AC527*$P527*SUMIF(Lists!$E$2:$E$133,'Quarterly Information'!$O527,Exchange_Value)+AC527*$R527*SUMIF(Lists!$E$2:$E$133,'Quarterly Information'!$Q527,Exchange_Value)+AC527*$T527*SUMIF(Lists!$E$2:$E$133,'Quarterly Information'!$S527,Exchange_Value))/1000,AC527*SUMIF(Lists!$E$2:$E$133,$I527,Exchange_Value)/1000),1)</f>
        <v>0</v>
      </c>
      <c r="CA527" s="151">
        <f>ROUND(IF($I527="Other HFC Blend",(AD527*$L527*SUMIF(Lists!$E$2:$E$133,'Quarterly Information'!$K527,Exchange_Value)+AD527*$N527*SUMIF(Lists!$E$2:$E$133,'Quarterly Information'!$M527,Exchange_Value)+AD527*$P527*SUMIF(Lists!$E$2:$E$133,'Quarterly Information'!$O527,Exchange_Value)+AD527*$R527*SUMIF(Lists!$E$2:$E$133,'Quarterly Information'!$Q527,Exchange_Value)+AD527*$T527*SUMIF(Lists!$E$2:$E$133,'Quarterly Information'!$S527,Exchange_Value))/1000,AD527*SUMIF(Lists!$E$2:$E$133,$I527,Exchange_Value)/1000),1)</f>
        <v>0</v>
      </c>
      <c r="CB527" s="151">
        <f>ROUND(IF($I527="Other HFC Blend",(AE527*$L527*SUMIF(Lists!$E$2:$E$133,'Quarterly Information'!$K527,Exchange_Value)+AE527*$N527*SUMIF(Lists!$E$2:$E$133,'Quarterly Information'!$M527,Exchange_Value)+AE527*$P527*SUMIF(Lists!$E$2:$E$133,'Quarterly Information'!$O527,Exchange_Value)+AE527*$R527*SUMIF(Lists!$E$2:$E$133,'Quarterly Information'!$Q527,Exchange_Value)+AE527*$T527*SUMIF(Lists!$E$2:$E$133,'Quarterly Information'!$S527,Exchange_Value))/1000,AE527*SUMIF(Lists!$E$2:$E$133,$I527,Exchange_Value)/1000),1)</f>
        <v>0</v>
      </c>
      <c r="CC527" s="151">
        <f>ROUND(IF($I527="Other HFC Blend",(AF527*$L527*SUMIF(Lists!$E$2:$E$133,'Quarterly Information'!$K527,Exchange_Value)+AF527*$N527*SUMIF(Lists!$E$2:$E$133,'Quarterly Information'!$M527,Exchange_Value)+AF527*$P527*SUMIF(Lists!$E$2:$E$133,'Quarterly Information'!$O527,Exchange_Value)+AF527*$R527*SUMIF(Lists!$E$2:$E$133,'Quarterly Information'!$Q527,Exchange_Value)+AF527*$T527*SUMIF(Lists!$E$2:$E$133,'Quarterly Information'!$S527,Exchange_Value))/1000,AF527*SUMIF(Lists!$E$2:$E$133,$I527,Exchange_Value)/1000),1)</f>
        <v>0</v>
      </c>
    </row>
    <row r="528" spans="1:81" ht="14.1">
      <c r="A528" s="18">
        <v>486</v>
      </c>
      <c r="B528" s="46" t="str">
        <f t="shared" si="295"/>
        <v/>
      </c>
      <c r="C528" s="72"/>
      <c r="D528" s="47"/>
      <c r="E528" s="81"/>
      <c r="F528" s="48"/>
      <c r="G528" s="49"/>
      <c r="H528" s="50"/>
      <c r="I528" s="48"/>
      <c r="J528" s="104"/>
      <c r="K528" s="109"/>
      <c r="L528" s="51"/>
      <c r="M528" s="48"/>
      <c r="N528" s="51"/>
      <c r="O528" s="48"/>
      <c r="P528" s="51"/>
      <c r="Q528" s="69"/>
      <c r="R528" s="51"/>
      <c r="S528" s="69"/>
      <c r="T528" s="110"/>
      <c r="U528" s="107"/>
      <c r="V528" s="48"/>
      <c r="W528" s="52"/>
      <c r="X528" s="48"/>
      <c r="Y528" s="116"/>
      <c r="Z528" s="133"/>
      <c r="AA528" s="131"/>
      <c r="AB528" s="76"/>
      <c r="AC528" s="76"/>
      <c r="AD528" s="76"/>
      <c r="AE528" s="76"/>
      <c r="AF528" s="76"/>
      <c r="AG528" s="145"/>
      <c r="AH528"/>
      <c r="AI528" s="148">
        <f t="shared" si="259"/>
        <v>0</v>
      </c>
      <c r="AJ528" s="148">
        <f t="shared" si="260"/>
        <v>0</v>
      </c>
      <c r="AK528" s="148">
        <f t="shared" si="261"/>
        <v>0</v>
      </c>
      <c r="AL528" s="148">
        <f t="shared" si="262"/>
        <v>0</v>
      </c>
      <c r="AM528" s="148">
        <f t="shared" si="263"/>
        <v>0</v>
      </c>
      <c r="AN528" s="148">
        <f t="shared" si="264"/>
        <v>0</v>
      </c>
      <c r="AO528" s="150"/>
      <c r="AP528" s="149" t="e">
        <f t="shared" si="265"/>
        <v>#DIV/0!</v>
      </c>
      <c r="AQ528" s="149" t="e">
        <f t="shared" si="266"/>
        <v>#DIV/0!</v>
      </c>
      <c r="AR528" s="149" t="e">
        <f t="shared" si="267"/>
        <v>#DIV/0!</v>
      </c>
      <c r="AS528" s="149" t="e">
        <f t="shared" si="268"/>
        <v>#DIV/0!</v>
      </c>
      <c r="AT528" s="149" t="e">
        <f t="shared" si="269"/>
        <v>#DIV/0!</v>
      </c>
      <c r="AU528" s="148">
        <f t="shared" si="270"/>
        <v>0</v>
      </c>
      <c r="AV528" s="149" t="e">
        <f t="shared" si="271"/>
        <v>#DIV/0!</v>
      </c>
      <c r="AW528" s="149" t="e">
        <f t="shared" si="272"/>
        <v>#DIV/0!</v>
      </c>
      <c r="AX528" s="149" t="e">
        <f t="shared" si="273"/>
        <v>#DIV/0!</v>
      </c>
      <c r="AY528" s="149" t="e">
        <f t="shared" si="274"/>
        <v>#DIV/0!</v>
      </c>
      <c r="AZ528" s="149" t="e">
        <f t="shared" si="275"/>
        <v>#DIV/0!</v>
      </c>
      <c r="BA528" s="148">
        <f t="shared" si="276"/>
        <v>0</v>
      </c>
      <c r="BB528" s="149" t="e">
        <f t="shared" si="277"/>
        <v>#DIV/0!</v>
      </c>
      <c r="BC528" s="149" t="e">
        <f t="shared" si="278"/>
        <v>#DIV/0!</v>
      </c>
      <c r="BD528" s="149" t="e">
        <f t="shared" si="279"/>
        <v>#DIV/0!</v>
      </c>
      <c r="BE528" s="149" t="e">
        <f t="shared" si="280"/>
        <v>#DIV/0!</v>
      </c>
      <c r="BF528" s="149" t="e">
        <f t="shared" si="281"/>
        <v>#DIV/0!</v>
      </c>
      <c r="BG528" s="148">
        <f t="shared" si="282"/>
        <v>0</v>
      </c>
      <c r="BH528" s="149" t="e">
        <f t="shared" si="283"/>
        <v>#DIV/0!</v>
      </c>
      <c r="BI528" s="149" t="e">
        <f t="shared" si="284"/>
        <v>#DIV/0!</v>
      </c>
      <c r="BJ528" s="149" t="e">
        <f t="shared" si="285"/>
        <v>#DIV/0!</v>
      </c>
      <c r="BK528" s="149" t="e">
        <f t="shared" si="286"/>
        <v>#DIV/0!</v>
      </c>
      <c r="BL528" s="149" t="e">
        <f t="shared" si="287"/>
        <v>#DIV/0!</v>
      </c>
      <c r="BM528" s="148">
        <f t="shared" si="288"/>
        <v>0</v>
      </c>
      <c r="BN528" s="149" t="e">
        <f t="shared" si="289"/>
        <v>#DIV/0!</v>
      </c>
      <c r="BO528" s="149" t="e">
        <f t="shared" si="290"/>
        <v>#DIV/0!</v>
      </c>
      <c r="BP528" s="149" t="e">
        <f t="shared" si="291"/>
        <v>#DIV/0!</v>
      </c>
      <c r="BQ528" s="149" t="e">
        <f t="shared" si="292"/>
        <v>#DIV/0!</v>
      </c>
      <c r="BR528" s="149" t="e">
        <f t="shared" si="293"/>
        <v>#DIV/0!</v>
      </c>
      <c r="BS528" s="148">
        <f t="shared" si="294"/>
        <v>0</v>
      </c>
      <c r="BT528" s="150"/>
      <c r="BU528" s="150" t="e">
        <f>VLOOKUP(I528,Lists!$D$2:$D$19,1,FALSE)</f>
        <v>#N/A</v>
      </c>
      <c r="BV528" s="150" t="e">
        <f>VLOOKUP($I528,Blends!$B$2:$B$115,1,FALSE)</f>
        <v>#N/A</v>
      </c>
      <c r="BW528" s="150"/>
      <c r="BX528" s="151">
        <f>ROUND(IF($I528="Other HFC Blend",(AA528*$L528*SUMIF(Lists!$E$2:$E$133,'Quarterly Information'!$K528,Exchange_Value)+AA528*$N528*SUMIF(Lists!$E$2:$E$133,'Quarterly Information'!$M528,Exchange_Value)+AA528*$P528*SUMIF(Lists!$E$2:$E$133,'Quarterly Information'!$O528,Exchange_Value)+AA528*$R528*SUMIF(Lists!$E$2:$E$133,'Quarterly Information'!$Q528,Exchange_Value)+AA528*$T528*SUMIF(Lists!$E$2:$E$133,'Quarterly Information'!$S528,Exchange_Value))/1000,AA528*SUMIF(Lists!$E$2:$E$133,$I528,Exchange_Value)/1000),1)</f>
        <v>0</v>
      </c>
      <c r="BY528" s="151">
        <f>ROUND(IF($I528="Other HFC Blend",(AB528*$L528*SUMIF(Lists!$E$2:$E$133,'Quarterly Information'!$K528,Exchange_Value)+AB528*$N528*SUMIF(Lists!$E$2:$E$133,'Quarterly Information'!$M528,Exchange_Value)+AB528*$P528*SUMIF(Lists!$E$2:$E$133,'Quarterly Information'!$O528,Exchange_Value)+AB528*$R528*SUMIF(Lists!$E$2:$E$133,'Quarterly Information'!$Q528,Exchange_Value)+AB528*$T528*SUMIF(Lists!$E$2:$E$133,'Quarterly Information'!$S528,Exchange_Value))/1000,AB528*SUMIF(Lists!$E$2:$E$133,$I528,Exchange_Value)/1000),1)</f>
        <v>0</v>
      </c>
      <c r="BZ528" s="151">
        <f>ROUND(IF($I528="Other HFC Blend",(AC528*$L528*SUMIF(Lists!$E$2:$E$133,'Quarterly Information'!$K528,Exchange_Value)+AC528*$N528*SUMIF(Lists!$E$2:$E$133,'Quarterly Information'!$M528,Exchange_Value)+AC528*$P528*SUMIF(Lists!$E$2:$E$133,'Quarterly Information'!$O528,Exchange_Value)+AC528*$R528*SUMIF(Lists!$E$2:$E$133,'Quarterly Information'!$Q528,Exchange_Value)+AC528*$T528*SUMIF(Lists!$E$2:$E$133,'Quarterly Information'!$S528,Exchange_Value))/1000,AC528*SUMIF(Lists!$E$2:$E$133,$I528,Exchange_Value)/1000),1)</f>
        <v>0</v>
      </c>
      <c r="CA528" s="151">
        <f>ROUND(IF($I528="Other HFC Blend",(AD528*$L528*SUMIF(Lists!$E$2:$E$133,'Quarterly Information'!$K528,Exchange_Value)+AD528*$N528*SUMIF(Lists!$E$2:$E$133,'Quarterly Information'!$M528,Exchange_Value)+AD528*$P528*SUMIF(Lists!$E$2:$E$133,'Quarterly Information'!$O528,Exchange_Value)+AD528*$R528*SUMIF(Lists!$E$2:$E$133,'Quarterly Information'!$Q528,Exchange_Value)+AD528*$T528*SUMIF(Lists!$E$2:$E$133,'Quarterly Information'!$S528,Exchange_Value))/1000,AD528*SUMIF(Lists!$E$2:$E$133,$I528,Exchange_Value)/1000),1)</f>
        <v>0</v>
      </c>
      <c r="CB528" s="151">
        <f>ROUND(IF($I528="Other HFC Blend",(AE528*$L528*SUMIF(Lists!$E$2:$E$133,'Quarterly Information'!$K528,Exchange_Value)+AE528*$N528*SUMIF(Lists!$E$2:$E$133,'Quarterly Information'!$M528,Exchange_Value)+AE528*$P528*SUMIF(Lists!$E$2:$E$133,'Quarterly Information'!$O528,Exchange_Value)+AE528*$R528*SUMIF(Lists!$E$2:$E$133,'Quarterly Information'!$Q528,Exchange_Value)+AE528*$T528*SUMIF(Lists!$E$2:$E$133,'Quarterly Information'!$S528,Exchange_Value))/1000,AE528*SUMIF(Lists!$E$2:$E$133,$I528,Exchange_Value)/1000),1)</f>
        <v>0</v>
      </c>
      <c r="CC528" s="151">
        <f>ROUND(IF($I528="Other HFC Blend",(AF528*$L528*SUMIF(Lists!$E$2:$E$133,'Quarterly Information'!$K528,Exchange_Value)+AF528*$N528*SUMIF(Lists!$E$2:$E$133,'Quarterly Information'!$M528,Exchange_Value)+AF528*$P528*SUMIF(Lists!$E$2:$E$133,'Quarterly Information'!$O528,Exchange_Value)+AF528*$R528*SUMIF(Lists!$E$2:$E$133,'Quarterly Information'!$Q528,Exchange_Value)+AF528*$T528*SUMIF(Lists!$E$2:$E$133,'Quarterly Information'!$S528,Exchange_Value))/1000,AF528*SUMIF(Lists!$E$2:$E$133,$I528,Exchange_Value)/1000),1)</f>
        <v>0</v>
      </c>
    </row>
    <row r="529" spans="1:81" ht="14.1">
      <c r="A529" s="18">
        <v>487</v>
      </c>
      <c r="B529" s="46" t="str">
        <f t="shared" si="295"/>
        <v/>
      </c>
      <c r="C529" s="72"/>
      <c r="D529" s="47"/>
      <c r="E529" s="81"/>
      <c r="F529" s="48"/>
      <c r="G529" s="49"/>
      <c r="H529" s="50"/>
      <c r="I529" s="48"/>
      <c r="J529" s="104"/>
      <c r="K529" s="109"/>
      <c r="L529" s="51"/>
      <c r="M529" s="48"/>
      <c r="N529" s="51"/>
      <c r="O529" s="48"/>
      <c r="P529" s="51"/>
      <c r="Q529" s="69"/>
      <c r="R529" s="51"/>
      <c r="S529" s="69"/>
      <c r="T529" s="110"/>
      <c r="U529" s="107"/>
      <c r="V529" s="48"/>
      <c r="W529" s="52"/>
      <c r="X529" s="48"/>
      <c r="Y529" s="116"/>
      <c r="Z529" s="133"/>
      <c r="AA529" s="131"/>
      <c r="AB529" s="76"/>
      <c r="AC529" s="76"/>
      <c r="AD529" s="76"/>
      <c r="AE529" s="76"/>
      <c r="AF529" s="76"/>
      <c r="AG529" s="145"/>
      <c r="AH529"/>
      <c r="AI529" s="148">
        <f t="shared" si="259"/>
        <v>0</v>
      </c>
      <c r="AJ529" s="148">
        <f t="shared" si="260"/>
        <v>0</v>
      </c>
      <c r="AK529" s="148">
        <f t="shared" si="261"/>
        <v>0</v>
      </c>
      <c r="AL529" s="148">
        <f t="shared" si="262"/>
        <v>0</v>
      </c>
      <c r="AM529" s="148">
        <f t="shared" si="263"/>
        <v>0</v>
      </c>
      <c r="AN529" s="148">
        <f t="shared" si="264"/>
        <v>0</v>
      </c>
      <c r="AO529" s="150"/>
      <c r="AP529" s="149" t="e">
        <f t="shared" si="265"/>
        <v>#DIV/0!</v>
      </c>
      <c r="AQ529" s="149" t="e">
        <f t="shared" si="266"/>
        <v>#DIV/0!</v>
      </c>
      <c r="AR529" s="149" t="e">
        <f t="shared" si="267"/>
        <v>#DIV/0!</v>
      </c>
      <c r="AS529" s="149" t="e">
        <f t="shared" si="268"/>
        <v>#DIV/0!</v>
      </c>
      <c r="AT529" s="149" t="e">
        <f t="shared" si="269"/>
        <v>#DIV/0!</v>
      </c>
      <c r="AU529" s="148">
        <f t="shared" si="270"/>
        <v>0</v>
      </c>
      <c r="AV529" s="149" t="e">
        <f t="shared" si="271"/>
        <v>#DIV/0!</v>
      </c>
      <c r="AW529" s="149" t="e">
        <f t="shared" si="272"/>
        <v>#DIV/0!</v>
      </c>
      <c r="AX529" s="149" t="e">
        <f t="shared" si="273"/>
        <v>#DIV/0!</v>
      </c>
      <c r="AY529" s="149" t="e">
        <f t="shared" si="274"/>
        <v>#DIV/0!</v>
      </c>
      <c r="AZ529" s="149" t="e">
        <f t="shared" si="275"/>
        <v>#DIV/0!</v>
      </c>
      <c r="BA529" s="148">
        <f t="shared" si="276"/>
        <v>0</v>
      </c>
      <c r="BB529" s="149" t="e">
        <f t="shared" si="277"/>
        <v>#DIV/0!</v>
      </c>
      <c r="BC529" s="149" t="e">
        <f t="shared" si="278"/>
        <v>#DIV/0!</v>
      </c>
      <c r="BD529" s="149" t="e">
        <f t="shared" si="279"/>
        <v>#DIV/0!</v>
      </c>
      <c r="BE529" s="149" t="e">
        <f t="shared" si="280"/>
        <v>#DIV/0!</v>
      </c>
      <c r="BF529" s="149" t="e">
        <f t="shared" si="281"/>
        <v>#DIV/0!</v>
      </c>
      <c r="BG529" s="148">
        <f t="shared" si="282"/>
        <v>0</v>
      </c>
      <c r="BH529" s="149" t="e">
        <f t="shared" si="283"/>
        <v>#DIV/0!</v>
      </c>
      <c r="BI529" s="149" t="e">
        <f t="shared" si="284"/>
        <v>#DIV/0!</v>
      </c>
      <c r="BJ529" s="149" t="e">
        <f t="shared" si="285"/>
        <v>#DIV/0!</v>
      </c>
      <c r="BK529" s="149" t="e">
        <f t="shared" si="286"/>
        <v>#DIV/0!</v>
      </c>
      <c r="BL529" s="149" t="e">
        <f t="shared" si="287"/>
        <v>#DIV/0!</v>
      </c>
      <c r="BM529" s="148">
        <f t="shared" si="288"/>
        <v>0</v>
      </c>
      <c r="BN529" s="149" t="e">
        <f t="shared" si="289"/>
        <v>#DIV/0!</v>
      </c>
      <c r="BO529" s="149" t="e">
        <f t="shared" si="290"/>
        <v>#DIV/0!</v>
      </c>
      <c r="BP529" s="149" t="e">
        <f t="shared" si="291"/>
        <v>#DIV/0!</v>
      </c>
      <c r="BQ529" s="149" t="e">
        <f t="shared" si="292"/>
        <v>#DIV/0!</v>
      </c>
      <c r="BR529" s="149" t="e">
        <f t="shared" si="293"/>
        <v>#DIV/0!</v>
      </c>
      <c r="BS529" s="148">
        <f t="shared" si="294"/>
        <v>0</v>
      </c>
      <c r="BT529" s="150"/>
      <c r="BU529" s="150" t="e">
        <f>VLOOKUP(I529,Lists!$D$2:$D$19,1,FALSE)</f>
        <v>#N/A</v>
      </c>
      <c r="BV529" s="150" t="e">
        <f>VLOOKUP($I529,Blends!$B$2:$B$115,1,FALSE)</f>
        <v>#N/A</v>
      </c>
      <c r="BW529" s="150"/>
      <c r="BX529" s="151">
        <f>ROUND(IF($I529="Other HFC Blend",(AA529*$L529*SUMIF(Lists!$E$2:$E$133,'Quarterly Information'!$K529,Exchange_Value)+AA529*$N529*SUMIF(Lists!$E$2:$E$133,'Quarterly Information'!$M529,Exchange_Value)+AA529*$P529*SUMIF(Lists!$E$2:$E$133,'Quarterly Information'!$O529,Exchange_Value)+AA529*$R529*SUMIF(Lists!$E$2:$E$133,'Quarterly Information'!$Q529,Exchange_Value)+AA529*$T529*SUMIF(Lists!$E$2:$E$133,'Quarterly Information'!$S529,Exchange_Value))/1000,AA529*SUMIF(Lists!$E$2:$E$133,$I529,Exchange_Value)/1000),1)</f>
        <v>0</v>
      </c>
      <c r="BY529" s="151">
        <f>ROUND(IF($I529="Other HFC Blend",(AB529*$L529*SUMIF(Lists!$E$2:$E$133,'Quarterly Information'!$K529,Exchange_Value)+AB529*$N529*SUMIF(Lists!$E$2:$E$133,'Quarterly Information'!$M529,Exchange_Value)+AB529*$P529*SUMIF(Lists!$E$2:$E$133,'Quarterly Information'!$O529,Exchange_Value)+AB529*$R529*SUMIF(Lists!$E$2:$E$133,'Quarterly Information'!$Q529,Exchange_Value)+AB529*$T529*SUMIF(Lists!$E$2:$E$133,'Quarterly Information'!$S529,Exchange_Value))/1000,AB529*SUMIF(Lists!$E$2:$E$133,$I529,Exchange_Value)/1000),1)</f>
        <v>0</v>
      </c>
      <c r="BZ529" s="151">
        <f>ROUND(IF($I529="Other HFC Blend",(AC529*$L529*SUMIF(Lists!$E$2:$E$133,'Quarterly Information'!$K529,Exchange_Value)+AC529*$N529*SUMIF(Lists!$E$2:$E$133,'Quarterly Information'!$M529,Exchange_Value)+AC529*$P529*SUMIF(Lists!$E$2:$E$133,'Quarterly Information'!$O529,Exchange_Value)+AC529*$R529*SUMIF(Lists!$E$2:$E$133,'Quarterly Information'!$Q529,Exchange_Value)+AC529*$T529*SUMIF(Lists!$E$2:$E$133,'Quarterly Information'!$S529,Exchange_Value))/1000,AC529*SUMIF(Lists!$E$2:$E$133,$I529,Exchange_Value)/1000),1)</f>
        <v>0</v>
      </c>
      <c r="CA529" s="151">
        <f>ROUND(IF($I529="Other HFC Blend",(AD529*$L529*SUMIF(Lists!$E$2:$E$133,'Quarterly Information'!$K529,Exchange_Value)+AD529*$N529*SUMIF(Lists!$E$2:$E$133,'Quarterly Information'!$M529,Exchange_Value)+AD529*$P529*SUMIF(Lists!$E$2:$E$133,'Quarterly Information'!$O529,Exchange_Value)+AD529*$R529*SUMIF(Lists!$E$2:$E$133,'Quarterly Information'!$Q529,Exchange_Value)+AD529*$T529*SUMIF(Lists!$E$2:$E$133,'Quarterly Information'!$S529,Exchange_Value))/1000,AD529*SUMIF(Lists!$E$2:$E$133,$I529,Exchange_Value)/1000),1)</f>
        <v>0</v>
      </c>
      <c r="CB529" s="151">
        <f>ROUND(IF($I529="Other HFC Blend",(AE529*$L529*SUMIF(Lists!$E$2:$E$133,'Quarterly Information'!$K529,Exchange_Value)+AE529*$N529*SUMIF(Lists!$E$2:$E$133,'Quarterly Information'!$M529,Exchange_Value)+AE529*$P529*SUMIF(Lists!$E$2:$E$133,'Quarterly Information'!$O529,Exchange_Value)+AE529*$R529*SUMIF(Lists!$E$2:$E$133,'Quarterly Information'!$Q529,Exchange_Value)+AE529*$T529*SUMIF(Lists!$E$2:$E$133,'Quarterly Information'!$S529,Exchange_Value))/1000,AE529*SUMIF(Lists!$E$2:$E$133,$I529,Exchange_Value)/1000),1)</f>
        <v>0</v>
      </c>
      <c r="CC529" s="151">
        <f>ROUND(IF($I529="Other HFC Blend",(AF529*$L529*SUMIF(Lists!$E$2:$E$133,'Quarterly Information'!$K529,Exchange_Value)+AF529*$N529*SUMIF(Lists!$E$2:$E$133,'Quarterly Information'!$M529,Exchange_Value)+AF529*$P529*SUMIF(Lists!$E$2:$E$133,'Quarterly Information'!$O529,Exchange_Value)+AF529*$R529*SUMIF(Lists!$E$2:$E$133,'Quarterly Information'!$Q529,Exchange_Value)+AF529*$T529*SUMIF(Lists!$E$2:$E$133,'Quarterly Information'!$S529,Exchange_Value))/1000,AF529*SUMIF(Lists!$E$2:$E$133,$I529,Exchange_Value)/1000),1)</f>
        <v>0</v>
      </c>
    </row>
    <row r="530" spans="1:81" ht="14.1">
      <c r="A530" s="18">
        <v>488</v>
      </c>
      <c r="B530" s="46" t="str">
        <f t="shared" si="295"/>
        <v/>
      </c>
      <c r="C530" s="72"/>
      <c r="D530" s="47"/>
      <c r="E530" s="81"/>
      <c r="F530" s="48"/>
      <c r="G530" s="49"/>
      <c r="H530" s="50"/>
      <c r="I530" s="48"/>
      <c r="J530" s="104"/>
      <c r="K530" s="109"/>
      <c r="L530" s="51"/>
      <c r="M530" s="48"/>
      <c r="N530" s="51"/>
      <c r="O530" s="48"/>
      <c r="P530" s="51"/>
      <c r="Q530" s="69"/>
      <c r="R530" s="51"/>
      <c r="S530" s="69"/>
      <c r="T530" s="110"/>
      <c r="U530" s="107"/>
      <c r="V530" s="48"/>
      <c r="W530" s="52"/>
      <c r="X530" s="48"/>
      <c r="Y530" s="116"/>
      <c r="Z530" s="133"/>
      <c r="AA530" s="131"/>
      <c r="AB530" s="76"/>
      <c r="AC530" s="76"/>
      <c r="AD530" s="76"/>
      <c r="AE530" s="76"/>
      <c r="AF530" s="76"/>
      <c r="AG530" s="145"/>
      <c r="AH530"/>
      <c r="AI530" s="148">
        <f t="shared" si="259"/>
        <v>0</v>
      </c>
      <c r="AJ530" s="148">
        <f t="shared" si="260"/>
        <v>0</v>
      </c>
      <c r="AK530" s="148">
        <f t="shared" si="261"/>
        <v>0</v>
      </c>
      <c r="AL530" s="148">
        <f t="shared" si="262"/>
        <v>0</v>
      </c>
      <c r="AM530" s="148">
        <f t="shared" si="263"/>
        <v>0</v>
      </c>
      <c r="AN530" s="148">
        <f t="shared" si="264"/>
        <v>0</v>
      </c>
      <c r="AO530" s="150"/>
      <c r="AP530" s="149" t="e">
        <f t="shared" si="265"/>
        <v>#DIV/0!</v>
      </c>
      <c r="AQ530" s="149" t="e">
        <f t="shared" si="266"/>
        <v>#DIV/0!</v>
      </c>
      <c r="AR530" s="149" t="e">
        <f t="shared" si="267"/>
        <v>#DIV/0!</v>
      </c>
      <c r="AS530" s="149" t="e">
        <f t="shared" si="268"/>
        <v>#DIV/0!</v>
      </c>
      <c r="AT530" s="149" t="e">
        <f t="shared" si="269"/>
        <v>#DIV/0!</v>
      </c>
      <c r="AU530" s="148">
        <f t="shared" si="270"/>
        <v>0</v>
      </c>
      <c r="AV530" s="149" t="e">
        <f t="shared" si="271"/>
        <v>#DIV/0!</v>
      </c>
      <c r="AW530" s="149" t="e">
        <f t="shared" si="272"/>
        <v>#DIV/0!</v>
      </c>
      <c r="AX530" s="149" t="e">
        <f t="shared" si="273"/>
        <v>#DIV/0!</v>
      </c>
      <c r="AY530" s="149" t="e">
        <f t="shared" si="274"/>
        <v>#DIV/0!</v>
      </c>
      <c r="AZ530" s="149" t="e">
        <f t="shared" si="275"/>
        <v>#DIV/0!</v>
      </c>
      <c r="BA530" s="148">
        <f t="shared" si="276"/>
        <v>0</v>
      </c>
      <c r="BB530" s="149" t="e">
        <f t="shared" si="277"/>
        <v>#DIV/0!</v>
      </c>
      <c r="BC530" s="149" t="e">
        <f t="shared" si="278"/>
        <v>#DIV/0!</v>
      </c>
      <c r="BD530" s="149" t="e">
        <f t="shared" si="279"/>
        <v>#DIV/0!</v>
      </c>
      <c r="BE530" s="149" t="e">
        <f t="shared" si="280"/>
        <v>#DIV/0!</v>
      </c>
      <c r="BF530" s="149" t="e">
        <f t="shared" si="281"/>
        <v>#DIV/0!</v>
      </c>
      <c r="BG530" s="148">
        <f t="shared" si="282"/>
        <v>0</v>
      </c>
      <c r="BH530" s="149" t="e">
        <f t="shared" si="283"/>
        <v>#DIV/0!</v>
      </c>
      <c r="BI530" s="149" t="e">
        <f t="shared" si="284"/>
        <v>#DIV/0!</v>
      </c>
      <c r="BJ530" s="149" t="e">
        <f t="shared" si="285"/>
        <v>#DIV/0!</v>
      </c>
      <c r="BK530" s="149" t="e">
        <f t="shared" si="286"/>
        <v>#DIV/0!</v>
      </c>
      <c r="BL530" s="149" t="e">
        <f t="shared" si="287"/>
        <v>#DIV/0!</v>
      </c>
      <c r="BM530" s="148">
        <f t="shared" si="288"/>
        <v>0</v>
      </c>
      <c r="BN530" s="149" t="e">
        <f t="shared" si="289"/>
        <v>#DIV/0!</v>
      </c>
      <c r="BO530" s="149" t="e">
        <f t="shared" si="290"/>
        <v>#DIV/0!</v>
      </c>
      <c r="BP530" s="149" t="e">
        <f t="shared" si="291"/>
        <v>#DIV/0!</v>
      </c>
      <c r="BQ530" s="149" t="e">
        <f t="shared" si="292"/>
        <v>#DIV/0!</v>
      </c>
      <c r="BR530" s="149" t="e">
        <f t="shared" si="293"/>
        <v>#DIV/0!</v>
      </c>
      <c r="BS530" s="148">
        <f t="shared" si="294"/>
        <v>0</v>
      </c>
      <c r="BT530" s="150"/>
      <c r="BU530" s="150" t="e">
        <f>VLOOKUP(I530,Lists!$D$2:$D$19,1,FALSE)</f>
        <v>#N/A</v>
      </c>
      <c r="BV530" s="150" t="e">
        <f>VLOOKUP($I530,Blends!$B$2:$B$115,1,FALSE)</f>
        <v>#N/A</v>
      </c>
      <c r="BW530" s="150"/>
      <c r="BX530" s="151">
        <f>ROUND(IF($I530="Other HFC Blend",(AA530*$L530*SUMIF(Lists!$E$2:$E$133,'Quarterly Information'!$K530,Exchange_Value)+AA530*$N530*SUMIF(Lists!$E$2:$E$133,'Quarterly Information'!$M530,Exchange_Value)+AA530*$P530*SUMIF(Lists!$E$2:$E$133,'Quarterly Information'!$O530,Exchange_Value)+AA530*$R530*SUMIF(Lists!$E$2:$E$133,'Quarterly Information'!$Q530,Exchange_Value)+AA530*$T530*SUMIF(Lists!$E$2:$E$133,'Quarterly Information'!$S530,Exchange_Value))/1000,AA530*SUMIF(Lists!$E$2:$E$133,$I530,Exchange_Value)/1000),1)</f>
        <v>0</v>
      </c>
      <c r="BY530" s="151">
        <f>ROUND(IF($I530="Other HFC Blend",(AB530*$L530*SUMIF(Lists!$E$2:$E$133,'Quarterly Information'!$K530,Exchange_Value)+AB530*$N530*SUMIF(Lists!$E$2:$E$133,'Quarterly Information'!$M530,Exchange_Value)+AB530*$P530*SUMIF(Lists!$E$2:$E$133,'Quarterly Information'!$O530,Exchange_Value)+AB530*$R530*SUMIF(Lists!$E$2:$E$133,'Quarterly Information'!$Q530,Exchange_Value)+AB530*$T530*SUMIF(Lists!$E$2:$E$133,'Quarterly Information'!$S530,Exchange_Value))/1000,AB530*SUMIF(Lists!$E$2:$E$133,$I530,Exchange_Value)/1000),1)</f>
        <v>0</v>
      </c>
      <c r="BZ530" s="151">
        <f>ROUND(IF($I530="Other HFC Blend",(AC530*$L530*SUMIF(Lists!$E$2:$E$133,'Quarterly Information'!$K530,Exchange_Value)+AC530*$N530*SUMIF(Lists!$E$2:$E$133,'Quarterly Information'!$M530,Exchange_Value)+AC530*$P530*SUMIF(Lists!$E$2:$E$133,'Quarterly Information'!$O530,Exchange_Value)+AC530*$R530*SUMIF(Lists!$E$2:$E$133,'Quarterly Information'!$Q530,Exchange_Value)+AC530*$T530*SUMIF(Lists!$E$2:$E$133,'Quarterly Information'!$S530,Exchange_Value))/1000,AC530*SUMIF(Lists!$E$2:$E$133,$I530,Exchange_Value)/1000),1)</f>
        <v>0</v>
      </c>
      <c r="CA530" s="151">
        <f>ROUND(IF($I530="Other HFC Blend",(AD530*$L530*SUMIF(Lists!$E$2:$E$133,'Quarterly Information'!$K530,Exchange_Value)+AD530*$N530*SUMIF(Lists!$E$2:$E$133,'Quarterly Information'!$M530,Exchange_Value)+AD530*$P530*SUMIF(Lists!$E$2:$E$133,'Quarterly Information'!$O530,Exchange_Value)+AD530*$R530*SUMIF(Lists!$E$2:$E$133,'Quarterly Information'!$Q530,Exchange_Value)+AD530*$T530*SUMIF(Lists!$E$2:$E$133,'Quarterly Information'!$S530,Exchange_Value))/1000,AD530*SUMIF(Lists!$E$2:$E$133,$I530,Exchange_Value)/1000),1)</f>
        <v>0</v>
      </c>
      <c r="CB530" s="151">
        <f>ROUND(IF($I530="Other HFC Blend",(AE530*$L530*SUMIF(Lists!$E$2:$E$133,'Quarterly Information'!$K530,Exchange_Value)+AE530*$N530*SUMIF(Lists!$E$2:$E$133,'Quarterly Information'!$M530,Exchange_Value)+AE530*$P530*SUMIF(Lists!$E$2:$E$133,'Quarterly Information'!$O530,Exchange_Value)+AE530*$R530*SUMIF(Lists!$E$2:$E$133,'Quarterly Information'!$Q530,Exchange_Value)+AE530*$T530*SUMIF(Lists!$E$2:$E$133,'Quarterly Information'!$S530,Exchange_Value))/1000,AE530*SUMIF(Lists!$E$2:$E$133,$I530,Exchange_Value)/1000),1)</f>
        <v>0</v>
      </c>
      <c r="CC530" s="151">
        <f>ROUND(IF($I530="Other HFC Blend",(AF530*$L530*SUMIF(Lists!$E$2:$E$133,'Quarterly Information'!$K530,Exchange_Value)+AF530*$N530*SUMIF(Lists!$E$2:$E$133,'Quarterly Information'!$M530,Exchange_Value)+AF530*$P530*SUMIF(Lists!$E$2:$E$133,'Quarterly Information'!$O530,Exchange_Value)+AF530*$R530*SUMIF(Lists!$E$2:$E$133,'Quarterly Information'!$Q530,Exchange_Value)+AF530*$T530*SUMIF(Lists!$E$2:$E$133,'Quarterly Information'!$S530,Exchange_Value))/1000,AF530*SUMIF(Lists!$E$2:$E$133,$I530,Exchange_Value)/1000),1)</f>
        <v>0</v>
      </c>
    </row>
    <row r="531" spans="1:81" ht="14.1">
      <c r="A531" s="18">
        <v>489</v>
      </c>
      <c r="B531" s="46" t="str">
        <f t="shared" si="295"/>
        <v/>
      </c>
      <c r="C531" s="72"/>
      <c r="D531" s="47"/>
      <c r="E531" s="81"/>
      <c r="F531" s="48"/>
      <c r="G531" s="49"/>
      <c r="H531" s="50"/>
      <c r="I531" s="48"/>
      <c r="J531" s="104"/>
      <c r="K531" s="109"/>
      <c r="L531" s="51"/>
      <c r="M531" s="48"/>
      <c r="N531" s="51"/>
      <c r="O531" s="48"/>
      <c r="P531" s="51"/>
      <c r="Q531" s="69"/>
      <c r="R531" s="51"/>
      <c r="S531" s="69"/>
      <c r="T531" s="110"/>
      <c r="U531" s="107"/>
      <c r="V531" s="48"/>
      <c r="W531" s="52"/>
      <c r="X531" s="48"/>
      <c r="Y531" s="116"/>
      <c r="Z531" s="133"/>
      <c r="AA531" s="131"/>
      <c r="AB531" s="76"/>
      <c r="AC531" s="76"/>
      <c r="AD531" s="76"/>
      <c r="AE531" s="76"/>
      <c r="AF531" s="76"/>
      <c r="AG531" s="145"/>
      <c r="AH531"/>
      <c r="AI531" s="148">
        <f t="shared" si="259"/>
        <v>0</v>
      </c>
      <c r="AJ531" s="148">
        <f t="shared" si="260"/>
        <v>0</v>
      </c>
      <c r="AK531" s="148">
        <f t="shared" si="261"/>
        <v>0</v>
      </c>
      <c r="AL531" s="148">
        <f t="shared" si="262"/>
        <v>0</v>
      </c>
      <c r="AM531" s="148">
        <f t="shared" si="263"/>
        <v>0</v>
      </c>
      <c r="AN531" s="148">
        <f t="shared" si="264"/>
        <v>0</v>
      </c>
      <c r="AO531" s="150"/>
      <c r="AP531" s="149" t="e">
        <f t="shared" si="265"/>
        <v>#DIV/0!</v>
      </c>
      <c r="AQ531" s="149" t="e">
        <f t="shared" si="266"/>
        <v>#DIV/0!</v>
      </c>
      <c r="AR531" s="149" t="e">
        <f t="shared" si="267"/>
        <v>#DIV/0!</v>
      </c>
      <c r="AS531" s="149" t="e">
        <f t="shared" si="268"/>
        <v>#DIV/0!</v>
      </c>
      <c r="AT531" s="149" t="e">
        <f t="shared" si="269"/>
        <v>#DIV/0!</v>
      </c>
      <c r="AU531" s="148">
        <f t="shared" si="270"/>
        <v>0</v>
      </c>
      <c r="AV531" s="149" t="e">
        <f t="shared" si="271"/>
        <v>#DIV/0!</v>
      </c>
      <c r="AW531" s="149" t="e">
        <f t="shared" si="272"/>
        <v>#DIV/0!</v>
      </c>
      <c r="AX531" s="149" t="e">
        <f t="shared" si="273"/>
        <v>#DIV/0!</v>
      </c>
      <c r="AY531" s="149" t="e">
        <f t="shared" si="274"/>
        <v>#DIV/0!</v>
      </c>
      <c r="AZ531" s="149" t="e">
        <f t="shared" si="275"/>
        <v>#DIV/0!</v>
      </c>
      <c r="BA531" s="148">
        <f t="shared" si="276"/>
        <v>0</v>
      </c>
      <c r="BB531" s="149" t="e">
        <f t="shared" si="277"/>
        <v>#DIV/0!</v>
      </c>
      <c r="BC531" s="149" t="e">
        <f t="shared" si="278"/>
        <v>#DIV/0!</v>
      </c>
      <c r="BD531" s="149" t="e">
        <f t="shared" si="279"/>
        <v>#DIV/0!</v>
      </c>
      <c r="BE531" s="149" t="e">
        <f t="shared" si="280"/>
        <v>#DIV/0!</v>
      </c>
      <c r="BF531" s="149" t="e">
        <f t="shared" si="281"/>
        <v>#DIV/0!</v>
      </c>
      <c r="BG531" s="148">
        <f t="shared" si="282"/>
        <v>0</v>
      </c>
      <c r="BH531" s="149" t="e">
        <f t="shared" si="283"/>
        <v>#DIV/0!</v>
      </c>
      <c r="BI531" s="149" t="e">
        <f t="shared" si="284"/>
        <v>#DIV/0!</v>
      </c>
      <c r="BJ531" s="149" t="e">
        <f t="shared" si="285"/>
        <v>#DIV/0!</v>
      </c>
      <c r="BK531" s="149" t="e">
        <f t="shared" si="286"/>
        <v>#DIV/0!</v>
      </c>
      <c r="BL531" s="149" t="e">
        <f t="shared" si="287"/>
        <v>#DIV/0!</v>
      </c>
      <c r="BM531" s="148">
        <f t="shared" si="288"/>
        <v>0</v>
      </c>
      <c r="BN531" s="149" t="e">
        <f t="shared" si="289"/>
        <v>#DIV/0!</v>
      </c>
      <c r="BO531" s="149" t="e">
        <f t="shared" si="290"/>
        <v>#DIV/0!</v>
      </c>
      <c r="BP531" s="149" t="e">
        <f t="shared" si="291"/>
        <v>#DIV/0!</v>
      </c>
      <c r="BQ531" s="149" t="e">
        <f t="shared" si="292"/>
        <v>#DIV/0!</v>
      </c>
      <c r="BR531" s="149" t="e">
        <f t="shared" si="293"/>
        <v>#DIV/0!</v>
      </c>
      <c r="BS531" s="148">
        <f t="shared" si="294"/>
        <v>0</v>
      </c>
      <c r="BT531" s="150"/>
      <c r="BU531" s="150" t="e">
        <f>VLOOKUP(I531,Lists!$D$2:$D$19,1,FALSE)</f>
        <v>#N/A</v>
      </c>
      <c r="BV531" s="150" t="e">
        <f>VLOOKUP($I531,Blends!$B$2:$B$115,1,FALSE)</f>
        <v>#N/A</v>
      </c>
      <c r="BW531" s="150"/>
      <c r="BX531" s="151">
        <f>ROUND(IF($I531="Other HFC Blend",(AA531*$L531*SUMIF(Lists!$E$2:$E$133,'Quarterly Information'!$K531,Exchange_Value)+AA531*$N531*SUMIF(Lists!$E$2:$E$133,'Quarterly Information'!$M531,Exchange_Value)+AA531*$P531*SUMIF(Lists!$E$2:$E$133,'Quarterly Information'!$O531,Exchange_Value)+AA531*$R531*SUMIF(Lists!$E$2:$E$133,'Quarterly Information'!$Q531,Exchange_Value)+AA531*$T531*SUMIF(Lists!$E$2:$E$133,'Quarterly Information'!$S531,Exchange_Value))/1000,AA531*SUMIF(Lists!$E$2:$E$133,$I531,Exchange_Value)/1000),1)</f>
        <v>0</v>
      </c>
      <c r="BY531" s="151">
        <f>ROUND(IF($I531="Other HFC Blend",(AB531*$L531*SUMIF(Lists!$E$2:$E$133,'Quarterly Information'!$K531,Exchange_Value)+AB531*$N531*SUMIF(Lists!$E$2:$E$133,'Quarterly Information'!$M531,Exchange_Value)+AB531*$P531*SUMIF(Lists!$E$2:$E$133,'Quarterly Information'!$O531,Exchange_Value)+AB531*$R531*SUMIF(Lists!$E$2:$E$133,'Quarterly Information'!$Q531,Exchange_Value)+AB531*$T531*SUMIF(Lists!$E$2:$E$133,'Quarterly Information'!$S531,Exchange_Value))/1000,AB531*SUMIF(Lists!$E$2:$E$133,$I531,Exchange_Value)/1000),1)</f>
        <v>0</v>
      </c>
      <c r="BZ531" s="151">
        <f>ROUND(IF($I531="Other HFC Blend",(AC531*$L531*SUMIF(Lists!$E$2:$E$133,'Quarterly Information'!$K531,Exchange_Value)+AC531*$N531*SUMIF(Lists!$E$2:$E$133,'Quarterly Information'!$M531,Exchange_Value)+AC531*$P531*SUMIF(Lists!$E$2:$E$133,'Quarterly Information'!$O531,Exchange_Value)+AC531*$R531*SUMIF(Lists!$E$2:$E$133,'Quarterly Information'!$Q531,Exchange_Value)+AC531*$T531*SUMIF(Lists!$E$2:$E$133,'Quarterly Information'!$S531,Exchange_Value))/1000,AC531*SUMIF(Lists!$E$2:$E$133,$I531,Exchange_Value)/1000),1)</f>
        <v>0</v>
      </c>
      <c r="CA531" s="151">
        <f>ROUND(IF($I531="Other HFC Blend",(AD531*$L531*SUMIF(Lists!$E$2:$E$133,'Quarterly Information'!$K531,Exchange_Value)+AD531*$N531*SUMIF(Lists!$E$2:$E$133,'Quarterly Information'!$M531,Exchange_Value)+AD531*$P531*SUMIF(Lists!$E$2:$E$133,'Quarterly Information'!$O531,Exchange_Value)+AD531*$R531*SUMIF(Lists!$E$2:$E$133,'Quarterly Information'!$Q531,Exchange_Value)+AD531*$T531*SUMIF(Lists!$E$2:$E$133,'Quarterly Information'!$S531,Exchange_Value))/1000,AD531*SUMIF(Lists!$E$2:$E$133,$I531,Exchange_Value)/1000),1)</f>
        <v>0</v>
      </c>
      <c r="CB531" s="151">
        <f>ROUND(IF($I531="Other HFC Blend",(AE531*$L531*SUMIF(Lists!$E$2:$E$133,'Quarterly Information'!$K531,Exchange_Value)+AE531*$N531*SUMIF(Lists!$E$2:$E$133,'Quarterly Information'!$M531,Exchange_Value)+AE531*$P531*SUMIF(Lists!$E$2:$E$133,'Quarterly Information'!$O531,Exchange_Value)+AE531*$R531*SUMIF(Lists!$E$2:$E$133,'Quarterly Information'!$Q531,Exchange_Value)+AE531*$T531*SUMIF(Lists!$E$2:$E$133,'Quarterly Information'!$S531,Exchange_Value))/1000,AE531*SUMIF(Lists!$E$2:$E$133,$I531,Exchange_Value)/1000),1)</f>
        <v>0</v>
      </c>
      <c r="CC531" s="151">
        <f>ROUND(IF($I531="Other HFC Blend",(AF531*$L531*SUMIF(Lists!$E$2:$E$133,'Quarterly Information'!$K531,Exchange_Value)+AF531*$N531*SUMIF(Lists!$E$2:$E$133,'Quarterly Information'!$M531,Exchange_Value)+AF531*$P531*SUMIF(Lists!$E$2:$E$133,'Quarterly Information'!$O531,Exchange_Value)+AF531*$R531*SUMIF(Lists!$E$2:$E$133,'Quarterly Information'!$Q531,Exchange_Value)+AF531*$T531*SUMIF(Lists!$E$2:$E$133,'Quarterly Information'!$S531,Exchange_Value))/1000,AF531*SUMIF(Lists!$E$2:$E$133,$I531,Exchange_Value)/1000),1)</f>
        <v>0</v>
      </c>
    </row>
    <row r="532" spans="1:81" ht="14.1">
      <c r="A532" s="18">
        <v>490</v>
      </c>
      <c r="B532" s="46" t="str">
        <f t="shared" si="295"/>
        <v/>
      </c>
      <c r="C532" s="72"/>
      <c r="D532" s="47"/>
      <c r="E532" s="81"/>
      <c r="F532" s="48"/>
      <c r="G532" s="49"/>
      <c r="H532" s="50"/>
      <c r="I532" s="48"/>
      <c r="J532" s="104"/>
      <c r="K532" s="109"/>
      <c r="L532" s="51"/>
      <c r="M532" s="48"/>
      <c r="N532" s="51"/>
      <c r="O532" s="48"/>
      <c r="P532" s="51"/>
      <c r="Q532" s="69"/>
      <c r="R532" s="51"/>
      <c r="S532" s="69"/>
      <c r="T532" s="110"/>
      <c r="U532" s="107"/>
      <c r="V532" s="48"/>
      <c r="W532" s="52"/>
      <c r="X532" s="48"/>
      <c r="Y532" s="116"/>
      <c r="Z532" s="133"/>
      <c r="AA532" s="131"/>
      <c r="AB532" s="76"/>
      <c r="AC532" s="76"/>
      <c r="AD532" s="76"/>
      <c r="AE532" s="76"/>
      <c r="AF532" s="76"/>
      <c r="AG532" s="145"/>
      <c r="AH532"/>
      <c r="AI532" s="148">
        <f t="shared" si="259"/>
        <v>0</v>
      </c>
      <c r="AJ532" s="148">
        <f t="shared" si="260"/>
        <v>0</v>
      </c>
      <c r="AK532" s="148">
        <f t="shared" si="261"/>
        <v>0</v>
      </c>
      <c r="AL532" s="148">
        <f t="shared" si="262"/>
        <v>0</v>
      </c>
      <c r="AM532" s="148">
        <f t="shared" si="263"/>
        <v>0</v>
      </c>
      <c r="AN532" s="148">
        <f t="shared" si="264"/>
        <v>0</v>
      </c>
      <c r="AO532" s="150"/>
      <c r="AP532" s="149" t="e">
        <f t="shared" si="265"/>
        <v>#DIV/0!</v>
      </c>
      <c r="AQ532" s="149" t="e">
        <f t="shared" si="266"/>
        <v>#DIV/0!</v>
      </c>
      <c r="AR532" s="149" t="e">
        <f t="shared" si="267"/>
        <v>#DIV/0!</v>
      </c>
      <c r="AS532" s="149" t="e">
        <f t="shared" si="268"/>
        <v>#DIV/0!</v>
      </c>
      <c r="AT532" s="149" t="e">
        <f t="shared" si="269"/>
        <v>#DIV/0!</v>
      </c>
      <c r="AU532" s="148">
        <f t="shared" si="270"/>
        <v>0</v>
      </c>
      <c r="AV532" s="149" t="e">
        <f t="shared" si="271"/>
        <v>#DIV/0!</v>
      </c>
      <c r="AW532" s="149" t="e">
        <f t="shared" si="272"/>
        <v>#DIV/0!</v>
      </c>
      <c r="AX532" s="149" t="e">
        <f t="shared" si="273"/>
        <v>#DIV/0!</v>
      </c>
      <c r="AY532" s="149" t="e">
        <f t="shared" si="274"/>
        <v>#DIV/0!</v>
      </c>
      <c r="AZ532" s="149" t="e">
        <f t="shared" si="275"/>
        <v>#DIV/0!</v>
      </c>
      <c r="BA532" s="148">
        <f t="shared" si="276"/>
        <v>0</v>
      </c>
      <c r="BB532" s="149" t="e">
        <f t="shared" si="277"/>
        <v>#DIV/0!</v>
      </c>
      <c r="BC532" s="149" t="e">
        <f t="shared" si="278"/>
        <v>#DIV/0!</v>
      </c>
      <c r="BD532" s="149" t="e">
        <f t="shared" si="279"/>
        <v>#DIV/0!</v>
      </c>
      <c r="BE532" s="149" t="e">
        <f t="shared" si="280"/>
        <v>#DIV/0!</v>
      </c>
      <c r="BF532" s="149" t="e">
        <f t="shared" si="281"/>
        <v>#DIV/0!</v>
      </c>
      <c r="BG532" s="148">
        <f t="shared" si="282"/>
        <v>0</v>
      </c>
      <c r="BH532" s="149" t="e">
        <f t="shared" si="283"/>
        <v>#DIV/0!</v>
      </c>
      <c r="BI532" s="149" t="e">
        <f t="shared" si="284"/>
        <v>#DIV/0!</v>
      </c>
      <c r="BJ532" s="149" t="e">
        <f t="shared" si="285"/>
        <v>#DIV/0!</v>
      </c>
      <c r="BK532" s="149" t="e">
        <f t="shared" si="286"/>
        <v>#DIV/0!</v>
      </c>
      <c r="BL532" s="149" t="e">
        <f t="shared" si="287"/>
        <v>#DIV/0!</v>
      </c>
      <c r="BM532" s="148">
        <f t="shared" si="288"/>
        <v>0</v>
      </c>
      <c r="BN532" s="149" t="e">
        <f t="shared" si="289"/>
        <v>#DIV/0!</v>
      </c>
      <c r="BO532" s="149" t="e">
        <f t="shared" si="290"/>
        <v>#DIV/0!</v>
      </c>
      <c r="BP532" s="149" t="e">
        <f t="shared" si="291"/>
        <v>#DIV/0!</v>
      </c>
      <c r="BQ532" s="149" t="e">
        <f t="shared" si="292"/>
        <v>#DIV/0!</v>
      </c>
      <c r="BR532" s="149" t="e">
        <f t="shared" si="293"/>
        <v>#DIV/0!</v>
      </c>
      <c r="BS532" s="148">
        <f t="shared" si="294"/>
        <v>0</v>
      </c>
      <c r="BT532" s="150"/>
      <c r="BU532" s="150" t="e">
        <f>VLOOKUP(I532,Lists!$D$2:$D$19,1,FALSE)</f>
        <v>#N/A</v>
      </c>
      <c r="BV532" s="150" t="e">
        <f>VLOOKUP($I532,Blends!$B$2:$B$115,1,FALSE)</f>
        <v>#N/A</v>
      </c>
      <c r="BW532" s="150"/>
      <c r="BX532" s="151">
        <f>ROUND(IF($I532="Other HFC Blend",(AA532*$L532*SUMIF(Lists!$E$2:$E$133,'Quarterly Information'!$K532,Exchange_Value)+AA532*$N532*SUMIF(Lists!$E$2:$E$133,'Quarterly Information'!$M532,Exchange_Value)+AA532*$P532*SUMIF(Lists!$E$2:$E$133,'Quarterly Information'!$O532,Exchange_Value)+AA532*$R532*SUMIF(Lists!$E$2:$E$133,'Quarterly Information'!$Q532,Exchange_Value)+AA532*$T532*SUMIF(Lists!$E$2:$E$133,'Quarterly Information'!$S532,Exchange_Value))/1000,AA532*SUMIF(Lists!$E$2:$E$133,$I532,Exchange_Value)/1000),1)</f>
        <v>0</v>
      </c>
      <c r="BY532" s="151">
        <f>ROUND(IF($I532="Other HFC Blend",(AB532*$L532*SUMIF(Lists!$E$2:$E$133,'Quarterly Information'!$K532,Exchange_Value)+AB532*$N532*SUMIF(Lists!$E$2:$E$133,'Quarterly Information'!$M532,Exchange_Value)+AB532*$P532*SUMIF(Lists!$E$2:$E$133,'Quarterly Information'!$O532,Exchange_Value)+AB532*$R532*SUMIF(Lists!$E$2:$E$133,'Quarterly Information'!$Q532,Exchange_Value)+AB532*$T532*SUMIF(Lists!$E$2:$E$133,'Quarterly Information'!$S532,Exchange_Value))/1000,AB532*SUMIF(Lists!$E$2:$E$133,$I532,Exchange_Value)/1000),1)</f>
        <v>0</v>
      </c>
      <c r="BZ532" s="151">
        <f>ROUND(IF($I532="Other HFC Blend",(AC532*$L532*SUMIF(Lists!$E$2:$E$133,'Quarterly Information'!$K532,Exchange_Value)+AC532*$N532*SUMIF(Lists!$E$2:$E$133,'Quarterly Information'!$M532,Exchange_Value)+AC532*$P532*SUMIF(Lists!$E$2:$E$133,'Quarterly Information'!$O532,Exchange_Value)+AC532*$R532*SUMIF(Lists!$E$2:$E$133,'Quarterly Information'!$Q532,Exchange_Value)+AC532*$T532*SUMIF(Lists!$E$2:$E$133,'Quarterly Information'!$S532,Exchange_Value))/1000,AC532*SUMIF(Lists!$E$2:$E$133,$I532,Exchange_Value)/1000),1)</f>
        <v>0</v>
      </c>
      <c r="CA532" s="151">
        <f>ROUND(IF($I532="Other HFC Blend",(AD532*$L532*SUMIF(Lists!$E$2:$E$133,'Quarterly Information'!$K532,Exchange_Value)+AD532*$N532*SUMIF(Lists!$E$2:$E$133,'Quarterly Information'!$M532,Exchange_Value)+AD532*$P532*SUMIF(Lists!$E$2:$E$133,'Quarterly Information'!$O532,Exchange_Value)+AD532*$R532*SUMIF(Lists!$E$2:$E$133,'Quarterly Information'!$Q532,Exchange_Value)+AD532*$T532*SUMIF(Lists!$E$2:$E$133,'Quarterly Information'!$S532,Exchange_Value))/1000,AD532*SUMIF(Lists!$E$2:$E$133,$I532,Exchange_Value)/1000),1)</f>
        <v>0</v>
      </c>
      <c r="CB532" s="151">
        <f>ROUND(IF($I532="Other HFC Blend",(AE532*$L532*SUMIF(Lists!$E$2:$E$133,'Quarterly Information'!$K532,Exchange_Value)+AE532*$N532*SUMIF(Lists!$E$2:$E$133,'Quarterly Information'!$M532,Exchange_Value)+AE532*$P532*SUMIF(Lists!$E$2:$E$133,'Quarterly Information'!$O532,Exchange_Value)+AE532*$R532*SUMIF(Lists!$E$2:$E$133,'Quarterly Information'!$Q532,Exchange_Value)+AE532*$T532*SUMIF(Lists!$E$2:$E$133,'Quarterly Information'!$S532,Exchange_Value))/1000,AE532*SUMIF(Lists!$E$2:$E$133,$I532,Exchange_Value)/1000),1)</f>
        <v>0</v>
      </c>
      <c r="CC532" s="151">
        <f>ROUND(IF($I532="Other HFC Blend",(AF532*$L532*SUMIF(Lists!$E$2:$E$133,'Quarterly Information'!$K532,Exchange_Value)+AF532*$N532*SUMIF(Lists!$E$2:$E$133,'Quarterly Information'!$M532,Exchange_Value)+AF532*$P532*SUMIF(Lists!$E$2:$E$133,'Quarterly Information'!$O532,Exchange_Value)+AF532*$R532*SUMIF(Lists!$E$2:$E$133,'Quarterly Information'!$Q532,Exchange_Value)+AF532*$T532*SUMIF(Lists!$E$2:$E$133,'Quarterly Information'!$S532,Exchange_Value))/1000,AF532*SUMIF(Lists!$E$2:$E$133,$I532,Exchange_Value)/1000),1)</f>
        <v>0</v>
      </c>
    </row>
    <row r="533" spans="1:81" ht="14.1">
      <c r="A533" s="18">
        <v>491</v>
      </c>
      <c r="B533" s="46" t="str">
        <f t="shared" si="295"/>
        <v/>
      </c>
      <c r="C533" s="72"/>
      <c r="D533" s="47"/>
      <c r="E533" s="81"/>
      <c r="F533" s="48"/>
      <c r="G533" s="49"/>
      <c r="H533" s="50"/>
      <c r="I533" s="48"/>
      <c r="J533" s="104"/>
      <c r="K533" s="109"/>
      <c r="L533" s="51"/>
      <c r="M533" s="48"/>
      <c r="N533" s="51"/>
      <c r="O533" s="48"/>
      <c r="P533" s="51"/>
      <c r="Q533" s="69"/>
      <c r="R533" s="51"/>
      <c r="S533" s="69"/>
      <c r="T533" s="110"/>
      <c r="U533" s="107"/>
      <c r="V533" s="48"/>
      <c r="W533" s="52"/>
      <c r="X533" s="48"/>
      <c r="Y533" s="116"/>
      <c r="Z533" s="133"/>
      <c r="AA533" s="131"/>
      <c r="AB533" s="76"/>
      <c r="AC533" s="76"/>
      <c r="AD533" s="76"/>
      <c r="AE533" s="76"/>
      <c r="AF533" s="76"/>
      <c r="AG533" s="145"/>
      <c r="AH533"/>
      <c r="AI533" s="148">
        <f t="shared" si="259"/>
        <v>0</v>
      </c>
      <c r="AJ533" s="148">
        <f t="shared" si="260"/>
        <v>0</v>
      </c>
      <c r="AK533" s="148">
        <f t="shared" si="261"/>
        <v>0</v>
      </c>
      <c r="AL533" s="148">
        <f t="shared" si="262"/>
        <v>0</v>
      </c>
      <c r="AM533" s="148">
        <f t="shared" si="263"/>
        <v>0</v>
      </c>
      <c r="AN533" s="148">
        <f t="shared" si="264"/>
        <v>0</v>
      </c>
      <c r="AO533" s="150"/>
      <c r="AP533" s="149" t="e">
        <f t="shared" si="265"/>
        <v>#DIV/0!</v>
      </c>
      <c r="AQ533" s="149" t="e">
        <f t="shared" si="266"/>
        <v>#DIV/0!</v>
      </c>
      <c r="AR533" s="149" t="e">
        <f t="shared" si="267"/>
        <v>#DIV/0!</v>
      </c>
      <c r="AS533" s="149" t="e">
        <f t="shared" si="268"/>
        <v>#DIV/0!</v>
      </c>
      <c r="AT533" s="149" t="e">
        <f t="shared" si="269"/>
        <v>#DIV/0!</v>
      </c>
      <c r="AU533" s="148">
        <f t="shared" si="270"/>
        <v>0</v>
      </c>
      <c r="AV533" s="149" t="e">
        <f t="shared" si="271"/>
        <v>#DIV/0!</v>
      </c>
      <c r="AW533" s="149" t="e">
        <f t="shared" si="272"/>
        <v>#DIV/0!</v>
      </c>
      <c r="AX533" s="149" t="e">
        <f t="shared" si="273"/>
        <v>#DIV/0!</v>
      </c>
      <c r="AY533" s="149" t="e">
        <f t="shared" si="274"/>
        <v>#DIV/0!</v>
      </c>
      <c r="AZ533" s="149" t="e">
        <f t="shared" si="275"/>
        <v>#DIV/0!</v>
      </c>
      <c r="BA533" s="148">
        <f t="shared" si="276"/>
        <v>0</v>
      </c>
      <c r="BB533" s="149" t="e">
        <f t="shared" si="277"/>
        <v>#DIV/0!</v>
      </c>
      <c r="BC533" s="149" t="e">
        <f t="shared" si="278"/>
        <v>#DIV/0!</v>
      </c>
      <c r="BD533" s="149" t="e">
        <f t="shared" si="279"/>
        <v>#DIV/0!</v>
      </c>
      <c r="BE533" s="149" t="e">
        <f t="shared" si="280"/>
        <v>#DIV/0!</v>
      </c>
      <c r="BF533" s="149" t="e">
        <f t="shared" si="281"/>
        <v>#DIV/0!</v>
      </c>
      <c r="BG533" s="148">
        <f t="shared" si="282"/>
        <v>0</v>
      </c>
      <c r="BH533" s="149" t="e">
        <f t="shared" si="283"/>
        <v>#DIV/0!</v>
      </c>
      <c r="BI533" s="149" t="e">
        <f t="shared" si="284"/>
        <v>#DIV/0!</v>
      </c>
      <c r="BJ533" s="149" t="e">
        <f t="shared" si="285"/>
        <v>#DIV/0!</v>
      </c>
      <c r="BK533" s="149" t="e">
        <f t="shared" si="286"/>
        <v>#DIV/0!</v>
      </c>
      <c r="BL533" s="149" t="e">
        <f t="shared" si="287"/>
        <v>#DIV/0!</v>
      </c>
      <c r="BM533" s="148">
        <f t="shared" si="288"/>
        <v>0</v>
      </c>
      <c r="BN533" s="149" t="e">
        <f t="shared" si="289"/>
        <v>#DIV/0!</v>
      </c>
      <c r="BO533" s="149" t="e">
        <f t="shared" si="290"/>
        <v>#DIV/0!</v>
      </c>
      <c r="BP533" s="149" t="e">
        <f t="shared" si="291"/>
        <v>#DIV/0!</v>
      </c>
      <c r="BQ533" s="149" t="e">
        <f t="shared" si="292"/>
        <v>#DIV/0!</v>
      </c>
      <c r="BR533" s="149" t="e">
        <f t="shared" si="293"/>
        <v>#DIV/0!</v>
      </c>
      <c r="BS533" s="148">
        <f t="shared" si="294"/>
        <v>0</v>
      </c>
      <c r="BT533" s="150"/>
      <c r="BU533" s="150" t="e">
        <f>VLOOKUP(I533,Lists!$D$2:$D$19,1,FALSE)</f>
        <v>#N/A</v>
      </c>
      <c r="BV533" s="150" t="e">
        <f>VLOOKUP($I533,Blends!$B$2:$B$115,1,FALSE)</f>
        <v>#N/A</v>
      </c>
      <c r="BW533" s="150"/>
      <c r="BX533" s="151">
        <f>ROUND(IF($I533="Other HFC Blend",(AA533*$L533*SUMIF(Lists!$E$2:$E$133,'Quarterly Information'!$K533,Exchange_Value)+AA533*$N533*SUMIF(Lists!$E$2:$E$133,'Quarterly Information'!$M533,Exchange_Value)+AA533*$P533*SUMIF(Lists!$E$2:$E$133,'Quarterly Information'!$O533,Exchange_Value)+AA533*$R533*SUMIF(Lists!$E$2:$E$133,'Quarterly Information'!$Q533,Exchange_Value)+AA533*$T533*SUMIF(Lists!$E$2:$E$133,'Quarterly Information'!$S533,Exchange_Value))/1000,AA533*SUMIF(Lists!$E$2:$E$133,$I533,Exchange_Value)/1000),1)</f>
        <v>0</v>
      </c>
      <c r="BY533" s="151">
        <f>ROUND(IF($I533="Other HFC Blend",(AB533*$L533*SUMIF(Lists!$E$2:$E$133,'Quarterly Information'!$K533,Exchange_Value)+AB533*$N533*SUMIF(Lists!$E$2:$E$133,'Quarterly Information'!$M533,Exchange_Value)+AB533*$P533*SUMIF(Lists!$E$2:$E$133,'Quarterly Information'!$O533,Exchange_Value)+AB533*$R533*SUMIF(Lists!$E$2:$E$133,'Quarterly Information'!$Q533,Exchange_Value)+AB533*$T533*SUMIF(Lists!$E$2:$E$133,'Quarterly Information'!$S533,Exchange_Value))/1000,AB533*SUMIF(Lists!$E$2:$E$133,$I533,Exchange_Value)/1000),1)</f>
        <v>0</v>
      </c>
      <c r="BZ533" s="151">
        <f>ROUND(IF($I533="Other HFC Blend",(AC533*$L533*SUMIF(Lists!$E$2:$E$133,'Quarterly Information'!$K533,Exchange_Value)+AC533*$N533*SUMIF(Lists!$E$2:$E$133,'Quarterly Information'!$M533,Exchange_Value)+AC533*$P533*SUMIF(Lists!$E$2:$E$133,'Quarterly Information'!$O533,Exchange_Value)+AC533*$R533*SUMIF(Lists!$E$2:$E$133,'Quarterly Information'!$Q533,Exchange_Value)+AC533*$T533*SUMIF(Lists!$E$2:$E$133,'Quarterly Information'!$S533,Exchange_Value))/1000,AC533*SUMIF(Lists!$E$2:$E$133,$I533,Exchange_Value)/1000),1)</f>
        <v>0</v>
      </c>
      <c r="CA533" s="151">
        <f>ROUND(IF($I533="Other HFC Blend",(AD533*$L533*SUMIF(Lists!$E$2:$E$133,'Quarterly Information'!$K533,Exchange_Value)+AD533*$N533*SUMIF(Lists!$E$2:$E$133,'Quarterly Information'!$M533,Exchange_Value)+AD533*$P533*SUMIF(Lists!$E$2:$E$133,'Quarterly Information'!$O533,Exchange_Value)+AD533*$R533*SUMIF(Lists!$E$2:$E$133,'Quarterly Information'!$Q533,Exchange_Value)+AD533*$T533*SUMIF(Lists!$E$2:$E$133,'Quarterly Information'!$S533,Exchange_Value))/1000,AD533*SUMIF(Lists!$E$2:$E$133,$I533,Exchange_Value)/1000),1)</f>
        <v>0</v>
      </c>
      <c r="CB533" s="151">
        <f>ROUND(IF($I533="Other HFC Blend",(AE533*$L533*SUMIF(Lists!$E$2:$E$133,'Quarterly Information'!$K533,Exchange_Value)+AE533*$N533*SUMIF(Lists!$E$2:$E$133,'Quarterly Information'!$M533,Exchange_Value)+AE533*$P533*SUMIF(Lists!$E$2:$E$133,'Quarterly Information'!$O533,Exchange_Value)+AE533*$R533*SUMIF(Lists!$E$2:$E$133,'Quarterly Information'!$Q533,Exchange_Value)+AE533*$T533*SUMIF(Lists!$E$2:$E$133,'Quarterly Information'!$S533,Exchange_Value))/1000,AE533*SUMIF(Lists!$E$2:$E$133,$I533,Exchange_Value)/1000),1)</f>
        <v>0</v>
      </c>
      <c r="CC533" s="151">
        <f>ROUND(IF($I533="Other HFC Blend",(AF533*$L533*SUMIF(Lists!$E$2:$E$133,'Quarterly Information'!$K533,Exchange_Value)+AF533*$N533*SUMIF(Lists!$E$2:$E$133,'Quarterly Information'!$M533,Exchange_Value)+AF533*$P533*SUMIF(Lists!$E$2:$E$133,'Quarterly Information'!$O533,Exchange_Value)+AF533*$R533*SUMIF(Lists!$E$2:$E$133,'Quarterly Information'!$Q533,Exchange_Value)+AF533*$T533*SUMIF(Lists!$E$2:$E$133,'Quarterly Information'!$S533,Exchange_Value))/1000,AF533*SUMIF(Lists!$E$2:$E$133,$I533,Exchange_Value)/1000),1)</f>
        <v>0</v>
      </c>
    </row>
    <row r="534" spans="1:81" ht="14.1">
      <c r="A534" s="18">
        <v>492</v>
      </c>
      <c r="B534" s="46" t="str">
        <f t="shared" si="295"/>
        <v/>
      </c>
      <c r="C534" s="72"/>
      <c r="D534" s="47"/>
      <c r="E534" s="81"/>
      <c r="F534" s="48"/>
      <c r="G534" s="49"/>
      <c r="H534" s="50"/>
      <c r="I534" s="48"/>
      <c r="J534" s="104"/>
      <c r="K534" s="109"/>
      <c r="L534" s="51"/>
      <c r="M534" s="48"/>
      <c r="N534" s="51"/>
      <c r="O534" s="48"/>
      <c r="P534" s="51"/>
      <c r="Q534" s="69"/>
      <c r="R534" s="51"/>
      <c r="S534" s="69"/>
      <c r="T534" s="110"/>
      <c r="U534" s="107"/>
      <c r="V534" s="48"/>
      <c r="W534" s="52"/>
      <c r="X534" s="48"/>
      <c r="Y534" s="116"/>
      <c r="Z534" s="133"/>
      <c r="AA534" s="131"/>
      <c r="AB534" s="76"/>
      <c r="AC534" s="76"/>
      <c r="AD534" s="76"/>
      <c r="AE534" s="76"/>
      <c r="AF534" s="76"/>
      <c r="AG534" s="145"/>
      <c r="AH534"/>
      <c r="AI534" s="148">
        <f t="shared" si="259"/>
        <v>0</v>
      </c>
      <c r="AJ534" s="148">
        <f t="shared" si="260"/>
        <v>0</v>
      </c>
      <c r="AK534" s="148">
        <f t="shared" si="261"/>
        <v>0</v>
      </c>
      <c r="AL534" s="148">
        <f t="shared" si="262"/>
        <v>0</v>
      </c>
      <c r="AM534" s="148">
        <f t="shared" si="263"/>
        <v>0</v>
      </c>
      <c r="AN534" s="148">
        <f t="shared" si="264"/>
        <v>0</v>
      </c>
      <c r="AO534" s="150"/>
      <c r="AP534" s="149" t="e">
        <f t="shared" si="265"/>
        <v>#DIV/0!</v>
      </c>
      <c r="AQ534" s="149" t="e">
        <f t="shared" si="266"/>
        <v>#DIV/0!</v>
      </c>
      <c r="AR534" s="149" t="e">
        <f t="shared" si="267"/>
        <v>#DIV/0!</v>
      </c>
      <c r="AS534" s="149" t="e">
        <f t="shared" si="268"/>
        <v>#DIV/0!</v>
      </c>
      <c r="AT534" s="149" t="e">
        <f t="shared" si="269"/>
        <v>#DIV/0!</v>
      </c>
      <c r="AU534" s="148">
        <f t="shared" si="270"/>
        <v>0</v>
      </c>
      <c r="AV534" s="149" t="e">
        <f t="shared" si="271"/>
        <v>#DIV/0!</v>
      </c>
      <c r="AW534" s="149" t="e">
        <f t="shared" si="272"/>
        <v>#DIV/0!</v>
      </c>
      <c r="AX534" s="149" t="e">
        <f t="shared" si="273"/>
        <v>#DIV/0!</v>
      </c>
      <c r="AY534" s="149" t="e">
        <f t="shared" si="274"/>
        <v>#DIV/0!</v>
      </c>
      <c r="AZ534" s="149" t="e">
        <f t="shared" si="275"/>
        <v>#DIV/0!</v>
      </c>
      <c r="BA534" s="148">
        <f t="shared" si="276"/>
        <v>0</v>
      </c>
      <c r="BB534" s="149" t="e">
        <f t="shared" si="277"/>
        <v>#DIV/0!</v>
      </c>
      <c r="BC534" s="149" t="e">
        <f t="shared" si="278"/>
        <v>#DIV/0!</v>
      </c>
      <c r="BD534" s="149" t="e">
        <f t="shared" si="279"/>
        <v>#DIV/0!</v>
      </c>
      <c r="BE534" s="149" t="e">
        <f t="shared" si="280"/>
        <v>#DIV/0!</v>
      </c>
      <c r="BF534" s="149" t="e">
        <f t="shared" si="281"/>
        <v>#DIV/0!</v>
      </c>
      <c r="BG534" s="148">
        <f t="shared" si="282"/>
        <v>0</v>
      </c>
      <c r="BH534" s="149" t="e">
        <f t="shared" si="283"/>
        <v>#DIV/0!</v>
      </c>
      <c r="BI534" s="149" t="e">
        <f t="shared" si="284"/>
        <v>#DIV/0!</v>
      </c>
      <c r="BJ534" s="149" t="e">
        <f t="shared" si="285"/>
        <v>#DIV/0!</v>
      </c>
      <c r="BK534" s="149" t="e">
        <f t="shared" si="286"/>
        <v>#DIV/0!</v>
      </c>
      <c r="BL534" s="149" t="e">
        <f t="shared" si="287"/>
        <v>#DIV/0!</v>
      </c>
      <c r="BM534" s="148">
        <f t="shared" si="288"/>
        <v>0</v>
      </c>
      <c r="BN534" s="149" t="e">
        <f t="shared" si="289"/>
        <v>#DIV/0!</v>
      </c>
      <c r="BO534" s="149" t="e">
        <f t="shared" si="290"/>
        <v>#DIV/0!</v>
      </c>
      <c r="BP534" s="149" t="e">
        <f t="shared" si="291"/>
        <v>#DIV/0!</v>
      </c>
      <c r="BQ534" s="149" t="e">
        <f t="shared" si="292"/>
        <v>#DIV/0!</v>
      </c>
      <c r="BR534" s="149" t="e">
        <f t="shared" si="293"/>
        <v>#DIV/0!</v>
      </c>
      <c r="BS534" s="148">
        <f t="shared" si="294"/>
        <v>0</v>
      </c>
      <c r="BT534" s="150"/>
      <c r="BU534" s="150" t="e">
        <f>VLOOKUP(I534,Lists!$D$2:$D$19,1,FALSE)</f>
        <v>#N/A</v>
      </c>
      <c r="BV534" s="150" t="e">
        <f>VLOOKUP($I534,Blends!$B$2:$B$115,1,FALSE)</f>
        <v>#N/A</v>
      </c>
      <c r="BW534" s="150"/>
      <c r="BX534" s="151">
        <f>ROUND(IF($I534="Other HFC Blend",(AA534*$L534*SUMIF(Lists!$E$2:$E$133,'Quarterly Information'!$K534,Exchange_Value)+AA534*$N534*SUMIF(Lists!$E$2:$E$133,'Quarterly Information'!$M534,Exchange_Value)+AA534*$P534*SUMIF(Lists!$E$2:$E$133,'Quarterly Information'!$O534,Exchange_Value)+AA534*$R534*SUMIF(Lists!$E$2:$E$133,'Quarterly Information'!$Q534,Exchange_Value)+AA534*$T534*SUMIF(Lists!$E$2:$E$133,'Quarterly Information'!$S534,Exchange_Value))/1000,AA534*SUMIF(Lists!$E$2:$E$133,$I534,Exchange_Value)/1000),1)</f>
        <v>0</v>
      </c>
      <c r="BY534" s="151">
        <f>ROUND(IF($I534="Other HFC Blend",(AB534*$L534*SUMIF(Lists!$E$2:$E$133,'Quarterly Information'!$K534,Exchange_Value)+AB534*$N534*SUMIF(Lists!$E$2:$E$133,'Quarterly Information'!$M534,Exchange_Value)+AB534*$P534*SUMIF(Lists!$E$2:$E$133,'Quarterly Information'!$O534,Exchange_Value)+AB534*$R534*SUMIF(Lists!$E$2:$E$133,'Quarterly Information'!$Q534,Exchange_Value)+AB534*$T534*SUMIF(Lists!$E$2:$E$133,'Quarterly Information'!$S534,Exchange_Value))/1000,AB534*SUMIF(Lists!$E$2:$E$133,$I534,Exchange_Value)/1000),1)</f>
        <v>0</v>
      </c>
      <c r="BZ534" s="151">
        <f>ROUND(IF($I534="Other HFC Blend",(AC534*$L534*SUMIF(Lists!$E$2:$E$133,'Quarterly Information'!$K534,Exchange_Value)+AC534*$N534*SUMIF(Lists!$E$2:$E$133,'Quarterly Information'!$M534,Exchange_Value)+AC534*$P534*SUMIF(Lists!$E$2:$E$133,'Quarterly Information'!$O534,Exchange_Value)+AC534*$R534*SUMIF(Lists!$E$2:$E$133,'Quarterly Information'!$Q534,Exchange_Value)+AC534*$T534*SUMIF(Lists!$E$2:$E$133,'Quarterly Information'!$S534,Exchange_Value))/1000,AC534*SUMIF(Lists!$E$2:$E$133,$I534,Exchange_Value)/1000),1)</f>
        <v>0</v>
      </c>
      <c r="CA534" s="151">
        <f>ROUND(IF($I534="Other HFC Blend",(AD534*$L534*SUMIF(Lists!$E$2:$E$133,'Quarterly Information'!$K534,Exchange_Value)+AD534*$N534*SUMIF(Lists!$E$2:$E$133,'Quarterly Information'!$M534,Exchange_Value)+AD534*$P534*SUMIF(Lists!$E$2:$E$133,'Quarterly Information'!$O534,Exchange_Value)+AD534*$R534*SUMIF(Lists!$E$2:$E$133,'Quarterly Information'!$Q534,Exchange_Value)+AD534*$T534*SUMIF(Lists!$E$2:$E$133,'Quarterly Information'!$S534,Exchange_Value))/1000,AD534*SUMIF(Lists!$E$2:$E$133,$I534,Exchange_Value)/1000),1)</f>
        <v>0</v>
      </c>
      <c r="CB534" s="151">
        <f>ROUND(IF($I534="Other HFC Blend",(AE534*$L534*SUMIF(Lists!$E$2:$E$133,'Quarterly Information'!$K534,Exchange_Value)+AE534*$N534*SUMIF(Lists!$E$2:$E$133,'Quarterly Information'!$M534,Exchange_Value)+AE534*$P534*SUMIF(Lists!$E$2:$E$133,'Quarterly Information'!$O534,Exchange_Value)+AE534*$R534*SUMIF(Lists!$E$2:$E$133,'Quarterly Information'!$Q534,Exchange_Value)+AE534*$T534*SUMIF(Lists!$E$2:$E$133,'Quarterly Information'!$S534,Exchange_Value))/1000,AE534*SUMIF(Lists!$E$2:$E$133,$I534,Exchange_Value)/1000),1)</f>
        <v>0</v>
      </c>
      <c r="CC534" s="151">
        <f>ROUND(IF($I534="Other HFC Blend",(AF534*$L534*SUMIF(Lists!$E$2:$E$133,'Quarterly Information'!$K534,Exchange_Value)+AF534*$N534*SUMIF(Lists!$E$2:$E$133,'Quarterly Information'!$M534,Exchange_Value)+AF534*$P534*SUMIF(Lists!$E$2:$E$133,'Quarterly Information'!$O534,Exchange_Value)+AF534*$R534*SUMIF(Lists!$E$2:$E$133,'Quarterly Information'!$Q534,Exchange_Value)+AF534*$T534*SUMIF(Lists!$E$2:$E$133,'Quarterly Information'!$S534,Exchange_Value))/1000,AF534*SUMIF(Lists!$E$2:$E$133,$I534,Exchange_Value)/1000),1)</f>
        <v>0</v>
      </c>
    </row>
    <row r="535" spans="1:81" ht="14.1">
      <c r="A535" s="18">
        <v>493</v>
      </c>
      <c r="B535" s="46" t="str">
        <f t="shared" si="295"/>
        <v/>
      </c>
      <c r="C535" s="72"/>
      <c r="D535" s="47"/>
      <c r="E535" s="81"/>
      <c r="F535" s="48"/>
      <c r="G535" s="49"/>
      <c r="H535" s="50"/>
      <c r="I535" s="48"/>
      <c r="J535" s="104"/>
      <c r="K535" s="109"/>
      <c r="L535" s="51"/>
      <c r="M535" s="48"/>
      <c r="N535" s="51"/>
      <c r="O535" s="48"/>
      <c r="P535" s="51"/>
      <c r="Q535" s="69"/>
      <c r="R535" s="51"/>
      <c r="S535" s="69"/>
      <c r="T535" s="110"/>
      <c r="U535" s="107"/>
      <c r="V535" s="48"/>
      <c r="W535" s="52"/>
      <c r="X535" s="48"/>
      <c r="Y535" s="116"/>
      <c r="Z535" s="133"/>
      <c r="AA535" s="131"/>
      <c r="AB535" s="76"/>
      <c r="AC535" s="76"/>
      <c r="AD535" s="76"/>
      <c r="AE535" s="76"/>
      <c r="AF535" s="76"/>
      <c r="AG535" s="145"/>
      <c r="AH535"/>
      <c r="AI535" s="148">
        <f t="shared" si="259"/>
        <v>0</v>
      </c>
      <c r="AJ535" s="148">
        <f t="shared" si="260"/>
        <v>0</v>
      </c>
      <c r="AK535" s="148">
        <f t="shared" si="261"/>
        <v>0</v>
      </c>
      <c r="AL535" s="148">
        <f t="shared" si="262"/>
        <v>0</v>
      </c>
      <c r="AM535" s="148">
        <f t="shared" si="263"/>
        <v>0</v>
      </c>
      <c r="AN535" s="148">
        <f t="shared" si="264"/>
        <v>0</v>
      </c>
      <c r="AO535" s="150"/>
      <c r="AP535" s="149" t="e">
        <f t="shared" si="265"/>
        <v>#DIV/0!</v>
      </c>
      <c r="AQ535" s="149" t="e">
        <f t="shared" si="266"/>
        <v>#DIV/0!</v>
      </c>
      <c r="AR535" s="149" t="e">
        <f t="shared" si="267"/>
        <v>#DIV/0!</v>
      </c>
      <c r="AS535" s="149" t="e">
        <f t="shared" si="268"/>
        <v>#DIV/0!</v>
      </c>
      <c r="AT535" s="149" t="e">
        <f t="shared" si="269"/>
        <v>#DIV/0!</v>
      </c>
      <c r="AU535" s="148">
        <f t="shared" si="270"/>
        <v>0</v>
      </c>
      <c r="AV535" s="149" t="e">
        <f t="shared" si="271"/>
        <v>#DIV/0!</v>
      </c>
      <c r="AW535" s="149" t="e">
        <f t="shared" si="272"/>
        <v>#DIV/0!</v>
      </c>
      <c r="AX535" s="149" t="e">
        <f t="shared" si="273"/>
        <v>#DIV/0!</v>
      </c>
      <c r="AY535" s="149" t="e">
        <f t="shared" si="274"/>
        <v>#DIV/0!</v>
      </c>
      <c r="AZ535" s="149" t="e">
        <f t="shared" si="275"/>
        <v>#DIV/0!</v>
      </c>
      <c r="BA535" s="148">
        <f t="shared" si="276"/>
        <v>0</v>
      </c>
      <c r="BB535" s="149" t="e">
        <f t="shared" si="277"/>
        <v>#DIV/0!</v>
      </c>
      <c r="BC535" s="149" t="e">
        <f t="shared" si="278"/>
        <v>#DIV/0!</v>
      </c>
      <c r="BD535" s="149" t="e">
        <f t="shared" si="279"/>
        <v>#DIV/0!</v>
      </c>
      <c r="BE535" s="149" t="e">
        <f t="shared" si="280"/>
        <v>#DIV/0!</v>
      </c>
      <c r="BF535" s="149" t="e">
        <f t="shared" si="281"/>
        <v>#DIV/0!</v>
      </c>
      <c r="BG535" s="148">
        <f t="shared" si="282"/>
        <v>0</v>
      </c>
      <c r="BH535" s="149" t="e">
        <f t="shared" si="283"/>
        <v>#DIV/0!</v>
      </c>
      <c r="BI535" s="149" t="e">
        <f t="shared" si="284"/>
        <v>#DIV/0!</v>
      </c>
      <c r="BJ535" s="149" t="e">
        <f t="shared" si="285"/>
        <v>#DIV/0!</v>
      </c>
      <c r="BK535" s="149" t="e">
        <f t="shared" si="286"/>
        <v>#DIV/0!</v>
      </c>
      <c r="BL535" s="149" t="e">
        <f t="shared" si="287"/>
        <v>#DIV/0!</v>
      </c>
      <c r="BM535" s="148">
        <f t="shared" si="288"/>
        <v>0</v>
      </c>
      <c r="BN535" s="149" t="e">
        <f t="shared" si="289"/>
        <v>#DIV/0!</v>
      </c>
      <c r="BO535" s="149" t="e">
        <f t="shared" si="290"/>
        <v>#DIV/0!</v>
      </c>
      <c r="BP535" s="149" t="e">
        <f t="shared" si="291"/>
        <v>#DIV/0!</v>
      </c>
      <c r="BQ535" s="149" t="e">
        <f t="shared" si="292"/>
        <v>#DIV/0!</v>
      </c>
      <c r="BR535" s="149" t="e">
        <f t="shared" si="293"/>
        <v>#DIV/0!</v>
      </c>
      <c r="BS535" s="148">
        <f t="shared" si="294"/>
        <v>0</v>
      </c>
      <c r="BT535" s="150"/>
      <c r="BU535" s="150" t="e">
        <f>VLOOKUP(I535,Lists!$D$2:$D$19,1,FALSE)</f>
        <v>#N/A</v>
      </c>
      <c r="BV535" s="150" t="e">
        <f>VLOOKUP($I535,Blends!$B$2:$B$115,1,FALSE)</f>
        <v>#N/A</v>
      </c>
      <c r="BW535" s="150"/>
      <c r="BX535" s="151">
        <f>ROUND(IF($I535="Other HFC Blend",(AA535*$L535*SUMIF(Lists!$E$2:$E$133,'Quarterly Information'!$K535,Exchange_Value)+AA535*$N535*SUMIF(Lists!$E$2:$E$133,'Quarterly Information'!$M535,Exchange_Value)+AA535*$P535*SUMIF(Lists!$E$2:$E$133,'Quarterly Information'!$O535,Exchange_Value)+AA535*$R535*SUMIF(Lists!$E$2:$E$133,'Quarterly Information'!$Q535,Exchange_Value)+AA535*$T535*SUMIF(Lists!$E$2:$E$133,'Quarterly Information'!$S535,Exchange_Value))/1000,AA535*SUMIF(Lists!$E$2:$E$133,$I535,Exchange_Value)/1000),1)</f>
        <v>0</v>
      </c>
      <c r="BY535" s="151">
        <f>ROUND(IF($I535="Other HFC Blend",(AB535*$L535*SUMIF(Lists!$E$2:$E$133,'Quarterly Information'!$K535,Exchange_Value)+AB535*$N535*SUMIF(Lists!$E$2:$E$133,'Quarterly Information'!$M535,Exchange_Value)+AB535*$P535*SUMIF(Lists!$E$2:$E$133,'Quarterly Information'!$O535,Exchange_Value)+AB535*$R535*SUMIF(Lists!$E$2:$E$133,'Quarterly Information'!$Q535,Exchange_Value)+AB535*$T535*SUMIF(Lists!$E$2:$E$133,'Quarterly Information'!$S535,Exchange_Value))/1000,AB535*SUMIF(Lists!$E$2:$E$133,$I535,Exchange_Value)/1000),1)</f>
        <v>0</v>
      </c>
      <c r="BZ535" s="151">
        <f>ROUND(IF($I535="Other HFC Blend",(AC535*$L535*SUMIF(Lists!$E$2:$E$133,'Quarterly Information'!$K535,Exchange_Value)+AC535*$N535*SUMIF(Lists!$E$2:$E$133,'Quarterly Information'!$M535,Exchange_Value)+AC535*$P535*SUMIF(Lists!$E$2:$E$133,'Quarterly Information'!$O535,Exchange_Value)+AC535*$R535*SUMIF(Lists!$E$2:$E$133,'Quarterly Information'!$Q535,Exchange_Value)+AC535*$T535*SUMIF(Lists!$E$2:$E$133,'Quarterly Information'!$S535,Exchange_Value))/1000,AC535*SUMIF(Lists!$E$2:$E$133,$I535,Exchange_Value)/1000),1)</f>
        <v>0</v>
      </c>
      <c r="CA535" s="151">
        <f>ROUND(IF($I535="Other HFC Blend",(AD535*$L535*SUMIF(Lists!$E$2:$E$133,'Quarterly Information'!$K535,Exchange_Value)+AD535*$N535*SUMIF(Lists!$E$2:$E$133,'Quarterly Information'!$M535,Exchange_Value)+AD535*$P535*SUMIF(Lists!$E$2:$E$133,'Quarterly Information'!$O535,Exchange_Value)+AD535*$R535*SUMIF(Lists!$E$2:$E$133,'Quarterly Information'!$Q535,Exchange_Value)+AD535*$T535*SUMIF(Lists!$E$2:$E$133,'Quarterly Information'!$S535,Exchange_Value))/1000,AD535*SUMIF(Lists!$E$2:$E$133,$I535,Exchange_Value)/1000),1)</f>
        <v>0</v>
      </c>
      <c r="CB535" s="151">
        <f>ROUND(IF($I535="Other HFC Blend",(AE535*$L535*SUMIF(Lists!$E$2:$E$133,'Quarterly Information'!$K535,Exchange_Value)+AE535*$N535*SUMIF(Lists!$E$2:$E$133,'Quarterly Information'!$M535,Exchange_Value)+AE535*$P535*SUMIF(Lists!$E$2:$E$133,'Quarterly Information'!$O535,Exchange_Value)+AE535*$R535*SUMIF(Lists!$E$2:$E$133,'Quarterly Information'!$Q535,Exchange_Value)+AE535*$T535*SUMIF(Lists!$E$2:$E$133,'Quarterly Information'!$S535,Exchange_Value))/1000,AE535*SUMIF(Lists!$E$2:$E$133,$I535,Exchange_Value)/1000),1)</f>
        <v>0</v>
      </c>
      <c r="CC535" s="151">
        <f>ROUND(IF($I535="Other HFC Blend",(AF535*$L535*SUMIF(Lists!$E$2:$E$133,'Quarterly Information'!$K535,Exchange_Value)+AF535*$N535*SUMIF(Lists!$E$2:$E$133,'Quarterly Information'!$M535,Exchange_Value)+AF535*$P535*SUMIF(Lists!$E$2:$E$133,'Quarterly Information'!$O535,Exchange_Value)+AF535*$R535*SUMIF(Lists!$E$2:$E$133,'Quarterly Information'!$Q535,Exchange_Value)+AF535*$T535*SUMIF(Lists!$E$2:$E$133,'Quarterly Information'!$S535,Exchange_Value))/1000,AF535*SUMIF(Lists!$E$2:$E$133,$I535,Exchange_Value)/1000),1)</f>
        <v>0</v>
      </c>
    </row>
    <row r="536" spans="1:81" ht="14.1">
      <c r="A536" s="18">
        <v>494</v>
      </c>
      <c r="B536" s="46" t="str">
        <f t="shared" si="295"/>
        <v/>
      </c>
      <c r="C536" s="72"/>
      <c r="D536" s="47"/>
      <c r="E536" s="81"/>
      <c r="F536" s="48"/>
      <c r="G536" s="49"/>
      <c r="H536" s="50"/>
      <c r="I536" s="48"/>
      <c r="J536" s="104"/>
      <c r="K536" s="109"/>
      <c r="L536" s="51"/>
      <c r="M536" s="48"/>
      <c r="N536" s="51"/>
      <c r="O536" s="48"/>
      <c r="P536" s="51"/>
      <c r="Q536" s="69"/>
      <c r="R536" s="51"/>
      <c r="S536" s="69"/>
      <c r="T536" s="110"/>
      <c r="U536" s="107"/>
      <c r="V536" s="48"/>
      <c r="W536" s="52"/>
      <c r="X536" s="48"/>
      <c r="Y536" s="116"/>
      <c r="Z536" s="133"/>
      <c r="AA536" s="131"/>
      <c r="AB536" s="76"/>
      <c r="AC536" s="76"/>
      <c r="AD536" s="76"/>
      <c r="AE536" s="76"/>
      <c r="AF536" s="76"/>
      <c r="AG536" s="145"/>
      <c r="AH536"/>
      <c r="AI536" s="148">
        <f t="shared" si="259"/>
        <v>0</v>
      </c>
      <c r="AJ536" s="148">
        <f t="shared" si="260"/>
        <v>0</v>
      </c>
      <c r="AK536" s="148">
        <f t="shared" si="261"/>
        <v>0</v>
      </c>
      <c r="AL536" s="148">
        <f t="shared" si="262"/>
        <v>0</v>
      </c>
      <c r="AM536" s="148">
        <f t="shared" si="263"/>
        <v>0</v>
      </c>
      <c r="AN536" s="148">
        <f t="shared" si="264"/>
        <v>0</v>
      </c>
      <c r="AO536" s="150"/>
      <c r="AP536" s="149" t="e">
        <f t="shared" si="265"/>
        <v>#DIV/0!</v>
      </c>
      <c r="AQ536" s="149" t="e">
        <f t="shared" si="266"/>
        <v>#DIV/0!</v>
      </c>
      <c r="AR536" s="149" t="e">
        <f t="shared" si="267"/>
        <v>#DIV/0!</v>
      </c>
      <c r="AS536" s="149" t="e">
        <f t="shared" si="268"/>
        <v>#DIV/0!</v>
      </c>
      <c r="AT536" s="149" t="e">
        <f t="shared" si="269"/>
        <v>#DIV/0!</v>
      </c>
      <c r="AU536" s="148">
        <f t="shared" si="270"/>
        <v>0</v>
      </c>
      <c r="AV536" s="149" t="e">
        <f t="shared" si="271"/>
        <v>#DIV/0!</v>
      </c>
      <c r="AW536" s="149" t="e">
        <f t="shared" si="272"/>
        <v>#DIV/0!</v>
      </c>
      <c r="AX536" s="149" t="e">
        <f t="shared" si="273"/>
        <v>#DIV/0!</v>
      </c>
      <c r="AY536" s="149" t="e">
        <f t="shared" si="274"/>
        <v>#DIV/0!</v>
      </c>
      <c r="AZ536" s="149" t="e">
        <f t="shared" si="275"/>
        <v>#DIV/0!</v>
      </c>
      <c r="BA536" s="148">
        <f t="shared" si="276"/>
        <v>0</v>
      </c>
      <c r="BB536" s="149" t="e">
        <f t="shared" si="277"/>
        <v>#DIV/0!</v>
      </c>
      <c r="BC536" s="149" t="e">
        <f t="shared" si="278"/>
        <v>#DIV/0!</v>
      </c>
      <c r="BD536" s="149" t="e">
        <f t="shared" si="279"/>
        <v>#DIV/0!</v>
      </c>
      <c r="BE536" s="149" t="e">
        <f t="shared" si="280"/>
        <v>#DIV/0!</v>
      </c>
      <c r="BF536" s="149" t="e">
        <f t="shared" si="281"/>
        <v>#DIV/0!</v>
      </c>
      <c r="BG536" s="148">
        <f t="shared" si="282"/>
        <v>0</v>
      </c>
      <c r="BH536" s="149" t="e">
        <f t="shared" si="283"/>
        <v>#DIV/0!</v>
      </c>
      <c r="BI536" s="149" t="e">
        <f t="shared" si="284"/>
        <v>#DIV/0!</v>
      </c>
      <c r="BJ536" s="149" t="e">
        <f t="shared" si="285"/>
        <v>#DIV/0!</v>
      </c>
      <c r="BK536" s="149" t="e">
        <f t="shared" si="286"/>
        <v>#DIV/0!</v>
      </c>
      <c r="BL536" s="149" t="e">
        <f t="shared" si="287"/>
        <v>#DIV/0!</v>
      </c>
      <c r="BM536" s="148">
        <f t="shared" si="288"/>
        <v>0</v>
      </c>
      <c r="BN536" s="149" t="e">
        <f t="shared" si="289"/>
        <v>#DIV/0!</v>
      </c>
      <c r="BO536" s="149" t="e">
        <f t="shared" si="290"/>
        <v>#DIV/0!</v>
      </c>
      <c r="BP536" s="149" t="e">
        <f t="shared" si="291"/>
        <v>#DIV/0!</v>
      </c>
      <c r="BQ536" s="149" t="e">
        <f t="shared" si="292"/>
        <v>#DIV/0!</v>
      </c>
      <c r="BR536" s="149" t="e">
        <f t="shared" si="293"/>
        <v>#DIV/0!</v>
      </c>
      <c r="BS536" s="148">
        <f t="shared" si="294"/>
        <v>0</v>
      </c>
      <c r="BT536" s="150"/>
      <c r="BU536" s="150" t="e">
        <f>VLOOKUP(I536,Lists!$D$2:$D$19,1,FALSE)</f>
        <v>#N/A</v>
      </c>
      <c r="BV536" s="150" t="e">
        <f>VLOOKUP($I536,Blends!$B$2:$B$115,1,FALSE)</f>
        <v>#N/A</v>
      </c>
      <c r="BW536" s="150"/>
      <c r="BX536" s="151">
        <f>ROUND(IF($I536="Other HFC Blend",(AA536*$L536*SUMIF(Lists!$E$2:$E$133,'Quarterly Information'!$K536,Exchange_Value)+AA536*$N536*SUMIF(Lists!$E$2:$E$133,'Quarterly Information'!$M536,Exchange_Value)+AA536*$P536*SUMIF(Lists!$E$2:$E$133,'Quarterly Information'!$O536,Exchange_Value)+AA536*$R536*SUMIF(Lists!$E$2:$E$133,'Quarterly Information'!$Q536,Exchange_Value)+AA536*$T536*SUMIF(Lists!$E$2:$E$133,'Quarterly Information'!$S536,Exchange_Value))/1000,AA536*SUMIF(Lists!$E$2:$E$133,$I536,Exchange_Value)/1000),1)</f>
        <v>0</v>
      </c>
      <c r="BY536" s="151">
        <f>ROUND(IF($I536="Other HFC Blend",(AB536*$L536*SUMIF(Lists!$E$2:$E$133,'Quarterly Information'!$K536,Exchange_Value)+AB536*$N536*SUMIF(Lists!$E$2:$E$133,'Quarterly Information'!$M536,Exchange_Value)+AB536*$P536*SUMIF(Lists!$E$2:$E$133,'Quarterly Information'!$O536,Exchange_Value)+AB536*$R536*SUMIF(Lists!$E$2:$E$133,'Quarterly Information'!$Q536,Exchange_Value)+AB536*$T536*SUMIF(Lists!$E$2:$E$133,'Quarterly Information'!$S536,Exchange_Value))/1000,AB536*SUMIF(Lists!$E$2:$E$133,$I536,Exchange_Value)/1000),1)</f>
        <v>0</v>
      </c>
      <c r="BZ536" s="151">
        <f>ROUND(IF($I536="Other HFC Blend",(AC536*$L536*SUMIF(Lists!$E$2:$E$133,'Quarterly Information'!$K536,Exchange_Value)+AC536*$N536*SUMIF(Lists!$E$2:$E$133,'Quarterly Information'!$M536,Exchange_Value)+AC536*$P536*SUMIF(Lists!$E$2:$E$133,'Quarterly Information'!$O536,Exchange_Value)+AC536*$R536*SUMIF(Lists!$E$2:$E$133,'Quarterly Information'!$Q536,Exchange_Value)+AC536*$T536*SUMIF(Lists!$E$2:$E$133,'Quarterly Information'!$S536,Exchange_Value))/1000,AC536*SUMIF(Lists!$E$2:$E$133,$I536,Exchange_Value)/1000),1)</f>
        <v>0</v>
      </c>
      <c r="CA536" s="151">
        <f>ROUND(IF($I536="Other HFC Blend",(AD536*$L536*SUMIF(Lists!$E$2:$E$133,'Quarterly Information'!$K536,Exchange_Value)+AD536*$N536*SUMIF(Lists!$E$2:$E$133,'Quarterly Information'!$M536,Exchange_Value)+AD536*$P536*SUMIF(Lists!$E$2:$E$133,'Quarterly Information'!$O536,Exchange_Value)+AD536*$R536*SUMIF(Lists!$E$2:$E$133,'Quarterly Information'!$Q536,Exchange_Value)+AD536*$T536*SUMIF(Lists!$E$2:$E$133,'Quarterly Information'!$S536,Exchange_Value))/1000,AD536*SUMIF(Lists!$E$2:$E$133,$I536,Exchange_Value)/1000),1)</f>
        <v>0</v>
      </c>
      <c r="CB536" s="151">
        <f>ROUND(IF($I536="Other HFC Blend",(AE536*$L536*SUMIF(Lists!$E$2:$E$133,'Quarterly Information'!$K536,Exchange_Value)+AE536*$N536*SUMIF(Lists!$E$2:$E$133,'Quarterly Information'!$M536,Exchange_Value)+AE536*$P536*SUMIF(Lists!$E$2:$E$133,'Quarterly Information'!$O536,Exchange_Value)+AE536*$R536*SUMIF(Lists!$E$2:$E$133,'Quarterly Information'!$Q536,Exchange_Value)+AE536*$T536*SUMIF(Lists!$E$2:$E$133,'Quarterly Information'!$S536,Exchange_Value))/1000,AE536*SUMIF(Lists!$E$2:$E$133,$I536,Exchange_Value)/1000),1)</f>
        <v>0</v>
      </c>
      <c r="CC536" s="151">
        <f>ROUND(IF($I536="Other HFC Blend",(AF536*$L536*SUMIF(Lists!$E$2:$E$133,'Quarterly Information'!$K536,Exchange_Value)+AF536*$N536*SUMIF(Lists!$E$2:$E$133,'Quarterly Information'!$M536,Exchange_Value)+AF536*$P536*SUMIF(Lists!$E$2:$E$133,'Quarterly Information'!$O536,Exchange_Value)+AF536*$R536*SUMIF(Lists!$E$2:$E$133,'Quarterly Information'!$Q536,Exchange_Value)+AF536*$T536*SUMIF(Lists!$E$2:$E$133,'Quarterly Information'!$S536,Exchange_Value))/1000,AF536*SUMIF(Lists!$E$2:$E$133,$I536,Exchange_Value)/1000),1)</f>
        <v>0</v>
      </c>
    </row>
    <row r="537" spans="1:81" ht="14.1">
      <c r="A537" s="18">
        <v>495</v>
      </c>
      <c r="B537" s="46" t="str">
        <f t="shared" si="295"/>
        <v/>
      </c>
      <c r="C537" s="72"/>
      <c r="D537" s="47"/>
      <c r="E537" s="81"/>
      <c r="F537" s="48"/>
      <c r="G537" s="49"/>
      <c r="H537" s="50"/>
      <c r="I537" s="48"/>
      <c r="J537" s="104"/>
      <c r="K537" s="109"/>
      <c r="L537" s="51"/>
      <c r="M537" s="48"/>
      <c r="N537" s="51"/>
      <c r="O537" s="48"/>
      <c r="P537" s="51"/>
      <c r="Q537" s="69"/>
      <c r="R537" s="51"/>
      <c r="S537" s="69"/>
      <c r="T537" s="110"/>
      <c r="U537" s="107"/>
      <c r="V537" s="48"/>
      <c r="W537" s="52"/>
      <c r="X537" s="48"/>
      <c r="Y537" s="116"/>
      <c r="Z537" s="133"/>
      <c r="AA537" s="131"/>
      <c r="AB537" s="76"/>
      <c r="AC537" s="76"/>
      <c r="AD537" s="76"/>
      <c r="AE537" s="76"/>
      <c r="AF537" s="76"/>
      <c r="AG537" s="145"/>
      <c r="AH537"/>
      <c r="AI537" s="148">
        <f t="shared" si="259"/>
        <v>0</v>
      </c>
      <c r="AJ537" s="148">
        <f t="shared" si="260"/>
        <v>0</v>
      </c>
      <c r="AK537" s="148">
        <f t="shared" si="261"/>
        <v>0</v>
      </c>
      <c r="AL537" s="148">
        <f t="shared" si="262"/>
        <v>0</v>
      </c>
      <c r="AM537" s="148">
        <f t="shared" si="263"/>
        <v>0</v>
      </c>
      <c r="AN537" s="148">
        <f t="shared" si="264"/>
        <v>0</v>
      </c>
      <c r="AO537" s="150"/>
      <c r="AP537" s="149" t="e">
        <f t="shared" si="265"/>
        <v>#DIV/0!</v>
      </c>
      <c r="AQ537" s="149" t="e">
        <f t="shared" si="266"/>
        <v>#DIV/0!</v>
      </c>
      <c r="AR537" s="149" t="e">
        <f t="shared" si="267"/>
        <v>#DIV/0!</v>
      </c>
      <c r="AS537" s="149" t="e">
        <f t="shared" si="268"/>
        <v>#DIV/0!</v>
      </c>
      <c r="AT537" s="149" t="e">
        <f t="shared" si="269"/>
        <v>#DIV/0!</v>
      </c>
      <c r="AU537" s="148">
        <f t="shared" si="270"/>
        <v>0</v>
      </c>
      <c r="AV537" s="149" t="e">
        <f t="shared" si="271"/>
        <v>#DIV/0!</v>
      </c>
      <c r="AW537" s="149" t="e">
        <f t="shared" si="272"/>
        <v>#DIV/0!</v>
      </c>
      <c r="AX537" s="149" t="e">
        <f t="shared" si="273"/>
        <v>#DIV/0!</v>
      </c>
      <c r="AY537" s="149" t="e">
        <f t="shared" si="274"/>
        <v>#DIV/0!</v>
      </c>
      <c r="AZ537" s="149" t="e">
        <f t="shared" si="275"/>
        <v>#DIV/0!</v>
      </c>
      <c r="BA537" s="148">
        <f t="shared" si="276"/>
        <v>0</v>
      </c>
      <c r="BB537" s="149" t="e">
        <f t="shared" si="277"/>
        <v>#DIV/0!</v>
      </c>
      <c r="BC537" s="149" t="e">
        <f t="shared" si="278"/>
        <v>#DIV/0!</v>
      </c>
      <c r="BD537" s="149" t="e">
        <f t="shared" si="279"/>
        <v>#DIV/0!</v>
      </c>
      <c r="BE537" s="149" t="e">
        <f t="shared" si="280"/>
        <v>#DIV/0!</v>
      </c>
      <c r="BF537" s="149" t="e">
        <f t="shared" si="281"/>
        <v>#DIV/0!</v>
      </c>
      <c r="BG537" s="148">
        <f t="shared" si="282"/>
        <v>0</v>
      </c>
      <c r="BH537" s="149" t="e">
        <f t="shared" si="283"/>
        <v>#DIV/0!</v>
      </c>
      <c r="BI537" s="149" t="e">
        <f t="shared" si="284"/>
        <v>#DIV/0!</v>
      </c>
      <c r="BJ537" s="149" t="e">
        <f t="shared" si="285"/>
        <v>#DIV/0!</v>
      </c>
      <c r="BK537" s="149" t="e">
        <f t="shared" si="286"/>
        <v>#DIV/0!</v>
      </c>
      <c r="BL537" s="149" t="e">
        <f t="shared" si="287"/>
        <v>#DIV/0!</v>
      </c>
      <c r="BM537" s="148">
        <f t="shared" si="288"/>
        <v>0</v>
      </c>
      <c r="BN537" s="149" t="e">
        <f t="shared" si="289"/>
        <v>#DIV/0!</v>
      </c>
      <c r="BO537" s="149" t="e">
        <f t="shared" si="290"/>
        <v>#DIV/0!</v>
      </c>
      <c r="BP537" s="149" t="e">
        <f t="shared" si="291"/>
        <v>#DIV/0!</v>
      </c>
      <c r="BQ537" s="149" t="e">
        <f t="shared" si="292"/>
        <v>#DIV/0!</v>
      </c>
      <c r="BR537" s="149" t="e">
        <f t="shared" si="293"/>
        <v>#DIV/0!</v>
      </c>
      <c r="BS537" s="148">
        <f t="shared" si="294"/>
        <v>0</v>
      </c>
      <c r="BT537" s="150"/>
      <c r="BU537" s="150" t="e">
        <f>VLOOKUP(I537,Lists!$D$2:$D$19,1,FALSE)</f>
        <v>#N/A</v>
      </c>
      <c r="BV537" s="150" t="e">
        <f>VLOOKUP($I537,Blends!$B$2:$B$115,1,FALSE)</f>
        <v>#N/A</v>
      </c>
      <c r="BW537" s="150"/>
      <c r="BX537" s="151">
        <f>ROUND(IF($I537="Other HFC Blend",(AA537*$L537*SUMIF(Lists!$E$2:$E$133,'Quarterly Information'!$K537,Exchange_Value)+AA537*$N537*SUMIF(Lists!$E$2:$E$133,'Quarterly Information'!$M537,Exchange_Value)+AA537*$P537*SUMIF(Lists!$E$2:$E$133,'Quarterly Information'!$O537,Exchange_Value)+AA537*$R537*SUMIF(Lists!$E$2:$E$133,'Quarterly Information'!$Q537,Exchange_Value)+AA537*$T537*SUMIF(Lists!$E$2:$E$133,'Quarterly Information'!$S537,Exchange_Value))/1000,AA537*SUMIF(Lists!$E$2:$E$133,$I537,Exchange_Value)/1000),1)</f>
        <v>0</v>
      </c>
      <c r="BY537" s="151">
        <f>ROUND(IF($I537="Other HFC Blend",(AB537*$L537*SUMIF(Lists!$E$2:$E$133,'Quarterly Information'!$K537,Exchange_Value)+AB537*$N537*SUMIF(Lists!$E$2:$E$133,'Quarterly Information'!$M537,Exchange_Value)+AB537*$P537*SUMIF(Lists!$E$2:$E$133,'Quarterly Information'!$O537,Exchange_Value)+AB537*$R537*SUMIF(Lists!$E$2:$E$133,'Quarterly Information'!$Q537,Exchange_Value)+AB537*$T537*SUMIF(Lists!$E$2:$E$133,'Quarterly Information'!$S537,Exchange_Value))/1000,AB537*SUMIF(Lists!$E$2:$E$133,$I537,Exchange_Value)/1000),1)</f>
        <v>0</v>
      </c>
      <c r="BZ537" s="151">
        <f>ROUND(IF($I537="Other HFC Blend",(AC537*$L537*SUMIF(Lists!$E$2:$E$133,'Quarterly Information'!$K537,Exchange_Value)+AC537*$N537*SUMIF(Lists!$E$2:$E$133,'Quarterly Information'!$M537,Exchange_Value)+AC537*$P537*SUMIF(Lists!$E$2:$E$133,'Quarterly Information'!$O537,Exchange_Value)+AC537*$R537*SUMIF(Lists!$E$2:$E$133,'Quarterly Information'!$Q537,Exchange_Value)+AC537*$T537*SUMIF(Lists!$E$2:$E$133,'Quarterly Information'!$S537,Exchange_Value))/1000,AC537*SUMIF(Lists!$E$2:$E$133,$I537,Exchange_Value)/1000),1)</f>
        <v>0</v>
      </c>
      <c r="CA537" s="151">
        <f>ROUND(IF($I537="Other HFC Blend",(AD537*$L537*SUMIF(Lists!$E$2:$E$133,'Quarterly Information'!$K537,Exchange_Value)+AD537*$N537*SUMIF(Lists!$E$2:$E$133,'Quarterly Information'!$M537,Exchange_Value)+AD537*$P537*SUMIF(Lists!$E$2:$E$133,'Quarterly Information'!$O537,Exchange_Value)+AD537*$R537*SUMIF(Lists!$E$2:$E$133,'Quarterly Information'!$Q537,Exchange_Value)+AD537*$T537*SUMIF(Lists!$E$2:$E$133,'Quarterly Information'!$S537,Exchange_Value))/1000,AD537*SUMIF(Lists!$E$2:$E$133,$I537,Exchange_Value)/1000),1)</f>
        <v>0</v>
      </c>
      <c r="CB537" s="151">
        <f>ROUND(IF($I537="Other HFC Blend",(AE537*$L537*SUMIF(Lists!$E$2:$E$133,'Quarterly Information'!$K537,Exchange_Value)+AE537*$N537*SUMIF(Lists!$E$2:$E$133,'Quarterly Information'!$M537,Exchange_Value)+AE537*$P537*SUMIF(Lists!$E$2:$E$133,'Quarterly Information'!$O537,Exchange_Value)+AE537*$R537*SUMIF(Lists!$E$2:$E$133,'Quarterly Information'!$Q537,Exchange_Value)+AE537*$T537*SUMIF(Lists!$E$2:$E$133,'Quarterly Information'!$S537,Exchange_Value))/1000,AE537*SUMIF(Lists!$E$2:$E$133,$I537,Exchange_Value)/1000),1)</f>
        <v>0</v>
      </c>
      <c r="CC537" s="151">
        <f>ROUND(IF($I537="Other HFC Blend",(AF537*$L537*SUMIF(Lists!$E$2:$E$133,'Quarterly Information'!$K537,Exchange_Value)+AF537*$N537*SUMIF(Lists!$E$2:$E$133,'Quarterly Information'!$M537,Exchange_Value)+AF537*$P537*SUMIF(Lists!$E$2:$E$133,'Quarterly Information'!$O537,Exchange_Value)+AF537*$R537*SUMIF(Lists!$E$2:$E$133,'Quarterly Information'!$Q537,Exchange_Value)+AF537*$T537*SUMIF(Lists!$E$2:$E$133,'Quarterly Information'!$S537,Exchange_Value))/1000,AF537*SUMIF(Lists!$E$2:$E$133,$I537,Exchange_Value)/1000),1)</f>
        <v>0</v>
      </c>
    </row>
    <row r="538" spans="1:81" ht="14.1">
      <c r="A538" s="18">
        <v>496</v>
      </c>
      <c r="B538" s="46" t="str">
        <f t="shared" si="295"/>
        <v/>
      </c>
      <c r="C538" s="72"/>
      <c r="D538" s="47"/>
      <c r="E538" s="81"/>
      <c r="F538" s="48"/>
      <c r="G538" s="49"/>
      <c r="H538" s="50"/>
      <c r="I538" s="48"/>
      <c r="J538" s="104"/>
      <c r="K538" s="109"/>
      <c r="L538" s="51"/>
      <c r="M538" s="48"/>
      <c r="N538" s="51"/>
      <c r="O538" s="48"/>
      <c r="P538" s="51"/>
      <c r="Q538" s="69"/>
      <c r="R538" s="51"/>
      <c r="S538" s="69"/>
      <c r="T538" s="110"/>
      <c r="U538" s="107"/>
      <c r="V538" s="48"/>
      <c r="W538" s="52"/>
      <c r="X538" s="48"/>
      <c r="Y538" s="116"/>
      <c r="Z538" s="133"/>
      <c r="AA538" s="131"/>
      <c r="AB538" s="76"/>
      <c r="AC538" s="76"/>
      <c r="AD538" s="76"/>
      <c r="AE538" s="76"/>
      <c r="AF538" s="76"/>
      <c r="AG538" s="145"/>
      <c r="AH538"/>
      <c r="AI538" s="148">
        <f t="shared" si="259"/>
        <v>0</v>
      </c>
      <c r="AJ538" s="148">
        <f t="shared" si="260"/>
        <v>0</v>
      </c>
      <c r="AK538" s="148">
        <f t="shared" si="261"/>
        <v>0</v>
      </c>
      <c r="AL538" s="148">
        <f t="shared" si="262"/>
        <v>0</v>
      </c>
      <c r="AM538" s="148">
        <f t="shared" si="263"/>
        <v>0</v>
      </c>
      <c r="AN538" s="148">
        <f t="shared" si="264"/>
        <v>0</v>
      </c>
      <c r="AO538" s="150"/>
      <c r="AP538" s="149" t="e">
        <f t="shared" si="265"/>
        <v>#DIV/0!</v>
      </c>
      <c r="AQ538" s="149" t="e">
        <f t="shared" si="266"/>
        <v>#DIV/0!</v>
      </c>
      <c r="AR538" s="149" t="e">
        <f t="shared" si="267"/>
        <v>#DIV/0!</v>
      </c>
      <c r="AS538" s="149" t="e">
        <f t="shared" si="268"/>
        <v>#DIV/0!</v>
      </c>
      <c r="AT538" s="149" t="e">
        <f t="shared" si="269"/>
        <v>#DIV/0!</v>
      </c>
      <c r="AU538" s="148">
        <f t="shared" si="270"/>
        <v>0</v>
      </c>
      <c r="AV538" s="149" t="e">
        <f t="shared" si="271"/>
        <v>#DIV/0!</v>
      </c>
      <c r="AW538" s="149" t="e">
        <f t="shared" si="272"/>
        <v>#DIV/0!</v>
      </c>
      <c r="AX538" s="149" t="e">
        <f t="shared" si="273"/>
        <v>#DIV/0!</v>
      </c>
      <c r="AY538" s="149" t="e">
        <f t="shared" si="274"/>
        <v>#DIV/0!</v>
      </c>
      <c r="AZ538" s="149" t="e">
        <f t="shared" si="275"/>
        <v>#DIV/0!</v>
      </c>
      <c r="BA538" s="148">
        <f t="shared" si="276"/>
        <v>0</v>
      </c>
      <c r="BB538" s="149" t="e">
        <f t="shared" si="277"/>
        <v>#DIV/0!</v>
      </c>
      <c r="BC538" s="149" t="e">
        <f t="shared" si="278"/>
        <v>#DIV/0!</v>
      </c>
      <c r="BD538" s="149" t="e">
        <f t="shared" si="279"/>
        <v>#DIV/0!</v>
      </c>
      <c r="BE538" s="149" t="e">
        <f t="shared" si="280"/>
        <v>#DIV/0!</v>
      </c>
      <c r="BF538" s="149" t="e">
        <f t="shared" si="281"/>
        <v>#DIV/0!</v>
      </c>
      <c r="BG538" s="148">
        <f t="shared" si="282"/>
        <v>0</v>
      </c>
      <c r="BH538" s="149" t="e">
        <f t="shared" si="283"/>
        <v>#DIV/0!</v>
      </c>
      <c r="BI538" s="149" t="e">
        <f t="shared" si="284"/>
        <v>#DIV/0!</v>
      </c>
      <c r="BJ538" s="149" t="e">
        <f t="shared" si="285"/>
        <v>#DIV/0!</v>
      </c>
      <c r="BK538" s="149" t="e">
        <f t="shared" si="286"/>
        <v>#DIV/0!</v>
      </c>
      <c r="BL538" s="149" t="e">
        <f t="shared" si="287"/>
        <v>#DIV/0!</v>
      </c>
      <c r="BM538" s="148">
        <f t="shared" si="288"/>
        <v>0</v>
      </c>
      <c r="BN538" s="149" t="e">
        <f t="shared" si="289"/>
        <v>#DIV/0!</v>
      </c>
      <c r="BO538" s="149" t="e">
        <f t="shared" si="290"/>
        <v>#DIV/0!</v>
      </c>
      <c r="BP538" s="149" t="e">
        <f t="shared" si="291"/>
        <v>#DIV/0!</v>
      </c>
      <c r="BQ538" s="149" t="e">
        <f t="shared" si="292"/>
        <v>#DIV/0!</v>
      </c>
      <c r="BR538" s="149" t="e">
        <f t="shared" si="293"/>
        <v>#DIV/0!</v>
      </c>
      <c r="BS538" s="148">
        <f t="shared" si="294"/>
        <v>0</v>
      </c>
      <c r="BT538" s="150"/>
      <c r="BU538" s="150" t="e">
        <f>VLOOKUP(I538,Lists!$D$2:$D$19,1,FALSE)</f>
        <v>#N/A</v>
      </c>
      <c r="BV538" s="150" t="e">
        <f>VLOOKUP($I538,Blends!$B$2:$B$115,1,FALSE)</f>
        <v>#N/A</v>
      </c>
      <c r="BW538" s="150"/>
      <c r="BX538" s="151">
        <f>ROUND(IF($I538="Other HFC Blend",(AA538*$L538*SUMIF(Lists!$E$2:$E$133,'Quarterly Information'!$K538,Exchange_Value)+AA538*$N538*SUMIF(Lists!$E$2:$E$133,'Quarterly Information'!$M538,Exchange_Value)+AA538*$P538*SUMIF(Lists!$E$2:$E$133,'Quarterly Information'!$O538,Exchange_Value)+AA538*$R538*SUMIF(Lists!$E$2:$E$133,'Quarterly Information'!$Q538,Exchange_Value)+AA538*$T538*SUMIF(Lists!$E$2:$E$133,'Quarterly Information'!$S538,Exchange_Value))/1000,AA538*SUMIF(Lists!$E$2:$E$133,$I538,Exchange_Value)/1000),1)</f>
        <v>0</v>
      </c>
      <c r="BY538" s="151">
        <f>ROUND(IF($I538="Other HFC Blend",(AB538*$L538*SUMIF(Lists!$E$2:$E$133,'Quarterly Information'!$K538,Exchange_Value)+AB538*$N538*SUMIF(Lists!$E$2:$E$133,'Quarterly Information'!$M538,Exchange_Value)+AB538*$P538*SUMIF(Lists!$E$2:$E$133,'Quarterly Information'!$O538,Exchange_Value)+AB538*$R538*SUMIF(Lists!$E$2:$E$133,'Quarterly Information'!$Q538,Exchange_Value)+AB538*$T538*SUMIF(Lists!$E$2:$E$133,'Quarterly Information'!$S538,Exchange_Value))/1000,AB538*SUMIF(Lists!$E$2:$E$133,$I538,Exchange_Value)/1000),1)</f>
        <v>0</v>
      </c>
      <c r="BZ538" s="151">
        <f>ROUND(IF($I538="Other HFC Blend",(AC538*$L538*SUMIF(Lists!$E$2:$E$133,'Quarterly Information'!$K538,Exchange_Value)+AC538*$N538*SUMIF(Lists!$E$2:$E$133,'Quarterly Information'!$M538,Exchange_Value)+AC538*$P538*SUMIF(Lists!$E$2:$E$133,'Quarterly Information'!$O538,Exchange_Value)+AC538*$R538*SUMIF(Lists!$E$2:$E$133,'Quarterly Information'!$Q538,Exchange_Value)+AC538*$T538*SUMIF(Lists!$E$2:$E$133,'Quarterly Information'!$S538,Exchange_Value))/1000,AC538*SUMIF(Lists!$E$2:$E$133,$I538,Exchange_Value)/1000),1)</f>
        <v>0</v>
      </c>
      <c r="CA538" s="151">
        <f>ROUND(IF($I538="Other HFC Blend",(AD538*$L538*SUMIF(Lists!$E$2:$E$133,'Quarterly Information'!$K538,Exchange_Value)+AD538*$N538*SUMIF(Lists!$E$2:$E$133,'Quarterly Information'!$M538,Exchange_Value)+AD538*$P538*SUMIF(Lists!$E$2:$E$133,'Quarterly Information'!$O538,Exchange_Value)+AD538*$R538*SUMIF(Lists!$E$2:$E$133,'Quarterly Information'!$Q538,Exchange_Value)+AD538*$T538*SUMIF(Lists!$E$2:$E$133,'Quarterly Information'!$S538,Exchange_Value))/1000,AD538*SUMIF(Lists!$E$2:$E$133,$I538,Exchange_Value)/1000),1)</f>
        <v>0</v>
      </c>
      <c r="CB538" s="151">
        <f>ROUND(IF($I538="Other HFC Blend",(AE538*$L538*SUMIF(Lists!$E$2:$E$133,'Quarterly Information'!$K538,Exchange_Value)+AE538*$N538*SUMIF(Lists!$E$2:$E$133,'Quarterly Information'!$M538,Exchange_Value)+AE538*$P538*SUMIF(Lists!$E$2:$E$133,'Quarterly Information'!$O538,Exchange_Value)+AE538*$R538*SUMIF(Lists!$E$2:$E$133,'Quarterly Information'!$Q538,Exchange_Value)+AE538*$T538*SUMIF(Lists!$E$2:$E$133,'Quarterly Information'!$S538,Exchange_Value))/1000,AE538*SUMIF(Lists!$E$2:$E$133,$I538,Exchange_Value)/1000),1)</f>
        <v>0</v>
      </c>
      <c r="CC538" s="151">
        <f>ROUND(IF($I538="Other HFC Blend",(AF538*$L538*SUMIF(Lists!$E$2:$E$133,'Quarterly Information'!$K538,Exchange_Value)+AF538*$N538*SUMIF(Lists!$E$2:$E$133,'Quarterly Information'!$M538,Exchange_Value)+AF538*$P538*SUMIF(Lists!$E$2:$E$133,'Quarterly Information'!$O538,Exchange_Value)+AF538*$R538*SUMIF(Lists!$E$2:$E$133,'Quarterly Information'!$Q538,Exchange_Value)+AF538*$T538*SUMIF(Lists!$E$2:$E$133,'Quarterly Information'!$S538,Exchange_Value))/1000,AF538*SUMIF(Lists!$E$2:$E$133,$I538,Exchange_Value)/1000),1)</f>
        <v>0</v>
      </c>
    </row>
    <row r="539" spans="1:81" ht="14.1">
      <c r="A539" s="18">
        <v>497</v>
      </c>
      <c r="B539" s="46" t="str">
        <f t="shared" si="295"/>
        <v/>
      </c>
      <c r="C539" s="72"/>
      <c r="D539" s="47"/>
      <c r="E539" s="81"/>
      <c r="F539" s="48"/>
      <c r="G539" s="49"/>
      <c r="H539" s="50"/>
      <c r="I539" s="48"/>
      <c r="J539" s="104"/>
      <c r="K539" s="109"/>
      <c r="L539" s="51"/>
      <c r="M539" s="48"/>
      <c r="N539" s="51"/>
      <c r="O539" s="48"/>
      <c r="P539" s="51"/>
      <c r="Q539" s="69"/>
      <c r="R539" s="51"/>
      <c r="S539" s="69"/>
      <c r="T539" s="110"/>
      <c r="U539" s="107"/>
      <c r="V539" s="48"/>
      <c r="W539" s="52"/>
      <c r="X539" s="48"/>
      <c r="Y539" s="116"/>
      <c r="Z539" s="133"/>
      <c r="AA539" s="131"/>
      <c r="AB539" s="76"/>
      <c r="AC539" s="76"/>
      <c r="AD539" s="76"/>
      <c r="AE539" s="76"/>
      <c r="AF539" s="76"/>
      <c r="AG539" s="145"/>
      <c r="AH539"/>
      <c r="AI539" s="148">
        <f t="shared" si="259"/>
        <v>0</v>
      </c>
      <c r="AJ539" s="148">
        <f t="shared" si="260"/>
        <v>0</v>
      </c>
      <c r="AK539" s="148">
        <f t="shared" si="261"/>
        <v>0</v>
      </c>
      <c r="AL539" s="148">
        <f t="shared" si="262"/>
        <v>0</v>
      </c>
      <c r="AM539" s="148">
        <f t="shared" si="263"/>
        <v>0</v>
      </c>
      <c r="AN539" s="148">
        <f t="shared" si="264"/>
        <v>0</v>
      </c>
      <c r="AO539" s="150"/>
      <c r="AP539" s="149" t="e">
        <f t="shared" si="265"/>
        <v>#DIV/0!</v>
      </c>
      <c r="AQ539" s="149" t="e">
        <f t="shared" si="266"/>
        <v>#DIV/0!</v>
      </c>
      <c r="AR539" s="149" t="e">
        <f t="shared" si="267"/>
        <v>#DIV/0!</v>
      </c>
      <c r="AS539" s="149" t="e">
        <f t="shared" si="268"/>
        <v>#DIV/0!</v>
      </c>
      <c r="AT539" s="149" t="e">
        <f t="shared" si="269"/>
        <v>#DIV/0!</v>
      </c>
      <c r="AU539" s="148">
        <f t="shared" si="270"/>
        <v>0</v>
      </c>
      <c r="AV539" s="149" t="e">
        <f t="shared" si="271"/>
        <v>#DIV/0!</v>
      </c>
      <c r="AW539" s="149" t="e">
        <f t="shared" si="272"/>
        <v>#DIV/0!</v>
      </c>
      <c r="AX539" s="149" t="e">
        <f t="shared" si="273"/>
        <v>#DIV/0!</v>
      </c>
      <c r="AY539" s="149" t="e">
        <f t="shared" si="274"/>
        <v>#DIV/0!</v>
      </c>
      <c r="AZ539" s="149" t="e">
        <f t="shared" si="275"/>
        <v>#DIV/0!</v>
      </c>
      <c r="BA539" s="148">
        <f t="shared" si="276"/>
        <v>0</v>
      </c>
      <c r="BB539" s="149" t="e">
        <f t="shared" si="277"/>
        <v>#DIV/0!</v>
      </c>
      <c r="BC539" s="149" t="e">
        <f t="shared" si="278"/>
        <v>#DIV/0!</v>
      </c>
      <c r="BD539" s="149" t="e">
        <f t="shared" si="279"/>
        <v>#DIV/0!</v>
      </c>
      <c r="BE539" s="149" t="e">
        <f t="shared" si="280"/>
        <v>#DIV/0!</v>
      </c>
      <c r="BF539" s="149" t="e">
        <f t="shared" si="281"/>
        <v>#DIV/0!</v>
      </c>
      <c r="BG539" s="148">
        <f t="shared" si="282"/>
        <v>0</v>
      </c>
      <c r="BH539" s="149" t="e">
        <f t="shared" si="283"/>
        <v>#DIV/0!</v>
      </c>
      <c r="BI539" s="149" t="e">
        <f t="shared" si="284"/>
        <v>#DIV/0!</v>
      </c>
      <c r="BJ539" s="149" t="e">
        <f t="shared" si="285"/>
        <v>#DIV/0!</v>
      </c>
      <c r="BK539" s="149" t="e">
        <f t="shared" si="286"/>
        <v>#DIV/0!</v>
      </c>
      <c r="BL539" s="149" t="e">
        <f t="shared" si="287"/>
        <v>#DIV/0!</v>
      </c>
      <c r="BM539" s="148">
        <f t="shared" si="288"/>
        <v>0</v>
      </c>
      <c r="BN539" s="149" t="e">
        <f t="shared" si="289"/>
        <v>#DIV/0!</v>
      </c>
      <c r="BO539" s="149" t="e">
        <f t="shared" si="290"/>
        <v>#DIV/0!</v>
      </c>
      <c r="BP539" s="149" t="e">
        <f t="shared" si="291"/>
        <v>#DIV/0!</v>
      </c>
      <c r="BQ539" s="149" t="e">
        <f t="shared" si="292"/>
        <v>#DIV/0!</v>
      </c>
      <c r="BR539" s="149" t="e">
        <f t="shared" si="293"/>
        <v>#DIV/0!</v>
      </c>
      <c r="BS539" s="148">
        <f t="shared" si="294"/>
        <v>0</v>
      </c>
      <c r="BT539" s="150"/>
      <c r="BU539" s="150" t="e">
        <f>VLOOKUP(I539,Lists!$D$2:$D$19,1,FALSE)</f>
        <v>#N/A</v>
      </c>
      <c r="BV539" s="150" t="e">
        <f>VLOOKUP($I539,Blends!$B$2:$B$115,1,FALSE)</f>
        <v>#N/A</v>
      </c>
      <c r="BW539" s="150"/>
      <c r="BX539" s="151">
        <f>ROUND(IF($I539="Other HFC Blend",(AA539*$L539*SUMIF(Lists!$E$2:$E$133,'Quarterly Information'!$K539,Exchange_Value)+AA539*$N539*SUMIF(Lists!$E$2:$E$133,'Quarterly Information'!$M539,Exchange_Value)+AA539*$P539*SUMIF(Lists!$E$2:$E$133,'Quarterly Information'!$O539,Exchange_Value)+AA539*$R539*SUMIF(Lists!$E$2:$E$133,'Quarterly Information'!$Q539,Exchange_Value)+AA539*$T539*SUMIF(Lists!$E$2:$E$133,'Quarterly Information'!$S539,Exchange_Value))/1000,AA539*SUMIF(Lists!$E$2:$E$133,$I539,Exchange_Value)/1000),1)</f>
        <v>0</v>
      </c>
      <c r="BY539" s="151">
        <f>ROUND(IF($I539="Other HFC Blend",(AB539*$L539*SUMIF(Lists!$E$2:$E$133,'Quarterly Information'!$K539,Exchange_Value)+AB539*$N539*SUMIF(Lists!$E$2:$E$133,'Quarterly Information'!$M539,Exchange_Value)+AB539*$P539*SUMIF(Lists!$E$2:$E$133,'Quarterly Information'!$O539,Exchange_Value)+AB539*$R539*SUMIF(Lists!$E$2:$E$133,'Quarterly Information'!$Q539,Exchange_Value)+AB539*$T539*SUMIF(Lists!$E$2:$E$133,'Quarterly Information'!$S539,Exchange_Value))/1000,AB539*SUMIF(Lists!$E$2:$E$133,$I539,Exchange_Value)/1000),1)</f>
        <v>0</v>
      </c>
      <c r="BZ539" s="151">
        <f>ROUND(IF($I539="Other HFC Blend",(AC539*$L539*SUMIF(Lists!$E$2:$E$133,'Quarterly Information'!$K539,Exchange_Value)+AC539*$N539*SUMIF(Lists!$E$2:$E$133,'Quarterly Information'!$M539,Exchange_Value)+AC539*$P539*SUMIF(Lists!$E$2:$E$133,'Quarterly Information'!$O539,Exchange_Value)+AC539*$R539*SUMIF(Lists!$E$2:$E$133,'Quarterly Information'!$Q539,Exchange_Value)+AC539*$T539*SUMIF(Lists!$E$2:$E$133,'Quarterly Information'!$S539,Exchange_Value))/1000,AC539*SUMIF(Lists!$E$2:$E$133,$I539,Exchange_Value)/1000),1)</f>
        <v>0</v>
      </c>
      <c r="CA539" s="151">
        <f>ROUND(IF($I539="Other HFC Blend",(AD539*$L539*SUMIF(Lists!$E$2:$E$133,'Quarterly Information'!$K539,Exchange_Value)+AD539*$N539*SUMIF(Lists!$E$2:$E$133,'Quarterly Information'!$M539,Exchange_Value)+AD539*$P539*SUMIF(Lists!$E$2:$E$133,'Quarterly Information'!$O539,Exchange_Value)+AD539*$R539*SUMIF(Lists!$E$2:$E$133,'Quarterly Information'!$Q539,Exchange_Value)+AD539*$T539*SUMIF(Lists!$E$2:$E$133,'Quarterly Information'!$S539,Exchange_Value))/1000,AD539*SUMIF(Lists!$E$2:$E$133,$I539,Exchange_Value)/1000),1)</f>
        <v>0</v>
      </c>
      <c r="CB539" s="151">
        <f>ROUND(IF($I539="Other HFC Blend",(AE539*$L539*SUMIF(Lists!$E$2:$E$133,'Quarterly Information'!$K539,Exchange_Value)+AE539*$N539*SUMIF(Lists!$E$2:$E$133,'Quarterly Information'!$M539,Exchange_Value)+AE539*$P539*SUMIF(Lists!$E$2:$E$133,'Quarterly Information'!$O539,Exchange_Value)+AE539*$R539*SUMIF(Lists!$E$2:$E$133,'Quarterly Information'!$Q539,Exchange_Value)+AE539*$T539*SUMIF(Lists!$E$2:$E$133,'Quarterly Information'!$S539,Exchange_Value))/1000,AE539*SUMIF(Lists!$E$2:$E$133,$I539,Exchange_Value)/1000),1)</f>
        <v>0</v>
      </c>
      <c r="CC539" s="151">
        <f>ROUND(IF($I539="Other HFC Blend",(AF539*$L539*SUMIF(Lists!$E$2:$E$133,'Quarterly Information'!$K539,Exchange_Value)+AF539*$N539*SUMIF(Lists!$E$2:$E$133,'Quarterly Information'!$M539,Exchange_Value)+AF539*$P539*SUMIF(Lists!$E$2:$E$133,'Quarterly Information'!$O539,Exchange_Value)+AF539*$R539*SUMIF(Lists!$E$2:$E$133,'Quarterly Information'!$Q539,Exchange_Value)+AF539*$T539*SUMIF(Lists!$E$2:$E$133,'Quarterly Information'!$S539,Exchange_Value))/1000,AF539*SUMIF(Lists!$E$2:$E$133,$I539,Exchange_Value)/1000),1)</f>
        <v>0</v>
      </c>
    </row>
    <row r="540" spans="1:81" ht="14.1">
      <c r="A540" s="18">
        <v>498</v>
      </c>
      <c r="B540" s="46" t="str">
        <f t="shared" si="295"/>
        <v/>
      </c>
      <c r="C540" s="72"/>
      <c r="D540" s="47"/>
      <c r="E540" s="81"/>
      <c r="F540" s="48"/>
      <c r="G540" s="49"/>
      <c r="H540" s="50"/>
      <c r="I540" s="48"/>
      <c r="J540" s="104"/>
      <c r="K540" s="109"/>
      <c r="L540" s="51"/>
      <c r="M540" s="48"/>
      <c r="N540" s="51"/>
      <c r="O540" s="48"/>
      <c r="P540" s="51"/>
      <c r="Q540" s="69"/>
      <c r="R540" s="51"/>
      <c r="S540" s="69"/>
      <c r="T540" s="110"/>
      <c r="U540" s="107"/>
      <c r="V540" s="48"/>
      <c r="W540" s="52"/>
      <c r="X540" s="48"/>
      <c r="Y540" s="116"/>
      <c r="Z540" s="133"/>
      <c r="AA540" s="131"/>
      <c r="AB540" s="76"/>
      <c r="AC540" s="76"/>
      <c r="AD540" s="76"/>
      <c r="AE540" s="76"/>
      <c r="AF540" s="76"/>
      <c r="AG540" s="145"/>
      <c r="AH540"/>
      <c r="AI540" s="148">
        <f t="shared" si="259"/>
        <v>0</v>
      </c>
      <c r="AJ540" s="148">
        <f t="shared" si="260"/>
        <v>0</v>
      </c>
      <c r="AK540" s="148">
        <f t="shared" si="261"/>
        <v>0</v>
      </c>
      <c r="AL540" s="148">
        <f t="shared" si="262"/>
        <v>0</v>
      </c>
      <c r="AM540" s="148">
        <f t="shared" si="263"/>
        <v>0</v>
      </c>
      <c r="AN540" s="148">
        <f t="shared" si="264"/>
        <v>0</v>
      </c>
      <c r="AO540" s="150"/>
      <c r="AP540" s="149" t="e">
        <f t="shared" si="265"/>
        <v>#DIV/0!</v>
      </c>
      <c r="AQ540" s="149" t="e">
        <f t="shared" si="266"/>
        <v>#DIV/0!</v>
      </c>
      <c r="AR540" s="149" t="e">
        <f t="shared" si="267"/>
        <v>#DIV/0!</v>
      </c>
      <c r="AS540" s="149" t="e">
        <f t="shared" si="268"/>
        <v>#DIV/0!</v>
      </c>
      <c r="AT540" s="149" t="e">
        <f t="shared" si="269"/>
        <v>#DIV/0!</v>
      </c>
      <c r="AU540" s="148">
        <f t="shared" si="270"/>
        <v>0</v>
      </c>
      <c r="AV540" s="149" t="e">
        <f t="shared" si="271"/>
        <v>#DIV/0!</v>
      </c>
      <c r="AW540" s="149" t="e">
        <f t="shared" si="272"/>
        <v>#DIV/0!</v>
      </c>
      <c r="AX540" s="149" t="e">
        <f t="shared" si="273"/>
        <v>#DIV/0!</v>
      </c>
      <c r="AY540" s="149" t="e">
        <f t="shared" si="274"/>
        <v>#DIV/0!</v>
      </c>
      <c r="AZ540" s="149" t="e">
        <f t="shared" si="275"/>
        <v>#DIV/0!</v>
      </c>
      <c r="BA540" s="148">
        <f t="shared" si="276"/>
        <v>0</v>
      </c>
      <c r="BB540" s="149" t="e">
        <f t="shared" si="277"/>
        <v>#DIV/0!</v>
      </c>
      <c r="BC540" s="149" t="e">
        <f t="shared" si="278"/>
        <v>#DIV/0!</v>
      </c>
      <c r="BD540" s="149" t="e">
        <f t="shared" si="279"/>
        <v>#DIV/0!</v>
      </c>
      <c r="BE540" s="149" t="e">
        <f t="shared" si="280"/>
        <v>#DIV/0!</v>
      </c>
      <c r="BF540" s="149" t="e">
        <f t="shared" si="281"/>
        <v>#DIV/0!</v>
      </c>
      <c r="BG540" s="148">
        <f t="shared" si="282"/>
        <v>0</v>
      </c>
      <c r="BH540" s="149" t="e">
        <f t="shared" si="283"/>
        <v>#DIV/0!</v>
      </c>
      <c r="BI540" s="149" t="e">
        <f t="shared" si="284"/>
        <v>#DIV/0!</v>
      </c>
      <c r="BJ540" s="149" t="e">
        <f t="shared" si="285"/>
        <v>#DIV/0!</v>
      </c>
      <c r="BK540" s="149" t="e">
        <f t="shared" si="286"/>
        <v>#DIV/0!</v>
      </c>
      <c r="BL540" s="149" t="e">
        <f t="shared" si="287"/>
        <v>#DIV/0!</v>
      </c>
      <c r="BM540" s="148">
        <f t="shared" si="288"/>
        <v>0</v>
      </c>
      <c r="BN540" s="149" t="e">
        <f t="shared" si="289"/>
        <v>#DIV/0!</v>
      </c>
      <c r="BO540" s="149" t="e">
        <f t="shared" si="290"/>
        <v>#DIV/0!</v>
      </c>
      <c r="BP540" s="149" t="e">
        <f t="shared" si="291"/>
        <v>#DIV/0!</v>
      </c>
      <c r="BQ540" s="149" t="e">
        <f t="shared" si="292"/>
        <v>#DIV/0!</v>
      </c>
      <c r="BR540" s="149" t="e">
        <f t="shared" si="293"/>
        <v>#DIV/0!</v>
      </c>
      <c r="BS540" s="148">
        <f t="shared" si="294"/>
        <v>0</v>
      </c>
      <c r="BT540" s="150"/>
      <c r="BU540" s="150" t="e">
        <f>VLOOKUP(I540,Lists!$D$2:$D$19,1,FALSE)</f>
        <v>#N/A</v>
      </c>
      <c r="BV540" s="150" t="e">
        <f>VLOOKUP($I540,Blends!$B$2:$B$115,1,FALSE)</f>
        <v>#N/A</v>
      </c>
      <c r="BW540" s="150"/>
      <c r="BX540" s="151">
        <f>ROUND(IF($I540="Other HFC Blend",(AA540*$L540*SUMIF(Lists!$E$2:$E$133,'Quarterly Information'!$K540,Exchange_Value)+AA540*$N540*SUMIF(Lists!$E$2:$E$133,'Quarterly Information'!$M540,Exchange_Value)+AA540*$P540*SUMIF(Lists!$E$2:$E$133,'Quarterly Information'!$O540,Exchange_Value)+AA540*$R540*SUMIF(Lists!$E$2:$E$133,'Quarterly Information'!$Q540,Exchange_Value)+AA540*$T540*SUMIF(Lists!$E$2:$E$133,'Quarterly Information'!$S540,Exchange_Value))/1000,AA540*SUMIF(Lists!$E$2:$E$133,$I540,Exchange_Value)/1000),1)</f>
        <v>0</v>
      </c>
      <c r="BY540" s="151">
        <f>ROUND(IF($I540="Other HFC Blend",(AB540*$L540*SUMIF(Lists!$E$2:$E$133,'Quarterly Information'!$K540,Exchange_Value)+AB540*$N540*SUMIF(Lists!$E$2:$E$133,'Quarterly Information'!$M540,Exchange_Value)+AB540*$P540*SUMIF(Lists!$E$2:$E$133,'Quarterly Information'!$O540,Exchange_Value)+AB540*$R540*SUMIF(Lists!$E$2:$E$133,'Quarterly Information'!$Q540,Exchange_Value)+AB540*$T540*SUMIF(Lists!$E$2:$E$133,'Quarterly Information'!$S540,Exchange_Value))/1000,AB540*SUMIF(Lists!$E$2:$E$133,$I540,Exchange_Value)/1000),1)</f>
        <v>0</v>
      </c>
      <c r="BZ540" s="151">
        <f>ROUND(IF($I540="Other HFC Blend",(AC540*$L540*SUMIF(Lists!$E$2:$E$133,'Quarterly Information'!$K540,Exchange_Value)+AC540*$N540*SUMIF(Lists!$E$2:$E$133,'Quarterly Information'!$M540,Exchange_Value)+AC540*$P540*SUMIF(Lists!$E$2:$E$133,'Quarterly Information'!$O540,Exchange_Value)+AC540*$R540*SUMIF(Lists!$E$2:$E$133,'Quarterly Information'!$Q540,Exchange_Value)+AC540*$T540*SUMIF(Lists!$E$2:$E$133,'Quarterly Information'!$S540,Exchange_Value))/1000,AC540*SUMIF(Lists!$E$2:$E$133,$I540,Exchange_Value)/1000),1)</f>
        <v>0</v>
      </c>
      <c r="CA540" s="151">
        <f>ROUND(IF($I540="Other HFC Blend",(AD540*$L540*SUMIF(Lists!$E$2:$E$133,'Quarterly Information'!$K540,Exchange_Value)+AD540*$N540*SUMIF(Lists!$E$2:$E$133,'Quarterly Information'!$M540,Exchange_Value)+AD540*$P540*SUMIF(Lists!$E$2:$E$133,'Quarterly Information'!$O540,Exchange_Value)+AD540*$R540*SUMIF(Lists!$E$2:$E$133,'Quarterly Information'!$Q540,Exchange_Value)+AD540*$T540*SUMIF(Lists!$E$2:$E$133,'Quarterly Information'!$S540,Exchange_Value))/1000,AD540*SUMIF(Lists!$E$2:$E$133,$I540,Exchange_Value)/1000),1)</f>
        <v>0</v>
      </c>
      <c r="CB540" s="151">
        <f>ROUND(IF($I540="Other HFC Blend",(AE540*$L540*SUMIF(Lists!$E$2:$E$133,'Quarterly Information'!$K540,Exchange_Value)+AE540*$N540*SUMIF(Lists!$E$2:$E$133,'Quarterly Information'!$M540,Exchange_Value)+AE540*$P540*SUMIF(Lists!$E$2:$E$133,'Quarterly Information'!$O540,Exchange_Value)+AE540*$R540*SUMIF(Lists!$E$2:$E$133,'Quarterly Information'!$Q540,Exchange_Value)+AE540*$T540*SUMIF(Lists!$E$2:$E$133,'Quarterly Information'!$S540,Exchange_Value))/1000,AE540*SUMIF(Lists!$E$2:$E$133,$I540,Exchange_Value)/1000),1)</f>
        <v>0</v>
      </c>
      <c r="CC540" s="151">
        <f>ROUND(IF($I540="Other HFC Blend",(AF540*$L540*SUMIF(Lists!$E$2:$E$133,'Quarterly Information'!$K540,Exchange_Value)+AF540*$N540*SUMIF(Lists!$E$2:$E$133,'Quarterly Information'!$M540,Exchange_Value)+AF540*$P540*SUMIF(Lists!$E$2:$E$133,'Quarterly Information'!$O540,Exchange_Value)+AF540*$R540*SUMIF(Lists!$E$2:$E$133,'Quarterly Information'!$Q540,Exchange_Value)+AF540*$T540*SUMIF(Lists!$E$2:$E$133,'Quarterly Information'!$S540,Exchange_Value))/1000,AF540*SUMIF(Lists!$E$2:$E$133,$I540,Exchange_Value)/1000),1)</f>
        <v>0</v>
      </c>
    </row>
    <row r="541" spans="1:81" ht="14.1">
      <c r="A541" s="18">
        <v>499</v>
      </c>
      <c r="B541" s="46" t="str">
        <f t="shared" si="295"/>
        <v/>
      </c>
      <c r="C541" s="72"/>
      <c r="D541" s="47"/>
      <c r="E541" s="81"/>
      <c r="F541" s="48"/>
      <c r="G541" s="49"/>
      <c r="H541" s="50"/>
      <c r="I541" s="48"/>
      <c r="J541" s="104"/>
      <c r="K541" s="109"/>
      <c r="L541" s="51"/>
      <c r="M541" s="48"/>
      <c r="N541" s="51"/>
      <c r="O541" s="48"/>
      <c r="P541" s="51"/>
      <c r="Q541" s="69"/>
      <c r="R541" s="51"/>
      <c r="S541" s="69"/>
      <c r="T541" s="110"/>
      <c r="U541" s="107"/>
      <c r="V541" s="48"/>
      <c r="W541" s="52"/>
      <c r="X541" s="48"/>
      <c r="Y541" s="116"/>
      <c r="Z541" s="133"/>
      <c r="AA541" s="131"/>
      <c r="AB541" s="76"/>
      <c r="AC541" s="76"/>
      <c r="AD541" s="76"/>
      <c r="AE541" s="76"/>
      <c r="AF541" s="76"/>
      <c r="AG541" s="145"/>
      <c r="AH541"/>
      <c r="AI541" s="148">
        <f t="shared" si="259"/>
        <v>0</v>
      </c>
      <c r="AJ541" s="148">
        <f t="shared" si="260"/>
        <v>0</v>
      </c>
      <c r="AK541" s="148">
        <f t="shared" si="261"/>
        <v>0</v>
      </c>
      <c r="AL541" s="148">
        <f t="shared" si="262"/>
        <v>0</v>
      </c>
      <c r="AM541" s="148">
        <f t="shared" si="263"/>
        <v>0</v>
      </c>
      <c r="AN541" s="148">
        <f t="shared" si="264"/>
        <v>0</v>
      </c>
      <c r="AO541" s="150"/>
      <c r="AP541" s="149" t="e">
        <f t="shared" si="265"/>
        <v>#DIV/0!</v>
      </c>
      <c r="AQ541" s="149" t="e">
        <f t="shared" si="266"/>
        <v>#DIV/0!</v>
      </c>
      <c r="AR541" s="149" t="e">
        <f t="shared" si="267"/>
        <v>#DIV/0!</v>
      </c>
      <c r="AS541" s="149" t="e">
        <f t="shared" si="268"/>
        <v>#DIV/0!</v>
      </c>
      <c r="AT541" s="149" t="e">
        <f t="shared" si="269"/>
        <v>#DIV/0!</v>
      </c>
      <c r="AU541" s="148">
        <f t="shared" si="270"/>
        <v>0</v>
      </c>
      <c r="AV541" s="149" t="e">
        <f t="shared" si="271"/>
        <v>#DIV/0!</v>
      </c>
      <c r="AW541" s="149" t="e">
        <f t="shared" si="272"/>
        <v>#DIV/0!</v>
      </c>
      <c r="AX541" s="149" t="e">
        <f t="shared" si="273"/>
        <v>#DIV/0!</v>
      </c>
      <c r="AY541" s="149" t="e">
        <f t="shared" si="274"/>
        <v>#DIV/0!</v>
      </c>
      <c r="AZ541" s="149" t="e">
        <f t="shared" si="275"/>
        <v>#DIV/0!</v>
      </c>
      <c r="BA541" s="148">
        <f t="shared" si="276"/>
        <v>0</v>
      </c>
      <c r="BB541" s="149" t="e">
        <f t="shared" si="277"/>
        <v>#DIV/0!</v>
      </c>
      <c r="BC541" s="149" t="e">
        <f t="shared" si="278"/>
        <v>#DIV/0!</v>
      </c>
      <c r="BD541" s="149" t="e">
        <f t="shared" si="279"/>
        <v>#DIV/0!</v>
      </c>
      <c r="BE541" s="149" t="e">
        <f t="shared" si="280"/>
        <v>#DIV/0!</v>
      </c>
      <c r="BF541" s="149" t="e">
        <f t="shared" si="281"/>
        <v>#DIV/0!</v>
      </c>
      <c r="BG541" s="148">
        <f t="shared" si="282"/>
        <v>0</v>
      </c>
      <c r="BH541" s="149" t="e">
        <f t="shared" si="283"/>
        <v>#DIV/0!</v>
      </c>
      <c r="BI541" s="149" t="e">
        <f t="shared" si="284"/>
        <v>#DIV/0!</v>
      </c>
      <c r="BJ541" s="149" t="e">
        <f t="shared" si="285"/>
        <v>#DIV/0!</v>
      </c>
      <c r="BK541" s="149" t="e">
        <f t="shared" si="286"/>
        <v>#DIV/0!</v>
      </c>
      <c r="BL541" s="149" t="e">
        <f t="shared" si="287"/>
        <v>#DIV/0!</v>
      </c>
      <c r="BM541" s="148">
        <f t="shared" si="288"/>
        <v>0</v>
      </c>
      <c r="BN541" s="149" t="e">
        <f t="shared" si="289"/>
        <v>#DIV/0!</v>
      </c>
      <c r="BO541" s="149" t="e">
        <f t="shared" si="290"/>
        <v>#DIV/0!</v>
      </c>
      <c r="BP541" s="149" t="e">
        <f t="shared" si="291"/>
        <v>#DIV/0!</v>
      </c>
      <c r="BQ541" s="149" t="e">
        <f t="shared" si="292"/>
        <v>#DIV/0!</v>
      </c>
      <c r="BR541" s="149" t="e">
        <f t="shared" si="293"/>
        <v>#DIV/0!</v>
      </c>
      <c r="BS541" s="148">
        <f t="shared" si="294"/>
        <v>0</v>
      </c>
      <c r="BT541" s="150"/>
      <c r="BU541" s="150" t="e">
        <f>VLOOKUP(I541,Lists!$D$2:$D$19,1,FALSE)</f>
        <v>#N/A</v>
      </c>
      <c r="BV541" s="150" t="e">
        <f>VLOOKUP($I541,Blends!$B$2:$B$115,1,FALSE)</f>
        <v>#N/A</v>
      </c>
      <c r="BW541" s="150"/>
      <c r="BX541" s="151">
        <f>ROUND(IF($I541="Other HFC Blend",(AA541*$L541*SUMIF(Lists!$E$2:$E$133,'Quarterly Information'!$K541,Exchange_Value)+AA541*$N541*SUMIF(Lists!$E$2:$E$133,'Quarterly Information'!$M541,Exchange_Value)+AA541*$P541*SUMIF(Lists!$E$2:$E$133,'Quarterly Information'!$O541,Exchange_Value)+AA541*$R541*SUMIF(Lists!$E$2:$E$133,'Quarterly Information'!$Q541,Exchange_Value)+AA541*$T541*SUMIF(Lists!$E$2:$E$133,'Quarterly Information'!$S541,Exchange_Value))/1000,AA541*SUMIF(Lists!$E$2:$E$133,$I541,Exchange_Value)/1000),1)</f>
        <v>0</v>
      </c>
      <c r="BY541" s="151">
        <f>ROUND(IF($I541="Other HFC Blend",(AB541*$L541*SUMIF(Lists!$E$2:$E$133,'Quarterly Information'!$K541,Exchange_Value)+AB541*$N541*SUMIF(Lists!$E$2:$E$133,'Quarterly Information'!$M541,Exchange_Value)+AB541*$P541*SUMIF(Lists!$E$2:$E$133,'Quarterly Information'!$O541,Exchange_Value)+AB541*$R541*SUMIF(Lists!$E$2:$E$133,'Quarterly Information'!$Q541,Exchange_Value)+AB541*$T541*SUMIF(Lists!$E$2:$E$133,'Quarterly Information'!$S541,Exchange_Value))/1000,AB541*SUMIF(Lists!$E$2:$E$133,$I541,Exchange_Value)/1000),1)</f>
        <v>0</v>
      </c>
      <c r="BZ541" s="151">
        <f>ROUND(IF($I541="Other HFC Blend",(AC541*$L541*SUMIF(Lists!$E$2:$E$133,'Quarterly Information'!$K541,Exchange_Value)+AC541*$N541*SUMIF(Lists!$E$2:$E$133,'Quarterly Information'!$M541,Exchange_Value)+AC541*$P541*SUMIF(Lists!$E$2:$E$133,'Quarterly Information'!$O541,Exchange_Value)+AC541*$R541*SUMIF(Lists!$E$2:$E$133,'Quarterly Information'!$Q541,Exchange_Value)+AC541*$T541*SUMIF(Lists!$E$2:$E$133,'Quarterly Information'!$S541,Exchange_Value))/1000,AC541*SUMIF(Lists!$E$2:$E$133,$I541,Exchange_Value)/1000),1)</f>
        <v>0</v>
      </c>
      <c r="CA541" s="151">
        <f>ROUND(IF($I541="Other HFC Blend",(AD541*$L541*SUMIF(Lists!$E$2:$E$133,'Quarterly Information'!$K541,Exchange_Value)+AD541*$N541*SUMIF(Lists!$E$2:$E$133,'Quarterly Information'!$M541,Exchange_Value)+AD541*$P541*SUMIF(Lists!$E$2:$E$133,'Quarterly Information'!$O541,Exchange_Value)+AD541*$R541*SUMIF(Lists!$E$2:$E$133,'Quarterly Information'!$Q541,Exchange_Value)+AD541*$T541*SUMIF(Lists!$E$2:$E$133,'Quarterly Information'!$S541,Exchange_Value))/1000,AD541*SUMIF(Lists!$E$2:$E$133,$I541,Exchange_Value)/1000),1)</f>
        <v>0</v>
      </c>
      <c r="CB541" s="151">
        <f>ROUND(IF($I541="Other HFC Blend",(AE541*$L541*SUMIF(Lists!$E$2:$E$133,'Quarterly Information'!$K541,Exchange_Value)+AE541*$N541*SUMIF(Lists!$E$2:$E$133,'Quarterly Information'!$M541,Exchange_Value)+AE541*$P541*SUMIF(Lists!$E$2:$E$133,'Quarterly Information'!$O541,Exchange_Value)+AE541*$R541*SUMIF(Lists!$E$2:$E$133,'Quarterly Information'!$Q541,Exchange_Value)+AE541*$T541*SUMIF(Lists!$E$2:$E$133,'Quarterly Information'!$S541,Exchange_Value))/1000,AE541*SUMIF(Lists!$E$2:$E$133,$I541,Exchange_Value)/1000),1)</f>
        <v>0</v>
      </c>
      <c r="CC541" s="151">
        <f>ROUND(IF($I541="Other HFC Blend",(AF541*$L541*SUMIF(Lists!$E$2:$E$133,'Quarterly Information'!$K541,Exchange_Value)+AF541*$N541*SUMIF(Lists!$E$2:$E$133,'Quarterly Information'!$M541,Exchange_Value)+AF541*$P541*SUMIF(Lists!$E$2:$E$133,'Quarterly Information'!$O541,Exchange_Value)+AF541*$R541*SUMIF(Lists!$E$2:$E$133,'Quarterly Information'!$Q541,Exchange_Value)+AF541*$T541*SUMIF(Lists!$E$2:$E$133,'Quarterly Information'!$S541,Exchange_Value))/1000,AF541*SUMIF(Lists!$E$2:$E$133,$I541,Exchange_Value)/1000),1)</f>
        <v>0</v>
      </c>
    </row>
    <row r="542" spans="1:81" ht="14.1">
      <c r="A542" s="18">
        <v>500</v>
      </c>
      <c r="B542" s="46" t="str">
        <f t="shared" si="295"/>
        <v/>
      </c>
      <c r="C542" s="72"/>
      <c r="D542" s="47"/>
      <c r="E542" s="81"/>
      <c r="F542" s="48"/>
      <c r="G542" s="49"/>
      <c r="H542" s="50"/>
      <c r="I542" s="48"/>
      <c r="J542" s="104"/>
      <c r="K542" s="109"/>
      <c r="L542" s="51"/>
      <c r="M542" s="48"/>
      <c r="N542" s="51"/>
      <c r="O542" s="48"/>
      <c r="P542" s="51"/>
      <c r="Q542" s="69"/>
      <c r="R542" s="51"/>
      <c r="S542" s="69"/>
      <c r="T542" s="110"/>
      <c r="U542" s="107"/>
      <c r="V542" s="48"/>
      <c r="W542" s="52"/>
      <c r="X542" s="48"/>
      <c r="Y542" s="116"/>
      <c r="Z542" s="133"/>
      <c r="AA542" s="131"/>
      <c r="AB542" s="76"/>
      <c r="AC542" s="76"/>
      <c r="AD542" s="76"/>
      <c r="AE542" s="76"/>
      <c r="AF542" s="76"/>
      <c r="AG542" s="145"/>
      <c r="AH542"/>
      <c r="AI542" s="148">
        <f t="shared" si="259"/>
        <v>0</v>
      </c>
      <c r="AJ542" s="148">
        <f t="shared" si="260"/>
        <v>0</v>
      </c>
      <c r="AK542" s="148">
        <f t="shared" si="261"/>
        <v>0</v>
      </c>
      <c r="AL542" s="148">
        <f t="shared" si="262"/>
        <v>0</v>
      </c>
      <c r="AM542" s="148">
        <f t="shared" si="263"/>
        <v>0</v>
      </c>
      <c r="AN542" s="148">
        <f t="shared" si="264"/>
        <v>0</v>
      </c>
      <c r="AO542" s="150"/>
      <c r="AP542" s="149" t="e">
        <f t="shared" si="265"/>
        <v>#DIV/0!</v>
      </c>
      <c r="AQ542" s="149" t="e">
        <f t="shared" si="266"/>
        <v>#DIV/0!</v>
      </c>
      <c r="AR542" s="149" t="e">
        <f t="shared" si="267"/>
        <v>#DIV/0!</v>
      </c>
      <c r="AS542" s="149" t="e">
        <f t="shared" si="268"/>
        <v>#DIV/0!</v>
      </c>
      <c r="AT542" s="149" t="e">
        <f t="shared" si="269"/>
        <v>#DIV/0!</v>
      </c>
      <c r="AU542" s="148">
        <f t="shared" si="270"/>
        <v>0</v>
      </c>
      <c r="AV542" s="149" t="e">
        <f t="shared" si="271"/>
        <v>#DIV/0!</v>
      </c>
      <c r="AW542" s="149" t="e">
        <f t="shared" si="272"/>
        <v>#DIV/0!</v>
      </c>
      <c r="AX542" s="149" t="e">
        <f t="shared" si="273"/>
        <v>#DIV/0!</v>
      </c>
      <c r="AY542" s="149" t="e">
        <f t="shared" si="274"/>
        <v>#DIV/0!</v>
      </c>
      <c r="AZ542" s="149" t="e">
        <f t="shared" si="275"/>
        <v>#DIV/0!</v>
      </c>
      <c r="BA542" s="148">
        <f t="shared" si="276"/>
        <v>0</v>
      </c>
      <c r="BB542" s="149" t="e">
        <f t="shared" si="277"/>
        <v>#DIV/0!</v>
      </c>
      <c r="BC542" s="149" t="e">
        <f t="shared" si="278"/>
        <v>#DIV/0!</v>
      </c>
      <c r="BD542" s="149" t="e">
        <f t="shared" si="279"/>
        <v>#DIV/0!</v>
      </c>
      <c r="BE542" s="149" t="e">
        <f t="shared" si="280"/>
        <v>#DIV/0!</v>
      </c>
      <c r="BF542" s="149" t="e">
        <f t="shared" si="281"/>
        <v>#DIV/0!</v>
      </c>
      <c r="BG542" s="148">
        <f t="shared" si="282"/>
        <v>0</v>
      </c>
      <c r="BH542" s="149" t="e">
        <f t="shared" si="283"/>
        <v>#DIV/0!</v>
      </c>
      <c r="BI542" s="149" t="e">
        <f t="shared" si="284"/>
        <v>#DIV/0!</v>
      </c>
      <c r="BJ542" s="149" t="e">
        <f t="shared" si="285"/>
        <v>#DIV/0!</v>
      </c>
      <c r="BK542" s="149" t="e">
        <f t="shared" si="286"/>
        <v>#DIV/0!</v>
      </c>
      <c r="BL542" s="149" t="e">
        <f t="shared" si="287"/>
        <v>#DIV/0!</v>
      </c>
      <c r="BM542" s="148">
        <f t="shared" si="288"/>
        <v>0</v>
      </c>
      <c r="BN542" s="149" t="e">
        <f t="shared" si="289"/>
        <v>#DIV/0!</v>
      </c>
      <c r="BO542" s="149" t="e">
        <f t="shared" si="290"/>
        <v>#DIV/0!</v>
      </c>
      <c r="BP542" s="149" t="e">
        <f t="shared" si="291"/>
        <v>#DIV/0!</v>
      </c>
      <c r="BQ542" s="149" t="e">
        <f t="shared" si="292"/>
        <v>#DIV/0!</v>
      </c>
      <c r="BR542" s="149" t="e">
        <f t="shared" si="293"/>
        <v>#DIV/0!</v>
      </c>
      <c r="BS542" s="148">
        <f t="shared" si="294"/>
        <v>0</v>
      </c>
      <c r="BT542" s="150"/>
      <c r="BU542" s="150" t="e">
        <f>VLOOKUP(I542,Lists!$D$2:$D$19,1,FALSE)</f>
        <v>#N/A</v>
      </c>
      <c r="BV542" s="150" t="e">
        <f>VLOOKUP($I542,Blends!$B$2:$B$115,1,FALSE)</f>
        <v>#N/A</v>
      </c>
      <c r="BW542" s="150"/>
      <c r="BX542" s="151">
        <f>ROUND(IF($I542="Other HFC Blend",(AA542*$L542*SUMIF(Lists!$E$2:$E$133,'Quarterly Information'!$K542,Exchange_Value)+AA542*$N542*SUMIF(Lists!$E$2:$E$133,'Quarterly Information'!$M542,Exchange_Value)+AA542*$P542*SUMIF(Lists!$E$2:$E$133,'Quarterly Information'!$O542,Exchange_Value)+AA542*$R542*SUMIF(Lists!$E$2:$E$133,'Quarterly Information'!$Q542,Exchange_Value)+AA542*$T542*SUMIF(Lists!$E$2:$E$133,'Quarterly Information'!$S542,Exchange_Value))/1000,AA542*SUMIF(Lists!$E$2:$E$133,$I542,Exchange_Value)/1000),1)</f>
        <v>0</v>
      </c>
      <c r="BY542" s="151">
        <f>ROUND(IF($I542="Other HFC Blend",(AB542*$L542*SUMIF(Lists!$E$2:$E$133,'Quarterly Information'!$K542,Exchange_Value)+AB542*$N542*SUMIF(Lists!$E$2:$E$133,'Quarterly Information'!$M542,Exchange_Value)+AB542*$P542*SUMIF(Lists!$E$2:$E$133,'Quarterly Information'!$O542,Exchange_Value)+AB542*$R542*SUMIF(Lists!$E$2:$E$133,'Quarterly Information'!$Q542,Exchange_Value)+AB542*$T542*SUMIF(Lists!$E$2:$E$133,'Quarterly Information'!$S542,Exchange_Value))/1000,AB542*SUMIF(Lists!$E$2:$E$133,$I542,Exchange_Value)/1000),1)</f>
        <v>0</v>
      </c>
      <c r="BZ542" s="151">
        <f>ROUND(IF($I542="Other HFC Blend",(AC542*$L542*SUMIF(Lists!$E$2:$E$133,'Quarterly Information'!$K542,Exchange_Value)+AC542*$N542*SUMIF(Lists!$E$2:$E$133,'Quarterly Information'!$M542,Exchange_Value)+AC542*$P542*SUMIF(Lists!$E$2:$E$133,'Quarterly Information'!$O542,Exchange_Value)+AC542*$R542*SUMIF(Lists!$E$2:$E$133,'Quarterly Information'!$Q542,Exchange_Value)+AC542*$T542*SUMIF(Lists!$E$2:$E$133,'Quarterly Information'!$S542,Exchange_Value))/1000,AC542*SUMIF(Lists!$E$2:$E$133,$I542,Exchange_Value)/1000),1)</f>
        <v>0</v>
      </c>
      <c r="CA542" s="151">
        <f>ROUND(IF($I542="Other HFC Blend",(AD542*$L542*SUMIF(Lists!$E$2:$E$133,'Quarterly Information'!$K542,Exchange_Value)+AD542*$N542*SUMIF(Lists!$E$2:$E$133,'Quarterly Information'!$M542,Exchange_Value)+AD542*$P542*SUMIF(Lists!$E$2:$E$133,'Quarterly Information'!$O542,Exchange_Value)+AD542*$R542*SUMIF(Lists!$E$2:$E$133,'Quarterly Information'!$Q542,Exchange_Value)+AD542*$T542*SUMIF(Lists!$E$2:$E$133,'Quarterly Information'!$S542,Exchange_Value))/1000,AD542*SUMIF(Lists!$E$2:$E$133,$I542,Exchange_Value)/1000),1)</f>
        <v>0</v>
      </c>
      <c r="CB542" s="151">
        <f>ROUND(IF($I542="Other HFC Blend",(AE542*$L542*SUMIF(Lists!$E$2:$E$133,'Quarterly Information'!$K542,Exchange_Value)+AE542*$N542*SUMIF(Lists!$E$2:$E$133,'Quarterly Information'!$M542,Exchange_Value)+AE542*$P542*SUMIF(Lists!$E$2:$E$133,'Quarterly Information'!$O542,Exchange_Value)+AE542*$R542*SUMIF(Lists!$E$2:$E$133,'Quarterly Information'!$Q542,Exchange_Value)+AE542*$T542*SUMIF(Lists!$E$2:$E$133,'Quarterly Information'!$S542,Exchange_Value))/1000,AE542*SUMIF(Lists!$E$2:$E$133,$I542,Exchange_Value)/1000),1)</f>
        <v>0</v>
      </c>
      <c r="CC542" s="151">
        <f>ROUND(IF($I542="Other HFC Blend",(AF542*$L542*SUMIF(Lists!$E$2:$E$133,'Quarterly Information'!$K542,Exchange_Value)+AF542*$N542*SUMIF(Lists!$E$2:$E$133,'Quarterly Information'!$M542,Exchange_Value)+AF542*$P542*SUMIF(Lists!$E$2:$E$133,'Quarterly Information'!$O542,Exchange_Value)+AF542*$R542*SUMIF(Lists!$E$2:$E$133,'Quarterly Information'!$Q542,Exchange_Value)+AF542*$T542*SUMIF(Lists!$E$2:$E$133,'Quarterly Information'!$S542,Exchange_Value))/1000,AF542*SUMIF(Lists!$E$2:$E$133,$I542,Exchange_Value)/1000),1)</f>
        <v>0</v>
      </c>
    </row>
    <row r="543" spans="1:81" ht="14.1">
      <c r="A543" s="18">
        <v>501</v>
      </c>
      <c r="B543" s="46" t="str">
        <f t="shared" si="295"/>
        <v/>
      </c>
      <c r="C543" s="72"/>
      <c r="D543" s="47"/>
      <c r="E543" s="81"/>
      <c r="F543" s="48"/>
      <c r="G543" s="49"/>
      <c r="H543" s="50"/>
      <c r="I543" s="48"/>
      <c r="J543" s="104"/>
      <c r="K543" s="109"/>
      <c r="L543" s="51"/>
      <c r="M543" s="48"/>
      <c r="N543" s="51"/>
      <c r="O543" s="48"/>
      <c r="P543" s="51"/>
      <c r="Q543" s="69"/>
      <c r="R543" s="51"/>
      <c r="S543" s="69"/>
      <c r="T543" s="110"/>
      <c r="U543" s="107"/>
      <c r="V543" s="48"/>
      <c r="W543" s="52"/>
      <c r="X543" s="48"/>
      <c r="Y543" s="116"/>
      <c r="Z543" s="133"/>
      <c r="AA543" s="131"/>
      <c r="AB543" s="76"/>
      <c r="AC543" s="76"/>
      <c r="AD543" s="76"/>
      <c r="AE543" s="76"/>
      <c r="AF543" s="76"/>
      <c r="AG543" s="145"/>
      <c r="AH543"/>
      <c r="AI543" s="148">
        <f t="shared" si="259"/>
        <v>0</v>
      </c>
      <c r="AJ543" s="148">
        <f t="shared" si="260"/>
        <v>0</v>
      </c>
      <c r="AK543" s="148">
        <f t="shared" si="261"/>
        <v>0</v>
      </c>
      <c r="AL543" s="148">
        <f t="shared" si="262"/>
        <v>0</v>
      </c>
      <c r="AM543" s="148">
        <f t="shared" si="263"/>
        <v>0</v>
      </c>
      <c r="AN543" s="148">
        <f t="shared" si="264"/>
        <v>0</v>
      </c>
      <c r="AO543" s="150"/>
      <c r="AP543" s="149" t="e">
        <f t="shared" si="265"/>
        <v>#DIV/0!</v>
      </c>
      <c r="AQ543" s="149" t="e">
        <f t="shared" si="266"/>
        <v>#DIV/0!</v>
      </c>
      <c r="AR543" s="149" t="e">
        <f t="shared" si="267"/>
        <v>#DIV/0!</v>
      </c>
      <c r="AS543" s="149" t="e">
        <f t="shared" si="268"/>
        <v>#DIV/0!</v>
      </c>
      <c r="AT543" s="149" t="e">
        <f t="shared" si="269"/>
        <v>#DIV/0!</v>
      </c>
      <c r="AU543" s="148">
        <f t="shared" si="270"/>
        <v>0</v>
      </c>
      <c r="AV543" s="149" t="e">
        <f t="shared" si="271"/>
        <v>#DIV/0!</v>
      </c>
      <c r="AW543" s="149" t="e">
        <f t="shared" si="272"/>
        <v>#DIV/0!</v>
      </c>
      <c r="AX543" s="149" t="e">
        <f t="shared" si="273"/>
        <v>#DIV/0!</v>
      </c>
      <c r="AY543" s="149" t="e">
        <f t="shared" si="274"/>
        <v>#DIV/0!</v>
      </c>
      <c r="AZ543" s="149" t="e">
        <f t="shared" si="275"/>
        <v>#DIV/0!</v>
      </c>
      <c r="BA543" s="148">
        <f t="shared" si="276"/>
        <v>0</v>
      </c>
      <c r="BB543" s="149" t="e">
        <f t="shared" si="277"/>
        <v>#DIV/0!</v>
      </c>
      <c r="BC543" s="149" t="e">
        <f t="shared" si="278"/>
        <v>#DIV/0!</v>
      </c>
      <c r="BD543" s="149" t="e">
        <f t="shared" si="279"/>
        <v>#DIV/0!</v>
      </c>
      <c r="BE543" s="149" t="e">
        <f t="shared" si="280"/>
        <v>#DIV/0!</v>
      </c>
      <c r="BF543" s="149" t="e">
        <f t="shared" si="281"/>
        <v>#DIV/0!</v>
      </c>
      <c r="BG543" s="148">
        <f t="shared" si="282"/>
        <v>0</v>
      </c>
      <c r="BH543" s="149" t="e">
        <f t="shared" si="283"/>
        <v>#DIV/0!</v>
      </c>
      <c r="BI543" s="149" t="e">
        <f t="shared" si="284"/>
        <v>#DIV/0!</v>
      </c>
      <c r="BJ543" s="149" t="e">
        <f t="shared" si="285"/>
        <v>#DIV/0!</v>
      </c>
      <c r="BK543" s="149" t="e">
        <f t="shared" si="286"/>
        <v>#DIV/0!</v>
      </c>
      <c r="BL543" s="149" t="e">
        <f t="shared" si="287"/>
        <v>#DIV/0!</v>
      </c>
      <c r="BM543" s="148">
        <f t="shared" si="288"/>
        <v>0</v>
      </c>
      <c r="BN543" s="149" t="e">
        <f t="shared" si="289"/>
        <v>#DIV/0!</v>
      </c>
      <c r="BO543" s="149" t="e">
        <f t="shared" si="290"/>
        <v>#DIV/0!</v>
      </c>
      <c r="BP543" s="149" t="e">
        <f t="shared" si="291"/>
        <v>#DIV/0!</v>
      </c>
      <c r="BQ543" s="149" t="e">
        <f t="shared" si="292"/>
        <v>#DIV/0!</v>
      </c>
      <c r="BR543" s="149" t="e">
        <f t="shared" si="293"/>
        <v>#DIV/0!</v>
      </c>
      <c r="BS543" s="148">
        <f t="shared" si="294"/>
        <v>0</v>
      </c>
      <c r="BT543" s="150"/>
      <c r="BU543" s="150" t="e">
        <f>VLOOKUP(I543,Lists!$D$2:$D$19,1,FALSE)</f>
        <v>#N/A</v>
      </c>
      <c r="BV543" s="150" t="e">
        <f>VLOOKUP($I543,Blends!$B$2:$B$115,1,FALSE)</f>
        <v>#N/A</v>
      </c>
      <c r="BW543" s="150"/>
      <c r="BX543" s="151">
        <f>ROUND(IF($I543="Other HFC Blend",(AA543*$L543*SUMIF(Lists!$E$2:$E$133,'Quarterly Information'!$K543,Exchange_Value)+AA543*$N543*SUMIF(Lists!$E$2:$E$133,'Quarterly Information'!$M543,Exchange_Value)+AA543*$P543*SUMIF(Lists!$E$2:$E$133,'Quarterly Information'!$O543,Exchange_Value)+AA543*$R543*SUMIF(Lists!$E$2:$E$133,'Quarterly Information'!$Q543,Exchange_Value)+AA543*$T543*SUMIF(Lists!$E$2:$E$133,'Quarterly Information'!$S543,Exchange_Value))/1000,AA543*SUMIF(Lists!$E$2:$E$133,$I543,Exchange_Value)/1000),1)</f>
        <v>0</v>
      </c>
      <c r="BY543" s="151">
        <f>ROUND(IF($I543="Other HFC Blend",(AB543*$L543*SUMIF(Lists!$E$2:$E$133,'Quarterly Information'!$K543,Exchange_Value)+AB543*$N543*SUMIF(Lists!$E$2:$E$133,'Quarterly Information'!$M543,Exchange_Value)+AB543*$P543*SUMIF(Lists!$E$2:$E$133,'Quarterly Information'!$O543,Exchange_Value)+AB543*$R543*SUMIF(Lists!$E$2:$E$133,'Quarterly Information'!$Q543,Exchange_Value)+AB543*$T543*SUMIF(Lists!$E$2:$E$133,'Quarterly Information'!$S543,Exchange_Value))/1000,AB543*SUMIF(Lists!$E$2:$E$133,$I543,Exchange_Value)/1000),1)</f>
        <v>0</v>
      </c>
      <c r="BZ543" s="151">
        <f>ROUND(IF($I543="Other HFC Blend",(AC543*$L543*SUMIF(Lists!$E$2:$E$133,'Quarterly Information'!$K543,Exchange_Value)+AC543*$N543*SUMIF(Lists!$E$2:$E$133,'Quarterly Information'!$M543,Exchange_Value)+AC543*$P543*SUMIF(Lists!$E$2:$E$133,'Quarterly Information'!$O543,Exchange_Value)+AC543*$R543*SUMIF(Lists!$E$2:$E$133,'Quarterly Information'!$Q543,Exchange_Value)+AC543*$T543*SUMIF(Lists!$E$2:$E$133,'Quarterly Information'!$S543,Exchange_Value))/1000,AC543*SUMIF(Lists!$E$2:$E$133,$I543,Exchange_Value)/1000),1)</f>
        <v>0</v>
      </c>
      <c r="CA543" s="151">
        <f>ROUND(IF($I543="Other HFC Blend",(AD543*$L543*SUMIF(Lists!$E$2:$E$133,'Quarterly Information'!$K543,Exchange_Value)+AD543*$N543*SUMIF(Lists!$E$2:$E$133,'Quarterly Information'!$M543,Exchange_Value)+AD543*$P543*SUMIF(Lists!$E$2:$E$133,'Quarterly Information'!$O543,Exchange_Value)+AD543*$R543*SUMIF(Lists!$E$2:$E$133,'Quarterly Information'!$Q543,Exchange_Value)+AD543*$T543*SUMIF(Lists!$E$2:$E$133,'Quarterly Information'!$S543,Exchange_Value))/1000,AD543*SUMIF(Lists!$E$2:$E$133,$I543,Exchange_Value)/1000),1)</f>
        <v>0</v>
      </c>
      <c r="CB543" s="151">
        <f>ROUND(IF($I543="Other HFC Blend",(AE543*$L543*SUMIF(Lists!$E$2:$E$133,'Quarterly Information'!$K543,Exchange_Value)+AE543*$N543*SUMIF(Lists!$E$2:$E$133,'Quarterly Information'!$M543,Exchange_Value)+AE543*$P543*SUMIF(Lists!$E$2:$E$133,'Quarterly Information'!$O543,Exchange_Value)+AE543*$R543*SUMIF(Lists!$E$2:$E$133,'Quarterly Information'!$Q543,Exchange_Value)+AE543*$T543*SUMIF(Lists!$E$2:$E$133,'Quarterly Information'!$S543,Exchange_Value))/1000,AE543*SUMIF(Lists!$E$2:$E$133,$I543,Exchange_Value)/1000),1)</f>
        <v>0</v>
      </c>
      <c r="CC543" s="151">
        <f>ROUND(IF($I543="Other HFC Blend",(AF543*$L543*SUMIF(Lists!$E$2:$E$133,'Quarterly Information'!$K543,Exchange_Value)+AF543*$N543*SUMIF(Lists!$E$2:$E$133,'Quarterly Information'!$M543,Exchange_Value)+AF543*$P543*SUMIF(Lists!$E$2:$E$133,'Quarterly Information'!$O543,Exchange_Value)+AF543*$R543*SUMIF(Lists!$E$2:$E$133,'Quarterly Information'!$Q543,Exchange_Value)+AF543*$T543*SUMIF(Lists!$E$2:$E$133,'Quarterly Information'!$S543,Exchange_Value))/1000,AF543*SUMIF(Lists!$E$2:$E$133,$I543,Exchange_Value)/1000),1)</f>
        <v>0</v>
      </c>
    </row>
    <row r="544" spans="1:81" ht="14.1">
      <c r="A544" s="18">
        <v>502</v>
      </c>
      <c r="B544" s="46" t="str">
        <f t="shared" si="295"/>
        <v/>
      </c>
      <c r="C544" s="72"/>
      <c r="D544" s="47"/>
      <c r="E544" s="81"/>
      <c r="F544" s="48"/>
      <c r="G544" s="49"/>
      <c r="H544" s="50"/>
      <c r="I544" s="48"/>
      <c r="J544" s="104"/>
      <c r="K544" s="109"/>
      <c r="L544" s="51"/>
      <c r="M544" s="48"/>
      <c r="N544" s="51"/>
      <c r="O544" s="48"/>
      <c r="P544" s="51"/>
      <c r="Q544" s="69"/>
      <c r="R544" s="51"/>
      <c r="S544" s="69"/>
      <c r="T544" s="110"/>
      <c r="U544" s="107"/>
      <c r="V544" s="48"/>
      <c r="W544" s="52"/>
      <c r="X544" s="48"/>
      <c r="Y544" s="116"/>
      <c r="Z544" s="133"/>
      <c r="AA544" s="131"/>
      <c r="AB544" s="76"/>
      <c r="AC544" s="76"/>
      <c r="AD544" s="76"/>
      <c r="AE544" s="76"/>
      <c r="AF544" s="76"/>
      <c r="AG544" s="145"/>
      <c r="AH544"/>
      <c r="AI544" s="148">
        <f t="shared" si="259"/>
        <v>0</v>
      </c>
      <c r="AJ544" s="148">
        <f t="shared" si="260"/>
        <v>0</v>
      </c>
      <c r="AK544" s="148">
        <f t="shared" si="261"/>
        <v>0</v>
      </c>
      <c r="AL544" s="148">
        <f t="shared" si="262"/>
        <v>0</v>
      </c>
      <c r="AM544" s="148">
        <f t="shared" si="263"/>
        <v>0</v>
      </c>
      <c r="AN544" s="148">
        <f t="shared" si="264"/>
        <v>0</v>
      </c>
      <c r="AO544" s="150"/>
      <c r="AP544" s="149" t="e">
        <f t="shared" si="265"/>
        <v>#DIV/0!</v>
      </c>
      <c r="AQ544" s="149" t="e">
        <f t="shared" si="266"/>
        <v>#DIV/0!</v>
      </c>
      <c r="AR544" s="149" t="e">
        <f t="shared" si="267"/>
        <v>#DIV/0!</v>
      </c>
      <c r="AS544" s="149" t="e">
        <f t="shared" si="268"/>
        <v>#DIV/0!</v>
      </c>
      <c r="AT544" s="149" t="e">
        <f t="shared" si="269"/>
        <v>#DIV/0!</v>
      </c>
      <c r="AU544" s="148">
        <f t="shared" si="270"/>
        <v>0</v>
      </c>
      <c r="AV544" s="149" t="e">
        <f t="shared" si="271"/>
        <v>#DIV/0!</v>
      </c>
      <c r="AW544" s="149" t="e">
        <f t="shared" si="272"/>
        <v>#DIV/0!</v>
      </c>
      <c r="AX544" s="149" t="e">
        <f t="shared" si="273"/>
        <v>#DIV/0!</v>
      </c>
      <c r="AY544" s="149" t="e">
        <f t="shared" si="274"/>
        <v>#DIV/0!</v>
      </c>
      <c r="AZ544" s="149" t="e">
        <f t="shared" si="275"/>
        <v>#DIV/0!</v>
      </c>
      <c r="BA544" s="148">
        <f t="shared" si="276"/>
        <v>0</v>
      </c>
      <c r="BB544" s="149" t="e">
        <f t="shared" si="277"/>
        <v>#DIV/0!</v>
      </c>
      <c r="BC544" s="149" t="e">
        <f t="shared" si="278"/>
        <v>#DIV/0!</v>
      </c>
      <c r="BD544" s="149" t="e">
        <f t="shared" si="279"/>
        <v>#DIV/0!</v>
      </c>
      <c r="BE544" s="149" t="e">
        <f t="shared" si="280"/>
        <v>#DIV/0!</v>
      </c>
      <c r="BF544" s="149" t="e">
        <f t="shared" si="281"/>
        <v>#DIV/0!</v>
      </c>
      <c r="BG544" s="148">
        <f t="shared" si="282"/>
        <v>0</v>
      </c>
      <c r="BH544" s="149" t="e">
        <f t="shared" si="283"/>
        <v>#DIV/0!</v>
      </c>
      <c r="BI544" s="149" t="e">
        <f t="shared" si="284"/>
        <v>#DIV/0!</v>
      </c>
      <c r="BJ544" s="149" t="e">
        <f t="shared" si="285"/>
        <v>#DIV/0!</v>
      </c>
      <c r="BK544" s="149" t="e">
        <f t="shared" si="286"/>
        <v>#DIV/0!</v>
      </c>
      <c r="BL544" s="149" t="e">
        <f t="shared" si="287"/>
        <v>#DIV/0!</v>
      </c>
      <c r="BM544" s="148">
        <f t="shared" si="288"/>
        <v>0</v>
      </c>
      <c r="BN544" s="149" t="e">
        <f t="shared" si="289"/>
        <v>#DIV/0!</v>
      </c>
      <c r="BO544" s="149" t="e">
        <f t="shared" si="290"/>
        <v>#DIV/0!</v>
      </c>
      <c r="BP544" s="149" t="e">
        <f t="shared" si="291"/>
        <v>#DIV/0!</v>
      </c>
      <c r="BQ544" s="149" t="e">
        <f t="shared" si="292"/>
        <v>#DIV/0!</v>
      </c>
      <c r="BR544" s="149" t="e">
        <f t="shared" si="293"/>
        <v>#DIV/0!</v>
      </c>
      <c r="BS544" s="148">
        <f t="shared" si="294"/>
        <v>0</v>
      </c>
      <c r="BT544" s="150"/>
      <c r="BU544" s="150" t="e">
        <f>VLOOKUP(I544,Lists!$D$2:$D$19,1,FALSE)</f>
        <v>#N/A</v>
      </c>
      <c r="BV544" s="150" t="e">
        <f>VLOOKUP($I544,Blends!$B$2:$B$115,1,FALSE)</f>
        <v>#N/A</v>
      </c>
      <c r="BW544" s="150"/>
      <c r="BX544" s="151">
        <f>ROUND(IF($I544="Other HFC Blend",(AA544*$L544*SUMIF(Lists!$E$2:$E$133,'Quarterly Information'!$K544,Exchange_Value)+AA544*$N544*SUMIF(Lists!$E$2:$E$133,'Quarterly Information'!$M544,Exchange_Value)+AA544*$P544*SUMIF(Lists!$E$2:$E$133,'Quarterly Information'!$O544,Exchange_Value)+AA544*$R544*SUMIF(Lists!$E$2:$E$133,'Quarterly Information'!$Q544,Exchange_Value)+AA544*$T544*SUMIF(Lists!$E$2:$E$133,'Quarterly Information'!$S544,Exchange_Value))/1000,AA544*SUMIF(Lists!$E$2:$E$133,$I544,Exchange_Value)/1000),1)</f>
        <v>0</v>
      </c>
      <c r="BY544" s="151">
        <f>ROUND(IF($I544="Other HFC Blend",(AB544*$L544*SUMIF(Lists!$E$2:$E$133,'Quarterly Information'!$K544,Exchange_Value)+AB544*$N544*SUMIF(Lists!$E$2:$E$133,'Quarterly Information'!$M544,Exchange_Value)+AB544*$P544*SUMIF(Lists!$E$2:$E$133,'Quarterly Information'!$O544,Exchange_Value)+AB544*$R544*SUMIF(Lists!$E$2:$E$133,'Quarterly Information'!$Q544,Exchange_Value)+AB544*$T544*SUMIF(Lists!$E$2:$E$133,'Quarterly Information'!$S544,Exchange_Value))/1000,AB544*SUMIF(Lists!$E$2:$E$133,$I544,Exchange_Value)/1000),1)</f>
        <v>0</v>
      </c>
      <c r="BZ544" s="151">
        <f>ROUND(IF($I544="Other HFC Blend",(AC544*$L544*SUMIF(Lists!$E$2:$E$133,'Quarterly Information'!$K544,Exchange_Value)+AC544*$N544*SUMIF(Lists!$E$2:$E$133,'Quarterly Information'!$M544,Exchange_Value)+AC544*$P544*SUMIF(Lists!$E$2:$E$133,'Quarterly Information'!$O544,Exchange_Value)+AC544*$R544*SUMIF(Lists!$E$2:$E$133,'Quarterly Information'!$Q544,Exchange_Value)+AC544*$T544*SUMIF(Lists!$E$2:$E$133,'Quarterly Information'!$S544,Exchange_Value))/1000,AC544*SUMIF(Lists!$E$2:$E$133,$I544,Exchange_Value)/1000),1)</f>
        <v>0</v>
      </c>
      <c r="CA544" s="151">
        <f>ROUND(IF($I544="Other HFC Blend",(AD544*$L544*SUMIF(Lists!$E$2:$E$133,'Quarterly Information'!$K544,Exchange_Value)+AD544*$N544*SUMIF(Lists!$E$2:$E$133,'Quarterly Information'!$M544,Exchange_Value)+AD544*$P544*SUMIF(Lists!$E$2:$E$133,'Quarterly Information'!$O544,Exchange_Value)+AD544*$R544*SUMIF(Lists!$E$2:$E$133,'Quarterly Information'!$Q544,Exchange_Value)+AD544*$T544*SUMIF(Lists!$E$2:$E$133,'Quarterly Information'!$S544,Exchange_Value))/1000,AD544*SUMIF(Lists!$E$2:$E$133,$I544,Exchange_Value)/1000),1)</f>
        <v>0</v>
      </c>
      <c r="CB544" s="151">
        <f>ROUND(IF($I544="Other HFC Blend",(AE544*$L544*SUMIF(Lists!$E$2:$E$133,'Quarterly Information'!$K544,Exchange_Value)+AE544*$N544*SUMIF(Lists!$E$2:$E$133,'Quarterly Information'!$M544,Exchange_Value)+AE544*$P544*SUMIF(Lists!$E$2:$E$133,'Quarterly Information'!$O544,Exchange_Value)+AE544*$R544*SUMIF(Lists!$E$2:$E$133,'Quarterly Information'!$Q544,Exchange_Value)+AE544*$T544*SUMIF(Lists!$E$2:$E$133,'Quarterly Information'!$S544,Exchange_Value))/1000,AE544*SUMIF(Lists!$E$2:$E$133,$I544,Exchange_Value)/1000),1)</f>
        <v>0</v>
      </c>
      <c r="CC544" s="151">
        <f>ROUND(IF($I544="Other HFC Blend",(AF544*$L544*SUMIF(Lists!$E$2:$E$133,'Quarterly Information'!$K544,Exchange_Value)+AF544*$N544*SUMIF(Lists!$E$2:$E$133,'Quarterly Information'!$M544,Exchange_Value)+AF544*$P544*SUMIF(Lists!$E$2:$E$133,'Quarterly Information'!$O544,Exchange_Value)+AF544*$R544*SUMIF(Lists!$E$2:$E$133,'Quarterly Information'!$Q544,Exchange_Value)+AF544*$T544*SUMIF(Lists!$E$2:$E$133,'Quarterly Information'!$S544,Exchange_Value))/1000,AF544*SUMIF(Lists!$E$2:$E$133,$I544,Exchange_Value)/1000),1)</f>
        <v>0</v>
      </c>
    </row>
    <row r="545" spans="1:81" ht="14.1">
      <c r="A545" s="18">
        <v>503</v>
      </c>
      <c r="B545" s="46" t="str">
        <f t="shared" si="295"/>
        <v/>
      </c>
      <c r="C545" s="72"/>
      <c r="D545" s="47"/>
      <c r="E545" s="81"/>
      <c r="F545" s="48"/>
      <c r="G545" s="49"/>
      <c r="H545" s="50"/>
      <c r="I545" s="48"/>
      <c r="J545" s="104"/>
      <c r="K545" s="109"/>
      <c r="L545" s="51"/>
      <c r="M545" s="48"/>
      <c r="N545" s="51"/>
      <c r="O545" s="48"/>
      <c r="P545" s="51"/>
      <c r="Q545" s="69"/>
      <c r="R545" s="51"/>
      <c r="S545" s="69"/>
      <c r="T545" s="110"/>
      <c r="U545" s="107"/>
      <c r="V545" s="48"/>
      <c r="W545" s="52"/>
      <c r="X545" s="48"/>
      <c r="Y545" s="116"/>
      <c r="Z545" s="133"/>
      <c r="AA545" s="131"/>
      <c r="AB545" s="76"/>
      <c r="AC545" s="76"/>
      <c r="AD545" s="76"/>
      <c r="AE545" s="76"/>
      <c r="AF545" s="76"/>
      <c r="AG545" s="145"/>
      <c r="AH545"/>
      <c r="AI545" s="148">
        <f t="shared" si="259"/>
        <v>0</v>
      </c>
      <c r="AJ545" s="148">
        <f t="shared" si="260"/>
        <v>0</v>
      </c>
      <c r="AK545" s="148">
        <f t="shared" si="261"/>
        <v>0</v>
      </c>
      <c r="AL545" s="148">
        <f t="shared" si="262"/>
        <v>0</v>
      </c>
      <c r="AM545" s="148">
        <f t="shared" si="263"/>
        <v>0</v>
      </c>
      <c r="AN545" s="148">
        <f t="shared" si="264"/>
        <v>0</v>
      </c>
      <c r="AO545" s="150"/>
      <c r="AP545" s="149" t="e">
        <f t="shared" si="265"/>
        <v>#DIV/0!</v>
      </c>
      <c r="AQ545" s="149" t="e">
        <f t="shared" si="266"/>
        <v>#DIV/0!</v>
      </c>
      <c r="AR545" s="149" t="e">
        <f t="shared" si="267"/>
        <v>#DIV/0!</v>
      </c>
      <c r="AS545" s="149" t="e">
        <f t="shared" si="268"/>
        <v>#DIV/0!</v>
      </c>
      <c r="AT545" s="149" t="e">
        <f t="shared" si="269"/>
        <v>#DIV/0!</v>
      </c>
      <c r="AU545" s="148">
        <f t="shared" si="270"/>
        <v>0</v>
      </c>
      <c r="AV545" s="149" t="e">
        <f t="shared" si="271"/>
        <v>#DIV/0!</v>
      </c>
      <c r="AW545" s="149" t="e">
        <f t="shared" si="272"/>
        <v>#DIV/0!</v>
      </c>
      <c r="AX545" s="149" t="e">
        <f t="shared" si="273"/>
        <v>#DIV/0!</v>
      </c>
      <c r="AY545" s="149" t="e">
        <f t="shared" si="274"/>
        <v>#DIV/0!</v>
      </c>
      <c r="AZ545" s="149" t="e">
        <f t="shared" si="275"/>
        <v>#DIV/0!</v>
      </c>
      <c r="BA545" s="148">
        <f t="shared" si="276"/>
        <v>0</v>
      </c>
      <c r="BB545" s="149" t="e">
        <f t="shared" si="277"/>
        <v>#DIV/0!</v>
      </c>
      <c r="BC545" s="149" t="e">
        <f t="shared" si="278"/>
        <v>#DIV/0!</v>
      </c>
      <c r="BD545" s="149" t="e">
        <f t="shared" si="279"/>
        <v>#DIV/0!</v>
      </c>
      <c r="BE545" s="149" t="e">
        <f t="shared" si="280"/>
        <v>#DIV/0!</v>
      </c>
      <c r="BF545" s="149" t="e">
        <f t="shared" si="281"/>
        <v>#DIV/0!</v>
      </c>
      <c r="BG545" s="148">
        <f t="shared" si="282"/>
        <v>0</v>
      </c>
      <c r="BH545" s="149" t="e">
        <f t="shared" si="283"/>
        <v>#DIV/0!</v>
      </c>
      <c r="BI545" s="149" t="e">
        <f t="shared" si="284"/>
        <v>#DIV/0!</v>
      </c>
      <c r="BJ545" s="149" t="e">
        <f t="shared" si="285"/>
        <v>#DIV/0!</v>
      </c>
      <c r="BK545" s="149" t="e">
        <f t="shared" si="286"/>
        <v>#DIV/0!</v>
      </c>
      <c r="BL545" s="149" t="e">
        <f t="shared" si="287"/>
        <v>#DIV/0!</v>
      </c>
      <c r="BM545" s="148">
        <f t="shared" si="288"/>
        <v>0</v>
      </c>
      <c r="BN545" s="149" t="e">
        <f t="shared" si="289"/>
        <v>#DIV/0!</v>
      </c>
      <c r="BO545" s="149" t="e">
        <f t="shared" si="290"/>
        <v>#DIV/0!</v>
      </c>
      <c r="BP545" s="149" t="e">
        <f t="shared" si="291"/>
        <v>#DIV/0!</v>
      </c>
      <c r="BQ545" s="149" t="e">
        <f t="shared" si="292"/>
        <v>#DIV/0!</v>
      </c>
      <c r="BR545" s="149" t="e">
        <f t="shared" si="293"/>
        <v>#DIV/0!</v>
      </c>
      <c r="BS545" s="148">
        <f t="shared" si="294"/>
        <v>0</v>
      </c>
      <c r="BT545" s="150"/>
      <c r="BU545" s="150" t="e">
        <f>VLOOKUP(I545,Lists!$D$2:$D$19,1,FALSE)</f>
        <v>#N/A</v>
      </c>
      <c r="BV545" s="150" t="e">
        <f>VLOOKUP($I545,Blends!$B$2:$B$115,1,FALSE)</f>
        <v>#N/A</v>
      </c>
      <c r="BW545" s="150"/>
      <c r="BX545" s="151">
        <f>ROUND(IF($I545="Other HFC Blend",(AA545*$L545*SUMIF(Lists!$E$2:$E$133,'Quarterly Information'!$K545,Exchange_Value)+AA545*$N545*SUMIF(Lists!$E$2:$E$133,'Quarterly Information'!$M545,Exchange_Value)+AA545*$P545*SUMIF(Lists!$E$2:$E$133,'Quarterly Information'!$O545,Exchange_Value)+AA545*$R545*SUMIF(Lists!$E$2:$E$133,'Quarterly Information'!$Q545,Exchange_Value)+AA545*$T545*SUMIF(Lists!$E$2:$E$133,'Quarterly Information'!$S545,Exchange_Value))/1000,AA545*SUMIF(Lists!$E$2:$E$133,$I545,Exchange_Value)/1000),1)</f>
        <v>0</v>
      </c>
      <c r="BY545" s="151">
        <f>ROUND(IF($I545="Other HFC Blend",(AB545*$L545*SUMIF(Lists!$E$2:$E$133,'Quarterly Information'!$K545,Exchange_Value)+AB545*$N545*SUMIF(Lists!$E$2:$E$133,'Quarterly Information'!$M545,Exchange_Value)+AB545*$P545*SUMIF(Lists!$E$2:$E$133,'Quarterly Information'!$O545,Exchange_Value)+AB545*$R545*SUMIF(Lists!$E$2:$E$133,'Quarterly Information'!$Q545,Exchange_Value)+AB545*$T545*SUMIF(Lists!$E$2:$E$133,'Quarterly Information'!$S545,Exchange_Value))/1000,AB545*SUMIF(Lists!$E$2:$E$133,$I545,Exchange_Value)/1000),1)</f>
        <v>0</v>
      </c>
      <c r="BZ545" s="151">
        <f>ROUND(IF($I545="Other HFC Blend",(AC545*$L545*SUMIF(Lists!$E$2:$E$133,'Quarterly Information'!$K545,Exchange_Value)+AC545*$N545*SUMIF(Lists!$E$2:$E$133,'Quarterly Information'!$M545,Exchange_Value)+AC545*$P545*SUMIF(Lists!$E$2:$E$133,'Quarterly Information'!$O545,Exchange_Value)+AC545*$R545*SUMIF(Lists!$E$2:$E$133,'Quarterly Information'!$Q545,Exchange_Value)+AC545*$T545*SUMIF(Lists!$E$2:$E$133,'Quarterly Information'!$S545,Exchange_Value))/1000,AC545*SUMIF(Lists!$E$2:$E$133,$I545,Exchange_Value)/1000),1)</f>
        <v>0</v>
      </c>
      <c r="CA545" s="151">
        <f>ROUND(IF($I545="Other HFC Blend",(AD545*$L545*SUMIF(Lists!$E$2:$E$133,'Quarterly Information'!$K545,Exchange_Value)+AD545*$N545*SUMIF(Lists!$E$2:$E$133,'Quarterly Information'!$M545,Exchange_Value)+AD545*$P545*SUMIF(Lists!$E$2:$E$133,'Quarterly Information'!$O545,Exchange_Value)+AD545*$R545*SUMIF(Lists!$E$2:$E$133,'Quarterly Information'!$Q545,Exchange_Value)+AD545*$T545*SUMIF(Lists!$E$2:$E$133,'Quarterly Information'!$S545,Exchange_Value))/1000,AD545*SUMIF(Lists!$E$2:$E$133,$I545,Exchange_Value)/1000),1)</f>
        <v>0</v>
      </c>
      <c r="CB545" s="151">
        <f>ROUND(IF($I545="Other HFC Blend",(AE545*$L545*SUMIF(Lists!$E$2:$E$133,'Quarterly Information'!$K545,Exchange_Value)+AE545*$N545*SUMIF(Lists!$E$2:$E$133,'Quarterly Information'!$M545,Exchange_Value)+AE545*$P545*SUMIF(Lists!$E$2:$E$133,'Quarterly Information'!$O545,Exchange_Value)+AE545*$R545*SUMIF(Lists!$E$2:$E$133,'Quarterly Information'!$Q545,Exchange_Value)+AE545*$T545*SUMIF(Lists!$E$2:$E$133,'Quarterly Information'!$S545,Exchange_Value))/1000,AE545*SUMIF(Lists!$E$2:$E$133,$I545,Exchange_Value)/1000),1)</f>
        <v>0</v>
      </c>
      <c r="CC545" s="151">
        <f>ROUND(IF($I545="Other HFC Blend",(AF545*$L545*SUMIF(Lists!$E$2:$E$133,'Quarterly Information'!$K545,Exchange_Value)+AF545*$N545*SUMIF(Lists!$E$2:$E$133,'Quarterly Information'!$M545,Exchange_Value)+AF545*$P545*SUMIF(Lists!$E$2:$E$133,'Quarterly Information'!$O545,Exchange_Value)+AF545*$R545*SUMIF(Lists!$E$2:$E$133,'Quarterly Information'!$Q545,Exchange_Value)+AF545*$T545*SUMIF(Lists!$E$2:$E$133,'Quarterly Information'!$S545,Exchange_Value))/1000,AF545*SUMIF(Lists!$E$2:$E$133,$I545,Exchange_Value)/1000),1)</f>
        <v>0</v>
      </c>
    </row>
    <row r="546" spans="1:81" ht="14.1">
      <c r="A546" s="18">
        <v>504</v>
      </c>
      <c r="B546" s="46" t="str">
        <f t="shared" si="295"/>
        <v/>
      </c>
      <c r="C546" s="72"/>
      <c r="D546" s="47"/>
      <c r="E546" s="81"/>
      <c r="F546" s="48"/>
      <c r="G546" s="49"/>
      <c r="H546" s="50"/>
      <c r="I546" s="48"/>
      <c r="J546" s="104"/>
      <c r="K546" s="109"/>
      <c r="L546" s="51"/>
      <c r="M546" s="48"/>
      <c r="N546" s="51"/>
      <c r="O546" s="48"/>
      <c r="P546" s="51"/>
      <c r="Q546" s="69"/>
      <c r="R546" s="51"/>
      <c r="S546" s="69"/>
      <c r="T546" s="110"/>
      <c r="U546" s="107"/>
      <c r="V546" s="48"/>
      <c r="W546" s="52"/>
      <c r="X546" s="48"/>
      <c r="Y546" s="116"/>
      <c r="Z546" s="133"/>
      <c r="AA546" s="131"/>
      <c r="AB546" s="76"/>
      <c r="AC546" s="76"/>
      <c r="AD546" s="76"/>
      <c r="AE546" s="76"/>
      <c r="AF546" s="76"/>
      <c r="AG546" s="145"/>
      <c r="AH546"/>
      <c r="AI546" s="148">
        <f t="shared" si="259"/>
        <v>0</v>
      </c>
      <c r="AJ546" s="148">
        <f t="shared" si="260"/>
        <v>0</v>
      </c>
      <c r="AK546" s="148">
        <f t="shared" si="261"/>
        <v>0</v>
      </c>
      <c r="AL546" s="148">
        <f t="shared" si="262"/>
        <v>0</v>
      </c>
      <c r="AM546" s="148">
        <f t="shared" si="263"/>
        <v>0</v>
      </c>
      <c r="AN546" s="148">
        <f t="shared" si="264"/>
        <v>0</v>
      </c>
      <c r="AO546" s="150"/>
      <c r="AP546" s="149" t="e">
        <f t="shared" si="265"/>
        <v>#DIV/0!</v>
      </c>
      <c r="AQ546" s="149" t="e">
        <f t="shared" si="266"/>
        <v>#DIV/0!</v>
      </c>
      <c r="AR546" s="149" t="e">
        <f t="shared" si="267"/>
        <v>#DIV/0!</v>
      </c>
      <c r="AS546" s="149" t="e">
        <f t="shared" si="268"/>
        <v>#DIV/0!</v>
      </c>
      <c r="AT546" s="149" t="e">
        <f t="shared" si="269"/>
        <v>#DIV/0!</v>
      </c>
      <c r="AU546" s="148">
        <f t="shared" si="270"/>
        <v>0</v>
      </c>
      <c r="AV546" s="149" t="e">
        <f t="shared" si="271"/>
        <v>#DIV/0!</v>
      </c>
      <c r="AW546" s="149" t="e">
        <f t="shared" si="272"/>
        <v>#DIV/0!</v>
      </c>
      <c r="AX546" s="149" t="e">
        <f t="shared" si="273"/>
        <v>#DIV/0!</v>
      </c>
      <c r="AY546" s="149" t="e">
        <f t="shared" si="274"/>
        <v>#DIV/0!</v>
      </c>
      <c r="AZ546" s="149" t="e">
        <f t="shared" si="275"/>
        <v>#DIV/0!</v>
      </c>
      <c r="BA546" s="148">
        <f t="shared" si="276"/>
        <v>0</v>
      </c>
      <c r="BB546" s="149" t="e">
        <f t="shared" si="277"/>
        <v>#DIV/0!</v>
      </c>
      <c r="BC546" s="149" t="e">
        <f t="shared" si="278"/>
        <v>#DIV/0!</v>
      </c>
      <c r="BD546" s="149" t="e">
        <f t="shared" si="279"/>
        <v>#DIV/0!</v>
      </c>
      <c r="BE546" s="149" t="e">
        <f t="shared" si="280"/>
        <v>#DIV/0!</v>
      </c>
      <c r="BF546" s="149" t="e">
        <f t="shared" si="281"/>
        <v>#DIV/0!</v>
      </c>
      <c r="BG546" s="148">
        <f t="shared" si="282"/>
        <v>0</v>
      </c>
      <c r="BH546" s="149" t="e">
        <f t="shared" si="283"/>
        <v>#DIV/0!</v>
      </c>
      <c r="BI546" s="149" t="e">
        <f t="shared" si="284"/>
        <v>#DIV/0!</v>
      </c>
      <c r="BJ546" s="149" t="e">
        <f t="shared" si="285"/>
        <v>#DIV/0!</v>
      </c>
      <c r="BK546" s="149" t="e">
        <f t="shared" si="286"/>
        <v>#DIV/0!</v>
      </c>
      <c r="BL546" s="149" t="e">
        <f t="shared" si="287"/>
        <v>#DIV/0!</v>
      </c>
      <c r="BM546" s="148">
        <f t="shared" si="288"/>
        <v>0</v>
      </c>
      <c r="BN546" s="149" t="e">
        <f t="shared" si="289"/>
        <v>#DIV/0!</v>
      </c>
      <c r="BO546" s="149" t="e">
        <f t="shared" si="290"/>
        <v>#DIV/0!</v>
      </c>
      <c r="BP546" s="149" t="e">
        <f t="shared" si="291"/>
        <v>#DIV/0!</v>
      </c>
      <c r="BQ546" s="149" t="e">
        <f t="shared" si="292"/>
        <v>#DIV/0!</v>
      </c>
      <c r="BR546" s="149" t="e">
        <f t="shared" si="293"/>
        <v>#DIV/0!</v>
      </c>
      <c r="BS546" s="148">
        <f t="shared" si="294"/>
        <v>0</v>
      </c>
      <c r="BT546" s="150"/>
      <c r="BU546" s="150" t="e">
        <f>VLOOKUP(I546,Lists!$D$2:$D$19,1,FALSE)</f>
        <v>#N/A</v>
      </c>
      <c r="BV546" s="150" t="e">
        <f>VLOOKUP($I546,Blends!$B$2:$B$115,1,FALSE)</f>
        <v>#N/A</v>
      </c>
      <c r="BW546" s="150"/>
      <c r="BX546" s="151">
        <f>ROUND(IF($I546="Other HFC Blend",(AA546*$L546*SUMIF(Lists!$E$2:$E$133,'Quarterly Information'!$K546,Exchange_Value)+AA546*$N546*SUMIF(Lists!$E$2:$E$133,'Quarterly Information'!$M546,Exchange_Value)+AA546*$P546*SUMIF(Lists!$E$2:$E$133,'Quarterly Information'!$O546,Exchange_Value)+AA546*$R546*SUMIF(Lists!$E$2:$E$133,'Quarterly Information'!$Q546,Exchange_Value)+AA546*$T546*SUMIF(Lists!$E$2:$E$133,'Quarterly Information'!$S546,Exchange_Value))/1000,AA546*SUMIF(Lists!$E$2:$E$133,$I546,Exchange_Value)/1000),1)</f>
        <v>0</v>
      </c>
      <c r="BY546" s="151">
        <f>ROUND(IF($I546="Other HFC Blend",(AB546*$L546*SUMIF(Lists!$E$2:$E$133,'Quarterly Information'!$K546,Exchange_Value)+AB546*$N546*SUMIF(Lists!$E$2:$E$133,'Quarterly Information'!$M546,Exchange_Value)+AB546*$P546*SUMIF(Lists!$E$2:$E$133,'Quarterly Information'!$O546,Exchange_Value)+AB546*$R546*SUMIF(Lists!$E$2:$E$133,'Quarterly Information'!$Q546,Exchange_Value)+AB546*$T546*SUMIF(Lists!$E$2:$E$133,'Quarterly Information'!$S546,Exchange_Value))/1000,AB546*SUMIF(Lists!$E$2:$E$133,$I546,Exchange_Value)/1000),1)</f>
        <v>0</v>
      </c>
      <c r="BZ546" s="151">
        <f>ROUND(IF($I546="Other HFC Blend",(AC546*$L546*SUMIF(Lists!$E$2:$E$133,'Quarterly Information'!$K546,Exchange_Value)+AC546*$N546*SUMIF(Lists!$E$2:$E$133,'Quarterly Information'!$M546,Exchange_Value)+AC546*$P546*SUMIF(Lists!$E$2:$E$133,'Quarterly Information'!$O546,Exchange_Value)+AC546*$R546*SUMIF(Lists!$E$2:$E$133,'Quarterly Information'!$Q546,Exchange_Value)+AC546*$T546*SUMIF(Lists!$E$2:$E$133,'Quarterly Information'!$S546,Exchange_Value))/1000,AC546*SUMIF(Lists!$E$2:$E$133,$I546,Exchange_Value)/1000),1)</f>
        <v>0</v>
      </c>
      <c r="CA546" s="151">
        <f>ROUND(IF($I546="Other HFC Blend",(AD546*$L546*SUMIF(Lists!$E$2:$E$133,'Quarterly Information'!$K546,Exchange_Value)+AD546*$N546*SUMIF(Lists!$E$2:$E$133,'Quarterly Information'!$M546,Exchange_Value)+AD546*$P546*SUMIF(Lists!$E$2:$E$133,'Quarterly Information'!$O546,Exchange_Value)+AD546*$R546*SUMIF(Lists!$E$2:$E$133,'Quarterly Information'!$Q546,Exchange_Value)+AD546*$T546*SUMIF(Lists!$E$2:$E$133,'Quarterly Information'!$S546,Exchange_Value))/1000,AD546*SUMIF(Lists!$E$2:$E$133,$I546,Exchange_Value)/1000),1)</f>
        <v>0</v>
      </c>
      <c r="CB546" s="151">
        <f>ROUND(IF($I546="Other HFC Blend",(AE546*$L546*SUMIF(Lists!$E$2:$E$133,'Quarterly Information'!$K546,Exchange_Value)+AE546*$N546*SUMIF(Lists!$E$2:$E$133,'Quarterly Information'!$M546,Exchange_Value)+AE546*$P546*SUMIF(Lists!$E$2:$E$133,'Quarterly Information'!$O546,Exchange_Value)+AE546*$R546*SUMIF(Lists!$E$2:$E$133,'Quarterly Information'!$Q546,Exchange_Value)+AE546*$T546*SUMIF(Lists!$E$2:$E$133,'Quarterly Information'!$S546,Exchange_Value))/1000,AE546*SUMIF(Lists!$E$2:$E$133,$I546,Exchange_Value)/1000),1)</f>
        <v>0</v>
      </c>
      <c r="CC546" s="151">
        <f>ROUND(IF($I546="Other HFC Blend",(AF546*$L546*SUMIF(Lists!$E$2:$E$133,'Quarterly Information'!$K546,Exchange_Value)+AF546*$N546*SUMIF(Lists!$E$2:$E$133,'Quarterly Information'!$M546,Exchange_Value)+AF546*$P546*SUMIF(Lists!$E$2:$E$133,'Quarterly Information'!$O546,Exchange_Value)+AF546*$R546*SUMIF(Lists!$E$2:$E$133,'Quarterly Information'!$Q546,Exchange_Value)+AF546*$T546*SUMIF(Lists!$E$2:$E$133,'Quarterly Information'!$S546,Exchange_Value))/1000,AF546*SUMIF(Lists!$E$2:$E$133,$I546,Exchange_Value)/1000),1)</f>
        <v>0</v>
      </c>
    </row>
    <row r="547" spans="1:81" ht="14.1">
      <c r="A547" s="18">
        <v>505</v>
      </c>
      <c r="B547" s="46" t="str">
        <f t="shared" si="295"/>
        <v/>
      </c>
      <c r="C547" s="72"/>
      <c r="D547" s="47"/>
      <c r="E547" s="81"/>
      <c r="F547" s="48"/>
      <c r="G547" s="49"/>
      <c r="H547" s="50"/>
      <c r="I547" s="48"/>
      <c r="J547" s="104"/>
      <c r="K547" s="109"/>
      <c r="L547" s="51"/>
      <c r="M547" s="48"/>
      <c r="N547" s="51"/>
      <c r="O547" s="48"/>
      <c r="P547" s="51"/>
      <c r="Q547" s="69"/>
      <c r="R547" s="51"/>
      <c r="S547" s="69"/>
      <c r="T547" s="110"/>
      <c r="U547" s="107"/>
      <c r="V547" s="48"/>
      <c r="W547" s="52"/>
      <c r="X547" s="48"/>
      <c r="Y547" s="116"/>
      <c r="Z547" s="133"/>
      <c r="AA547" s="131"/>
      <c r="AB547" s="76"/>
      <c r="AC547" s="76"/>
      <c r="AD547" s="76"/>
      <c r="AE547" s="76"/>
      <c r="AF547" s="76"/>
      <c r="AG547" s="145"/>
      <c r="AH547"/>
      <c r="AI547" s="148">
        <f t="shared" si="259"/>
        <v>0</v>
      </c>
      <c r="AJ547" s="148">
        <f t="shared" si="260"/>
        <v>0</v>
      </c>
      <c r="AK547" s="148">
        <f t="shared" si="261"/>
        <v>0</v>
      </c>
      <c r="AL547" s="148">
        <f t="shared" si="262"/>
        <v>0</v>
      </c>
      <c r="AM547" s="148">
        <f t="shared" si="263"/>
        <v>0</v>
      </c>
      <c r="AN547" s="148">
        <f t="shared" si="264"/>
        <v>0</v>
      </c>
      <c r="AO547" s="150"/>
      <c r="AP547" s="149" t="e">
        <f t="shared" si="265"/>
        <v>#DIV/0!</v>
      </c>
      <c r="AQ547" s="149" t="e">
        <f t="shared" si="266"/>
        <v>#DIV/0!</v>
      </c>
      <c r="AR547" s="149" t="e">
        <f t="shared" si="267"/>
        <v>#DIV/0!</v>
      </c>
      <c r="AS547" s="149" t="e">
        <f t="shared" si="268"/>
        <v>#DIV/0!</v>
      </c>
      <c r="AT547" s="149" t="e">
        <f t="shared" si="269"/>
        <v>#DIV/0!</v>
      </c>
      <c r="AU547" s="148">
        <f t="shared" si="270"/>
        <v>0</v>
      </c>
      <c r="AV547" s="149" t="e">
        <f t="shared" si="271"/>
        <v>#DIV/0!</v>
      </c>
      <c r="AW547" s="149" t="e">
        <f t="shared" si="272"/>
        <v>#DIV/0!</v>
      </c>
      <c r="AX547" s="149" t="e">
        <f t="shared" si="273"/>
        <v>#DIV/0!</v>
      </c>
      <c r="AY547" s="149" t="e">
        <f t="shared" si="274"/>
        <v>#DIV/0!</v>
      </c>
      <c r="AZ547" s="149" t="e">
        <f t="shared" si="275"/>
        <v>#DIV/0!</v>
      </c>
      <c r="BA547" s="148">
        <f t="shared" si="276"/>
        <v>0</v>
      </c>
      <c r="BB547" s="149" t="e">
        <f t="shared" si="277"/>
        <v>#DIV/0!</v>
      </c>
      <c r="BC547" s="149" t="e">
        <f t="shared" si="278"/>
        <v>#DIV/0!</v>
      </c>
      <c r="BD547" s="149" t="e">
        <f t="shared" si="279"/>
        <v>#DIV/0!</v>
      </c>
      <c r="BE547" s="149" t="e">
        <f t="shared" si="280"/>
        <v>#DIV/0!</v>
      </c>
      <c r="BF547" s="149" t="e">
        <f t="shared" si="281"/>
        <v>#DIV/0!</v>
      </c>
      <c r="BG547" s="148">
        <f t="shared" si="282"/>
        <v>0</v>
      </c>
      <c r="BH547" s="149" t="e">
        <f t="shared" si="283"/>
        <v>#DIV/0!</v>
      </c>
      <c r="BI547" s="149" t="e">
        <f t="shared" si="284"/>
        <v>#DIV/0!</v>
      </c>
      <c r="BJ547" s="149" t="e">
        <f t="shared" si="285"/>
        <v>#DIV/0!</v>
      </c>
      <c r="BK547" s="149" t="e">
        <f t="shared" si="286"/>
        <v>#DIV/0!</v>
      </c>
      <c r="BL547" s="149" t="e">
        <f t="shared" si="287"/>
        <v>#DIV/0!</v>
      </c>
      <c r="BM547" s="148">
        <f t="shared" si="288"/>
        <v>0</v>
      </c>
      <c r="BN547" s="149" t="e">
        <f t="shared" si="289"/>
        <v>#DIV/0!</v>
      </c>
      <c r="BO547" s="149" t="e">
        <f t="shared" si="290"/>
        <v>#DIV/0!</v>
      </c>
      <c r="BP547" s="149" t="e">
        <f t="shared" si="291"/>
        <v>#DIV/0!</v>
      </c>
      <c r="BQ547" s="149" t="e">
        <f t="shared" si="292"/>
        <v>#DIV/0!</v>
      </c>
      <c r="BR547" s="149" t="e">
        <f t="shared" si="293"/>
        <v>#DIV/0!</v>
      </c>
      <c r="BS547" s="148">
        <f t="shared" si="294"/>
        <v>0</v>
      </c>
      <c r="BT547" s="150"/>
      <c r="BU547" s="150" t="e">
        <f>VLOOKUP(I547,Lists!$D$2:$D$19,1,FALSE)</f>
        <v>#N/A</v>
      </c>
      <c r="BV547" s="150" t="e">
        <f>VLOOKUP($I547,Blends!$B$2:$B$115,1,FALSE)</f>
        <v>#N/A</v>
      </c>
      <c r="BW547" s="150"/>
      <c r="BX547" s="151">
        <f>ROUND(IF($I547="Other HFC Blend",(AA547*$L547*SUMIF(Lists!$E$2:$E$133,'Quarterly Information'!$K547,Exchange_Value)+AA547*$N547*SUMIF(Lists!$E$2:$E$133,'Quarterly Information'!$M547,Exchange_Value)+AA547*$P547*SUMIF(Lists!$E$2:$E$133,'Quarterly Information'!$O547,Exchange_Value)+AA547*$R547*SUMIF(Lists!$E$2:$E$133,'Quarterly Information'!$Q547,Exchange_Value)+AA547*$T547*SUMIF(Lists!$E$2:$E$133,'Quarterly Information'!$S547,Exchange_Value))/1000,AA547*SUMIF(Lists!$E$2:$E$133,$I547,Exchange_Value)/1000),1)</f>
        <v>0</v>
      </c>
      <c r="BY547" s="151">
        <f>ROUND(IF($I547="Other HFC Blend",(AB547*$L547*SUMIF(Lists!$E$2:$E$133,'Quarterly Information'!$K547,Exchange_Value)+AB547*$N547*SUMIF(Lists!$E$2:$E$133,'Quarterly Information'!$M547,Exchange_Value)+AB547*$P547*SUMIF(Lists!$E$2:$E$133,'Quarterly Information'!$O547,Exchange_Value)+AB547*$R547*SUMIF(Lists!$E$2:$E$133,'Quarterly Information'!$Q547,Exchange_Value)+AB547*$T547*SUMIF(Lists!$E$2:$E$133,'Quarterly Information'!$S547,Exchange_Value))/1000,AB547*SUMIF(Lists!$E$2:$E$133,$I547,Exchange_Value)/1000),1)</f>
        <v>0</v>
      </c>
      <c r="BZ547" s="151">
        <f>ROUND(IF($I547="Other HFC Blend",(AC547*$L547*SUMIF(Lists!$E$2:$E$133,'Quarterly Information'!$K547,Exchange_Value)+AC547*$N547*SUMIF(Lists!$E$2:$E$133,'Quarterly Information'!$M547,Exchange_Value)+AC547*$P547*SUMIF(Lists!$E$2:$E$133,'Quarterly Information'!$O547,Exchange_Value)+AC547*$R547*SUMIF(Lists!$E$2:$E$133,'Quarterly Information'!$Q547,Exchange_Value)+AC547*$T547*SUMIF(Lists!$E$2:$E$133,'Quarterly Information'!$S547,Exchange_Value))/1000,AC547*SUMIF(Lists!$E$2:$E$133,$I547,Exchange_Value)/1000),1)</f>
        <v>0</v>
      </c>
      <c r="CA547" s="151">
        <f>ROUND(IF($I547="Other HFC Blend",(AD547*$L547*SUMIF(Lists!$E$2:$E$133,'Quarterly Information'!$K547,Exchange_Value)+AD547*$N547*SUMIF(Lists!$E$2:$E$133,'Quarterly Information'!$M547,Exchange_Value)+AD547*$P547*SUMIF(Lists!$E$2:$E$133,'Quarterly Information'!$O547,Exchange_Value)+AD547*$R547*SUMIF(Lists!$E$2:$E$133,'Quarterly Information'!$Q547,Exchange_Value)+AD547*$T547*SUMIF(Lists!$E$2:$E$133,'Quarterly Information'!$S547,Exchange_Value))/1000,AD547*SUMIF(Lists!$E$2:$E$133,$I547,Exchange_Value)/1000),1)</f>
        <v>0</v>
      </c>
      <c r="CB547" s="151">
        <f>ROUND(IF($I547="Other HFC Blend",(AE547*$L547*SUMIF(Lists!$E$2:$E$133,'Quarterly Information'!$K547,Exchange_Value)+AE547*$N547*SUMIF(Lists!$E$2:$E$133,'Quarterly Information'!$M547,Exchange_Value)+AE547*$P547*SUMIF(Lists!$E$2:$E$133,'Quarterly Information'!$O547,Exchange_Value)+AE547*$R547*SUMIF(Lists!$E$2:$E$133,'Quarterly Information'!$Q547,Exchange_Value)+AE547*$T547*SUMIF(Lists!$E$2:$E$133,'Quarterly Information'!$S547,Exchange_Value))/1000,AE547*SUMIF(Lists!$E$2:$E$133,$I547,Exchange_Value)/1000),1)</f>
        <v>0</v>
      </c>
      <c r="CC547" s="151">
        <f>ROUND(IF($I547="Other HFC Blend",(AF547*$L547*SUMIF(Lists!$E$2:$E$133,'Quarterly Information'!$K547,Exchange_Value)+AF547*$N547*SUMIF(Lists!$E$2:$E$133,'Quarterly Information'!$M547,Exchange_Value)+AF547*$P547*SUMIF(Lists!$E$2:$E$133,'Quarterly Information'!$O547,Exchange_Value)+AF547*$R547*SUMIF(Lists!$E$2:$E$133,'Quarterly Information'!$Q547,Exchange_Value)+AF547*$T547*SUMIF(Lists!$E$2:$E$133,'Quarterly Information'!$S547,Exchange_Value))/1000,AF547*SUMIF(Lists!$E$2:$E$133,$I547,Exchange_Value)/1000),1)</f>
        <v>0</v>
      </c>
    </row>
    <row r="548" spans="1:81" ht="14.1">
      <c r="A548" s="18">
        <v>506</v>
      </c>
      <c r="B548" s="46" t="str">
        <f t="shared" si="295"/>
        <v/>
      </c>
      <c r="C548" s="72"/>
      <c r="D548" s="47"/>
      <c r="E548" s="81"/>
      <c r="F548" s="48"/>
      <c r="G548" s="49"/>
      <c r="H548" s="50"/>
      <c r="I548" s="48"/>
      <c r="J548" s="104"/>
      <c r="K548" s="109"/>
      <c r="L548" s="51"/>
      <c r="M548" s="48"/>
      <c r="N548" s="51"/>
      <c r="O548" s="48"/>
      <c r="P548" s="51"/>
      <c r="Q548" s="69"/>
      <c r="R548" s="51"/>
      <c r="S548" s="69"/>
      <c r="T548" s="110"/>
      <c r="U548" s="107"/>
      <c r="V548" s="48"/>
      <c r="W548" s="52"/>
      <c r="X548" s="48"/>
      <c r="Y548" s="116"/>
      <c r="Z548" s="133"/>
      <c r="AA548" s="131"/>
      <c r="AB548" s="76"/>
      <c r="AC548" s="76"/>
      <c r="AD548" s="76"/>
      <c r="AE548" s="76"/>
      <c r="AF548" s="76"/>
      <c r="AG548" s="145"/>
      <c r="AH548"/>
      <c r="AI548" s="148">
        <f t="shared" si="259"/>
        <v>0</v>
      </c>
      <c r="AJ548" s="148">
        <f t="shared" si="260"/>
        <v>0</v>
      </c>
      <c r="AK548" s="148">
        <f t="shared" si="261"/>
        <v>0</v>
      </c>
      <c r="AL548" s="148">
        <f t="shared" si="262"/>
        <v>0</v>
      </c>
      <c r="AM548" s="148">
        <f t="shared" si="263"/>
        <v>0</v>
      </c>
      <c r="AN548" s="148">
        <f t="shared" si="264"/>
        <v>0</v>
      </c>
      <c r="AO548" s="150"/>
      <c r="AP548" s="149" t="e">
        <f t="shared" si="265"/>
        <v>#DIV/0!</v>
      </c>
      <c r="AQ548" s="149" t="e">
        <f t="shared" si="266"/>
        <v>#DIV/0!</v>
      </c>
      <c r="AR548" s="149" t="e">
        <f t="shared" si="267"/>
        <v>#DIV/0!</v>
      </c>
      <c r="AS548" s="149" t="e">
        <f t="shared" si="268"/>
        <v>#DIV/0!</v>
      </c>
      <c r="AT548" s="149" t="e">
        <f t="shared" si="269"/>
        <v>#DIV/0!</v>
      </c>
      <c r="AU548" s="148">
        <f t="shared" si="270"/>
        <v>0</v>
      </c>
      <c r="AV548" s="149" t="e">
        <f t="shared" si="271"/>
        <v>#DIV/0!</v>
      </c>
      <c r="AW548" s="149" t="e">
        <f t="shared" si="272"/>
        <v>#DIV/0!</v>
      </c>
      <c r="AX548" s="149" t="e">
        <f t="shared" si="273"/>
        <v>#DIV/0!</v>
      </c>
      <c r="AY548" s="149" t="e">
        <f t="shared" si="274"/>
        <v>#DIV/0!</v>
      </c>
      <c r="AZ548" s="149" t="e">
        <f t="shared" si="275"/>
        <v>#DIV/0!</v>
      </c>
      <c r="BA548" s="148">
        <f t="shared" si="276"/>
        <v>0</v>
      </c>
      <c r="BB548" s="149" t="e">
        <f t="shared" si="277"/>
        <v>#DIV/0!</v>
      </c>
      <c r="BC548" s="149" t="e">
        <f t="shared" si="278"/>
        <v>#DIV/0!</v>
      </c>
      <c r="BD548" s="149" t="e">
        <f t="shared" si="279"/>
        <v>#DIV/0!</v>
      </c>
      <c r="BE548" s="149" t="e">
        <f t="shared" si="280"/>
        <v>#DIV/0!</v>
      </c>
      <c r="BF548" s="149" t="e">
        <f t="shared" si="281"/>
        <v>#DIV/0!</v>
      </c>
      <c r="BG548" s="148">
        <f t="shared" si="282"/>
        <v>0</v>
      </c>
      <c r="BH548" s="149" t="e">
        <f t="shared" si="283"/>
        <v>#DIV/0!</v>
      </c>
      <c r="BI548" s="149" t="e">
        <f t="shared" si="284"/>
        <v>#DIV/0!</v>
      </c>
      <c r="BJ548" s="149" t="e">
        <f t="shared" si="285"/>
        <v>#DIV/0!</v>
      </c>
      <c r="BK548" s="149" t="e">
        <f t="shared" si="286"/>
        <v>#DIV/0!</v>
      </c>
      <c r="BL548" s="149" t="e">
        <f t="shared" si="287"/>
        <v>#DIV/0!</v>
      </c>
      <c r="BM548" s="148">
        <f t="shared" si="288"/>
        <v>0</v>
      </c>
      <c r="BN548" s="149" t="e">
        <f t="shared" si="289"/>
        <v>#DIV/0!</v>
      </c>
      <c r="BO548" s="149" t="e">
        <f t="shared" si="290"/>
        <v>#DIV/0!</v>
      </c>
      <c r="BP548" s="149" t="e">
        <f t="shared" si="291"/>
        <v>#DIV/0!</v>
      </c>
      <c r="BQ548" s="149" t="e">
        <f t="shared" si="292"/>
        <v>#DIV/0!</v>
      </c>
      <c r="BR548" s="149" t="e">
        <f t="shared" si="293"/>
        <v>#DIV/0!</v>
      </c>
      <c r="BS548" s="148">
        <f t="shared" si="294"/>
        <v>0</v>
      </c>
      <c r="BT548" s="150"/>
      <c r="BU548" s="150" t="e">
        <f>VLOOKUP(I548,Lists!$D$2:$D$19,1,FALSE)</f>
        <v>#N/A</v>
      </c>
      <c r="BV548" s="150" t="e">
        <f>VLOOKUP($I548,Blends!$B$2:$B$115,1,FALSE)</f>
        <v>#N/A</v>
      </c>
      <c r="BW548" s="150"/>
      <c r="BX548" s="151">
        <f>ROUND(IF($I548="Other HFC Blend",(AA548*$L548*SUMIF(Lists!$E$2:$E$133,'Quarterly Information'!$K548,Exchange_Value)+AA548*$N548*SUMIF(Lists!$E$2:$E$133,'Quarterly Information'!$M548,Exchange_Value)+AA548*$P548*SUMIF(Lists!$E$2:$E$133,'Quarterly Information'!$O548,Exchange_Value)+AA548*$R548*SUMIF(Lists!$E$2:$E$133,'Quarterly Information'!$Q548,Exchange_Value)+AA548*$T548*SUMIF(Lists!$E$2:$E$133,'Quarterly Information'!$S548,Exchange_Value))/1000,AA548*SUMIF(Lists!$E$2:$E$133,$I548,Exchange_Value)/1000),1)</f>
        <v>0</v>
      </c>
      <c r="BY548" s="151">
        <f>ROUND(IF($I548="Other HFC Blend",(AB548*$L548*SUMIF(Lists!$E$2:$E$133,'Quarterly Information'!$K548,Exchange_Value)+AB548*$N548*SUMIF(Lists!$E$2:$E$133,'Quarterly Information'!$M548,Exchange_Value)+AB548*$P548*SUMIF(Lists!$E$2:$E$133,'Quarterly Information'!$O548,Exchange_Value)+AB548*$R548*SUMIF(Lists!$E$2:$E$133,'Quarterly Information'!$Q548,Exchange_Value)+AB548*$T548*SUMIF(Lists!$E$2:$E$133,'Quarterly Information'!$S548,Exchange_Value))/1000,AB548*SUMIF(Lists!$E$2:$E$133,$I548,Exchange_Value)/1000),1)</f>
        <v>0</v>
      </c>
      <c r="BZ548" s="151">
        <f>ROUND(IF($I548="Other HFC Blend",(AC548*$L548*SUMIF(Lists!$E$2:$E$133,'Quarterly Information'!$K548,Exchange_Value)+AC548*$N548*SUMIF(Lists!$E$2:$E$133,'Quarterly Information'!$M548,Exchange_Value)+AC548*$P548*SUMIF(Lists!$E$2:$E$133,'Quarterly Information'!$O548,Exchange_Value)+AC548*$R548*SUMIF(Lists!$E$2:$E$133,'Quarterly Information'!$Q548,Exchange_Value)+AC548*$T548*SUMIF(Lists!$E$2:$E$133,'Quarterly Information'!$S548,Exchange_Value))/1000,AC548*SUMIF(Lists!$E$2:$E$133,$I548,Exchange_Value)/1000),1)</f>
        <v>0</v>
      </c>
      <c r="CA548" s="151">
        <f>ROUND(IF($I548="Other HFC Blend",(AD548*$L548*SUMIF(Lists!$E$2:$E$133,'Quarterly Information'!$K548,Exchange_Value)+AD548*$N548*SUMIF(Lists!$E$2:$E$133,'Quarterly Information'!$M548,Exchange_Value)+AD548*$P548*SUMIF(Lists!$E$2:$E$133,'Quarterly Information'!$O548,Exchange_Value)+AD548*$R548*SUMIF(Lists!$E$2:$E$133,'Quarterly Information'!$Q548,Exchange_Value)+AD548*$T548*SUMIF(Lists!$E$2:$E$133,'Quarterly Information'!$S548,Exchange_Value))/1000,AD548*SUMIF(Lists!$E$2:$E$133,$I548,Exchange_Value)/1000),1)</f>
        <v>0</v>
      </c>
      <c r="CB548" s="151">
        <f>ROUND(IF($I548="Other HFC Blend",(AE548*$L548*SUMIF(Lists!$E$2:$E$133,'Quarterly Information'!$K548,Exchange_Value)+AE548*$N548*SUMIF(Lists!$E$2:$E$133,'Quarterly Information'!$M548,Exchange_Value)+AE548*$P548*SUMIF(Lists!$E$2:$E$133,'Quarterly Information'!$O548,Exchange_Value)+AE548*$R548*SUMIF(Lists!$E$2:$E$133,'Quarterly Information'!$Q548,Exchange_Value)+AE548*$T548*SUMIF(Lists!$E$2:$E$133,'Quarterly Information'!$S548,Exchange_Value))/1000,AE548*SUMIF(Lists!$E$2:$E$133,$I548,Exchange_Value)/1000),1)</f>
        <v>0</v>
      </c>
      <c r="CC548" s="151">
        <f>ROUND(IF($I548="Other HFC Blend",(AF548*$L548*SUMIF(Lists!$E$2:$E$133,'Quarterly Information'!$K548,Exchange_Value)+AF548*$N548*SUMIF(Lists!$E$2:$E$133,'Quarterly Information'!$M548,Exchange_Value)+AF548*$P548*SUMIF(Lists!$E$2:$E$133,'Quarterly Information'!$O548,Exchange_Value)+AF548*$R548*SUMIF(Lists!$E$2:$E$133,'Quarterly Information'!$Q548,Exchange_Value)+AF548*$T548*SUMIF(Lists!$E$2:$E$133,'Quarterly Information'!$S548,Exchange_Value))/1000,AF548*SUMIF(Lists!$E$2:$E$133,$I548,Exchange_Value)/1000),1)</f>
        <v>0</v>
      </c>
    </row>
    <row r="549" spans="1:81" ht="14.1">
      <c r="A549" s="18">
        <v>507</v>
      </c>
      <c r="B549" s="46" t="str">
        <f t="shared" si="295"/>
        <v/>
      </c>
      <c r="C549" s="72"/>
      <c r="D549" s="47"/>
      <c r="E549" s="81"/>
      <c r="F549" s="48"/>
      <c r="G549" s="49"/>
      <c r="H549" s="50"/>
      <c r="I549" s="48"/>
      <c r="J549" s="104"/>
      <c r="K549" s="109"/>
      <c r="L549" s="51"/>
      <c r="M549" s="48"/>
      <c r="N549" s="51"/>
      <c r="O549" s="48"/>
      <c r="P549" s="51"/>
      <c r="Q549" s="69"/>
      <c r="R549" s="51"/>
      <c r="S549" s="69"/>
      <c r="T549" s="110"/>
      <c r="U549" s="107"/>
      <c r="V549" s="48"/>
      <c r="W549" s="52"/>
      <c r="X549" s="48"/>
      <c r="Y549" s="116"/>
      <c r="Z549" s="133"/>
      <c r="AA549" s="131"/>
      <c r="AB549" s="76"/>
      <c r="AC549" s="76"/>
      <c r="AD549" s="76"/>
      <c r="AE549" s="76"/>
      <c r="AF549" s="76"/>
      <c r="AG549" s="145"/>
      <c r="AH549"/>
      <c r="AI549" s="148">
        <f t="shared" si="259"/>
        <v>0</v>
      </c>
      <c r="AJ549" s="148">
        <f t="shared" si="260"/>
        <v>0</v>
      </c>
      <c r="AK549" s="148">
        <f t="shared" si="261"/>
        <v>0</v>
      </c>
      <c r="AL549" s="148">
        <f t="shared" si="262"/>
        <v>0</v>
      </c>
      <c r="AM549" s="148">
        <f t="shared" si="263"/>
        <v>0</v>
      </c>
      <c r="AN549" s="148">
        <f t="shared" si="264"/>
        <v>0</v>
      </c>
      <c r="AO549" s="150"/>
      <c r="AP549" s="149" t="e">
        <f t="shared" si="265"/>
        <v>#DIV/0!</v>
      </c>
      <c r="AQ549" s="149" t="e">
        <f t="shared" si="266"/>
        <v>#DIV/0!</v>
      </c>
      <c r="AR549" s="149" t="e">
        <f t="shared" si="267"/>
        <v>#DIV/0!</v>
      </c>
      <c r="AS549" s="149" t="e">
        <f t="shared" si="268"/>
        <v>#DIV/0!</v>
      </c>
      <c r="AT549" s="149" t="e">
        <f t="shared" si="269"/>
        <v>#DIV/0!</v>
      </c>
      <c r="AU549" s="148">
        <f t="shared" si="270"/>
        <v>0</v>
      </c>
      <c r="AV549" s="149" t="e">
        <f t="shared" si="271"/>
        <v>#DIV/0!</v>
      </c>
      <c r="AW549" s="149" t="e">
        <f t="shared" si="272"/>
        <v>#DIV/0!</v>
      </c>
      <c r="AX549" s="149" t="e">
        <f t="shared" si="273"/>
        <v>#DIV/0!</v>
      </c>
      <c r="AY549" s="149" t="e">
        <f t="shared" si="274"/>
        <v>#DIV/0!</v>
      </c>
      <c r="AZ549" s="149" t="e">
        <f t="shared" si="275"/>
        <v>#DIV/0!</v>
      </c>
      <c r="BA549" s="148">
        <f t="shared" si="276"/>
        <v>0</v>
      </c>
      <c r="BB549" s="149" t="e">
        <f t="shared" si="277"/>
        <v>#DIV/0!</v>
      </c>
      <c r="BC549" s="149" t="e">
        <f t="shared" si="278"/>
        <v>#DIV/0!</v>
      </c>
      <c r="BD549" s="149" t="e">
        <f t="shared" si="279"/>
        <v>#DIV/0!</v>
      </c>
      <c r="BE549" s="149" t="e">
        <f t="shared" si="280"/>
        <v>#DIV/0!</v>
      </c>
      <c r="BF549" s="149" t="e">
        <f t="shared" si="281"/>
        <v>#DIV/0!</v>
      </c>
      <c r="BG549" s="148">
        <f t="shared" si="282"/>
        <v>0</v>
      </c>
      <c r="BH549" s="149" t="e">
        <f t="shared" si="283"/>
        <v>#DIV/0!</v>
      </c>
      <c r="BI549" s="149" t="e">
        <f t="shared" si="284"/>
        <v>#DIV/0!</v>
      </c>
      <c r="BJ549" s="149" t="e">
        <f t="shared" si="285"/>
        <v>#DIV/0!</v>
      </c>
      <c r="BK549" s="149" t="e">
        <f t="shared" si="286"/>
        <v>#DIV/0!</v>
      </c>
      <c r="BL549" s="149" t="e">
        <f t="shared" si="287"/>
        <v>#DIV/0!</v>
      </c>
      <c r="BM549" s="148">
        <f t="shared" si="288"/>
        <v>0</v>
      </c>
      <c r="BN549" s="149" t="e">
        <f t="shared" si="289"/>
        <v>#DIV/0!</v>
      </c>
      <c r="BO549" s="149" t="e">
        <f t="shared" si="290"/>
        <v>#DIV/0!</v>
      </c>
      <c r="BP549" s="149" t="e">
        <f t="shared" si="291"/>
        <v>#DIV/0!</v>
      </c>
      <c r="BQ549" s="149" t="e">
        <f t="shared" si="292"/>
        <v>#DIV/0!</v>
      </c>
      <c r="BR549" s="149" t="e">
        <f t="shared" si="293"/>
        <v>#DIV/0!</v>
      </c>
      <c r="BS549" s="148">
        <f t="shared" si="294"/>
        <v>0</v>
      </c>
      <c r="BT549" s="150"/>
      <c r="BU549" s="150" t="e">
        <f>VLOOKUP(I549,Lists!$D$2:$D$19,1,FALSE)</f>
        <v>#N/A</v>
      </c>
      <c r="BV549" s="150" t="e">
        <f>VLOOKUP($I549,Blends!$B$2:$B$115,1,FALSE)</f>
        <v>#N/A</v>
      </c>
      <c r="BW549" s="150"/>
      <c r="BX549" s="151">
        <f>ROUND(IF($I549="Other HFC Blend",(AA549*$L549*SUMIF(Lists!$E$2:$E$133,'Quarterly Information'!$K549,Exchange_Value)+AA549*$N549*SUMIF(Lists!$E$2:$E$133,'Quarterly Information'!$M549,Exchange_Value)+AA549*$P549*SUMIF(Lists!$E$2:$E$133,'Quarterly Information'!$O549,Exchange_Value)+AA549*$R549*SUMIF(Lists!$E$2:$E$133,'Quarterly Information'!$Q549,Exchange_Value)+AA549*$T549*SUMIF(Lists!$E$2:$E$133,'Quarterly Information'!$S549,Exchange_Value))/1000,AA549*SUMIF(Lists!$E$2:$E$133,$I549,Exchange_Value)/1000),1)</f>
        <v>0</v>
      </c>
      <c r="BY549" s="151">
        <f>ROUND(IF($I549="Other HFC Blend",(AB549*$L549*SUMIF(Lists!$E$2:$E$133,'Quarterly Information'!$K549,Exchange_Value)+AB549*$N549*SUMIF(Lists!$E$2:$E$133,'Quarterly Information'!$M549,Exchange_Value)+AB549*$P549*SUMIF(Lists!$E$2:$E$133,'Quarterly Information'!$O549,Exchange_Value)+AB549*$R549*SUMIF(Lists!$E$2:$E$133,'Quarterly Information'!$Q549,Exchange_Value)+AB549*$T549*SUMIF(Lists!$E$2:$E$133,'Quarterly Information'!$S549,Exchange_Value))/1000,AB549*SUMIF(Lists!$E$2:$E$133,$I549,Exchange_Value)/1000),1)</f>
        <v>0</v>
      </c>
      <c r="BZ549" s="151">
        <f>ROUND(IF($I549="Other HFC Blend",(AC549*$L549*SUMIF(Lists!$E$2:$E$133,'Quarterly Information'!$K549,Exchange_Value)+AC549*$N549*SUMIF(Lists!$E$2:$E$133,'Quarterly Information'!$M549,Exchange_Value)+AC549*$P549*SUMIF(Lists!$E$2:$E$133,'Quarterly Information'!$O549,Exchange_Value)+AC549*$R549*SUMIF(Lists!$E$2:$E$133,'Quarterly Information'!$Q549,Exchange_Value)+AC549*$T549*SUMIF(Lists!$E$2:$E$133,'Quarterly Information'!$S549,Exchange_Value))/1000,AC549*SUMIF(Lists!$E$2:$E$133,$I549,Exchange_Value)/1000),1)</f>
        <v>0</v>
      </c>
      <c r="CA549" s="151">
        <f>ROUND(IF($I549="Other HFC Blend",(AD549*$L549*SUMIF(Lists!$E$2:$E$133,'Quarterly Information'!$K549,Exchange_Value)+AD549*$N549*SUMIF(Lists!$E$2:$E$133,'Quarterly Information'!$M549,Exchange_Value)+AD549*$P549*SUMIF(Lists!$E$2:$E$133,'Quarterly Information'!$O549,Exchange_Value)+AD549*$R549*SUMIF(Lists!$E$2:$E$133,'Quarterly Information'!$Q549,Exchange_Value)+AD549*$T549*SUMIF(Lists!$E$2:$E$133,'Quarterly Information'!$S549,Exchange_Value))/1000,AD549*SUMIF(Lists!$E$2:$E$133,$I549,Exchange_Value)/1000),1)</f>
        <v>0</v>
      </c>
      <c r="CB549" s="151">
        <f>ROUND(IF($I549="Other HFC Blend",(AE549*$L549*SUMIF(Lists!$E$2:$E$133,'Quarterly Information'!$K549,Exchange_Value)+AE549*$N549*SUMIF(Lists!$E$2:$E$133,'Quarterly Information'!$M549,Exchange_Value)+AE549*$P549*SUMIF(Lists!$E$2:$E$133,'Quarterly Information'!$O549,Exchange_Value)+AE549*$R549*SUMIF(Lists!$E$2:$E$133,'Quarterly Information'!$Q549,Exchange_Value)+AE549*$T549*SUMIF(Lists!$E$2:$E$133,'Quarterly Information'!$S549,Exchange_Value))/1000,AE549*SUMIF(Lists!$E$2:$E$133,$I549,Exchange_Value)/1000),1)</f>
        <v>0</v>
      </c>
      <c r="CC549" s="151">
        <f>ROUND(IF($I549="Other HFC Blend",(AF549*$L549*SUMIF(Lists!$E$2:$E$133,'Quarterly Information'!$K549,Exchange_Value)+AF549*$N549*SUMIF(Lists!$E$2:$E$133,'Quarterly Information'!$M549,Exchange_Value)+AF549*$P549*SUMIF(Lists!$E$2:$E$133,'Quarterly Information'!$O549,Exchange_Value)+AF549*$R549*SUMIF(Lists!$E$2:$E$133,'Quarterly Information'!$Q549,Exchange_Value)+AF549*$T549*SUMIF(Lists!$E$2:$E$133,'Quarterly Information'!$S549,Exchange_Value))/1000,AF549*SUMIF(Lists!$E$2:$E$133,$I549,Exchange_Value)/1000),1)</f>
        <v>0</v>
      </c>
    </row>
    <row r="550" spans="1:81" ht="14.1">
      <c r="A550" s="18">
        <v>508</v>
      </c>
      <c r="B550" s="46" t="str">
        <f t="shared" si="295"/>
        <v/>
      </c>
      <c r="C550" s="72"/>
      <c r="D550" s="47"/>
      <c r="E550" s="81"/>
      <c r="F550" s="48"/>
      <c r="G550" s="49"/>
      <c r="H550" s="50"/>
      <c r="I550" s="48"/>
      <c r="J550" s="104"/>
      <c r="K550" s="109"/>
      <c r="L550" s="51"/>
      <c r="M550" s="48"/>
      <c r="N550" s="51"/>
      <c r="O550" s="48"/>
      <c r="P550" s="51"/>
      <c r="Q550" s="69"/>
      <c r="R550" s="51"/>
      <c r="S550" s="69"/>
      <c r="T550" s="110"/>
      <c r="U550" s="107"/>
      <c r="V550" s="48"/>
      <c r="W550" s="52"/>
      <c r="X550" s="48"/>
      <c r="Y550" s="116"/>
      <c r="Z550" s="133"/>
      <c r="AA550" s="131"/>
      <c r="AB550" s="76"/>
      <c r="AC550" s="76"/>
      <c r="AD550" s="76"/>
      <c r="AE550" s="76"/>
      <c r="AF550" s="76"/>
      <c r="AG550" s="145"/>
      <c r="AH550"/>
      <c r="AI550" s="148">
        <f t="shared" si="259"/>
        <v>0</v>
      </c>
      <c r="AJ550" s="148">
        <f t="shared" si="260"/>
        <v>0</v>
      </c>
      <c r="AK550" s="148">
        <f t="shared" si="261"/>
        <v>0</v>
      </c>
      <c r="AL550" s="148">
        <f t="shared" si="262"/>
        <v>0</v>
      </c>
      <c r="AM550" s="148">
        <f t="shared" si="263"/>
        <v>0</v>
      </c>
      <c r="AN550" s="148">
        <f t="shared" si="264"/>
        <v>0</v>
      </c>
      <c r="AO550" s="150"/>
      <c r="AP550" s="149" t="e">
        <f t="shared" si="265"/>
        <v>#DIV/0!</v>
      </c>
      <c r="AQ550" s="149" t="e">
        <f t="shared" si="266"/>
        <v>#DIV/0!</v>
      </c>
      <c r="AR550" s="149" t="e">
        <f t="shared" si="267"/>
        <v>#DIV/0!</v>
      </c>
      <c r="AS550" s="149" t="e">
        <f t="shared" si="268"/>
        <v>#DIV/0!</v>
      </c>
      <c r="AT550" s="149" t="e">
        <f t="shared" si="269"/>
        <v>#DIV/0!</v>
      </c>
      <c r="AU550" s="148">
        <f t="shared" si="270"/>
        <v>0</v>
      </c>
      <c r="AV550" s="149" t="e">
        <f t="shared" si="271"/>
        <v>#DIV/0!</v>
      </c>
      <c r="AW550" s="149" t="e">
        <f t="shared" si="272"/>
        <v>#DIV/0!</v>
      </c>
      <c r="AX550" s="149" t="e">
        <f t="shared" si="273"/>
        <v>#DIV/0!</v>
      </c>
      <c r="AY550" s="149" t="e">
        <f t="shared" si="274"/>
        <v>#DIV/0!</v>
      </c>
      <c r="AZ550" s="149" t="e">
        <f t="shared" si="275"/>
        <v>#DIV/0!</v>
      </c>
      <c r="BA550" s="148">
        <f t="shared" si="276"/>
        <v>0</v>
      </c>
      <c r="BB550" s="149" t="e">
        <f t="shared" si="277"/>
        <v>#DIV/0!</v>
      </c>
      <c r="BC550" s="149" t="e">
        <f t="shared" si="278"/>
        <v>#DIV/0!</v>
      </c>
      <c r="BD550" s="149" t="e">
        <f t="shared" si="279"/>
        <v>#DIV/0!</v>
      </c>
      <c r="BE550" s="149" t="e">
        <f t="shared" si="280"/>
        <v>#DIV/0!</v>
      </c>
      <c r="BF550" s="149" t="e">
        <f t="shared" si="281"/>
        <v>#DIV/0!</v>
      </c>
      <c r="BG550" s="148">
        <f t="shared" si="282"/>
        <v>0</v>
      </c>
      <c r="BH550" s="149" t="e">
        <f t="shared" si="283"/>
        <v>#DIV/0!</v>
      </c>
      <c r="BI550" s="149" t="e">
        <f t="shared" si="284"/>
        <v>#DIV/0!</v>
      </c>
      <c r="BJ550" s="149" t="e">
        <f t="shared" si="285"/>
        <v>#DIV/0!</v>
      </c>
      <c r="BK550" s="149" t="e">
        <f t="shared" si="286"/>
        <v>#DIV/0!</v>
      </c>
      <c r="BL550" s="149" t="e">
        <f t="shared" si="287"/>
        <v>#DIV/0!</v>
      </c>
      <c r="BM550" s="148">
        <f t="shared" si="288"/>
        <v>0</v>
      </c>
      <c r="BN550" s="149" t="e">
        <f t="shared" si="289"/>
        <v>#DIV/0!</v>
      </c>
      <c r="BO550" s="149" t="e">
        <f t="shared" si="290"/>
        <v>#DIV/0!</v>
      </c>
      <c r="BP550" s="149" t="e">
        <f t="shared" si="291"/>
        <v>#DIV/0!</v>
      </c>
      <c r="BQ550" s="149" t="e">
        <f t="shared" si="292"/>
        <v>#DIV/0!</v>
      </c>
      <c r="BR550" s="149" t="e">
        <f t="shared" si="293"/>
        <v>#DIV/0!</v>
      </c>
      <c r="BS550" s="148">
        <f t="shared" si="294"/>
        <v>0</v>
      </c>
      <c r="BT550" s="150"/>
      <c r="BU550" s="150" t="e">
        <f>VLOOKUP(I550,Lists!$D$2:$D$19,1,FALSE)</f>
        <v>#N/A</v>
      </c>
      <c r="BV550" s="150" t="e">
        <f>VLOOKUP($I550,Blends!$B$2:$B$115,1,FALSE)</f>
        <v>#N/A</v>
      </c>
      <c r="BW550" s="150"/>
      <c r="BX550" s="151">
        <f>ROUND(IF($I550="Other HFC Blend",(AA550*$L550*SUMIF(Lists!$E$2:$E$133,'Quarterly Information'!$K550,Exchange_Value)+AA550*$N550*SUMIF(Lists!$E$2:$E$133,'Quarterly Information'!$M550,Exchange_Value)+AA550*$P550*SUMIF(Lists!$E$2:$E$133,'Quarterly Information'!$O550,Exchange_Value)+AA550*$R550*SUMIF(Lists!$E$2:$E$133,'Quarterly Information'!$Q550,Exchange_Value)+AA550*$T550*SUMIF(Lists!$E$2:$E$133,'Quarterly Information'!$S550,Exchange_Value))/1000,AA550*SUMIF(Lists!$E$2:$E$133,$I550,Exchange_Value)/1000),1)</f>
        <v>0</v>
      </c>
      <c r="BY550" s="151">
        <f>ROUND(IF($I550="Other HFC Blend",(AB550*$L550*SUMIF(Lists!$E$2:$E$133,'Quarterly Information'!$K550,Exchange_Value)+AB550*$N550*SUMIF(Lists!$E$2:$E$133,'Quarterly Information'!$M550,Exchange_Value)+AB550*$P550*SUMIF(Lists!$E$2:$E$133,'Quarterly Information'!$O550,Exchange_Value)+AB550*$R550*SUMIF(Lists!$E$2:$E$133,'Quarterly Information'!$Q550,Exchange_Value)+AB550*$T550*SUMIF(Lists!$E$2:$E$133,'Quarterly Information'!$S550,Exchange_Value))/1000,AB550*SUMIF(Lists!$E$2:$E$133,$I550,Exchange_Value)/1000),1)</f>
        <v>0</v>
      </c>
      <c r="BZ550" s="151">
        <f>ROUND(IF($I550="Other HFC Blend",(AC550*$L550*SUMIF(Lists!$E$2:$E$133,'Quarterly Information'!$K550,Exchange_Value)+AC550*$N550*SUMIF(Lists!$E$2:$E$133,'Quarterly Information'!$M550,Exchange_Value)+AC550*$P550*SUMIF(Lists!$E$2:$E$133,'Quarterly Information'!$O550,Exchange_Value)+AC550*$R550*SUMIF(Lists!$E$2:$E$133,'Quarterly Information'!$Q550,Exchange_Value)+AC550*$T550*SUMIF(Lists!$E$2:$E$133,'Quarterly Information'!$S550,Exchange_Value))/1000,AC550*SUMIF(Lists!$E$2:$E$133,$I550,Exchange_Value)/1000),1)</f>
        <v>0</v>
      </c>
      <c r="CA550" s="151">
        <f>ROUND(IF($I550="Other HFC Blend",(AD550*$L550*SUMIF(Lists!$E$2:$E$133,'Quarterly Information'!$K550,Exchange_Value)+AD550*$N550*SUMIF(Lists!$E$2:$E$133,'Quarterly Information'!$M550,Exchange_Value)+AD550*$P550*SUMIF(Lists!$E$2:$E$133,'Quarterly Information'!$O550,Exchange_Value)+AD550*$R550*SUMIF(Lists!$E$2:$E$133,'Quarterly Information'!$Q550,Exchange_Value)+AD550*$T550*SUMIF(Lists!$E$2:$E$133,'Quarterly Information'!$S550,Exchange_Value))/1000,AD550*SUMIF(Lists!$E$2:$E$133,$I550,Exchange_Value)/1000),1)</f>
        <v>0</v>
      </c>
      <c r="CB550" s="151">
        <f>ROUND(IF($I550="Other HFC Blend",(AE550*$L550*SUMIF(Lists!$E$2:$E$133,'Quarterly Information'!$K550,Exchange_Value)+AE550*$N550*SUMIF(Lists!$E$2:$E$133,'Quarterly Information'!$M550,Exchange_Value)+AE550*$P550*SUMIF(Lists!$E$2:$E$133,'Quarterly Information'!$O550,Exchange_Value)+AE550*$R550*SUMIF(Lists!$E$2:$E$133,'Quarterly Information'!$Q550,Exchange_Value)+AE550*$T550*SUMIF(Lists!$E$2:$E$133,'Quarterly Information'!$S550,Exchange_Value))/1000,AE550*SUMIF(Lists!$E$2:$E$133,$I550,Exchange_Value)/1000),1)</f>
        <v>0</v>
      </c>
      <c r="CC550" s="151">
        <f>ROUND(IF($I550="Other HFC Blend",(AF550*$L550*SUMIF(Lists!$E$2:$E$133,'Quarterly Information'!$K550,Exchange_Value)+AF550*$N550*SUMIF(Lists!$E$2:$E$133,'Quarterly Information'!$M550,Exchange_Value)+AF550*$P550*SUMIF(Lists!$E$2:$E$133,'Quarterly Information'!$O550,Exchange_Value)+AF550*$R550*SUMIF(Lists!$E$2:$E$133,'Quarterly Information'!$Q550,Exchange_Value)+AF550*$T550*SUMIF(Lists!$E$2:$E$133,'Quarterly Information'!$S550,Exchange_Value))/1000,AF550*SUMIF(Lists!$E$2:$E$133,$I550,Exchange_Value)/1000),1)</f>
        <v>0</v>
      </c>
    </row>
    <row r="551" spans="1:81" s="20" customFormat="1" ht="14.1">
      <c r="A551" s="18">
        <v>509</v>
      </c>
      <c r="B551" s="46" t="str">
        <f t="shared" si="295"/>
        <v/>
      </c>
      <c r="C551" s="72"/>
      <c r="D551" s="47"/>
      <c r="E551" s="81"/>
      <c r="F551" s="48"/>
      <c r="G551" s="49"/>
      <c r="H551" s="50"/>
      <c r="I551" s="48"/>
      <c r="J551" s="104"/>
      <c r="K551" s="109"/>
      <c r="L551" s="51"/>
      <c r="M551" s="48"/>
      <c r="N551" s="51"/>
      <c r="O551" s="48"/>
      <c r="P551" s="51"/>
      <c r="Q551" s="69"/>
      <c r="R551" s="51"/>
      <c r="S551" s="69"/>
      <c r="T551" s="110"/>
      <c r="U551" s="107"/>
      <c r="V551" s="48"/>
      <c r="W551" s="52"/>
      <c r="X551" s="48"/>
      <c r="Y551" s="116"/>
      <c r="Z551" s="133"/>
      <c r="AA551" s="131"/>
      <c r="AB551" s="76"/>
      <c r="AC551" s="76"/>
      <c r="AD551" s="76"/>
      <c r="AE551" s="76"/>
      <c r="AF551" s="76"/>
      <c r="AG551" s="145"/>
      <c r="AH551"/>
      <c r="AI551" s="148">
        <f t="shared" si="259"/>
        <v>0</v>
      </c>
      <c r="AJ551" s="148">
        <f t="shared" si="260"/>
        <v>0</v>
      </c>
      <c r="AK551" s="148">
        <f t="shared" si="261"/>
        <v>0</v>
      </c>
      <c r="AL551" s="148">
        <f t="shared" si="262"/>
        <v>0</v>
      </c>
      <c r="AM551" s="148">
        <f t="shared" si="263"/>
        <v>0</v>
      </c>
      <c r="AN551" s="148">
        <f t="shared" si="264"/>
        <v>0</v>
      </c>
      <c r="AO551" s="150"/>
      <c r="AP551" s="149" t="e">
        <f t="shared" si="265"/>
        <v>#DIV/0!</v>
      </c>
      <c r="AQ551" s="149" t="e">
        <f t="shared" si="266"/>
        <v>#DIV/0!</v>
      </c>
      <c r="AR551" s="149" t="e">
        <f t="shared" si="267"/>
        <v>#DIV/0!</v>
      </c>
      <c r="AS551" s="149" t="e">
        <f t="shared" si="268"/>
        <v>#DIV/0!</v>
      </c>
      <c r="AT551" s="149" t="e">
        <f t="shared" si="269"/>
        <v>#DIV/0!</v>
      </c>
      <c r="AU551" s="148">
        <f t="shared" si="270"/>
        <v>0</v>
      </c>
      <c r="AV551" s="149" t="e">
        <f t="shared" si="271"/>
        <v>#DIV/0!</v>
      </c>
      <c r="AW551" s="149" t="e">
        <f t="shared" si="272"/>
        <v>#DIV/0!</v>
      </c>
      <c r="AX551" s="149" t="e">
        <f t="shared" si="273"/>
        <v>#DIV/0!</v>
      </c>
      <c r="AY551" s="149" t="e">
        <f t="shared" si="274"/>
        <v>#DIV/0!</v>
      </c>
      <c r="AZ551" s="149" t="e">
        <f t="shared" si="275"/>
        <v>#DIV/0!</v>
      </c>
      <c r="BA551" s="148">
        <f t="shared" si="276"/>
        <v>0</v>
      </c>
      <c r="BB551" s="149" t="e">
        <f t="shared" si="277"/>
        <v>#DIV/0!</v>
      </c>
      <c r="BC551" s="149" t="e">
        <f t="shared" si="278"/>
        <v>#DIV/0!</v>
      </c>
      <c r="BD551" s="149" t="e">
        <f t="shared" si="279"/>
        <v>#DIV/0!</v>
      </c>
      <c r="BE551" s="149" t="e">
        <f t="shared" si="280"/>
        <v>#DIV/0!</v>
      </c>
      <c r="BF551" s="149" t="e">
        <f t="shared" si="281"/>
        <v>#DIV/0!</v>
      </c>
      <c r="BG551" s="148">
        <f t="shared" si="282"/>
        <v>0</v>
      </c>
      <c r="BH551" s="149" t="e">
        <f t="shared" si="283"/>
        <v>#DIV/0!</v>
      </c>
      <c r="BI551" s="149" t="e">
        <f t="shared" si="284"/>
        <v>#DIV/0!</v>
      </c>
      <c r="BJ551" s="149" t="e">
        <f t="shared" si="285"/>
        <v>#DIV/0!</v>
      </c>
      <c r="BK551" s="149" t="e">
        <f t="shared" si="286"/>
        <v>#DIV/0!</v>
      </c>
      <c r="BL551" s="149" t="e">
        <f t="shared" si="287"/>
        <v>#DIV/0!</v>
      </c>
      <c r="BM551" s="148">
        <f t="shared" si="288"/>
        <v>0</v>
      </c>
      <c r="BN551" s="149" t="e">
        <f t="shared" si="289"/>
        <v>#DIV/0!</v>
      </c>
      <c r="BO551" s="149" t="e">
        <f t="shared" si="290"/>
        <v>#DIV/0!</v>
      </c>
      <c r="BP551" s="149" t="e">
        <f t="shared" si="291"/>
        <v>#DIV/0!</v>
      </c>
      <c r="BQ551" s="149" t="e">
        <f t="shared" si="292"/>
        <v>#DIV/0!</v>
      </c>
      <c r="BR551" s="149" t="e">
        <f t="shared" si="293"/>
        <v>#DIV/0!</v>
      </c>
      <c r="BS551" s="148">
        <f t="shared" si="294"/>
        <v>0</v>
      </c>
      <c r="BT551" s="150"/>
      <c r="BU551" s="150" t="e">
        <f>VLOOKUP(I551,Lists!$D$2:$D$19,1,FALSE)</f>
        <v>#N/A</v>
      </c>
      <c r="BV551" s="150" t="e">
        <f>VLOOKUP($I551,Blends!$B$2:$B$115,1,FALSE)</f>
        <v>#N/A</v>
      </c>
      <c r="BW551" s="274"/>
      <c r="BX551" s="151">
        <f>ROUND(IF($I551="Other HFC Blend",(AA551*$L551*SUMIF(Lists!$E$2:$E$133,'Quarterly Information'!$K551,Exchange_Value)+AA551*$N551*SUMIF(Lists!$E$2:$E$133,'Quarterly Information'!$M551,Exchange_Value)+AA551*$P551*SUMIF(Lists!$E$2:$E$133,'Quarterly Information'!$O551,Exchange_Value)+AA551*$R551*SUMIF(Lists!$E$2:$E$133,'Quarterly Information'!$Q551,Exchange_Value)+AA551*$T551*SUMIF(Lists!$E$2:$E$133,'Quarterly Information'!$S551,Exchange_Value))/1000,AA551*SUMIF(Lists!$E$2:$E$133,$I551,Exchange_Value)/1000),1)</f>
        <v>0</v>
      </c>
      <c r="BY551" s="151">
        <f>ROUND(IF($I551="Other HFC Blend",(AB551*$L551*SUMIF(Lists!$E$2:$E$133,'Quarterly Information'!$K551,Exchange_Value)+AB551*$N551*SUMIF(Lists!$E$2:$E$133,'Quarterly Information'!$M551,Exchange_Value)+AB551*$P551*SUMIF(Lists!$E$2:$E$133,'Quarterly Information'!$O551,Exchange_Value)+AB551*$R551*SUMIF(Lists!$E$2:$E$133,'Quarterly Information'!$Q551,Exchange_Value)+AB551*$T551*SUMIF(Lists!$E$2:$E$133,'Quarterly Information'!$S551,Exchange_Value))/1000,AB551*SUMIF(Lists!$E$2:$E$133,$I551,Exchange_Value)/1000),1)</f>
        <v>0</v>
      </c>
      <c r="BZ551" s="151">
        <f>ROUND(IF($I551="Other HFC Blend",(AC551*$L551*SUMIF(Lists!$E$2:$E$133,'Quarterly Information'!$K551,Exchange_Value)+AC551*$N551*SUMIF(Lists!$E$2:$E$133,'Quarterly Information'!$M551,Exchange_Value)+AC551*$P551*SUMIF(Lists!$E$2:$E$133,'Quarterly Information'!$O551,Exchange_Value)+AC551*$R551*SUMIF(Lists!$E$2:$E$133,'Quarterly Information'!$Q551,Exchange_Value)+AC551*$T551*SUMIF(Lists!$E$2:$E$133,'Quarterly Information'!$S551,Exchange_Value))/1000,AC551*SUMIF(Lists!$E$2:$E$133,$I551,Exchange_Value)/1000),1)</f>
        <v>0</v>
      </c>
      <c r="CA551" s="151">
        <f>ROUND(IF($I551="Other HFC Blend",(AD551*$L551*SUMIF(Lists!$E$2:$E$133,'Quarterly Information'!$K551,Exchange_Value)+AD551*$N551*SUMIF(Lists!$E$2:$E$133,'Quarterly Information'!$M551,Exchange_Value)+AD551*$P551*SUMIF(Lists!$E$2:$E$133,'Quarterly Information'!$O551,Exchange_Value)+AD551*$R551*SUMIF(Lists!$E$2:$E$133,'Quarterly Information'!$Q551,Exchange_Value)+AD551*$T551*SUMIF(Lists!$E$2:$E$133,'Quarterly Information'!$S551,Exchange_Value))/1000,AD551*SUMIF(Lists!$E$2:$E$133,$I551,Exchange_Value)/1000),1)</f>
        <v>0</v>
      </c>
      <c r="CB551" s="151">
        <f>ROUND(IF($I551="Other HFC Blend",(AE551*$L551*SUMIF(Lists!$E$2:$E$133,'Quarterly Information'!$K551,Exchange_Value)+AE551*$N551*SUMIF(Lists!$E$2:$E$133,'Quarterly Information'!$M551,Exchange_Value)+AE551*$P551*SUMIF(Lists!$E$2:$E$133,'Quarterly Information'!$O551,Exchange_Value)+AE551*$R551*SUMIF(Lists!$E$2:$E$133,'Quarterly Information'!$Q551,Exchange_Value)+AE551*$T551*SUMIF(Lists!$E$2:$E$133,'Quarterly Information'!$S551,Exchange_Value))/1000,AE551*SUMIF(Lists!$E$2:$E$133,$I551,Exchange_Value)/1000),1)</f>
        <v>0</v>
      </c>
      <c r="CC551" s="151">
        <f>ROUND(IF($I551="Other HFC Blend",(AF551*$L551*SUMIF(Lists!$E$2:$E$133,'Quarterly Information'!$K551,Exchange_Value)+AF551*$N551*SUMIF(Lists!$E$2:$E$133,'Quarterly Information'!$M551,Exchange_Value)+AF551*$P551*SUMIF(Lists!$E$2:$E$133,'Quarterly Information'!$O551,Exchange_Value)+AF551*$R551*SUMIF(Lists!$E$2:$E$133,'Quarterly Information'!$Q551,Exchange_Value)+AF551*$T551*SUMIF(Lists!$E$2:$E$133,'Quarterly Information'!$S551,Exchange_Value))/1000,AF551*SUMIF(Lists!$E$2:$E$133,$I551,Exchange_Value)/1000),1)</f>
        <v>0</v>
      </c>
    </row>
    <row r="552" spans="1:81" ht="14.1">
      <c r="A552" s="18">
        <v>510</v>
      </c>
      <c r="B552" s="46" t="str">
        <f t="shared" si="295"/>
        <v/>
      </c>
      <c r="C552" s="72"/>
      <c r="D552" s="47"/>
      <c r="E552" s="81"/>
      <c r="F552" s="48"/>
      <c r="G552" s="49"/>
      <c r="H552" s="50"/>
      <c r="I552" s="48"/>
      <c r="J552" s="104"/>
      <c r="K552" s="109"/>
      <c r="L552" s="51"/>
      <c r="M552" s="48"/>
      <c r="N552" s="51"/>
      <c r="O552" s="48"/>
      <c r="P552" s="51"/>
      <c r="Q552" s="69"/>
      <c r="R552" s="51"/>
      <c r="S552" s="69"/>
      <c r="T552" s="110"/>
      <c r="U552" s="107"/>
      <c r="V552" s="48"/>
      <c r="W552" s="52"/>
      <c r="X552" s="48"/>
      <c r="Y552" s="116"/>
      <c r="Z552" s="133"/>
      <c r="AA552" s="131"/>
      <c r="AB552" s="76"/>
      <c r="AC552" s="76"/>
      <c r="AD552" s="76"/>
      <c r="AE552" s="76"/>
      <c r="AF552" s="76"/>
      <c r="AG552" s="145"/>
      <c r="AH552"/>
      <c r="AI552" s="148">
        <f t="shared" si="259"/>
        <v>0</v>
      </c>
      <c r="AJ552" s="148">
        <f t="shared" si="260"/>
        <v>0</v>
      </c>
      <c r="AK552" s="148">
        <f t="shared" si="261"/>
        <v>0</v>
      </c>
      <c r="AL552" s="148">
        <f t="shared" si="262"/>
        <v>0</v>
      </c>
      <c r="AM552" s="148">
        <f t="shared" si="263"/>
        <v>0</v>
      </c>
      <c r="AN552" s="148">
        <f t="shared" si="264"/>
        <v>0</v>
      </c>
      <c r="AO552" s="150"/>
      <c r="AP552" s="149" t="e">
        <f t="shared" si="265"/>
        <v>#DIV/0!</v>
      </c>
      <c r="AQ552" s="149" t="e">
        <f t="shared" si="266"/>
        <v>#DIV/0!</v>
      </c>
      <c r="AR552" s="149" t="e">
        <f t="shared" si="267"/>
        <v>#DIV/0!</v>
      </c>
      <c r="AS552" s="149" t="e">
        <f t="shared" si="268"/>
        <v>#DIV/0!</v>
      </c>
      <c r="AT552" s="149" t="e">
        <f t="shared" si="269"/>
        <v>#DIV/0!</v>
      </c>
      <c r="AU552" s="148">
        <f t="shared" si="270"/>
        <v>0</v>
      </c>
      <c r="AV552" s="149" t="e">
        <f t="shared" si="271"/>
        <v>#DIV/0!</v>
      </c>
      <c r="AW552" s="149" t="e">
        <f t="shared" si="272"/>
        <v>#DIV/0!</v>
      </c>
      <c r="AX552" s="149" t="e">
        <f t="shared" si="273"/>
        <v>#DIV/0!</v>
      </c>
      <c r="AY552" s="149" t="e">
        <f t="shared" si="274"/>
        <v>#DIV/0!</v>
      </c>
      <c r="AZ552" s="149" t="e">
        <f t="shared" si="275"/>
        <v>#DIV/0!</v>
      </c>
      <c r="BA552" s="148">
        <f t="shared" si="276"/>
        <v>0</v>
      </c>
      <c r="BB552" s="149" t="e">
        <f t="shared" si="277"/>
        <v>#DIV/0!</v>
      </c>
      <c r="BC552" s="149" t="e">
        <f t="shared" si="278"/>
        <v>#DIV/0!</v>
      </c>
      <c r="BD552" s="149" t="e">
        <f t="shared" si="279"/>
        <v>#DIV/0!</v>
      </c>
      <c r="BE552" s="149" t="e">
        <f t="shared" si="280"/>
        <v>#DIV/0!</v>
      </c>
      <c r="BF552" s="149" t="e">
        <f t="shared" si="281"/>
        <v>#DIV/0!</v>
      </c>
      <c r="BG552" s="148">
        <f t="shared" si="282"/>
        <v>0</v>
      </c>
      <c r="BH552" s="149" t="e">
        <f t="shared" si="283"/>
        <v>#DIV/0!</v>
      </c>
      <c r="BI552" s="149" t="e">
        <f t="shared" si="284"/>
        <v>#DIV/0!</v>
      </c>
      <c r="BJ552" s="149" t="e">
        <f t="shared" si="285"/>
        <v>#DIV/0!</v>
      </c>
      <c r="BK552" s="149" t="e">
        <f t="shared" si="286"/>
        <v>#DIV/0!</v>
      </c>
      <c r="BL552" s="149" t="e">
        <f t="shared" si="287"/>
        <v>#DIV/0!</v>
      </c>
      <c r="BM552" s="148">
        <f t="shared" si="288"/>
        <v>0</v>
      </c>
      <c r="BN552" s="149" t="e">
        <f t="shared" si="289"/>
        <v>#DIV/0!</v>
      </c>
      <c r="BO552" s="149" t="e">
        <f t="shared" si="290"/>
        <v>#DIV/0!</v>
      </c>
      <c r="BP552" s="149" t="e">
        <f t="shared" si="291"/>
        <v>#DIV/0!</v>
      </c>
      <c r="BQ552" s="149" t="e">
        <f t="shared" si="292"/>
        <v>#DIV/0!</v>
      </c>
      <c r="BR552" s="149" t="e">
        <f t="shared" si="293"/>
        <v>#DIV/0!</v>
      </c>
      <c r="BS552" s="148">
        <f t="shared" si="294"/>
        <v>0</v>
      </c>
      <c r="BT552" s="150"/>
      <c r="BU552" s="150" t="e">
        <f>VLOOKUP(I552,Lists!$D$2:$D$19,1,FALSE)</f>
        <v>#N/A</v>
      </c>
      <c r="BV552" s="150" t="e">
        <f>VLOOKUP($I552,Blends!$B$2:$B$115,1,FALSE)</f>
        <v>#N/A</v>
      </c>
      <c r="BW552" s="150"/>
      <c r="BX552" s="151">
        <f>ROUND(IF($I552="Other HFC Blend",(AA552*$L552*SUMIF(Lists!$E$2:$E$133,'Quarterly Information'!$K552,Exchange_Value)+AA552*$N552*SUMIF(Lists!$E$2:$E$133,'Quarterly Information'!$M552,Exchange_Value)+AA552*$P552*SUMIF(Lists!$E$2:$E$133,'Quarterly Information'!$O552,Exchange_Value)+AA552*$R552*SUMIF(Lists!$E$2:$E$133,'Quarterly Information'!$Q552,Exchange_Value)+AA552*$T552*SUMIF(Lists!$E$2:$E$133,'Quarterly Information'!$S552,Exchange_Value))/1000,AA552*SUMIF(Lists!$E$2:$E$133,$I552,Exchange_Value)/1000),1)</f>
        <v>0</v>
      </c>
      <c r="BY552" s="151">
        <f>ROUND(IF($I552="Other HFC Blend",(AB552*$L552*SUMIF(Lists!$E$2:$E$133,'Quarterly Information'!$K552,Exchange_Value)+AB552*$N552*SUMIF(Lists!$E$2:$E$133,'Quarterly Information'!$M552,Exchange_Value)+AB552*$P552*SUMIF(Lists!$E$2:$E$133,'Quarterly Information'!$O552,Exchange_Value)+AB552*$R552*SUMIF(Lists!$E$2:$E$133,'Quarterly Information'!$Q552,Exchange_Value)+AB552*$T552*SUMIF(Lists!$E$2:$E$133,'Quarterly Information'!$S552,Exchange_Value))/1000,AB552*SUMIF(Lists!$E$2:$E$133,$I552,Exchange_Value)/1000),1)</f>
        <v>0</v>
      </c>
      <c r="BZ552" s="151">
        <f>ROUND(IF($I552="Other HFC Blend",(AC552*$L552*SUMIF(Lists!$E$2:$E$133,'Quarterly Information'!$K552,Exchange_Value)+AC552*$N552*SUMIF(Lists!$E$2:$E$133,'Quarterly Information'!$M552,Exchange_Value)+AC552*$P552*SUMIF(Lists!$E$2:$E$133,'Quarterly Information'!$O552,Exchange_Value)+AC552*$R552*SUMIF(Lists!$E$2:$E$133,'Quarterly Information'!$Q552,Exchange_Value)+AC552*$T552*SUMIF(Lists!$E$2:$E$133,'Quarterly Information'!$S552,Exchange_Value))/1000,AC552*SUMIF(Lists!$E$2:$E$133,$I552,Exchange_Value)/1000),1)</f>
        <v>0</v>
      </c>
      <c r="CA552" s="151">
        <f>ROUND(IF($I552="Other HFC Blend",(AD552*$L552*SUMIF(Lists!$E$2:$E$133,'Quarterly Information'!$K552,Exchange_Value)+AD552*$N552*SUMIF(Lists!$E$2:$E$133,'Quarterly Information'!$M552,Exchange_Value)+AD552*$P552*SUMIF(Lists!$E$2:$E$133,'Quarterly Information'!$O552,Exchange_Value)+AD552*$R552*SUMIF(Lists!$E$2:$E$133,'Quarterly Information'!$Q552,Exchange_Value)+AD552*$T552*SUMIF(Lists!$E$2:$E$133,'Quarterly Information'!$S552,Exchange_Value))/1000,AD552*SUMIF(Lists!$E$2:$E$133,$I552,Exchange_Value)/1000),1)</f>
        <v>0</v>
      </c>
      <c r="CB552" s="151">
        <f>ROUND(IF($I552="Other HFC Blend",(AE552*$L552*SUMIF(Lists!$E$2:$E$133,'Quarterly Information'!$K552,Exchange_Value)+AE552*$N552*SUMIF(Lists!$E$2:$E$133,'Quarterly Information'!$M552,Exchange_Value)+AE552*$P552*SUMIF(Lists!$E$2:$E$133,'Quarterly Information'!$O552,Exchange_Value)+AE552*$R552*SUMIF(Lists!$E$2:$E$133,'Quarterly Information'!$Q552,Exchange_Value)+AE552*$T552*SUMIF(Lists!$E$2:$E$133,'Quarterly Information'!$S552,Exchange_Value))/1000,AE552*SUMIF(Lists!$E$2:$E$133,$I552,Exchange_Value)/1000),1)</f>
        <v>0</v>
      </c>
      <c r="CC552" s="151">
        <f>ROUND(IF($I552="Other HFC Blend",(AF552*$L552*SUMIF(Lists!$E$2:$E$133,'Quarterly Information'!$K552,Exchange_Value)+AF552*$N552*SUMIF(Lists!$E$2:$E$133,'Quarterly Information'!$M552,Exchange_Value)+AF552*$P552*SUMIF(Lists!$E$2:$E$133,'Quarterly Information'!$O552,Exchange_Value)+AF552*$R552*SUMIF(Lists!$E$2:$E$133,'Quarterly Information'!$Q552,Exchange_Value)+AF552*$T552*SUMIF(Lists!$E$2:$E$133,'Quarterly Information'!$S552,Exchange_Value))/1000,AF552*SUMIF(Lists!$E$2:$E$133,$I552,Exchange_Value)/1000),1)</f>
        <v>0</v>
      </c>
    </row>
    <row r="553" spans="1:81" ht="14.1">
      <c r="A553" s="18">
        <v>511</v>
      </c>
      <c r="B553" s="46" t="str">
        <f t="shared" si="295"/>
        <v/>
      </c>
      <c r="C553" s="72"/>
      <c r="D553" s="47"/>
      <c r="E553" s="81"/>
      <c r="F553" s="48"/>
      <c r="G553" s="49"/>
      <c r="H553" s="50"/>
      <c r="I553" s="48"/>
      <c r="J553" s="104"/>
      <c r="K553" s="109"/>
      <c r="L553" s="51"/>
      <c r="M553" s="48"/>
      <c r="N553" s="51"/>
      <c r="O553" s="48"/>
      <c r="P553" s="51"/>
      <c r="Q553" s="69"/>
      <c r="R553" s="51"/>
      <c r="S553" s="69"/>
      <c r="T553" s="110"/>
      <c r="U553" s="107"/>
      <c r="V553" s="48"/>
      <c r="W553" s="52"/>
      <c r="X553" s="48"/>
      <c r="Y553" s="116"/>
      <c r="Z553" s="133"/>
      <c r="AA553" s="131"/>
      <c r="AB553" s="76"/>
      <c r="AC553" s="76"/>
      <c r="AD553" s="76"/>
      <c r="AE553" s="76"/>
      <c r="AF553" s="76"/>
      <c r="AG553" s="145"/>
      <c r="AH553"/>
      <c r="AI553" s="148">
        <f t="shared" si="259"/>
        <v>0</v>
      </c>
      <c r="AJ553" s="148">
        <f t="shared" si="260"/>
        <v>0</v>
      </c>
      <c r="AK553" s="148">
        <f t="shared" si="261"/>
        <v>0</v>
      </c>
      <c r="AL553" s="148">
        <f t="shared" si="262"/>
        <v>0</v>
      </c>
      <c r="AM553" s="148">
        <f t="shared" si="263"/>
        <v>0</v>
      </c>
      <c r="AN553" s="148">
        <f t="shared" si="264"/>
        <v>0</v>
      </c>
      <c r="AO553" s="150"/>
      <c r="AP553" s="149" t="e">
        <f t="shared" si="265"/>
        <v>#DIV/0!</v>
      </c>
      <c r="AQ553" s="149" t="e">
        <f t="shared" si="266"/>
        <v>#DIV/0!</v>
      </c>
      <c r="AR553" s="149" t="e">
        <f t="shared" si="267"/>
        <v>#DIV/0!</v>
      </c>
      <c r="AS553" s="149" t="e">
        <f t="shared" si="268"/>
        <v>#DIV/0!</v>
      </c>
      <c r="AT553" s="149" t="e">
        <f t="shared" si="269"/>
        <v>#DIV/0!</v>
      </c>
      <c r="AU553" s="148">
        <f t="shared" si="270"/>
        <v>0</v>
      </c>
      <c r="AV553" s="149" t="e">
        <f t="shared" si="271"/>
        <v>#DIV/0!</v>
      </c>
      <c r="AW553" s="149" t="e">
        <f t="shared" si="272"/>
        <v>#DIV/0!</v>
      </c>
      <c r="AX553" s="149" t="e">
        <f t="shared" si="273"/>
        <v>#DIV/0!</v>
      </c>
      <c r="AY553" s="149" t="e">
        <f t="shared" si="274"/>
        <v>#DIV/0!</v>
      </c>
      <c r="AZ553" s="149" t="e">
        <f t="shared" si="275"/>
        <v>#DIV/0!</v>
      </c>
      <c r="BA553" s="148">
        <f t="shared" si="276"/>
        <v>0</v>
      </c>
      <c r="BB553" s="149" t="e">
        <f t="shared" si="277"/>
        <v>#DIV/0!</v>
      </c>
      <c r="BC553" s="149" t="e">
        <f t="shared" si="278"/>
        <v>#DIV/0!</v>
      </c>
      <c r="BD553" s="149" t="e">
        <f t="shared" si="279"/>
        <v>#DIV/0!</v>
      </c>
      <c r="BE553" s="149" t="e">
        <f t="shared" si="280"/>
        <v>#DIV/0!</v>
      </c>
      <c r="BF553" s="149" t="e">
        <f t="shared" si="281"/>
        <v>#DIV/0!</v>
      </c>
      <c r="BG553" s="148">
        <f t="shared" si="282"/>
        <v>0</v>
      </c>
      <c r="BH553" s="149" t="e">
        <f t="shared" si="283"/>
        <v>#DIV/0!</v>
      </c>
      <c r="BI553" s="149" t="e">
        <f t="shared" si="284"/>
        <v>#DIV/0!</v>
      </c>
      <c r="BJ553" s="149" t="e">
        <f t="shared" si="285"/>
        <v>#DIV/0!</v>
      </c>
      <c r="BK553" s="149" t="e">
        <f t="shared" si="286"/>
        <v>#DIV/0!</v>
      </c>
      <c r="BL553" s="149" t="e">
        <f t="shared" si="287"/>
        <v>#DIV/0!</v>
      </c>
      <c r="BM553" s="148">
        <f t="shared" si="288"/>
        <v>0</v>
      </c>
      <c r="BN553" s="149" t="e">
        <f t="shared" si="289"/>
        <v>#DIV/0!</v>
      </c>
      <c r="BO553" s="149" t="e">
        <f t="shared" si="290"/>
        <v>#DIV/0!</v>
      </c>
      <c r="BP553" s="149" t="e">
        <f t="shared" si="291"/>
        <v>#DIV/0!</v>
      </c>
      <c r="BQ553" s="149" t="e">
        <f t="shared" si="292"/>
        <v>#DIV/0!</v>
      </c>
      <c r="BR553" s="149" t="e">
        <f t="shared" si="293"/>
        <v>#DIV/0!</v>
      </c>
      <c r="BS553" s="148">
        <f t="shared" si="294"/>
        <v>0</v>
      </c>
      <c r="BT553" s="150"/>
      <c r="BU553" s="150" t="e">
        <f>VLOOKUP(I553,Lists!$D$2:$D$19,1,FALSE)</f>
        <v>#N/A</v>
      </c>
      <c r="BV553" s="150" t="e">
        <f>VLOOKUP($I553,Blends!$B$2:$B$115,1,FALSE)</f>
        <v>#N/A</v>
      </c>
      <c r="BW553" s="150"/>
      <c r="BX553" s="151">
        <f>ROUND(IF($I553="Other HFC Blend",(AA553*$L553*SUMIF(Lists!$E$2:$E$133,'Quarterly Information'!$K553,Exchange_Value)+AA553*$N553*SUMIF(Lists!$E$2:$E$133,'Quarterly Information'!$M553,Exchange_Value)+AA553*$P553*SUMIF(Lists!$E$2:$E$133,'Quarterly Information'!$O553,Exchange_Value)+AA553*$R553*SUMIF(Lists!$E$2:$E$133,'Quarterly Information'!$Q553,Exchange_Value)+AA553*$T553*SUMIF(Lists!$E$2:$E$133,'Quarterly Information'!$S553,Exchange_Value))/1000,AA553*SUMIF(Lists!$E$2:$E$133,$I553,Exchange_Value)/1000),1)</f>
        <v>0</v>
      </c>
      <c r="BY553" s="151">
        <f>ROUND(IF($I553="Other HFC Blend",(AB553*$L553*SUMIF(Lists!$E$2:$E$133,'Quarterly Information'!$K553,Exchange_Value)+AB553*$N553*SUMIF(Lists!$E$2:$E$133,'Quarterly Information'!$M553,Exchange_Value)+AB553*$P553*SUMIF(Lists!$E$2:$E$133,'Quarterly Information'!$O553,Exchange_Value)+AB553*$R553*SUMIF(Lists!$E$2:$E$133,'Quarterly Information'!$Q553,Exchange_Value)+AB553*$T553*SUMIF(Lists!$E$2:$E$133,'Quarterly Information'!$S553,Exchange_Value))/1000,AB553*SUMIF(Lists!$E$2:$E$133,$I553,Exchange_Value)/1000),1)</f>
        <v>0</v>
      </c>
      <c r="BZ553" s="151">
        <f>ROUND(IF($I553="Other HFC Blend",(AC553*$L553*SUMIF(Lists!$E$2:$E$133,'Quarterly Information'!$K553,Exchange_Value)+AC553*$N553*SUMIF(Lists!$E$2:$E$133,'Quarterly Information'!$M553,Exchange_Value)+AC553*$P553*SUMIF(Lists!$E$2:$E$133,'Quarterly Information'!$O553,Exchange_Value)+AC553*$R553*SUMIF(Lists!$E$2:$E$133,'Quarterly Information'!$Q553,Exchange_Value)+AC553*$T553*SUMIF(Lists!$E$2:$E$133,'Quarterly Information'!$S553,Exchange_Value))/1000,AC553*SUMIF(Lists!$E$2:$E$133,$I553,Exchange_Value)/1000),1)</f>
        <v>0</v>
      </c>
      <c r="CA553" s="151">
        <f>ROUND(IF($I553="Other HFC Blend",(AD553*$L553*SUMIF(Lists!$E$2:$E$133,'Quarterly Information'!$K553,Exchange_Value)+AD553*$N553*SUMIF(Lists!$E$2:$E$133,'Quarterly Information'!$M553,Exchange_Value)+AD553*$P553*SUMIF(Lists!$E$2:$E$133,'Quarterly Information'!$O553,Exchange_Value)+AD553*$R553*SUMIF(Lists!$E$2:$E$133,'Quarterly Information'!$Q553,Exchange_Value)+AD553*$T553*SUMIF(Lists!$E$2:$E$133,'Quarterly Information'!$S553,Exchange_Value))/1000,AD553*SUMIF(Lists!$E$2:$E$133,$I553,Exchange_Value)/1000),1)</f>
        <v>0</v>
      </c>
      <c r="CB553" s="151">
        <f>ROUND(IF($I553="Other HFC Blend",(AE553*$L553*SUMIF(Lists!$E$2:$E$133,'Quarterly Information'!$K553,Exchange_Value)+AE553*$N553*SUMIF(Lists!$E$2:$E$133,'Quarterly Information'!$M553,Exchange_Value)+AE553*$P553*SUMIF(Lists!$E$2:$E$133,'Quarterly Information'!$O553,Exchange_Value)+AE553*$R553*SUMIF(Lists!$E$2:$E$133,'Quarterly Information'!$Q553,Exchange_Value)+AE553*$T553*SUMIF(Lists!$E$2:$E$133,'Quarterly Information'!$S553,Exchange_Value))/1000,AE553*SUMIF(Lists!$E$2:$E$133,$I553,Exchange_Value)/1000),1)</f>
        <v>0</v>
      </c>
      <c r="CC553" s="151">
        <f>ROUND(IF($I553="Other HFC Blend",(AF553*$L553*SUMIF(Lists!$E$2:$E$133,'Quarterly Information'!$K553,Exchange_Value)+AF553*$N553*SUMIF(Lists!$E$2:$E$133,'Quarterly Information'!$M553,Exchange_Value)+AF553*$P553*SUMIF(Lists!$E$2:$E$133,'Quarterly Information'!$O553,Exchange_Value)+AF553*$R553*SUMIF(Lists!$E$2:$E$133,'Quarterly Information'!$Q553,Exchange_Value)+AF553*$T553*SUMIF(Lists!$E$2:$E$133,'Quarterly Information'!$S553,Exchange_Value))/1000,AF553*SUMIF(Lists!$E$2:$E$133,$I553,Exchange_Value)/1000),1)</f>
        <v>0</v>
      </c>
    </row>
    <row r="554" spans="1:81" ht="14.1">
      <c r="A554" s="18">
        <v>512</v>
      </c>
      <c r="B554" s="46" t="str">
        <f t="shared" si="295"/>
        <v/>
      </c>
      <c r="C554" s="72"/>
      <c r="D554" s="47"/>
      <c r="E554" s="81"/>
      <c r="F554" s="48"/>
      <c r="G554" s="49"/>
      <c r="H554" s="50"/>
      <c r="I554" s="48"/>
      <c r="J554" s="104"/>
      <c r="K554" s="109"/>
      <c r="L554" s="51"/>
      <c r="M554" s="48"/>
      <c r="N554" s="51"/>
      <c r="O554" s="48"/>
      <c r="P554" s="51"/>
      <c r="Q554" s="69"/>
      <c r="R554" s="51"/>
      <c r="S554" s="69"/>
      <c r="T554" s="110"/>
      <c r="U554" s="107"/>
      <c r="V554" s="48"/>
      <c r="W554" s="52"/>
      <c r="X554" s="48"/>
      <c r="Y554" s="116"/>
      <c r="Z554" s="133"/>
      <c r="AA554" s="131"/>
      <c r="AB554" s="76"/>
      <c r="AC554" s="76"/>
      <c r="AD554" s="76"/>
      <c r="AE554" s="76"/>
      <c r="AF554" s="76"/>
      <c r="AG554" s="145"/>
      <c r="AH554"/>
      <c r="AI554" s="148">
        <f t="shared" si="259"/>
        <v>0</v>
      </c>
      <c r="AJ554" s="148">
        <f t="shared" si="260"/>
        <v>0</v>
      </c>
      <c r="AK554" s="148">
        <f t="shared" si="261"/>
        <v>0</v>
      </c>
      <c r="AL554" s="148">
        <f t="shared" si="262"/>
        <v>0</v>
      </c>
      <c r="AM554" s="148">
        <f t="shared" si="263"/>
        <v>0</v>
      </c>
      <c r="AN554" s="148">
        <f t="shared" si="264"/>
        <v>0</v>
      </c>
      <c r="AO554" s="150"/>
      <c r="AP554" s="149" t="e">
        <f t="shared" si="265"/>
        <v>#DIV/0!</v>
      </c>
      <c r="AQ554" s="149" t="e">
        <f t="shared" si="266"/>
        <v>#DIV/0!</v>
      </c>
      <c r="AR554" s="149" t="e">
        <f t="shared" si="267"/>
        <v>#DIV/0!</v>
      </c>
      <c r="AS554" s="149" t="e">
        <f t="shared" si="268"/>
        <v>#DIV/0!</v>
      </c>
      <c r="AT554" s="149" t="e">
        <f t="shared" si="269"/>
        <v>#DIV/0!</v>
      </c>
      <c r="AU554" s="148">
        <f t="shared" si="270"/>
        <v>0</v>
      </c>
      <c r="AV554" s="149" t="e">
        <f t="shared" si="271"/>
        <v>#DIV/0!</v>
      </c>
      <c r="AW554" s="149" t="e">
        <f t="shared" si="272"/>
        <v>#DIV/0!</v>
      </c>
      <c r="AX554" s="149" t="e">
        <f t="shared" si="273"/>
        <v>#DIV/0!</v>
      </c>
      <c r="AY554" s="149" t="e">
        <f t="shared" si="274"/>
        <v>#DIV/0!</v>
      </c>
      <c r="AZ554" s="149" t="e">
        <f t="shared" si="275"/>
        <v>#DIV/0!</v>
      </c>
      <c r="BA554" s="148">
        <f t="shared" si="276"/>
        <v>0</v>
      </c>
      <c r="BB554" s="149" t="e">
        <f t="shared" si="277"/>
        <v>#DIV/0!</v>
      </c>
      <c r="BC554" s="149" t="e">
        <f t="shared" si="278"/>
        <v>#DIV/0!</v>
      </c>
      <c r="BD554" s="149" t="e">
        <f t="shared" si="279"/>
        <v>#DIV/0!</v>
      </c>
      <c r="BE554" s="149" t="e">
        <f t="shared" si="280"/>
        <v>#DIV/0!</v>
      </c>
      <c r="BF554" s="149" t="e">
        <f t="shared" si="281"/>
        <v>#DIV/0!</v>
      </c>
      <c r="BG554" s="148">
        <f t="shared" si="282"/>
        <v>0</v>
      </c>
      <c r="BH554" s="149" t="e">
        <f t="shared" si="283"/>
        <v>#DIV/0!</v>
      </c>
      <c r="BI554" s="149" t="e">
        <f t="shared" si="284"/>
        <v>#DIV/0!</v>
      </c>
      <c r="BJ554" s="149" t="e">
        <f t="shared" si="285"/>
        <v>#DIV/0!</v>
      </c>
      <c r="BK554" s="149" t="e">
        <f t="shared" si="286"/>
        <v>#DIV/0!</v>
      </c>
      <c r="BL554" s="149" t="e">
        <f t="shared" si="287"/>
        <v>#DIV/0!</v>
      </c>
      <c r="BM554" s="148">
        <f t="shared" si="288"/>
        <v>0</v>
      </c>
      <c r="BN554" s="149" t="e">
        <f t="shared" si="289"/>
        <v>#DIV/0!</v>
      </c>
      <c r="BO554" s="149" t="e">
        <f t="shared" si="290"/>
        <v>#DIV/0!</v>
      </c>
      <c r="BP554" s="149" t="e">
        <f t="shared" si="291"/>
        <v>#DIV/0!</v>
      </c>
      <c r="BQ554" s="149" t="e">
        <f t="shared" si="292"/>
        <v>#DIV/0!</v>
      </c>
      <c r="BR554" s="149" t="e">
        <f t="shared" si="293"/>
        <v>#DIV/0!</v>
      </c>
      <c r="BS554" s="148">
        <f t="shared" si="294"/>
        <v>0</v>
      </c>
      <c r="BT554" s="150"/>
      <c r="BU554" s="150" t="e">
        <f>VLOOKUP(I554,Lists!$D$2:$D$19,1,FALSE)</f>
        <v>#N/A</v>
      </c>
      <c r="BV554" s="150" t="e">
        <f>VLOOKUP($I554,Blends!$B$2:$B$115,1,FALSE)</f>
        <v>#N/A</v>
      </c>
      <c r="BW554" s="150"/>
      <c r="BX554" s="151">
        <f>ROUND(IF($I554="Other HFC Blend",(AA554*$L554*SUMIF(Lists!$E$2:$E$133,'Quarterly Information'!$K554,Exchange_Value)+AA554*$N554*SUMIF(Lists!$E$2:$E$133,'Quarterly Information'!$M554,Exchange_Value)+AA554*$P554*SUMIF(Lists!$E$2:$E$133,'Quarterly Information'!$O554,Exchange_Value)+AA554*$R554*SUMIF(Lists!$E$2:$E$133,'Quarterly Information'!$Q554,Exchange_Value)+AA554*$T554*SUMIF(Lists!$E$2:$E$133,'Quarterly Information'!$S554,Exchange_Value))/1000,AA554*SUMIF(Lists!$E$2:$E$133,$I554,Exchange_Value)/1000),1)</f>
        <v>0</v>
      </c>
      <c r="BY554" s="151">
        <f>ROUND(IF($I554="Other HFC Blend",(AB554*$L554*SUMIF(Lists!$E$2:$E$133,'Quarterly Information'!$K554,Exchange_Value)+AB554*$N554*SUMIF(Lists!$E$2:$E$133,'Quarterly Information'!$M554,Exchange_Value)+AB554*$P554*SUMIF(Lists!$E$2:$E$133,'Quarterly Information'!$O554,Exchange_Value)+AB554*$R554*SUMIF(Lists!$E$2:$E$133,'Quarterly Information'!$Q554,Exchange_Value)+AB554*$T554*SUMIF(Lists!$E$2:$E$133,'Quarterly Information'!$S554,Exchange_Value))/1000,AB554*SUMIF(Lists!$E$2:$E$133,$I554,Exchange_Value)/1000),1)</f>
        <v>0</v>
      </c>
      <c r="BZ554" s="151">
        <f>ROUND(IF($I554="Other HFC Blend",(AC554*$L554*SUMIF(Lists!$E$2:$E$133,'Quarterly Information'!$K554,Exchange_Value)+AC554*$N554*SUMIF(Lists!$E$2:$E$133,'Quarterly Information'!$M554,Exchange_Value)+AC554*$P554*SUMIF(Lists!$E$2:$E$133,'Quarterly Information'!$O554,Exchange_Value)+AC554*$R554*SUMIF(Lists!$E$2:$E$133,'Quarterly Information'!$Q554,Exchange_Value)+AC554*$T554*SUMIF(Lists!$E$2:$E$133,'Quarterly Information'!$S554,Exchange_Value))/1000,AC554*SUMIF(Lists!$E$2:$E$133,$I554,Exchange_Value)/1000),1)</f>
        <v>0</v>
      </c>
      <c r="CA554" s="151">
        <f>ROUND(IF($I554="Other HFC Blend",(AD554*$L554*SUMIF(Lists!$E$2:$E$133,'Quarterly Information'!$K554,Exchange_Value)+AD554*$N554*SUMIF(Lists!$E$2:$E$133,'Quarterly Information'!$M554,Exchange_Value)+AD554*$P554*SUMIF(Lists!$E$2:$E$133,'Quarterly Information'!$O554,Exchange_Value)+AD554*$R554*SUMIF(Lists!$E$2:$E$133,'Quarterly Information'!$Q554,Exchange_Value)+AD554*$T554*SUMIF(Lists!$E$2:$E$133,'Quarterly Information'!$S554,Exchange_Value))/1000,AD554*SUMIF(Lists!$E$2:$E$133,$I554,Exchange_Value)/1000),1)</f>
        <v>0</v>
      </c>
      <c r="CB554" s="151">
        <f>ROUND(IF($I554="Other HFC Blend",(AE554*$L554*SUMIF(Lists!$E$2:$E$133,'Quarterly Information'!$K554,Exchange_Value)+AE554*$N554*SUMIF(Lists!$E$2:$E$133,'Quarterly Information'!$M554,Exchange_Value)+AE554*$P554*SUMIF(Lists!$E$2:$E$133,'Quarterly Information'!$O554,Exchange_Value)+AE554*$R554*SUMIF(Lists!$E$2:$E$133,'Quarterly Information'!$Q554,Exchange_Value)+AE554*$T554*SUMIF(Lists!$E$2:$E$133,'Quarterly Information'!$S554,Exchange_Value))/1000,AE554*SUMIF(Lists!$E$2:$E$133,$I554,Exchange_Value)/1000),1)</f>
        <v>0</v>
      </c>
      <c r="CC554" s="151">
        <f>ROUND(IF($I554="Other HFC Blend",(AF554*$L554*SUMIF(Lists!$E$2:$E$133,'Quarterly Information'!$K554,Exchange_Value)+AF554*$N554*SUMIF(Lists!$E$2:$E$133,'Quarterly Information'!$M554,Exchange_Value)+AF554*$P554*SUMIF(Lists!$E$2:$E$133,'Quarterly Information'!$O554,Exchange_Value)+AF554*$R554*SUMIF(Lists!$E$2:$E$133,'Quarterly Information'!$Q554,Exchange_Value)+AF554*$T554*SUMIF(Lists!$E$2:$E$133,'Quarterly Information'!$S554,Exchange_Value))/1000,AF554*SUMIF(Lists!$E$2:$E$133,$I554,Exchange_Value)/1000),1)</f>
        <v>0</v>
      </c>
    </row>
    <row r="555" spans="1:81" ht="14.1">
      <c r="A555" s="18">
        <v>513</v>
      </c>
      <c r="B555" s="46" t="str">
        <f t="shared" si="295"/>
        <v/>
      </c>
      <c r="C555" s="72"/>
      <c r="D555" s="47"/>
      <c r="E555" s="81"/>
      <c r="F555" s="48"/>
      <c r="G555" s="49"/>
      <c r="H555" s="50"/>
      <c r="I555" s="48"/>
      <c r="J555" s="104"/>
      <c r="K555" s="109"/>
      <c r="L555" s="51"/>
      <c r="M555" s="48"/>
      <c r="N555" s="51"/>
      <c r="O555" s="48"/>
      <c r="P555" s="51"/>
      <c r="Q555" s="69"/>
      <c r="R555" s="51"/>
      <c r="S555" s="69"/>
      <c r="T555" s="110"/>
      <c r="U555" s="107"/>
      <c r="V555" s="48"/>
      <c r="W555" s="52"/>
      <c r="X555" s="48"/>
      <c r="Y555" s="116"/>
      <c r="Z555" s="133"/>
      <c r="AA555" s="131"/>
      <c r="AB555" s="76"/>
      <c r="AC555" s="76"/>
      <c r="AD555" s="76"/>
      <c r="AE555" s="76"/>
      <c r="AF555" s="76"/>
      <c r="AG555" s="145"/>
      <c r="AH555"/>
      <c r="AI555" s="148">
        <f t="shared" ref="AI555:AI618" si="296">L555*J555</f>
        <v>0</v>
      </c>
      <c r="AJ555" s="148">
        <f t="shared" ref="AJ555:AJ618" si="297">N555*J555</f>
        <v>0</v>
      </c>
      <c r="AK555" s="148">
        <f t="shared" ref="AK555:AK618" si="298">P555*J555</f>
        <v>0</v>
      </c>
      <c r="AL555" s="148">
        <f t="shared" ref="AL555:AL618" si="299">R555*J555</f>
        <v>0</v>
      </c>
      <c r="AM555" s="148">
        <f t="shared" ref="AM555:AM618" si="300">T555*J555</f>
        <v>0</v>
      </c>
      <c r="AN555" s="148">
        <f t="shared" ref="AN555:AN618" si="301">IF(F555="No",J555,0)</f>
        <v>0</v>
      </c>
      <c r="AO555" s="150"/>
      <c r="AP555" s="149" t="e">
        <f t="shared" ref="AP555:AP618" si="302">(J555*L555)*(AA555/J555)</f>
        <v>#DIV/0!</v>
      </c>
      <c r="AQ555" s="149" t="e">
        <f t="shared" ref="AQ555:AQ618" si="303">(J555*N555)*(AA555/J555)</f>
        <v>#DIV/0!</v>
      </c>
      <c r="AR555" s="149" t="e">
        <f t="shared" ref="AR555:AR618" si="304">(J555*P555)*(AA555/J555)</f>
        <v>#DIV/0!</v>
      </c>
      <c r="AS555" s="149" t="e">
        <f t="shared" ref="AS555:AS618" si="305">(J555*R555)*(AA555/J555)</f>
        <v>#DIV/0!</v>
      </c>
      <c r="AT555" s="149" t="e">
        <f t="shared" ref="AT555:AT618" si="306">(J555*T555)*(AA555/J555)</f>
        <v>#DIV/0!</v>
      </c>
      <c r="AU555" s="148">
        <f t="shared" ref="AU555:AU618" si="307">IF(F555="No",AA555,0)</f>
        <v>0</v>
      </c>
      <c r="AV555" s="149" t="e">
        <f t="shared" ref="AV555:AV618" si="308">(J555*L555)*(AB555/J555)</f>
        <v>#DIV/0!</v>
      </c>
      <c r="AW555" s="149" t="e">
        <f t="shared" ref="AW555:AW618" si="309">(J555*N555)*(AB555/J555)</f>
        <v>#DIV/0!</v>
      </c>
      <c r="AX555" s="149" t="e">
        <f t="shared" ref="AX555:AX618" si="310">(J555*P555)*(AB555/J555)</f>
        <v>#DIV/0!</v>
      </c>
      <c r="AY555" s="149" t="e">
        <f t="shared" ref="AY555:AY618" si="311">(J555*R555)*(AB555/J555)</f>
        <v>#DIV/0!</v>
      </c>
      <c r="AZ555" s="149" t="e">
        <f t="shared" ref="AZ555:AZ618" si="312">(J555*T555)*(AB555/J555)</f>
        <v>#DIV/0!</v>
      </c>
      <c r="BA555" s="148">
        <f t="shared" ref="BA555:BA618" si="313">IF(F555="No",AB555,0)</f>
        <v>0</v>
      </c>
      <c r="BB555" s="149" t="e">
        <f t="shared" ref="BB555:BB618" si="314">(J555*L555)*(AC555/J555)</f>
        <v>#DIV/0!</v>
      </c>
      <c r="BC555" s="149" t="e">
        <f t="shared" ref="BC555:BC618" si="315">(J555*N555)*(AC555/J555)</f>
        <v>#DIV/0!</v>
      </c>
      <c r="BD555" s="149" t="e">
        <f t="shared" ref="BD555:BD618" si="316">(J555*P555)*(AC555/J555)</f>
        <v>#DIV/0!</v>
      </c>
      <c r="BE555" s="149" t="e">
        <f t="shared" ref="BE555:BE618" si="317">(J555*R555)*(AC555/J555)</f>
        <v>#DIV/0!</v>
      </c>
      <c r="BF555" s="149" t="e">
        <f t="shared" ref="BF555:BF618" si="318">(J555*T555)*(AC555/J555)</f>
        <v>#DIV/0!</v>
      </c>
      <c r="BG555" s="148">
        <f t="shared" ref="BG555:BG618" si="319">IF(F555="No",AC555,0)</f>
        <v>0</v>
      </c>
      <c r="BH555" s="149" t="e">
        <f t="shared" ref="BH555:BH618" si="320">(J555*L555)*(AD555/J555)</f>
        <v>#DIV/0!</v>
      </c>
      <c r="BI555" s="149" t="e">
        <f t="shared" ref="BI555:BI618" si="321">(J555*N555)*(AD555/J555)</f>
        <v>#DIV/0!</v>
      </c>
      <c r="BJ555" s="149" t="e">
        <f t="shared" ref="BJ555:BJ618" si="322">(J555*P555)*(AD555/J555)</f>
        <v>#DIV/0!</v>
      </c>
      <c r="BK555" s="149" t="e">
        <f t="shared" ref="BK555:BK618" si="323">(J555*R555)*(AD555/J555)</f>
        <v>#DIV/0!</v>
      </c>
      <c r="BL555" s="149" t="e">
        <f t="shared" ref="BL555:BL618" si="324">(J555*T555)*(AD555/J555)</f>
        <v>#DIV/0!</v>
      </c>
      <c r="BM555" s="148">
        <f t="shared" ref="BM555:BM618" si="325">IF(F555="No",AD555,0)</f>
        <v>0</v>
      </c>
      <c r="BN555" s="149" t="e">
        <f t="shared" ref="BN555:BN618" si="326">(J555*L555)*(AE555/J555)</f>
        <v>#DIV/0!</v>
      </c>
      <c r="BO555" s="149" t="e">
        <f t="shared" ref="BO555:BO618" si="327">(J555*N555)*(AE555/J555)</f>
        <v>#DIV/0!</v>
      </c>
      <c r="BP555" s="149" t="e">
        <f t="shared" ref="BP555:BP618" si="328">(J555*P555)*(AE555/J555)</f>
        <v>#DIV/0!</v>
      </c>
      <c r="BQ555" s="149" t="e">
        <f t="shared" ref="BQ555:BQ618" si="329">(J555*R555)*(AE555/J555)</f>
        <v>#DIV/0!</v>
      </c>
      <c r="BR555" s="149" t="e">
        <f t="shared" ref="BR555:BR618" si="330">(J555*T555)*(AE555/J555)</f>
        <v>#DIV/0!</v>
      </c>
      <c r="BS555" s="148">
        <f t="shared" ref="BS555:BS618" si="331">IF(F555="No",AE555,0)</f>
        <v>0</v>
      </c>
      <c r="BT555" s="150"/>
      <c r="BU555" s="150" t="e">
        <f>VLOOKUP(I555,Lists!$D$2:$D$19,1,FALSE)</f>
        <v>#N/A</v>
      </c>
      <c r="BV555" s="150" t="e">
        <f>VLOOKUP($I555,Blends!$B$2:$B$115,1,FALSE)</f>
        <v>#N/A</v>
      </c>
      <c r="BW555" s="150"/>
      <c r="BX555" s="151">
        <f>ROUND(IF($I555="Other HFC Blend",(AA555*$L555*SUMIF(Lists!$E$2:$E$133,'Quarterly Information'!$K555,Exchange_Value)+AA555*$N555*SUMIF(Lists!$E$2:$E$133,'Quarterly Information'!$M555,Exchange_Value)+AA555*$P555*SUMIF(Lists!$E$2:$E$133,'Quarterly Information'!$O555,Exchange_Value)+AA555*$R555*SUMIF(Lists!$E$2:$E$133,'Quarterly Information'!$Q555,Exchange_Value)+AA555*$T555*SUMIF(Lists!$E$2:$E$133,'Quarterly Information'!$S555,Exchange_Value))/1000,AA555*SUMIF(Lists!$E$2:$E$133,$I555,Exchange_Value)/1000),1)</f>
        <v>0</v>
      </c>
      <c r="BY555" s="151">
        <f>ROUND(IF($I555="Other HFC Blend",(AB555*$L555*SUMIF(Lists!$E$2:$E$133,'Quarterly Information'!$K555,Exchange_Value)+AB555*$N555*SUMIF(Lists!$E$2:$E$133,'Quarterly Information'!$M555,Exchange_Value)+AB555*$P555*SUMIF(Lists!$E$2:$E$133,'Quarterly Information'!$O555,Exchange_Value)+AB555*$R555*SUMIF(Lists!$E$2:$E$133,'Quarterly Information'!$Q555,Exchange_Value)+AB555*$T555*SUMIF(Lists!$E$2:$E$133,'Quarterly Information'!$S555,Exchange_Value))/1000,AB555*SUMIF(Lists!$E$2:$E$133,$I555,Exchange_Value)/1000),1)</f>
        <v>0</v>
      </c>
      <c r="BZ555" s="151">
        <f>ROUND(IF($I555="Other HFC Blend",(AC555*$L555*SUMIF(Lists!$E$2:$E$133,'Quarterly Information'!$K555,Exchange_Value)+AC555*$N555*SUMIF(Lists!$E$2:$E$133,'Quarterly Information'!$M555,Exchange_Value)+AC555*$P555*SUMIF(Lists!$E$2:$E$133,'Quarterly Information'!$O555,Exchange_Value)+AC555*$R555*SUMIF(Lists!$E$2:$E$133,'Quarterly Information'!$Q555,Exchange_Value)+AC555*$T555*SUMIF(Lists!$E$2:$E$133,'Quarterly Information'!$S555,Exchange_Value))/1000,AC555*SUMIF(Lists!$E$2:$E$133,$I555,Exchange_Value)/1000),1)</f>
        <v>0</v>
      </c>
      <c r="CA555" s="151">
        <f>ROUND(IF($I555="Other HFC Blend",(AD555*$L555*SUMIF(Lists!$E$2:$E$133,'Quarterly Information'!$K555,Exchange_Value)+AD555*$N555*SUMIF(Lists!$E$2:$E$133,'Quarterly Information'!$M555,Exchange_Value)+AD555*$P555*SUMIF(Lists!$E$2:$E$133,'Quarterly Information'!$O555,Exchange_Value)+AD555*$R555*SUMIF(Lists!$E$2:$E$133,'Quarterly Information'!$Q555,Exchange_Value)+AD555*$T555*SUMIF(Lists!$E$2:$E$133,'Quarterly Information'!$S555,Exchange_Value))/1000,AD555*SUMIF(Lists!$E$2:$E$133,$I555,Exchange_Value)/1000),1)</f>
        <v>0</v>
      </c>
      <c r="CB555" s="151">
        <f>ROUND(IF($I555="Other HFC Blend",(AE555*$L555*SUMIF(Lists!$E$2:$E$133,'Quarterly Information'!$K555,Exchange_Value)+AE555*$N555*SUMIF(Lists!$E$2:$E$133,'Quarterly Information'!$M555,Exchange_Value)+AE555*$P555*SUMIF(Lists!$E$2:$E$133,'Quarterly Information'!$O555,Exchange_Value)+AE555*$R555*SUMIF(Lists!$E$2:$E$133,'Quarterly Information'!$Q555,Exchange_Value)+AE555*$T555*SUMIF(Lists!$E$2:$E$133,'Quarterly Information'!$S555,Exchange_Value))/1000,AE555*SUMIF(Lists!$E$2:$E$133,$I555,Exchange_Value)/1000),1)</f>
        <v>0</v>
      </c>
      <c r="CC555" s="151">
        <f>ROUND(IF($I555="Other HFC Blend",(AF555*$L555*SUMIF(Lists!$E$2:$E$133,'Quarterly Information'!$K555,Exchange_Value)+AF555*$N555*SUMIF(Lists!$E$2:$E$133,'Quarterly Information'!$M555,Exchange_Value)+AF555*$P555*SUMIF(Lists!$E$2:$E$133,'Quarterly Information'!$O555,Exchange_Value)+AF555*$R555*SUMIF(Lists!$E$2:$E$133,'Quarterly Information'!$Q555,Exchange_Value)+AF555*$T555*SUMIF(Lists!$E$2:$E$133,'Quarterly Information'!$S555,Exchange_Value))/1000,AF555*SUMIF(Lists!$E$2:$E$133,$I555,Exchange_Value)/1000),1)</f>
        <v>0</v>
      </c>
    </row>
    <row r="556" spans="1:81" ht="14.1">
      <c r="A556" s="18">
        <v>514</v>
      </c>
      <c r="B556" s="46" t="str">
        <f t="shared" ref="B556:B619" si="332">IF(C556&gt;0,A556,"")</f>
        <v/>
      </c>
      <c r="C556" s="72"/>
      <c r="D556" s="47"/>
      <c r="E556" s="81"/>
      <c r="F556" s="48"/>
      <c r="G556" s="49"/>
      <c r="H556" s="50"/>
      <c r="I556" s="48"/>
      <c r="J556" s="104"/>
      <c r="K556" s="109"/>
      <c r="L556" s="51"/>
      <c r="M556" s="48"/>
      <c r="N556" s="51"/>
      <c r="O556" s="48"/>
      <c r="P556" s="51"/>
      <c r="Q556" s="69"/>
      <c r="R556" s="51"/>
      <c r="S556" s="69"/>
      <c r="T556" s="110"/>
      <c r="U556" s="107"/>
      <c r="V556" s="48"/>
      <c r="W556" s="52"/>
      <c r="X556" s="48"/>
      <c r="Y556" s="116"/>
      <c r="Z556" s="133"/>
      <c r="AA556" s="131"/>
      <c r="AB556" s="76"/>
      <c r="AC556" s="76"/>
      <c r="AD556" s="76"/>
      <c r="AE556" s="76"/>
      <c r="AF556" s="76"/>
      <c r="AG556" s="145"/>
      <c r="AH556"/>
      <c r="AI556" s="148">
        <f t="shared" si="296"/>
        <v>0</v>
      </c>
      <c r="AJ556" s="148">
        <f t="shared" si="297"/>
        <v>0</v>
      </c>
      <c r="AK556" s="148">
        <f t="shared" si="298"/>
        <v>0</v>
      </c>
      <c r="AL556" s="148">
        <f t="shared" si="299"/>
        <v>0</v>
      </c>
      <c r="AM556" s="148">
        <f t="shared" si="300"/>
        <v>0</v>
      </c>
      <c r="AN556" s="148">
        <f t="shared" si="301"/>
        <v>0</v>
      </c>
      <c r="AO556" s="150"/>
      <c r="AP556" s="149" t="e">
        <f t="shared" si="302"/>
        <v>#DIV/0!</v>
      </c>
      <c r="AQ556" s="149" t="e">
        <f t="shared" si="303"/>
        <v>#DIV/0!</v>
      </c>
      <c r="AR556" s="149" t="e">
        <f t="shared" si="304"/>
        <v>#DIV/0!</v>
      </c>
      <c r="AS556" s="149" t="e">
        <f t="shared" si="305"/>
        <v>#DIV/0!</v>
      </c>
      <c r="AT556" s="149" t="e">
        <f t="shared" si="306"/>
        <v>#DIV/0!</v>
      </c>
      <c r="AU556" s="148">
        <f t="shared" si="307"/>
        <v>0</v>
      </c>
      <c r="AV556" s="149" t="e">
        <f t="shared" si="308"/>
        <v>#DIV/0!</v>
      </c>
      <c r="AW556" s="149" t="e">
        <f t="shared" si="309"/>
        <v>#DIV/0!</v>
      </c>
      <c r="AX556" s="149" t="e">
        <f t="shared" si="310"/>
        <v>#DIV/0!</v>
      </c>
      <c r="AY556" s="149" t="e">
        <f t="shared" si="311"/>
        <v>#DIV/0!</v>
      </c>
      <c r="AZ556" s="149" t="e">
        <f t="shared" si="312"/>
        <v>#DIV/0!</v>
      </c>
      <c r="BA556" s="148">
        <f t="shared" si="313"/>
        <v>0</v>
      </c>
      <c r="BB556" s="149" t="e">
        <f t="shared" si="314"/>
        <v>#DIV/0!</v>
      </c>
      <c r="BC556" s="149" t="e">
        <f t="shared" si="315"/>
        <v>#DIV/0!</v>
      </c>
      <c r="BD556" s="149" t="e">
        <f t="shared" si="316"/>
        <v>#DIV/0!</v>
      </c>
      <c r="BE556" s="149" t="e">
        <f t="shared" si="317"/>
        <v>#DIV/0!</v>
      </c>
      <c r="BF556" s="149" t="e">
        <f t="shared" si="318"/>
        <v>#DIV/0!</v>
      </c>
      <c r="BG556" s="148">
        <f t="shared" si="319"/>
        <v>0</v>
      </c>
      <c r="BH556" s="149" t="e">
        <f t="shared" si="320"/>
        <v>#DIV/0!</v>
      </c>
      <c r="BI556" s="149" t="e">
        <f t="shared" si="321"/>
        <v>#DIV/0!</v>
      </c>
      <c r="BJ556" s="149" t="e">
        <f t="shared" si="322"/>
        <v>#DIV/0!</v>
      </c>
      <c r="BK556" s="149" t="e">
        <f t="shared" si="323"/>
        <v>#DIV/0!</v>
      </c>
      <c r="BL556" s="149" t="e">
        <f t="shared" si="324"/>
        <v>#DIV/0!</v>
      </c>
      <c r="BM556" s="148">
        <f t="shared" si="325"/>
        <v>0</v>
      </c>
      <c r="BN556" s="149" t="e">
        <f t="shared" si="326"/>
        <v>#DIV/0!</v>
      </c>
      <c r="BO556" s="149" t="e">
        <f t="shared" si="327"/>
        <v>#DIV/0!</v>
      </c>
      <c r="BP556" s="149" t="e">
        <f t="shared" si="328"/>
        <v>#DIV/0!</v>
      </c>
      <c r="BQ556" s="149" t="e">
        <f t="shared" si="329"/>
        <v>#DIV/0!</v>
      </c>
      <c r="BR556" s="149" t="e">
        <f t="shared" si="330"/>
        <v>#DIV/0!</v>
      </c>
      <c r="BS556" s="148">
        <f t="shared" si="331"/>
        <v>0</v>
      </c>
      <c r="BT556" s="150"/>
      <c r="BU556" s="150" t="e">
        <f>VLOOKUP(I556,Lists!$D$2:$D$19,1,FALSE)</f>
        <v>#N/A</v>
      </c>
      <c r="BV556" s="150" t="e">
        <f>VLOOKUP($I556,Blends!$B$2:$B$115,1,FALSE)</f>
        <v>#N/A</v>
      </c>
      <c r="BW556" s="150"/>
      <c r="BX556" s="151">
        <f>ROUND(IF($I556="Other HFC Blend",(AA556*$L556*SUMIF(Lists!$E$2:$E$133,'Quarterly Information'!$K556,Exchange_Value)+AA556*$N556*SUMIF(Lists!$E$2:$E$133,'Quarterly Information'!$M556,Exchange_Value)+AA556*$P556*SUMIF(Lists!$E$2:$E$133,'Quarterly Information'!$O556,Exchange_Value)+AA556*$R556*SUMIF(Lists!$E$2:$E$133,'Quarterly Information'!$Q556,Exchange_Value)+AA556*$T556*SUMIF(Lists!$E$2:$E$133,'Quarterly Information'!$S556,Exchange_Value))/1000,AA556*SUMIF(Lists!$E$2:$E$133,$I556,Exchange_Value)/1000),1)</f>
        <v>0</v>
      </c>
      <c r="BY556" s="151">
        <f>ROUND(IF($I556="Other HFC Blend",(AB556*$L556*SUMIF(Lists!$E$2:$E$133,'Quarterly Information'!$K556,Exchange_Value)+AB556*$N556*SUMIF(Lists!$E$2:$E$133,'Quarterly Information'!$M556,Exchange_Value)+AB556*$P556*SUMIF(Lists!$E$2:$E$133,'Quarterly Information'!$O556,Exchange_Value)+AB556*$R556*SUMIF(Lists!$E$2:$E$133,'Quarterly Information'!$Q556,Exchange_Value)+AB556*$T556*SUMIF(Lists!$E$2:$E$133,'Quarterly Information'!$S556,Exchange_Value))/1000,AB556*SUMIF(Lists!$E$2:$E$133,$I556,Exchange_Value)/1000),1)</f>
        <v>0</v>
      </c>
      <c r="BZ556" s="151">
        <f>ROUND(IF($I556="Other HFC Blend",(AC556*$L556*SUMIF(Lists!$E$2:$E$133,'Quarterly Information'!$K556,Exchange_Value)+AC556*$N556*SUMIF(Lists!$E$2:$E$133,'Quarterly Information'!$M556,Exchange_Value)+AC556*$P556*SUMIF(Lists!$E$2:$E$133,'Quarterly Information'!$O556,Exchange_Value)+AC556*$R556*SUMIF(Lists!$E$2:$E$133,'Quarterly Information'!$Q556,Exchange_Value)+AC556*$T556*SUMIF(Lists!$E$2:$E$133,'Quarterly Information'!$S556,Exchange_Value))/1000,AC556*SUMIF(Lists!$E$2:$E$133,$I556,Exchange_Value)/1000),1)</f>
        <v>0</v>
      </c>
      <c r="CA556" s="151">
        <f>ROUND(IF($I556="Other HFC Blend",(AD556*$L556*SUMIF(Lists!$E$2:$E$133,'Quarterly Information'!$K556,Exchange_Value)+AD556*$N556*SUMIF(Lists!$E$2:$E$133,'Quarterly Information'!$M556,Exchange_Value)+AD556*$P556*SUMIF(Lists!$E$2:$E$133,'Quarterly Information'!$O556,Exchange_Value)+AD556*$R556*SUMIF(Lists!$E$2:$E$133,'Quarterly Information'!$Q556,Exchange_Value)+AD556*$T556*SUMIF(Lists!$E$2:$E$133,'Quarterly Information'!$S556,Exchange_Value))/1000,AD556*SUMIF(Lists!$E$2:$E$133,$I556,Exchange_Value)/1000),1)</f>
        <v>0</v>
      </c>
      <c r="CB556" s="151">
        <f>ROUND(IF($I556="Other HFC Blend",(AE556*$L556*SUMIF(Lists!$E$2:$E$133,'Quarterly Information'!$K556,Exchange_Value)+AE556*$N556*SUMIF(Lists!$E$2:$E$133,'Quarterly Information'!$M556,Exchange_Value)+AE556*$P556*SUMIF(Lists!$E$2:$E$133,'Quarterly Information'!$O556,Exchange_Value)+AE556*$R556*SUMIF(Lists!$E$2:$E$133,'Quarterly Information'!$Q556,Exchange_Value)+AE556*$T556*SUMIF(Lists!$E$2:$E$133,'Quarterly Information'!$S556,Exchange_Value))/1000,AE556*SUMIF(Lists!$E$2:$E$133,$I556,Exchange_Value)/1000),1)</f>
        <v>0</v>
      </c>
      <c r="CC556" s="151">
        <f>ROUND(IF($I556="Other HFC Blend",(AF556*$L556*SUMIF(Lists!$E$2:$E$133,'Quarterly Information'!$K556,Exchange_Value)+AF556*$N556*SUMIF(Lists!$E$2:$E$133,'Quarterly Information'!$M556,Exchange_Value)+AF556*$P556*SUMIF(Lists!$E$2:$E$133,'Quarterly Information'!$O556,Exchange_Value)+AF556*$R556*SUMIF(Lists!$E$2:$E$133,'Quarterly Information'!$Q556,Exchange_Value)+AF556*$T556*SUMIF(Lists!$E$2:$E$133,'Quarterly Information'!$S556,Exchange_Value))/1000,AF556*SUMIF(Lists!$E$2:$E$133,$I556,Exchange_Value)/1000),1)</f>
        <v>0</v>
      </c>
    </row>
    <row r="557" spans="1:81" ht="14.1">
      <c r="A557" s="18">
        <v>515</v>
      </c>
      <c r="B557" s="46" t="str">
        <f t="shared" si="332"/>
        <v/>
      </c>
      <c r="C557" s="72"/>
      <c r="D557" s="47"/>
      <c r="E557" s="81"/>
      <c r="F557" s="48"/>
      <c r="G557" s="49"/>
      <c r="H557" s="50"/>
      <c r="I557" s="48"/>
      <c r="J557" s="104"/>
      <c r="K557" s="109"/>
      <c r="L557" s="51"/>
      <c r="M557" s="48"/>
      <c r="N557" s="51"/>
      <c r="O557" s="48"/>
      <c r="P557" s="51"/>
      <c r="Q557" s="69"/>
      <c r="R557" s="51"/>
      <c r="S557" s="69"/>
      <c r="T557" s="110"/>
      <c r="U557" s="107"/>
      <c r="V557" s="48"/>
      <c r="W557" s="52"/>
      <c r="X557" s="48"/>
      <c r="Y557" s="116"/>
      <c r="Z557" s="133"/>
      <c r="AA557" s="131"/>
      <c r="AB557" s="76"/>
      <c r="AC557" s="76"/>
      <c r="AD557" s="76"/>
      <c r="AE557" s="76"/>
      <c r="AF557" s="76"/>
      <c r="AG557" s="145"/>
      <c r="AH557"/>
      <c r="AI557" s="148">
        <f t="shared" si="296"/>
        <v>0</v>
      </c>
      <c r="AJ557" s="148">
        <f t="shared" si="297"/>
        <v>0</v>
      </c>
      <c r="AK557" s="148">
        <f t="shared" si="298"/>
        <v>0</v>
      </c>
      <c r="AL557" s="148">
        <f t="shared" si="299"/>
        <v>0</v>
      </c>
      <c r="AM557" s="148">
        <f t="shared" si="300"/>
        <v>0</v>
      </c>
      <c r="AN557" s="148">
        <f t="shared" si="301"/>
        <v>0</v>
      </c>
      <c r="AO557" s="150"/>
      <c r="AP557" s="149" t="e">
        <f t="shared" si="302"/>
        <v>#DIV/0!</v>
      </c>
      <c r="AQ557" s="149" t="e">
        <f t="shared" si="303"/>
        <v>#DIV/0!</v>
      </c>
      <c r="AR557" s="149" t="e">
        <f t="shared" si="304"/>
        <v>#DIV/0!</v>
      </c>
      <c r="AS557" s="149" t="e">
        <f t="shared" si="305"/>
        <v>#DIV/0!</v>
      </c>
      <c r="AT557" s="149" t="e">
        <f t="shared" si="306"/>
        <v>#DIV/0!</v>
      </c>
      <c r="AU557" s="148">
        <f t="shared" si="307"/>
        <v>0</v>
      </c>
      <c r="AV557" s="149" t="e">
        <f t="shared" si="308"/>
        <v>#DIV/0!</v>
      </c>
      <c r="AW557" s="149" t="e">
        <f t="shared" si="309"/>
        <v>#DIV/0!</v>
      </c>
      <c r="AX557" s="149" t="e">
        <f t="shared" si="310"/>
        <v>#DIV/0!</v>
      </c>
      <c r="AY557" s="149" t="e">
        <f t="shared" si="311"/>
        <v>#DIV/0!</v>
      </c>
      <c r="AZ557" s="149" t="e">
        <f t="shared" si="312"/>
        <v>#DIV/0!</v>
      </c>
      <c r="BA557" s="148">
        <f t="shared" si="313"/>
        <v>0</v>
      </c>
      <c r="BB557" s="149" t="e">
        <f t="shared" si="314"/>
        <v>#DIV/0!</v>
      </c>
      <c r="BC557" s="149" t="e">
        <f t="shared" si="315"/>
        <v>#DIV/0!</v>
      </c>
      <c r="BD557" s="149" t="e">
        <f t="shared" si="316"/>
        <v>#DIV/0!</v>
      </c>
      <c r="BE557" s="149" t="e">
        <f t="shared" si="317"/>
        <v>#DIV/0!</v>
      </c>
      <c r="BF557" s="149" t="e">
        <f t="shared" si="318"/>
        <v>#DIV/0!</v>
      </c>
      <c r="BG557" s="148">
        <f t="shared" si="319"/>
        <v>0</v>
      </c>
      <c r="BH557" s="149" t="e">
        <f t="shared" si="320"/>
        <v>#DIV/0!</v>
      </c>
      <c r="BI557" s="149" t="e">
        <f t="shared" si="321"/>
        <v>#DIV/0!</v>
      </c>
      <c r="BJ557" s="149" t="e">
        <f t="shared" si="322"/>
        <v>#DIV/0!</v>
      </c>
      <c r="BK557" s="149" t="e">
        <f t="shared" si="323"/>
        <v>#DIV/0!</v>
      </c>
      <c r="BL557" s="149" t="e">
        <f t="shared" si="324"/>
        <v>#DIV/0!</v>
      </c>
      <c r="BM557" s="148">
        <f t="shared" si="325"/>
        <v>0</v>
      </c>
      <c r="BN557" s="149" t="e">
        <f t="shared" si="326"/>
        <v>#DIV/0!</v>
      </c>
      <c r="BO557" s="149" t="e">
        <f t="shared" si="327"/>
        <v>#DIV/0!</v>
      </c>
      <c r="BP557" s="149" t="e">
        <f t="shared" si="328"/>
        <v>#DIV/0!</v>
      </c>
      <c r="BQ557" s="149" t="e">
        <f t="shared" si="329"/>
        <v>#DIV/0!</v>
      </c>
      <c r="BR557" s="149" t="e">
        <f t="shared" si="330"/>
        <v>#DIV/0!</v>
      </c>
      <c r="BS557" s="148">
        <f t="shared" si="331"/>
        <v>0</v>
      </c>
      <c r="BT557" s="150"/>
      <c r="BU557" s="150" t="e">
        <f>VLOOKUP(I557,Lists!$D$2:$D$19,1,FALSE)</f>
        <v>#N/A</v>
      </c>
      <c r="BV557" s="150" t="e">
        <f>VLOOKUP($I557,Blends!$B$2:$B$115,1,FALSE)</f>
        <v>#N/A</v>
      </c>
      <c r="BW557" s="150"/>
      <c r="BX557" s="151">
        <f>ROUND(IF($I557="Other HFC Blend",(AA557*$L557*SUMIF(Lists!$E$2:$E$133,'Quarterly Information'!$K557,Exchange_Value)+AA557*$N557*SUMIF(Lists!$E$2:$E$133,'Quarterly Information'!$M557,Exchange_Value)+AA557*$P557*SUMIF(Lists!$E$2:$E$133,'Quarterly Information'!$O557,Exchange_Value)+AA557*$R557*SUMIF(Lists!$E$2:$E$133,'Quarterly Information'!$Q557,Exchange_Value)+AA557*$T557*SUMIF(Lists!$E$2:$E$133,'Quarterly Information'!$S557,Exchange_Value))/1000,AA557*SUMIF(Lists!$E$2:$E$133,$I557,Exchange_Value)/1000),1)</f>
        <v>0</v>
      </c>
      <c r="BY557" s="151">
        <f>ROUND(IF($I557="Other HFC Blend",(AB557*$L557*SUMIF(Lists!$E$2:$E$133,'Quarterly Information'!$K557,Exchange_Value)+AB557*$N557*SUMIF(Lists!$E$2:$E$133,'Quarterly Information'!$M557,Exchange_Value)+AB557*$P557*SUMIF(Lists!$E$2:$E$133,'Quarterly Information'!$O557,Exchange_Value)+AB557*$R557*SUMIF(Lists!$E$2:$E$133,'Quarterly Information'!$Q557,Exchange_Value)+AB557*$T557*SUMIF(Lists!$E$2:$E$133,'Quarterly Information'!$S557,Exchange_Value))/1000,AB557*SUMIF(Lists!$E$2:$E$133,$I557,Exchange_Value)/1000),1)</f>
        <v>0</v>
      </c>
      <c r="BZ557" s="151">
        <f>ROUND(IF($I557="Other HFC Blend",(AC557*$L557*SUMIF(Lists!$E$2:$E$133,'Quarterly Information'!$K557,Exchange_Value)+AC557*$N557*SUMIF(Lists!$E$2:$E$133,'Quarterly Information'!$M557,Exchange_Value)+AC557*$P557*SUMIF(Lists!$E$2:$E$133,'Quarterly Information'!$O557,Exchange_Value)+AC557*$R557*SUMIF(Lists!$E$2:$E$133,'Quarterly Information'!$Q557,Exchange_Value)+AC557*$T557*SUMIF(Lists!$E$2:$E$133,'Quarterly Information'!$S557,Exchange_Value))/1000,AC557*SUMIF(Lists!$E$2:$E$133,$I557,Exchange_Value)/1000),1)</f>
        <v>0</v>
      </c>
      <c r="CA557" s="151">
        <f>ROUND(IF($I557="Other HFC Blend",(AD557*$L557*SUMIF(Lists!$E$2:$E$133,'Quarterly Information'!$K557,Exchange_Value)+AD557*$N557*SUMIF(Lists!$E$2:$E$133,'Quarterly Information'!$M557,Exchange_Value)+AD557*$P557*SUMIF(Lists!$E$2:$E$133,'Quarterly Information'!$O557,Exchange_Value)+AD557*$R557*SUMIF(Lists!$E$2:$E$133,'Quarterly Information'!$Q557,Exchange_Value)+AD557*$T557*SUMIF(Lists!$E$2:$E$133,'Quarterly Information'!$S557,Exchange_Value))/1000,AD557*SUMIF(Lists!$E$2:$E$133,$I557,Exchange_Value)/1000),1)</f>
        <v>0</v>
      </c>
      <c r="CB557" s="151">
        <f>ROUND(IF($I557="Other HFC Blend",(AE557*$L557*SUMIF(Lists!$E$2:$E$133,'Quarterly Information'!$K557,Exchange_Value)+AE557*$N557*SUMIF(Lists!$E$2:$E$133,'Quarterly Information'!$M557,Exchange_Value)+AE557*$P557*SUMIF(Lists!$E$2:$E$133,'Quarterly Information'!$O557,Exchange_Value)+AE557*$R557*SUMIF(Lists!$E$2:$E$133,'Quarterly Information'!$Q557,Exchange_Value)+AE557*$T557*SUMIF(Lists!$E$2:$E$133,'Quarterly Information'!$S557,Exchange_Value))/1000,AE557*SUMIF(Lists!$E$2:$E$133,$I557,Exchange_Value)/1000),1)</f>
        <v>0</v>
      </c>
      <c r="CC557" s="151">
        <f>ROUND(IF($I557="Other HFC Blend",(AF557*$L557*SUMIF(Lists!$E$2:$E$133,'Quarterly Information'!$K557,Exchange_Value)+AF557*$N557*SUMIF(Lists!$E$2:$E$133,'Quarterly Information'!$M557,Exchange_Value)+AF557*$P557*SUMIF(Lists!$E$2:$E$133,'Quarterly Information'!$O557,Exchange_Value)+AF557*$R557*SUMIF(Lists!$E$2:$E$133,'Quarterly Information'!$Q557,Exchange_Value)+AF557*$T557*SUMIF(Lists!$E$2:$E$133,'Quarterly Information'!$S557,Exchange_Value))/1000,AF557*SUMIF(Lists!$E$2:$E$133,$I557,Exchange_Value)/1000),1)</f>
        <v>0</v>
      </c>
    </row>
    <row r="558" spans="1:81" ht="14.1">
      <c r="A558" s="18">
        <v>516</v>
      </c>
      <c r="B558" s="46" t="str">
        <f t="shared" si="332"/>
        <v/>
      </c>
      <c r="C558" s="72"/>
      <c r="D558" s="47"/>
      <c r="E558" s="81"/>
      <c r="F558" s="48"/>
      <c r="G558" s="49"/>
      <c r="H558" s="50"/>
      <c r="I558" s="48"/>
      <c r="J558" s="104"/>
      <c r="K558" s="109"/>
      <c r="L558" s="51"/>
      <c r="M558" s="48"/>
      <c r="N558" s="51"/>
      <c r="O558" s="48"/>
      <c r="P558" s="51"/>
      <c r="Q558" s="69"/>
      <c r="R558" s="51"/>
      <c r="S558" s="69"/>
      <c r="T558" s="110"/>
      <c r="U558" s="107"/>
      <c r="V558" s="48"/>
      <c r="W558" s="52"/>
      <c r="X558" s="48"/>
      <c r="Y558" s="116"/>
      <c r="Z558" s="133"/>
      <c r="AA558" s="131"/>
      <c r="AB558" s="76"/>
      <c r="AC558" s="76"/>
      <c r="AD558" s="76"/>
      <c r="AE558" s="76"/>
      <c r="AF558" s="76"/>
      <c r="AG558" s="145"/>
      <c r="AH558"/>
      <c r="AI558" s="148">
        <f t="shared" si="296"/>
        <v>0</v>
      </c>
      <c r="AJ558" s="148">
        <f t="shared" si="297"/>
        <v>0</v>
      </c>
      <c r="AK558" s="148">
        <f t="shared" si="298"/>
        <v>0</v>
      </c>
      <c r="AL558" s="148">
        <f t="shared" si="299"/>
        <v>0</v>
      </c>
      <c r="AM558" s="148">
        <f t="shared" si="300"/>
        <v>0</v>
      </c>
      <c r="AN558" s="148">
        <f t="shared" si="301"/>
        <v>0</v>
      </c>
      <c r="AO558" s="150"/>
      <c r="AP558" s="149" t="e">
        <f t="shared" si="302"/>
        <v>#DIV/0!</v>
      </c>
      <c r="AQ558" s="149" t="e">
        <f t="shared" si="303"/>
        <v>#DIV/0!</v>
      </c>
      <c r="AR558" s="149" t="e">
        <f t="shared" si="304"/>
        <v>#DIV/0!</v>
      </c>
      <c r="AS558" s="149" t="e">
        <f t="shared" si="305"/>
        <v>#DIV/0!</v>
      </c>
      <c r="AT558" s="149" t="e">
        <f t="shared" si="306"/>
        <v>#DIV/0!</v>
      </c>
      <c r="AU558" s="148">
        <f t="shared" si="307"/>
        <v>0</v>
      </c>
      <c r="AV558" s="149" t="e">
        <f t="shared" si="308"/>
        <v>#DIV/0!</v>
      </c>
      <c r="AW558" s="149" t="e">
        <f t="shared" si="309"/>
        <v>#DIV/0!</v>
      </c>
      <c r="AX558" s="149" t="e">
        <f t="shared" si="310"/>
        <v>#DIV/0!</v>
      </c>
      <c r="AY558" s="149" t="e">
        <f t="shared" si="311"/>
        <v>#DIV/0!</v>
      </c>
      <c r="AZ558" s="149" t="e">
        <f t="shared" si="312"/>
        <v>#DIV/0!</v>
      </c>
      <c r="BA558" s="148">
        <f t="shared" si="313"/>
        <v>0</v>
      </c>
      <c r="BB558" s="149" t="e">
        <f t="shared" si="314"/>
        <v>#DIV/0!</v>
      </c>
      <c r="BC558" s="149" t="e">
        <f t="shared" si="315"/>
        <v>#DIV/0!</v>
      </c>
      <c r="BD558" s="149" t="e">
        <f t="shared" si="316"/>
        <v>#DIV/0!</v>
      </c>
      <c r="BE558" s="149" t="e">
        <f t="shared" si="317"/>
        <v>#DIV/0!</v>
      </c>
      <c r="BF558" s="149" t="e">
        <f t="shared" si="318"/>
        <v>#DIV/0!</v>
      </c>
      <c r="BG558" s="148">
        <f t="shared" si="319"/>
        <v>0</v>
      </c>
      <c r="BH558" s="149" t="e">
        <f t="shared" si="320"/>
        <v>#DIV/0!</v>
      </c>
      <c r="BI558" s="149" t="e">
        <f t="shared" si="321"/>
        <v>#DIV/0!</v>
      </c>
      <c r="BJ558" s="149" t="e">
        <f t="shared" si="322"/>
        <v>#DIV/0!</v>
      </c>
      <c r="BK558" s="149" t="e">
        <f t="shared" si="323"/>
        <v>#DIV/0!</v>
      </c>
      <c r="BL558" s="149" t="e">
        <f t="shared" si="324"/>
        <v>#DIV/0!</v>
      </c>
      <c r="BM558" s="148">
        <f t="shared" si="325"/>
        <v>0</v>
      </c>
      <c r="BN558" s="149" t="e">
        <f t="shared" si="326"/>
        <v>#DIV/0!</v>
      </c>
      <c r="BO558" s="149" t="e">
        <f t="shared" si="327"/>
        <v>#DIV/0!</v>
      </c>
      <c r="BP558" s="149" t="e">
        <f t="shared" si="328"/>
        <v>#DIV/0!</v>
      </c>
      <c r="BQ558" s="149" t="e">
        <f t="shared" si="329"/>
        <v>#DIV/0!</v>
      </c>
      <c r="BR558" s="149" t="e">
        <f t="shared" si="330"/>
        <v>#DIV/0!</v>
      </c>
      <c r="BS558" s="148">
        <f t="shared" si="331"/>
        <v>0</v>
      </c>
      <c r="BT558" s="150"/>
      <c r="BU558" s="150" t="e">
        <f>VLOOKUP(I558,Lists!$D$2:$D$19,1,FALSE)</f>
        <v>#N/A</v>
      </c>
      <c r="BV558" s="150" t="e">
        <f>VLOOKUP($I558,Blends!$B$2:$B$115,1,FALSE)</f>
        <v>#N/A</v>
      </c>
      <c r="BW558" s="150"/>
      <c r="BX558" s="151">
        <f>ROUND(IF($I558="Other HFC Blend",(AA558*$L558*SUMIF(Lists!$E$2:$E$133,'Quarterly Information'!$K558,Exchange_Value)+AA558*$N558*SUMIF(Lists!$E$2:$E$133,'Quarterly Information'!$M558,Exchange_Value)+AA558*$P558*SUMIF(Lists!$E$2:$E$133,'Quarterly Information'!$O558,Exchange_Value)+AA558*$R558*SUMIF(Lists!$E$2:$E$133,'Quarterly Information'!$Q558,Exchange_Value)+AA558*$T558*SUMIF(Lists!$E$2:$E$133,'Quarterly Information'!$S558,Exchange_Value))/1000,AA558*SUMIF(Lists!$E$2:$E$133,$I558,Exchange_Value)/1000),1)</f>
        <v>0</v>
      </c>
      <c r="BY558" s="151">
        <f>ROUND(IF($I558="Other HFC Blend",(AB558*$L558*SUMIF(Lists!$E$2:$E$133,'Quarterly Information'!$K558,Exchange_Value)+AB558*$N558*SUMIF(Lists!$E$2:$E$133,'Quarterly Information'!$M558,Exchange_Value)+AB558*$P558*SUMIF(Lists!$E$2:$E$133,'Quarterly Information'!$O558,Exchange_Value)+AB558*$R558*SUMIF(Lists!$E$2:$E$133,'Quarterly Information'!$Q558,Exchange_Value)+AB558*$T558*SUMIF(Lists!$E$2:$E$133,'Quarterly Information'!$S558,Exchange_Value))/1000,AB558*SUMIF(Lists!$E$2:$E$133,$I558,Exchange_Value)/1000),1)</f>
        <v>0</v>
      </c>
      <c r="BZ558" s="151">
        <f>ROUND(IF($I558="Other HFC Blend",(AC558*$L558*SUMIF(Lists!$E$2:$E$133,'Quarterly Information'!$K558,Exchange_Value)+AC558*$N558*SUMIF(Lists!$E$2:$E$133,'Quarterly Information'!$M558,Exchange_Value)+AC558*$P558*SUMIF(Lists!$E$2:$E$133,'Quarterly Information'!$O558,Exchange_Value)+AC558*$R558*SUMIF(Lists!$E$2:$E$133,'Quarterly Information'!$Q558,Exchange_Value)+AC558*$T558*SUMIF(Lists!$E$2:$E$133,'Quarterly Information'!$S558,Exchange_Value))/1000,AC558*SUMIF(Lists!$E$2:$E$133,$I558,Exchange_Value)/1000),1)</f>
        <v>0</v>
      </c>
      <c r="CA558" s="151">
        <f>ROUND(IF($I558="Other HFC Blend",(AD558*$L558*SUMIF(Lists!$E$2:$E$133,'Quarterly Information'!$K558,Exchange_Value)+AD558*$N558*SUMIF(Lists!$E$2:$E$133,'Quarterly Information'!$M558,Exchange_Value)+AD558*$P558*SUMIF(Lists!$E$2:$E$133,'Quarterly Information'!$O558,Exchange_Value)+AD558*$R558*SUMIF(Lists!$E$2:$E$133,'Quarterly Information'!$Q558,Exchange_Value)+AD558*$T558*SUMIF(Lists!$E$2:$E$133,'Quarterly Information'!$S558,Exchange_Value))/1000,AD558*SUMIF(Lists!$E$2:$E$133,$I558,Exchange_Value)/1000),1)</f>
        <v>0</v>
      </c>
      <c r="CB558" s="151">
        <f>ROUND(IF($I558="Other HFC Blend",(AE558*$L558*SUMIF(Lists!$E$2:$E$133,'Quarterly Information'!$K558,Exchange_Value)+AE558*$N558*SUMIF(Lists!$E$2:$E$133,'Quarterly Information'!$M558,Exchange_Value)+AE558*$P558*SUMIF(Lists!$E$2:$E$133,'Quarterly Information'!$O558,Exchange_Value)+AE558*$R558*SUMIF(Lists!$E$2:$E$133,'Quarterly Information'!$Q558,Exchange_Value)+AE558*$T558*SUMIF(Lists!$E$2:$E$133,'Quarterly Information'!$S558,Exchange_Value))/1000,AE558*SUMIF(Lists!$E$2:$E$133,$I558,Exchange_Value)/1000),1)</f>
        <v>0</v>
      </c>
      <c r="CC558" s="151">
        <f>ROUND(IF($I558="Other HFC Blend",(AF558*$L558*SUMIF(Lists!$E$2:$E$133,'Quarterly Information'!$K558,Exchange_Value)+AF558*$N558*SUMIF(Lists!$E$2:$E$133,'Quarterly Information'!$M558,Exchange_Value)+AF558*$P558*SUMIF(Lists!$E$2:$E$133,'Quarterly Information'!$O558,Exchange_Value)+AF558*$R558*SUMIF(Lists!$E$2:$E$133,'Quarterly Information'!$Q558,Exchange_Value)+AF558*$T558*SUMIF(Lists!$E$2:$E$133,'Quarterly Information'!$S558,Exchange_Value))/1000,AF558*SUMIF(Lists!$E$2:$E$133,$I558,Exchange_Value)/1000),1)</f>
        <v>0</v>
      </c>
    </row>
    <row r="559" spans="1:81" ht="14.1">
      <c r="A559" s="18">
        <v>517</v>
      </c>
      <c r="B559" s="46" t="str">
        <f t="shared" si="332"/>
        <v/>
      </c>
      <c r="C559" s="72"/>
      <c r="D559" s="47"/>
      <c r="E559" s="81"/>
      <c r="F559" s="48"/>
      <c r="G559" s="49"/>
      <c r="H559" s="50"/>
      <c r="I559" s="48"/>
      <c r="J559" s="104"/>
      <c r="K559" s="109"/>
      <c r="L559" s="51"/>
      <c r="M559" s="48"/>
      <c r="N559" s="51"/>
      <c r="O559" s="48"/>
      <c r="P559" s="51"/>
      <c r="Q559" s="69"/>
      <c r="R559" s="51"/>
      <c r="S559" s="69"/>
      <c r="T559" s="110"/>
      <c r="U559" s="107"/>
      <c r="V559" s="48"/>
      <c r="W559" s="52"/>
      <c r="X559" s="48"/>
      <c r="Y559" s="116"/>
      <c r="Z559" s="133"/>
      <c r="AA559" s="131"/>
      <c r="AB559" s="76"/>
      <c r="AC559" s="76"/>
      <c r="AD559" s="76"/>
      <c r="AE559" s="76"/>
      <c r="AF559" s="76"/>
      <c r="AG559" s="145"/>
      <c r="AH559"/>
      <c r="AI559" s="148">
        <f t="shared" si="296"/>
        <v>0</v>
      </c>
      <c r="AJ559" s="148">
        <f t="shared" si="297"/>
        <v>0</v>
      </c>
      <c r="AK559" s="148">
        <f t="shared" si="298"/>
        <v>0</v>
      </c>
      <c r="AL559" s="148">
        <f t="shared" si="299"/>
        <v>0</v>
      </c>
      <c r="AM559" s="148">
        <f t="shared" si="300"/>
        <v>0</v>
      </c>
      <c r="AN559" s="148">
        <f t="shared" si="301"/>
        <v>0</v>
      </c>
      <c r="AO559" s="150"/>
      <c r="AP559" s="149" t="e">
        <f t="shared" si="302"/>
        <v>#DIV/0!</v>
      </c>
      <c r="AQ559" s="149" t="e">
        <f t="shared" si="303"/>
        <v>#DIV/0!</v>
      </c>
      <c r="AR559" s="149" t="e">
        <f t="shared" si="304"/>
        <v>#DIV/0!</v>
      </c>
      <c r="AS559" s="149" t="e">
        <f t="shared" si="305"/>
        <v>#DIV/0!</v>
      </c>
      <c r="AT559" s="149" t="e">
        <f t="shared" si="306"/>
        <v>#DIV/0!</v>
      </c>
      <c r="AU559" s="148">
        <f t="shared" si="307"/>
        <v>0</v>
      </c>
      <c r="AV559" s="149" t="e">
        <f t="shared" si="308"/>
        <v>#DIV/0!</v>
      </c>
      <c r="AW559" s="149" t="e">
        <f t="shared" si="309"/>
        <v>#DIV/0!</v>
      </c>
      <c r="AX559" s="149" t="e">
        <f t="shared" si="310"/>
        <v>#DIV/0!</v>
      </c>
      <c r="AY559" s="149" t="e">
        <f t="shared" si="311"/>
        <v>#DIV/0!</v>
      </c>
      <c r="AZ559" s="149" t="e">
        <f t="shared" si="312"/>
        <v>#DIV/0!</v>
      </c>
      <c r="BA559" s="148">
        <f t="shared" si="313"/>
        <v>0</v>
      </c>
      <c r="BB559" s="149" t="e">
        <f t="shared" si="314"/>
        <v>#DIV/0!</v>
      </c>
      <c r="BC559" s="149" t="e">
        <f t="shared" si="315"/>
        <v>#DIV/0!</v>
      </c>
      <c r="BD559" s="149" t="e">
        <f t="shared" si="316"/>
        <v>#DIV/0!</v>
      </c>
      <c r="BE559" s="149" t="e">
        <f t="shared" si="317"/>
        <v>#DIV/0!</v>
      </c>
      <c r="BF559" s="149" t="e">
        <f t="shared" si="318"/>
        <v>#DIV/0!</v>
      </c>
      <c r="BG559" s="148">
        <f t="shared" si="319"/>
        <v>0</v>
      </c>
      <c r="BH559" s="149" t="e">
        <f t="shared" si="320"/>
        <v>#DIV/0!</v>
      </c>
      <c r="BI559" s="149" t="e">
        <f t="shared" si="321"/>
        <v>#DIV/0!</v>
      </c>
      <c r="BJ559" s="149" t="e">
        <f t="shared" si="322"/>
        <v>#DIV/0!</v>
      </c>
      <c r="BK559" s="149" t="e">
        <f t="shared" si="323"/>
        <v>#DIV/0!</v>
      </c>
      <c r="BL559" s="149" t="e">
        <f t="shared" si="324"/>
        <v>#DIV/0!</v>
      </c>
      <c r="BM559" s="148">
        <f t="shared" si="325"/>
        <v>0</v>
      </c>
      <c r="BN559" s="149" t="e">
        <f t="shared" si="326"/>
        <v>#DIV/0!</v>
      </c>
      <c r="BO559" s="149" t="e">
        <f t="shared" si="327"/>
        <v>#DIV/0!</v>
      </c>
      <c r="BP559" s="149" t="e">
        <f t="shared" si="328"/>
        <v>#DIV/0!</v>
      </c>
      <c r="BQ559" s="149" t="e">
        <f t="shared" si="329"/>
        <v>#DIV/0!</v>
      </c>
      <c r="BR559" s="149" t="e">
        <f t="shared" si="330"/>
        <v>#DIV/0!</v>
      </c>
      <c r="BS559" s="148">
        <f t="shared" si="331"/>
        <v>0</v>
      </c>
      <c r="BT559" s="150"/>
      <c r="BU559" s="150" t="e">
        <f>VLOOKUP(I559,Lists!$D$2:$D$19,1,FALSE)</f>
        <v>#N/A</v>
      </c>
      <c r="BV559" s="150" t="e">
        <f>VLOOKUP($I559,Blends!$B$2:$B$115,1,FALSE)</f>
        <v>#N/A</v>
      </c>
      <c r="BW559" s="150"/>
      <c r="BX559" s="151">
        <f>ROUND(IF($I559="Other HFC Blend",(AA559*$L559*SUMIF(Lists!$E$2:$E$133,'Quarterly Information'!$K559,Exchange_Value)+AA559*$N559*SUMIF(Lists!$E$2:$E$133,'Quarterly Information'!$M559,Exchange_Value)+AA559*$P559*SUMIF(Lists!$E$2:$E$133,'Quarterly Information'!$O559,Exchange_Value)+AA559*$R559*SUMIF(Lists!$E$2:$E$133,'Quarterly Information'!$Q559,Exchange_Value)+AA559*$T559*SUMIF(Lists!$E$2:$E$133,'Quarterly Information'!$S559,Exchange_Value))/1000,AA559*SUMIF(Lists!$E$2:$E$133,$I559,Exchange_Value)/1000),1)</f>
        <v>0</v>
      </c>
      <c r="BY559" s="151">
        <f>ROUND(IF($I559="Other HFC Blend",(AB559*$L559*SUMIF(Lists!$E$2:$E$133,'Quarterly Information'!$K559,Exchange_Value)+AB559*$N559*SUMIF(Lists!$E$2:$E$133,'Quarterly Information'!$M559,Exchange_Value)+AB559*$P559*SUMIF(Lists!$E$2:$E$133,'Quarterly Information'!$O559,Exchange_Value)+AB559*$R559*SUMIF(Lists!$E$2:$E$133,'Quarterly Information'!$Q559,Exchange_Value)+AB559*$T559*SUMIF(Lists!$E$2:$E$133,'Quarterly Information'!$S559,Exchange_Value))/1000,AB559*SUMIF(Lists!$E$2:$E$133,$I559,Exchange_Value)/1000),1)</f>
        <v>0</v>
      </c>
      <c r="BZ559" s="151">
        <f>ROUND(IF($I559="Other HFC Blend",(AC559*$L559*SUMIF(Lists!$E$2:$E$133,'Quarterly Information'!$K559,Exchange_Value)+AC559*$N559*SUMIF(Lists!$E$2:$E$133,'Quarterly Information'!$M559,Exchange_Value)+AC559*$P559*SUMIF(Lists!$E$2:$E$133,'Quarterly Information'!$O559,Exchange_Value)+AC559*$R559*SUMIF(Lists!$E$2:$E$133,'Quarterly Information'!$Q559,Exchange_Value)+AC559*$T559*SUMIF(Lists!$E$2:$E$133,'Quarterly Information'!$S559,Exchange_Value))/1000,AC559*SUMIF(Lists!$E$2:$E$133,$I559,Exchange_Value)/1000),1)</f>
        <v>0</v>
      </c>
      <c r="CA559" s="151">
        <f>ROUND(IF($I559="Other HFC Blend",(AD559*$L559*SUMIF(Lists!$E$2:$E$133,'Quarterly Information'!$K559,Exchange_Value)+AD559*$N559*SUMIF(Lists!$E$2:$E$133,'Quarterly Information'!$M559,Exchange_Value)+AD559*$P559*SUMIF(Lists!$E$2:$E$133,'Quarterly Information'!$O559,Exchange_Value)+AD559*$R559*SUMIF(Lists!$E$2:$E$133,'Quarterly Information'!$Q559,Exchange_Value)+AD559*$T559*SUMIF(Lists!$E$2:$E$133,'Quarterly Information'!$S559,Exchange_Value))/1000,AD559*SUMIF(Lists!$E$2:$E$133,$I559,Exchange_Value)/1000),1)</f>
        <v>0</v>
      </c>
      <c r="CB559" s="151">
        <f>ROUND(IF($I559="Other HFC Blend",(AE559*$L559*SUMIF(Lists!$E$2:$E$133,'Quarterly Information'!$K559,Exchange_Value)+AE559*$N559*SUMIF(Lists!$E$2:$E$133,'Quarterly Information'!$M559,Exchange_Value)+AE559*$P559*SUMIF(Lists!$E$2:$E$133,'Quarterly Information'!$O559,Exchange_Value)+AE559*$R559*SUMIF(Lists!$E$2:$E$133,'Quarterly Information'!$Q559,Exchange_Value)+AE559*$T559*SUMIF(Lists!$E$2:$E$133,'Quarterly Information'!$S559,Exchange_Value))/1000,AE559*SUMIF(Lists!$E$2:$E$133,$I559,Exchange_Value)/1000),1)</f>
        <v>0</v>
      </c>
      <c r="CC559" s="151">
        <f>ROUND(IF($I559="Other HFC Blend",(AF559*$L559*SUMIF(Lists!$E$2:$E$133,'Quarterly Information'!$K559,Exchange_Value)+AF559*$N559*SUMIF(Lists!$E$2:$E$133,'Quarterly Information'!$M559,Exchange_Value)+AF559*$P559*SUMIF(Lists!$E$2:$E$133,'Quarterly Information'!$O559,Exchange_Value)+AF559*$R559*SUMIF(Lists!$E$2:$E$133,'Quarterly Information'!$Q559,Exchange_Value)+AF559*$T559*SUMIF(Lists!$E$2:$E$133,'Quarterly Information'!$S559,Exchange_Value))/1000,AF559*SUMIF(Lists!$E$2:$E$133,$I559,Exchange_Value)/1000),1)</f>
        <v>0</v>
      </c>
    </row>
    <row r="560" spans="1:81" ht="14.1">
      <c r="A560" s="18">
        <v>518</v>
      </c>
      <c r="B560" s="46" t="str">
        <f t="shared" si="332"/>
        <v/>
      </c>
      <c r="C560" s="72"/>
      <c r="D560" s="47"/>
      <c r="E560" s="81"/>
      <c r="F560" s="48"/>
      <c r="G560" s="49"/>
      <c r="H560" s="50"/>
      <c r="I560" s="48"/>
      <c r="J560" s="104"/>
      <c r="K560" s="109"/>
      <c r="L560" s="51"/>
      <c r="M560" s="48"/>
      <c r="N560" s="51"/>
      <c r="O560" s="48"/>
      <c r="P560" s="51"/>
      <c r="Q560" s="69"/>
      <c r="R560" s="51"/>
      <c r="S560" s="69"/>
      <c r="T560" s="110"/>
      <c r="U560" s="107"/>
      <c r="V560" s="48"/>
      <c r="W560" s="52"/>
      <c r="X560" s="48"/>
      <c r="Y560" s="116"/>
      <c r="Z560" s="133"/>
      <c r="AA560" s="131"/>
      <c r="AB560" s="76"/>
      <c r="AC560" s="76"/>
      <c r="AD560" s="76"/>
      <c r="AE560" s="76"/>
      <c r="AF560" s="76"/>
      <c r="AG560" s="145"/>
      <c r="AH560"/>
      <c r="AI560" s="148">
        <f t="shared" si="296"/>
        <v>0</v>
      </c>
      <c r="AJ560" s="148">
        <f t="shared" si="297"/>
        <v>0</v>
      </c>
      <c r="AK560" s="148">
        <f t="shared" si="298"/>
        <v>0</v>
      </c>
      <c r="AL560" s="148">
        <f t="shared" si="299"/>
        <v>0</v>
      </c>
      <c r="AM560" s="148">
        <f t="shared" si="300"/>
        <v>0</v>
      </c>
      <c r="AN560" s="148">
        <f t="shared" si="301"/>
        <v>0</v>
      </c>
      <c r="AO560" s="150"/>
      <c r="AP560" s="149" t="e">
        <f t="shared" si="302"/>
        <v>#DIV/0!</v>
      </c>
      <c r="AQ560" s="149" t="e">
        <f t="shared" si="303"/>
        <v>#DIV/0!</v>
      </c>
      <c r="AR560" s="149" t="e">
        <f t="shared" si="304"/>
        <v>#DIV/0!</v>
      </c>
      <c r="AS560" s="149" t="e">
        <f t="shared" si="305"/>
        <v>#DIV/0!</v>
      </c>
      <c r="AT560" s="149" t="e">
        <f t="shared" si="306"/>
        <v>#DIV/0!</v>
      </c>
      <c r="AU560" s="148">
        <f t="shared" si="307"/>
        <v>0</v>
      </c>
      <c r="AV560" s="149" t="e">
        <f t="shared" si="308"/>
        <v>#DIV/0!</v>
      </c>
      <c r="AW560" s="149" t="e">
        <f t="shared" si="309"/>
        <v>#DIV/0!</v>
      </c>
      <c r="AX560" s="149" t="e">
        <f t="shared" si="310"/>
        <v>#DIV/0!</v>
      </c>
      <c r="AY560" s="149" t="e">
        <f t="shared" si="311"/>
        <v>#DIV/0!</v>
      </c>
      <c r="AZ560" s="149" t="e">
        <f t="shared" si="312"/>
        <v>#DIV/0!</v>
      </c>
      <c r="BA560" s="148">
        <f t="shared" si="313"/>
        <v>0</v>
      </c>
      <c r="BB560" s="149" t="e">
        <f t="shared" si="314"/>
        <v>#DIV/0!</v>
      </c>
      <c r="BC560" s="149" t="e">
        <f t="shared" si="315"/>
        <v>#DIV/0!</v>
      </c>
      <c r="BD560" s="149" t="e">
        <f t="shared" si="316"/>
        <v>#DIV/0!</v>
      </c>
      <c r="BE560" s="149" t="e">
        <f t="shared" si="317"/>
        <v>#DIV/0!</v>
      </c>
      <c r="BF560" s="149" t="e">
        <f t="shared" si="318"/>
        <v>#DIV/0!</v>
      </c>
      <c r="BG560" s="148">
        <f t="shared" si="319"/>
        <v>0</v>
      </c>
      <c r="BH560" s="149" t="e">
        <f t="shared" si="320"/>
        <v>#DIV/0!</v>
      </c>
      <c r="BI560" s="149" t="e">
        <f t="shared" si="321"/>
        <v>#DIV/0!</v>
      </c>
      <c r="BJ560" s="149" t="e">
        <f t="shared" si="322"/>
        <v>#DIV/0!</v>
      </c>
      <c r="BK560" s="149" t="e">
        <f t="shared" si="323"/>
        <v>#DIV/0!</v>
      </c>
      <c r="BL560" s="149" t="e">
        <f t="shared" si="324"/>
        <v>#DIV/0!</v>
      </c>
      <c r="BM560" s="148">
        <f t="shared" si="325"/>
        <v>0</v>
      </c>
      <c r="BN560" s="149" t="e">
        <f t="shared" si="326"/>
        <v>#DIV/0!</v>
      </c>
      <c r="BO560" s="149" t="e">
        <f t="shared" si="327"/>
        <v>#DIV/0!</v>
      </c>
      <c r="BP560" s="149" t="e">
        <f t="shared" si="328"/>
        <v>#DIV/0!</v>
      </c>
      <c r="BQ560" s="149" t="e">
        <f t="shared" si="329"/>
        <v>#DIV/0!</v>
      </c>
      <c r="BR560" s="149" t="e">
        <f t="shared" si="330"/>
        <v>#DIV/0!</v>
      </c>
      <c r="BS560" s="148">
        <f t="shared" si="331"/>
        <v>0</v>
      </c>
      <c r="BT560" s="150"/>
      <c r="BU560" s="150" t="e">
        <f>VLOOKUP(I560,Lists!$D$2:$D$19,1,FALSE)</f>
        <v>#N/A</v>
      </c>
      <c r="BV560" s="150" t="e">
        <f>VLOOKUP($I560,Blends!$B$2:$B$115,1,FALSE)</f>
        <v>#N/A</v>
      </c>
      <c r="BW560" s="150"/>
      <c r="BX560" s="151">
        <f>ROUND(IF($I560="Other HFC Blend",(AA560*$L560*SUMIF(Lists!$E$2:$E$133,'Quarterly Information'!$K560,Exchange_Value)+AA560*$N560*SUMIF(Lists!$E$2:$E$133,'Quarterly Information'!$M560,Exchange_Value)+AA560*$P560*SUMIF(Lists!$E$2:$E$133,'Quarterly Information'!$O560,Exchange_Value)+AA560*$R560*SUMIF(Lists!$E$2:$E$133,'Quarterly Information'!$Q560,Exchange_Value)+AA560*$T560*SUMIF(Lists!$E$2:$E$133,'Quarterly Information'!$S560,Exchange_Value))/1000,AA560*SUMIF(Lists!$E$2:$E$133,$I560,Exchange_Value)/1000),1)</f>
        <v>0</v>
      </c>
      <c r="BY560" s="151">
        <f>ROUND(IF($I560="Other HFC Blend",(AB560*$L560*SUMIF(Lists!$E$2:$E$133,'Quarterly Information'!$K560,Exchange_Value)+AB560*$N560*SUMIF(Lists!$E$2:$E$133,'Quarterly Information'!$M560,Exchange_Value)+AB560*$P560*SUMIF(Lists!$E$2:$E$133,'Quarterly Information'!$O560,Exchange_Value)+AB560*$R560*SUMIF(Lists!$E$2:$E$133,'Quarterly Information'!$Q560,Exchange_Value)+AB560*$T560*SUMIF(Lists!$E$2:$E$133,'Quarterly Information'!$S560,Exchange_Value))/1000,AB560*SUMIF(Lists!$E$2:$E$133,$I560,Exchange_Value)/1000),1)</f>
        <v>0</v>
      </c>
      <c r="BZ560" s="151">
        <f>ROUND(IF($I560="Other HFC Blend",(AC560*$L560*SUMIF(Lists!$E$2:$E$133,'Quarterly Information'!$K560,Exchange_Value)+AC560*$N560*SUMIF(Lists!$E$2:$E$133,'Quarterly Information'!$M560,Exchange_Value)+AC560*$P560*SUMIF(Lists!$E$2:$E$133,'Quarterly Information'!$O560,Exchange_Value)+AC560*$R560*SUMIF(Lists!$E$2:$E$133,'Quarterly Information'!$Q560,Exchange_Value)+AC560*$T560*SUMIF(Lists!$E$2:$E$133,'Quarterly Information'!$S560,Exchange_Value))/1000,AC560*SUMIF(Lists!$E$2:$E$133,$I560,Exchange_Value)/1000),1)</f>
        <v>0</v>
      </c>
      <c r="CA560" s="151">
        <f>ROUND(IF($I560="Other HFC Blend",(AD560*$L560*SUMIF(Lists!$E$2:$E$133,'Quarterly Information'!$K560,Exchange_Value)+AD560*$N560*SUMIF(Lists!$E$2:$E$133,'Quarterly Information'!$M560,Exchange_Value)+AD560*$P560*SUMIF(Lists!$E$2:$E$133,'Quarterly Information'!$O560,Exchange_Value)+AD560*$R560*SUMIF(Lists!$E$2:$E$133,'Quarterly Information'!$Q560,Exchange_Value)+AD560*$T560*SUMIF(Lists!$E$2:$E$133,'Quarterly Information'!$S560,Exchange_Value))/1000,AD560*SUMIF(Lists!$E$2:$E$133,$I560,Exchange_Value)/1000),1)</f>
        <v>0</v>
      </c>
      <c r="CB560" s="151">
        <f>ROUND(IF($I560="Other HFC Blend",(AE560*$L560*SUMIF(Lists!$E$2:$E$133,'Quarterly Information'!$K560,Exchange_Value)+AE560*$N560*SUMIF(Lists!$E$2:$E$133,'Quarterly Information'!$M560,Exchange_Value)+AE560*$P560*SUMIF(Lists!$E$2:$E$133,'Quarterly Information'!$O560,Exchange_Value)+AE560*$R560*SUMIF(Lists!$E$2:$E$133,'Quarterly Information'!$Q560,Exchange_Value)+AE560*$T560*SUMIF(Lists!$E$2:$E$133,'Quarterly Information'!$S560,Exchange_Value))/1000,AE560*SUMIF(Lists!$E$2:$E$133,$I560,Exchange_Value)/1000),1)</f>
        <v>0</v>
      </c>
      <c r="CC560" s="151">
        <f>ROUND(IF($I560="Other HFC Blend",(AF560*$L560*SUMIF(Lists!$E$2:$E$133,'Quarterly Information'!$K560,Exchange_Value)+AF560*$N560*SUMIF(Lists!$E$2:$E$133,'Quarterly Information'!$M560,Exchange_Value)+AF560*$P560*SUMIF(Lists!$E$2:$E$133,'Quarterly Information'!$O560,Exchange_Value)+AF560*$R560*SUMIF(Lists!$E$2:$E$133,'Quarterly Information'!$Q560,Exchange_Value)+AF560*$T560*SUMIF(Lists!$E$2:$E$133,'Quarterly Information'!$S560,Exchange_Value))/1000,AF560*SUMIF(Lists!$E$2:$E$133,$I560,Exchange_Value)/1000),1)</f>
        <v>0</v>
      </c>
    </row>
    <row r="561" spans="1:81" ht="14.1">
      <c r="A561" s="18">
        <v>519</v>
      </c>
      <c r="B561" s="46" t="str">
        <f t="shared" si="332"/>
        <v/>
      </c>
      <c r="C561" s="72"/>
      <c r="D561" s="47"/>
      <c r="E561" s="81"/>
      <c r="F561" s="48"/>
      <c r="G561" s="49"/>
      <c r="H561" s="50"/>
      <c r="I561" s="48"/>
      <c r="J561" s="104"/>
      <c r="K561" s="109"/>
      <c r="L561" s="51"/>
      <c r="M561" s="48"/>
      <c r="N561" s="51"/>
      <c r="O561" s="48"/>
      <c r="P561" s="51"/>
      <c r="Q561" s="69"/>
      <c r="R561" s="51"/>
      <c r="S561" s="69"/>
      <c r="T561" s="110"/>
      <c r="U561" s="107"/>
      <c r="V561" s="48"/>
      <c r="W561" s="52"/>
      <c r="X561" s="48"/>
      <c r="Y561" s="116"/>
      <c r="Z561" s="133"/>
      <c r="AA561" s="131"/>
      <c r="AB561" s="76"/>
      <c r="AC561" s="76"/>
      <c r="AD561" s="76"/>
      <c r="AE561" s="76"/>
      <c r="AF561" s="76"/>
      <c r="AG561" s="145"/>
      <c r="AH561"/>
      <c r="AI561" s="148">
        <f t="shared" si="296"/>
        <v>0</v>
      </c>
      <c r="AJ561" s="148">
        <f t="shared" si="297"/>
        <v>0</v>
      </c>
      <c r="AK561" s="148">
        <f t="shared" si="298"/>
        <v>0</v>
      </c>
      <c r="AL561" s="148">
        <f t="shared" si="299"/>
        <v>0</v>
      </c>
      <c r="AM561" s="148">
        <f t="shared" si="300"/>
        <v>0</v>
      </c>
      <c r="AN561" s="148">
        <f t="shared" si="301"/>
        <v>0</v>
      </c>
      <c r="AO561" s="150"/>
      <c r="AP561" s="149" t="e">
        <f t="shared" si="302"/>
        <v>#DIV/0!</v>
      </c>
      <c r="AQ561" s="149" t="e">
        <f t="shared" si="303"/>
        <v>#DIV/0!</v>
      </c>
      <c r="AR561" s="149" t="e">
        <f t="shared" si="304"/>
        <v>#DIV/0!</v>
      </c>
      <c r="AS561" s="149" t="e">
        <f t="shared" si="305"/>
        <v>#DIV/0!</v>
      </c>
      <c r="AT561" s="149" t="e">
        <f t="shared" si="306"/>
        <v>#DIV/0!</v>
      </c>
      <c r="AU561" s="148">
        <f t="shared" si="307"/>
        <v>0</v>
      </c>
      <c r="AV561" s="149" t="e">
        <f t="shared" si="308"/>
        <v>#DIV/0!</v>
      </c>
      <c r="AW561" s="149" t="e">
        <f t="shared" si="309"/>
        <v>#DIV/0!</v>
      </c>
      <c r="AX561" s="149" t="e">
        <f t="shared" si="310"/>
        <v>#DIV/0!</v>
      </c>
      <c r="AY561" s="149" t="e">
        <f t="shared" si="311"/>
        <v>#DIV/0!</v>
      </c>
      <c r="AZ561" s="149" t="e">
        <f t="shared" si="312"/>
        <v>#DIV/0!</v>
      </c>
      <c r="BA561" s="148">
        <f t="shared" si="313"/>
        <v>0</v>
      </c>
      <c r="BB561" s="149" t="e">
        <f t="shared" si="314"/>
        <v>#DIV/0!</v>
      </c>
      <c r="BC561" s="149" t="e">
        <f t="shared" si="315"/>
        <v>#DIV/0!</v>
      </c>
      <c r="BD561" s="149" t="e">
        <f t="shared" si="316"/>
        <v>#DIV/0!</v>
      </c>
      <c r="BE561" s="149" t="e">
        <f t="shared" si="317"/>
        <v>#DIV/0!</v>
      </c>
      <c r="BF561" s="149" t="e">
        <f t="shared" si="318"/>
        <v>#DIV/0!</v>
      </c>
      <c r="BG561" s="148">
        <f t="shared" si="319"/>
        <v>0</v>
      </c>
      <c r="BH561" s="149" t="e">
        <f t="shared" si="320"/>
        <v>#DIV/0!</v>
      </c>
      <c r="BI561" s="149" t="e">
        <f t="shared" si="321"/>
        <v>#DIV/0!</v>
      </c>
      <c r="BJ561" s="149" t="e">
        <f t="shared" si="322"/>
        <v>#DIV/0!</v>
      </c>
      <c r="BK561" s="149" t="e">
        <f t="shared" si="323"/>
        <v>#DIV/0!</v>
      </c>
      <c r="BL561" s="149" t="e">
        <f t="shared" si="324"/>
        <v>#DIV/0!</v>
      </c>
      <c r="BM561" s="148">
        <f t="shared" si="325"/>
        <v>0</v>
      </c>
      <c r="BN561" s="149" t="e">
        <f t="shared" si="326"/>
        <v>#DIV/0!</v>
      </c>
      <c r="BO561" s="149" t="e">
        <f t="shared" si="327"/>
        <v>#DIV/0!</v>
      </c>
      <c r="BP561" s="149" t="e">
        <f t="shared" si="328"/>
        <v>#DIV/0!</v>
      </c>
      <c r="BQ561" s="149" t="e">
        <f t="shared" si="329"/>
        <v>#DIV/0!</v>
      </c>
      <c r="BR561" s="149" t="e">
        <f t="shared" si="330"/>
        <v>#DIV/0!</v>
      </c>
      <c r="BS561" s="148">
        <f t="shared" si="331"/>
        <v>0</v>
      </c>
      <c r="BT561" s="150"/>
      <c r="BU561" s="150" t="e">
        <f>VLOOKUP(I561,Lists!$D$2:$D$19,1,FALSE)</f>
        <v>#N/A</v>
      </c>
      <c r="BV561" s="150" t="e">
        <f>VLOOKUP($I561,Blends!$B$2:$B$115,1,FALSE)</f>
        <v>#N/A</v>
      </c>
      <c r="BW561" s="150"/>
      <c r="BX561" s="151">
        <f>ROUND(IF($I561="Other HFC Blend",(AA561*$L561*SUMIF(Lists!$E$2:$E$133,'Quarterly Information'!$K561,Exchange_Value)+AA561*$N561*SUMIF(Lists!$E$2:$E$133,'Quarterly Information'!$M561,Exchange_Value)+AA561*$P561*SUMIF(Lists!$E$2:$E$133,'Quarterly Information'!$O561,Exchange_Value)+AA561*$R561*SUMIF(Lists!$E$2:$E$133,'Quarterly Information'!$Q561,Exchange_Value)+AA561*$T561*SUMIF(Lists!$E$2:$E$133,'Quarterly Information'!$S561,Exchange_Value))/1000,AA561*SUMIF(Lists!$E$2:$E$133,$I561,Exchange_Value)/1000),1)</f>
        <v>0</v>
      </c>
      <c r="BY561" s="151">
        <f>ROUND(IF($I561="Other HFC Blend",(AB561*$L561*SUMIF(Lists!$E$2:$E$133,'Quarterly Information'!$K561,Exchange_Value)+AB561*$N561*SUMIF(Lists!$E$2:$E$133,'Quarterly Information'!$M561,Exchange_Value)+AB561*$P561*SUMIF(Lists!$E$2:$E$133,'Quarterly Information'!$O561,Exchange_Value)+AB561*$R561*SUMIF(Lists!$E$2:$E$133,'Quarterly Information'!$Q561,Exchange_Value)+AB561*$T561*SUMIF(Lists!$E$2:$E$133,'Quarterly Information'!$S561,Exchange_Value))/1000,AB561*SUMIF(Lists!$E$2:$E$133,$I561,Exchange_Value)/1000),1)</f>
        <v>0</v>
      </c>
      <c r="BZ561" s="151">
        <f>ROUND(IF($I561="Other HFC Blend",(AC561*$L561*SUMIF(Lists!$E$2:$E$133,'Quarterly Information'!$K561,Exchange_Value)+AC561*$N561*SUMIF(Lists!$E$2:$E$133,'Quarterly Information'!$M561,Exchange_Value)+AC561*$P561*SUMIF(Lists!$E$2:$E$133,'Quarterly Information'!$O561,Exchange_Value)+AC561*$R561*SUMIF(Lists!$E$2:$E$133,'Quarterly Information'!$Q561,Exchange_Value)+AC561*$T561*SUMIF(Lists!$E$2:$E$133,'Quarterly Information'!$S561,Exchange_Value))/1000,AC561*SUMIF(Lists!$E$2:$E$133,$I561,Exchange_Value)/1000),1)</f>
        <v>0</v>
      </c>
      <c r="CA561" s="151">
        <f>ROUND(IF($I561="Other HFC Blend",(AD561*$L561*SUMIF(Lists!$E$2:$E$133,'Quarterly Information'!$K561,Exchange_Value)+AD561*$N561*SUMIF(Lists!$E$2:$E$133,'Quarterly Information'!$M561,Exchange_Value)+AD561*$P561*SUMIF(Lists!$E$2:$E$133,'Quarterly Information'!$O561,Exchange_Value)+AD561*$R561*SUMIF(Lists!$E$2:$E$133,'Quarterly Information'!$Q561,Exchange_Value)+AD561*$T561*SUMIF(Lists!$E$2:$E$133,'Quarterly Information'!$S561,Exchange_Value))/1000,AD561*SUMIF(Lists!$E$2:$E$133,$I561,Exchange_Value)/1000),1)</f>
        <v>0</v>
      </c>
      <c r="CB561" s="151">
        <f>ROUND(IF($I561="Other HFC Blend",(AE561*$L561*SUMIF(Lists!$E$2:$E$133,'Quarterly Information'!$K561,Exchange_Value)+AE561*$N561*SUMIF(Lists!$E$2:$E$133,'Quarterly Information'!$M561,Exchange_Value)+AE561*$P561*SUMIF(Lists!$E$2:$E$133,'Quarterly Information'!$O561,Exchange_Value)+AE561*$R561*SUMIF(Lists!$E$2:$E$133,'Quarterly Information'!$Q561,Exchange_Value)+AE561*$T561*SUMIF(Lists!$E$2:$E$133,'Quarterly Information'!$S561,Exchange_Value))/1000,AE561*SUMIF(Lists!$E$2:$E$133,$I561,Exchange_Value)/1000),1)</f>
        <v>0</v>
      </c>
      <c r="CC561" s="151">
        <f>ROUND(IF($I561="Other HFC Blend",(AF561*$L561*SUMIF(Lists!$E$2:$E$133,'Quarterly Information'!$K561,Exchange_Value)+AF561*$N561*SUMIF(Lists!$E$2:$E$133,'Quarterly Information'!$M561,Exchange_Value)+AF561*$P561*SUMIF(Lists!$E$2:$E$133,'Quarterly Information'!$O561,Exchange_Value)+AF561*$R561*SUMIF(Lists!$E$2:$E$133,'Quarterly Information'!$Q561,Exchange_Value)+AF561*$T561*SUMIF(Lists!$E$2:$E$133,'Quarterly Information'!$S561,Exchange_Value))/1000,AF561*SUMIF(Lists!$E$2:$E$133,$I561,Exchange_Value)/1000),1)</f>
        <v>0</v>
      </c>
    </row>
    <row r="562" spans="1:81" ht="14.1">
      <c r="A562" s="18">
        <v>520</v>
      </c>
      <c r="B562" s="46" t="str">
        <f t="shared" si="332"/>
        <v/>
      </c>
      <c r="C562" s="72"/>
      <c r="D562" s="47"/>
      <c r="E562" s="81"/>
      <c r="F562" s="48"/>
      <c r="G562" s="49"/>
      <c r="H562" s="50"/>
      <c r="I562" s="48"/>
      <c r="J562" s="104"/>
      <c r="K562" s="109"/>
      <c r="L562" s="51"/>
      <c r="M562" s="48"/>
      <c r="N562" s="51"/>
      <c r="O562" s="48"/>
      <c r="P562" s="51"/>
      <c r="Q562" s="69"/>
      <c r="R562" s="51"/>
      <c r="S562" s="69"/>
      <c r="T562" s="110"/>
      <c r="U562" s="107"/>
      <c r="V562" s="48"/>
      <c r="W562" s="52"/>
      <c r="X562" s="48"/>
      <c r="Y562" s="116"/>
      <c r="Z562" s="133"/>
      <c r="AA562" s="131"/>
      <c r="AB562" s="76"/>
      <c r="AC562" s="76"/>
      <c r="AD562" s="76"/>
      <c r="AE562" s="76"/>
      <c r="AF562" s="76"/>
      <c r="AG562" s="145"/>
      <c r="AH562"/>
      <c r="AI562" s="148">
        <f t="shared" si="296"/>
        <v>0</v>
      </c>
      <c r="AJ562" s="148">
        <f t="shared" si="297"/>
        <v>0</v>
      </c>
      <c r="AK562" s="148">
        <f t="shared" si="298"/>
        <v>0</v>
      </c>
      <c r="AL562" s="148">
        <f t="shared" si="299"/>
        <v>0</v>
      </c>
      <c r="AM562" s="148">
        <f t="shared" si="300"/>
        <v>0</v>
      </c>
      <c r="AN562" s="148">
        <f t="shared" si="301"/>
        <v>0</v>
      </c>
      <c r="AO562" s="150"/>
      <c r="AP562" s="149" t="e">
        <f t="shared" si="302"/>
        <v>#DIV/0!</v>
      </c>
      <c r="AQ562" s="149" t="e">
        <f t="shared" si="303"/>
        <v>#DIV/0!</v>
      </c>
      <c r="AR562" s="149" t="e">
        <f t="shared" si="304"/>
        <v>#DIV/0!</v>
      </c>
      <c r="AS562" s="149" t="e">
        <f t="shared" si="305"/>
        <v>#DIV/0!</v>
      </c>
      <c r="AT562" s="149" t="e">
        <f t="shared" si="306"/>
        <v>#DIV/0!</v>
      </c>
      <c r="AU562" s="148">
        <f t="shared" si="307"/>
        <v>0</v>
      </c>
      <c r="AV562" s="149" t="e">
        <f t="shared" si="308"/>
        <v>#DIV/0!</v>
      </c>
      <c r="AW562" s="149" t="e">
        <f t="shared" si="309"/>
        <v>#DIV/0!</v>
      </c>
      <c r="AX562" s="149" t="e">
        <f t="shared" si="310"/>
        <v>#DIV/0!</v>
      </c>
      <c r="AY562" s="149" t="e">
        <f t="shared" si="311"/>
        <v>#DIV/0!</v>
      </c>
      <c r="AZ562" s="149" t="e">
        <f t="shared" si="312"/>
        <v>#DIV/0!</v>
      </c>
      <c r="BA562" s="148">
        <f t="shared" si="313"/>
        <v>0</v>
      </c>
      <c r="BB562" s="149" t="e">
        <f t="shared" si="314"/>
        <v>#DIV/0!</v>
      </c>
      <c r="BC562" s="149" t="e">
        <f t="shared" si="315"/>
        <v>#DIV/0!</v>
      </c>
      <c r="BD562" s="149" t="e">
        <f t="shared" si="316"/>
        <v>#DIV/0!</v>
      </c>
      <c r="BE562" s="149" t="e">
        <f t="shared" si="317"/>
        <v>#DIV/0!</v>
      </c>
      <c r="BF562" s="149" t="e">
        <f t="shared" si="318"/>
        <v>#DIV/0!</v>
      </c>
      <c r="BG562" s="148">
        <f t="shared" si="319"/>
        <v>0</v>
      </c>
      <c r="BH562" s="149" t="e">
        <f t="shared" si="320"/>
        <v>#DIV/0!</v>
      </c>
      <c r="BI562" s="149" t="e">
        <f t="shared" si="321"/>
        <v>#DIV/0!</v>
      </c>
      <c r="BJ562" s="149" t="e">
        <f t="shared" si="322"/>
        <v>#DIV/0!</v>
      </c>
      <c r="BK562" s="149" t="e">
        <f t="shared" si="323"/>
        <v>#DIV/0!</v>
      </c>
      <c r="BL562" s="149" t="e">
        <f t="shared" si="324"/>
        <v>#DIV/0!</v>
      </c>
      <c r="BM562" s="148">
        <f t="shared" si="325"/>
        <v>0</v>
      </c>
      <c r="BN562" s="149" t="e">
        <f t="shared" si="326"/>
        <v>#DIV/0!</v>
      </c>
      <c r="BO562" s="149" t="e">
        <f t="shared" si="327"/>
        <v>#DIV/0!</v>
      </c>
      <c r="BP562" s="149" t="e">
        <f t="shared" si="328"/>
        <v>#DIV/0!</v>
      </c>
      <c r="BQ562" s="149" t="e">
        <f t="shared" si="329"/>
        <v>#DIV/0!</v>
      </c>
      <c r="BR562" s="149" t="e">
        <f t="shared" si="330"/>
        <v>#DIV/0!</v>
      </c>
      <c r="BS562" s="148">
        <f t="shared" si="331"/>
        <v>0</v>
      </c>
      <c r="BT562" s="150"/>
      <c r="BU562" s="150" t="e">
        <f>VLOOKUP(I562,Lists!$D$2:$D$19,1,FALSE)</f>
        <v>#N/A</v>
      </c>
      <c r="BV562" s="150" t="e">
        <f>VLOOKUP($I562,Blends!$B$2:$B$115,1,FALSE)</f>
        <v>#N/A</v>
      </c>
      <c r="BW562" s="150"/>
      <c r="BX562" s="151">
        <f>ROUND(IF($I562="Other HFC Blend",(AA562*$L562*SUMIF(Lists!$E$2:$E$133,'Quarterly Information'!$K562,Exchange_Value)+AA562*$N562*SUMIF(Lists!$E$2:$E$133,'Quarterly Information'!$M562,Exchange_Value)+AA562*$P562*SUMIF(Lists!$E$2:$E$133,'Quarterly Information'!$O562,Exchange_Value)+AA562*$R562*SUMIF(Lists!$E$2:$E$133,'Quarterly Information'!$Q562,Exchange_Value)+AA562*$T562*SUMIF(Lists!$E$2:$E$133,'Quarterly Information'!$S562,Exchange_Value))/1000,AA562*SUMIF(Lists!$E$2:$E$133,$I562,Exchange_Value)/1000),1)</f>
        <v>0</v>
      </c>
      <c r="BY562" s="151">
        <f>ROUND(IF($I562="Other HFC Blend",(AB562*$L562*SUMIF(Lists!$E$2:$E$133,'Quarterly Information'!$K562,Exchange_Value)+AB562*$N562*SUMIF(Lists!$E$2:$E$133,'Quarterly Information'!$M562,Exchange_Value)+AB562*$P562*SUMIF(Lists!$E$2:$E$133,'Quarterly Information'!$O562,Exchange_Value)+AB562*$R562*SUMIF(Lists!$E$2:$E$133,'Quarterly Information'!$Q562,Exchange_Value)+AB562*$T562*SUMIF(Lists!$E$2:$E$133,'Quarterly Information'!$S562,Exchange_Value))/1000,AB562*SUMIF(Lists!$E$2:$E$133,$I562,Exchange_Value)/1000),1)</f>
        <v>0</v>
      </c>
      <c r="BZ562" s="151">
        <f>ROUND(IF($I562="Other HFC Blend",(AC562*$L562*SUMIF(Lists!$E$2:$E$133,'Quarterly Information'!$K562,Exchange_Value)+AC562*$N562*SUMIF(Lists!$E$2:$E$133,'Quarterly Information'!$M562,Exchange_Value)+AC562*$P562*SUMIF(Lists!$E$2:$E$133,'Quarterly Information'!$O562,Exchange_Value)+AC562*$R562*SUMIF(Lists!$E$2:$E$133,'Quarterly Information'!$Q562,Exchange_Value)+AC562*$T562*SUMIF(Lists!$E$2:$E$133,'Quarterly Information'!$S562,Exchange_Value))/1000,AC562*SUMIF(Lists!$E$2:$E$133,$I562,Exchange_Value)/1000),1)</f>
        <v>0</v>
      </c>
      <c r="CA562" s="151">
        <f>ROUND(IF($I562="Other HFC Blend",(AD562*$L562*SUMIF(Lists!$E$2:$E$133,'Quarterly Information'!$K562,Exchange_Value)+AD562*$N562*SUMIF(Lists!$E$2:$E$133,'Quarterly Information'!$M562,Exchange_Value)+AD562*$P562*SUMIF(Lists!$E$2:$E$133,'Quarterly Information'!$O562,Exchange_Value)+AD562*$R562*SUMIF(Lists!$E$2:$E$133,'Quarterly Information'!$Q562,Exchange_Value)+AD562*$T562*SUMIF(Lists!$E$2:$E$133,'Quarterly Information'!$S562,Exchange_Value))/1000,AD562*SUMIF(Lists!$E$2:$E$133,$I562,Exchange_Value)/1000),1)</f>
        <v>0</v>
      </c>
      <c r="CB562" s="151">
        <f>ROUND(IF($I562="Other HFC Blend",(AE562*$L562*SUMIF(Lists!$E$2:$E$133,'Quarterly Information'!$K562,Exchange_Value)+AE562*$N562*SUMIF(Lists!$E$2:$E$133,'Quarterly Information'!$M562,Exchange_Value)+AE562*$P562*SUMIF(Lists!$E$2:$E$133,'Quarterly Information'!$O562,Exchange_Value)+AE562*$R562*SUMIF(Lists!$E$2:$E$133,'Quarterly Information'!$Q562,Exchange_Value)+AE562*$T562*SUMIF(Lists!$E$2:$E$133,'Quarterly Information'!$S562,Exchange_Value))/1000,AE562*SUMIF(Lists!$E$2:$E$133,$I562,Exchange_Value)/1000),1)</f>
        <v>0</v>
      </c>
      <c r="CC562" s="151">
        <f>ROUND(IF($I562="Other HFC Blend",(AF562*$L562*SUMIF(Lists!$E$2:$E$133,'Quarterly Information'!$K562,Exchange_Value)+AF562*$N562*SUMIF(Lists!$E$2:$E$133,'Quarterly Information'!$M562,Exchange_Value)+AF562*$P562*SUMIF(Lists!$E$2:$E$133,'Quarterly Information'!$O562,Exchange_Value)+AF562*$R562*SUMIF(Lists!$E$2:$E$133,'Quarterly Information'!$Q562,Exchange_Value)+AF562*$T562*SUMIF(Lists!$E$2:$E$133,'Quarterly Information'!$S562,Exchange_Value))/1000,AF562*SUMIF(Lists!$E$2:$E$133,$I562,Exchange_Value)/1000),1)</f>
        <v>0</v>
      </c>
    </row>
    <row r="563" spans="1:81" ht="14.1">
      <c r="A563" s="18">
        <v>521</v>
      </c>
      <c r="B563" s="46" t="str">
        <f t="shared" si="332"/>
        <v/>
      </c>
      <c r="C563" s="72"/>
      <c r="D563" s="47"/>
      <c r="E563" s="81"/>
      <c r="F563" s="48"/>
      <c r="G563" s="49"/>
      <c r="H563" s="50"/>
      <c r="I563" s="48"/>
      <c r="J563" s="104"/>
      <c r="K563" s="109"/>
      <c r="L563" s="51"/>
      <c r="M563" s="48"/>
      <c r="N563" s="51"/>
      <c r="O563" s="48"/>
      <c r="P563" s="51"/>
      <c r="Q563" s="69"/>
      <c r="R563" s="51"/>
      <c r="S563" s="69"/>
      <c r="T563" s="110"/>
      <c r="U563" s="107"/>
      <c r="V563" s="48"/>
      <c r="W563" s="52"/>
      <c r="X563" s="48"/>
      <c r="Y563" s="116"/>
      <c r="Z563" s="133"/>
      <c r="AA563" s="131"/>
      <c r="AB563" s="76"/>
      <c r="AC563" s="76"/>
      <c r="AD563" s="76"/>
      <c r="AE563" s="76"/>
      <c r="AF563" s="76"/>
      <c r="AG563" s="145"/>
      <c r="AH563"/>
      <c r="AI563" s="148">
        <f t="shared" si="296"/>
        <v>0</v>
      </c>
      <c r="AJ563" s="148">
        <f t="shared" si="297"/>
        <v>0</v>
      </c>
      <c r="AK563" s="148">
        <f t="shared" si="298"/>
        <v>0</v>
      </c>
      <c r="AL563" s="148">
        <f t="shared" si="299"/>
        <v>0</v>
      </c>
      <c r="AM563" s="148">
        <f t="shared" si="300"/>
        <v>0</v>
      </c>
      <c r="AN563" s="148">
        <f t="shared" si="301"/>
        <v>0</v>
      </c>
      <c r="AO563" s="150"/>
      <c r="AP563" s="149" t="e">
        <f t="shared" si="302"/>
        <v>#DIV/0!</v>
      </c>
      <c r="AQ563" s="149" t="e">
        <f t="shared" si="303"/>
        <v>#DIV/0!</v>
      </c>
      <c r="AR563" s="149" t="e">
        <f t="shared" si="304"/>
        <v>#DIV/0!</v>
      </c>
      <c r="AS563" s="149" t="e">
        <f t="shared" si="305"/>
        <v>#DIV/0!</v>
      </c>
      <c r="AT563" s="149" t="e">
        <f t="shared" si="306"/>
        <v>#DIV/0!</v>
      </c>
      <c r="AU563" s="148">
        <f t="shared" si="307"/>
        <v>0</v>
      </c>
      <c r="AV563" s="149" t="e">
        <f t="shared" si="308"/>
        <v>#DIV/0!</v>
      </c>
      <c r="AW563" s="149" t="e">
        <f t="shared" si="309"/>
        <v>#DIV/0!</v>
      </c>
      <c r="AX563" s="149" t="e">
        <f t="shared" si="310"/>
        <v>#DIV/0!</v>
      </c>
      <c r="AY563" s="149" t="e">
        <f t="shared" si="311"/>
        <v>#DIV/0!</v>
      </c>
      <c r="AZ563" s="149" t="e">
        <f t="shared" si="312"/>
        <v>#DIV/0!</v>
      </c>
      <c r="BA563" s="148">
        <f t="shared" si="313"/>
        <v>0</v>
      </c>
      <c r="BB563" s="149" t="e">
        <f t="shared" si="314"/>
        <v>#DIV/0!</v>
      </c>
      <c r="BC563" s="149" t="e">
        <f t="shared" si="315"/>
        <v>#DIV/0!</v>
      </c>
      <c r="BD563" s="149" t="e">
        <f t="shared" si="316"/>
        <v>#DIV/0!</v>
      </c>
      <c r="BE563" s="149" t="e">
        <f t="shared" si="317"/>
        <v>#DIV/0!</v>
      </c>
      <c r="BF563" s="149" t="e">
        <f t="shared" si="318"/>
        <v>#DIV/0!</v>
      </c>
      <c r="BG563" s="148">
        <f t="shared" si="319"/>
        <v>0</v>
      </c>
      <c r="BH563" s="149" t="e">
        <f t="shared" si="320"/>
        <v>#DIV/0!</v>
      </c>
      <c r="BI563" s="149" t="e">
        <f t="shared" si="321"/>
        <v>#DIV/0!</v>
      </c>
      <c r="BJ563" s="149" t="e">
        <f t="shared" si="322"/>
        <v>#DIV/0!</v>
      </c>
      <c r="BK563" s="149" t="e">
        <f t="shared" si="323"/>
        <v>#DIV/0!</v>
      </c>
      <c r="BL563" s="149" t="e">
        <f t="shared" si="324"/>
        <v>#DIV/0!</v>
      </c>
      <c r="BM563" s="148">
        <f t="shared" si="325"/>
        <v>0</v>
      </c>
      <c r="BN563" s="149" t="e">
        <f t="shared" si="326"/>
        <v>#DIV/0!</v>
      </c>
      <c r="BO563" s="149" t="e">
        <f t="shared" si="327"/>
        <v>#DIV/0!</v>
      </c>
      <c r="BP563" s="149" t="e">
        <f t="shared" si="328"/>
        <v>#DIV/0!</v>
      </c>
      <c r="BQ563" s="149" t="e">
        <f t="shared" si="329"/>
        <v>#DIV/0!</v>
      </c>
      <c r="BR563" s="149" t="e">
        <f t="shared" si="330"/>
        <v>#DIV/0!</v>
      </c>
      <c r="BS563" s="148">
        <f t="shared" si="331"/>
        <v>0</v>
      </c>
      <c r="BT563" s="150"/>
      <c r="BU563" s="150" t="e">
        <f>VLOOKUP(I563,Lists!$D$2:$D$19,1,FALSE)</f>
        <v>#N/A</v>
      </c>
      <c r="BV563" s="150" t="e">
        <f>VLOOKUP($I563,Blends!$B$2:$B$115,1,FALSE)</f>
        <v>#N/A</v>
      </c>
      <c r="BW563" s="150"/>
      <c r="BX563" s="151">
        <f>ROUND(IF($I563="Other HFC Blend",(AA563*$L563*SUMIF(Lists!$E$2:$E$133,'Quarterly Information'!$K563,Exchange_Value)+AA563*$N563*SUMIF(Lists!$E$2:$E$133,'Quarterly Information'!$M563,Exchange_Value)+AA563*$P563*SUMIF(Lists!$E$2:$E$133,'Quarterly Information'!$O563,Exchange_Value)+AA563*$R563*SUMIF(Lists!$E$2:$E$133,'Quarterly Information'!$Q563,Exchange_Value)+AA563*$T563*SUMIF(Lists!$E$2:$E$133,'Quarterly Information'!$S563,Exchange_Value))/1000,AA563*SUMIF(Lists!$E$2:$E$133,$I563,Exchange_Value)/1000),1)</f>
        <v>0</v>
      </c>
      <c r="BY563" s="151">
        <f>ROUND(IF($I563="Other HFC Blend",(AB563*$L563*SUMIF(Lists!$E$2:$E$133,'Quarterly Information'!$K563,Exchange_Value)+AB563*$N563*SUMIF(Lists!$E$2:$E$133,'Quarterly Information'!$M563,Exchange_Value)+AB563*$P563*SUMIF(Lists!$E$2:$E$133,'Quarterly Information'!$O563,Exchange_Value)+AB563*$R563*SUMIF(Lists!$E$2:$E$133,'Quarterly Information'!$Q563,Exchange_Value)+AB563*$T563*SUMIF(Lists!$E$2:$E$133,'Quarterly Information'!$S563,Exchange_Value))/1000,AB563*SUMIF(Lists!$E$2:$E$133,$I563,Exchange_Value)/1000),1)</f>
        <v>0</v>
      </c>
      <c r="BZ563" s="151">
        <f>ROUND(IF($I563="Other HFC Blend",(AC563*$L563*SUMIF(Lists!$E$2:$E$133,'Quarterly Information'!$K563,Exchange_Value)+AC563*$N563*SUMIF(Lists!$E$2:$E$133,'Quarterly Information'!$M563,Exchange_Value)+AC563*$P563*SUMIF(Lists!$E$2:$E$133,'Quarterly Information'!$O563,Exchange_Value)+AC563*$R563*SUMIF(Lists!$E$2:$E$133,'Quarterly Information'!$Q563,Exchange_Value)+AC563*$T563*SUMIF(Lists!$E$2:$E$133,'Quarterly Information'!$S563,Exchange_Value))/1000,AC563*SUMIF(Lists!$E$2:$E$133,$I563,Exchange_Value)/1000),1)</f>
        <v>0</v>
      </c>
      <c r="CA563" s="151">
        <f>ROUND(IF($I563="Other HFC Blend",(AD563*$L563*SUMIF(Lists!$E$2:$E$133,'Quarterly Information'!$K563,Exchange_Value)+AD563*$N563*SUMIF(Lists!$E$2:$E$133,'Quarterly Information'!$M563,Exchange_Value)+AD563*$P563*SUMIF(Lists!$E$2:$E$133,'Quarterly Information'!$O563,Exchange_Value)+AD563*$R563*SUMIF(Lists!$E$2:$E$133,'Quarterly Information'!$Q563,Exchange_Value)+AD563*$T563*SUMIF(Lists!$E$2:$E$133,'Quarterly Information'!$S563,Exchange_Value))/1000,AD563*SUMIF(Lists!$E$2:$E$133,$I563,Exchange_Value)/1000),1)</f>
        <v>0</v>
      </c>
      <c r="CB563" s="151">
        <f>ROUND(IF($I563="Other HFC Blend",(AE563*$L563*SUMIF(Lists!$E$2:$E$133,'Quarterly Information'!$K563,Exchange_Value)+AE563*$N563*SUMIF(Lists!$E$2:$E$133,'Quarterly Information'!$M563,Exchange_Value)+AE563*$P563*SUMIF(Lists!$E$2:$E$133,'Quarterly Information'!$O563,Exchange_Value)+AE563*$R563*SUMIF(Lists!$E$2:$E$133,'Quarterly Information'!$Q563,Exchange_Value)+AE563*$T563*SUMIF(Lists!$E$2:$E$133,'Quarterly Information'!$S563,Exchange_Value))/1000,AE563*SUMIF(Lists!$E$2:$E$133,$I563,Exchange_Value)/1000),1)</f>
        <v>0</v>
      </c>
      <c r="CC563" s="151">
        <f>ROUND(IF($I563="Other HFC Blend",(AF563*$L563*SUMIF(Lists!$E$2:$E$133,'Quarterly Information'!$K563,Exchange_Value)+AF563*$N563*SUMIF(Lists!$E$2:$E$133,'Quarterly Information'!$M563,Exchange_Value)+AF563*$P563*SUMIF(Lists!$E$2:$E$133,'Quarterly Information'!$O563,Exchange_Value)+AF563*$R563*SUMIF(Lists!$E$2:$E$133,'Quarterly Information'!$Q563,Exchange_Value)+AF563*$T563*SUMIF(Lists!$E$2:$E$133,'Quarterly Information'!$S563,Exchange_Value))/1000,AF563*SUMIF(Lists!$E$2:$E$133,$I563,Exchange_Value)/1000),1)</f>
        <v>0</v>
      </c>
    </row>
    <row r="564" spans="1:81" ht="14.1">
      <c r="A564" s="18">
        <v>522</v>
      </c>
      <c r="B564" s="46" t="str">
        <f t="shared" si="332"/>
        <v/>
      </c>
      <c r="C564" s="72"/>
      <c r="D564" s="47"/>
      <c r="E564" s="81"/>
      <c r="F564" s="48"/>
      <c r="G564" s="49"/>
      <c r="H564" s="50"/>
      <c r="I564" s="48"/>
      <c r="J564" s="104"/>
      <c r="K564" s="109"/>
      <c r="L564" s="51"/>
      <c r="M564" s="48"/>
      <c r="N564" s="51"/>
      <c r="O564" s="48"/>
      <c r="P564" s="51"/>
      <c r="Q564" s="69"/>
      <c r="R564" s="51"/>
      <c r="S564" s="69"/>
      <c r="T564" s="110"/>
      <c r="U564" s="107"/>
      <c r="V564" s="48"/>
      <c r="W564" s="52"/>
      <c r="X564" s="48"/>
      <c r="Y564" s="116"/>
      <c r="Z564" s="133"/>
      <c r="AA564" s="131"/>
      <c r="AB564" s="76"/>
      <c r="AC564" s="76"/>
      <c r="AD564" s="76"/>
      <c r="AE564" s="76"/>
      <c r="AF564" s="76"/>
      <c r="AG564" s="145"/>
      <c r="AH564"/>
      <c r="AI564" s="148">
        <f t="shared" si="296"/>
        <v>0</v>
      </c>
      <c r="AJ564" s="148">
        <f t="shared" si="297"/>
        <v>0</v>
      </c>
      <c r="AK564" s="148">
        <f t="shared" si="298"/>
        <v>0</v>
      </c>
      <c r="AL564" s="148">
        <f t="shared" si="299"/>
        <v>0</v>
      </c>
      <c r="AM564" s="148">
        <f t="shared" si="300"/>
        <v>0</v>
      </c>
      <c r="AN564" s="148">
        <f t="shared" si="301"/>
        <v>0</v>
      </c>
      <c r="AO564" s="150"/>
      <c r="AP564" s="149" t="e">
        <f t="shared" si="302"/>
        <v>#DIV/0!</v>
      </c>
      <c r="AQ564" s="149" t="e">
        <f t="shared" si="303"/>
        <v>#DIV/0!</v>
      </c>
      <c r="AR564" s="149" t="e">
        <f t="shared" si="304"/>
        <v>#DIV/0!</v>
      </c>
      <c r="AS564" s="149" t="e">
        <f t="shared" si="305"/>
        <v>#DIV/0!</v>
      </c>
      <c r="AT564" s="149" t="e">
        <f t="shared" si="306"/>
        <v>#DIV/0!</v>
      </c>
      <c r="AU564" s="148">
        <f t="shared" si="307"/>
        <v>0</v>
      </c>
      <c r="AV564" s="149" t="e">
        <f t="shared" si="308"/>
        <v>#DIV/0!</v>
      </c>
      <c r="AW564" s="149" t="e">
        <f t="shared" si="309"/>
        <v>#DIV/0!</v>
      </c>
      <c r="AX564" s="149" t="e">
        <f t="shared" si="310"/>
        <v>#DIV/0!</v>
      </c>
      <c r="AY564" s="149" t="e">
        <f t="shared" si="311"/>
        <v>#DIV/0!</v>
      </c>
      <c r="AZ564" s="149" t="e">
        <f t="shared" si="312"/>
        <v>#DIV/0!</v>
      </c>
      <c r="BA564" s="148">
        <f t="shared" si="313"/>
        <v>0</v>
      </c>
      <c r="BB564" s="149" t="e">
        <f t="shared" si="314"/>
        <v>#DIV/0!</v>
      </c>
      <c r="BC564" s="149" t="e">
        <f t="shared" si="315"/>
        <v>#DIV/0!</v>
      </c>
      <c r="BD564" s="149" t="e">
        <f t="shared" si="316"/>
        <v>#DIV/0!</v>
      </c>
      <c r="BE564" s="149" t="e">
        <f t="shared" si="317"/>
        <v>#DIV/0!</v>
      </c>
      <c r="BF564" s="149" t="e">
        <f t="shared" si="318"/>
        <v>#DIV/0!</v>
      </c>
      <c r="BG564" s="148">
        <f t="shared" si="319"/>
        <v>0</v>
      </c>
      <c r="BH564" s="149" t="e">
        <f t="shared" si="320"/>
        <v>#DIV/0!</v>
      </c>
      <c r="BI564" s="149" t="e">
        <f t="shared" si="321"/>
        <v>#DIV/0!</v>
      </c>
      <c r="BJ564" s="149" t="e">
        <f t="shared" si="322"/>
        <v>#DIV/0!</v>
      </c>
      <c r="BK564" s="149" t="e">
        <f t="shared" si="323"/>
        <v>#DIV/0!</v>
      </c>
      <c r="BL564" s="149" t="e">
        <f t="shared" si="324"/>
        <v>#DIV/0!</v>
      </c>
      <c r="BM564" s="148">
        <f t="shared" si="325"/>
        <v>0</v>
      </c>
      <c r="BN564" s="149" t="e">
        <f t="shared" si="326"/>
        <v>#DIV/0!</v>
      </c>
      <c r="BO564" s="149" t="e">
        <f t="shared" si="327"/>
        <v>#DIV/0!</v>
      </c>
      <c r="BP564" s="149" t="e">
        <f t="shared" si="328"/>
        <v>#DIV/0!</v>
      </c>
      <c r="BQ564" s="149" t="e">
        <f t="shared" si="329"/>
        <v>#DIV/0!</v>
      </c>
      <c r="BR564" s="149" t="e">
        <f t="shared" si="330"/>
        <v>#DIV/0!</v>
      </c>
      <c r="BS564" s="148">
        <f t="shared" si="331"/>
        <v>0</v>
      </c>
      <c r="BT564" s="150"/>
      <c r="BU564" s="150" t="e">
        <f>VLOOKUP(I564,Lists!$D$2:$D$19,1,FALSE)</f>
        <v>#N/A</v>
      </c>
      <c r="BV564" s="150" t="e">
        <f>VLOOKUP($I564,Blends!$B$2:$B$115,1,FALSE)</f>
        <v>#N/A</v>
      </c>
      <c r="BW564" s="150"/>
      <c r="BX564" s="151">
        <f>ROUND(IF($I564="Other HFC Blend",(AA564*$L564*SUMIF(Lists!$E$2:$E$133,'Quarterly Information'!$K564,Exchange_Value)+AA564*$N564*SUMIF(Lists!$E$2:$E$133,'Quarterly Information'!$M564,Exchange_Value)+AA564*$P564*SUMIF(Lists!$E$2:$E$133,'Quarterly Information'!$O564,Exchange_Value)+AA564*$R564*SUMIF(Lists!$E$2:$E$133,'Quarterly Information'!$Q564,Exchange_Value)+AA564*$T564*SUMIF(Lists!$E$2:$E$133,'Quarterly Information'!$S564,Exchange_Value))/1000,AA564*SUMIF(Lists!$E$2:$E$133,$I564,Exchange_Value)/1000),1)</f>
        <v>0</v>
      </c>
      <c r="BY564" s="151">
        <f>ROUND(IF($I564="Other HFC Blend",(AB564*$L564*SUMIF(Lists!$E$2:$E$133,'Quarterly Information'!$K564,Exchange_Value)+AB564*$N564*SUMIF(Lists!$E$2:$E$133,'Quarterly Information'!$M564,Exchange_Value)+AB564*$P564*SUMIF(Lists!$E$2:$E$133,'Quarterly Information'!$O564,Exchange_Value)+AB564*$R564*SUMIF(Lists!$E$2:$E$133,'Quarterly Information'!$Q564,Exchange_Value)+AB564*$T564*SUMIF(Lists!$E$2:$E$133,'Quarterly Information'!$S564,Exchange_Value))/1000,AB564*SUMIF(Lists!$E$2:$E$133,$I564,Exchange_Value)/1000),1)</f>
        <v>0</v>
      </c>
      <c r="BZ564" s="151">
        <f>ROUND(IF($I564="Other HFC Blend",(AC564*$L564*SUMIF(Lists!$E$2:$E$133,'Quarterly Information'!$K564,Exchange_Value)+AC564*$N564*SUMIF(Lists!$E$2:$E$133,'Quarterly Information'!$M564,Exchange_Value)+AC564*$P564*SUMIF(Lists!$E$2:$E$133,'Quarterly Information'!$O564,Exchange_Value)+AC564*$R564*SUMIF(Lists!$E$2:$E$133,'Quarterly Information'!$Q564,Exchange_Value)+AC564*$T564*SUMIF(Lists!$E$2:$E$133,'Quarterly Information'!$S564,Exchange_Value))/1000,AC564*SUMIF(Lists!$E$2:$E$133,$I564,Exchange_Value)/1000),1)</f>
        <v>0</v>
      </c>
      <c r="CA564" s="151">
        <f>ROUND(IF($I564="Other HFC Blend",(AD564*$L564*SUMIF(Lists!$E$2:$E$133,'Quarterly Information'!$K564,Exchange_Value)+AD564*$N564*SUMIF(Lists!$E$2:$E$133,'Quarterly Information'!$M564,Exchange_Value)+AD564*$P564*SUMIF(Lists!$E$2:$E$133,'Quarterly Information'!$O564,Exchange_Value)+AD564*$R564*SUMIF(Lists!$E$2:$E$133,'Quarterly Information'!$Q564,Exchange_Value)+AD564*$T564*SUMIF(Lists!$E$2:$E$133,'Quarterly Information'!$S564,Exchange_Value))/1000,AD564*SUMIF(Lists!$E$2:$E$133,$I564,Exchange_Value)/1000),1)</f>
        <v>0</v>
      </c>
      <c r="CB564" s="151">
        <f>ROUND(IF($I564="Other HFC Blend",(AE564*$L564*SUMIF(Lists!$E$2:$E$133,'Quarterly Information'!$K564,Exchange_Value)+AE564*$N564*SUMIF(Lists!$E$2:$E$133,'Quarterly Information'!$M564,Exchange_Value)+AE564*$P564*SUMIF(Lists!$E$2:$E$133,'Quarterly Information'!$O564,Exchange_Value)+AE564*$R564*SUMIF(Lists!$E$2:$E$133,'Quarterly Information'!$Q564,Exchange_Value)+AE564*$T564*SUMIF(Lists!$E$2:$E$133,'Quarterly Information'!$S564,Exchange_Value))/1000,AE564*SUMIF(Lists!$E$2:$E$133,$I564,Exchange_Value)/1000),1)</f>
        <v>0</v>
      </c>
      <c r="CC564" s="151">
        <f>ROUND(IF($I564="Other HFC Blend",(AF564*$L564*SUMIF(Lists!$E$2:$E$133,'Quarterly Information'!$K564,Exchange_Value)+AF564*$N564*SUMIF(Lists!$E$2:$E$133,'Quarterly Information'!$M564,Exchange_Value)+AF564*$P564*SUMIF(Lists!$E$2:$E$133,'Quarterly Information'!$O564,Exchange_Value)+AF564*$R564*SUMIF(Lists!$E$2:$E$133,'Quarterly Information'!$Q564,Exchange_Value)+AF564*$T564*SUMIF(Lists!$E$2:$E$133,'Quarterly Information'!$S564,Exchange_Value))/1000,AF564*SUMIF(Lists!$E$2:$E$133,$I564,Exchange_Value)/1000),1)</f>
        <v>0</v>
      </c>
    </row>
    <row r="565" spans="1:81" ht="14.1">
      <c r="A565" s="18">
        <v>523</v>
      </c>
      <c r="B565" s="46" t="str">
        <f t="shared" si="332"/>
        <v/>
      </c>
      <c r="C565" s="72"/>
      <c r="D565" s="47"/>
      <c r="E565" s="81"/>
      <c r="F565" s="48"/>
      <c r="G565" s="49"/>
      <c r="H565" s="50"/>
      <c r="I565" s="48"/>
      <c r="J565" s="104"/>
      <c r="K565" s="109"/>
      <c r="L565" s="51"/>
      <c r="M565" s="48"/>
      <c r="N565" s="51"/>
      <c r="O565" s="48"/>
      <c r="P565" s="51"/>
      <c r="Q565" s="69"/>
      <c r="R565" s="51"/>
      <c r="S565" s="69"/>
      <c r="T565" s="110"/>
      <c r="U565" s="107"/>
      <c r="V565" s="48"/>
      <c r="W565" s="52"/>
      <c r="X565" s="48"/>
      <c r="Y565" s="116"/>
      <c r="Z565" s="133"/>
      <c r="AA565" s="131"/>
      <c r="AB565" s="76"/>
      <c r="AC565" s="76"/>
      <c r="AD565" s="76"/>
      <c r="AE565" s="76"/>
      <c r="AF565" s="76"/>
      <c r="AG565" s="145"/>
      <c r="AH565"/>
      <c r="AI565" s="148">
        <f t="shared" si="296"/>
        <v>0</v>
      </c>
      <c r="AJ565" s="148">
        <f t="shared" si="297"/>
        <v>0</v>
      </c>
      <c r="AK565" s="148">
        <f t="shared" si="298"/>
        <v>0</v>
      </c>
      <c r="AL565" s="148">
        <f t="shared" si="299"/>
        <v>0</v>
      </c>
      <c r="AM565" s="148">
        <f t="shared" si="300"/>
        <v>0</v>
      </c>
      <c r="AN565" s="148">
        <f t="shared" si="301"/>
        <v>0</v>
      </c>
      <c r="AO565" s="150"/>
      <c r="AP565" s="149" t="e">
        <f t="shared" si="302"/>
        <v>#DIV/0!</v>
      </c>
      <c r="AQ565" s="149" t="e">
        <f t="shared" si="303"/>
        <v>#DIV/0!</v>
      </c>
      <c r="AR565" s="149" t="e">
        <f t="shared" si="304"/>
        <v>#DIV/0!</v>
      </c>
      <c r="AS565" s="149" t="e">
        <f t="shared" si="305"/>
        <v>#DIV/0!</v>
      </c>
      <c r="AT565" s="149" t="e">
        <f t="shared" si="306"/>
        <v>#DIV/0!</v>
      </c>
      <c r="AU565" s="148">
        <f t="shared" si="307"/>
        <v>0</v>
      </c>
      <c r="AV565" s="149" t="e">
        <f t="shared" si="308"/>
        <v>#DIV/0!</v>
      </c>
      <c r="AW565" s="149" t="e">
        <f t="shared" si="309"/>
        <v>#DIV/0!</v>
      </c>
      <c r="AX565" s="149" t="e">
        <f t="shared" si="310"/>
        <v>#DIV/0!</v>
      </c>
      <c r="AY565" s="149" t="e">
        <f t="shared" si="311"/>
        <v>#DIV/0!</v>
      </c>
      <c r="AZ565" s="149" t="e">
        <f t="shared" si="312"/>
        <v>#DIV/0!</v>
      </c>
      <c r="BA565" s="148">
        <f t="shared" si="313"/>
        <v>0</v>
      </c>
      <c r="BB565" s="149" t="e">
        <f t="shared" si="314"/>
        <v>#DIV/0!</v>
      </c>
      <c r="BC565" s="149" t="e">
        <f t="shared" si="315"/>
        <v>#DIV/0!</v>
      </c>
      <c r="BD565" s="149" t="e">
        <f t="shared" si="316"/>
        <v>#DIV/0!</v>
      </c>
      <c r="BE565" s="149" t="e">
        <f t="shared" si="317"/>
        <v>#DIV/0!</v>
      </c>
      <c r="BF565" s="149" t="e">
        <f t="shared" si="318"/>
        <v>#DIV/0!</v>
      </c>
      <c r="BG565" s="148">
        <f t="shared" si="319"/>
        <v>0</v>
      </c>
      <c r="BH565" s="149" t="e">
        <f t="shared" si="320"/>
        <v>#DIV/0!</v>
      </c>
      <c r="BI565" s="149" t="e">
        <f t="shared" si="321"/>
        <v>#DIV/0!</v>
      </c>
      <c r="BJ565" s="149" t="e">
        <f t="shared" si="322"/>
        <v>#DIV/0!</v>
      </c>
      <c r="BK565" s="149" t="e">
        <f t="shared" si="323"/>
        <v>#DIV/0!</v>
      </c>
      <c r="BL565" s="149" t="e">
        <f t="shared" si="324"/>
        <v>#DIV/0!</v>
      </c>
      <c r="BM565" s="148">
        <f t="shared" si="325"/>
        <v>0</v>
      </c>
      <c r="BN565" s="149" t="e">
        <f t="shared" si="326"/>
        <v>#DIV/0!</v>
      </c>
      <c r="BO565" s="149" t="e">
        <f t="shared" si="327"/>
        <v>#DIV/0!</v>
      </c>
      <c r="BP565" s="149" t="e">
        <f t="shared" si="328"/>
        <v>#DIV/0!</v>
      </c>
      <c r="BQ565" s="149" t="e">
        <f t="shared" si="329"/>
        <v>#DIV/0!</v>
      </c>
      <c r="BR565" s="149" t="e">
        <f t="shared" si="330"/>
        <v>#DIV/0!</v>
      </c>
      <c r="BS565" s="148">
        <f t="shared" si="331"/>
        <v>0</v>
      </c>
      <c r="BT565" s="150"/>
      <c r="BU565" s="150" t="e">
        <f>VLOOKUP(I565,Lists!$D$2:$D$19,1,FALSE)</f>
        <v>#N/A</v>
      </c>
      <c r="BV565" s="150" t="e">
        <f>VLOOKUP($I565,Blends!$B$2:$B$115,1,FALSE)</f>
        <v>#N/A</v>
      </c>
      <c r="BW565" s="150"/>
      <c r="BX565" s="151">
        <f>ROUND(IF($I565="Other HFC Blend",(AA565*$L565*SUMIF(Lists!$E$2:$E$133,'Quarterly Information'!$K565,Exchange_Value)+AA565*$N565*SUMIF(Lists!$E$2:$E$133,'Quarterly Information'!$M565,Exchange_Value)+AA565*$P565*SUMIF(Lists!$E$2:$E$133,'Quarterly Information'!$O565,Exchange_Value)+AA565*$R565*SUMIF(Lists!$E$2:$E$133,'Quarterly Information'!$Q565,Exchange_Value)+AA565*$T565*SUMIF(Lists!$E$2:$E$133,'Quarterly Information'!$S565,Exchange_Value))/1000,AA565*SUMIF(Lists!$E$2:$E$133,$I565,Exchange_Value)/1000),1)</f>
        <v>0</v>
      </c>
      <c r="BY565" s="151">
        <f>ROUND(IF($I565="Other HFC Blend",(AB565*$L565*SUMIF(Lists!$E$2:$E$133,'Quarterly Information'!$K565,Exchange_Value)+AB565*$N565*SUMIF(Lists!$E$2:$E$133,'Quarterly Information'!$M565,Exchange_Value)+AB565*$P565*SUMIF(Lists!$E$2:$E$133,'Quarterly Information'!$O565,Exchange_Value)+AB565*$R565*SUMIF(Lists!$E$2:$E$133,'Quarterly Information'!$Q565,Exchange_Value)+AB565*$T565*SUMIF(Lists!$E$2:$E$133,'Quarterly Information'!$S565,Exchange_Value))/1000,AB565*SUMIF(Lists!$E$2:$E$133,$I565,Exchange_Value)/1000),1)</f>
        <v>0</v>
      </c>
      <c r="BZ565" s="151">
        <f>ROUND(IF($I565="Other HFC Blend",(AC565*$L565*SUMIF(Lists!$E$2:$E$133,'Quarterly Information'!$K565,Exchange_Value)+AC565*$N565*SUMIF(Lists!$E$2:$E$133,'Quarterly Information'!$M565,Exchange_Value)+AC565*$P565*SUMIF(Lists!$E$2:$E$133,'Quarterly Information'!$O565,Exchange_Value)+AC565*$R565*SUMIF(Lists!$E$2:$E$133,'Quarterly Information'!$Q565,Exchange_Value)+AC565*$T565*SUMIF(Lists!$E$2:$E$133,'Quarterly Information'!$S565,Exchange_Value))/1000,AC565*SUMIF(Lists!$E$2:$E$133,$I565,Exchange_Value)/1000),1)</f>
        <v>0</v>
      </c>
      <c r="CA565" s="151">
        <f>ROUND(IF($I565="Other HFC Blend",(AD565*$L565*SUMIF(Lists!$E$2:$E$133,'Quarterly Information'!$K565,Exchange_Value)+AD565*$N565*SUMIF(Lists!$E$2:$E$133,'Quarterly Information'!$M565,Exchange_Value)+AD565*$P565*SUMIF(Lists!$E$2:$E$133,'Quarterly Information'!$O565,Exchange_Value)+AD565*$R565*SUMIF(Lists!$E$2:$E$133,'Quarterly Information'!$Q565,Exchange_Value)+AD565*$T565*SUMIF(Lists!$E$2:$E$133,'Quarterly Information'!$S565,Exchange_Value))/1000,AD565*SUMIF(Lists!$E$2:$E$133,$I565,Exchange_Value)/1000),1)</f>
        <v>0</v>
      </c>
      <c r="CB565" s="151">
        <f>ROUND(IF($I565="Other HFC Blend",(AE565*$L565*SUMIF(Lists!$E$2:$E$133,'Quarterly Information'!$K565,Exchange_Value)+AE565*$N565*SUMIF(Lists!$E$2:$E$133,'Quarterly Information'!$M565,Exchange_Value)+AE565*$P565*SUMIF(Lists!$E$2:$E$133,'Quarterly Information'!$O565,Exchange_Value)+AE565*$R565*SUMIF(Lists!$E$2:$E$133,'Quarterly Information'!$Q565,Exchange_Value)+AE565*$T565*SUMIF(Lists!$E$2:$E$133,'Quarterly Information'!$S565,Exchange_Value))/1000,AE565*SUMIF(Lists!$E$2:$E$133,$I565,Exchange_Value)/1000),1)</f>
        <v>0</v>
      </c>
      <c r="CC565" s="151">
        <f>ROUND(IF($I565="Other HFC Blend",(AF565*$L565*SUMIF(Lists!$E$2:$E$133,'Quarterly Information'!$K565,Exchange_Value)+AF565*$N565*SUMIF(Lists!$E$2:$E$133,'Quarterly Information'!$M565,Exchange_Value)+AF565*$P565*SUMIF(Lists!$E$2:$E$133,'Quarterly Information'!$O565,Exchange_Value)+AF565*$R565*SUMIF(Lists!$E$2:$E$133,'Quarterly Information'!$Q565,Exchange_Value)+AF565*$T565*SUMIF(Lists!$E$2:$E$133,'Quarterly Information'!$S565,Exchange_Value))/1000,AF565*SUMIF(Lists!$E$2:$E$133,$I565,Exchange_Value)/1000),1)</f>
        <v>0</v>
      </c>
    </row>
    <row r="566" spans="1:81" ht="14.1">
      <c r="A566" s="18">
        <v>524</v>
      </c>
      <c r="B566" s="46" t="str">
        <f t="shared" si="332"/>
        <v/>
      </c>
      <c r="C566" s="72"/>
      <c r="D566" s="47"/>
      <c r="E566" s="81"/>
      <c r="F566" s="48"/>
      <c r="G566" s="49"/>
      <c r="H566" s="50"/>
      <c r="I566" s="48"/>
      <c r="J566" s="104"/>
      <c r="K566" s="109"/>
      <c r="L566" s="51"/>
      <c r="M566" s="48"/>
      <c r="N566" s="51"/>
      <c r="O566" s="48"/>
      <c r="P566" s="51"/>
      <c r="Q566" s="69"/>
      <c r="R566" s="51"/>
      <c r="S566" s="69"/>
      <c r="T566" s="110"/>
      <c r="U566" s="107"/>
      <c r="V566" s="48"/>
      <c r="W566" s="52"/>
      <c r="X566" s="48"/>
      <c r="Y566" s="116"/>
      <c r="Z566" s="133"/>
      <c r="AA566" s="131"/>
      <c r="AB566" s="76"/>
      <c r="AC566" s="76"/>
      <c r="AD566" s="76"/>
      <c r="AE566" s="76"/>
      <c r="AF566" s="76"/>
      <c r="AG566" s="145"/>
      <c r="AH566"/>
      <c r="AI566" s="148">
        <f t="shared" si="296"/>
        <v>0</v>
      </c>
      <c r="AJ566" s="148">
        <f t="shared" si="297"/>
        <v>0</v>
      </c>
      <c r="AK566" s="148">
        <f t="shared" si="298"/>
        <v>0</v>
      </c>
      <c r="AL566" s="148">
        <f t="shared" si="299"/>
        <v>0</v>
      </c>
      <c r="AM566" s="148">
        <f t="shared" si="300"/>
        <v>0</v>
      </c>
      <c r="AN566" s="148">
        <f t="shared" si="301"/>
        <v>0</v>
      </c>
      <c r="AO566" s="150"/>
      <c r="AP566" s="149" t="e">
        <f t="shared" si="302"/>
        <v>#DIV/0!</v>
      </c>
      <c r="AQ566" s="149" t="e">
        <f t="shared" si="303"/>
        <v>#DIV/0!</v>
      </c>
      <c r="AR566" s="149" t="e">
        <f t="shared" si="304"/>
        <v>#DIV/0!</v>
      </c>
      <c r="AS566" s="149" t="e">
        <f t="shared" si="305"/>
        <v>#DIV/0!</v>
      </c>
      <c r="AT566" s="149" t="e">
        <f t="shared" si="306"/>
        <v>#DIV/0!</v>
      </c>
      <c r="AU566" s="148">
        <f t="shared" si="307"/>
        <v>0</v>
      </c>
      <c r="AV566" s="149" t="e">
        <f t="shared" si="308"/>
        <v>#DIV/0!</v>
      </c>
      <c r="AW566" s="149" t="e">
        <f t="shared" si="309"/>
        <v>#DIV/0!</v>
      </c>
      <c r="AX566" s="149" t="e">
        <f t="shared" si="310"/>
        <v>#DIV/0!</v>
      </c>
      <c r="AY566" s="149" t="e">
        <f t="shared" si="311"/>
        <v>#DIV/0!</v>
      </c>
      <c r="AZ566" s="149" t="e">
        <f t="shared" si="312"/>
        <v>#DIV/0!</v>
      </c>
      <c r="BA566" s="148">
        <f t="shared" si="313"/>
        <v>0</v>
      </c>
      <c r="BB566" s="149" t="e">
        <f t="shared" si="314"/>
        <v>#DIV/0!</v>
      </c>
      <c r="BC566" s="149" t="e">
        <f t="shared" si="315"/>
        <v>#DIV/0!</v>
      </c>
      <c r="BD566" s="149" t="e">
        <f t="shared" si="316"/>
        <v>#DIV/0!</v>
      </c>
      <c r="BE566" s="149" t="e">
        <f t="shared" si="317"/>
        <v>#DIV/0!</v>
      </c>
      <c r="BF566" s="149" t="e">
        <f t="shared" si="318"/>
        <v>#DIV/0!</v>
      </c>
      <c r="BG566" s="148">
        <f t="shared" si="319"/>
        <v>0</v>
      </c>
      <c r="BH566" s="149" t="e">
        <f t="shared" si="320"/>
        <v>#DIV/0!</v>
      </c>
      <c r="BI566" s="149" t="e">
        <f t="shared" si="321"/>
        <v>#DIV/0!</v>
      </c>
      <c r="BJ566" s="149" t="e">
        <f t="shared" si="322"/>
        <v>#DIV/0!</v>
      </c>
      <c r="BK566" s="149" t="e">
        <f t="shared" si="323"/>
        <v>#DIV/0!</v>
      </c>
      <c r="BL566" s="149" t="e">
        <f t="shared" si="324"/>
        <v>#DIV/0!</v>
      </c>
      <c r="BM566" s="148">
        <f t="shared" si="325"/>
        <v>0</v>
      </c>
      <c r="BN566" s="149" t="e">
        <f t="shared" si="326"/>
        <v>#DIV/0!</v>
      </c>
      <c r="BO566" s="149" t="e">
        <f t="shared" si="327"/>
        <v>#DIV/0!</v>
      </c>
      <c r="BP566" s="149" t="e">
        <f t="shared" si="328"/>
        <v>#DIV/0!</v>
      </c>
      <c r="BQ566" s="149" t="e">
        <f t="shared" si="329"/>
        <v>#DIV/0!</v>
      </c>
      <c r="BR566" s="149" t="e">
        <f t="shared" si="330"/>
        <v>#DIV/0!</v>
      </c>
      <c r="BS566" s="148">
        <f t="shared" si="331"/>
        <v>0</v>
      </c>
      <c r="BT566" s="150"/>
      <c r="BU566" s="150" t="e">
        <f>VLOOKUP(I566,Lists!$D$2:$D$19,1,FALSE)</f>
        <v>#N/A</v>
      </c>
      <c r="BV566" s="150" t="e">
        <f>VLOOKUP($I566,Blends!$B$2:$B$115,1,FALSE)</f>
        <v>#N/A</v>
      </c>
      <c r="BW566" s="150"/>
      <c r="BX566" s="151">
        <f>ROUND(IF($I566="Other HFC Blend",(AA566*$L566*SUMIF(Lists!$E$2:$E$133,'Quarterly Information'!$K566,Exchange_Value)+AA566*$N566*SUMIF(Lists!$E$2:$E$133,'Quarterly Information'!$M566,Exchange_Value)+AA566*$P566*SUMIF(Lists!$E$2:$E$133,'Quarterly Information'!$O566,Exchange_Value)+AA566*$R566*SUMIF(Lists!$E$2:$E$133,'Quarterly Information'!$Q566,Exchange_Value)+AA566*$T566*SUMIF(Lists!$E$2:$E$133,'Quarterly Information'!$S566,Exchange_Value))/1000,AA566*SUMIF(Lists!$E$2:$E$133,$I566,Exchange_Value)/1000),1)</f>
        <v>0</v>
      </c>
      <c r="BY566" s="151">
        <f>ROUND(IF($I566="Other HFC Blend",(AB566*$L566*SUMIF(Lists!$E$2:$E$133,'Quarterly Information'!$K566,Exchange_Value)+AB566*$N566*SUMIF(Lists!$E$2:$E$133,'Quarterly Information'!$M566,Exchange_Value)+AB566*$P566*SUMIF(Lists!$E$2:$E$133,'Quarterly Information'!$O566,Exchange_Value)+AB566*$R566*SUMIF(Lists!$E$2:$E$133,'Quarterly Information'!$Q566,Exchange_Value)+AB566*$T566*SUMIF(Lists!$E$2:$E$133,'Quarterly Information'!$S566,Exchange_Value))/1000,AB566*SUMIF(Lists!$E$2:$E$133,$I566,Exchange_Value)/1000),1)</f>
        <v>0</v>
      </c>
      <c r="BZ566" s="151">
        <f>ROUND(IF($I566="Other HFC Blend",(AC566*$L566*SUMIF(Lists!$E$2:$E$133,'Quarterly Information'!$K566,Exchange_Value)+AC566*$N566*SUMIF(Lists!$E$2:$E$133,'Quarterly Information'!$M566,Exchange_Value)+AC566*$P566*SUMIF(Lists!$E$2:$E$133,'Quarterly Information'!$O566,Exchange_Value)+AC566*$R566*SUMIF(Lists!$E$2:$E$133,'Quarterly Information'!$Q566,Exchange_Value)+AC566*$T566*SUMIF(Lists!$E$2:$E$133,'Quarterly Information'!$S566,Exchange_Value))/1000,AC566*SUMIF(Lists!$E$2:$E$133,$I566,Exchange_Value)/1000),1)</f>
        <v>0</v>
      </c>
      <c r="CA566" s="151">
        <f>ROUND(IF($I566="Other HFC Blend",(AD566*$L566*SUMIF(Lists!$E$2:$E$133,'Quarterly Information'!$K566,Exchange_Value)+AD566*$N566*SUMIF(Lists!$E$2:$E$133,'Quarterly Information'!$M566,Exchange_Value)+AD566*$P566*SUMIF(Lists!$E$2:$E$133,'Quarterly Information'!$O566,Exchange_Value)+AD566*$R566*SUMIF(Lists!$E$2:$E$133,'Quarterly Information'!$Q566,Exchange_Value)+AD566*$T566*SUMIF(Lists!$E$2:$E$133,'Quarterly Information'!$S566,Exchange_Value))/1000,AD566*SUMIF(Lists!$E$2:$E$133,$I566,Exchange_Value)/1000),1)</f>
        <v>0</v>
      </c>
      <c r="CB566" s="151">
        <f>ROUND(IF($I566="Other HFC Blend",(AE566*$L566*SUMIF(Lists!$E$2:$E$133,'Quarterly Information'!$K566,Exchange_Value)+AE566*$N566*SUMIF(Lists!$E$2:$E$133,'Quarterly Information'!$M566,Exchange_Value)+AE566*$P566*SUMIF(Lists!$E$2:$E$133,'Quarterly Information'!$O566,Exchange_Value)+AE566*$R566*SUMIF(Lists!$E$2:$E$133,'Quarterly Information'!$Q566,Exchange_Value)+AE566*$T566*SUMIF(Lists!$E$2:$E$133,'Quarterly Information'!$S566,Exchange_Value))/1000,AE566*SUMIF(Lists!$E$2:$E$133,$I566,Exchange_Value)/1000),1)</f>
        <v>0</v>
      </c>
      <c r="CC566" s="151">
        <f>ROUND(IF($I566="Other HFC Blend",(AF566*$L566*SUMIF(Lists!$E$2:$E$133,'Quarterly Information'!$K566,Exchange_Value)+AF566*$N566*SUMIF(Lists!$E$2:$E$133,'Quarterly Information'!$M566,Exchange_Value)+AF566*$P566*SUMIF(Lists!$E$2:$E$133,'Quarterly Information'!$O566,Exchange_Value)+AF566*$R566*SUMIF(Lists!$E$2:$E$133,'Quarterly Information'!$Q566,Exchange_Value)+AF566*$T566*SUMIF(Lists!$E$2:$E$133,'Quarterly Information'!$S566,Exchange_Value))/1000,AF566*SUMIF(Lists!$E$2:$E$133,$I566,Exchange_Value)/1000),1)</f>
        <v>0</v>
      </c>
    </row>
    <row r="567" spans="1:81" ht="14.1">
      <c r="A567" s="18">
        <v>525</v>
      </c>
      <c r="B567" s="46" t="str">
        <f t="shared" si="332"/>
        <v/>
      </c>
      <c r="C567" s="72"/>
      <c r="D567" s="47"/>
      <c r="E567" s="81"/>
      <c r="F567" s="48"/>
      <c r="G567" s="49"/>
      <c r="H567" s="50"/>
      <c r="I567" s="48"/>
      <c r="J567" s="104"/>
      <c r="K567" s="109"/>
      <c r="L567" s="51"/>
      <c r="M567" s="48"/>
      <c r="N567" s="51"/>
      <c r="O567" s="48"/>
      <c r="P567" s="51"/>
      <c r="Q567" s="69"/>
      <c r="R567" s="51"/>
      <c r="S567" s="69"/>
      <c r="T567" s="110"/>
      <c r="U567" s="107"/>
      <c r="V567" s="48"/>
      <c r="W567" s="52"/>
      <c r="X567" s="48"/>
      <c r="Y567" s="116"/>
      <c r="Z567" s="133"/>
      <c r="AA567" s="131"/>
      <c r="AB567" s="76"/>
      <c r="AC567" s="76"/>
      <c r="AD567" s="76"/>
      <c r="AE567" s="76"/>
      <c r="AF567" s="76"/>
      <c r="AG567" s="145"/>
      <c r="AH567"/>
      <c r="AI567" s="148">
        <f t="shared" si="296"/>
        <v>0</v>
      </c>
      <c r="AJ567" s="148">
        <f t="shared" si="297"/>
        <v>0</v>
      </c>
      <c r="AK567" s="148">
        <f t="shared" si="298"/>
        <v>0</v>
      </c>
      <c r="AL567" s="148">
        <f t="shared" si="299"/>
        <v>0</v>
      </c>
      <c r="AM567" s="148">
        <f t="shared" si="300"/>
        <v>0</v>
      </c>
      <c r="AN567" s="148">
        <f t="shared" si="301"/>
        <v>0</v>
      </c>
      <c r="AO567" s="150"/>
      <c r="AP567" s="149" t="e">
        <f t="shared" si="302"/>
        <v>#DIV/0!</v>
      </c>
      <c r="AQ567" s="149" t="e">
        <f t="shared" si="303"/>
        <v>#DIV/0!</v>
      </c>
      <c r="AR567" s="149" t="e">
        <f t="shared" si="304"/>
        <v>#DIV/0!</v>
      </c>
      <c r="AS567" s="149" t="e">
        <f t="shared" si="305"/>
        <v>#DIV/0!</v>
      </c>
      <c r="AT567" s="149" t="e">
        <f t="shared" si="306"/>
        <v>#DIV/0!</v>
      </c>
      <c r="AU567" s="148">
        <f t="shared" si="307"/>
        <v>0</v>
      </c>
      <c r="AV567" s="149" t="e">
        <f t="shared" si="308"/>
        <v>#DIV/0!</v>
      </c>
      <c r="AW567" s="149" t="e">
        <f t="shared" si="309"/>
        <v>#DIV/0!</v>
      </c>
      <c r="AX567" s="149" t="e">
        <f t="shared" si="310"/>
        <v>#DIV/0!</v>
      </c>
      <c r="AY567" s="149" t="e">
        <f t="shared" si="311"/>
        <v>#DIV/0!</v>
      </c>
      <c r="AZ567" s="149" t="e">
        <f t="shared" si="312"/>
        <v>#DIV/0!</v>
      </c>
      <c r="BA567" s="148">
        <f t="shared" si="313"/>
        <v>0</v>
      </c>
      <c r="BB567" s="149" t="e">
        <f t="shared" si="314"/>
        <v>#DIV/0!</v>
      </c>
      <c r="BC567" s="149" t="e">
        <f t="shared" si="315"/>
        <v>#DIV/0!</v>
      </c>
      <c r="BD567" s="149" t="e">
        <f t="shared" si="316"/>
        <v>#DIV/0!</v>
      </c>
      <c r="BE567" s="149" t="e">
        <f t="shared" si="317"/>
        <v>#DIV/0!</v>
      </c>
      <c r="BF567" s="149" t="e">
        <f t="shared" si="318"/>
        <v>#DIV/0!</v>
      </c>
      <c r="BG567" s="148">
        <f t="shared" si="319"/>
        <v>0</v>
      </c>
      <c r="BH567" s="149" t="e">
        <f t="shared" si="320"/>
        <v>#DIV/0!</v>
      </c>
      <c r="BI567" s="149" t="e">
        <f t="shared" si="321"/>
        <v>#DIV/0!</v>
      </c>
      <c r="BJ567" s="149" t="e">
        <f t="shared" si="322"/>
        <v>#DIV/0!</v>
      </c>
      <c r="BK567" s="149" t="e">
        <f t="shared" si="323"/>
        <v>#DIV/0!</v>
      </c>
      <c r="BL567" s="149" t="e">
        <f t="shared" si="324"/>
        <v>#DIV/0!</v>
      </c>
      <c r="BM567" s="148">
        <f t="shared" si="325"/>
        <v>0</v>
      </c>
      <c r="BN567" s="149" t="e">
        <f t="shared" si="326"/>
        <v>#DIV/0!</v>
      </c>
      <c r="BO567" s="149" t="e">
        <f t="shared" si="327"/>
        <v>#DIV/0!</v>
      </c>
      <c r="BP567" s="149" t="e">
        <f t="shared" si="328"/>
        <v>#DIV/0!</v>
      </c>
      <c r="BQ567" s="149" t="e">
        <f t="shared" si="329"/>
        <v>#DIV/0!</v>
      </c>
      <c r="BR567" s="149" t="e">
        <f t="shared" si="330"/>
        <v>#DIV/0!</v>
      </c>
      <c r="BS567" s="148">
        <f t="shared" si="331"/>
        <v>0</v>
      </c>
      <c r="BT567" s="150"/>
      <c r="BU567" s="150" t="e">
        <f>VLOOKUP(I567,Lists!$D$2:$D$19,1,FALSE)</f>
        <v>#N/A</v>
      </c>
      <c r="BV567" s="150" t="e">
        <f>VLOOKUP($I567,Blends!$B$2:$B$115,1,FALSE)</f>
        <v>#N/A</v>
      </c>
      <c r="BW567" s="150"/>
      <c r="BX567" s="151">
        <f>ROUND(IF($I567="Other HFC Blend",(AA567*$L567*SUMIF(Lists!$E$2:$E$133,'Quarterly Information'!$K567,Exchange_Value)+AA567*$N567*SUMIF(Lists!$E$2:$E$133,'Quarterly Information'!$M567,Exchange_Value)+AA567*$P567*SUMIF(Lists!$E$2:$E$133,'Quarterly Information'!$O567,Exchange_Value)+AA567*$R567*SUMIF(Lists!$E$2:$E$133,'Quarterly Information'!$Q567,Exchange_Value)+AA567*$T567*SUMIF(Lists!$E$2:$E$133,'Quarterly Information'!$S567,Exchange_Value))/1000,AA567*SUMIF(Lists!$E$2:$E$133,$I567,Exchange_Value)/1000),1)</f>
        <v>0</v>
      </c>
      <c r="BY567" s="151">
        <f>ROUND(IF($I567="Other HFC Blend",(AB567*$L567*SUMIF(Lists!$E$2:$E$133,'Quarterly Information'!$K567,Exchange_Value)+AB567*$N567*SUMIF(Lists!$E$2:$E$133,'Quarterly Information'!$M567,Exchange_Value)+AB567*$P567*SUMIF(Lists!$E$2:$E$133,'Quarterly Information'!$O567,Exchange_Value)+AB567*$R567*SUMIF(Lists!$E$2:$E$133,'Quarterly Information'!$Q567,Exchange_Value)+AB567*$T567*SUMIF(Lists!$E$2:$E$133,'Quarterly Information'!$S567,Exchange_Value))/1000,AB567*SUMIF(Lists!$E$2:$E$133,$I567,Exchange_Value)/1000),1)</f>
        <v>0</v>
      </c>
      <c r="BZ567" s="151">
        <f>ROUND(IF($I567="Other HFC Blend",(AC567*$L567*SUMIF(Lists!$E$2:$E$133,'Quarterly Information'!$K567,Exchange_Value)+AC567*$N567*SUMIF(Lists!$E$2:$E$133,'Quarterly Information'!$M567,Exchange_Value)+AC567*$P567*SUMIF(Lists!$E$2:$E$133,'Quarterly Information'!$O567,Exchange_Value)+AC567*$R567*SUMIF(Lists!$E$2:$E$133,'Quarterly Information'!$Q567,Exchange_Value)+AC567*$T567*SUMIF(Lists!$E$2:$E$133,'Quarterly Information'!$S567,Exchange_Value))/1000,AC567*SUMIF(Lists!$E$2:$E$133,$I567,Exchange_Value)/1000),1)</f>
        <v>0</v>
      </c>
      <c r="CA567" s="151">
        <f>ROUND(IF($I567="Other HFC Blend",(AD567*$L567*SUMIF(Lists!$E$2:$E$133,'Quarterly Information'!$K567,Exchange_Value)+AD567*$N567*SUMIF(Lists!$E$2:$E$133,'Quarterly Information'!$M567,Exchange_Value)+AD567*$P567*SUMIF(Lists!$E$2:$E$133,'Quarterly Information'!$O567,Exchange_Value)+AD567*$R567*SUMIF(Lists!$E$2:$E$133,'Quarterly Information'!$Q567,Exchange_Value)+AD567*$T567*SUMIF(Lists!$E$2:$E$133,'Quarterly Information'!$S567,Exchange_Value))/1000,AD567*SUMIF(Lists!$E$2:$E$133,$I567,Exchange_Value)/1000),1)</f>
        <v>0</v>
      </c>
      <c r="CB567" s="151">
        <f>ROUND(IF($I567="Other HFC Blend",(AE567*$L567*SUMIF(Lists!$E$2:$E$133,'Quarterly Information'!$K567,Exchange_Value)+AE567*$N567*SUMIF(Lists!$E$2:$E$133,'Quarterly Information'!$M567,Exchange_Value)+AE567*$P567*SUMIF(Lists!$E$2:$E$133,'Quarterly Information'!$O567,Exchange_Value)+AE567*$R567*SUMIF(Lists!$E$2:$E$133,'Quarterly Information'!$Q567,Exchange_Value)+AE567*$T567*SUMIF(Lists!$E$2:$E$133,'Quarterly Information'!$S567,Exchange_Value))/1000,AE567*SUMIF(Lists!$E$2:$E$133,$I567,Exchange_Value)/1000),1)</f>
        <v>0</v>
      </c>
      <c r="CC567" s="151">
        <f>ROUND(IF($I567="Other HFC Blend",(AF567*$L567*SUMIF(Lists!$E$2:$E$133,'Quarterly Information'!$K567,Exchange_Value)+AF567*$N567*SUMIF(Lists!$E$2:$E$133,'Quarterly Information'!$M567,Exchange_Value)+AF567*$P567*SUMIF(Lists!$E$2:$E$133,'Quarterly Information'!$O567,Exchange_Value)+AF567*$R567*SUMIF(Lists!$E$2:$E$133,'Quarterly Information'!$Q567,Exchange_Value)+AF567*$T567*SUMIF(Lists!$E$2:$E$133,'Quarterly Information'!$S567,Exchange_Value))/1000,AF567*SUMIF(Lists!$E$2:$E$133,$I567,Exchange_Value)/1000),1)</f>
        <v>0</v>
      </c>
    </row>
    <row r="568" spans="1:81" ht="14.1">
      <c r="A568" s="18">
        <v>526</v>
      </c>
      <c r="B568" s="46" t="str">
        <f t="shared" si="332"/>
        <v/>
      </c>
      <c r="C568" s="72"/>
      <c r="D568" s="47"/>
      <c r="E568" s="81"/>
      <c r="F568" s="48"/>
      <c r="G568" s="49"/>
      <c r="H568" s="50"/>
      <c r="I568" s="48"/>
      <c r="J568" s="104"/>
      <c r="K568" s="109"/>
      <c r="L568" s="51"/>
      <c r="M568" s="48"/>
      <c r="N568" s="51"/>
      <c r="O568" s="48"/>
      <c r="P568" s="51"/>
      <c r="Q568" s="69"/>
      <c r="R568" s="51"/>
      <c r="S568" s="69"/>
      <c r="T568" s="110"/>
      <c r="U568" s="107"/>
      <c r="V568" s="48"/>
      <c r="W568" s="52"/>
      <c r="X568" s="48"/>
      <c r="Y568" s="116"/>
      <c r="Z568" s="133"/>
      <c r="AA568" s="131"/>
      <c r="AB568" s="76"/>
      <c r="AC568" s="76"/>
      <c r="AD568" s="76"/>
      <c r="AE568" s="76"/>
      <c r="AF568" s="76"/>
      <c r="AG568" s="145"/>
      <c r="AH568"/>
      <c r="AI568" s="148">
        <f t="shared" si="296"/>
        <v>0</v>
      </c>
      <c r="AJ568" s="148">
        <f t="shared" si="297"/>
        <v>0</v>
      </c>
      <c r="AK568" s="148">
        <f t="shared" si="298"/>
        <v>0</v>
      </c>
      <c r="AL568" s="148">
        <f t="shared" si="299"/>
        <v>0</v>
      </c>
      <c r="AM568" s="148">
        <f t="shared" si="300"/>
        <v>0</v>
      </c>
      <c r="AN568" s="148">
        <f t="shared" si="301"/>
        <v>0</v>
      </c>
      <c r="AO568" s="150"/>
      <c r="AP568" s="149" t="e">
        <f t="shared" si="302"/>
        <v>#DIV/0!</v>
      </c>
      <c r="AQ568" s="149" t="e">
        <f t="shared" si="303"/>
        <v>#DIV/0!</v>
      </c>
      <c r="AR568" s="149" t="e">
        <f t="shared" si="304"/>
        <v>#DIV/0!</v>
      </c>
      <c r="AS568" s="149" t="e">
        <f t="shared" si="305"/>
        <v>#DIV/0!</v>
      </c>
      <c r="AT568" s="149" t="e">
        <f t="shared" si="306"/>
        <v>#DIV/0!</v>
      </c>
      <c r="AU568" s="148">
        <f t="shared" si="307"/>
        <v>0</v>
      </c>
      <c r="AV568" s="149" t="e">
        <f t="shared" si="308"/>
        <v>#DIV/0!</v>
      </c>
      <c r="AW568" s="149" t="e">
        <f t="shared" si="309"/>
        <v>#DIV/0!</v>
      </c>
      <c r="AX568" s="149" t="e">
        <f t="shared" si="310"/>
        <v>#DIV/0!</v>
      </c>
      <c r="AY568" s="149" t="e">
        <f t="shared" si="311"/>
        <v>#DIV/0!</v>
      </c>
      <c r="AZ568" s="149" t="e">
        <f t="shared" si="312"/>
        <v>#DIV/0!</v>
      </c>
      <c r="BA568" s="148">
        <f t="shared" si="313"/>
        <v>0</v>
      </c>
      <c r="BB568" s="149" t="e">
        <f t="shared" si="314"/>
        <v>#DIV/0!</v>
      </c>
      <c r="BC568" s="149" t="e">
        <f t="shared" si="315"/>
        <v>#DIV/0!</v>
      </c>
      <c r="BD568" s="149" t="e">
        <f t="shared" si="316"/>
        <v>#DIV/0!</v>
      </c>
      <c r="BE568" s="149" t="e">
        <f t="shared" si="317"/>
        <v>#DIV/0!</v>
      </c>
      <c r="BF568" s="149" t="e">
        <f t="shared" si="318"/>
        <v>#DIV/0!</v>
      </c>
      <c r="BG568" s="148">
        <f t="shared" si="319"/>
        <v>0</v>
      </c>
      <c r="BH568" s="149" t="e">
        <f t="shared" si="320"/>
        <v>#DIV/0!</v>
      </c>
      <c r="BI568" s="149" t="e">
        <f t="shared" si="321"/>
        <v>#DIV/0!</v>
      </c>
      <c r="BJ568" s="149" t="e">
        <f t="shared" si="322"/>
        <v>#DIV/0!</v>
      </c>
      <c r="BK568" s="149" t="e">
        <f t="shared" si="323"/>
        <v>#DIV/0!</v>
      </c>
      <c r="BL568" s="149" t="e">
        <f t="shared" si="324"/>
        <v>#DIV/0!</v>
      </c>
      <c r="BM568" s="148">
        <f t="shared" si="325"/>
        <v>0</v>
      </c>
      <c r="BN568" s="149" t="e">
        <f t="shared" si="326"/>
        <v>#DIV/0!</v>
      </c>
      <c r="BO568" s="149" t="e">
        <f t="shared" si="327"/>
        <v>#DIV/0!</v>
      </c>
      <c r="BP568" s="149" t="e">
        <f t="shared" si="328"/>
        <v>#DIV/0!</v>
      </c>
      <c r="BQ568" s="149" t="e">
        <f t="shared" si="329"/>
        <v>#DIV/0!</v>
      </c>
      <c r="BR568" s="149" t="e">
        <f t="shared" si="330"/>
        <v>#DIV/0!</v>
      </c>
      <c r="BS568" s="148">
        <f t="shared" si="331"/>
        <v>0</v>
      </c>
      <c r="BT568" s="150"/>
      <c r="BU568" s="150" t="e">
        <f>VLOOKUP(I568,Lists!$D$2:$D$19,1,FALSE)</f>
        <v>#N/A</v>
      </c>
      <c r="BV568" s="150" t="e">
        <f>VLOOKUP($I568,Blends!$B$2:$B$115,1,FALSE)</f>
        <v>#N/A</v>
      </c>
      <c r="BW568" s="150"/>
      <c r="BX568" s="151">
        <f>ROUND(IF($I568="Other HFC Blend",(AA568*$L568*SUMIF(Lists!$E$2:$E$133,'Quarterly Information'!$K568,Exchange_Value)+AA568*$N568*SUMIF(Lists!$E$2:$E$133,'Quarterly Information'!$M568,Exchange_Value)+AA568*$P568*SUMIF(Lists!$E$2:$E$133,'Quarterly Information'!$O568,Exchange_Value)+AA568*$R568*SUMIF(Lists!$E$2:$E$133,'Quarterly Information'!$Q568,Exchange_Value)+AA568*$T568*SUMIF(Lists!$E$2:$E$133,'Quarterly Information'!$S568,Exchange_Value))/1000,AA568*SUMIF(Lists!$E$2:$E$133,$I568,Exchange_Value)/1000),1)</f>
        <v>0</v>
      </c>
      <c r="BY568" s="151">
        <f>ROUND(IF($I568="Other HFC Blend",(AB568*$L568*SUMIF(Lists!$E$2:$E$133,'Quarterly Information'!$K568,Exchange_Value)+AB568*$N568*SUMIF(Lists!$E$2:$E$133,'Quarterly Information'!$M568,Exchange_Value)+AB568*$P568*SUMIF(Lists!$E$2:$E$133,'Quarterly Information'!$O568,Exchange_Value)+AB568*$R568*SUMIF(Lists!$E$2:$E$133,'Quarterly Information'!$Q568,Exchange_Value)+AB568*$T568*SUMIF(Lists!$E$2:$E$133,'Quarterly Information'!$S568,Exchange_Value))/1000,AB568*SUMIF(Lists!$E$2:$E$133,$I568,Exchange_Value)/1000),1)</f>
        <v>0</v>
      </c>
      <c r="BZ568" s="151">
        <f>ROUND(IF($I568="Other HFC Blend",(AC568*$L568*SUMIF(Lists!$E$2:$E$133,'Quarterly Information'!$K568,Exchange_Value)+AC568*$N568*SUMIF(Lists!$E$2:$E$133,'Quarterly Information'!$M568,Exchange_Value)+AC568*$P568*SUMIF(Lists!$E$2:$E$133,'Quarterly Information'!$O568,Exchange_Value)+AC568*$R568*SUMIF(Lists!$E$2:$E$133,'Quarterly Information'!$Q568,Exchange_Value)+AC568*$T568*SUMIF(Lists!$E$2:$E$133,'Quarterly Information'!$S568,Exchange_Value))/1000,AC568*SUMIF(Lists!$E$2:$E$133,$I568,Exchange_Value)/1000),1)</f>
        <v>0</v>
      </c>
      <c r="CA568" s="151">
        <f>ROUND(IF($I568="Other HFC Blend",(AD568*$L568*SUMIF(Lists!$E$2:$E$133,'Quarterly Information'!$K568,Exchange_Value)+AD568*$N568*SUMIF(Lists!$E$2:$E$133,'Quarterly Information'!$M568,Exchange_Value)+AD568*$P568*SUMIF(Lists!$E$2:$E$133,'Quarterly Information'!$O568,Exchange_Value)+AD568*$R568*SUMIF(Lists!$E$2:$E$133,'Quarterly Information'!$Q568,Exchange_Value)+AD568*$T568*SUMIF(Lists!$E$2:$E$133,'Quarterly Information'!$S568,Exchange_Value))/1000,AD568*SUMIF(Lists!$E$2:$E$133,$I568,Exchange_Value)/1000),1)</f>
        <v>0</v>
      </c>
      <c r="CB568" s="151">
        <f>ROUND(IF($I568="Other HFC Blend",(AE568*$L568*SUMIF(Lists!$E$2:$E$133,'Quarterly Information'!$K568,Exchange_Value)+AE568*$N568*SUMIF(Lists!$E$2:$E$133,'Quarterly Information'!$M568,Exchange_Value)+AE568*$P568*SUMIF(Lists!$E$2:$E$133,'Quarterly Information'!$O568,Exchange_Value)+AE568*$R568*SUMIF(Lists!$E$2:$E$133,'Quarterly Information'!$Q568,Exchange_Value)+AE568*$T568*SUMIF(Lists!$E$2:$E$133,'Quarterly Information'!$S568,Exchange_Value))/1000,AE568*SUMIF(Lists!$E$2:$E$133,$I568,Exchange_Value)/1000),1)</f>
        <v>0</v>
      </c>
      <c r="CC568" s="151">
        <f>ROUND(IF($I568="Other HFC Blend",(AF568*$L568*SUMIF(Lists!$E$2:$E$133,'Quarterly Information'!$K568,Exchange_Value)+AF568*$N568*SUMIF(Lists!$E$2:$E$133,'Quarterly Information'!$M568,Exchange_Value)+AF568*$P568*SUMIF(Lists!$E$2:$E$133,'Quarterly Information'!$O568,Exchange_Value)+AF568*$R568*SUMIF(Lists!$E$2:$E$133,'Quarterly Information'!$Q568,Exchange_Value)+AF568*$T568*SUMIF(Lists!$E$2:$E$133,'Quarterly Information'!$S568,Exchange_Value))/1000,AF568*SUMIF(Lists!$E$2:$E$133,$I568,Exchange_Value)/1000),1)</f>
        <v>0</v>
      </c>
    </row>
    <row r="569" spans="1:81" ht="14.1">
      <c r="A569" s="18">
        <v>527</v>
      </c>
      <c r="B569" s="46" t="str">
        <f t="shared" si="332"/>
        <v/>
      </c>
      <c r="C569" s="72"/>
      <c r="D569" s="47"/>
      <c r="E569" s="81"/>
      <c r="F569" s="48"/>
      <c r="G569" s="49"/>
      <c r="H569" s="50"/>
      <c r="I569" s="48"/>
      <c r="J569" s="104"/>
      <c r="K569" s="109"/>
      <c r="L569" s="51"/>
      <c r="M569" s="48"/>
      <c r="N569" s="51"/>
      <c r="O569" s="48"/>
      <c r="P569" s="51"/>
      <c r="Q569" s="69"/>
      <c r="R569" s="51"/>
      <c r="S569" s="69"/>
      <c r="T569" s="110"/>
      <c r="U569" s="107"/>
      <c r="V569" s="48"/>
      <c r="W569" s="52"/>
      <c r="X569" s="48"/>
      <c r="Y569" s="116"/>
      <c r="Z569" s="133"/>
      <c r="AA569" s="131"/>
      <c r="AB569" s="76"/>
      <c r="AC569" s="76"/>
      <c r="AD569" s="76"/>
      <c r="AE569" s="76"/>
      <c r="AF569" s="76"/>
      <c r="AG569" s="145"/>
      <c r="AH569"/>
      <c r="AI569" s="148">
        <f t="shared" si="296"/>
        <v>0</v>
      </c>
      <c r="AJ569" s="148">
        <f t="shared" si="297"/>
        <v>0</v>
      </c>
      <c r="AK569" s="148">
        <f t="shared" si="298"/>
        <v>0</v>
      </c>
      <c r="AL569" s="148">
        <f t="shared" si="299"/>
        <v>0</v>
      </c>
      <c r="AM569" s="148">
        <f t="shared" si="300"/>
        <v>0</v>
      </c>
      <c r="AN569" s="148">
        <f t="shared" si="301"/>
        <v>0</v>
      </c>
      <c r="AO569" s="150"/>
      <c r="AP569" s="149" t="e">
        <f t="shared" si="302"/>
        <v>#DIV/0!</v>
      </c>
      <c r="AQ569" s="149" t="e">
        <f t="shared" si="303"/>
        <v>#DIV/0!</v>
      </c>
      <c r="AR569" s="149" t="e">
        <f t="shared" si="304"/>
        <v>#DIV/0!</v>
      </c>
      <c r="AS569" s="149" t="e">
        <f t="shared" si="305"/>
        <v>#DIV/0!</v>
      </c>
      <c r="AT569" s="149" t="e">
        <f t="shared" si="306"/>
        <v>#DIV/0!</v>
      </c>
      <c r="AU569" s="148">
        <f t="shared" si="307"/>
        <v>0</v>
      </c>
      <c r="AV569" s="149" t="e">
        <f t="shared" si="308"/>
        <v>#DIV/0!</v>
      </c>
      <c r="AW569" s="149" t="e">
        <f t="shared" si="309"/>
        <v>#DIV/0!</v>
      </c>
      <c r="AX569" s="149" t="e">
        <f t="shared" si="310"/>
        <v>#DIV/0!</v>
      </c>
      <c r="AY569" s="149" t="e">
        <f t="shared" si="311"/>
        <v>#DIV/0!</v>
      </c>
      <c r="AZ569" s="149" t="e">
        <f t="shared" si="312"/>
        <v>#DIV/0!</v>
      </c>
      <c r="BA569" s="148">
        <f t="shared" si="313"/>
        <v>0</v>
      </c>
      <c r="BB569" s="149" t="e">
        <f t="shared" si="314"/>
        <v>#DIV/0!</v>
      </c>
      <c r="BC569" s="149" t="e">
        <f t="shared" si="315"/>
        <v>#DIV/0!</v>
      </c>
      <c r="BD569" s="149" t="e">
        <f t="shared" si="316"/>
        <v>#DIV/0!</v>
      </c>
      <c r="BE569" s="149" t="e">
        <f t="shared" si="317"/>
        <v>#DIV/0!</v>
      </c>
      <c r="BF569" s="149" t="e">
        <f t="shared" si="318"/>
        <v>#DIV/0!</v>
      </c>
      <c r="BG569" s="148">
        <f t="shared" si="319"/>
        <v>0</v>
      </c>
      <c r="BH569" s="149" t="e">
        <f t="shared" si="320"/>
        <v>#DIV/0!</v>
      </c>
      <c r="BI569" s="149" t="e">
        <f t="shared" si="321"/>
        <v>#DIV/0!</v>
      </c>
      <c r="BJ569" s="149" t="e">
        <f t="shared" si="322"/>
        <v>#DIV/0!</v>
      </c>
      <c r="BK569" s="149" t="e">
        <f t="shared" si="323"/>
        <v>#DIV/0!</v>
      </c>
      <c r="BL569" s="149" t="e">
        <f t="shared" si="324"/>
        <v>#DIV/0!</v>
      </c>
      <c r="BM569" s="148">
        <f t="shared" si="325"/>
        <v>0</v>
      </c>
      <c r="BN569" s="149" t="e">
        <f t="shared" si="326"/>
        <v>#DIV/0!</v>
      </c>
      <c r="BO569" s="149" t="e">
        <f t="shared" si="327"/>
        <v>#DIV/0!</v>
      </c>
      <c r="BP569" s="149" t="e">
        <f t="shared" si="328"/>
        <v>#DIV/0!</v>
      </c>
      <c r="BQ569" s="149" t="e">
        <f t="shared" si="329"/>
        <v>#DIV/0!</v>
      </c>
      <c r="BR569" s="149" t="e">
        <f t="shared" si="330"/>
        <v>#DIV/0!</v>
      </c>
      <c r="BS569" s="148">
        <f t="shared" si="331"/>
        <v>0</v>
      </c>
      <c r="BT569" s="150"/>
      <c r="BU569" s="150" t="e">
        <f>VLOOKUP(I569,Lists!$D$2:$D$19,1,FALSE)</f>
        <v>#N/A</v>
      </c>
      <c r="BV569" s="150" t="e">
        <f>VLOOKUP($I569,Blends!$B$2:$B$115,1,FALSE)</f>
        <v>#N/A</v>
      </c>
      <c r="BW569" s="150"/>
      <c r="BX569" s="151">
        <f>ROUND(IF($I569="Other HFC Blend",(AA569*$L569*SUMIF(Lists!$E$2:$E$133,'Quarterly Information'!$K569,Exchange_Value)+AA569*$N569*SUMIF(Lists!$E$2:$E$133,'Quarterly Information'!$M569,Exchange_Value)+AA569*$P569*SUMIF(Lists!$E$2:$E$133,'Quarterly Information'!$O569,Exchange_Value)+AA569*$R569*SUMIF(Lists!$E$2:$E$133,'Quarterly Information'!$Q569,Exchange_Value)+AA569*$T569*SUMIF(Lists!$E$2:$E$133,'Quarterly Information'!$S569,Exchange_Value))/1000,AA569*SUMIF(Lists!$E$2:$E$133,$I569,Exchange_Value)/1000),1)</f>
        <v>0</v>
      </c>
      <c r="BY569" s="151">
        <f>ROUND(IF($I569="Other HFC Blend",(AB569*$L569*SUMIF(Lists!$E$2:$E$133,'Quarterly Information'!$K569,Exchange_Value)+AB569*$N569*SUMIF(Lists!$E$2:$E$133,'Quarterly Information'!$M569,Exchange_Value)+AB569*$P569*SUMIF(Lists!$E$2:$E$133,'Quarterly Information'!$O569,Exchange_Value)+AB569*$R569*SUMIF(Lists!$E$2:$E$133,'Quarterly Information'!$Q569,Exchange_Value)+AB569*$T569*SUMIF(Lists!$E$2:$E$133,'Quarterly Information'!$S569,Exchange_Value))/1000,AB569*SUMIF(Lists!$E$2:$E$133,$I569,Exchange_Value)/1000),1)</f>
        <v>0</v>
      </c>
      <c r="BZ569" s="151">
        <f>ROUND(IF($I569="Other HFC Blend",(AC569*$L569*SUMIF(Lists!$E$2:$E$133,'Quarterly Information'!$K569,Exchange_Value)+AC569*$N569*SUMIF(Lists!$E$2:$E$133,'Quarterly Information'!$M569,Exchange_Value)+AC569*$P569*SUMIF(Lists!$E$2:$E$133,'Quarterly Information'!$O569,Exchange_Value)+AC569*$R569*SUMIF(Lists!$E$2:$E$133,'Quarterly Information'!$Q569,Exchange_Value)+AC569*$T569*SUMIF(Lists!$E$2:$E$133,'Quarterly Information'!$S569,Exchange_Value))/1000,AC569*SUMIF(Lists!$E$2:$E$133,$I569,Exchange_Value)/1000),1)</f>
        <v>0</v>
      </c>
      <c r="CA569" s="151">
        <f>ROUND(IF($I569="Other HFC Blend",(AD569*$L569*SUMIF(Lists!$E$2:$E$133,'Quarterly Information'!$K569,Exchange_Value)+AD569*$N569*SUMIF(Lists!$E$2:$E$133,'Quarterly Information'!$M569,Exchange_Value)+AD569*$P569*SUMIF(Lists!$E$2:$E$133,'Quarterly Information'!$O569,Exchange_Value)+AD569*$R569*SUMIF(Lists!$E$2:$E$133,'Quarterly Information'!$Q569,Exchange_Value)+AD569*$T569*SUMIF(Lists!$E$2:$E$133,'Quarterly Information'!$S569,Exchange_Value))/1000,AD569*SUMIF(Lists!$E$2:$E$133,$I569,Exchange_Value)/1000),1)</f>
        <v>0</v>
      </c>
      <c r="CB569" s="151">
        <f>ROUND(IF($I569="Other HFC Blend",(AE569*$L569*SUMIF(Lists!$E$2:$E$133,'Quarterly Information'!$K569,Exchange_Value)+AE569*$N569*SUMIF(Lists!$E$2:$E$133,'Quarterly Information'!$M569,Exchange_Value)+AE569*$P569*SUMIF(Lists!$E$2:$E$133,'Quarterly Information'!$O569,Exchange_Value)+AE569*$R569*SUMIF(Lists!$E$2:$E$133,'Quarterly Information'!$Q569,Exchange_Value)+AE569*$T569*SUMIF(Lists!$E$2:$E$133,'Quarterly Information'!$S569,Exchange_Value))/1000,AE569*SUMIF(Lists!$E$2:$E$133,$I569,Exchange_Value)/1000),1)</f>
        <v>0</v>
      </c>
      <c r="CC569" s="151">
        <f>ROUND(IF($I569="Other HFC Blend",(AF569*$L569*SUMIF(Lists!$E$2:$E$133,'Quarterly Information'!$K569,Exchange_Value)+AF569*$N569*SUMIF(Lists!$E$2:$E$133,'Quarterly Information'!$M569,Exchange_Value)+AF569*$P569*SUMIF(Lists!$E$2:$E$133,'Quarterly Information'!$O569,Exchange_Value)+AF569*$R569*SUMIF(Lists!$E$2:$E$133,'Quarterly Information'!$Q569,Exchange_Value)+AF569*$T569*SUMIF(Lists!$E$2:$E$133,'Quarterly Information'!$S569,Exchange_Value))/1000,AF569*SUMIF(Lists!$E$2:$E$133,$I569,Exchange_Value)/1000),1)</f>
        <v>0</v>
      </c>
    </row>
    <row r="570" spans="1:81" ht="14.1">
      <c r="A570" s="18">
        <v>528</v>
      </c>
      <c r="B570" s="46" t="str">
        <f t="shared" si="332"/>
        <v/>
      </c>
      <c r="C570" s="72"/>
      <c r="D570" s="47"/>
      <c r="E570" s="81"/>
      <c r="F570" s="48"/>
      <c r="G570" s="49"/>
      <c r="H570" s="50"/>
      <c r="I570" s="48"/>
      <c r="J570" s="104"/>
      <c r="K570" s="109"/>
      <c r="L570" s="51"/>
      <c r="M570" s="48"/>
      <c r="N570" s="51"/>
      <c r="O570" s="48"/>
      <c r="P570" s="51"/>
      <c r="Q570" s="69"/>
      <c r="R570" s="51"/>
      <c r="S570" s="69"/>
      <c r="T570" s="110"/>
      <c r="U570" s="107"/>
      <c r="V570" s="48"/>
      <c r="W570" s="52"/>
      <c r="X570" s="48"/>
      <c r="Y570" s="116"/>
      <c r="Z570" s="133"/>
      <c r="AA570" s="131"/>
      <c r="AB570" s="76"/>
      <c r="AC570" s="76"/>
      <c r="AD570" s="76"/>
      <c r="AE570" s="76"/>
      <c r="AF570" s="76"/>
      <c r="AG570" s="145"/>
      <c r="AH570"/>
      <c r="AI570" s="148">
        <f t="shared" si="296"/>
        <v>0</v>
      </c>
      <c r="AJ570" s="148">
        <f t="shared" si="297"/>
        <v>0</v>
      </c>
      <c r="AK570" s="148">
        <f t="shared" si="298"/>
        <v>0</v>
      </c>
      <c r="AL570" s="148">
        <f t="shared" si="299"/>
        <v>0</v>
      </c>
      <c r="AM570" s="148">
        <f t="shared" si="300"/>
        <v>0</v>
      </c>
      <c r="AN570" s="148">
        <f t="shared" si="301"/>
        <v>0</v>
      </c>
      <c r="AO570" s="150"/>
      <c r="AP570" s="149" t="e">
        <f t="shared" si="302"/>
        <v>#DIV/0!</v>
      </c>
      <c r="AQ570" s="149" t="e">
        <f t="shared" si="303"/>
        <v>#DIV/0!</v>
      </c>
      <c r="AR570" s="149" t="e">
        <f t="shared" si="304"/>
        <v>#DIV/0!</v>
      </c>
      <c r="AS570" s="149" t="e">
        <f t="shared" si="305"/>
        <v>#DIV/0!</v>
      </c>
      <c r="AT570" s="149" t="e">
        <f t="shared" si="306"/>
        <v>#DIV/0!</v>
      </c>
      <c r="AU570" s="148">
        <f t="shared" si="307"/>
        <v>0</v>
      </c>
      <c r="AV570" s="149" t="e">
        <f t="shared" si="308"/>
        <v>#DIV/0!</v>
      </c>
      <c r="AW570" s="149" t="e">
        <f t="shared" si="309"/>
        <v>#DIV/0!</v>
      </c>
      <c r="AX570" s="149" t="e">
        <f t="shared" si="310"/>
        <v>#DIV/0!</v>
      </c>
      <c r="AY570" s="149" t="e">
        <f t="shared" si="311"/>
        <v>#DIV/0!</v>
      </c>
      <c r="AZ570" s="149" t="e">
        <f t="shared" si="312"/>
        <v>#DIV/0!</v>
      </c>
      <c r="BA570" s="148">
        <f t="shared" si="313"/>
        <v>0</v>
      </c>
      <c r="BB570" s="149" t="e">
        <f t="shared" si="314"/>
        <v>#DIV/0!</v>
      </c>
      <c r="BC570" s="149" t="e">
        <f t="shared" si="315"/>
        <v>#DIV/0!</v>
      </c>
      <c r="BD570" s="149" t="e">
        <f t="shared" si="316"/>
        <v>#DIV/0!</v>
      </c>
      <c r="BE570" s="149" t="e">
        <f t="shared" si="317"/>
        <v>#DIV/0!</v>
      </c>
      <c r="BF570" s="149" t="e">
        <f t="shared" si="318"/>
        <v>#DIV/0!</v>
      </c>
      <c r="BG570" s="148">
        <f t="shared" si="319"/>
        <v>0</v>
      </c>
      <c r="BH570" s="149" t="e">
        <f t="shared" si="320"/>
        <v>#DIV/0!</v>
      </c>
      <c r="BI570" s="149" t="e">
        <f t="shared" si="321"/>
        <v>#DIV/0!</v>
      </c>
      <c r="BJ570" s="149" t="e">
        <f t="shared" si="322"/>
        <v>#DIV/0!</v>
      </c>
      <c r="BK570" s="149" t="e">
        <f t="shared" si="323"/>
        <v>#DIV/0!</v>
      </c>
      <c r="BL570" s="149" t="e">
        <f t="shared" si="324"/>
        <v>#DIV/0!</v>
      </c>
      <c r="BM570" s="148">
        <f t="shared" si="325"/>
        <v>0</v>
      </c>
      <c r="BN570" s="149" t="e">
        <f t="shared" si="326"/>
        <v>#DIV/0!</v>
      </c>
      <c r="BO570" s="149" t="e">
        <f t="shared" si="327"/>
        <v>#DIV/0!</v>
      </c>
      <c r="BP570" s="149" t="e">
        <f t="shared" si="328"/>
        <v>#DIV/0!</v>
      </c>
      <c r="BQ570" s="149" t="e">
        <f t="shared" si="329"/>
        <v>#DIV/0!</v>
      </c>
      <c r="BR570" s="149" t="e">
        <f t="shared" si="330"/>
        <v>#DIV/0!</v>
      </c>
      <c r="BS570" s="148">
        <f t="shared" si="331"/>
        <v>0</v>
      </c>
      <c r="BT570" s="150"/>
      <c r="BU570" s="150" t="e">
        <f>VLOOKUP(I570,Lists!$D$2:$D$19,1,FALSE)</f>
        <v>#N/A</v>
      </c>
      <c r="BV570" s="150" t="e">
        <f>VLOOKUP($I570,Blends!$B$2:$B$115,1,FALSE)</f>
        <v>#N/A</v>
      </c>
      <c r="BW570" s="150"/>
      <c r="BX570" s="151">
        <f>ROUND(IF($I570="Other HFC Blend",(AA570*$L570*SUMIF(Lists!$E$2:$E$133,'Quarterly Information'!$K570,Exchange_Value)+AA570*$N570*SUMIF(Lists!$E$2:$E$133,'Quarterly Information'!$M570,Exchange_Value)+AA570*$P570*SUMIF(Lists!$E$2:$E$133,'Quarterly Information'!$O570,Exchange_Value)+AA570*$R570*SUMIF(Lists!$E$2:$E$133,'Quarterly Information'!$Q570,Exchange_Value)+AA570*$T570*SUMIF(Lists!$E$2:$E$133,'Quarterly Information'!$S570,Exchange_Value))/1000,AA570*SUMIF(Lists!$E$2:$E$133,$I570,Exchange_Value)/1000),1)</f>
        <v>0</v>
      </c>
      <c r="BY570" s="151">
        <f>ROUND(IF($I570="Other HFC Blend",(AB570*$L570*SUMIF(Lists!$E$2:$E$133,'Quarterly Information'!$K570,Exchange_Value)+AB570*$N570*SUMIF(Lists!$E$2:$E$133,'Quarterly Information'!$M570,Exchange_Value)+AB570*$P570*SUMIF(Lists!$E$2:$E$133,'Quarterly Information'!$O570,Exchange_Value)+AB570*$R570*SUMIF(Lists!$E$2:$E$133,'Quarterly Information'!$Q570,Exchange_Value)+AB570*$T570*SUMIF(Lists!$E$2:$E$133,'Quarterly Information'!$S570,Exchange_Value))/1000,AB570*SUMIF(Lists!$E$2:$E$133,$I570,Exchange_Value)/1000),1)</f>
        <v>0</v>
      </c>
      <c r="BZ570" s="151">
        <f>ROUND(IF($I570="Other HFC Blend",(AC570*$L570*SUMIF(Lists!$E$2:$E$133,'Quarterly Information'!$K570,Exchange_Value)+AC570*$N570*SUMIF(Lists!$E$2:$E$133,'Quarterly Information'!$M570,Exchange_Value)+AC570*$P570*SUMIF(Lists!$E$2:$E$133,'Quarterly Information'!$O570,Exchange_Value)+AC570*$R570*SUMIF(Lists!$E$2:$E$133,'Quarterly Information'!$Q570,Exchange_Value)+AC570*$T570*SUMIF(Lists!$E$2:$E$133,'Quarterly Information'!$S570,Exchange_Value))/1000,AC570*SUMIF(Lists!$E$2:$E$133,$I570,Exchange_Value)/1000),1)</f>
        <v>0</v>
      </c>
      <c r="CA570" s="151">
        <f>ROUND(IF($I570="Other HFC Blend",(AD570*$L570*SUMIF(Lists!$E$2:$E$133,'Quarterly Information'!$K570,Exchange_Value)+AD570*$N570*SUMIF(Lists!$E$2:$E$133,'Quarterly Information'!$M570,Exchange_Value)+AD570*$P570*SUMIF(Lists!$E$2:$E$133,'Quarterly Information'!$O570,Exchange_Value)+AD570*$R570*SUMIF(Lists!$E$2:$E$133,'Quarterly Information'!$Q570,Exchange_Value)+AD570*$T570*SUMIF(Lists!$E$2:$E$133,'Quarterly Information'!$S570,Exchange_Value))/1000,AD570*SUMIF(Lists!$E$2:$E$133,$I570,Exchange_Value)/1000),1)</f>
        <v>0</v>
      </c>
      <c r="CB570" s="151">
        <f>ROUND(IF($I570="Other HFC Blend",(AE570*$L570*SUMIF(Lists!$E$2:$E$133,'Quarterly Information'!$K570,Exchange_Value)+AE570*$N570*SUMIF(Lists!$E$2:$E$133,'Quarterly Information'!$M570,Exchange_Value)+AE570*$P570*SUMIF(Lists!$E$2:$E$133,'Quarterly Information'!$O570,Exchange_Value)+AE570*$R570*SUMIF(Lists!$E$2:$E$133,'Quarterly Information'!$Q570,Exchange_Value)+AE570*$T570*SUMIF(Lists!$E$2:$E$133,'Quarterly Information'!$S570,Exchange_Value))/1000,AE570*SUMIF(Lists!$E$2:$E$133,$I570,Exchange_Value)/1000),1)</f>
        <v>0</v>
      </c>
      <c r="CC570" s="151">
        <f>ROUND(IF($I570="Other HFC Blend",(AF570*$L570*SUMIF(Lists!$E$2:$E$133,'Quarterly Information'!$K570,Exchange_Value)+AF570*$N570*SUMIF(Lists!$E$2:$E$133,'Quarterly Information'!$M570,Exchange_Value)+AF570*$P570*SUMIF(Lists!$E$2:$E$133,'Quarterly Information'!$O570,Exchange_Value)+AF570*$R570*SUMIF(Lists!$E$2:$E$133,'Quarterly Information'!$Q570,Exchange_Value)+AF570*$T570*SUMIF(Lists!$E$2:$E$133,'Quarterly Information'!$S570,Exchange_Value))/1000,AF570*SUMIF(Lists!$E$2:$E$133,$I570,Exchange_Value)/1000),1)</f>
        <v>0</v>
      </c>
    </row>
    <row r="571" spans="1:81" ht="14.1">
      <c r="A571" s="18">
        <v>529</v>
      </c>
      <c r="B571" s="46" t="str">
        <f t="shared" si="332"/>
        <v/>
      </c>
      <c r="C571" s="72"/>
      <c r="D571" s="47"/>
      <c r="E571" s="81"/>
      <c r="F571" s="48"/>
      <c r="G571" s="49"/>
      <c r="H571" s="50"/>
      <c r="I571" s="48"/>
      <c r="J571" s="104"/>
      <c r="K571" s="109"/>
      <c r="L571" s="51"/>
      <c r="M571" s="48"/>
      <c r="N571" s="51"/>
      <c r="O571" s="48"/>
      <c r="P571" s="51"/>
      <c r="Q571" s="69"/>
      <c r="R571" s="51"/>
      <c r="S571" s="69"/>
      <c r="T571" s="110"/>
      <c r="U571" s="107"/>
      <c r="V571" s="48"/>
      <c r="W571" s="52"/>
      <c r="X571" s="48"/>
      <c r="Y571" s="116"/>
      <c r="Z571" s="133"/>
      <c r="AA571" s="131"/>
      <c r="AB571" s="76"/>
      <c r="AC571" s="76"/>
      <c r="AD571" s="76"/>
      <c r="AE571" s="76"/>
      <c r="AF571" s="76"/>
      <c r="AG571" s="145"/>
      <c r="AH571"/>
      <c r="AI571" s="148">
        <f t="shared" si="296"/>
        <v>0</v>
      </c>
      <c r="AJ571" s="148">
        <f t="shared" si="297"/>
        <v>0</v>
      </c>
      <c r="AK571" s="148">
        <f t="shared" si="298"/>
        <v>0</v>
      </c>
      <c r="AL571" s="148">
        <f t="shared" si="299"/>
        <v>0</v>
      </c>
      <c r="AM571" s="148">
        <f t="shared" si="300"/>
        <v>0</v>
      </c>
      <c r="AN571" s="148">
        <f t="shared" si="301"/>
        <v>0</v>
      </c>
      <c r="AO571" s="150"/>
      <c r="AP571" s="149" t="e">
        <f t="shared" si="302"/>
        <v>#DIV/0!</v>
      </c>
      <c r="AQ571" s="149" t="e">
        <f t="shared" si="303"/>
        <v>#DIV/0!</v>
      </c>
      <c r="AR571" s="149" t="e">
        <f t="shared" si="304"/>
        <v>#DIV/0!</v>
      </c>
      <c r="AS571" s="149" t="e">
        <f t="shared" si="305"/>
        <v>#DIV/0!</v>
      </c>
      <c r="AT571" s="149" t="e">
        <f t="shared" si="306"/>
        <v>#DIV/0!</v>
      </c>
      <c r="AU571" s="148">
        <f t="shared" si="307"/>
        <v>0</v>
      </c>
      <c r="AV571" s="149" t="e">
        <f t="shared" si="308"/>
        <v>#DIV/0!</v>
      </c>
      <c r="AW571" s="149" t="e">
        <f t="shared" si="309"/>
        <v>#DIV/0!</v>
      </c>
      <c r="AX571" s="149" t="e">
        <f t="shared" si="310"/>
        <v>#DIV/0!</v>
      </c>
      <c r="AY571" s="149" t="e">
        <f t="shared" si="311"/>
        <v>#DIV/0!</v>
      </c>
      <c r="AZ571" s="149" t="e">
        <f t="shared" si="312"/>
        <v>#DIV/0!</v>
      </c>
      <c r="BA571" s="148">
        <f t="shared" si="313"/>
        <v>0</v>
      </c>
      <c r="BB571" s="149" t="e">
        <f t="shared" si="314"/>
        <v>#DIV/0!</v>
      </c>
      <c r="BC571" s="149" t="e">
        <f t="shared" si="315"/>
        <v>#DIV/0!</v>
      </c>
      <c r="BD571" s="149" t="e">
        <f t="shared" si="316"/>
        <v>#DIV/0!</v>
      </c>
      <c r="BE571" s="149" t="e">
        <f t="shared" si="317"/>
        <v>#DIV/0!</v>
      </c>
      <c r="BF571" s="149" t="e">
        <f t="shared" si="318"/>
        <v>#DIV/0!</v>
      </c>
      <c r="BG571" s="148">
        <f t="shared" si="319"/>
        <v>0</v>
      </c>
      <c r="BH571" s="149" t="e">
        <f t="shared" si="320"/>
        <v>#DIV/0!</v>
      </c>
      <c r="BI571" s="149" t="e">
        <f t="shared" si="321"/>
        <v>#DIV/0!</v>
      </c>
      <c r="BJ571" s="149" t="e">
        <f t="shared" si="322"/>
        <v>#DIV/0!</v>
      </c>
      <c r="BK571" s="149" t="e">
        <f t="shared" si="323"/>
        <v>#DIV/0!</v>
      </c>
      <c r="BL571" s="149" t="e">
        <f t="shared" si="324"/>
        <v>#DIV/0!</v>
      </c>
      <c r="BM571" s="148">
        <f t="shared" si="325"/>
        <v>0</v>
      </c>
      <c r="BN571" s="149" t="e">
        <f t="shared" si="326"/>
        <v>#DIV/0!</v>
      </c>
      <c r="BO571" s="149" t="e">
        <f t="shared" si="327"/>
        <v>#DIV/0!</v>
      </c>
      <c r="BP571" s="149" t="e">
        <f t="shared" si="328"/>
        <v>#DIV/0!</v>
      </c>
      <c r="BQ571" s="149" t="e">
        <f t="shared" si="329"/>
        <v>#DIV/0!</v>
      </c>
      <c r="BR571" s="149" t="e">
        <f t="shared" si="330"/>
        <v>#DIV/0!</v>
      </c>
      <c r="BS571" s="148">
        <f t="shared" si="331"/>
        <v>0</v>
      </c>
      <c r="BT571" s="150"/>
      <c r="BU571" s="150" t="e">
        <f>VLOOKUP(I571,Lists!$D$2:$D$19,1,FALSE)</f>
        <v>#N/A</v>
      </c>
      <c r="BV571" s="150" t="e">
        <f>VLOOKUP($I571,Blends!$B$2:$B$115,1,FALSE)</f>
        <v>#N/A</v>
      </c>
      <c r="BW571" s="150"/>
      <c r="BX571" s="151">
        <f>ROUND(IF($I571="Other HFC Blend",(AA571*$L571*SUMIF(Lists!$E$2:$E$133,'Quarterly Information'!$K571,Exchange_Value)+AA571*$N571*SUMIF(Lists!$E$2:$E$133,'Quarterly Information'!$M571,Exchange_Value)+AA571*$P571*SUMIF(Lists!$E$2:$E$133,'Quarterly Information'!$O571,Exchange_Value)+AA571*$R571*SUMIF(Lists!$E$2:$E$133,'Quarterly Information'!$Q571,Exchange_Value)+AA571*$T571*SUMIF(Lists!$E$2:$E$133,'Quarterly Information'!$S571,Exchange_Value))/1000,AA571*SUMIF(Lists!$E$2:$E$133,$I571,Exchange_Value)/1000),1)</f>
        <v>0</v>
      </c>
      <c r="BY571" s="151">
        <f>ROUND(IF($I571="Other HFC Blend",(AB571*$L571*SUMIF(Lists!$E$2:$E$133,'Quarterly Information'!$K571,Exchange_Value)+AB571*$N571*SUMIF(Lists!$E$2:$E$133,'Quarterly Information'!$M571,Exchange_Value)+AB571*$P571*SUMIF(Lists!$E$2:$E$133,'Quarterly Information'!$O571,Exchange_Value)+AB571*$R571*SUMIF(Lists!$E$2:$E$133,'Quarterly Information'!$Q571,Exchange_Value)+AB571*$T571*SUMIF(Lists!$E$2:$E$133,'Quarterly Information'!$S571,Exchange_Value))/1000,AB571*SUMIF(Lists!$E$2:$E$133,$I571,Exchange_Value)/1000),1)</f>
        <v>0</v>
      </c>
      <c r="BZ571" s="151">
        <f>ROUND(IF($I571="Other HFC Blend",(AC571*$L571*SUMIF(Lists!$E$2:$E$133,'Quarterly Information'!$K571,Exchange_Value)+AC571*$N571*SUMIF(Lists!$E$2:$E$133,'Quarterly Information'!$M571,Exchange_Value)+AC571*$P571*SUMIF(Lists!$E$2:$E$133,'Quarterly Information'!$O571,Exchange_Value)+AC571*$R571*SUMIF(Lists!$E$2:$E$133,'Quarterly Information'!$Q571,Exchange_Value)+AC571*$T571*SUMIF(Lists!$E$2:$E$133,'Quarterly Information'!$S571,Exchange_Value))/1000,AC571*SUMIF(Lists!$E$2:$E$133,$I571,Exchange_Value)/1000),1)</f>
        <v>0</v>
      </c>
      <c r="CA571" s="151">
        <f>ROUND(IF($I571="Other HFC Blend",(AD571*$L571*SUMIF(Lists!$E$2:$E$133,'Quarterly Information'!$K571,Exchange_Value)+AD571*$N571*SUMIF(Lists!$E$2:$E$133,'Quarterly Information'!$M571,Exchange_Value)+AD571*$P571*SUMIF(Lists!$E$2:$E$133,'Quarterly Information'!$O571,Exchange_Value)+AD571*$R571*SUMIF(Lists!$E$2:$E$133,'Quarterly Information'!$Q571,Exchange_Value)+AD571*$T571*SUMIF(Lists!$E$2:$E$133,'Quarterly Information'!$S571,Exchange_Value))/1000,AD571*SUMIF(Lists!$E$2:$E$133,$I571,Exchange_Value)/1000),1)</f>
        <v>0</v>
      </c>
      <c r="CB571" s="151">
        <f>ROUND(IF($I571="Other HFC Blend",(AE571*$L571*SUMIF(Lists!$E$2:$E$133,'Quarterly Information'!$K571,Exchange_Value)+AE571*$N571*SUMIF(Lists!$E$2:$E$133,'Quarterly Information'!$M571,Exchange_Value)+AE571*$P571*SUMIF(Lists!$E$2:$E$133,'Quarterly Information'!$O571,Exchange_Value)+AE571*$R571*SUMIF(Lists!$E$2:$E$133,'Quarterly Information'!$Q571,Exchange_Value)+AE571*$T571*SUMIF(Lists!$E$2:$E$133,'Quarterly Information'!$S571,Exchange_Value))/1000,AE571*SUMIF(Lists!$E$2:$E$133,$I571,Exchange_Value)/1000),1)</f>
        <v>0</v>
      </c>
      <c r="CC571" s="151">
        <f>ROUND(IF($I571="Other HFC Blend",(AF571*$L571*SUMIF(Lists!$E$2:$E$133,'Quarterly Information'!$K571,Exchange_Value)+AF571*$N571*SUMIF(Lists!$E$2:$E$133,'Quarterly Information'!$M571,Exchange_Value)+AF571*$P571*SUMIF(Lists!$E$2:$E$133,'Quarterly Information'!$O571,Exchange_Value)+AF571*$R571*SUMIF(Lists!$E$2:$E$133,'Quarterly Information'!$Q571,Exchange_Value)+AF571*$T571*SUMIF(Lists!$E$2:$E$133,'Quarterly Information'!$S571,Exchange_Value))/1000,AF571*SUMIF(Lists!$E$2:$E$133,$I571,Exchange_Value)/1000),1)</f>
        <v>0</v>
      </c>
    </row>
    <row r="572" spans="1:81" ht="14.1">
      <c r="A572" s="18">
        <v>530</v>
      </c>
      <c r="B572" s="46" t="str">
        <f t="shared" si="332"/>
        <v/>
      </c>
      <c r="C572" s="72"/>
      <c r="D572" s="47"/>
      <c r="E572" s="81"/>
      <c r="F572" s="48"/>
      <c r="G572" s="49"/>
      <c r="H572" s="50"/>
      <c r="I572" s="48"/>
      <c r="J572" s="104"/>
      <c r="K572" s="109"/>
      <c r="L572" s="51"/>
      <c r="M572" s="48"/>
      <c r="N572" s="51"/>
      <c r="O572" s="48"/>
      <c r="P572" s="51"/>
      <c r="Q572" s="69"/>
      <c r="R572" s="51"/>
      <c r="S572" s="69"/>
      <c r="T572" s="110"/>
      <c r="U572" s="107"/>
      <c r="V572" s="48"/>
      <c r="W572" s="52"/>
      <c r="X572" s="48"/>
      <c r="Y572" s="116"/>
      <c r="Z572" s="133"/>
      <c r="AA572" s="131"/>
      <c r="AB572" s="76"/>
      <c r="AC572" s="76"/>
      <c r="AD572" s="76"/>
      <c r="AE572" s="76"/>
      <c r="AF572" s="76"/>
      <c r="AG572" s="145"/>
      <c r="AH572"/>
      <c r="AI572" s="148">
        <f t="shared" si="296"/>
        <v>0</v>
      </c>
      <c r="AJ572" s="148">
        <f t="shared" si="297"/>
        <v>0</v>
      </c>
      <c r="AK572" s="148">
        <f t="shared" si="298"/>
        <v>0</v>
      </c>
      <c r="AL572" s="148">
        <f t="shared" si="299"/>
        <v>0</v>
      </c>
      <c r="AM572" s="148">
        <f t="shared" si="300"/>
        <v>0</v>
      </c>
      <c r="AN572" s="148">
        <f t="shared" si="301"/>
        <v>0</v>
      </c>
      <c r="AO572" s="150"/>
      <c r="AP572" s="149" t="e">
        <f t="shared" si="302"/>
        <v>#DIV/0!</v>
      </c>
      <c r="AQ572" s="149" t="e">
        <f t="shared" si="303"/>
        <v>#DIV/0!</v>
      </c>
      <c r="AR572" s="149" t="e">
        <f t="shared" si="304"/>
        <v>#DIV/0!</v>
      </c>
      <c r="AS572" s="149" t="e">
        <f t="shared" si="305"/>
        <v>#DIV/0!</v>
      </c>
      <c r="AT572" s="149" t="e">
        <f t="shared" si="306"/>
        <v>#DIV/0!</v>
      </c>
      <c r="AU572" s="148">
        <f t="shared" si="307"/>
        <v>0</v>
      </c>
      <c r="AV572" s="149" t="e">
        <f t="shared" si="308"/>
        <v>#DIV/0!</v>
      </c>
      <c r="AW572" s="149" t="e">
        <f t="shared" si="309"/>
        <v>#DIV/0!</v>
      </c>
      <c r="AX572" s="149" t="e">
        <f t="shared" si="310"/>
        <v>#DIV/0!</v>
      </c>
      <c r="AY572" s="149" t="e">
        <f t="shared" si="311"/>
        <v>#DIV/0!</v>
      </c>
      <c r="AZ572" s="149" t="e">
        <f t="shared" si="312"/>
        <v>#DIV/0!</v>
      </c>
      <c r="BA572" s="148">
        <f t="shared" si="313"/>
        <v>0</v>
      </c>
      <c r="BB572" s="149" t="e">
        <f t="shared" si="314"/>
        <v>#DIV/0!</v>
      </c>
      <c r="BC572" s="149" t="e">
        <f t="shared" si="315"/>
        <v>#DIV/0!</v>
      </c>
      <c r="BD572" s="149" t="e">
        <f t="shared" si="316"/>
        <v>#DIV/0!</v>
      </c>
      <c r="BE572" s="149" t="e">
        <f t="shared" si="317"/>
        <v>#DIV/0!</v>
      </c>
      <c r="BF572" s="149" t="e">
        <f t="shared" si="318"/>
        <v>#DIV/0!</v>
      </c>
      <c r="BG572" s="148">
        <f t="shared" si="319"/>
        <v>0</v>
      </c>
      <c r="BH572" s="149" t="e">
        <f t="shared" si="320"/>
        <v>#DIV/0!</v>
      </c>
      <c r="BI572" s="149" t="e">
        <f t="shared" si="321"/>
        <v>#DIV/0!</v>
      </c>
      <c r="BJ572" s="149" t="e">
        <f t="shared" si="322"/>
        <v>#DIV/0!</v>
      </c>
      <c r="BK572" s="149" t="e">
        <f t="shared" si="323"/>
        <v>#DIV/0!</v>
      </c>
      <c r="BL572" s="149" t="e">
        <f t="shared" si="324"/>
        <v>#DIV/0!</v>
      </c>
      <c r="BM572" s="148">
        <f t="shared" si="325"/>
        <v>0</v>
      </c>
      <c r="BN572" s="149" t="e">
        <f t="shared" si="326"/>
        <v>#DIV/0!</v>
      </c>
      <c r="BO572" s="149" t="e">
        <f t="shared" si="327"/>
        <v>#DIV/0!</v>
      </c>
      <c r="BP572" s="149" t="e">
        <f t="shared" si="328"/>
        <v>#DIV/0!</v>
      </c>
      <c r="BQ572" s="149" t="e">
        <f t="shared" si="329"/>
        <v>#DIV/0!</v>
      </c>
      <c r="BR572" s="149" t="e">
        <f t="shared" si="330"/>
        <v>#DIV/0!</v>
      </c>
      <c r="BS572" s="148">
        <f t="shared" si="331"/>
        <v>0</v>
      </c>
      <c r="BT572" s="150"/>
      <c r="BU572" s="150" t="e">
        <f>VLOOKUP(I572,Lists!$D$2:$D$19,1,FALSE)</f>
        <v>#N/A</v>
      </c>
      <c r="BV572" s="150" t="e">
        <f>VLOOKUP($I572,Blends!$B$2:$B$115,1,FALSE)</f>
        <v>#N/A</v>
      </c>
      <c r="BW572" s="150"/>
      <c r="BX572" s="151">
        <f>ROUND(IF($I572="Other HFC Blend",(AA572*$L572*SUMIF(Lists!$E$2:$E$133,'Quarterly Information'!$K572,Exchange_Value)+AA572*$N572*SUMIF(Lists!$E$2:$E$133,'Quarterly Information'!$M572,Exchange_Value)+AA572*$P572*SUMIF(Lists!$E$2:$E$133,'Quarterly Information'!$O572,Exchange_Value)+AA572*$R572*SUMIF(Lists!$E$2:$E$133,'Quarterly Information'!$Q572,Exchange_Value)+AA572*$T572*SUMIF(Lists!$E$2:$E$133,'Quarterly Information'!$S572,Exchange_Value))/1000,AA572*SUMIF(Lists!$E$2:$E$133,$I572,Exchange_Value)/1000),1)</f>
        <v>0</v>
      </c>
      <c r="BY572" s="151">
        <f>ROUND(IF($I572="Other HFC Blend",(AB572*$L572*SUMIF(Lists!$E$2:$E$133,'Quarterly Information'!$K572,Exchange_Value)+AB572*$N572*SUMIF(Lists!$E$2:$E$133,'Quarterly Information'!$M572,Exchange_Value)+AB572*$P572*SUMIF(Lists!$E$2:$E$133,'Quarterly Information'!$O572,Exchange_Value)+AB572*$R572*SUMIF(Lists!$E$2:$E$133,'Quarterly Information'!$Q572,Exchange_Value)+AB572*$T572*SUMIF(Lists!$E$2:$E$133,'Quarterly Information'!$S572,Exchange_Value))/1000,AB572*SUMIF(Lists!$E$2:$E$133,$I572,Exchange_Value)/1000),1)</f>
        <v>0</v>
      </c>
      <c r="BZ572" s="151">
        <f>ROUND(IF($I572="Other HFC Blend",(AC572*$L572*SUMIF(Lists!$E$2:$E$133,'Quarterly Information'!$K572,Exchange_Value)+AC572*$N572*SUMIF(Lists!$E$2:$E$133,'Quarterly Information'!$M572,Exchange_Value)+AC572*$P572*SUMIF(Lists!$E$2:$E$133,'Quarterly Information'!$O572,Exchange_Value)+AC572*$R572*SUMIF(Lists!$E$2:$E$133,'Quarterly Information'!$Q572,Exchange_Value)+AC572*$T572*SUMIF(Lists!$E$2:$E$133,'Quarterly Information'!$S572,Exchange_Value))/1000,AC572*SUMIF(Lists!$E$2:$E$133,$I572,Exchange_Value)/1000),1)</f>
        <v>0</v>
      </c>
      <c r="CA572" s="151">
        <f>ROUND(IF($I572="Other HFC Blend",(AD572*$L572*SUMIF(Lists!$E$2:$E$133,'Quarterly Information'!$K572,Exchange_Value)+AD572*$N572*SUMIF(Lists!$E$2:$E$133,'Quarterly Information'!$M572,Exchange_Value)+AD572*$P572*SUMIF(Lists!$E$2:$E$133,'Quarterly Information'!$O572,Exchange_Value)+AD572*$R572*SUMIF(Lists!$E$2:$E$133,'Quarterly Information'!$Q572,Exchange_Value)+AD572*$T572*SUMIF(Lists!$E$2:$E$133,'Quarterly Information'!$S572,Exchange_Value))/1000,AD572*SUMIF(Lists!$E$2:$E$133,$I572,Exchange_Value)/1000),1)</f>
        <v>0</v>
      </c>
      <c r="CB572" s="151">
        <f>ROUND(IF($I572="Other HFC Blend",(AE572*$L572*SUMIF(Lists!$E$2:$E$133,'Quarterly Information'!$K572,Exchange_Value)+AE572*$N572*SUMIF(Lists!$E$2:$E$133,'Quarterly Information'!$M572,Exchange_Value)+AE572*$P572*SUMIF(Lists!$E$2:$E$133,'Quarterly Information'!$O572,Exchange_Value)+AE572*$R572*SUMIF(Lists!$E$2:$E$133,'Quarterly Information'!$Q572,Exchange_Value)+AE572*$T572*SUMIF(Lists!$E$2:$E$133,'Quarterly Information'!$S572,Exchange_Value))/1000,AE572*SUMIF(Lists!$E$2:$E$133,$I572,Exchange_Value)/1000),1)</f>
        <v>0</v>
      </c>
      <c r="CC572" s="151">
        <f>ROUND(IF($I572="Other HFC Blend",(AF572*$L572*SUMIF(Lists!$E$2:$E$133,'Quarterly Information'!$K572,Exchange_Value)+AF572*$N572*SUMIF(Lists!$E$2:$E$133,'Quarterly Information'!$M572,Exchange_Value)+AF572*$P572*SUMIF(Lists!$E$2:$E$133,'Quarterly Information'!$O572,Exchange_Value)+AF572*$R572*SUMIF(Lists!$E$2:$E$133,'Quarterly Information'!$Q572,Exchange_Value)+AF572*$T572*SUMIF(Lists!$E$2:$E$133,'Quarterly Information'!$S572,Exchange_Value))/1000,AF572*SUMIF(Lists!$E$2:$E$133,$I572,Exchange_Value)/1000),1)</f>
        <v>0</v>
      </c>
    </row>
    <row r="573" spans="1:81" ht="14.1">
      <c r="A573" s="18">
        <v>531</v>
      </c>
      <c r="B573" s="46" t="str">
        <f t="shared" si="332"/>
        <v/>
      </c>
      <c r="C573" s="72"/>
      <c r="D573" s="47"/>
      <c r="E573" s="81"/>
      <c r="F573" s="48"/>
      <c r="G573" s="49"/>
      <c r="H573" s="50"/>
      <c r="I573" s="48"/>
      <c r="J573" s="104"/>
      <c r="K573" s="109"/>
      <c r="L573" s="51"/>
      <c r="M573" s="48"/>
      <c r="N573" s="51"/>
      <c r="O573" s="48"/>
      <c r="P573" s="51"/>
      <c r="Q573" s="69"/>
      <c r="R573" s="51"/>
      <c r="S573" s="69"/>
      <c r="T573" s="110"/>
      <c r="U573" s="107"/>
      <c r="V573" s="48"/>
      <c r="W573" s="52"/>
      <c r="X573" s="48"/>
      <c r="Y573" s="116"/>
      <c r="Z573" s="133"/>
      <c r="AA573" s="131"/>
      <c r="AB573" s="76"/>
      <c r="AC573" s="76"/>
      <c r="AD573" s="76"/>
      <c r="AE573" s="76"/>
      <c r="AF573" s="76"/>
      <c r="AG573" s="145"/>
      <c r="AH573"/>
      <c r="AI573" s="148">
        <f t="shared" si="296"/>
        <v>0</v>
      </c>
      <c r="AJ573" s="148">
        <f t="shared" si="297"/>
        <v>0</v>
      </c>
      <c r="AK573" s="148">
        <f t="shared" si="298"/>
        <v>0</v>
      </c>
      <c r="AL573" s="148">
        <f t="shared" si="299"/>
        <v>0</v>
      </c>
      <c r="AM573" s="148">
        <f t="shared" si="300"/>
        <v>0</v>
      </c>
      <c r="AN573" s="148">
        <f t="shared" si="301"/>
        <v>0</v>
      </c>
      <c r="AO573" s="150"/>
      <c r="AP573" s="149" t="e">
        <f t="shared" si="302"/>
        <v>#DIV/0!</v>
      </c>
      <c r="AQ573" s="149" t="e">
        <f t="shared" si="303"/>
        <v>#DIV/0!</v>
      </c>
      <c r="AR573" s="149" t="e">
        <f t="shared" si="304"/>
        <v>#DIV/0!</v>
      </c>
      <c r="AS573" s="149" t="e">
        <f t="shared" si="305"/>
        <v>#DIV/0!</v>
      </c>
      <c r="AT573" s="149" t="e">
        <f t="shared" si="306"/>
        <v>#DIV/0!</v>
      </c>
      <c r="AU573" s="148">
        <f t="shared" si="307"/>
        <v>0</v>
      </c>
      <c r="AV573" s="149" t="e">
        <f t="shared" si="308"/>
        <v>#DIV/0!</v>
      </c>
      <c r="AW573" s="149" t="e">
        <f t="shared" si="309"/>
        <v>#DIV/0!</v>
      </c>
      <c r="AX573" s="149" t="e">
        <f t="shared" si="310"/>
        <v>#DIV/0!</v>
      </c>
      <c r="AY573" s="149" t="e">
        <f t="shared" si="311"/>
        <v>#DIV/0!</v>
      </c>
      <c r="AZ573" s="149" t="e">
        <f t="shared" si="312"/>
        <v>#DIV/0!</v>
      </c>
      <c r="BA573" s="148">
        <f t="shared" si="313"/>
        <v>0</v>
      </c>
      <c r="BB573" s="149" t="e">
        <f t="shared" si="314"/>
        <v>#DIV/0!</v>
      </c>
      <c r="BC573" s="149" t="e">
        <f t="shared" si="315"/>
        <v>#DIV/0!</v>
      </c>
      <c r="BD573" s="149" t="e">
        <f t="shared" si="316"/>
        <v>#DIV/0!</v>
      </c>
      <c r="BE573" s="149" t="e">
        <f t="shared" si="317"/>
        <v>#DIV/0!</v>
      </c>
      <c r="BF573" s="149" t="e">
        <f t="shared" si="318"/>
        <v>#DIV/0!</v>
      </c>
      <c r="BG573" s="148">
        <f t="shared" si="319"/>
        <v>0</v>
      </c>
      <c r="BH573" s="149" t="e">
        <f t="shared" si="320"/>
        <v>#DIV/0!</v>
      </c>
      <c r="BI573" s="149" t="e">
        <f t="shared" si="321"/>
        <v>#DIV/0!</v>
      </c>
      <c r="BJ573" s="149" t="e">
        <f t="shared" si="322"/>
        <v>#DIV/0!</v>
      </c>
      <c r="BK573" s="149" t="e">
        <f t="shared" si="323"/>
        <v>#DIV/0!</v>
      </c>
      <c r="BL573" s="149" t="e">
        <f t="shared" si="324"/>
        <v>#DIV/0!</v>
      </c>
      <c r="BM573" s="148">
        <f t="shared" si="325"/>
        <v>0</v>
      </c>
      <c r="BN573" s="149" t="e">
        <f t="shared" si="326"/>
        <v>#DIV/0!</v>
      </c>
      <c r="BO573" s="149" t="e">
        <f t="shared" si="327"/>
        <v>#DIV/0!</v>
      </c>
      <c r="BP573" s="149" t="e">
        <f t="shared" si="328"/>
        <v>#DIV/0!</v>
      </c>
      <c r="BQ573" s="149" t="e">
        <f t="shared" si="329"/>
        <v>#DIV/0!</v>
      </c>
      <c r="BR573" s="149" t="e">
        <f t="shared" si="330"/>
        <v>#DIV/0!</v>
      </c>
      <c r="BS573" s="148">
        <f t="shared" si="331"/>
        <v>0</v>
      </c>
      <c r="BT573" s="150"/>
      <c r="BU573" s="150" t="e">
        <f>VLOOKUP(I573,Lists!$D$2:$D$19,1,FALSE)</f>
        <v>#N/A</v>
      </c>
      <c r="BV573" s="150" t="e">
        <f>VLOOKUP($I573,Blends!$B$2:$B$115,1,FALSE)</f>
        <v>#N/A</v>
      </c>
      <c r="BW573" s="150"/>
      <c r="BX573" s="151">
        <f>ROUND(IF($I573="Other HFC Blend",(AA573*$L573*SUMIF(Lists!$E$2:$E$133,'Quarterly Information'!$K573,Exchange_Value)+AA573*$N573*SUMIF(Lists!$E$2:$E$133,'Quarterly Information'!$M573,Exchange_Value)+AA573*$P573*SUMIF(Lists!$E$2:$E$133,'Quarterly Information'!$O573,Exchange_Value)+AA573*$R573*SUMIF(Lists!$E$2:$E$133,'Quarterly Information'!$Q573,Exchange_Value)+AA573*$T573*SUMIF(Lists!$E$2:$E$133,'Quarterly Information'!$S573,Exchange_Value))/1000,AA573*SUMIF(Lists!$E$2:$E$133,$I573,Exchange_Value)/1000),1)</f>
        <v>0</v>
      </c>
      <c r="BY573" s="151">
        <f>ROUND(IF($I573="Other HFC Blend",(AB573*$L573*SUMIF(Lists!$E$2:$E$133,'Quarterly Information'!$K573,Exchange_Value)+AB573*$N573*SUMIF(Lists!$E$2:$E$133,'Quarterly Information'!$M573,Exchange_Value)+AB573*$P573*SUMIF(Lists!$E$2:$E$133,'Quarterly Information'!$O573,Exchange_Value)+AB573*$R573*SUMIF(Lists!$E$2:$E$133,'Quarterly Information'!$Q573,Exchange_Value)+AB573*$T573*SUMIF(Lists!$E$2:$E$133,'Quarterly Information'!$S573,Exchange_Value))/1000,AB573*SUMIF(Lists!$E$2:$E$133,$I573,Exchange_Value)/1000),1)</f>
        <v>0</v>
      </c>
      <c r="BZ573" s="151">
        <f>ROUND(IF($I573="Other HFC Blend",(AC573*$L573*SUMIF(Lists!$E$2:$E$133,'Quarterly Information'!$K573,Exchange_Value)+AC573*$N573*SUMIF(Lists!$E$2:$E$133,'Quarterly Information'!$M573,Exchange_Value)+AC573*$P573*SUMIF(Lists!$E$2:$E$133,'Quarterly Information'!$O573,Exchange_Value)+AC573*$R573*SUMIF(Lists!$E$2:$E$133,'Quarterly Information'!$Q573,Exchange_Value)+AC573*$T573*SUMIF(Lists!$E$2:$E$133,'Quarterly Information'!$S573,Exchange_Value))/1000,AC573*SUMIF(Lists!$E$2:$E$133,$I573,Exchange_Value)/1000),1)</f>
        <v>0</v>
      </c>
      <c r="CA573" s="151">
        <f>ROUND(IF($I573="Other HFC Blend",(AD573*$L573*SUMIF(Lists!$E$2:$E$133,'Quarterly Information'!$K573,Exchange_Value)+AD573*$N573*SUMIF(Lists!$E$2:$E$133,'Quarterly Information'!$M573,Exchange_Value)+AD573*$P573*SUMIF(Lists!$E$2:$E$133,'Quarterly Information'!$O573,Exchange_Value)+AD573*$R573*SUMIF(Lists!$E$2:$E$133,'Quarterly Information'!$Q573,Exchange_Value)+AD573*$T573*SUMIF(Lists!$E$2:$E$133,'Quarterly Information'!$S573,Exchange_Value))/1000,AD573*SUMIF(Lists!$E$2:$E$133,$I573,Exchange_Value)/1000),1)</f>
        <v>0</v>
      </c>
      <c r="CB573" s="151">
        <f>ROUND(IF($I573="Other HFC Blend",(AE573*$L573*SUMIF(Lists!$E$2:$E$133,'Quarterly Information'!$K573,Exchange_Value)+AE573*$N573*SUMIF(Lists!$E$2:$E$133,'Quarterly Information'!$M573,Exchange_Value)+AE573*$P573*SUMIF(Lists!$E$2:$E$133,'Quarterly Information'!$O573,Exchange_Value)+AE573*$R573*SUMIF(Lists!$E$2:$E$133,'Quarterly Information'!$Q573,Exchange_Value)+AE573*$T573*SUMIF(Lists!$E$2:$E$133,'Quarterly Information'!$S573,Exchange_Value))/1000,AE573*SUMIF(Lists!$E$2:$E$133,$I573,Exchange_Value)/1000),1)</f>
        <v>0</v>
      </c>
      <c r="CC573" s="151">
        <f>ROUND(IF($I573="Other HFC Blend",(AF573*$L573*SUMIF(Lists!$E$2:$E$133,'Quarterly Information'!$K573,Exchange_Value)+AF573*$N573*SUMIF(Lists!$E$2:$E$133,'Quarterly Information'!$M573,Exchange_Value)+AF573*$P573*SUMIF(Lists!$E$2:$E$133,'Quarterly Information'!$O573,Exchange_Value)+AF573*$R573*SUMIF(Lists!$E$2:$E$133,'Quarterly Information'!$Q573,Exchange_Value)+AF573*$T573*SUMIF(Lists!$E$2:$E$133,'Quarterly Information'!$S573,Exchange_Value))/1000,AF573*SUMIF(Lists!$E$2:$E$133,$I573,Exchange_Value)/1000),1)</f>
        <v>0</v>
      </c>
    </row>
    <row r="574" spans="1:81" ht="14.1">
      <c r="A574" s="18">
        <v>532</v>
      </c>
      <c r="B574" s="46" t="str">
        <f t="shared" si="332"/>
        <v/>
      </c>
      <c r="C574" s="72"/>
      <c r="D574" s="47"/>
      <c r="E574" s="81"/>
      <c r="F574" s="48"/>
      <c r="G574" s="49"/>
      <c r="H574" s="50"/>
      <c r="I574" s="48"/>
      <c r="J574" s="104"/>
      <c r="K574" s="109"/>
      <c r="L574" s="51"/>
      <c r="M574" s="48"/>
      <c r="N574" s="51"/>
      <c r="O574" s="48"/>
      <c r="P574" s="51"/>
      <c r="Q574" s="69"/>
      <c r="R574" s="51"/>
      <c r="S574" s="69"/>
      <c r="T574" s="110"/>
      <c r="U574" s="107"/>
      <c r="V574" s="48"/>
      <c r="W574" s="52"/>
      <c r="X574" s="48"/>
      <c r="Y574" s="116"/>
      <c r="Z574" s="133"/>
      <c r="AA574" s="131"/>
      <c r="AB574" s="76"/>
      <c r="AC574" s="76"/>
      <c r="AD574" s="76"/>
      <c r="AE574" s="76"/>
      <c r="AF574" s="76"/>
      <c r="AG574" s="145"/>
      <c r="AH574"/>
      <c r="AI574" s="148">
        <f t="shared" si="296"/>
        <v>0</v>
      </c>
      <c r="AJ574" s="148">
        <f t="shared" si="297"/>
        <v>0</v>
      </c>
      <c r="AK574" s="148">
        <f t="shared" si="298"/>
        <v>0</v>
      </c>
      <c r="AL574" s="148">
        <f t="shared" si="299"/>
        <v>0</v>
      </c>
      <c r="AM574" s="148">
        <f t="shared" si="300"/>
        <v>0</v>
      </c>
      <c r="AN574" s="148">
        <f t="shared" si="301"/>
        <v>0</v>
      </c>
      <c r="AO574" s="150"/>
      <c r="AP574" s="149" t="e">
        <f t="shared" si="302"/>
        <v>#DIV/0!</v>
      </c>
      <c r="AQ574" s="149" t="e">
        <f t="shared" si="303"/>
        <v>#DIV/0!</v>
      </c>
      <c r="AR574" s="149" t="e">
        <f t="shared" si="304"/>
        <v>#DIV/0!</v>
      </c>
      <c r="AS574" s="149" t="e">
        <f t="shared" si="305"/>
        <v>#DIV/0!</v>
      </c>
      <c r="AT574" s="149" t="e">
        <f t="shared" si="306"/>
        <v>#DIV/0!</v>
      </c>
      <c r="AU574" s="148">
        <f t="shared" si="307"/>
        <v>0</v>
      </c>
      <c r="AV574" s="149" t="e">
        <f t="shared" si="308"/>
        <v>#DIV/0!</v>
      </c>
      <c r="AW574" s="149" t="e">
        <f t="shared" si="309"/>
        <v>#DIV/0!</v>
      </c>
      <c r="AX574" s="149" t="e">
        <f t="shared" si="310"/>
        <v>#DIV/0!</v>
      </c>
      <c r="AY574" s="149" t="e">
        <f t="shared" si="311"/>
        <v>#DIV/0!</v>
      </c>
      <c r="AZ574" s="149" t="e">
        <f t="shared" si="312"/>
        <v>#DIV/0!</v>
      </c>
      <c r="BA574" s="148">
        <f t="shared" si="313"/>
        <v>0</v>
      </c>
      <c r="BB574" s="149" t="e">
        <f t="shared" si="314"/>
        <v>#DIV/0!</v>
      </c>
      <c r="BC574" s="149" t="e">
        <f t="shared" si="315"/>
        <v>#DIV/0!</v>
      </c>
      <c r="BD574" s="149" t="e">
        <f t="shared" si="316"/>
        <v>#DIV/0!</v>
      </c>
      <c r="BE574" s="149" t="e">
        <f t="shared" si="317"/>
        <v>#DIV/0!</v>
      </c>
      <c r="BF574" s="149" t="e">
        <f t="shared" si="318"/>
        <v>#DIV/0!</v>
      </c>
      <c r="BG574" s="148">
        <f t="shared" si="319"/>
        <v>0</v>
      </c>
      <c r="BH574" s="149" t="e">
        <f t="shared" si="320"/>
        <v>#DIV/0!</v>
      </c>
      <c r="BI574" s="149" t="e">
        <f t="shared" si="321"/>
        <v>#DIV/0!</v>
      </c>
      <c r="BJ574" s="149" t="e">
        <f t="shared" si="322"/>
        <v>#DIV/0!</v>
      </c>
      <c r="BK574" s="149" t="e">
        <f t="shared" si="323"/>
        <v>#DIV/0!</v>
      </c>
      <c r="BL574" s="149" t="e">
        <f t="shared" si="324"/>
        <v>#DIV/0!</v>
      </c>
      <c r="BM574" s="148">
        <f t="shared" si="325"/>
        <v>0</v>
      </c>
      <c r="BN574" s="149" t="e">
        <f t="shared" si="326"/>
        <v>#DIV/0!</v>
      </c>
      <c r="BO574" s="149" t="e">
        <f t="shared" si="327"/>
        <v>#DIV/0!</v>
      </c>
      <c r="BP574" s="149" t="e">
        <f t="shared" si="328"/>
        <v>#DIV/0!</v>
      </c>
      <c r="BQ574" s="149" t="e">
        <f t="shared" si="329"/>
        <v>#DIV/0!</v>
      </c>
      <c r="BR574" s="149" t="e">
        <f t="shared" si="330"/>
        <v>#DIV/0!</v>
      </c>
      <c r="BS574" s="148">
        <f t="shared" si="331"/>
        <v>0</v>
      </c>
      <c r="BT574" s="150"/>
      <c r="BU574" s="150" t="e">
        <f>VLOOKUP(I574,Lists!$D$2:$D$19,1,FALSE)</f>
        <v>#N/A</v>
      </c>
      <c r="BV574" s="150" t="e">
        <f>VLOOKUP($I574,Blends!$B$2:$B$115,1,FALSE)</f>
        <v>#N/A</v>
      </c>
      <c r="BW574" s="150"/>
      <c r="BX574" s="151">
        <f>ROUND(IF($I574="Other HFC Blend",(AA574*$L574*SUMIF(Lists!$E$2:$E$133,'Quarterly Information'!$K574,Exchange_Value)+AA574*$N574*SUMIF(Lists!$E$2:$E$133,'Quarterly Information'!$M574,Exchange_Value)+AA574*$P574*SUMIF(Lists!$E$2:$E$133,'Quarterly Information'!$O574,Exchange_Value)+AA574*$R574*SUMIF(Lists!$E$2:$E$133,'Quarterly Information'!$Q574,Exchange_Value)+AA574*$T574*SUMIF(Lists!$E$2:$E$133,'Quarterly Information'!$S574,Exchange_Value))/1000,AA574*SUMIF(Lists!$E$2:$E$133,$I574,Exchange_Value)/1000),1)</f>
        <v>0</v>
      </c>
      <c r="BY574" s="151">
        <f>ROUND(IF($I574="Other HFC Blend",(AB574*$L574*SUMIF(Lists!$E$2:$E$133,'Quarterly Information'!$K574,Exchange_Value)+AB574*$N574*SUMIF(Lists!$E$2:$E$133,'Quarterly Information'!$M574,Exchange_Value)+AB574*$P574*SUMIF(Lists!$E$2:$E$133,'Quarterly Information'!$O574,Exchange_Value)+AB574*$R574*SUMIF(Lists!$E$2:$E$133,'Quarterly Information'!$Q574,Exchange_Value)+AB574*$T574*SUMIF(Lists!$E$2:$E$133,'Quarterly Information'!$S574,Exchange_Value))/1000,AB574*SUMIF(Lists!$E$2:$E$133,$I574,Exchange_Value)/1000),1)</f>
        <v>0</v>
      </c>
      <c r="BZ574" s="151">
        <f>ROUND(IF($I574="Other HFC Blend",(AC574*$L574*SUMIF(Lists!$E$2:$E$133,'Quarterly Information'!$K574,Exchange_Value)+AC574*$N574*SUMIF(Lists!$E$2:$E$133,'Quarterly Information'!$M574,Exchange_Value)+AC574*$P574*SUMIF(Lists!$E$2:$E$133,'Quarterly Information'!$O574,Exchange_Value)+AC574*$R574*SUMIF(Lists!$E$2:$E$133,'Quarterly Information'!$Q574,Exchange_Value)+AC574*$T574*SUMIF(Lists!$E$2:$E$133,'Quarterly Information'!$S574,Exchange_Value))/1000,AC574*SUMIF(Lists!$E$2:$E$133,$I574,Exchange_Value)/1000),1)</f>
        <v>0</v>
      </c>
      <c r="CA574" s="151">
        <f>ROUND(IF($I574="Other HFC Blend",(AD574*$L574*SUMIF(Lists!$E$2:$E$133,'Quarterly Information'!$K574,Exchange_Value)+AD574*$N574*SUMIF(Lists!$E$2:$E$133,'Quarterly Information'!$M574,Exchange_Value)+AD574*$P574*SUMIF(Lists!$E$2:$E$133,'Quarterly Information'!$O574,Exchange_Value)+AD574*$R574*SUMIF(Lists!$E$2:$E$133,'Quarterly Information'!$Q574,Exchange_Value)+AD574*$T574*SUMIF(Lists!$E$2:$E$133,'Quarterly Information'!$S574,Exchange_Value))/1000,AD574*SUMIF(Lists!$E$2:$E$133,$I574,Exchange_Value)/1000),1)</f>
        <v>0</v>
      </c>
      <c r="CB574" s="151">
        <f>ROUND(IF($I574="Other HFC Blend",(AE574*$L574*SUMIF(Lists!$E$2:$E$133,'Quarterly Information'!$K574,Exchange_Value)+AE574*$N574*SUMIF(Lists!$E$2:$E$133,'Quarterly Information'!$M574,Exchange_Value)+AE574*$P574*SUMIF(Lists!$E$2:$E$133,'Quarterly Information'!$O574,Exchange_Value)+AE574*$R574*SUMIF(Lists!$E$2:$E$133,'Quarterly Information'!$Q574,Exchange_Value)+AE574*$T574*SUMIF(Lists!$E$2:$E$133,'Quarterly Information'!$S574,Exchange_Value))/1000,AE574*SUMIF(Lists!$E$2:$E$133,$I574,Exchange_Value)/1000),1)</f>
        <v>0</v>
      </c>
      <c r="CC574" s="151">
        <f>ROUND(IF($I574="Other HFC Blend",(AF574*$L574*SUMIF(Lists!$E$2:$E$133,'Quarterly Information'!$K574,Exchange_Value)+AF574*$N574*SUMIF(Lists!$E$2:$E$133,'Quarterly Information'!$M574,Exchange_Value)+AF574*$P574*SUMIF(Lists!$E$2:$E$133,'Quarterly Information'!$O574,Exchange_Value)+AF574*$R574*SUMIF(Lists!$E$2:$E$133,'Quarterly Information'!$Q574,Exchange_Value)+AF574*$T574*SUMIF(Lists!$E$2:$E$133,'Quarterly Information'!$S574,Exchange_Value))/1000,AF574*SUMIF(Lists!$E$2:$E$133,$I574,Exchange_Value)/1000),1)</f>
        <v>0</v>
      </c>
    </row>
    <row r="575" spans="1:81" ht="14.1">
      <c r="A575" s="18">
        <v>533</v>
      </c>
      <c r="B575" s="46" t="str">
        <f t="shared" si="332"/>
        <v/>
      </c>
      <c r="C575" s="72"/>
      <c r="D575" s="47"/>
      <c r="E575" s="81"/>
      <c r="F575" s="48"/>
      <c r="G575" s="49"/>
      <c r="H575" s="50"/>
      <c r="I575" s="48"/>
      <c r="J575" s="104"/>
      <c r="K575" s="109"/>
      <c r="L575" s="51"/>
      <c r="M575" s="48"/>
      <c r="N575" s="51"/>
      <c r="O575" s="48"/>
      <c r="P575" s="51"/>
      <c r="Q575" s="69"/>
      <c r="R575" s="51"/>
      <c r="S575" s="69"/>
      <c r="T575" s="110"/>
      <c r="U575" s="107"/>
      <c r="V575" s="48"/>
      <c r="W575" s="52"/>
      <c r="X575" s="48"/>
      <c r="Y575" s="116"/>
      <c r="Z575" s="133"/>
      <c r="AA575" s="131"/>
      <c r="AB575" s="76"/>
      <c r="AC575" s="76"/>
      <c r="AD575" s="76"/>
      <c r="AE575" s="76"/>
      <c r="AF575" s="76"/>
      <c r="AG575" s="145"/>
      <c r="AH575"/>
      <c r="AI575" s="148">
        <f t="shared" si="296"/>
        <v>0</v>
      </c>
      <c r="AJ575" s="148">
        <f t="shared" si="297"/>
        <v>0</v>
      </c>
      <c r="AK575" s="148">
        <f t="shared" si="298"/>
        <v>0</v>
      </c>
      <c r="AL575" s="148">
        <f t="shared" si="299"/>
        <v>0</v>
      </c>
      <c r="AM575" s="148">
        <f t="shared" si="300"/>
        <v>0</v>
      </c>
      <c r="AN575" s="148">
        <f t="shared" si="301"/>
        <v>0</v>
      </c>
      <c r="AO575" s="150"/>
      <c r="AP575" s="149" t="e">
        <f t="shared" si="302"/>
        <v>#DIV/0!</v>
      </c>
      <c r="AQ575" s="149" t="e">
        <f t="shared" si="303"/>
        <v>#DIV/0!</v>
      </c>
      <c r="AR575" s="149" t="e">
        <f t="shared" si="304"/>
        <v>#DIV/0!</v>
      </c>
      <c r="AS575" s="149" t="e">
        <f t="shared" si="305"/>
        <v>#DIV/0!</v>
      </c>
      <c r="AT575" s="149" t="e">
        <f t="shared" si="306"/>
        <v>#DIV/0!</v>
      </c>
      <c r="AU575" s="148">
        <f t="shared" si="307"/>
        <v>0</v>
      </c>
      <c r="AV575" s="149" t="e">
        <f t="shared" si="308"/>
        <v>#DIV/0!</v>
      </c>
      <c r="AW575" s="149" t="e">
        <f t="shared" si="309"/>
        <v>#DIV/0!</v>
      </c>
      <c r="AX575" s="149" t="e">
        <f t="shared" si="310"/>
        <v>#DIV/0!</v>
      </c>
      <c r="AY575" s="149" t="e">
        <f t="shared" si="311"/>
        <v>#DIV/0!</v>
      </c>
      <c r="AZ575" s="149" t="e">
        <f t="shared" si="312"/>
        <v>#DIV/0!</v>
      </c>
      <c r="BA575" s="148">
        <f t="shared" si="313"/>
        <v>0</v>
      </c>
      <c r="BB575" s="149" t="e">
        <f t="shared" si="314"/>
        <v>#DIV/0!</v>
      </c>
      <c r="BC575" s="149" t="e">
        <f t="shared" si="315"/>
        <v>#DIV/0!</v>
      </c>
      <c r="BD575" s="149" t="e">
        <f t="shared" si="316"/>
        <v>#DIV/0!</v>
      </c>
      <c r="BE575" s="149" t="e">
        <f t="shared" si="317"/>
        <v>#DIV/0!</v>
      </c>
      <c r="BF575" s="149" t="e">
        <f t="shared" si="318"/>
        <v>#DIV/0!</v>
      </c>
      <c r="BG575" s="148">
        <f t="shared" si="319"/>
        <v>0</v>
      </c>
      <c r="BH575" s="149" t="e">
        <f t="shared" si="320"/>
        <v>#DIV/0!</v>
      </c>
      <c r="BI575" s="149" t="e">
        <f t="shared" si="321"/>
        <v>#DIV/0!</v>
      </c>
      <c r="BJ575" s="149" t="e">
        <f t="shared" si="322"/>
        <v>#DIV/0!</v>
      </c>
      <c r="BK575" s="149" t="e">
        <f t="shared" si="323"/>
        <v>#DIV/0!</v>
      </c>
      <c r="BL575" s="149" t="e">
        <f t="shared" si="324"/>
        <v>#DIV/0!</v>
      </c>
      <c r="BM575" s="148">
        <f t="shared" si="325"/>
        <v>0</v>
      </c>
      <c r="BN575" s="149" t="e">
        <f t="shared" si="326"/>
        <v>#DIV/0!</v>
      </c>
      <c r="BO575" s="149" t="e">
        <f t="shared" si="327"/>
        <v>#DIV/0!</v>
      </c>
      <c r="BP575" s="149" t="e">
        <f t="shared" si="328"/>
        <v>#DIV/0!</v>
      </c>
      <c r="BQ575" s="149" t="e">
        <f t="shared" si="329"/>
        <v>#DIV/0!</v>
      </c>
      <c r="BR575" s="149" t="e">
        <f t="shared" si="330"/>
        <v>#DIV/0!</v>
      </c>
      <c r="BS575" s="148">
        <f t="shared" si="331"/>
        <v>0</v>
      </c>
      <c r="BT575" s="150"/>
      <c r="BU575" s="150" t="e">
        <f>VLOOKUP(I575,Lists!$D$2:$D$19,1,FALSE)</f>
        <v>#N/A</v>
      </c>
      <c r="BV575" s="150" t="e">
        <f>VLOOKUP($I575,Blends!$B$2:$B$115,1,FALSE)</f>
        <v>#N/A</v>
      </c>
      <c r="BW575" s="150"/>
      <c r="BX575" s="151">
        <f>ROUND(IF($I575="Other HFC Blend",(AA575*$L575*SUMIF(Lists!$E$2:$E$133,'Quarterly Information'!$K575,Exchange_Value)+AA575*$N575*SUMIF(Lists!$E$2:$E$133,'Quarterly Information'!$M575,Exchange_Value)+AA575*$P575*SUMIF(Lists!$E$2:$E$133,'Quarterly Information'!$O575,Exchange_Value)+AA575*$R575*SUMIF(Lists!$E$2:$E$133,'Quarterly Information'!$Q575,Exchange_Value)+AA575*$T575*SUMIF(Lists!$E$2:$E$133,'Quarterly Information'!$S575,Exchange_Value))/1000,AA575*SUMIF(Lists!$E$2:$E$133,$I575,Exchange_Value)/1000),1)</f>
        <v>0</v>
      </c>
      <c r="BY575" s="151">
        <f>ROUND(IF($I575="Other HFC Blend",(AB575*$L575*SUMIF(Lists!$E$2:$E$133,'Quarterly Information'!$K575,Exchange_Value)+AB575*$N575*SUMIF(Lists!$E$2:$E$133,'Quarterly Information'!$M575,Exchange_Value)+AB575*$P575*SUMIF(Lists!$E$2:$E$133,'Quarterly Information'!$O575,Exchange_Value)+AB575*$R575*SUMIF(Lists!$E$2:$E$133,'Quarterly Information'!$Q575,Exchange_Value)+AB575*$T575*SUMIF(Lists!$E$2:$E$133,'Quarterly Information'!$S575,Exchange_Value))/1000,AB575*SUMIF(Lists!$E$2:$E$133,$I575,Exchange_Value)/1000),1)</f>
        <v>0</v>
      </c>
      <c r="BZ575" s="151">
        <f>ROUND(IF($I575="Other HFC Blend",(AC575*$L575*SUMIF(Lists!$E$2:$E$133,'Quarterly Information'!$K575,Exchange_Value)+AC575*$N575*SUMIF(Lists!$E$2:$E$133,'Quarterly Information'!$M575,Exchange_Value)+AC575*$P575*SUMIF(Lists!$E$2:$E$133,'Quarterly Information'!$O575,Exchange_Value)+AC575*$R575*SUMIF(Lists!$E$2:$E$133,'Quarterly Information'!$Q575,Exchange_Value)+AC575*$T575*SUMIF(Lists!$E$2:$E$133,'Quarterly Information'!$S575,Exchange_Value))/1000,AC575*SUMIF(Lists!$E$2:$E$133,$I575,Exchange_Value)/1000),1)</f>
        <v>0</v>
      </c>
      <c r="CA575" s="151">
        <f>ROUND(IF($I575="Other HFC Blend",(AD575*$L575*SUMIF(Lists!$E$2:$E$133,'Quarterly Information'!$K575,Exchange_Value)+AD575*$N575*SUMIF(Lists!$E$2:$E$133,'Quarterly Information'!$M575,Exchange_Value)+AD575*$P575*SUMIF(Lists!$E$2:$E$133,'Quarterly Information'!$O575,Exchange_Value)+AD575*$R575*SUMIF(Lists!$E$2:$E$133,'Quarterly Information'!$Q575,Exchange_Value)+AD575*$T575*SUMIF(Lists!$E$2:$E$133,'Quarterly Information'!$S575,Exchange_Value))/1000,AD575*SUMIF(Lists!$E$2:$E$133,$I575,Exchange_Value)/1000),1)</f>
        <v>0</v>
      </c>
      <c r="CB575" s="151">
        <f>ROUND(IF($I575="Other HFC Blend",(AE575*$L575*SUMIF(Lists!$E$2:$E$133,'Quarterly Information'!$K575,Exchange_Value)+AE575*$N575*SUMIF(Lists!$E$2:$E$133,'Quarterly Information'!$M575,Exchange_Value)+AE575*$P575*SUMIF(Lists!$E$2:$E$133,'Quarterly Information'!$O575,Exchange_Value)+AE575*$R575*SUMIF(Lists!$E$2:$E$133,'Quarterly Information'!$Q575,Exchange_Value)+AE575*$T575*SUMIF(Lists!$E$2:$E$133,'Quarterly Information'!$S575,Exchange_Value))/1000,AE575*SUMIF(Lists!$E$2:$E$133,$I575,Exchange_Value)/1000),1)</f>
        <v>0</v>
      </c>
      <c r="CC575" s="151">
        <f>ROUND(IF($I575="Other HFC Blend",(AF575*$L575*SUMIF(Lists!$E$2:$E$133,'Quarterly Information'!$K575,Exchange_Value)+AF575*$N575*SUMIF(Lists!$E$2:$E$133,'Quarterly Information'!$M575,Exchange_Value)+AF575*$P575*SUMIF(Lists!$E$2:$E$133,'Quarterly Information'!$O575,Exchange_Value)+AF575*$R575*SUMIF(Lists!$E$2:$E$133,'Quarterly Information'!$Q575,Exchange_Value)+AF575*$T575*SUMIF(Lists!$E$2:$E$133,'Quarterly Information'!$S575,Exchange_Value))/1000,AF575*SUMIF(Lists!$E$2:$E$133,$I575,Exchange_Value)/1000),1)</f>
        <v>0</v>
      </c>
    </row>
    <row r="576" spans="1:81" ht="14.1">
      <c r="A576" s="18">
        <v>534</v>
      </c>
      <c r="B576" s="46" t="str">
        <f t="shared" si="332"/>
        <v/>
      </c>
      <c r="C576" s="72"/>
      <c r="D576" s="47"/>
      <c r="E576" s="81"/>
      <c r="F576" s="48"/>
      <c r="G576" s="49"/>
      <c r="H576" s="50"/>
      <c r="I576" s="48"/>
      <c r="J576" s="104"/>
      <c r="K576" s="109"/>
      <c r="L576" s="51"/>
      <c r="M576" s="48"/>
      <c r="N576" s="51"/>
      <c r="O576" s="48"/>
      <c r="P576" s="51"/>
      <c r="Q576" s="69"/>
      <c r="R576" s="51"/>
      <c r="S576" s="69"/>
      <c r="T576" s="110"/>
      <c r="U576" s="107"/>
      <c r="V576" s="48"/>
      <c r="W576" s="52"/>
      <c r="X576" s="48"/>
      <c r="Y576" s="116"/>
      <c r="Z576" s="133"/>
      <c r="AA576" s="131"/>
      <c r="AB576" s="76"/>
      <c r="AC576" s="76"/>
      <c r="AD576" s="76"/>
      <c r="AE576" s="76"/>
      <c r="AF576" s="76"/>
      <c r="AG576" s="145"/>
      <c r="AH576"/>
      <c r="AI576" s="148">
        <f t="shared" si="296"/>
        <v>0</v>
      </c>
      <c r="AJ576" s="148">
        <f t="shared" si="297"/>
        <v>0</v>
      </c>
      <c r="AK576" s="148">
        <f t="shared" si="298"/>
        <v>0</v>
      </c>
      <c r="AL576" s="148">
        <f t="shared" si="299"/>
        <v>0</v>
      </c>
      <c r="AM576" s="148">
        <f t="shared" si="300"/>
        <v>0</v>
      </c>
      <c r="AN576" s="148">
        <f t="shared" si="301"/>
        <v>0</v>
      </c>
      <c r="AO576" s="150"/>
      <c r="AP576" s="149" t="e">
        <f t="shared" si="302"/>
        <v>#DIV/0!</v>
      </c>
      <c r="AQ576" s="149" t="e">
        <f t="shared" si="303"/>
        <v>#DIV/0!</v>
      </c>
      <c r="AR576" s="149" t="e">
        <f t="shared" si="304"/>
        <v>#DIV/0!</v>
      </c>
      <c r="AS576" s="149" t="e">
        <f t="shared" si="305"/>
        <v>#DIV/0!</v>
      </c>
      <c r="AT576" s="149" t="e">
        <f t="shared" si="306"/>
        <v>#DIV/0!</v>
      </c>
      <c r="AU576" s="148">
        <f t="shared" si="307"/>
        <v>0</v>
      </c>
      <c r="AV576" s="149" t="e">
        <f t="shared" si="308"/>
        <v>#DIV/0!</v>
      </c>
      <c r="AW576" s="149" t="e">
        <f t="shared" si="309"/>
        <v>#DIV/0!</v>
      </c>
      <c r="AX576" s="149" t="e">
        <f t="shared" si="310"/>
        <v>#DIV/0!</v>
      </c>
      <c r="AY576" s="149" t="e">
        <f t="shared" si="311"/>
        <v>#DIV/0!</v>
      </c>
      <c r="AZ576" s="149" t="e">
        <f t="shared" si="312"/>
        <v>#DIV/0!</v>
      </c>
      <c r="BA576" s="148">
        <f t="shared" si="313"/>
        <v>0</v>
      </c>
      <c r="BB576" s="149" t="e">
        <f t="shared" si="314"/>
        <v>#DIV/0!</v>
      </c>
      <c r="BC576" s="149" t="e">
        <f t="shared" si="315"/>
        <v>#DIV/0!</v>
      </c>
      <c r="BD576" s="149" t="e">
        <f t="shared" si="316"/>
        <v>#DIV/0!</v>
      </c>
      <c r="BE576" s="149" t="e">
        <f t="shared" si="317"/>
        <v>#DIV/0!</v>
      </c>
      <c r="BF576" s="149" t="e">
        <f t="shared" si="318"/>
        <v>#DIV/0!</v>
      </c>
      <c r="BG576" s="148">
        <f t="shared" si="319"/>
        <v>0</v>
      </c>
      <c r="BH576" s="149" t="e">
        <f t="shared" si="320"/>
        <v>#DIV/0!</v>
      </c>
      <c r="BI576" s="149" t="e">
        <f t="shared" si="321"/>
        <v>#DIV/0!</v>
      </c>
      <c r="BJ576" s="149" t="e">
        <f t="shared" si="322"/>
        <v>#DIV/0!</v>
      </c>
      <c r="BK576" s="149" t="e">
        <f t="shared" si="323"/>
        <v>#DIV/0!</v>
      </c>
      <c r="BL576" s="149" t="e">
        <f t="shared" si="324"/>
        <v>#DIV/0!</v>
      </c>
      <c r="BM576" s="148">
        <f t="shared" si="325"/>
        <v>0</v>
      </c>
      <c r="BN576" s="149" t="e">
        <f t="shared" si="326"/>
        <v>#DIV/0!</v>
      </c>
      <c r="BO576" s="149" t="e">
        <f t="shared" si="327"/>
        <v>#DIV/0!</v>
      </c>
      <c r="BP576" s="149" t="e">
        <f t="shared" si="328"/>
        <v>#DIV/0!</v>
      </c>
      <c r="BQ576" s="149" t="e">
        <f t="shared" si="329"/>
        <v>#DIV/0!</v>
      </c>
      <c r="BR576" s="149" t="e">
        <f t="shared" si="330"/>
        <v>#DIV/0!</v>
      </c>
      <c r="BS576" s="148">
        <f t="shared" si="331"/>
        <v>0</v>
      </c>
      <c r="BT576" s="150"/>
      <c r="BU576" s="150" t="e">
        <f>VLOOKUP(I576,Lists!$D$2:$D$19,1,FALSE)</f>
        <v>#N/A</v>
      </c>
      <c r="BV576" s="150" t="e">
        <f>VLOOKUP($I576,Blends!$B$2:$B$115,1,FALSE)</f>
        <v>#N/A</v>
      </c>
      <c r="BW576" s="150"/>
      <c r="BX576" s="151">
        <f>ROUND(IF($I576="Other HFC Blend",(AA576*$L576*SUMIF(Lists!$E$2:$E$133,'Quarterly Information'!$K576,Exchange_Value)+AA576*$N576*SUMIF(Lists!$E$2:$E$133,'Quarterly Information'!$M576,Exchange_Value)+AA576*$P576*SUMIF(Lists!$E$2:$E$133,'Quarterly Information'!$O576,Exchange_Value)+AA576*$R576*SUMIF(Lists!$E$2:$E$133,'Quarterly Information'!$Q576,Exchange_Value)+AA576*$T576*SUMIF(Lists!$E$2:$E$133,'Quarterly Information'!$S576,Exchange_Value))/1000,AA576*SUMIF(Lists!$E$2:$E$133,$I576,Exchange_Value)/1000),1)</f>
        <v>0</v>
      </c>
      <c r="BY576" s="151">
        <f>ROUND(IF($I576="Other HFC Blend",(AB576*$L576*SUMIF(Lists!$E$2:$E$133,'Quarterly Information'!$K576,Exchange_Value)+AB576*$N576*SUMIF(Lists!$E$2:$E$133,'Quarterly Information'!$M576,Exchange_Value)+AB576*$P576*SUMIF(Lists!$E$2:$E$133,'Quarterly Information'!$O576,Exchange_Value)+AB576*$R576*SUMIF(Lists!$E$2:$E$133,'Quarterly Information'!$Q576,Exchange_Value)+AB576*$T576*SUMIF(Lists!$E$2:$E$133,'Quarterly Information'!$S576,Exchange_Value))/1000,AB576*SUMIF(Lists!$E$2:$E$133,$I576,Exchange_Value)/1000),1)</f>
        <v>0</v>
      </c>
      <c r="BZ576" s="151">
        <f>ROUND(IF($I576="Other HFC Blend",(AC576*$L576*SUMIF(Lists!$E$2:$E$133,'Quarterly Information'!$K576,Exchange_Value)+AC576*$N576*SUMIF(Lists!$E$2:$E$133,'Quarterly Information'!$M576,Exchange_Value)+AC576*$P576*SUMIF(Lists!$E$2:$E$133,'Quarterly Information'!$O576,Exchange_Value)+AC576*$R576*SUMIF(Lists!$E$2:$E$133,'Quarterly Information'!$Q576,Exchange_Value)+AC576*$T576*SUMIF(Lists!$E$2:$E$133,'Quarterly Information'!$S576,Exchange_Value))/1000,AC576*SUMIF(Lists!$E$2:$E$133,$I576,Exchange_Value)/1000),1)</f>
        <v>0</v>
      </c>
      <c r="CA576" s="151">
        <f>ROUND(IF($I576="Other HFC Blend",(AD576*$L576*SUMIF(Lists!$E$2:$E$133,'Quarterly Information'!$K576,Exchange_Value)+AD576*$N576*SUMIF(Lists!$E$2:$E$133,'Quarterly Information'!$M576,Exchange_Value)+AD576*$P576*SUMIF(Lists!$E$2:$E$133,'Quarterly Information'!$O576,Exchange_Value)+AD576*$R576*SUMIF(Lists!$E$2:$E$133,'Quarterly Information'!$Q576,Exchange_Value)+AD576*$T576*SUMIF(Lists!$E$2:$E$133,'Quarterly Information'!$S576,Exchange_Value))/1000,AD576*SUMIF(Lists!$E$2:$E$133,$I576,Exchange_Value)/1000),1)</f>
        <v>0</v>
      </c>
      <c r="CB576" s="151">
        <f>ROUND(IF($I576="Other HFC Blend",(AE576*$L576*SUMIF(Lists!$E$2:$E$133,'Quarterly Information'!$K576,Exchange_Value)+AE576*$N576*SUMIF(Lists!$E$2:$E$133,'Quarterly Information'!$M576,Exchange_Value)+AE576*$P576*SUMIF(Lists!$E$2:$E$133,'Quarterly Information'!$O576,Exchange_Value)+AE576*$R576*SUMIF(Lists!$E$2:$E$133,'Quarterly Information'!$Q576,Exchange_Value)+AE576*$T576*SUMIF(Lists!$E$2:$E$133,'Quarterly Information'!$S576,Exchange_Value))/1000,AE576*SUMIF(Lists!$E$2:$E$133,$I576,Exchange_Value)/1000),1)</f>
        <v>0</v>
      </c>
      <c r="CC576" s="151">
        <f>ROUND(IF($I576="Other HFC Blend",(AF576*$L576*SUMIF(Lists!$E$2:$E$133,'Quarterly Information'!$K576,Exchange_Value)+AF576*$N576*SUMIF(Lists!$E$2:$E$133,'Quarterly Information'!$M576,Exchange_Value)+AF576*$P576*SUMIF(Lists!$E$2:$E$133,'Quarterly Information'!$O576,Exchange_Value)+AF576*$R576*SUMIF(Lists!$E$2:$E$133,'Quarterly Information'!$Q576,Exchange_Value)+AF576*$T576*SUMIF(Lists!$E$2:$E$133,'Quarterly Information'!$S576,Exchange_Value))/1000,AF576*SUMIF(Lists!$E$2:$E$133,$I576,Exchange_Value)/1000),1)</f>
        <v>0</v>
      </c>
    </row>
    <row r="577" spans="1:81" ht="14.1">
      <c r="A577" s="18">
        <v>535</v>
      </c>
      <c r="B577" s="46" t="str">
        <f t="shared" si="332"/>
        <v/>
      </c>
      <c r="C577" s="72"/>
      <c r="D577" s="47"/>
      <c r="E577" s="81"/>
      <c r="F577" s="48"/>
      <c r="G577" s="49"/>
      <c r="H577" s="50"/>
      <c r="I577" s="48"/>
      <c r="J577" s="104"/>
      <c r="K577" s="109"/>
      <c r="L577" s="51"/>
      <c r="M577" s="48"/>
      <c r="N577" s="51"/>
      <c r="O577" s="48"/>
      <c r="P577" s="51"/>
      <c r="Q577" s="69"/>
      <c r="R577" s="51"/>
      <c r="S577" s="69"/>
      <c r="T577" s="110"/>
      <c r="U577" s="107"/>
      <c r="V577" s="48"/>
      <c r="W577" s="52"/>
      <c r="X577" s="48"/>
      <c r="Y577" s="116"/>
      <c r="Z577" s="133"/>
      <c r="AA577" s="131"/>
      <c r="AB577" s="76"/>
      <c r="AC577" s="76"/>
      <c r="AD577" s="76"/>
      <c r="AE577" s="76"/>
      <c r="AF577" s="76"/>
      <c r="AG577" s="145"/>
      <c r="AH577"/>
      <c r="AI577" s="148">
        <f t="shared" si="296"/>
        <v>0</v>
      </c>
      <c r="AJ577" s="148">
        <f t="shared" si="297"/>
        <v>0</v>
      </c>
      <c r="AK577" s="148">
        <f t="shared" si="298"/>
        <v>0</v>
      </c>
      <c r="AL577" s="148">
        <f t="shared" si="299"/>
        <v>0</v>
      </c>
      <c r="AM577" s="148">
        <f t="shared" si="300"/>
        <v>0</v>
      </c>
      <c r="AN577" s="148">
        <f t="shared" si="301"/>
        <v>0</v>
      </c>
      <c r="AO577" s="150"/>
      <c r="AP577" s="149" t="e">
        <f t="shared" si="302"/>
        <v>#DIV/0!</v>
      </c>
      <c r="AQ577" s="149" t="e">
        <f t="shared" si="303"/>
        <v>#DIV/0!</v>
      </c>
      <c r="AR577" s="149" t="e">
        <f t="shared" si="304"/>
        <v>#DIV/0!</v>
      </c>
      <c r="AS577" s="149" t="e">
        <f t="shared" si="305"/>
        <v>#DIV/0!</v>
      </c>
      <c r="AT577" s="149" t="e">
        <f t="shared" si="306"/>
        <v>#DIV/0!</v>
      </c>
      <c r="AU577" s="148">
        <f t="shared" si="307"/>
        <v>0</v>
      </c>
      <c r="AV577" s="149" t="e">
        <f t="shared" si="308"/>
        <v>#DIV/0!</v>
      </c>
      <c r="AW577" s="149" t="e">
        <f t="shared" si="309"/>
        <v>#DIV/0!</v>
      </c>
      <c r="AX577" s="149" t="e">
        <f t="shared" si="310"/>
        <v>#DIV/0!</v>
      </c>
      <c r="AY577" s="149" t="e">
        <f t="shared" si="311"/>
        <v>#DIV/0!</v>
      </c>
      <c r="AZ577" s="149" t="e">
        <f t="shared" si="312"/>
        <v>#DIV/0!</v>
      </c>
      <c r="BA577" s="148">
        <f t="shared" si="313"/>
        <v>0</v>
      </c>
      <c r="BB577" s="149" t="e">
        <f t="shared" si="314"/>
        <v>#DIV/0!</v>
      </c>
      <c r="BC577" s="149" t="e">
        <f t="shared" si="315"/>
        <v>#DIV/0!</v>
      </c>
      <c r="BD577" s="149" t="e">
        <f t="shared" si="316"/>
        <v>#DIV/0!</v>
      </c>
      <c r="BE577" s="149" t="e">
        <f t="shared" si="317"/>
        <v>#DIV/0!</v>
      </c>
      <c r="BF577" s="149" t="e">
        <f t="shared" si="318"/>
        <v>#DIV/0!</v>
      </c>
      <c r="BG577" s="148">
        <f t="shared" si="319"/>
        <v>0</v>
      </c>
      <c r="BH577" s="149" t="e">
        <f t="shared" si="320"/>
        <v>#DIV/0!</v>
      </c>
      <c r="BI577" s="149" t="e">
        <f t="shared" si="321"/>
        <v>#DIV/0!</v>
      </c>
      <c r="BJ577" s="149" t="e">
        <f t="shared" si="322"/>
        <v>#DIV/0!</v>
      </c>
      <c r="BK577" s="149" t="e">
        <f t="shared" si="323"/>
        <v>#DIV/0!</v>
      </c>
      <c r="BL577" s="149" t="e">
        <f t="shared" si="324"/>
        <v>#DIV/0!</v>
      </c>
      <c r="BM577" s="148">
        <f t="shared" si="325"/>
        <v>0</v>
      </c>
      <c r="BN577" s="149" t="e">
        <f t="shared" si="326"/>
        <v>#DIV/0!</v>
      </c>
      <c r="BO577" s="149" t="e">
        <f t="shared" si="327"/>
        <v>#DIV/0!</v>
      </c>
      <c r="BP577" s="149" t="e">
        <f t="shared" si="328"/>
        <v>#DIV/0!</v>
      </c>
      <c r="BQ577" s="149" t="e">
        <f t="shared" si="329"/>
        <v>#DIV/0!</v>
      </c>
      <c r="BR577" s="149" t="e">
        <f t="shared" si="330"/>
        <v>#DIV/0!</v>
      </c>
      <c r="BS577" s="148">
        <f t="shared" si="331"/>
        <v>0</v>
      </c>
      <c r="BT577" s="150"/>
      <c r="BU577" s="150" t="e">
        <f>VLOOKUP(I577,Lists!$D$2:$D$19,1,FALSE)</f>
        <v>#N/A</v>
      </c>
      <c r="BV577" s="150" t="e">
        <f>VLOOKUP($I577,Blends!$B$2:$B$115,1,FALSE)</f>
        <v>#N/A</v>
      </c>
      <c r="BW577" s="150"/>
      <c r="BX577" s="151">
        <f>ROUND(IF($I577="Other HFC Blend",(AA577*$L577*SUMIF(Lists!$E$2:$E$133,'Quarterly Information'!$K577,Exchange_Value)+AA577*$N577*SUMIF(Lists!$E$2:$E$133,'Quarterly Information'!$M577,Exchange_Value)+AA577*$P577*SUMIF(Lists!$E$2:$E$133,'Quarterly Information'!$O577,Exchange_Value)+AA577*$R577*SUMIF(Lists!$E$2:$E$133,'Quarterly Information'!$Q577,Exchange_Value)+AA577*$T577*SUMIF(Lists!$E$2:$E$133,'Quarterly Information'!$S577,Exchange_Value))/1000,AA577*SUMIF(Lists!$E$2:$E$133,$I577,Exchange_Value)/1000),1)</f>
        <v>0</v>
      </c>
      <c r="BY577" s="151">
        <f>ROUND(IF($I577="Other HFC Blend",(AB577*$L577*SUMIF(Lists!$E$2:$E$133,'Quarterly Information'!$K577,Exchange_Value)+AB577*$N577*SUMIF(Lists!$E$2:$E$133,'Quarterly Information'!$M577,Exchange_Value)+AB577*$P577*SUMIF(Lists!$E$2:$E$133,'Quarterly Information'!$O577,Exchange_Value)+AB577*$R577*SUMIF(Lists!$E$2:$E$133,'Quarterly Information'!$Q577,Exchange_Value)+AB577*$T577*SUMIF(Lists!$E$2:$E$133,'Quarterly Information'!$S577,Exchange_Value))/1000,AB577*SUMIF(Lists!$E$2:$E$133,$I577,Exchange_Value)/1000),1)</f>
        <v>0</v>
      </c>
      <c r="BZ577" s="151">
        <f>ROUND(IF($I577="Other HFC Blend",(AC577*$L577*SUMIF(Lists!$E$2:$E$133,'Quarterly Information'!$K577,Exchange_Value)+AC577*$N577*SUMIF(Lists!$E$2:$E$133,'Quarterly Information'!$M577,Exchange_Value)+AC577*$P577*SUMIF(Lists!$E$2:$E$133,'Quarterly Information'!$O577,Exchange_Value)+AC577*$R577*SUMIF(Lists!$E$2:$E$133,'Quarterly Information'!$Q577,Exchange_Value)+AC577*$T577*SUMIF(Lists!$E$2:$E$133,'Quarterly Information'!$S577,Exchange_Value))/1000,AC577*SUMIF(Lists!$E$2:$E$133,$I577,Exchange_Value)/1000),1)</f>
        <v>0</v>
      </c>
      <c r="CA577" s="151">
        <f>ROUND(IF($I577="Other HFC Blend",(AD577*$L577*SUMIF(Lists!$E$2:$E$133,'Quarterly Information'!$K577,Exchange_Value)+AD577*$N577*SUMIF(Lists!$E$2:$E$133,'Quarterly Information'!$M577,Exchange_Value)+AD577*$P577*SUMIF(Lists!$E$2:$E$133,'Quarterly Information'!$O577,Exchange_Value)+AD577*$R577*SUMIF(Lists!$E$2:$E$133,'Quarterly Information'!$Q577,Exchange_Value)+AD577*$T577*SUMIF(Lists!$E$2:$E$133,'Quarterly Information'!$S577,Exchange_Value))/1000,AD577*SUMIF(Lists!$E$2:$E$133,$I577,Exchange_Value)/1000),1)</f>
        <v>0</v>
      </c>
      <c r="CB577" s="151">
        <f>ROUND(IF($I577="Other HFC Blend",(AE577*$L577*SUMIF(Lists!$E$2:$E$133,'Quarterly Information'!$K577,Exchange_Value)+AE577*$N577*SUMIF(Lists!$E$2:$E$133,'Quarterly Information'!$M577,Exchange_Value)+AE577*$P577*SUMIF(Lists!$E$2:$E$133,'Quarterly Information'!$O577,Exchange_Value)+AE577*$R577*SUMIF(Lists!$E$2:$E$133,'Quarterly Information'!$Q577,Exchange_Value)+AE577*$T577*SUMIF(Lists!$E$2:$E$133,'Quarterly Information'!$S577,Exchange_Value))/1000,AE577*SUMIF(Lists!$E$2:$E$133,$I577,Exchange_Value)/1000),1)</f>
        <v>0</v>
      </c>
      <c r="CC577" s="151">
        <f>ROUND(IF($I577="Other HFC Blend",(AF577*$L577*SUMIF(Lists!$E$2:$E$133,'Quarterly Information'!$K577,Exchange_Value)+AF577*$N577*SUMIF(Lists!$E$2:$E$133,'Quarterly Information'!$M577,Exchange_Value)+AF577*$P577*SUMIF(Lists!$E$2:$E$133,'Quarterly Information'!$O577,Exchange_Value)+AF577*$R577*SUMIF(Lists!$E$2:$E$133,'Quarterly Information'!$Q577,Exchange_Value)+AF577*$T577*SUMIF(Lists!$E$2:$E$133,'Quarterly Information'!$S577,Exchange_Value))/1000,AF577*SUMIF(Lists!$E$2:$E$133,$I577,Exchange_Value)/1000),1)</f>
        <v>0</v>
      </c>
    </row>
    <row r="578" spans="1:81" ht="14.1">
      <c r="A578" s="18">
        <v>536</v>
      </c>
      <c r="B578" s="46" t="str">
        <f t="shared" si="332"/>
        <v/>
      </c>
      <c r="C578" s="72"/>
      <c r="D578" s="47"/>
      <c r="E578" s="81"/>
      <c r="F578" s="48"/>
      <c r="G578" s="49"/>
      <c r="H578" s="50"/>
      <c r="I578" s="48"/>
      <c r="J578" s="104"/>
      <c r="K578" s="109"/>
      <c r="L578" s="51"/>
      <c r="M578" s="48"/>
      <c r="N578" s="51"/>
      <c r="O578" s="48"/>
      <c r="P578" s="51"/>
      <c r="Q578" s="69"/>
      <c r="R578" s="51"/>
      <c r="S578" s="69"/>
      <c r="T578" s="110"/>
      <c r="U578" s="107"/>
      <c r="V578" s="48"/>
      <c r="W578" s="52"/>
      <c r="X578" s="48"/>
      <c r="Y578" s="116"/>
      <c r="Z578" s="133"/>
      <c r="AA578" s="131"/>
      <c r="AB578" s="76"/>
      <c r="AC578" s="76"/>
      <c r="AD578" s="76"/>
      <c r="AE578" s="76"/>
      <c r="AF578" s="76"/>
      <c r="AG578" s="145"/>
      <c r="AH578"/>
      <c r="AI578" s="148">
        <f t="shared" si="296"/>
        <v>0</v>
      </c>
      <c r="AJ578" s="148">
        <f t="shared" si="297"/>
        <v>0</v>
      </c>
      <c r="AK578" s="148">
        <f t="shared" si="298"/>
        <v>0</v>
      </c>
      <c r="AL578" s="148">
        <f t="shared" si="299"/>
        <v>0</v>
      </c>
      <c r="AM578" s="148">
        <f t="shared" si="300"/>
        <v>0</v>
      </c>
      <c r="AN578" s="148">
        <f t="shared" si="301"/>
        <v>0</v>
      </c>
      <c r="AO578" s="150"/>
      <c r="AP578" s="149" t="e">
        <f t="shared" si="302"/>
        <v>#DIV/0!</v>
      </c>
      <c r="AQ578" s="149" t="e">
        <f t="shared" si="303"/>
        <v>#DIV/0!</v>
      </c>
      <c r="AR578" s="149" t="e">
        <f t="shared" si="304"/>
        <v>#DIV/0!</v>
      </c>
      <c r="AS578" s="149" t="e">
        <f t="shared" si="305"/>
        <v>#DIV/0!</v>
      </c>
      <c r="AT578" s="149" t="e">
        <f t="shared" si="306"/>
        <v>#DIV/0!</v>
      </c>
      <c r="AU578" s="148">
        <f t="shared" si="307"/>
        <v>0</v>
      </c>
      <c r="AV578" s="149" t="e">
        <f t="shared" si="308"/>
        <v>#DIV/0!</v>
      </c>
      <c r="AW578" s="149" t="e">
        <f t="shared" si="309"/>
        <v>#DIV/0!</v>
      </c>
      <c r="AX578" s="149" t="e">
        <f t="shared" si="310"/>
        <v>#DIV/0!</v>
      </c>
      <c r="AY578" s="149" t="e">
        <f t="shared" si="311"/>
        <v>#DIV/0!</v>
      </c>
      <c r="AZ578" s="149" t="e">
        <f t="shared" si="312"/>
        <v>#DIV/0!</v>
      </c>
      <c r="BA578" s="148">
        <f t="shared" si="313"/>
        <v>0</v>
      </c>
      <c r="BB578" s="149" t="e">
        <f t="shared" si="314"/>
        <v>#DIV/0!</v>
      </c>
      <c r="BC578" s="149" t="e">
        <f t="shared" si="315"/>
        <v>#DIV/0!</v>
      </c>
      <c r="BD578" s="149" t="e">
        <f t="shared" si="316"/>
        <v>#DIV/0!</v>
      </c>
      <c r="BE578" s="149" t="e">
        <f t="shared" si="317"/>
        <v>#DIV/0!</v>
      </c>
      <c r="BF578" s="149" t="e">
        <f t="shared" si="318"/>
        <v>#DIV/0!</v>
      </c>
      <c r="BG578" s="148">
        <f t="shared" si="319"/>
        <v>0</v>
      </c>
      <c r="BH578" s="149" t="e">
        <f t="shared" si="320"/>
        <v>#DIV/0!</v>
      </c>
      <c r="BI578" s="149" t="e">
        <f t="shared" si="321"/>
        <v>#DIV/0!</v>
      </c>
      <c r="BJ578" s="149" t="e">
        <f t="shared" si="322"/>
        <v>#DIV/0!</v>
      </c>
      <c r="BK578" s="149" t="e">
        <f t="shared" si="323"/>
        <v>#DIV/0!</v>
      </c>
      <c r="BL578" s="149" t="e">
        <f t="shared" si="324"/>
        <v>#DIV/0!</v>
      </c>
      <c r="BM578" s="148">
        <f t="shared" si="325"/>
        <v>0</v>
      </c>
      <c r="BN578" s="149" t="e">
        <f t="shared" si="326"/>
        <v>#DIV/0!</v>
      </c>
      <c r="BO578" s="149" t="e">
        <f t="shared" si="327"/>
        <v>#DIV/0!</v>
      </c>
      <c r="BP578" s="149" t="e">
        <f t="shared" si="328"/>
        <v>#DIV/0!</v>
      </c>
      <c r="BQ578" s="149" t="e">
        <f t="shared" si="329"/>
        <v>#DIV/0!</v>
      </c>
      <c r="BR578" s="149" t="e">
        <f t="shared" si="330"/>
        <v>#DIV/0!</v>
      </c>
      <c r="BS578" s="148">
        <f t="shared" si="331"/>
        <v>0</v>
      </c>
      <c r="BT578" s="150"/>
      <c r="BU578" s="150" t="e">
        <f>VLOOKUP(I578,Lists!$D$2:$D$19,1,FALSE)</f>
        <v>#N/A</v>
      </c>
      <c r="BV578" s="150" t="e">
        <f>VLOOKUP($I578,Blends!$B$2:$B$115,1,FALSE)</f>
        <v>#N/A</v>
      </c>
      <c r="BW578" s="150"/>
      <c r="BX578" s="151">
        <f>ROUND(IF($I578="Other HFC Blend",(AA578*$L578*SUMIF(Lists!$E$2:$E$133,'Quarterly Information'!$K578,Exchange_Value)+AA578*$N578*SUMIF(Lists!$E$2:$E$133,'Quarterly Information'!$M578,Exchange_Value)+AA578*$P578*SUMIF(Lists!$E$2:$E$133,'Quarterly Information'!$O578,Exchange_Value)+AA578*$R578*SUMIF(Lists!$E$2:$E$133,'Quarterly Information'!$Q578,Exchange_Value)+AA578*$T578*SUMIF(Lists!$E$2:$E$133,'Quarterly Information'!$S578,Exchange_Value))/1000,AA578*SUMIF(Lists!$E$2:$E$133,$I578,Exchange_Value)/1000),1)</f>
        <v>0</v>
      </c>
      <c r="BY578" s="151">
        <f>ROUND(IF($I578="Other HFC Blend",(AB578*$L578*SUMIF(Lists!$E$2:$E$133,'Quarterly Information'!$K578,Exchange_Value)+AB578*$N578*SUMIF(Lists!$E$2:$E$133,'Quarterly Information'!$M578,Exchange_Value)+AB578*$P578*SUMIF(Lists!$E$2:$E$133,'Quarterly Information'!$O578,Exchange_Value)+AB578*$R578*SUMIF(Lists!$E$2:$E$133,'Quarterly Information'!$Q578,Exchange_Value)+AB578*$T578*SUMIF(Lists!$E$2:$E$133,'Quarterly Information'!$S578,Exchange_Value))/1000,AB578*SUMIF(Lists!$E$2:$E$133,$I578,Exchange_Value)/1000),1)</f>
        <v>0</v>
      </c>
      <c r="BZ578" s="151">
        <f>ROUND(IF($I578="Other HFC Blend",(AC578*$L578*SUMIF(Lists!$E$2:$E$133,'Quarterly Information'!$K578,Exchange_Value)+AC578*$N578*SUMIF(Lists!$E$2:$E$133,'Quarterly Information'!$M578,Exchange_Value)+AC578*$P578*SUMIF(Lists!$E$2:$E$133,'Quarterly Information'!$O578,Exchange_Value)+AC578*$R578*SUMIF(Lists!$E$2:$E$133,'Quarterly Information'!$Q578,Exchange_Value)+AC578*$T578*SUMIF(Lists!$E$2:$E$133,'Quarterly Information'!$S578,Exchange_Value))/1000,AC578*SUMIF(Lists!$E$2:$E$133,$I578,Exchange_Value)/1000),1)</f>
        <v>0</v>
      </c>
      <c r="CA578" s="151">
        <f>ROUND(IF($I578="Other HFC Blend",(AD578*$L578*SUMIF(Lists!$E$2:$E$133,'Quarterly Information'!$K578,Exchange_Value)+AD578*$N578*SUMIF(Lists!$E$2:$E$133,'Quarterly Information'!$M578,Exchange_Value)+AD578*$P578*SUMIF(Lists!$E$2:$E$133,'Quarterly Information'!$O578,Exchange_Value)+AD578*$R578*SUMIF(Lists!$E$2:$E$133,'Quarterly Information'!$Q578,Exchange_Value)+AD578*$T578*SUMIF(Lists!$E$2:$E$133,'Quarterly Information'!$S578,Exchange_Value))/1000,AD578*SUMIF(Lists!$E$2:$E$133,$I578,Exchange_Value)/1000),1)</f>
        <v>0</v>
      </c>
      <c r="CB578" s="151">
        <f>ROUND(IF($I578="Other HFC Blend",(AE578*$L578*SUMIF(Lists!$E$2:$E$133,'Quarterly Information'!$K578,Exchange_Value)+AE578*$N578*SUMIF(Lists!$E$2:$E$133,'Quarterly Information'!$M578,Exchange_Value)+AE578*$P578*SUMIF(Lists!$E$2:$E$133,'Quarterly Information'!$O578,Exchange_Value)+AE578*$R578*SUMIF(Lists!$E$2:$E$133,'Quarterly Information'!$Q578,Exchange_Value)+AE578*$T578*SUMIF(Lists!$E$2:$E$133,'Quarterly Information'!$S578,Exchange_Value))/1000,AE578*SUMIF(Lists!$E$2:$E$133,$I578,Exchange_Value)/1000),1)</f>
        <v>0</v>
      </c>
      <c r="CC578" s="151">
        <f>ROUND(IF($I578="Other HFC Blend",(AF578*$L578*SUMIF(Lists!$E$2:$E$133,'Quarterly Information'!$K578,Exchange_Value)+AF578*$N578*SUMIF(Lists!$E$2:$E$133,'Quarterly Information'!$M578,Exchange_Value)+AF578*$P578*SUMIF(Lists!$E$2:$E$133,'Quarterly Information'!$O578,Exchange_Value)+AF578*$R578*SUMIF(Lists!$E$2:$E$133,'Quarterly Information'!$Q578,Exchange_Value)+AF578*$T578*SUMIF(Lists!$E$2:$E$133,'Quarterly Information'!$S578,Exchange_Value))/1000,AF578*SUMIF(Lists!$E$2:$E$133,$I578,Exchange_Value)/1000),1)</f>
        <v>0</v>
      </c>
    </row>
    <row r="579" spans="1:81" ht="14.1">
      <c r="A579" s="18">
        <v>537</v>
      </c>
      <c r="B579" s="46" t="str">
        <f t="shared" si="332"/>
        <v/>
      </c>
      <c r="C579" s="72"/>
      <c r="D579" s="47"/>
      <c r="E579" s="81"/>
      <c r="F579" s="48"/>
      <c r="G579" s="49"/>
      <c r="H579" s="50"/>
      <c r="I579" s="48"/>
      <c r="J579" s="104"/>
      <c r="K579" s="109"/>
      <c r="L579" s="51"/>
      <c r="M579" s="48"/>
      <c r="N579" s="51"/>
      <c r="O579" s="48"/>
      <c r="P579" s="51"/>
      <c r="Q579" s="69"/>
      <c r="R579" s="51"/>
      <c r="S579" s="69"/>
      <c r="T579" s="110"/>
      <c r="U579" s="107"/>
      <c r="V579" s="48"/>
      <c r="W579" s="52"/>
      <c r="X579" s="48"/>
      <c r="Y579" s="116"/>
      <c r="Z579" s="133"/>
      <c r="AA579" s="131"/>
      <c r="AB579" s="76"/>
      <c r="AC579" s="76"/>
      <c r="AD579" s="76"/>
      <c r="AE579" s="76"/>
      <c r="AF579" s="76"/>
      <c r="AG579" s="145"/>
      <c r="AH579"/>
      <c r="AI579" s="148">
        <f t="shared" si="296"/>
        <v>0</v>
      </c>
      <c r="AJ579" s="148">
        <f t="shared" si="297"/>
        <v>0</v>
      </c>
      <c r="AK579" s="148">
        <f t="shared" si="298"/>
        <v>0</v>
      </c>
      <c r="AL579" s="148">
        <f t="shared" si="299"/>
        <v>0</v>
      </c>
      <c r="AM579" s="148">
        <f t="shared" si="300"/>
        <v>0</v>
      </c>
      <c r="AN579" s="148">
        <f t="shared" si="301"/>
        <v>0</v>
      </c>
      <c r="AO579" s="150"/>
      <c r="AP579" s="149" t="e">
        <f t="shared" si="302"/>
        <v>#DIV/0!</v>
      </c>
      <c r="AQ579" s="149" t="e">
        <f t="shared" si="303"/>
        <v>#DIV/0!</v>
      </c>
      <c r="AR579" s="149" t="e">
        <f t="shared" si="304"/>
        <v>#DIV/0!</v>
      </c>
      <c r="AS579" s="149" t="e">
        <f t="shared" si="305"/>
        <v>#DIV/0!</v>
      </c>
      <c r="AT579" s="149" t="e">
        <f t="shared" si="306"/>
        <v>#DIV/0!</v>
      </c>
      <c r="AU579" s="148">
        <f t="shared" si="307"/>
        <v>0</v>
      </c>
      <c r="AV579" s="149" t="e">
        <f t="shared" si="308"/>
        <v>#DIV/0!</v>
      </c>
      <c r="AW579" s="149" t="e">
        <f t="shared" si="309"/>
        <v>#DIV/0!</v>
      </c>
      <c r="AX579" s="149" t="e">
        <f t="shared" si="310"/>
        <v>#DIV/0!</v>
      </c>
      <c r="AY579" s="149" t="e">
        <f t="shared" si="311"/>
        <v>#DIV/0!</v>
      </c>
      <c r="AZ579" s="149" t="e">
        <f t="shared" si="312"/>
        <v>#DIV/0!</v>
      </c>
      <c r="BA579" s="148">
        <f t="shared" si="313"/>
        <v>0</v>
      </c>
      <c r="BB579" s="149" t="e">
        <f t="shared" si="314"/>
        <v>#DIV/0!</v>
      </c>
      <c r="BC579" s="149" t="e">
        <f t="shared" si="315"/>
        <v>#DIV/0!</v>
      </c>
      <c r="BD579" s="149" t="e">
        <f t="shared" si="316"/>
        <v>#DIV/0!</v>
      </c>
      <c r="BE579" s="149" t="e">
        <f t="shared" si="317"/>
        <v>#DIV/0!</v>
      </c>
      <c r="BF579" s="149" t="e">
        <f t="shared" si="318"/>
        <v>#DIV/0!</v>
      </c>
      <c r="BG579" s="148">
        <f t="shared" si="319"/>
        <v>0</v>
      </c>
      <c r="BH579" s="149" t="e">
        <f t="shared" si="320"/>
        <v>#DIV/0!</v>
      </c>
      <c r="BI579" s="149" t="e">
        <f t="shared" si="321"/>
        <v>#DIV/0!</v>
      </c>
      <c r="BJ579" s="149" t="e">
        <f t="shared" si="322"/>
        <v>#DIV/0!</v>
      </c>
      <c r="BK579" s="149" t="e">
        <f t="shared" si="323"/>
        <v>#DIV/0!</v>
      </c>
      <c r="BL579" s="149" t="e">
        <f t="shared" si="324"/>
        <v>#DIV/0!</v>
      </c>
      <c r="BM579" s="148">
        <f t="shared" si="325"/>
        <v>0</v>
      </c>
      <c r="BN579" s="149" t="e">
        <f t="shared" si="326"/>
        <v>#DIV/0!</v>
      </c>
      <c r="BO579" s="149" t="e">
        <f t="shared" si="327"/>
        <v>#DIV/0!</v>
      </c>
      <c r="BP579" s="149" t="e">
        <f t="shared" si="328"/>
        <v>#DIV/0!</v>
      </c>
      <c r="BQ579" s="149" t="e">
        <f t="shared" si="329"/>
        <v>#DIV/0!</v>
      </c>
      <c r="BR579" s="149" t="e">
        <f t="shared" si="330"/>
        <v>#DIV/0!</v>
      </c>
      <c r="BS579" s="148">
        <f t="shared" si="331"/>
        <v>0</v>
      </c>
      <c r="BT579" s="150"/>
      <c r="BU579" s="150" t="e">
        <f>VLOOKUP(I579,Lists!$D$2:$D$19,1,FALSE)</f>
        <v>#N/A</v>
      </c>
      <c r="BV579" s="150" t="e">
        <f>VLOOKUP($I579,Blends!$B$2:$B$115,1,FALSE)</f>
        <v>#N/A</v>
      </c>
      <c r="BW579" s="150"/>
      <c r="BX579" s="151">
        <f>ROUND(IF($I579="Other HFC Blend",(AA579*$L579*SUMIF(Lists!$E$2:$E$133,'Quarterly Information'!$K579,Exchange_Value)+AA579*$N579*SUMIF(Lists!$E$2:$E$133,'Quarterly Information'!$M579,Exchange_Value)+AA579*$P579*SUMIF(Lists!$E$2:$E$133,'Quarterly Information'!$O579,Exchange_Value)+AA579*$R579*SUMIF(Lists!$E$2:$E$133,'Quarterly Information'!$Q579,Exchange_Value)+AA579*$T579*SUMIF(Lists!$E$2:$E$133,'Quarterly Information'!$S579,Exchange_Value))/1000,AA579*SUMIF(Lists!$E$2:$E$133,$I579,Exchange_Value)/1000),1)</f>
        <v>0</v>
      </c>
      <c r="BY579" s="151">
        <f>ROUND(IF($I579="Other HFC Blend",(AB579*$L579*SUMIF(Lists!$E$2:$E$133,'Quarterly Information'!$K579,Exchange_Value)+AB579*$N579*SUMIF(Lists!$E$2:$E$133,'Quarterly Information'!$M579,Exchange_Value)+AB579*$P579*SUMIF(Lists!$E$2:$E$133,'Quarterly Information'!$O579,Exchange_Value)+AB579*$R579*SUMIF(Lists!$E$2:$E$133,'Quarterly Information'!$Q579,Exchange_Value)+AB579*$T579*SUMIF(Lists!$E$2:$E$133,'Quarterly Information'!$S579,Exchange_Value))/1000,AB579*SUMIF(Lists!$E$2:$E$133,$I579,Exchange_Value)/1000),1)</f>
        <v>0</v>
      </c>
      <c r="BZ579" s="151">
        <f>ROUND(IF($I579="Other HFC Blend",(AC579*$L579*SUMIF(Lists!$E$2:$E$133,'Quarterly Information'!$K579,Exchange_Value)+AC579*$N579*SUMIF(Lists!$E$2:$E$133,'Quarterly Information'!$M579,Exchange_Value)+AC579*$P579*SUMIF(Lists!$E$2:$E$133,'Quarterly Information'!$O579,Exchange_Value)+AC579*$R579*SUMIF(Lists!$E$2:$E$133,'Quarterly Information'!$Q579,Exchange_Value)+AC579*$T579*SUMIF(Lists!$E$2:$E$133,'Quarterly Information'!$S579,Exchange_Value))/1000,AC579*SUMIF(Lists!$E$2:$E$133,$I579,Exchange_Value)/1000),1)</f>
        <v>0</v>
      </c>
      <c r="CA579" s="151">
        <f>ROUND(IF($I579="Other HFC Blend",(AD579*$L579*SUMIF(Lists!$E$2:$E$133,'Quarterly Information'!$K579,Exchange_Value)+AD579*$N579*SUMIF(Lists!$E$2:$E$133,'Quarterly Information'!$M579,Exchange_Value)+AD579*$P579*SUMIF(Lists!$E$2:$E$133,'Quarterly Information'!$O579,Exchange_Value)+AD579*$R579*SUMIF(Lists!$E$2:$E$133,'Quarterly Information'!$Q579,Exchange_Value)+AD579*$T579*SUMIF(Lists!$E$2:$E$133,'Quarterly Information'!$S579,Exchange_Value))/1000,AD579*SUMIF(Lists!$E$2:$E$133,$I579,Exchange_Value)/1000),1)</f>
        <v>0</v>
      </c>
      <c r="CB579" s="151">
        <f>ROUND(IF($I579="Other HFC Blend",(AE579*$L579*SUMIF(Lists!$E$2:$E$133,'Quarterly Information'!$K579,Exchange_Value)+AE579*$N579*SUMIF(Lists!$E$2:$E$133,'Quarterly Information'!$M579,Exchange_Value)+AE579*$P579*SUMIF(Lists!$E$2:$E$133,'Quarterly Information'!$O579,Exchange_Value)+AE579*$R579*SUMIF(Lists!$E$2:$E$133,'Quarterly Information'!$Q579,Exchange_Value)+AE579*$T579*SUMIF(Lists!$E$2:$E$133,'Quarterly Information'!$S579,Exchange_Value))/1000,AE579*SUMIF(Lists!$E$2:$E$133,$I579,Exchange_Value)/1000),1)</f>
        <v>0</v>
      </c>
      <c r="CC579" s="151">
        <f>ROUND(IF($I579="Other HFC Blend",(AF579*$L579*SUMIF(Lists!$E$2:$E$133,'Quarterly Information'!$K579,Exchange_Value)+AF579*$N579*SUMIF(Lists!$E$2:$E$133,'Quarterly Information'!$M579,Exchange_Value)+AF579*$P579*SUMIF(Lists!$E$2:$E$133,'Quarterly Information'!$O579,Exchange_Value)+AF579*$R579*SUMIF(Lists!$E$2:$E$133,'Quarterly Information'!$Q579,Exchange_Value)+AF579*$T579*SUMIF(Lists!$E$2:$E$133,'Quarterly Information'!$S579,Exchange_Value))/1000,AF579*SUMIF(Lists!$E$2:$E$133,$I579,Exchange_Value)/1000),1)</f>
        <v>0</v>
      </c>
    </row>
    <row r="580" spans="1:81" ht="14.1">
      <c r="A580" s="18">
        <v>538</v>
      </c>
      <c r="B580" s="46" t="str">
        <f t="shared" si="332"/>
        <v/>
      </c>
      <c r="C580" s="72"/>
      <c r="D580" s="47"/>
      <c r="E580" s="81"/>
      <c r="F580" s="48"/>
      <c r="G580" s="49"/>
      <c r="H580" s="50"/>
      <c r="I580" s="48"/>
      <c r="J580" s="104"/>
      <c r="K580" s="109"/>
      <c r="L580" s="51"/>
      <c r="M580" s="48"/>
      <c r="N580" s="51"/>
      <c r="O580" s="48"/>
      <c r="P580" s="51"/>
      <c r="Q580" s="69"/>
      <c r="R580" s="51"/>
      <c r="S580" s="69"/>
      <c r="T580" s="110"/>
      <c r="U580" s="107"/>
      <c r="V580" s="48"/>
      <c r="W580" s="52"/>
      <c r="X580" s="48"/>
      <c r="Y580" s="116"/>
      <c r="Z580" s="133"/>
      <c r="AA580" s="131"/>
      <c r="AB580" s="76"/>
      <c r="AC580" s="76"/>
      <c r="AD580" s="76"/>
      <c r="AE580" s="76"/>
      <c r="AF580" s="76"/>
      <c r="AG580" s="145"/>
      <c r="AH580"/>
      <c r="AI580" s="148">
        <f t="shared" si="296"/>
        <v>0</v>
      </c>
      <c r="AJ580" s="148">
        <f t="shared" si="297"/>
        <v>0</v>
      </c>
      <c r="AK580" s="148">
        <f t="shared" si="298"/>
        <v>0</v>
      </c>
      <c r="AL580" s="148">
        <f t="shared" si="299"/>
        <v>0</v>
      </c>
      <c r="AM580" s="148">
        <f t="shared" si="300"/>
        <v>0</v>
      </c>
      <c r="AN580" s="148">
        <f t="shared" si="301"/>
        <v>0</v>
      </c>
      <c r="AO580" s="150"/>
      <c r="AP580" s="149" t="e">
        <f t="shared" si="302"/>
        <v>#DIV/0!</v>
      </c>
      <c r="AQ580" s="149" t="e">
        <f t="shared" si="303"/>
        <v>#DIV/0!</v>
      </c>
      <c r="AR580" s="149" t="e">
        <f t="shared" si="304"/>
        <v>#DIV/0!</v>
      </c>
      <c r="AS580" s="149" t="e">
        <f t="shared" si="305"/>
        <v>#DIV/0!</v>
      </c>
      <c r="AT580" s="149" t="e">
        <f t="shared" si="306"/>
        <v>#DIV/0!</v>
      </c>
      <c r="AU580" s="148">
        <f t="shared" si="307"/>
        <v>0</v>
      </c>
      <c r="AV580" s="149" t="e">
        <f t="shared" si="308"/>
        <v>#DIV/0!</v>
      </c>
      <c r="AW580" s="149" t="e">
        <f t="shared" si="309"/>
        <v>#DIV/0!</v>
      </c>
      <c r="AX580" s="149" t="e">
        <f t="shared" si="310"/>
        <v>#DIV/0!</v>
      </c>
      <c r="AY580" s="149" t="e">
        <f t="shared" si="311"/>
        <v>#DIV/0!</v>
      </c>
      <c r="AZ580" s="149" t="e">
        <f t="shared" si="312"/>
        <v>#DIV/0!</v>
      </c>
      <c r="BA580" s="148">
        <f t="shared" si="313"/>
        <v>0</v>
      </c>
      <c r="BB580" s="149" t="e">
        <f t="shared" si="314"/>
        <v>#DIV/0!</v>
      </c>
      <c r="BC580" s="149" t="e">
        <f t="shared" si="315"/>
        <v>#DIV/0!</v>
      </c>
      <c r="BD580" s="149" t="e">
        <f t="shared" si="316"/>
        <v>#DIV/0!</v>
      </c>
      <c r="BE580" s="149" t="e">
        <f t="shared" si="317"/>
        <v>#DIV/0!</v>
      </c>
      <c r="BF580" s="149" t="e">
        <f t="shared" si="318"/>
        <v>#DIV/0!</v>
      </c>
      <c r="BG580" s="148">
        <f t="shared" si="319"/>
        <v>0</v>
      </c>
      <c r="BH580" s="149" t="e">
        <f t="shared" si="320"/>
        <v>#DIV/0!</v>
      </c>
      <c r="BI580" s="149" t="e">
        <f t="shared" si="321"/>
        <v>#DIV/0!</v>
      </c>
      <c r="BJ580" s="149" t="e">
        <f t="shared" si="322"/>
        <v>#DIV/0!</v>
      </c>
      <c r="BK580" s="149" t="e">
        <f t="shared" si="323"/>
        <v>#DIV/0!</v>
      </c>
      <c r="BL580" s="149" t="e">
        <f t="shared" si="324"/>
        <v>#DIV/0!</v>
      </c>
      <c r="BM580" s="148">
        <f t="shared" si="325"/>
        <v>0</v>
      </c>
      <c r="BN580" s="149" t="e">
        <f t="shared" si="326"/>
        <v>#DIV/0!</v>
      </c>
      <c r="BO580" s="149" t="e">
        <f t="shared" si="327"/>
        <v>#DIV/0!</v>
      </c>
      <c r="BP580" s="149" t="e">
        <f t="shared" si="328"/>
        <v>#DIV/0!</v>
      </c>
      <c r="BQ580" s="149" t="e">
        <f t="shared" si="329"/>
        <v>#DIV/0!</v>
      </c>
      <c r="BR580" s="149" t="e">
        <f t="shared" si="330"/>
        <v>#DIV/0!</v>
      </c>
      <c r="BS580" s="148">
        <f t="shared" si="331"/>
        <v>0</v>
      </c>
      <c r="BT580" s="150"/>
      <c r="BU580" s="150" t="e">
        <f>VLOOKUP(I580,Lists!$D$2:$D$19,1,FALSE)</f>
        <v>#N/A</v>
      </c>
      <c r="BV580" s="150" t="e">
        <f>VLOOKUP($I580,Blends!$B$2:$B$115,1,FALSE)</f>
        <v>#N/A</v>
      </c>
      <c r="BW580" s="150"/>
      <c r="BX580" s="151">
        <f>ROUND(IF($I580="Other HFC Blend",(AA580*$L580*SUMIF(Lists!$E$2:$E$133,'Quarterly Information'!$K580,Exchange_Value)+AA580*$N580*SUMIF(Lists!$E$2:$E$133,'Quarterly Information'!$M580,Exchange_Value)+AA580*$P580*SUMIF(Lists!$E$2:$E$133,'Quarterly Information'!$O580,Exchange_Value)+AA580*$R580*SUMIF(Lists!$E$2:$E$133,'Quarterly Information'!$Q580,Exchange_Value)+AA580*$T580*SUMIF(Lists!$E$2:$E$133,'Quarterly Information'!$S580,Exchange_Value))/1000,AA580*SUMIF(Lists!$E$2:$E$133,$I580,Exchange_Value)/1000),1)</f>
        <v>0</v>
      </c>
      <c r="BY580" s="151">
        <f>ROUND(IF($I580="Other HFC Blend",(AB580*$L580*SUMIF(Lists!$E$2:$E$133,'Quarterly Information'!$K580,Exchange_Value)+AB580*$N580*SUMIF(Lists!$E$2:$E$133,'Quarterly Information'!$M580,Exchange_Value)+AB580*$P580*SUMIF(Lists!$E$2:$E$133,'Quarterly Information'!$O580,Exchange_Value)+AB580*$R580*SUMIF(Lists!$E$2:$E$133,'Quarterly Information'!$Q580,Exchange_Value)+AB580*$T580*SUMIF(Lists!$E$2:$E$133,'Quarterly Information'!$S580,Exchange_Value))/1000,AB580*SUMIF(Lists!$E$2:$E$133,$I580,Exchange_Value)/1000),1)</f>
        <v>0</v>
      </c>
      <c r="BZ580" s="151">
        <f>ROUND(IF($I580="Other HFC Blend",(AC580*$L580*SUMIF(Lists!$E$2:$E$133,'Quarterly Information'!$K580,Exchange_Value)+AC580*$N580*SUMIF(Lists!$E$2:$E$133,'Quarterly Information'!$M580,Exchange_Value)+AC580*$P580*SUMIF(Lists!$E$2:$E$133,'Quarterly Information'!$O580,Exchange_Value)+AC580*$R580*SUMIF(Lists!$E$2:$E$133,'Quarterly Information'!$Q580,Exchange_Value)+AC580*$T580*SUMIF(Lists!$E$2:$E$133,'Quarterly Information'!$S580,Exchange_Value))/1000,AC580*SUMIF(Lists!$E$2:$E$133,$I580,Exchange_Value)/1000),1)</f>
        <v>0</v>
      </c>
      <c r="CA580" s="151">
        <f>ROUND(IF($I580="Other HFC Blend",(AD580*$L580*SUMIF(Lists!$E$2:$E$133,'Quarterly Information'!$K580,Exchange_Value)+AD580*$N580*SUMIF(Lists!$E$2:$E$133,'Quarterly Information'!$M580,Exchange_Value)+AD580*$P580*SUMIF(Lists!$E$2:$E$133,'Quarterly Information'!$O580,Exchange_Value)+AD580*$R580*SUMIF(Lists!$E$2:$E$133,'Quarterly Information'!$Q580,Exchange_Value)+AD580*$T580*SUMIF(Lists!$E$2:$E$133,'Quarterly Information'!$S580,Exchange_Value))/1000,AD580*SUMIF(Lists!$E$2:$E$133,$I580,Exchange_Value)/1000),1)</f>
        <v>0</v>
      </c>
      <c r="CB580" s="151">
        <f>ROUND(IF($I580="Other HFC Blend",(AE580*$L580*SUMIF(Lists!$E$2:$E$133,'Quarterly Information'!$K580,Exchange_Value)+AE580*$N580*SUMIF(Lists!$E$2:$E$133,'Quarterly Information'!$M580,Exchange_Value)+AE580*$P580*SUMIF(Lists!$E$2:$E$133,'Quarterly Information'!$O580,Exchange_Value)+AE580*$R580*SUMIF(Lists!$E$2:$E$133,'Quarterly Information'!$Q580,Exchange_Value)+AE580*$T580*SUMIF(Lists!$E$2:$E$133,'Quarterly Information'!$S580,Exchange_Value))/1000,AE580*SUMIF(Lists!$E$2:$E$133,$I580,Exchange_Value)/1000),1)</f>
        <v>0</v>
      </c>
      <c r="CC580" s="151">
        <f>ROUND(IF($I580="Other HFC Blend",(AF580*$L580*SUMIF(Lists!$E$2:$E$133,'Quarterly Information'!$K580,Exchange_Value)+AF580*$N580*SUMIF(Lists!$E$2:$E$133,'Quarterly Information'!$M580,Exchange_Value)+AF580*$P580*SUMIF(Lists!$E$2:$E$133,'Quarterly Information'!$O580,Exchange_Value)+AF580*$R580*SUMIF(Lists!$E$2:$E$133,'Quarterly Information'!$Q580,Exchange_Value)+AF580*$T580*SUMIF(Lists!$E$2:$E$133,'Quarterly Information'!$S580,Exchange_Value))/1000,AF580*SUMIF(Lists!$E$2:$E$133,$I580,Exchange_Value)/1000),1)</f>
        <v>0</v>
      </c>
    </row>
    <row r="581" spans="1:81" ht="14.1">
      <c r="A581" s="18">
        <v>539</v>
      </c>
      <c r="B581" s="46" t="str">
        <f t="shared" si="332"/>
        <v/>
      </c>
      <c r="C581" s="72"/>
      <c r="D581" s="47"/>
      <c r="E581" s="81"/>
      <c r="F581" s="48"/>
      <c r="G581" s="49"/>
      <c r="H581" s="50"/>
      <c r="I581" s="48"/>
      <c r="J581" s="104"/>
      <c r="K581" s="109"/>
      <c r="L581" s="51"/>
      <c r="M581" s="48"/>
      <c r="N581" s="51"/>
      <c r="O581" s="48"/>
      <c r="P581" s="51"/>
      <c r="Q581" s="69"/>
      <c r="R581" s="51"/>
      <c r="S581" s="69"/>
      <c r="T581" s="110"/>
      <c r="U581" s="107"/>
      <c r="V581" s="48"/>
      <c r="W581" s="52"/>
      <c r="X581" s="48"/>
      <c r="Y581" s="116"/>
      <c r="Z581" s="133"/>
      <c r="AA581" s="131"/>
      <c r="AB581" s="76"/>
      <c r="AC581" s="76"/>
      <c r="AD581" s="76"/>
      <c r="AE581" s="76"/>
      <c r="AF581" s="76"/>
      <c r="AG581" s="145"/>
      <c r="AH581"/>
      <c r="AI581" s="148">
        <f t="shared" si="296"/>
        <v>0</v>
      </c>
      <c r="AJ581" s="148">
        <f t="shared" si="297"/>
        <v>0</v>
      </c>
      <c r="AK581" s="148">
        <f t="shared" si="298"/>
        <v>0</v>
      </c>
      <c r="AL581" s="148">
        <f t="shared" si="299"/>
        <v>0</v>
      </c>
      <c r="AM581" s="148">
        <f t="shared" si="300"/>
        <v>0</v>
      </c>
      <c r="AN581" s="148">
        <f t="shared" si="301"/>
        <v>0</v>
      </c>
      <c r="AO581" s="150"/>
      <c r="AP581" s="149" t="e">
        <f t="shared" si="302"/>
        <v>#DIV/0!</v>
      </c>
      <c r="AQ581" s="149" t="e">
        <f t="shared" si="303"/>
        <v>#DIV/0!</v>
      </c>
      <c r="AR581" s="149" t="e">
        <f t="shared" si="304"/>
        <v>#DIV/0!</v>
      </c>
      <c r="AS581" s="149" t="e">
        <f t="shared" si="305"/>
        <v>#DIV/0!</v>
      </c>
      <c r="AT581" s="149" t="e">
        <f t="shared" si="306"/>
        <v>#DIV/0!</v>
      </c>
      <c r="AU581" s="148">
        <f t="shared" si="307"/>
        <v>0</v>
      </c>
      <c r="AV581" s="149" t="e">
        <f t="shared" si="308"/>
        <v>#DIV/0!</v>
      </c>
      <c r="AW581" s="149" t="e">
        <f t="shared" si="309"/>
        <v>#DIV/0!</v>
      </c>
      <c r="AX581" s="149" t="e">
        <f t="shared" si="310"/>
        <v>#DIV/0!</v>
      </c>
      <c r="AY581" s="149" t="e">
        <f t="shared" si="311"/>
        <v>#DIV/0!</v>
      </c>
      <c r="AZ581" s="149" t="e">
        <f t="shared" si="312"/>
        <v>#DIV/0!</v>
      </c>
      <c r="BA581" s="148">
        <f t="shared" si="313"/>
        <v>0</v>
      </c>
      <c r="BB581" s="149" t="e">
        <f t="shared" si="314"/>
        <v>#DIV/0!</v>
      </c>
      <c r="BC581" s="149" t="e">
        <f t="shared" si="315"/>
        <v>#DIV/0!</v>
      </c>
      <c r="BD581" s="149" t="e">
        <f t="shared" si="316"/>
        <v>#DIV/0!</v>
      </c>
      <c r="BE581" s="149" t="e">
        <f t="shared" si="317"/>
        <v>#DIV/0!</v>
      </c>
      <c r="BF581" s="149" t="e">
        <f t="shared" si="318"/>
        <v>#DIV/0!</v>
      </c>
      <c r="BG581" s="148">
        <f t="shared" si="319"/>
        <v>0</v>
      </c>
      <c r="BH581" s="149" t="e">
        <f t="shared" si="320"/>
        <v>#DIV/0!</v>
      </c>
      <c r="BI581" s="149" t="e">
        <f t="shared" si="321"/>
        <v>#DIV/0!</v>
      </c>
      <c r="BJ581" s="149" t="e">
        <f t="shared" si="322"/>
        <v>#DIV/0!</v>
      </c>
      <c r="BK581" s="149" t="e">
        <f t="shared" si="323"/>
        <v>#DIV/0!</v>
      </c>
      <c r="BL581" s="149" t="e">
        <f t="shared" si="324"/>
        <v>#DIV/0!</v>
      </c>
      <c r="BM581" s="148">
        <f t="shared" si="325"/>
        <v>0</v>
      </c>
      <c r="BN581" s="149" t="e">
        <f t="shared" si="326"/>
        <v>#DIV/0!</v>
      </c>
      <c r="BO581" s="149" t="e">
        <f t="shared" si="327"/>
        <v>#DIV/0!</v>
      </c>
      <c r="BP581" s="149" t="e">
        <f t="shared" si="328"/>
        <v>#DIV/0!</v>
      </c>
      <c r="BQ581" s="149" t="e">
        <f t="shared" si="329"/>
        <v>#DIV/0!</v>
      </c>
      <c r="BR581" s="149" t="e">
        <f t="shared" si="330"/>
        <v>#DIV/0!</v>
      </c>
      <c r="BS581" s="148">
        <f t="shared" si="331"/>
        <v>0</v>
      </c>
      <c r="BT581" s="150"/>
      <c r="BU581" s="150" t="e">
        <f>VLOOKUP(I581,Lists!$D$2:$D$19,1,FALSE)</f>
        <v>#N/A</v>
      </c>
      <c r="BV581" s="150" t="e">
        <f>VLOOKUP($I581,Blends!$B$2:$B$115,1,FALSE)</f>
        <v>#N/A</v>
      </c>
      <c r="BW581" s="150"/>
      <c r="BX581" s="151">
        <f>ROUND(IF($I581="Other HFC Blend",(AA581*$L581*SUMIF(Lists!$E$2:$E$133,'Quarterly Information'!$K581,Exchange_Value)+AA581*$N581*SUMIF(Lists!$E$2:$E$133,'Quarterly Information'!$M581,Exchange_Value)+AA581*$P581*SUMIF(Lists!$E$2:$E$133,'Quarterly Information'!$O581,Exchange_Value)+AA581*$R581*SUMIF(Lists!$E$2:$E$133,'Quarterly Information'!$Q581,Exchange_Value)+AA581*$T581*SUMIF(Lists!$E$2:$E$133,'Quarterly Information'!$S581,Exchange_Value))/1000,AA581*SUMIF(Lists!$E$2:$E$133,$I581,Exchange_Value)/1000),1)</f>
        <v>0</v>
      </c>
      <c r="BY581" s="151">
        <f>ROUND(IF($I581="Other HFC Blend",(AB581*$L581*SUMIF(Lists!$E$2:$E$133,'Quarterly Information'!$K581,Exchange_Value)+AB581*$N581*SUMIF(Lists!$E$2:$E$133,'Quarterly Information'!$M581,Exchange_Value)+AB581*$P581*SUMIF(Lists!$E$2:$E$133,'Quarterly Information'!$O581,Exchange_Value)+AB581*$R581*SUMIF(Lists!$E$2:$E$133,'Quarterly Information'!$Q581,Exchange_Value)+AB581*$T581*SUMIF(Lists!$E$2:$E$133,'Quarterly Information'!$S581,Exchange_Value))/1000,AB581*SUMIF(Lists!$E$2:$E$133,$I581,Exchange_Value)/1000),1)</f>
        <v>0</v>
      </c>
      <c r="BZ581" s="151">
        <f>ROUND(IF($I581="Other HFC Blend",(AC581*$L581*SUMIF(Lists!$E$2:$E$133,'Quarterly Information'!$K581,Exchange_Value)+AC581*$N581*SUMIF(Lists!$E$2:$E$133,'Quarterly Information'!$M581,Exchange_Value)+AC581*$P581*SUMIF(Lists!$E$2:$E$133,'Quarterly Information'!$O581,Exchange_Value)+AC581*$R581*SUMIF(Lists!$E$2:$E$133,'Quarterly Information'!$Q581,Exchange_Value)+AC581*$T581*SUMIF(Lists!$E$2:$E$133,'Quarterly Information'!$S581,Exchange_Value))/1000,AC581*SUMIF(Lists!$E$2:$E$133,$I581,Exchange_Value)/1000),1)</f>
        <v>0</v>
      </c>
      <c r="CA581" s="151">
        <f>ROUND(IF($I581="Other HFC Blend",(AD581*$L581*SUMIF(Lists!$E$2:$E$133,'Quarterly Information'!$K581,Exchange_Value)+AD581*$N581*SUMIF(Lists!$E$2:$E$133,'Quarterly Information'!$M581,Exchange_Value)+AD581*$P581*SUMIF(Lists!$E$2:$E$133,'Quarterly Information'!$O581,Exchange_Value)+AD581*$R581*SUMIF(Lists!$E$2:$E$133,'Quarterly Information'!$Q581,Exchange_Value)+AD581*$T581*SUMIF(Lists!$E$2:$E$133,'Quarterly Information'!$S581,Exchange_Value))/1000,AD581*SUMIF(Lists!$E$2:$E$133,$I581,Exchange_Value)/1000),1)</f>
        <v>0</v>
      </c>
      <c r="CB581" s="151">
        <f>ROUND(IF($I581="Other HFC Blend",(AE581*$L581*SUMIF(Lists!$E$2:$E$133,'Quarterly Information'!$K581,Exchange_Value)+AE581*$N581*SUMIF(Lists!$E$2:$E$133,'Quarterly Information'!$M581,Exchange_Value)+AE581*$P581*SUMIF(Lists!$E$2:$E$133,'Quarterly Information'!$O581,Exchange_Value)+AE581*$R581*SUMIF(Lists!$E$2:$E$133,'Quarterly Information'!$Q581,Exchange_Value)+AE581*$T581*SUMIF(Lists!$E$2:$E$133,'Quarterly Information'!$S581,Exchange_Value))/1000,AE581*SUMIF(Lists!$E$2:$E$133,$I581,Exchange_Value)/1000),1)</f>
        <v>0</v>
      </c>
      <c r="CC581" s="151">
        <f>ROUND(IF($I581="Other HFC Blend",(AF581*$L581*SUMIF(Lists!$E$2:$E$133,'Quarterly Information'!$K581,Exchange_Value)+AF581*$N581*SUMIF(Lists!$E$2:$E$133,'Quarterly Information'!$M581,Exchange_Value)+AF581*$P581*SUMIF(Lists!$E$2:$E$133,'Quarterly Information'!$O581,Exchange_Value)+AF581*$R581*SUMIF(Lists!$E$2:$E$133,'Quarterly Information'!$Q581,Exchange_Value)+AF581*$T581*SUMIF(Lists!$E$2:$E$133,'Quarterly Information'!$S581,Exchange_Value))/1000,AF581*SUMIF(Lists!$E$2:$E$133,$I581,Exchange_Value)/1000),1)</f>
        <v>0</v>
      </c>
    </row>
    <row r="582" spans="1:81" ht="14.1">
      <c r="A582" s="18">
        <v>540</v>
      </c>
      <c r="B582" s="46" t="str">
        <f t="shared" si="332"/>
        <v/>
      </c>
      <c r="C582" s="72"/>
      <c r="D582" s="47"/>
      <c r="E582" s="81"/>
      <c r="F582" s="48"/>
      <c r="G582" s="49"/>
      <c r="H582" s="50"/>
      <c r="I582" s="48"/>
      <c r="J582" s="104"/>
      <c r="K582" s="109"/>
      <c r="L582" s="51"/>
      <c r="M582" s="48"/>
      <c r="N582" s="51"/>
      <c r="O582" s="48"/>
      <c r="P582" s="51"/>
      <c r="Q582" s="69"/>
      <c r="R582" s="51"/>
      <c r="S582" s="69"/>
      <c r="T582" s="110"/>
      <c r="U582" s="107"/>
      <c r="V582" s="48"/>
      <c r="W582" s="52"/>
      <c r="X582" s="48"/>
      <c r="Y582" s="116"/>
      <c r="Z582" s="133"/>
      <c r="AA582" s="131"/>
      <c r="AB582" s="76"/>
      <c r="AC582" s="76"/>
      <c r="AD582" s="76"/>
      <c r="AE582" s="76"/>
      <c r="AF582" s="76"/>
      <c r="AG582" s="145"/>
      <c r="AH582"/>
      <c r="AI582" s="148">
        <f t="shared" si="296"/>
        <v>0</v>
      </c>
      <c r="AJ582" s="148">
        <f t="shared" si="297"/>
        <v>0</v>
      </c>
      <c r="AK582" s="148">
        <f t="shared" si="298"/>
        <v>0</v>
      </c>
      <c r="AL582" s="148">
        <f t="shared" si="299"/>
        <v>0</v>
      </c>
      <c r="AM582" s="148">
        <f t="shared" si="300"/>
        <v>0</v>
      </c>
      <c r="AN582" s="148">
        <f t="shared" si="301"/>
        <v>0</v>
      </c>
      <c r="AO582" s="150"/>
      <c r="AP582" s="149" t="e">
        <f t="shared" si="302"/>
        <v>#DIV/0!</v>
      </c>
      <c r="AQ582" s="149" t="e">
        <f t="shared" si="303"/>
        <v>#DIV/0!</v>
      </c>
      <c r="AR582" s="149" t="e">
        <f t="shared" si="304"/>
        <v>#DIV/0!</v>
      </c>
      <c r="AS582" s="149" t="e">
        <f t="shared" si="305"/>
        <v>#DIV/0!</v>
      </c>
      <c r="AT582" s="149" t="e">
        <f t="shared" si="306"/>
        <v>#DIV/0!</v>
      </c>
      <c r="AU582" s="148">
        <f t="shared" si="307"/>
        <v>0</v>
      </c>
      <c r="AV582" s="149" t="e">
        <f t="shared" si="308"/>
        <v>#DIV/0!</v>
      </c>
      <c r="AW582" s="149" t="e">
        <f t="shared" si="309"/>
        <v>#DIV/0!</v>
      </c>
      <c r="AX582" s="149" t="e">
        <f t="shared" si="310"/>
        <v>#DIV/0!</v>
      </c>
      <c r="AY582" s="149" t="e">
        <f t="shared" si="311"/>
        <v>#DIV/0!</v>
      </c>
      <c r="AZ582" s="149" t="e">
        <f t="shared" si="312"/>
        <v>#DIV/0!</v>
      </c>
      <c r="BA582" s="148">
        <f t="shared" si="313"/>
        <v>0</v>
      </c>
      <c r="BB582" s="149" t="e">
        <f t="shared" si="314"/>
        <v>#DIV/0!</v>
      </c>
      <c r="BC582" s="149" t="e">
        <f t="shared" si="315"/>
        <v>#DIV/0!</v>
      </c>
      <c r="BD582" s="149" t="e">
        <f t="shared" si="316"/>
        <v>#DIV/0!</v>
      </c>
      <c r="BE582" s="149" t="e">
        <f t="shared" si="317"/>
        <v>#DIV/0!</v>
      </c>
      <c r="BF582" s="149" t="e">
        <f t="shared" si="318"/>
        <v>#DIV/0!</v>
      </c>
      <c r="BG582" s="148">
        <f t="shared" si="319"/>
        <v>0</v>
      </c>
      <c r="BH582" s="149" t="e">
        <f t="shared" si="320"/>
        <v>#DIV/0!</v>
      </c>
      <c r="BI582" s="149" t="e">
        <f t="shared" si="321"/>
        <v>#DIV/0!</v>
      </c>
      <c r="BJ582" s="149" t="e">
        <f t="shared" si="322"/>
        <v>#DIV/0!</v>
      </c>
      <c r="BK582" s="149" t="e">
        <f t="shared" si="323"/>
        <v>#DIV/0!</v>
      </c>
      <c r="BL582" s="149" t="e">
        <f t="shared" si="324"/>
        <v>#DIV/0!</v>
      </c>
      <c r="BM582" s="148">
        <f t="shared" si="325"/>
        <v>0</v>
      </c>
      <c r="BN582" s="149" t="e">
        <f t="shared" si="326"/>
        <v>#DIV/0!</v>
      </c>
      <c r="BO582" s="149" t="e">
        <f t="shared" si="327"/>
        <v>#DIV/0!</v>
      </c>
      <c r="BP582" s="149" t="e">
        <f t="shared" si="328"/>
        <v>#DIV/0!</v>
      </c>
      <c r="BQ582" s="149" t="e">
        <f t="shared" si="329"/>
        <v>#DIV/0!</v>
      </c>
      <c r="BR582" s="149" t="e">
        <f t="shared" si="330"/>
        <v>#DIV/0!</v>
      </c>
      <c r="BS582" s="148">
        <f t="shared" si="331"/>
        <v>0</v>
      </c>
      <c r="BT582" s="150"/>
      <c r="BU582" s="150" t="e">
        <f>VLOOKUP(I582,Lists!$D$2:$D$19,1,FALSE)</f>
        <v>#N/A</v>
      </c>
      <c r="BV582" s="150" t="e">
        <f>VLOOKUP($I582,Blends!$B$2:$B$115,1,FALSE)</f>
        <v>#N/A</v>
      </c>
      <c r="BW582" s="150"/>
      <c r="BX582" s="151">
        <f>ROUND(IF($I582="Other HFC Blend",(AA582*$L582*SUMIF(Lists!$E$2:$E$133,'Quarterly Information'!$K582,Exchange_Value)+AA582*$N582*SUMIF(Lists!$E$2:$E$133,'Quarterly Information'!$M582,Exchange_Value)+AA582*$P582*SUMIF(Lists!$E$2:$E$133,'Quarterly Information'!$O582,Exchange_Value)+AA582*$R582*SUMIF(Lists!$E$2:$E$133,'Quarterly Information'!$Q582,Exchange_Value)+AA582*$T582*SUMIF(Lists!$E$2:$E$133,'Quarterly Information'!$S582,Exchange_Value))/1000,AA582*SUMIF(Lists!$E$2:$E$133,$I582,Exchange_Value)/1000),1)</f>
        <v>0</v>
      </c>
      <c r="BY582" s="151">
        <f>ROUND(IF($I582="Other HFC Blend",(AB582*$L582*SUMIF(Lists!$E$2:$E$133,'Quarterly Information'!$K582,Exchange_Value)+AB582*$N582*SUMIF(Lists!$E$2:$E$133,'Quarterly Information'!$M582,Exchange_Value)+AB582*$P582*SUMIF(Lists!$E$2:$E$133,'Quarterly Information'!$O582,Exchange_Value)+AB582*$R582*SUMIF(Lists!$E$2:$E$133,'Quarterly Information'!$Q582,Exchange_Value)+AB582*$T582*SUMIF(Lists!$E$2:$E$133,'Quarterly Information'!$S582,Exchange_Value))/1000,AB582*SUMIF(Lists!$E$2:$E$133,$I582,Exchange_Value)/1000),1)</f>
        <v>0</v>
      </c>
      <c r="BZ582" s="151">
        <f>ROUND(IF($I582="Other HFC Blend",(AC582*$L582*SUMIF(Lists!$E$2:$E$133,'Quarterly Information'!$K582,Exchange_Value)+AC582*$N582*SUMIF(Lists!$E$2:$E$133,'Quarterly Information'!$M582,Exchange_Value)+AC582*$P582*SUMIF(Lists!$E$2:$E$133,'Quarterly Information'!$O582,Exchange_Value)+AC582*$R582*SUMIF(Lists!$E$2:$E$133,'Quarterly Information'!$Q582,Exchange_Value)+AC582*$T582*SUMIF(Lists!$E$2:$E$133,'Quarterly Information'!$S582,Exchange_Value))/1000,AC582*SUMIF(Lists!$E$2:$E$133,$I582,Exchange_Value)/1000),1)</f>
        <v>0</v>
      </c>
      <c r="CA582" s="151">
        <f>ROUND(IF($I582="Other HFC Blend",(AD582*$L582*SUMIF(Lists!$E$2:$E$133,'Quarterly Information'!$K582,Exchange_Value)+AD582*$N582*SUMIF(Lists!$E$2:$E$133,'Quarterly Information'!$M582,Exchange_Value)+AD582*$P582*SUMIF(Lists!$E$2:$E$133,'Quarterly Information'!$O582,Exchange_Value)+AD582*$R582*SUMIF(Lists!$E$2:$E$133,'Quarterly Information'!$Q582,Exchange_Value)+AD582*$T582*SUMIF(Lists!$E$2:$E$133,'Quarterly Information'!$S582,Exchange_Value))/1000,AD582*SUMIF(Lists!$E$2:$E$133,$I582,Exchange_Value)/1000),1)</f>
        <v>0</v>
      </c>
      <c r="CB582" s="151">
        <f>ROUND(IF($I582="Other HFC Blend",(AE582*$L582*SUMIF(Lists!$E$2:$E$133,'Quarterly Information'!$K582,Exchange_Value)+AE582*$N582*SUMIF(Lists!$E$2:$E$133,'Quarterly Information'!$M582,Exchange_Value)+AE582*$P582*SUMIF(Lists!$E$2:$E$133,'Quarterly Information'!$O582,Exchange_Value)+AE582*$R582*SUMIF(Lists!$E$2:$E$133,'Quarterly Information'!$Q582,Exchange_Value)+AE582*$T582*SUMIF(Lists!$E$2:$E$133,'Quarterly Information'!$S582,Exchange_Value))/1000,AE582*SUMIF(Lists!$E$2:$E$133,$I582,Exchange_Value)/1000),1)</f>
        <v>0</v>
      </c>
      <c r="CC582" s="151">
        <f>ROUND(IF($I582="Other HFC Blend",(AF582*$L582*SUMIF(Lists!$E$2:$E$133,'Quarterly Information'!$K582,Exchange_Value)+AF582*$N582*SUMIF(Lists!$E$2:$E$133,'Quarterly Information'!$M582,Exchange_Value)+AF582*$P582*SUMIF(Lists!$E$2:$E$133,'Quarterly Information'!$O582,Exchange_Value)+AF582*$R582*SUMIF(Lists!$E$2:$E$133,'Quarterly Information'!$Q582,Exchange_Value)+AF582*$T582*SUMIF(Lists!$E$2:$E$133,'Quarterly Information'!$S582,Exchange_Value))/1000,AF582*SUMIF(Lists!$E$2:$E$133,$I582,Exchange_Value)/1000),1)</f>
        <v>0</v>
      </c>
    </row>
    <row r="583" spans="1:81" ht="14.1">
      <c r="A583" s="18">
        <v>541</v>
      </c>
      <c r="B583" s="46" t="str">
        <f t="shared" si="332"/>
        <v/>
      </c>
      <c r="C583" s="72"/>
      <c r="D583" s="47"/>
      <c r="E583" s="81"/>
      <c r="F583" s="48"/>
      <c r="G583" s="49"/>
      <c r="H583" s="50"/>
      <c r="I583" s="48"/>
      <c r="J583" s="104"/>
      <c r="K583" s="109"/>
      <c r="L583" s="51"/>
      <c r="M583" s="48"/>
      <c r="N583" s="51"/>
      <c r="O583" s="48"/>
      <c r="P583" s="51"/>
      <c r="Q583" s="69"/>
      <c r="R583" s="51"/>
      <c r="S583" s="69"/>
      <c r="T583" s="110"/>
      <c r="U583" s="107"/>
      <c r="V583" s="48"/>
      <c r="W583" s="52"/>
      <c r="X583" s="48"/>
      <c r="Y583" s="116"/>
      <c r="Z583" s="133"/>
      <c r="AA583" s="131"/>
      <c r="AB583" s="76"/>
      <c r="AC583" s="76"/>
      <c r="AD583" s="76"/>
      <c r="AE583" s="76"/>
      <c r="AF583" s="76"/>
      <c r="AG583" s="145"/>
      <c r="AH583"/>
      <c r="AI583" s="148">
        <f t="shared" si="296"/>
        <v>0</v>
      </c>
      <c r="AJ583" s="148">
        <f t="shared" si="297"/>
        <v>0</v>
      </c>
      <c r="AK583" s="148">
        <f t="shared" si="298"/>
        <v>0</v>
      </c>
      <c r="AL583" s="148">
        <f t="shared" si="299"/>
        <v>0</v>
      </c>
      <c r="AM583" s="148">
        <f t="shared" si="300"/>
        <v>0</v>
      </c>
      <c r="AN583" s="148">
        <f t="shared" si="301"/>
        <v>0</v>
      </c>
      <c r="AO583" s="150"/>
      <c r="AP583" s="149" t="e">
        <f t="shared" si="302"/>
        <v>#DIV/0!</v>
      </c>
      <c r="AQ583" s="149" t="e">
        <f t="shared" si="303"/>
        <v>#DIV/0!</v>
      </c>
      <c r="AR583" s="149" t="e">
        <f t="shared" si="304"/>
        <v>#DIV/0!</v>
      </c>
      <c r="AS583" s="149" t="e">
        <f t="shared" si="305"/>
        <v>#DIV/0!</v>
      </c>
      <c r="AT583" s="149" t="e">
        <f t="shared" si="306"/>
        <v>#DIV/0!</v>
      </c>
      <c r="AU583" s="148">
        <f t="shared" si="307"/>
        <v>0</v>
      </c>
      <c r="AV583" s="149" t="e">
        <f t="shared" si="308"/>
        <v>#DIV/0!</v>
      </c>
      <c r="AW583" s="149" t="e">
        <f t="shared" si="309"/>
        <v>#DIV/0!</v>
      </c>
      <c r="AX583" s="149" t="e">
        <f t="shared" si="310"/>
        <v>#DIV/0!</v>
      </c>
      <c r="AY583" s="149" t="e">
        <f t="shared" si="311"/>
        <v>#DIV/0!</v>
      </c>
      <c r="AZ583" s="149" t="e">
        <f t="shared" si="312"/>
        <v>#DIV/0!</v>
      </c>
      <c r="BA583" s="148">
        <f t="shared" si="313"/>
        <v>0</v>
      </c>
      <c r="BB583" s="149" t="e">
        <f t="shared" si="314"/>
        <v>#DIV/0!</v>
      </c>
      <c r="BC583" s="149" t="e">
        <f t="shared" si="315"/>
        <v>#DIV/0!</v>
      </c>
      <c r="BD583" s="149" t="e">
        <f t="shared" si="316"/>
        <v>#DIV/0!</v>
      </c>
      <c r="BE583" s="149" t="e">
        <f t="shared" si="317"/>
        <v>#DIV/0!</v>
      </c>
      <c r="BF583" s="149" t="e">
        <f t="shared" si="318"/>
        <v>#DIV/0!</v>
      </c>
      <c r="BG583" s="148">
        <f t="shared" si="319"/>
        <v>0</v>
      </c>
      <c r="BH583" s="149" t="e">
        <f t="shared" si="320"/>
        <v>#DIV/0!</v>
      </c>
      <c r="BI583" s="149" t="e">
        <f t="shared" si="321"/>
        <v>#DIV/0!</v>
      </c>
      <c r="BJ583" s="149" t="e">
        <f t="shared" si="322"/>
        <v>#DIV/0!</v>
      </c>
      <c r="BK583" s="149" t="e">
        <f t="shared" si="323"/>
        <v>#DIV/0!</v>
      </c>
      <c r="BL583" s="149" t="e">
        <f t="shared" si="324"/>
        <v>#DIV/0!</v>
      </c>
      <c r="BM583" s="148">
        <f t="shared" si="325"/>
        <v>0</v>
      </c>
      <c r="BN583" s="149" t="e">
        <f t="shared" si="326"/>
        <v>#DIV/0!</v>
      </c>
      <c r="BO583" s="149" t="e">
        <f t="shared" si="327"/>
        <v>#DIV/0!</v>
      </c>
      <c r="BP583" s="149" t="e">
        <f t="shared" si="328"/>
        <v>#DIV/0!</v>
      </c>
      <c r="BQ583" s="149" t="e">
        <f t="shared" si="329"/>
        <v>#DIV/0!</v>
      </c>
      <c r="BR583" s="149" t="e">
        <f t="shared" si="330"/>
        <v>#DIV/0!</v>
      </c>
      <c r="BS583" s="148">
        <f t="shared" si="331"/>
        <v>0</v>
      </c>
      <c r="BT583" s="150"/>
      <c r="BU583" s="150" t="e">
        <f>VLOOKUP(I583,Lists!$D$2:$D$19,1,FALSE)</f>
        <v>#N/A</v>
      </c>
      <c r="BV583" s="150" t="e">
        <f>VLOOKUP($I583,Blends!$B$2:$B$115,1,FALSE)</f>
        <v>#N/A</v>
      </c>
      <c r="BW583" s="150"/>
      <c r="BX583" s="151">
        <f>ROUND(IF($I583="Other HFC Blend",(AA583*$L583*SUMIF(Lists!$E$2:$E$133,'Quarterly Information'!$K583,Exchange_Value)+AA583*$N583*SUMIF(Lists!$E$2:$E$133,'Quarterly Information'!$M583,Exchange_Value)+AA583*$P583*SUMIF(Lists!$E$2:$E$133,'Quarterly Information'!$O583,Exchange_Value)+AA583*$R583*SUMIF(Lists!$E$2:$E$133,'Quarterly Information'!$Q583,Exchange_Value)+AA583*$T583*SUMIF(Lists!$E$2:$E$133,'Quarterly Information'!$S583,Exchange_Value))/1000,AA583*SUMIF(Lists!$E$2:$E$133,$I583,Exchange_Value)/1000),1)</f>
        <v>0</v>
      </c>
      <c r="BY583" s="151">
        <f>ROUND(IF($I583="Other HFC Blend",(AB583*$L583*SUMIF(Lists!$E$2:$E$133,'Quarterly Information'!$K583,Exchange_Value)+AB583*$N583*SUMIF(Lists!$E$2:$E$133,'Quarterly Information'!$M583,Exchange_Value)+AB583*$P583*SUMIF(Lists!$E$2:$E$133,'Quarterly Information'!$O583,Exchange_Value)+AB583*$R583*SUMIF(Lists!$E$2:$E$133,'Quarterly Information'!$Q583,Exchange_Value)+AB583*$T583*SUMIF(Lists!$E$2:$E$133,'Quarterly Information'!$S583,Exchange_Value))/1000,AB583*SUMIF(Lists!$E$2:$E$133,$I583,Exchange_Value)/1000),1)</f>
        <v>0</v>
      </c>
      <c r="BZ583" s="151">
        <f>ROUND(IF($I583="Other HFC Blend",(AC583*$L583*SUMIF(Lists!$E$2:$E$133,'Quarterly Information'!$K583,Exchange_Value)+AC583*$N583*SUMIF(Lists!$E$2:$E$133,'Quarterly Information'!$M583,Exchange_Value)+AC583*$P583*SUMIF(Lists!$E$2:$E$133,'Quarterly Information'!$O583,Exchange_Value)+AC583*$R583*SUMIF(Lists!$E$2:$E$133,'Quarterly Information'!$Q583,Exchange_Value)+AC583*$T583*SUMIF(Lists!$E$2:$E$133,'Quarterly Information'!$S583,Exchange_Value))/1000,AC583*SUMIF(Lists!$E$2:$E$133,$I583,Exchange_Value)/1000),1)</f>
        <v>0</v>
      </c>
      <c r="CA583" s="151">
        <f>ROUND(IF($I583="Other HFC Blend",(AD583*$L583*SUMIF(Lists!$E$2:$E$133,'Quarterly Information'!$K583,Exchange_Value)+AD583*$N583*SUMIF(Lists!$E$2:$E$133,'Quarterly Information'!$M583,Exchange_Value)+AD583*$P583*SUMIF(Lists!$E$2:$E$133,'Quarterly Information'!$O583,Exchange_Value)+AD583*$R583*SUMIF(Lists!$E$2:$E$133,'Quarterly Information'!$Q583,Exchange_Value)+AD583*$T583*SUMIF(Lists!$E$2:$E$133,'Quarterly Information'!$S583,Exchange_Value))/1000,AD583*SUMIF(Lists!$E$2:$E$133,$I583,Exchange_Value)/1000),1)</f>
        <v>0</v>
      </c>
      <c r="CB583" s="151">
        <f>ROUND(IF($I583="Other HFC Blend",(AE583*$L583*SUMIF(Lists!$E$2:$E$133,'Quarterly Information'!$K583,Exchange_Value)+AE583*$N583*SUMIF(Lists!$E$2:$E$133,'Quarterly Information'!$M583,Exchange_Value)+AE583*$P583*SUMIF(Lists!$E$2:$E$133,'Quarterly Information'!$O583,Exchange_Value)+AE583*$R583*SUMIF(Lists!$E$2:$E$133,'Quarterly Information'!$Q583,Exchange_Value)+AE583*$T583*SUMIF(Lists!$E$2:$E$133,'Quarterly Information'!$S583,Exchange_Value))/1000,AE583*SUMIF(Lists!$E$2:$E$133,$I583,Exchange_Value)/1000),1)</f>
        <v>0</v>
      </c>
      <c r="CC583" s="151">
        <f>ROUND(IF($I583="Other HFC Blend",(AF583*$L583*SUMIF(Lists!$E$2:$E$133,'Quarterly Information'!$K583,Exchange_Value)+AF583*$N583*SUMIF(Lists!$E$2:$E$133,'Quarterly Information'!$M583,Exchange_Value)+AF583*$P583*SUMIF(Lists!$E$2:$E$133,'Quarterly Information'!$O583,Exchange_Value)+AF583*$R583*SUMIF(Lists!$E$2:$E$133,'Quarterly Information'!$Q583,Exchange_Value)+AF583*$T583*SUMIF(Lists!$E$2:$E$133,'Quarterly Information'!$S583,Exchange_Value))/1000,AF583*SUMIF(Lists!$E$2:$E$133,$I583,Exchange_Value)/1000),1)</f>
        <v>0</v>
      </c>
    </row>
    <row r="584" spans="1:81" ht="14.1">
      <c r="A584" s="18">
        <v>542</v>
      </c>
      <c r="B584" s="46" t="str">
        <f t="shared" si="332"/>
        <v/>
      </c>
      <c r="C584" s="72"/>
      <c r="D584" s="47"/>
      <c r="E584" s="81"/>
      <c r="F584" s="48"/>
      <c r="G584" s="49"/>
      <c r="H584" s="50"/>
      <c r="I584" s="48"/>
      <c r="J584" s="104"/>
      <c r="K584" s="109"/>
      <c r="L584" s="51"/>
      <c r="M584" s="48"/>
      <c r="N584" s="51"/>
      <c r="O584" s="48"/>
      <c r="P584" s="51"/>
      <c r="Q584" s="69"/>
      <c r="R584" s="51"/>
      <c r="S584" s="69"/>
      <c r="T584" s="110"/>
      <c r="U584" s="107"/>
      <c r="V584" s="48"/>
      <c r="W584" s="52"/>
      <c r="X584" s="48"/>
      <c r="Y584" s="116"/>
      <c r="Z584" s="133"/>
      <c r="AA584" s="131"/>
      <c r="AB584" s="76"/>
      <c r="AC584" s="76"/>
      <c r="AD584" s="76"/>
      <c r="AE584" s="76"/>
      <c r="AF584" s="76"/>
      <c r="AG584" s="145"/>
      <c r="AH584"/>
      <c r="AI584" s="148">
        <f t="shared" si="296"/>
        <v>0</v>
      </c>
      <c r="AJ584" s="148">
        <f t="shared" si="297"/>
        <v>0</v>
      </c>
      <c r="AK584" s="148">
        <f t="shared" si="298"/>
        <v>0</v>
      </c>
      <c r="AL584" s="148">
        <f t="shared" si="299"/>
        <v>0</v>
      </c>
      <c r="AM584" s="148">
        <f t="shared" si="300"/>
        <v>0</v>
      </c>
      <c r="AN584" s="148">
        <f t="shared" si="301"/>
        <v>0</v>
      </c>
      <c r="AO584" s="150"/>
      <c r="AP584" s="149" t="e">
        <f t="shared" si="302"/>
        <v>#DIV/0!</v>
      </c>
      <c r="AQ584" s="149" t="e">
        <f t="shared" si="303"/>
        <v>#DIV/0!</v>
      </c>
      <c r="AR584" s="149" t="e">
        <f t="shared" si="304"/>
        <v>#DIV/0!</v>
      </c>
      <c r="AS584" s="149" t="e">
        <f t="shared" si="305"/>
        <v>#DIV/0!</v>
      </c>
      <c r="AT584" s="149" t="e">
        <f t="shared" si="306"/>
        <v>#DIV/0!</v>
      </c>
      <c r="AU584" s="148">
        <f t="shared" si="307"/>
        <v>0</v>
      </c>
      <c r="AV584" s="149" t="e">
        <f t="shared" si="308"/>
        <v>#DIV/0!</v>
      </c>
      <c r="AW584" s="149" t="e">
        <f t="shared" si="309"/>
        <v>#DIV/0!</v>
      </c>
      <c r="AX584" s="149" t="e">
        <f t="shared" si="310"/>
        <v>#DIV/0!</v>
      </c>
      <c r="AY584" s="149" t="e">
        <f t="shared" si="311"/>
        <v>#DIV/0!</v>
      </c>
      <c r="AZ584" s="149" t="e">
        <f t="shared" si="312"/>
        <v>#DIV/0!</v>
      </c>
      <c r="BA584" s="148">
        <f t="shared" si="313"/>
        <v>0</v>
      </c>
      <c r="BB584" s="149" t="e">
        <f t="shared" si="314"/>
        <v>#DIV/0!</v>
      </c>
      <c r="BC584" s="149" t="e">
        <f t="shared" si="315"/>
        <v>#DIV/0!</v>
      </c>
      <c r="BD584" s="149" t="e">
        <f t="shared" si="316"/>
        <v>#DIV/0!</v>
      </c>
      <c r="BE584" s="149" t="e">
        <f t="shared" si="317"/>
        <v>#DIV/0!</v>
      </c>
      <c r="BF584" s="149" t="e">
        <f t="shared" si="318"/>
        <v>#DIV/0!</v>
      </c>
      <c r="BG584" s="148">
        <f t="shared" si="319"/>
        <v>0</v>
      </c>
      <c r="BH584" s="149" t="e">
        <f t="shared" si="320"/>
        <v>#DIV/0!</v>
      </c>
      <c r="BI584" s="149" t="e">
        <f t="shared" si="321"/>
        <v>#DIV/0!</v>
      </c>
      <c r="BJ584" s="149" t="e">
        <f t="shared" si="322"/>
        <v>#DIV/0!</v>
      </c>
      <c r="BK584" s="149" t="e">
        <f t="shared" si="323"/>
        <v>#DIV/0!</v>
      </c>
      <c r="BL584" s="149" t="e">
        <f t="shared" si="324"/>
        <v>#DIV/0!</v>
      </c>
      <c r="BM584" s="148">
        <f t="shared" si="325"/>
        <v>0</v>
      </c>
      <c r="BN584" s="149" t="e">
        <f t="shared" si="326"/>
        <v>#DIV/0!</v>
      </c>
      <c r="BO584" s="149" t="e">
        <f t="shared" si="327"/>
        <v>#DIV/0!</v>
      </c>
      <c r="BP584" s="149" t="e">
        <f t="shared" si="328"/>
        <v>#DIV/0!</v>
      </c>
      <c r="BQ584" s="149" t="e">
        <f t="shared" si="329"/>
        <v>#DIV/0!</v>
      </c>
      <c r="BR584" s="149" t="e">
        <f t="shared" si="330"/>
        <v>#DIV/0!</v>
      </c>
      <c r="BS584" s="148">
        <f t="shared" si="331"/>
        <v>0</v>
      </c>
      <c r="BT584" s="150"/>
      <c r="BU584" s="150" t="e">
        <f>VLOOKUP(I584,Lists!$D$2:$D$19,1,FALSE)</f>
        <v>#N/A</v>
      </c>
      <c r="BV584" s="150" t="e">
        <f>VLOOKUP($I584,Blends!$B$2:$B$115,1,FALSE)</f>
        <v>#N/A</v>
      </c>
      <c r="BW584" s="150"/>
      <c r="BX584" s="151">
        <f>ROUND(IF($I584="Other HFC Blend",(AA584*$L584*SUMIF(Lists!$E$2:$E$133,'Quarterly Information'!$K584,Exchange_Value)+AA584*$N584*SUMIF(Lists!$E$2:$E$133,'Quarterly Information'!$M584,Exchange_Value)+AA584*$P584*SUMIF(Lists!$E$2:$E$133,'Quarterly Information'!$O584,Exchange_Value)+AA584*$R584*SUMIF(Lists!$E$2:$E$133,'Quarterly Information'!$Q584,Exchange_Value)+AA584*$T584*SUMIF(Lists!$E$2:$E$133,'Quarterly Information'!$S584,Exchange_Value))/1000,AA584*SUMIF(Lists!$E$2:$E$133,$I584,Exchange_Value)/1000),1)</f>
        <v>0</v>
      </c>
      <c r="BY584" s="151">
        <f>ROUND(IF($I584="Other HFC Blend",(AB584*$L584*SUMIF(Lists!$E$2:$E$133,'Quarterly Information'!$K584,Exchange_Value)+AB584*$N584*SUMIF(Lists!$E$2:$E$133,'Quarterly Information'!$M584,Exchange_Value)+AB584*$P584*SUMIF(Lists!$E$2:$E$133,'Quarterly Information'!$O584,Exchange_Value)+AB584*$R584*SUMIF(Lists!$E$2:$E$133,'Quarterly Information'!$Q584,Exchange_Value)+AB584*$T584*SUMIF(Lists!$E$2:$E$133,'Quarterly Information'!$S584,Exchange_Value))/1000,AB584*SUMIF(Lists!$E$2:$E$133,$I584,Exchange_Value)/1000),1)</f>
        <v>0</v>
      </c>
      <c r="BZ584" s="151">
        <f>ROUND(IF($I584="Other HFC Blend",(AC584*$L584*SUMIF(Lists!$E$2:$E$133,'Quarterly Information'!$K584,Exchange_Value)+AC584*$N584*SUMIF(Lists!$E$2:$E$133,'Quarterly Information'!$M584,Exchange_Value)+AC584*$P584*SUMIF(Lists!$E$2:$E$133,'Quarterly Information'!$O584,Exchange_Value)+AC584*$R584*SUMIF(Lists!$E$2:$E$133,'Quarterly Information'!$Q584,Exchange_Value)+AC584*$T584*SUMIF(Lists!$E$2:$E$133,'Quarterly Information'!$S584,Exchange_Value))/1000,AC584*SUMIF(Lists!$E$2:$E$133,$I584,Exchange_Value)/1000),1)</f>
        <v>0</v>
      </c>
      <c r="CA584" s="151">
        <f>ROUND(IF($I584="Other HFC Blend",(AD584*$L584*SUMIF(Lists!$E$2:$E$133,'Quarterly Information'!$K584,Exchange_Value)+AD584*$N584*SUMIF(Lists!$E$2:$E$133,'Quarterly Information'!$M584,Exchange_Value)+AD584*$P584*SUMIF(Lists!$E$2:$E$133,'Quarterly Information'!$O584,Exchange_Value)+AD584*$R584*SUMIF(Lists!$E$2:$E$133,'Quarterly Information'!$Q584,Exchange_Value)+AD584*$T584*SUMIF(Lists!$E$2:$E$133,'Quarterly Information'!$S584,Exchange_Value))/1000,AD584*SUMIF(Lists!$E$2:$E$133,$I584,Exchange_Value)/1000),1)</f>
        <v>0</v>
      </c>
      <c r="CB584" s="151">
        <f>ROUND(IF($I584="Other HFC Blend",(AE584*$L584*SUMIF(Lists!$E$2:$E$133,'Quarterly Information'!$K584,Exchange_Value)+AE584*$N584*SUMIF(Lists!$E$2:$E$133,'Quarterly Information'!$M584,Exchange_Value)+AE584*$P584*SUMIF(Lists!$E$2:$E$133,'Quarterly Information'!$O584,Exchange_Value)+AE584*$R584*SUMIF(Lists!$E$2:$E$133,'Quarterly Information'!$Q584,Exchange_Value)+AE584*$T584*SUMIF(Lists!$E$2:$E$133,'Quarterly Information'!$S584,Exchange_Value))/1000,AE584*SUMIF(Lists!$E$2:$E$133,$I584,Exchange_Value)/1000),1)</f>
        <v>0</v>
      </c>
      <c r="CC584" s="151">
        <f>ROUND(IF($I584="Other HFC Blend",(AF584*$L584*SUMIF(Lists!$E$2:$E$133,'Quarterly Information'!$K584,Exchange_Value)+AF584*$N584*SUMIF(Lists!$E$2:$E$133,'Quarterly Information'!$M584,Exchange_Value)+AF584*$P584*SUMIF(Lists!$E$2:$E$133,'Quarterly Information'!$O584,Exchange_Value)+AF584*$R584*SUMIF(Lists!$E$2:$E$133,'Quarterly Information'!$Q584,Exchange_Value)+AF584*$T584*SUMIF(Lists!$E$2:$E$133,'Quarterly Information'!$S584,Exchange_Value))/1000,AF584*SUMIF(Lists!$E$2:$E$133,$I584,Exchange_Value)/1000),1)</f>
        <v>0</v>
      </c>
    </row>
    <row r="585" spans="1:81" ht="14.1">
      <c r="A585" s="18">
        <v>543</v>
      </c>
      <c r="B585" s="46" t="str">
        <f t="shared" si="332"/>
        <v/>
      </c>
      <c r="C585" s="72"/>
      <c r="D585" s="47"/>
      <c r="E585" s="81"/>
      <c r="F585" s="48"/>
      <c r="G585" s="49"/>
      <c r="H585" s="50"/>
      <c r="I585" s="48"/>
      <c r="J585" s="104"/>
      <c r="K585" s="109"/>
      <c r="L585" s="51"/>
      <c r="M585" s="48"/>
      <c r="N585" s="51"/>
      <c r="O585" s="48"/>
      <c r="P585" s="51"/>
      <c r="Q585" s="69"/>
      <c r="R585" s="51"/>
      <c r="S585" s="69"/>
      <c r="T585" s="110"/>
      <c r="U585" s="107"/>
      <c r="V585" s="48"/>
      <c r="W585" s="52"/>
      <c r="X585" s="48"/>
      <c r="Y585" s="116"/>
      <c r="Z585" s="133"/>
      <c r="AA585" s="131"/>
      <c r="AB585" s="76"/>
      <c r="AC585" s="76"/>
      <c r="AD585" s="76"/>
      <c r="AE585" s="76"/>
      <c r="AF585" s="76"/>
      <c r="AG585" s="145"/>
      <c r="AH585"/>
      <c r="AI585" s="148">
        <f t="shared" si="296"/>
        <v>0</v>
      </c>
      <c r="AJ585" s="148">
        <f t="shared" si="297"/>
        <v>0</v>
      </c>
      <c r="AK585" s="148">
        <f t="shared" si="298"/>
        <v>0</v>
      </c>
      <c r="AL585" s="148">
        <f t="shared" si="299"/>
        <v>0</v>
      </c>
      <c r="AM585" s="148">
        <f t="shared" si="300"/>
        <v>0</v>
      </c>
      <c r="AN585" s="148">
        <f t="shared" si="301"/>
        <v>0</v>
      </c>
      <c r="AO585" s="150"/>
      <c r="AP585" s="149" t="e">
        <f t="shared" si="302"/>
        <v>#DIV/0!</v>
      </c>
      <c r="AQ585" s="149" t="e">
        <f t="shared" si="303"/>
        <v>#DIV/0!</v>
      </c>
      <c r="AR585" s="149" t="e">
        <f t="shared" si="304"/>
        <v>#DIV/0!</v>
      </c>
      <c r="AS585" s="149" t="e">
        <f t="shared" si="305"/>
        <v>#DIV/0!</v>
      </c>
      <c r="AT585" s="149" t="e">
        <f t="shared" si="306"/>
        <v>#DIV/0!</v>
      </c>
      <c r="AU585" s="148">
        <f t="shared" si="307"/>
        <v>0</v>
      </c>
      <c r="AV585" s="149" t="e">
        <f t="shared" si="308"/>
        <v>#DIV/0!</v>
      </c>
      <c r="AW585" s="149" t="e">
        <f t="shared" si="309"/>
        <v>#DIV/0!</v>
      </c>
      <c r="AX585" s="149" t="e">
        <f t="shared" si="310"/>
        <v>#DIV/0!</v>
      </c>
      <c r="AY585" s="149" t="e">
        <f t="shared" si="311"/>
        <v>#DIV/0!</v>
      </c>
      <c r="AZ585" s="149" t="e">
        <f t="shared" si="312"/>
        <v>#DIV/0!</v>
      </c>
      <c r="BA585" s="148">
        <f t="shared" si="313"/>
        <v>0</v>
      </c>
      <c r="BB585" s="149" t="e">
        <f t="shared" si="314"/>
        <v>#DIV/0!</v>
      </c>
      <c r="BC585" s="149" t="e">
        <f t="shared" si="315"/>
        <v>#DIV/0!</v>
      </c>
      <c r="BD585" s="149" t="e">
        <f t="shared" si="316"/>
        <v>#DIV/0!</v>
      </c>
      <c r="BE585" s="149" t="e">
        <f t="shared" si="317"/>
        <v>#DIV/0!</v>
      </c>
      <c r="BF585" s="149" t="e">
        <f t="shared" si="318"/>
        <v>#DIV/0!</v>
      </c>
      <c r="BG585" s="148">
        <f t="shared" si="319"/>
        <v>0</v>
      </c>
      <c r="BH585" s="149" t="e">
        <f t="shared" si="320"/>
        <v>#DIV/0!</v>
      </c>
      <c r="BI585" s="149" t="e">
        <f t="shared" si="321"/>
        <v>#DIV/0!</v>
      </c>
      <c r="BJ585" s="149" t="e">
        <f t="shared" si="322"/>
        <v>#DIV/0!</v>
      </c>
      <c r="BK585" s="149" t="e">
        <f t="shared" si="323"/>
        <v>#DIV/0!</v>
      </c>
      <c r="BL585" s="149" t="e">
        <f t="shared" si="324"/>
        <v>#DIV/0!</v>
      </c>
      <c r="BM585" s="148">
        <f t="shared" si="325"/>
        <v>0</v>
      </c>
      <c r="BN585" s="149" t="e">
        <f t="shared" si="326"/>
        <v>#DIV/0!</v>
      </c>
      <c r="BO585" s="149" t="e">
        <f t="shared" si="327"/>
        <v>#DIV/0!</v>
      </c>
      <c r="BP585" s="149" t="e">
        <f t="shared" si="328"/>
        <v>#DIV/0!</v>
      </c>
      <c r="BQ585" s="149" t="e">
        <f t="shared" si="329"/>
        <v>#DIV/0!</v>
      </c>
      <c r="BR585" s="149" t="e">
        <f t="shared" si="330"/>
        <v>#DIV/0!</v>
      </c>
      <c r="BS585" s="148">
        <f t="shared" si="331"/>
        <v>0</v>
      </c>
      <c r="BT585" s="150"/>
      <c r="BU585" s="150" t="e">
        <f>VLOOKUP(I585,Lists!$D$2:$D$19,1,FALSE)</f>
        <v>#N/A</v>
      </c>
      <c r="BV585" s="150" t="e">
        <f>VLOOKUP($I585,Blends!$B$2:$B$115,1,FALSE)</f>
        <v>#N/A</v>
      </c>
      <c r="BW585" s="150"/>
      <c r="BX585" s="151">
        <f>ROUND(IF($I585="Other HFC Blend",(AA585*$L585*SUMIF(Lists!$E$2:$E$133,'Quarterly Information'!$K585,Exchange_Value)+AA585*$N585*SUMIF(Lists!$E$2:$E$133,'Quarterly Information'!$M585,Exchange_Value)+AA585*$P585*SUMIF(Lists!$E$2:$E$133,'Quarterly Information'!$O585,Exchange_Value)+AA585*$R585*SUMIF(Lists!$E$2:$E$133,'Quarterly Information'!$Q585,Exchange_Value)+AA585*$T585*SUMIF(Lists!$E$2:$E$133,'Quarterly Information'!$S585,Exchange_Value))/1000,AA585*SUMIF(Lists!$E$2:$E$133,$I585,Exchange_Value)/1000),1)</f>
        <v>0</v>
      </c>
      <c r="BY585" s="151">
        <f>ROUND(IF($I585="Other HFC Blend",(AB585*$L585*SUMIF(Lists!$E$2:$E$133,'Quarterly Information'!$K585,Exchange_Value)+AB585*$N585*SUMIF(Lists!$E$2:$E$133,'Quarterly Information'!$M585,Exchange_Value)+AB585*$P585*SUMIF(Lists!$E$2:$E$133,'Quarterly Information'!$O585,Exchange_Value)+AB585*$R585*SUMIF(Lists!$E$2:$E$133,'Quarterly Information'!$Q585,Exchange_Value)+AB585*$T585*SUMIF(Lists!$E$2:$E$133,'Quarterly Information'!$S585,Exchange_Value))/1000,AB585*SUMIF(Lists!$E$2:$E$133,$I585,Exchange_Value)/1000),1)</f>
        <v>0</v>
      </c>
      <c r="BZ585" s="151">
        <f>ROUND(IF($I585="Other HFC Blend",(AC585*$L585*SUMIF(Lists!$E$2:$E$133,'Quarterly Information'!$K585,Exchange_Value)+AC585*$N585*SUMIF(Lists!$E$2:$E$133,'Quarterly Information'!$M585,Exchange_Value)+AC585*$P585*SUMIF(Lists!$E$2:$E$133,'Quarterly Information'!$O585,Exchange_Value)+AC585*$R585*SUMIF(Lists!$E$2:$E$133,'Quarterly Information'!$Q585,Exchange_Value)+AC585*$T585*SUMIF(Lists!$E$2:$E$133,'Quarterly Information'!$S585,Exchange_Value))/1000,AC585*SUMIF(Lists!$E$2:$E$133,$I585,Exchange_Value)/1000),1)</f>
        <v>0</v>
      </c>
      <c r="CA585" s="151">
        <f>ROUND(IF($I585="Other HFC Blend",(AD585*$L585*SUMIF(Lists!$E$2:$E$133,'Quarterly Information'!$K585,Exchange_Value)+AD585*$N585*SUMIF(Lists!$E$2:$E$133,'Quarterly Information'!$M585,Exchange_Value)+AD585*$P585*SUMIF(Lists!$E$2:$E$133,'Quarterly Information'!$O585,Exchange_Value)+AD585*$R585*SUMIF(Lists!$E$2:$E$133,'Quarterly Information'!$Q585,Exchange_Value)+AD585*$T585*SUMIF(Lists!$E$2:$E$133,'Quarterly Information'!$S585,Exchange_Value))/1000,AD585*SUMIF(Lists!$E$2:$E$133,$I585,Exchange_Value)/1000),1)</f>
        <v>0</v>
      </c>
      <c r="CB585" s="151">
        <f>ROUND(IF($I585="Other HFC Blend",(AE585*$L585*SUMIF(Lists!$E$2:$E$133,'Quarterly Information'!$K585,Exchange_Value)+AE585*$N585*SUMIF(Lists!$E$2:$E$133,'Quarterly Information'!$M585,Exchange_Value)+AE585*$P585*SUMIF(Lists!$E$2:$E$133,'Quarterly Information'!$O585,Exchange_Value)+AE585*$R585*SUMIF(Lists!$E$2:$E$133,'Quarterly Information'!$Q585,Exchange_Value)+AE585*$T585*SUMIF(Lists!$E$2:$E$133,'Quarterly Information'!$S585,Exchange_Value))/1000,AE585*SUMIF(Lists!$E$2:$E$133,$I585,Exchange_Value)/1000),1)</f>
        <v>0</v>
      </c>
      <c r="CC585" s="151">
        <f>ROUND(IF($I585="Other HFC Blend",(AF585*$L585*SUMIF(Lists!$E$2:$E$133,'Quarterly Information'!$K585,Exchange_Value)+AF585*$N585*SUMIF(Lists!$E$2:$E$133,'Quarterly Information'!$M585,Exchange_Value)+AF585*$P585*SUMIF(Lists!$E$2:$E$133,'Quarterly Information'!$O585,Exchange_Value)+AF585*$R585*SUMIF(Lists!$E$2:$E$133,'Quarterly Information'!$Q585,Exchange_Value)+AF585*$T585*SUMIF(Lists!$E$2:$E$133,'Quarterly Information'!$S585,Exchange_Value))/1000,AF585*SUMIF(Lists!$E$2:$E$133,$I585,Exchange_Value)/1000),1)</f>
        <v>0</v>
      </c>
    </row>
    <row r="586" spans="1:81" ht="14.1">
      <c r="A586" s="18">
        <v>544</v>
      </c>
      <c r="B586" s="46" t="str">
        <f t="shared" si="332"/>
        <v/>
      </c>
      <c r="C586" s="72"/>
      <c r="D586" s="47"/>
      <c r="E586" s="81"/>
      <c r="F586" s="48"/>
      <c r="G586" s="49"/>
      <c r="H586" s="50"/>
      <c r="I586" s="48"/>
      <c r="J586" s="104"/>
      <c r="K586" s="109"/>
      <c r="L586" s="51"/>
      <c r="M586" s="48"/>
      <c r="N586" s="51"/>
      <c r="O586" s="48"/>
      <c r="P586" s="51"/>
      <c r="Q586" s="69"/>
      <c r="R586" s="51"/>
      <c r="S586" s="69"/>
      <c r="T586" s="110"/>
      <c r="U586" s="107"/>
      <c r="V586" s="48"/>
      <c r="W586" s="52"/>
      <c r="X586" s="48"/>
      <c r="Y586" s="116"/>
      <c r="Z586" s="133"/>
      <c r="AA586" s="131"/>
      <c r="AB586" s="76"/>
      <c r="AC586" s="76"/>
      <c r="AD586" s="76"/>
      <c r="AE586" s="76"/>
      <c r="AF586" s="76"/>
      <c r="AG586" s="145"/>
      <c r="AH586"/>
      <c r="AI586" s="148">
        <f t="shared" si="296"/>
        <v>0</v>
      </c>
      <c r="AJ586" s="148">
        <f t="shared" si="297"/>
        <v>0</v>
      </c>
      <c r="AK586" s="148">
        <f t="shared" si="298"/>
        <v>0</v>
      </c>
      <c r="AL586" s="148">
        <f t="shared" si="299"/>
        <v>0</v>
      </c>
      <c r="AM586" s="148">
        <f t="shared" si="300"/>
        <v>0</v>
      </c>
      <c r="AN586" s="148">
        <f t="shared" si="301"/>
        <v>0</v>
      </c>
      <c r="AO586" s="150"/>
      <c r="AP586" s="149" t="e">
        <f t="shared" si="302"/>
        <v>#DIV/0!</v>
      </c>
      <c r="AQ586" s="149" t="e">
        <f t="shared" si="303"/>
        <v>#DIV/0!</v>
      </c>
      <c r="AR586" s="149" t="e">
        <f t="shared" si="304"/>
        <v>#DIV/0!</v>
      </c>
      <c r="AS586" s="149" t="e">
        <f t="shared" si="305"/>
        <v>#DIV/0!</v>
      </c>
      <c r="AT586" s="149" t="e">
        <f t="shared" si="306"/>
        <v>#DIV/0!</v>
      </c>
      <c r="AU586" s="148">
        <f t="shared" si="307"/>
        <v>0</v>
      </c>
      <c r="AV586" s="149" t="e">
        <f t="shared" si="308"/>
        <v>#DIV/0!</v>
      </c>
      <c r="AW586" s="149" t="e">
        <f t="shared" si="309"/>
        <v>#DIV/0!</v>
      </c>
      <c r="AX586" s="149" t="e">
        <f t="shared" si="310"/>
        <v>#DIV/0!</v>
      </c>
      <c r="AY586" s="149" t="e">
        <f t="shared" si="311"/>
        <v>#DIV/0!</v>
      </c>
      <c r="AZ586" s="149" t="e">
        <f t="shared" si="312"/>
        <v>#DIV/0!</v>
      </c>
      <c r="BA586" s="148">
        <f t="shared" si="313"/>
        <v>0</v>
      </c>
      <c r="BB586" s="149" t="e">
        <f t="shared" si="314"/>
        <v>#DIV/0!</v>
      </c>
      <c r="BC586" s="149" t="e">
        <f t="shared" si="315"/>
        <v>#DIV/0!</v>
      </c>
      <c r="BD586" s="149" t="e">
        <f t="shared" si="316"/>
        <v>#DIV/0!</v>
      </c>
      <c r="BE586" s="149" t="e">
        <f t="shared" si="317"/>
        <v>#DIV/0!</v>
      </c>
      <c r="BF586" s="149" t="e">
        <f t="shared" si="318"/>
        <v>#DIV/0!</v>
      </c>
      <c r="BG586" s="148">
        <f t="shared" si="319"/>
        <v>0</v>
      </c>
      <c r="BH586" s="149" t="e">
        <f t="shared" si="320"/>
        <v>#DIV/0!</v>
      </c>
      <c r="BI586" s="149" t="e">
        <f t="shared" si="321"/>
        <v>#DIV/0!</v>
      </c>
      <c r="BJ586" s="149" t="e">
        <f t="shared" si="322"/>
        <v>#DIV/0!</v>
      </c>
      <c r="BK586" s="149" t="e">
        <f t="shared" si="323"/>
        <v>#DIV/0!</v>
      </c>
      <c r="BL586" s="149" t="e">
        <f t="shared" si="324"/>
        <v>#DIV/0!</v>
      </c>
      <c r="BM586" s="148">
        <f t="shared" si="325"/>
        <v>0</v>
      </c>
      <c r="BN586" s="149" t="e">
        <f t="shared" si="326"/>
        <v>#DIV/0!</v>
      </c>
      <c r="BO586" s="149" t="e">
        <f t="shared" si="327"/>
        <v>#DIV/0!</v>
      </c>
      <c r="BP586" s="149" t="e">
        <f t="shared" si="328"/>
        <v>#DIV/0!</v>
      </c>
      <c r="BQ586" s="149" t="e">
        <f t="shared" si="329"/>
        <v>#DIV/0!</v>
      </c>
      <c r="BR586" s="149" t="e">
        <f t="shared" si="330"/>
        <v>#DIV/0!</v>
      </c>
      <c r="BS586" s="148">
        <f t="shared" si="331"/>
        <v>0</v>
      </c>
      <c r="BT586" s="150"/>
      <c r="BU586" s="150" t="e">
        <f>VLOOKUP(I586,Lists!$D$2:$D$19,1,FALSE)</f>
        <v>#N/A</v>
      </c>
      <c r="BV586" s="150" t="e">
        <f>VLOOKUP($I586,Blends!$B$2:$B$115,1,FALSE)</f>
        <v>#N/A</v>
      </c>
      <c r="BW586" s="150"/>
      <c r="BX586" s="151">
        <f>ROUND(IF($I586="Other HFC Blend",(AA586*$L586*SUMIF(Lists!$E$2:$E$133,'Quarterly Information'!$K586,Exchange_Value)+AA586*$N586*SUMIF(Lists!$E$2:$E$133,'Quarterly Information'!$M586,Exchange_Value)+AA586*$P586*SUMIF(Lists!$E$2:$E$133,'Quarterly Information'!$O586,Exchange_Value)+AA586*$R586*SUMIF(Lists!$E$2:$E$133,'Quarterly Information'!$Q586,Exchange_Value)+AA586*$T586*SUMIF(Lists!$E$2:$E$133,'Quarterly Information'!$S586,Exchange_Value))/1000,AA586*SUMIF(Lists!$E$2:$E$133,$I586,Exchange_Value)/1000),1)</f>
        <v>0</v>
      </c>
      <c r="BY586" s="151">
        <f>ROUND(IF($I586="Other HFC Blend",(AB586*$L586*SUMIF(Lists!$E$2:$E$133,'Quarterly Information'!$K586,Exchange_Value)+AB586*$N586*SUMIF(Lists!$E$2:$E$133,'Quarterly Information'!$M586,Exchange_Value)+AB586*$P586*SUMIF(Lists!$E$2:$E$133,'Quarterly Information'!$O586,Exchange_Value)+AB586*$R586*SUMIF(Lists!$E$2:$E$133,'Quarterly Information'!$Q586,Exchange_Value)+AB586*$T586*SUMIF(Lists!$E$2:$E$133,'Quarterly Information'!$S586,Exchange_Value))/1000,AB586*SUMIF(Lists!$E$2:$E$133,$I586,Exchange_Value)/1000),1)</f>
        <v>0</v>
      </c>
      <c r="BZ586" s="151">
        <f>ROUND(IF($I586="Other HFC Blend",(AC586*$L586*SUMIF(Lists!$E$2:$E$133,'Quarterly Information'!$K586,Exchange_Value)+AC586*$N586*SUMIF(Lists!$E$2:$E$133,'Quarterly Information'!$M586,Exchange_Value)+AC586*$P586*SUMIF(Lists!$E$2:$E$133,'Quarterly Information'!$O586,Exchange_Value)+AC586*$R586*SUMIF(Lists!$E$2:$E$133,'Quarterly Information'!$Q586,Exchange_Value)+AC586*$T586*SUMIF(Lists!$E$2:$E$133,'Quarterly Information'!$S586,Exchange_Value))/1000,AC586*SUMIF(Lists!$E$2:$E$133,$I586,Exchange_Value)/1000),1)</f>
        <v>0</v>
      </c>
      <c r="CA586" s="151">
        <f>ROUND(IF($I586="Other HFC Blend",(AD586*$L586*SUMIF(Lists!$E$2:$E$133,'Quarterly Information'!$K586,Exchange_Value)+AD586*$N586*SUMIF(Lists!$E$2:$E$133,'Quarterly Information'!$M586,Exchange_Value)+AD586*$P586*SUMIF(Lists!$E$2:$E$133,'Quarterly Information'!$O586,Exchange_Value)+AD586*$R586*SUMIF(Lists!$E$2:$E$133,'Quarterly Information'!$Q586,Exchange_Value)+AD586*$T586*SUMIF(Lists!$E$2:$E$133,'Quarterly Information'!$S586,Exchange_Value))/1000,AD586*SUMIF(Lists!$E$2:$E$133,$I586,Exchange_Value)/1000),1)</f>
        <v>0</v>
      </c>
      <c r="CB586" s="151">
        <f>ROUND(IF($I586="Other HFC Blend",(AE586*$L586*SUMIF(Lists!$E$2:$E$133,'Quarterly Information'!$K586,Exchange_Value)+AE586*$N586*SUMIF(Lists!$E$2:$E$133,'Quarterly Information'!$M586,Exchange_Value)+AE586*$P586*SUMIF(Lists!$E$2:$E$133,'Quarterly Information'!$O586,Exchange_Value)+AE586*$R586*SUMIF(Lists!$E$2:$E$133,'Quarterly Information'!$Q586,Exchange_Value)+AE586*$T586*SUMIF(Lists!$E$2:$E$133,'Quarterly Information'!$S586,Exchange_Value))/1000,AE586*SUMIF(Lists!$E$2:$E$133,$I586,Exchange_Value)/1000),1)</f>
        <v>0</v>
      </c>
      <c r="CC586" s="151">
        <f>ROUND(IF($I586="Other HFC Blend",(AF586*$L586*SUMIF(Lists!$E$2:$E$133,'Quarterly Information'!$K586,Exchange_Value)+AF586*$N586*SUMIF(Lists!$E$2:$E$133,'Quarterly Information'!$M586,Exchange_Value)+AF586*$P586*SUMIF(Lists!$E$2:$E$133,'Quarterly Information'!$O586,Exchange_Value)+AF586*$R586*SUMIF(Lists!$E$2:$E$133,'Quarterly Information'!$Q586,Exchange_Value)+AF586*$T586*SUMIF(Lists!$E$2:$E$133,'Quarterly Information'!$S586,Exchange_Value))/1000,AF586*SUMIF(Lists!$E$2:$E$133,$I586,Exchange_Value)/1000),1)</f>
        <v>0</v>
      </c>
    </row>
    <row r="587" spans="1:81" ht="14.1">
      <c r="A587" s="18">
        <v>545</v>
      </c>
      <c r="B587" s="46" t="str">
        <f t="shared" si="332"/>
        <v/>
      </c>
      <c r="C587" s="72"/>
      <c r="D587" s="47"/>
      <c r="E587" s="81"/>
      <c r="F587" s="48"/>
      <c r="G587" s="49"/>
      <c r="H587" s="50"/>
      <c r="I587" s="48"/>
      <c r="J587" s="104"/>
      <c r="K587" s="109"/>
      <c r="L587" s="51"/>
      <c r="M587" s="48"/>
      <c r="N587" s="51"/>
      <c r="O587" s="48"/>
      <c r="P587" s="51"/>
      <c r="Q587" s="69"/>
      <c r="R587" s="51"/>
      <c r="S587" s="69"/>
      <c r="T587" s="110"/>
      <c r="U587" s="107"/>
      <c r="V587" s="48"/>
      <c r="W587" s="52"/>
      <c r="X587" s="48"/>
      <c r="Y587" s="116"/>
      <c r="Z587" s="133"/>
      <c r="AA587" s="131"/>
      <c r="AB587" s="76"/>
      <c r="AC587" s="76"/>
      <c r="AD587" s="76"/>
      <c r="AE587" s="76"/>
      <c r="AF587" s="76"/>
      <c r="AG587" s="145"/>
      <c r="AH587"/>
      <c r="AI587" s="148">
        <f t="shared" si="296"/>
        <v>0</v>
      </c>
      <c r="AJ587" s="148">
        <f t="shared" si="297"/>
        <v>0</v>
      </c>
      <c r="AK587" s="148">
        <f t="shared" si="298"/>
        <v>0</v>
      </c>
      <c r="AL587" s="148">
        <f t="shared" si="299"/>
        <v>0</v>
      </c>
      <c r="AM587" s="148">
        <f t="shared" si="300"/>
        <v>0</v>
      </c>
      <c r="AN587" s="148">
        <f t="shared" si="301"/>
        <v>0</v>
      </c>
      <c r="AO587" s="150"/>
      <c r="AP587" s="149" t="e">
        <f t="shared" si="302"/>
        <v>#DIV/0!</v>
      </c>
      <c r="AQ587" s="149" t="e">
        <f t="shared" si="303"/>
        <v>#DIV/0!</v>
      </c>
      <c r="AR587" s="149" t="e">
        <f t="shared" si="304"/>
        <v>#DIV/0!</v>
      </c>
      <c r="AS587" s="149" t="e">
        <f t="shared" si="305"/>
        <v>#DIV/0!</v>
      </c>
      <c r="AT587" s="149" t="e">
        <f t="shared" si="306"/>
        <v>#DIV/0!</v>
      </c>
      <c r="AU587" s="148">
        <f t="shared" si="307"/>
        <v>0</v>
      </c>
      <c r="AV587" s="149" t="e">
        <f t="shared" si="308"/>
        <v>#DIV/0!</v>
      </c>
      <c r="AW587" s="149" t="e">
        <f t="shared" si="309"/>
        <v>#DIV/0!</v>
      </c>
      <c r="AX587" s="149" t="e">
        <f t="shared" si="310"/>
        <v>#DIV/0!</v>
      </c>
      <c r="AY587" s="149" t="e">
        <f t="shared" si="311"/>
        <v>#DIV/0!</v>
      </c>
      <c r="AZ587" s="149" t="e">
        <f t="shared" si="312"/>
        <v>#DIV/0!</v>
      </c>
      <c r="BA587" s="148">
        <f t="shared" si="313"/>
        <v>0</v>
      </c>
      <c r="BB587" s="149" t="e">
        <f t="shared" si="314"/>
        <v>#DIV/0!</v>
      </c>
      <c r="BC587" s="149" t="e">
        <f t="shared" si="315"/>
        <v>#DIV/0!</v>
      </c>
      <c r="BD587" s="149" t="e">
        <f t="shared" si="316"/>
        <v>#DIV/0!</v>
      </c>
      <c r="BE587" s="149" t="e">
        <f t="shared" si="317"/>
        <v>#DIV/0!</v>
      </c>
      <c r="BF587" s="149" t="e">
        <f t="shared" si="318"/>
        <v>#DIV/0!</v>
      </c>
      <c r="BG587" s="148">
        <f t="shared" si="319"/>
        <v>0</v>
      </c>
      <c r="BH587" s="149" t="e">
        <f t="shared" si="320"/>
        <v>#DIV/0!</v>
      </c>
      <c r="BI587" s="149" t="e">
        <f t="shared" si="321"/>
        <v>#DIV/0!</v>
      </c>
      <c r="BJ587" s="149" t="e">
        <f t="shared" si="322"/>
        <v>#DIV/0!</v>
      </c>
      <c r="BK587" s="149" t="e">
        <f t="shared" si="323"/>
        <v>#DIV/0!</v>
      </c>
      <c r="BL587" s="149" t="e">
        <f t="shared" si="324"/>
        <v>#DIV/0!</v>
      </c>
      <c r="BM587" s="148">
        <f t="shared" si="325"/>
        <v>0</v>
      </c>
      <c r="BN587" s="149" t="e">
        <f t="shared" si="326"/>
        <v>#DIV/0!</v>
      </c>
      <c r="BO587" s="149" t="e">
        <f t="shared" si="327"/>
        <v>#DIV/0!</v>
      </c>
      <c r="BP587" s="149" t="e">
        <f t="shared" si="328"/>
        <v>#DIV/0!</v>
      </c>
      <c r="BQ587" s="149" t="e">
        <f t="shared" si="329"/>
        <v>#DIV/0!</v>
      </c>
      <c r="BR587" s="149" t="e">
        <f t="shared" si="330"/>
        <v>#DIV/0!</v>
      </c>
      <c r="BS587" s="148">
        <f t="shared" si="331"/>
        <v>0</v>
      </c>
      <c r="BT587" s="150"/>
      <c r="BU587" s="150" t="e">
        <f>VLOOKUP(I587,Lists!$D$2:$D$19,1,FALSE)</f>
        <v>#N/A</v>
      </c>
      <c r="BV587" s="150" t="e">
        <f>VLOOKUP($I587,Blends!$B$2:$B$115,1,FALSE)</f>
        <v>#N/A</v>
      </c>
      <c r="BW587" s="150"/>
      <c r="BX587" s="151">
        <f>ROUND(IF($I587="Other HFC Blend",(AA587*$L587*SUMIF(Lists!$E$2:$E$133,'Quarterly Information'!$K587,Exchange_Value)+AA587*$N587*SUMIF(Lists!$E$2:$E$133,'Quarterly Information'!$M587,Exchange_Value)+AA587*$P587*SUMIF(Lists!$E$2:$E$133,'Quarterly Information'!$O587,Exchange_Value)+AA587*$R587*SUMIF(Lists!$E$2:$E$133,'Quarterly Information'!$Q587,Exchange_Value)+AA587*$T587*SUMIF(Lists!$E$2:$E$133,'Quarterly Information'!$S587,Exchange_Value))/1000,AA587*SUMIF(Lists!$E$2:$E$133,$I587,Exchange_Value)/1000),1)</f>
        <v>0</v>
      </c>
      <c r="BY587" s="151">
        <f>ROUND(IF($I587="Other HFC Blend",(AB587*$L587*SUMIF(Lists!$E$2:$E$133,'Quarterly Information'!$K587,Exchange_Value)+AB587*$N587*SUMIF(Lists!$E$2:$E$133,'Quarterly Information'!$M587,Exchange_Value)+AB587*$P587*SUMIF(Lists!$E$2:$E$133,'Quarterly Information'!$O587,Exchange_Value)+AB587*$R587*SUMIF(Lists!$E$2:$E$133,'Quarterly Information'!$Q587,Exchange_Value)+AB587*$T587*SUMIF(Lists!$E$2:$E$133,'Quarterly Information'!$S587,Exchange_Value))/1000,AB587*SUMIF(Lists!$E$2:$E$133,$I587,Exchange_Value)/1000),1)</f>
        <v>0</v>
      </c>
      <c r="BZ587" s="151">
        <f>ROUND(IF($I587="Other HFC Blend",(AC587*$L587*SUMIF(Lists!$E$2:$E$133,'Quarterly Information'!$K587,Exchange_Value)+AC587*$N587*SUMIF(Lists!$E$2:$E$133,'Quarterly Information'!$M587,Exchange_Value)+AC587*$P587*SUMIF(Lists!$E$2:$E$133,'Quarterly Information'!$O587,Exchange_Value)+AC587*$R587*SUMIF(Lists!$E$2:$E$133,'Quarterly Information'!$Q587,Exchange_Value)+AC587*$T587*SUMIF(Lists!$E$2:$E$133,'Quarterly Information'!$S587,Exchange_Value))/1000,AC587*SUMIF(Lists!$E$2:$E$133,$I587,Exchange_Value)/1000),1)</f>
        <v>0</v>
      </c>
      <c r="CA587" s="151">
        <f>ROUND(IF($I587="Other HFC Blend",(AD587*$L587*SUMIF(Lists!$E$2:$E$133,'Quarterly Information'!$K587,Exchange_Value)+AD587*$N587*SUMIF(Lists!$E$2:$E$133,'Quarterly Information'!$M587,Exchange_Value)+AD587*$P587*SUMIF(Lists!$E$2:$E$133,'Quarterly Information'!$O587,Exchange_Value)+AD587*$R587*SUMIF(Lists!$E$2:$E$133,'Quarterly Information'!$Q587,Exchange_Value)+AD587*$T587*SUMIF(Lists!$E$2:$E$133,'Quarterly Information'!$S587,Exchange_Value))/1000,AD587*SUMIF(Lists!$E$2:$E$133,$I587,Exchange_Value)/1000),1)</f>
        <v>0</v>
      </c>
      <c r="CB587" s="151">
        <f>ROUND(IF($I587="Other HFC Blend",(AE587*$L587*SUMIF(Lists!$E$2:$E$133,'Quarterly Information'!$K587,Exchange_Value)+AE587*$N587*SUMIF(Lists!$E$2:$E$133,'Quarterly Information'!$M587,Exchange_Value)+AE587*$P587*SUMIF(Lists!$E$2:$E$133,'Quarterly Information'!$O587,Exchange_Value)+AE587*$R587*SUMIF(Lists!$E$2:$E$133,'Quarterly Information'!$Q587,Exchange_Value)+AE587*$T587*SUMIF(Lists!$E$2:$E$133,'Quarterly Information'!$S587,Exchange_Value))/1000,AE587*SUMIF(Lists!$E$2:$E$133,$I587,Exchange_Value)/1000),1)</f>
        <v>0</v>
      </c>
      <c r="CC587" s="151">
        <f>ROUND(IF($I587="Other HFC Blend",(AF587*$L587*SUMIF(Lists!$E$2:$E$133,'Quarterly Information'!$K587,Exchange_Value)+AF587*$N587*SUMIF(Lists!$E$2:$E$133,'Quarterly Information'!$M587,Exchange_Value)+AF587*$P587*SUMIF(Lists!$E$2:$E$133,'Quarterly Information'!$O587,Exchange_Value)+AF587*$R587*SUMIF(Lists!$E$2:$E$133,'Quarterly Information'!$Q587,Exchange_Value)+AF587*$T587*SUMIF(Lists!$E$2:$E$133,'Quarterly Information'!$S587,Exchange_Value))/1000,AF587*SUMIF(Lists!$E$2:$E$133,$I587,Exchange_Value)/1000),1)</f>
        <v>0</v>
      </c>
    </row>
    <row r="588" spans="1:81" ht="14.1">
      <c r="A588" s="18">
        <v>546</v>
      </c>
      <c r="B588" s="46" t="str">
        <f t="shared" si="332"/>
        <v/>
      </c>
      <c r="C588" s="72"/>
      <c r="D588" s="47"/>
      <c r="E588" s="81"/>
      <c r="F588" s="48"/>
      <c r="G588" s="49"/>
      <c r="H588" s="50"/>
      <c r="I588" s="48"/>
      <c r="J588" s="104"/>
      <c r="K588" s="109"/>
      <c r="L588" s="51"/>
      <c r="M588" s="48"/>
      <c r="N588" s="51"/>
      <c r="O588" s="48"/>
      <c r="P588" s="51"/>
      <c r="Q588" s="69"/>
      <c r="R588" s="51"/>
      <c r="S588" s="69"/>
      <c r="T588" s="110"/>
      <c r="U588" s="107"/>
      <c r="V588" s="48"/>
      <c r="W588" s="52"/>
      <c r="X588" s="48"/>
      <c r="Y588" s="116"/>
      <c r="Z588" s="133"/>
      <c r="AA588" s="131"/>
      <c r="AB588" s="76"/>
      <c r="AC588" s="76"/>
      <c r="AD588" s="76"/>
      <c r="AE588" s="76"/>
      <c r="AF588" s="76"/>
      <c r="AG588" s="145"/>
      <c r="AH588"/>
      <c r="AI588" s="148">
        <f t="shared" si="296"/>
        <v>0</v>
      </c>
      <c r="AJ588" s="148">
        <f t="shared" si="297"/>
        <v>0</v>
      </c>
      <c r="AK588" s="148">
        <f t="shared" si="298"/>
        <v>0</v>
      </c>
      <c r="AL588" s="148">
        <f t="shared" si="299"/>
        <v>0</v>
      </c>
      <c r="AM588" s="148">
        <f t="shared" si="300"/>
        <v>0</v>
      </c>
      <c r="AN588" s="148">
        <f t="shared" si="301"/>
        <v>0</v>
      </c>
      <c r="AO588" s="150"/>
      <c r="AP588" s="149" t="e">
        <f t="shared" si="302"/>
        <v>#DIV/0!</v>
      </c>
      <c r="AQ588" s="149" t="e">
        <f t="shared" si="303"/>
        <v>#DIV/0!</v>
      </c>
      <c r="AR588" s="149" t="e">
        <f t="shared" si="304"/>
        <v>#DIV/0!</v>
      </c>
      <c r="AS588" s="149" t="e">
        <f t="shared" si="305"/>
        <v>#DIV/0!</v>
      </c>
      <c r="AT588" s="149" t="e">
        <f t="shared" si="306"/>
        <v>#DIV/0!</v>
      </c>
      <c r="AU588" s="148">
        <f t="shared" si="307"/>
        <v>0</v>
      </c>
      <c r="AV588" s="149" t="e">
        <f t="shared" si="308"/>
        <v>#DIV/0!</v>
      </c>
      <c r="AW588" s="149" t="e">
        <f t="shared" si="309"/>
        <v>#DIV/0!</v>
      </c>
      <c r="AX588" s="149" t="e">
        <f t="shared" si="310"/>
        <v>#DIV/0!</v>
      </c>
      <c r="AY588" s="149" t="e">
        <f t="shared" si="311"/>
        <v>#DIV/0!</v>
      </c>
      <c r="AZ588" s="149" t="e">
        <f t="shared" si="312"/>
        <v>#DIV/0!</v>
      </c>
      <c r="BA588" s="148">
        <f t="shared" si="313"/>
        <v>0</v>
      </c>
      <c r="BB588" s="149" t="e">
        <f t="shared" si="314"/>
        <v>#DIV/0!</v>
      </c>
      <c r="BC588" s="149" t="e">
        <f t="shared" si="315"/>
        <v>#DIV/0!</v>
      </c>
      <c r="BD588" s="149" t="e">
        <f t="shared" si="316"/>
        <v>#DIV/0!</v>
      </c>
      <c r="BE588" s="149" t="e">
        <f t="shared" si="317"/>
        <v>#DIV/0!</v>
      </c>
      <c r="BF588" s="149" t="e">
        <f t="shared" si="318"/>
        <v>#DIV/0!</v>
      </c>
      <c r="BG588" s="148">
        <f t="shared" si="319"/>
        <v>0</v>
      </c>
      <c r="BH588" s="149" t="e">
        <f t="shared" si="320"/>
        <v>#DIV/0!</v>
      </c>
      <c r="BI588" s="149" t="e">
        <f t="shared" si="321"/>
        <v>#DIV/0!</v>
      </c>
      <c r="BJ588" s="149" t="e">
        <f t="shared" si="322"/>
        <v>#DIV/0!</v>
      </c>
      <c r="BK588" s="149" t="e">
        <f t="shared" si="323"/>
        <v>#DIV/0!</v>
      </c>
      <c r="BL588" s="149" t="e">
        <f t="shared" si="324"/>
        <v>#DIV/0!</v>
      </c>
      <c r="BM588" s="148">
        <f t="shared" si="325"/>
        <v>0</v>
      </c>
      <c r="BN588" s="149" t="e">
        <f t="shared" si="326"/>
        <v>#DIV/0!</v>
      </c>
      <c r="BO588" s="149" t="e">
        <f t="shared" si="327"/>
        <v>#DIV/0!</v>
      </c>
      <c r="BP588" s="149" t="e">
        <f t="shared" si="328"/>
        <v>#DIV/0!</v>
      </c>
      <c r="BQ588" s="149" t="e">
        <f t="shared" si="329"/>
        <v>#DIV/0!</v>
      </c>
      <c r="BR588" s="149" t="e">
        <f t="shared" si="330"/>
        <v>#DIV/0!</v>
      </c>
      <c r="BS588" s="148">
        <f t="shared" si="331"/>
        <v>0</v>
      </c>
      <c r="BT588" s="150"/>
      <c r="BU588" s="150" t="e">
        <f>VLOOKUP(I588,Lists!$D$2:$D$19,1,FALSE)</f>
        <v>#N/A</v>
      </c>
      <c r="BV588" s="150" t="e">
        <f>VLOOKUP($I588,Blends!$B$2:$B$115,1,FALSE)</f>
        <v>#N/A</v>
      </c>
      <c r="BW588" s="150"/>
      <c r="BX588" s="151">
        <f>ROUND(IF($I588="Other HFC Blend",(AA588*$L588*SUMIF(Lists!$E$2:$E$133,'Quarterly Information'!$K588,Exchange_Value)+AA588*$N588*SUMIF(Lists!$E$2:$E$133,'Quarterly Information'!$M588,Exchange_Value)+AA588*$P588*SUMIF(Lists!$E$2:$E$133,'Quarterly Information'!$O588,Exchange_Value)+AA588*$R588*SUMIF(Lists!$E$2:$E$133,'Quarterly Information'!$Q588,Exchange_Value)+AA588*$T588*SUMIF(Lists!$E$2:$E$133,'Quarterly Information'!$S588,Exchange_Value))/1000,AA588*SUMIF(Lists!$E$2:$E$133,$I588,Exchange_Value)/1000),1)</f>
        <v>0</v>
      </c>
      <c r="BY588" s="151">
        <f>ROUND(IF($I588="Other HFC Blend",(AB588*$L588*SUMIF(Lists!$E$2:$E$133,'Quarterly Information'!$K588,Exchange_Value)+AB588*$N588*SUMIF(Lists!$E$2:$E$133,'Quarterly Information'!$M588,Exchange_Value)+AB588*$P588*SUMIF(Lists!$E$2:$E$133,'Quarterly Information'!$O588,Exchange_Value)+AB588*$R588*SUMIF(Lists!$E$2:$E$133,'Quarterly Information'!$Q588,Exchange_Value)+AB588*$T588*SUMIF(Lists!$E$2:$E$133,'Quarterly Information'!$S588,Exchange_Value))/1000,AB588*SUMIF(Lists!$E$2:$E$133,$I588,Exchange_Value)/1000),1)</f>
        <v>0</v>
      </c>
      <c r="BZ588" s="151">
        <f>ROUND(IF($I588="Other HFC Blend",(AC588*$L588*SUMIF(Lists!$E$2:$E$133,'Quarterly Information'!$K588,Exchange_Value)+AC588*$N588*SUMIF(Lists!$E$2:$E$133,'Quarterly Information'!$M588,Exchange_Value)+AC588*$P588*SUMIF(Lists!$E$2:$E$133,'Quarterly Information'!$O588,Exchange_Value)+AC588*$R588*SUMIF(Lists!$E$2:$E$133,'Quarterly Information'!$Q588,Exchange_Value)+AC588*$T588*SUMIF(Lists!$E$2:$E$133,'Quarterly Information'!$S588,Exchange_Value))/1000,AC588*SUMIF(Lists!$E$2:$E$133,$I588,Exchange_Value)/1000),1)</f>
        <v>0</v>
      </c>
      <c r="CA588" s="151">
        <f>ROUND(IF($I588="Other HFC Blend",(AD588*$L588*SUMIF(Lists!$E$2:$E$133,'Quarterly Information'!$K588,Exchange_Value)+AD588*$N588*SUMIF(Lists!$E$2:$E$133,'Quarterly Information'!$M588,Exchange_Value)+AD588*$P588*SUMIF(Lists!$E$2:$E$133,'Quarterly Information'!$O588,Exchange_Value)+AD588*$R588*SUMIF(Lists!$E$2:$E$133,'Quarterly Information'!$Q588,Exchange_Value)+AD588*$T588*SUMIF(Lists!$E$2:$E$133,'Quarterly Information'!$S588,Exchange_Value))/1000,AD588*SUMIF(Lists!$E$2:$E$133,$I588,Exchange_Value)/1000),1)</f>
        <v>0</v>
      </c>
      <c r="CB588" s="151">
        <f>ROUND(IF($I588="Other HFC Blend",(AE588*$L588*SUMIF(Lists!$E$2:$E$133,'Quarterly Information'!$K588,Exchange_Value)+AE588*$N588*SUMIF(Lists!$E$2:$E$133,'Quarterly Information'!$M588,Exchange_Value)+AE588*$P588*SUMIF(Lists!$E$2:$E$133,'Quarterly Information'!$O588,Exchange_Value)+AE588*$R588*SUMIF(Lists!$E$2:$E$133,'Quarterly Information'!$Q588,Exchange_Value)+AE588*$T588*SUMIF(Lists!$E$2:$E$133,'Quarterly Information'!$S588,Exchange_Value))/1000,AE588*SUMIF(Lists!$E$2:$E$133,$I588,Exchange_Value)/1000),1)</f>
        <v>0</v>
      </c>
      <c r="CC588" s="151">
        <f>ROUND(IF($I588="Other HFC Blend",(AF588*$L588*SUMIF(Lists!$E$2:$E$133,'Quarterly Information'!$K588,Exchange_Value)+AF588*$N588*SUMIF(Lists!$E$2:$E$133,'Quarterly Information'!$M588,Exchange_Value)+AF588*$P588*SUMIF(Lists!$E$2:$E$133,'Quarterly Information'!$O588,Exchange_Value)+AF588*$R588*SUMIF(Lists!$E$2:$E$133,'Quarterly Information'!$Q588,Exchange_Value)+AF588*$T588*SUMIF(Lists!$E$2:$E$133,'Quarterly Information'!$S588,Exchange_Value))/1000,AF588*SUMIF(Lists!$E$2:$E$133,$I588,Exchange_Value)/1000),1)</f>
        <v>0</v>
      </c>
    </row>
    <row r="589" spans="1:81" ht="14.1">
      <c r="A589" s="18">
        <v>547</v>
      </c>
      <c r="B589" s="46" t="str">
        <f t="shared" si="332"/>
        <v/>
      </c>
      <c r="C589" s="72"/>
      <c r="D589" s="47"/>
      <c r="E589" s="81"/>
      <c r="F589" s="48"/>
      <c r="G589" s="49"/>
      <c r="H589" s="50"/>
      <c r="I589" s="48"/>
      <c r="J589" s="104"/>
      <c r="K589" s="109"/>
      <c r="L589" s="51"/>
      <c r="M589" s="48"/>
      <c r="N589" s="51"/>
      <c r="O589" s="48"/>
      <c r="P589" s="51"/>
      <c r="Q589" s="69"/>
      <c r="R589" s="51"/>
      <c r="S589" s="69"/>
      <c r="T589" s="110"/>
      <c r="U589" s="107"/>
      <c r="V589" s="48"/>
      <c r="W589" s="52"/>
      <c r="X589" s="48"/>
      <c r="Y589" s="116"/>
      <c r="Z589" s="133"/>
      <c r="AA589" s="131"/>
      <c r="AB589" s="76"/>
      <c r="AC589" s="76"/>
      <c r="AD589" s="76"/>
      <c r="AE589" s="76"/>
      <c r="AF589" s="76"/>
      <c r="AG589" s="145"/>
      <c r="AH589"/>
      <c r="AI589" s="148">
        <f t="shared" si="296"/>
        <v>0</v>
      </c>
      <c r="AJ589" s="148">
        <f t="shared" si="297"/>
        <v>0</v>
      </c>
      <c r="AK589" s="148">
        <f t="shared" si="298"/>
        <v>0</v>
      </c>
      <c r="AL589" s="148">
        <f t="shared" si="299"/>
        <v>0</v>
      </c>
      <c r="AM589" s="148">
        <f t="shared" si="300"/>
        <v>0</v>
      </c>
      <c r="AN589" s="148">
        <f t="shared" si="301"/>
        <v>0</v>
      </c>
      <c r="AO589" s="150"/>
      <c r="AP589" s="149" t="e">
        <f t="shared" si="302"/>
        <v>#DIV/0!</v>
      </c>
      <c r="AQ589" s="149" t="e">
        <f t="shared" si="303"/>
        <v>#DIV/0!</v>
      </c>
      <c r="AR589" s="149" t="e">
        <f t="shared" si="304"/>
        <v>#DIV/0!</v>
      </c>
      <c r="AS589" s="149" t="e">
        <f t="shared" si="305"/>
        <v>#DIV/0!</v>
      </c>
      <c r="AT589" s="149" t="e">
        <f t="shared" si="306"/>
        <v>#DIV/0!</v>
      </c>
      <c r="AU589" s="148">
        <f t="shared" si="307"/>
        <v>0</v>
      </c>
      <c r="AV589" s="149" t="e">
        <f t="shared" si="308"/>
        <v>#DIV/0!</v>
      </c>
      <c r="AW589" s="149" t="e">
        <f t="shared" si="309"/>
        <v>#DIV/0!</v>
      </c>
      <c r="AX589" s="149" t="e">
        <f t="shared" si="310"/>
        <v>#DIV/0!</v>
      </c>
      <c r="AY589" s="149" t="e">
        <f t="shared" si="311"/>
        <v>#DIV/0!</v>
      </c>
      <c r="AZ589" s="149" t="e">
        <f t="shared" si="312"/>
        <v>#DIV/0!</v>
      </c>
      <c r="BA589" s="148">
        <f t="shared" si="313"/>
        <v>0</v>
      </c>
      <c r="BB589" s="149" t="e">
        <f t="shared" si="314"/>
        <v>#DIV/0!</v>
      </c>
      <c r="BC589" s="149" t="e">
        <f t="shared" si="315"/>
        <v>#DIV/0!</v>
      </c>
      <c r="BD589" s="149" t="e">
        <f t="shared" si="316"/>
        <v>#DIV/0!</v>
      </c>
      <c r="BE589" s="149" t="e">
        <f t="shared" si="317"/>
        <v>#DIV/0!</v>
      </c>
      <c r="BF589" s="149" t="e">
        <f t="shared" si="318"/>
        <v>#DIV/0!</v>
      </c>
      <c r="BG589" s="148">
        <f t="shared" si="319"/>
        <v>0</v>
      </c>
      <c r="BH589" s="149" t="e">
        <f t="shared" si="320"/>
        <v>#DIV/0!</v>
      </c>
      <c r="BI589" s="149" t="e">
        <f t="shared" si="321"/>
        <v>#DIV/0!</v>
      </c>
      <c r="BJ589" s="149" t="e">
        <f t="shared" si="322"/>
        <v>#DIV/0!</v>
      </c>
      <c r="BK589" s="149" t="e">
        <f t="shared" si="323"/>
        <v>#DIV/0!</v>
      </c>
      <c r="BL589" s="149" t="e">
        <f t="shared" si="324"/>
        <v>#DIV/0!</v>
      </c>
      <c r="BM589" s="148">
        <f t="shared" si="325"/>
        <v>0</v>
      </c>
      <c r="BN589" s="149" t="e">
        <f t="shared" si="326"/>
        <v>#DIV/0!</v>
      </c>
      <c r="BO589" s="149" t="e">
        <f t="shared" si="327"/>
        <v>#DIV/0!</v>
      </c>
      <c r="BP589" s="149" t="e">
        <f t="shared" si="328"/>
        <v>#DIV/0!</v>
      </c>
      <c r="BQ589" s="149" t="e">
        <f t="shared" si="329"/>
        <v>#DIV/0!</v>
      </c>
      <c r="BR589" s="149" t="e">
        <f t="shared" si="330"/>
        <v>#DIV/0!</v>
      </c>
      <c r="BS589" s="148">
        <f t="shared" si="331"/>
        <v>0</v>
      </c>
      <c r="BT589" s="150"/>
      <c r="BU589" s="150" t="e">
        <f>VLOOKUP(I589,Lists!$D$2:$D$19,1,FALSE)</f>
        <v>#N/A</v>
      </c>
      <c r="BV589" s="150" t="e">
        <f>VLOOKUP($I589,Blends!$B$2:$B$115,1,FALSE)</f>
        <v>#N/A</v>
      </c>
      <c r="BW589" s="150"/>
      <c r="BX589" s="151">
        <f>ROUND(IF($I589="Other HFC Blend",(AA589*$L589*SUMIF(Lists!$E$2:$E$133,'Quarterly Information'!$K589,Exchange_Value)+AA589*$N589*SUMIF(Lists!$E$2:$E$133,'Quarterly Information'!$M589,Exchange_Value)+AA589*$P589*SUMIF(Lists!$E$2:$E$133,'Quarterly Information'!$O589,Exchange_Value)+AA589*$R589*SUMIF(Lists!$E$2:$E$133,'Quarterly Information'!$Q589,Exchange_Value)+AA589*$T589*SUMIF(Lists!$E$2:$E$133,'Quarterly Information'!$S589,Exchange_Value))/1000,AA589*SUMIF(Lists!$E$2:$E$133,$I589,Exchange_Value)/1000),1)</f>
        <v>0</v>
      </c>
      <c r="BY589" s="151">
        <f>ROUND(IF($I589="Other HFC Blend",(AB589*$L589*SUMIF(Lists!$E$2:$E$133,'Quarterly Information'!$K589,Exchange_Value)+AB589*$N589*SUMIF(Lists!$E$2:$E$133,'Quarterly Information'!$M589,Exchange_Value)+AB589*$P589*SUMIF(Lists!$E$2:$E$133,'Quarterly Information'!$O589,Exchange_Value)+AB589*$R589*SUMIF(Lists!$E$2:$E$133,'Quarterly Information'!$Q589,Exchange_Value)+AB589*$T589*SUMIF(Lists!$E$2:$E$133,'Quarterly Information'!$S589,Exchange_Value))/1000,AB589*SUMIF(Lists!$E$2:$E$133,$I589,Exchange_Value)/1000),1)</f>
        <v>0</v>
      </c>
      <c r="BZ589" s="151">
        <f>ROUND(IF($I589="Other HFC Blend",(AC589*$L589*SUMIF(Lists!$E$2:$E$133,'Quarterly Information'!$K589,Exchange_Value)+AC589*$N589*SUMIF(Lists!$E$2:$E$133,'Quarterly Information'!$M589,Exchange_Value)+AC589*$P589*SUMIF(Lists!$E$2:$E$133,'Quarterly Information'!$O589,Exchange_Value)+AC589*$R589*SUMIF(Lists!$E$2:$E$133,'Quarterly Information'!$Q589,Exchange_Value)+AC589*$T589*SUMIF(Lists!$E$2:$E$133,'Quarterly Information'!$S589,Exchange_Value))/1000,AC589*SUMIF(Lists!$E$2:$E$133,$I589,Exchange_Value)/1000),1)</f>
        <v>0</v>
      </c>
      <c r="CA589" s="151">
        <f>ROUND(IF($I589="Other HFC Blend",(AD589*$L589*SUMIF(Lists!$E$2:$E$133,'Quarterly Information'!$K589,Exchange_Value)+AD589*$N589*SUMIF(Lists!$E$2:$E$133,'Quarterly Information'!$M589,Exchange_Value)+AD589*$P589*SUMIF(Lists!$E$2:$E$133,'Quarterly Information'!$O589,Exchange_Value)+AD589*$R589*SUMIF(Lists!$E$2:$E$133,'Quarterly Information'!$Q589,Exchange_Value)+AD589*$T589*SUMIF(Lists!$E$2:$E$133,'Quarterly Information'!$S589,Exchange_Value))/1000,AD589*SUMIF(Lists!$E$2:$E$133,$I589,Exchange_Value)/1000),1)</f>
        <v>0</v>
      </c>
      <c r="CB589" s="151">
        <f>ROUND(IF($I589="Other HFC Blend",(AE589*$L589*SUMIF(Lists!$E$2:$E$133,'Quarterly Information'!$K589,Exchange_Value)+AE589*$N589*SUMIF(Lists!$E$2:$E$133,'Quarterly Information'!$M589,Exchange_Value)+AE589*$P589*SUMIF(Lists!$E$2:$E$133,'Quarterly Information'!$O589,Exchange_Value)+AE589*$R589*SUMIF(Lists!$E$2:$E$133,'Quarterly Information'!$Q589,Exchange_Value)+AE589*$T589*SUMIF(Lists!$E$2:$E$133,'Quarterly Information'!$S589,Exchange_Value))/1000,AE589*SUMIF(Lists!$E$2:$E$133,$I589,Exchange_Value)/1000),1)</f>
        <v>0</v>
      </c>
      <c r="CC589" s="151">
        <f>ROUND(IF($I589="Other HFC Blend",(AF589*$L589*SUMIF(Lists!$E$2:$E$133,'Quarterly Information'!$K589,Exchange_Value)+AF589*$N589*SUMIF(Lists!$E$2:$E$133,'Quarterly Information'!$M589,Exchange_Value)+AF589*$P589*SUMIF(Lists!$E$2:$E$133,'Quarterly Information'!$O589,Exchange_Value)+AF589*$R589*SUMIF(Lists!$E$2:$E$133,'Quarterly Information'!$Q589,Exchange_Value)+AF589*$T589*SUMIF(Lists!$E$2:$E$133,'Quarterly Information'!$S589,Exchange_Value))/1000,AF589*SUMIF(Lists!$E$2:$E$133,$I589,Exchange_Value)/1000),1)</f>
        <v>0</v>
      </c>
    </row>
    <row r="590" spans="1:81" ht="14.1">
      <c r="A590" s="18">
        <v>548</v>
      </c>
      <c r="B590" s="46" t="str">
        <f t="shared" si="332"/>
        <v/>
      </c>
      <c r="C590" s="72"/>
      <c r="D590" s="47"/>
      <c r="E590" s="81"/>
      <c r="F590" s="48"/>
      <c r="G590" s="49"/>
      <c r="H590" s="50"/>
      <c r="I590" s="48"/>
      <c r="J590" s="104"/>
      <c r="K590" s="109"/>
      <c r="L590" s="51"/>
      <c r="M590" s="48"/>
      <c r="N590" s="51"/>
      <c r="O590" s="48"/>
      <c r="P590" s="51"/>
      <c r="Q590" s="69"/>
      <c r="R590" s="51"/>
      <c r="S590" s="69"/>
      <c r="T590" s="110"/>
      <c r="U590" s="107"/>
      <c r="V590" s="48"/>
      <c r="W590" s="52"/>
      <c r="X590" s="48"/>
      <c r="Y590" s="116"/>
      <c r="Z590" s="133"/>
      <c r="AA590" s="131"/>
      <c r="AB590" s="76"/>
      <c r="AC590" s="76"/>
      <c r="AD590" s="76"/>
      <c r="AE590" s="76"/>
      <c r="AF590" s="76"/>
      <c r="AG590" s="145"/>
      <c r="AH590"/>
      <c r="AI590" s="148">
        <f t="shared" si="296"/>
        <v>0</v>
      </c>
      <c r="AJ590" s="148">
        <f t="shared" si="297"/>
        <v>0</v>
      </c>
      <c r="AK590" s="148">
        <f t="shared" si="298"/>
        <v>0</v>
      </c>
      <c r="AL590" s="148">
        <f t="shared" si="299"/>
        <v>0</v>
      </c>
      <c r="AM590" s="148">
        <f t="shared" si="300"/>
        <v>0</v>
      </c>
      <c r="AN590" s="148">
        <f t="shared" si="301"/>
        <v>0</v>
      </c>
      <c r="AO590" s="150"/>
      <c r="AP590" s="149" t="e">
        <f t="shared" si="302"/>
        <v>#DIV/0!</v>
      </c>
      <c r="AQ590" s="149" t="e">
        <f t="shared" si="303"/>
        <v>#DIV/0!</v>
      </c>
      <c r="AR590" s="149" t="e">
        <f t="shared" si="304"/>
        <v>#DIV/0!</v>
      </c>
      <c r="AS590" s="149" t="e">
        <f t="shared" si="305"/>
        <v>#DIV/0!</v>
      </c>
      <c r="AT590" s="149" t="e">
        <f t="shared" si="306"/>
        <v>#DIV/0!</v>
      </c>
      <c r="AU590" s="148">
        <f t="shared" si="307"/>
        <v>0</v>
      </c>
      <c r="AV590" s="149" t="e">
        <f t="shared" si="308"/>
        <v>#DIV/0!</v>
      </c>
      <c r="AW590" s="149" t="e">
        <f t="shared" si="309"/>
        <v>#DIV/0!</v>
      </c>
      <c r="AX590" s="149" t="e">
        <f t="shared" si="310"/>
        <v>#DIV/0!</v>
      </c>
      <c r="AY590" s="149" t="e">
        <f t="shared" si="311"/>
        <v>#DIV/0!</v>
      </c>
      <c r="AZ590" s="149" t="e">
        <f t="shared" si="312"/>
        <v>#DIV/0!</v>
      </c>
      <c r="BA590" s="148">
        <f t="shared" si="313"/>
        <v>0</v>
      </c>
      <c r="BB590" s="149" t="e">
        <f t="shared" si="314"/>
        <v>#DIV/0!</v>
      </c>
      <c r="BC590" s="149" t="e">
        <f t="shared" si="315"/>
        <v>#DIV/0!</v>
      </c>
      <c r="BD590" s="149" t="e">
        <f t="shared" si="316"/>
        <v>#DIV/0!</v>
      </c>
      <c r="BE590" s="149" t="e">
        <f t="shared" si="317"/>
        <v>#DIV/0!</v>
      </c>
      <c r="BF590" s="149" t="e">
        <f t="shared" si="318"/>
        <v>#DIV/0!</v>
      </c>
      <c r="BG590" s="148">
        <f t="shared" si="319"/>
        <v>0</v>
      </c>
      <c r="BH590" s="149" t="e">
        <f t="shared" si="320"/>
        <v>#DIV/0!</v>
      </c>
      <c r="BI590" s="149" t="e">
        <f t="shared" si="321"/>
        <v>#DIV/0!</v>
      </c>
      <c r="BJ590" s="149" t="e">
        <f t="shared" si="322"/>
        <v>#DIV/0!</v>
      </c>
      <c r="BK590" s="149" t="e">
        <f t="shared" si="323"/>
        <v>#DIV/0!</v>
      </c>
      <c r="BL590" s="149" t="e">
        <f t="shared" si="324"/>
        <v>#DIV/0!</v>
      </c>
      <c r="BM590" s="148">
        <f t="shared" si="325"/>
        <v>0</v>
      </c>
      <c r="BN590" s="149" t="e">
        <f t="shared" si="326"/>
        <v>#DIV/0!</v>
      </c>
      <c r="BO590" s="149" t="e">
        <f t="shared" si="327"/>
        <v>#DIV/0!</v>
      </c>
      <c r="BP590" s="149" t="e">
        <f t="shared" si="328"/>
        <v>#DIV/0!</v>
      </c>
      <c r="BQ590" s="149" t="e">
        <f t="shared" si="329"/>
        <v>#DIV/0!</v>
      </c>
      <c r="BR590" s="149" t="e">
        <f t="shared" si="330"/>
        <v>#DIV/0!</v>
      </c>
      <c r="BS590" s="148">
        <f t="shared" si="331"/>
        <v>0</v>
      </c>
      <c r="BT590" s="150"/>
      <c r="BU590" s="150" t="e">
        <f>VLOOKUP(I590,Lists!$D$2:$D$19,1,FALSE)</f>
        <v>#N/A</v>
      </c>
      <c r="BV590" s="150" t="e">
        <f>VLOOKUP($I590,Blends!$B$2:$B$115,1,FALSE)</f>
        <v>#N/A</v>
      </c>
      <c r="BW590" s="150"/>
      <c r="BX590" s="151">
        <f>ROUND(IF($I590="Other HFC Blend",(AA590*$L590*SUMIF(Lists!$E$2:$E$133,'Quarterly Information'!$K590,Exchange_Value)+AA590*$N590*SUMIF(Lists!$E$2:$E$133,'Quarterly Information'!$M590,Exchange_Value)+AA590*$P590*SUMIF(Lists!$E$2:$E$133,'Quarterly Information'!$O590,Exchange_Value)+AA590*$R590*SUMIF(Lists!$E$2:$E$133,'Quarterly Information'!$Q590,Exchange_Value)+AA590*$T590*SUMIF(Lists!$E$2:$E$133,'Quarterly Information'!$S590,Exchange_Value))/1000,AA590*SUMIF(Lists!$E$2:$E$133,$I590,Exchange_Value)/1000),1)</f>
        <v>0</v>
      </c>
      <c r="BY590" s="151">
        <f>ROUND(IF($I590="Other HFC Blend",(AB590*$L590*SUMIF(Lists!$E$2:$E$133,'Quarterly Information'!$K590,Exchange_Value)+AB590*$N590*SUMIF(Lists!$E$2:$E$133,'Quarterly Information'!$M590,Exchange_Value)+AB590*$P590*SUMIF(Lists!$E$2:$E$133,'Quarterly Information'!$O590,Exchange_Value)+AB590*$R590*SUMIF(Lists!$E$2:$E$133,'Quarterly Information'!$Q590,Exchange_Value)+AB590*$T590*SUMIF(Lists!$E$2:$E$133,'Quarterly Information'!$S590,Exchange_Value))/1000,AB590*SUMIF(Lists!$E$2:$E$133,$I590,Exchange_Value)/1000),1)</f>
        <v>0</v>
      </c>
      <c r="BZ590" s="151">
        <f>ROUND(IF($I590="Other HFC Blend",(AC590*$L590*SUMIF(Lists!$E$2:$E$133,'Quarterly Information'!$K590,Exchange_Value)+AC590*$N590*SUMIF(Lists!$E$2:$E$133,'Quarterly Information'!$M590,Exchange_Value)+AC590*$P590*SUMIF(Lists!$E$2:$E$133,'Quarterly Information'!$O590,Exchange_Value)+AC590*$R590*SUMIF(Lists!$E$2:$E$133,'Quarterly Information'!$Q590,Exchange_Value)+AC590*$T590*SUMIF(Lists!$E$2:$E$133,'Quarterly Information'!$S590,Exchange_Value))/1000,AC590*SUMIF(Lists!$E$2:$E$133,$I590,Exchange_Value)/1000),1)</f>
        <v>0</v>
      </c>
      <c r="CA590" s="151">
        <f>ROUND(IF($I590="Other HFC Blend",(AD590*$L590*SUMIF(Lists!$E$2:$E$133,'Quarterly Information'!$K590,Exchange_Value)+AD590*$N590*SUMIF(Lists!$E$2:$E$133,'Quarterly Information'!$M590,Exchange_Value)+AD590*$P590*SUMIF(Lists!$E$2:$E$133,'Quarterly Information'!$O590,Exchange_Value)+AD590*$R590*SUMIF(Lists!$E$2:$E$133,'Quarterly Information'!$Q590,Exchange_Value)+AD590*$T590*SUMIF(Lists!$E$2:$E$133,'Quarterly Information'!$S590,Exchange_Value))/1000,AD590*SUMIF(Lists!$E$2:$E$133,$I590,Exchange_Value)/1000),1)</f>
        <v>0</v>
      </c>
      <c r="CB590" s="151">
        <f>ROUND(IF($I590="Other HFC Blend",(AE590*$L590*SUMIF(Lists!$E$2:$E$133,'Quarterly Information'!$K590,Exchange_Value)+AE590*$N590*SUMIF(Lists!$E$2:$E$133,'Quarterly Information'!$M590,Exchange_Value)+AE590*$P590*SUMIF(Lists!$E$2:$E$133,'Quarterly Information'!$O590,Exchange_Value)+AE590*$R590*SUMIF(Lists!$E$2:$E$133,'Quarterly Information'!$Q590,Exchange_Value)+AE590*$T590*SUMIF(Lists!$E$2:$E$133,'Quarterly Information'!$S590,Exchange_Value))/1000,AE590*SUMIF(Lists!$E$2:$E$133,$I590,Exchange_Value)/1000),1)</f>
        <v>0</v>
      </c>
      <c r="CC590" s="151">
        <f>ROUND(IF($I590="Other HFC Blend",(AF590*$L590*SUMIF(Lists!$E$2:$E$133,'Quarterly Information'!$K590,Exchange_Value)+AF590*$N590*SUMIF(Lists!$E$2:$E$133,'Quarterly Information'!$M590,Exchange_Value)+AF590*$P590*SUMIF(Lists!$E$2:$E$133,'Quarterly Information'!$O590,Exchange_Value)+AF590*$R590*SUMIF(Lists!$E$2:$E$133,'Quarterly Information'!$Q590,Exchange_Value)+AF590*$T590*SUMIF(Lists!$E$2:$E$133,'Quarterly Information'!$S590,Exchange_Value))/1000,AF590*SUMIF(Lists!$E$2:$E$133,$I590,Exchange_Value)/1000),1)</f>
        <v>0</v>
      </c>
    </row>
    <row r="591" spans="1:81" ht="14.1">
      <c r="A591" s="18">
        <v>549</v>
      </c>
      <c r="B591" s="46" t="str">
        <f t="shared" si="332"/>
        <v/>
      </c>
      <c r="C591" s="72"/>
      <c r="D591" s="47"/>
      <c r="E591" s="81"/>
      <c r="F591" s="48"/>
      <c r="G591" s="49"/>
      <c r="H591" s="50"/>
      <c r="I591" s="48"/>
      <c r="J591" s="104"/>
      <c r="K591" s="109"/>
      <c r="L591" s="51"/>
      <c r="M591" s="48"/>
      <c r="N591" s="51"/>
      <c r="O591" s="48"/>
      <c r="P591" s="51"/>
      <c r="Q591" s="69"/>
      <c r="R591" s="51"/>
      <c r="S591" s="69"/>
      <c r="T591" s="110"/>
      <c r="U591" s="107"/>
      <c r="V591" s="48"/>
      <c r="W591" s="52"/>
      <c r="X591" s="48"/>
      <c r="Y591" s="116"/>
      <c r="Z591" s="133"/>
      <c r="AA591" s="131"/>
      <c r="AB591" s="76"/>
      <c r="AC591" s="76"/>
      <c r="AD591" s="76"/>
      <c r="AE591" s="76"/>
      <c r="AF591" s="76"/>
      <c r="AG591" s="145"/>
      <c r="AH591"/>
      <c r="AI591" s="148">
        <f t="shared" si="296"/>
        <v>0</v>
      </c>
      <c r="AJ591" s="148">
        <f t="shared" si="297"/>
        <v>0</v>
      </c>
      <c r="AK591" s="148">
        <f t="shared" si="298"/>
        <v>0</v>
      </c>
      <c r="AL591" s="148">
        <f t="shared" si="299"/>
        <v>0</v>
      </c>
      <c r="AM591" s="148">
        <f t="shared" si="300"/>
        <v>0</v>
      </c>
      <c r="AN591" s="148">
        <f t="shared" si="301"/>
        <v>0</v>
      </c>
      <c r="AO591" s="150"/>
      <c r="AP591" s="149" t="e">
        <f t="shared" si="302"/>
        <v>#DIV/0!</v>
      </c>
      <c r="AQ591" s="149" t="e">
        <f t="shared" si="303"/>
        <v>#DIV/0!</v>
      </c>
      <c r="AR591" s="149" t="e">
        <f t="shared" si="304"/>
        <v>#DIV/0!</v>
      </c>
      <c r="AS591" s="149" t="e">
        <f t="shared" si="305"/>
        <v>#DIV/0!</v>
      </c>
      <c r="AT591" s="149" t="e">
        <f t="shared" si="306"/>
        <v>#DIV/0!</v>
      </c>
      <c r="AU591" s="148">
        <f t="shared" si="307"/>
        <v>0</v>
      </c>
      <c r="AV591" s="149" t="e">
        <f t="shared" si="308"/>
        <v>#DIV/0!</v>
      </c>
      <c r="AW591" s="149" t="e">
        <f t="shared" si="309"/>
        <v>#DIV/0!</v>
      </c>
      <c r="AX591" s="149" t="e">
        <f t="shared" si="310"/>
        <v>#DIV/0!</v>
      </c>
      <c r="AY591" s="149" t="e">
        <f t="shared" si="311"/>
        <v>#DIV/0!</v>
      </c>
      <c r="AZ591" s="149" t="e">
        <f t="shared" si="312"/>
        <v>#DIV/0!</v>
      </c>
      <c r="BA591" s="148">
        <f t="shared" si="313"/>
        <v>0</v>
      </c>
      <c r="BB591" s="149" t="e">
        <f t="shared" si="314"/>
        <v>#DIV/0!</v>
      </c>
      <c r="BC591" s="149" t="e">
        <f t="shared" si="315"/>
        <v>#DIV/0!</v>
      </c>
      <c r="BD591" s="149" t="e">
        <f t="shared" si="316"/>
        <v>#DIV/0!</v>
      </c>
      <c r="BE591" s="149" t="e">
        <f t="shared" si="317"/>
        <v>#DIV/0!</v>
      </c>
      <c r="BF591" s="149" t="e">
        <f t="shared" si="318"/>
        <v>#DIV/0!</v>
      </c>
      <c r="BG591" s="148">
        <f t="shared" si="319"/>
        <v>0</v>
      </c>
      <c r="BH591" s="149" t="e">
        <f t="shared" si="320"/>
        <v>#DIV/0!</v>
      </c>
      <c r="BI591" s="149" t="e">
        <f t="shared" si="321"/>
        <v>#DIV/0!</v>
      </c>
      <c r="BJ591" s="149" t="e">
        <f t="shared" si="322"/>
        <v>#DIV/0!</v>
      </c>
      <c r="BK591" s="149" t="e">
        <f t="shared" si="323"/>
        <v>#DIV/0!</v>
      </c>
      <c r="BL591" s="149" t="e">
        <f t="shared" si="324"/>
        <v>#DIV/0!</v>
      </c>
      <c r="BM591" s="148">
        <f t="shared" si="325"/>
        <v>0</v>
      </c>
      <c r="BN591" s="149" t="e">
        <f t="shared" si="326"/>
        <v>#DIV/0!</v>
      </c>
      <c r="BO591" s="149" t="e">
        <f t="shared" si="327"/>
        <v>#DIV/0!</v>
      </c>
      <c r="BP591" s="149" t="e">
        <f t="shared" si="328"/>
        <v>#DIV/0!</v>
      </c>
      <c r="BQ591" s="149" t="e">
        <f t="shared" si="329"/>
        <v>#DIV/0!</v>
      </c>
      <c r="BR591" s="149" t="e">
        <f t="shared" si="330"/>
        <v>#DIV/0!</v>
      </c>
      <c r="BS591" s="148">
        <f t="shared" si="331"/>
        <v>0</v>
      </c>
      <c r="BT591" s="150"/>
      <c r="BU591" s="150" t="e">
        <f>VLOOKUP(I591,Lists!$D$2:$D$19,1,FALSE)</f>
        <v>#N/A</v>
      </c>
      <c r="BV591" s="150" t="e">
        <f>VLOOKUP($I591,Blends!$B$2:$B$115,1,FALSE)</f>
        <v>#N/A</v>
      </c>
      <c r="BW591" s="150"/>
      <c r="BX591" s="151">
        <f>ROUND(IF($I591="Other HFC Blend",(AA591*$L591*SUMIF(Lists!$E$2:$E$133,'Quarterly Information'!$K591,Exchange_Value)+AA591*$N591*SUMIF(Lists!$E$2:$E$133,'Quarterly Information'!$M591,Exchange_Value)+AA591*$P591*SUMIF(Lists!$E$2:$E$133,'Quarterly Information'!$O591,Exchange_Value)+AA591*$R591*SUMIF(Lists!$E$2:$E$133,'Quarterly Information'!$Q591,Exchange_Value)+AA591*$T591*SUMIF(Lists!$E$2:$E$133,'Quarterly Information'!$S591,Exchange_Value))/1000,AA591*SUMIF(Lists!$E$2:$E$133,$I591,Exchange_Value)/1000),1)</f>
        <v>0</v>
      </c>
      <c r="BY591" s="151">
        <f>ROUND(IF($I591="Other HFC Blend",(AB591*$L591*SUMIF(Lists!$E$2:$E$133,'Quarterly Information'!$K591,Exchange_Value)+AB591*$N591*SUMIF(Lists!$E$2:$E$133,'Quarterly Information'!$M591,Exchange_Value)+AB591*$P591*SUMIF(Lists!$E$2:$E$133,'Quarterly Information'!$O591,Exchange_Value)+AB591*$R591*SUMIF(Lists!$E$2:$E$133,'Quarterly Information'!$Q591,Exchange_Value)+AB591*$T591*SUMIF(Lists!$E$2:$E$133,'Quarterly Information'!$S591,Exchange_Value))/1000,AB591*SUMIF(Lists!$E$2:$E$133,$I591,Exchange_Value)/1000),1)</f>
        <v>0</v>
      </c>
      <c r="BZ591" s="151">
        <f>ROUND(IF($I591="Other HFC Blend",(AC591*$L591*SUMIF(Lists!$E$2:$E$133,'Quarterly Information'!$K591,Exchange_Value)+AC591*$N591*SUMIF(Lists!$E$2:$E$133,'Quarterly Information'!$M591,Exchange_Value)+AC591*$P591*SUMIF(Lists!$E$2:$E$133,'Quarterly Information'!$O591,Exchange_Value)+AC591*$R591*SUMIF(Lists!$E$2:$E$133,'Quarterly Information'!$Q591,Exchange_Value)+AC591*$T591*SUMIF(Lists!$E$2:$E$133,'Quarterly Information'!$S591,Exchange_Value))/1000,AC591*SUMIF(Lists!$E$2:$E$133,$I591,Exchange_Value)/1000),1)</f>
        <v>0</v>
      </c>
      <c r="CA591" s="151">
        <f>ROUND(IF($I591="Other HFC Blend",(AD591*$L591*SUMIF(Lists!$E$2:$E$133,'Quarterly Information'!$K591,Exchange_Value)+AD591*$N591*SUMIF(Lists!$E$2:$E$133,'Quarterly Information'!$M591,Exchange_Value)+AD591*$P591*SUMIF(Lists!$E$2:$E$133,'Quarterly Information'!$O591,Exchange_Value)+AD591*$R591*SUMIF(Lists!$E$2:$E$133,'Quarterly Information'!$Q591,Exchange_Value)+AD591*$T591*SUMIF(Lists!$E$2:$E$133,'Quarterly Information'!$S591,Exchange_Value))/1000,AD591*SUMIF(Lists!$E$2:$E$133,$I591,Exchange_Value)/1000),1)</f>
        <v>0</v>
      </c>
      <c r="CB591" s="151">
        <f>ROUND(IF($I591="Other HFC Blend",(AE591*$L591*SUMIF(Lists!$E$2:$E$133,'Quarterly Information'!$K591,Exchange_Value)+AE591*$N591*SUMIF(Lists!$E$2:$E$133,'Quarterly Information'!$M591,Exchange_Value)+AE591*$P591*SUMIF(Lists!$E$2:$E$133,'Quarterly Information'!$O591,Exchange_Value)+AE591*$R591*SUMIF(Lists!$E$2:$E$133,'Quarterly Information'!$Q591,Exchange_Value)+AE591*$T591*SUMIF(Lists!$E$2:$E$133,'Quarterly Information'!$S591,Exchange_Value))/1000,AE591*SUMIF(Lists!$E$2:$E$133,$I591,Exchange_Value)/1000),1)</f>
        <v>0</v>
      </c>
      <c r="CC591" s="151">
        <f>ROUND(IF($I591="Other HFC Blend",(AF591*$L591*SUMIF(Lists!$E$2:$E$133,'Quarterly Information'!$K591,Exchange_Value)+AF591*$N591*SUMIF(Lists!$E$2:$E$133,'Quarterly Information'!$M591,Exchange_Value)+AF591*$P591*SUMIF(Lists!$E$2:$E$133,'Quarterly Information'!$O591,Exchange_Value)+AF591*$R591*SUMIF(Lists!$E$2:$E$133,'Quarterly Information'!$Q591,Exchange_Value)+AF591*$T591*SUMIF(Lists!$E$2:$E$133,'Quarterly Information'!$S591,Exchange_Value))/1000,AF591*SUMIF(Lists!$E$2:$E$133,$I591,Exchange_Value)/1000),1)</f>
        <v>0</v>
      </c>
    </row>
    <row r="592" spans="1:81" ht="14.1">
      <c r="A592" s="18">
        <v>550</v>
      </c>
      <c r="B592" s="46" t="str">
        <f t="shared" si="332"/>
        <v/>
      </c>
      <c r="C592" s="72"/>
      <c r="D592" s="47"/>
      <c r="E592" s="81"/>
      <c r="F592" s="48"/>
      <c r="G592" s="49"/>
      <c r="H592" s="50"/>
      <c r="I592" s="48"/>
      <c r="J592" s="104"/>
      <c r="K592" s="109"/>
      <c r="L592" s="51"/>
      <c r="M592" s="48"/>
      <c r="N592" s="51"/>
      <c r="O592" s="48"/>
      <c r="P592" s="51"/>
      <c r="Q592" s="69"/>
      <c r="R592" s="51"/>
      <c r="S592" s="69"/>
      <c r="T592" s="110"/>
      <c r="U592" s="107"/>
      <c r="V592" s="48"/>
      <c r="W592" s="52"/>
      <c r="X592" s="48"/>
      <c r="Y592" s="116"/>
      <c r="Z592" s="133"/>
      <c r="AA592" s="131"/>
      <c r="AB592" s="76"/>
      <c r="AC592" s="76"/>
      <c r="AD592" s="76"/>
      <c r="AE592" s="76"/>
      <c r="AF592" s="76"/>
      <c r="AG592" s="145"/>
      <c r="AH592"/>
      <c r="AI592" s="148">
        <f t="shared" si="296"/>
        <v>0</v>
      </c>
      <c r="AJ592" s="148">
        <f t="shared" si="297"/>
        <v>0</v>
      </c>
      <c r="AK592" s="148">
        <f t="shared" si="298"/>
        <v>0</v>
      </c>
      <c r="AL592" s="148">
        <f t="shared" si="299"/>
        <v>0</v>
      </c>
      <c r="AM592" s="148">
        <f t="shared" si="300"/>
        <v>0</v>
      </c>
      <c r="AN592" s="148">
        <f t="shared" si="301"/>
        <v>0</v>
      </c>
      <c r="AO592" s="150"/>
      <c r="AP592" s="149" t="e">
        <f t="shared" si="302"/>
        <v>#DIV/0!</v>
      </c>
      <c r="AQ592" s="149" t="e">
        <f t="shared" si="303"/>
        <v>#DIV/0!</v>
      </c>
      <c r="AR592" s="149" t="e">
        <f t="shared" si="304"/>
        <v>#DIV/0!</v>
      </c>
      <c r="AS592" s="149" t="e">
        <f t="shared" si="305"/>
        <v>#DIV/0!</v>
      </c>
      <c r="AT592" s="149" t="e">
        <f t="shared" si="306"/>
        <v>#DIV/0!</v>
      </c>
      <c r="AU592" s="148">
        <f t="shared" si="307"/>
        <v>0</v>
      </c>
      <c r="AV592" s="149" t="e">
        <f t="shared" si="308"/>
        <v>#DIV/0!</v>
      </c>
      <c r="AW592" s="149" t="e">
        <f t="shared" si="309"/>
        <v>#DIV/0!</v>
      </c>
      <c r="AX592" s="149" t="e">
        <f t="shared" si="310"/>
        <v>#DIV/0!</v>
      </c>
      <c r="AY592" s="149" t="e">
        <f t="shared" si="311"/>
        <v>#DIV/0!</v>
      </c>
      <c r="AZ592" s="149" t="e">
        <f t="shared" si="312"/>
        <v>#DIV/0!</v>
      </c>
      <c r="BA592" s="148">
        <f t="shared" si="313"/>
        <v>0</v>
      </c>
      <c r="BB592" s="149" t="e">
        <f t="shared" si="314"/>
        <v>#DIV/0!</v>
      </c>
      <c r="BC592" s="149" t="e">
        <f t="shared" si="315"/>
        <v>#DIV/0!</v>
      </c>
      <c r="BD592" s="149" t="e">
        <f t="shared" si="316"/>
        <v>#DIV/0!</v>
      </c>
      <c r="BE592" s="149" t="e">
        <f t="shared" si="317"/>
        <v>#DIV/0!</v>
      </c>
      <c r="BF592" s="149" t="e">
        <f t="shared" si="318"/>
        <v>#DIV/0!</v>
      </c>
      <c r="BG592" s="148">
        <f t="shared" si="319"/>
        <v>0</v>
      </c>
      <c r="BH592" s="149" t="e">
        <f t="shared" si="320"/>
        <v>#DIV/0!</v>
      </c>
      <c r="BI592" s="149" t="e">
        <f t="shared" si="321"/>
        <v>#DIV/0!</v>
      </c>
      <c r="BJ592" s="149" t="e">
        <f t="shared" si="322"/>
        <v>#DIV/0!</v>
      </c>
      <c r="BK592" s="149" t="e">
        <f t="shared" si="323"/>
        <v>#DIV/0!</v>
      </c>
      <c r="BL592" s="149" t="e">
        <f t="shared" si="324"/>
        <v>#DIV/0!</v>
      </c>
      <c r="BM592" s="148">
        <f t="shared" si="325"/>
        <v>0</v>
      </c>
      <c r="BN592" s="149" t="e">
        <f t="shared" si="326"/>
        <v>#DIV/0!</v>
      </c>
      <c r="BO592" s="149" t="e">
        <f t="shared" si="327"/>
        <v>#DIV/0!</v>
      </c>
      <c r="BP592" s="149" t="e">
        <f t="shared" si="328"/>
        <v>#DIV/0!</v>
      </c>
      <c r="BQ592" s="149" t="e">
        <f t="shared" si="329"/>
        <v>#DIV/0!</v>
      </c>
      <c r="BR592" s="149" t="e">
        <f t="shared" si="330"/>
        <v>#DIV/0!</v>
      </c>
      <c r="BS592" s="148">
        <f t="shared" si="331"/>
        <v>0</v>
      </c>
      <c r="BT592" s="150"/>
      <c r="BU592" s="150" t="e">
        <f>VLOOKUP(I592,Lists!$D$2:$D$19,1,FALSE)</f>
        <v>#N/A</v>
      </c>
      <c r="BV592" s="150" t="e">
        <f>VLOOKUP($I592,Blends!$B$2:$B$115,1,FALSE)</f>
        <v>#N/A</v>
      </c>
      <c r="BW592" s="150"/>
      <c r="BX592" s="151">
        <f>ROUND(IF($I592="Other HFC Blend",(AA592*$L592*SUMIF(Lists!$E$2:$E$133,'Quarterly Information'!$K592,Exchange_Value)+AA592*$N592*SUMIF(Lists!$E$2:$E$133,'Quarterly Information'!$M592,Exchange_Value)+AA592*$P592*SUMIF(Lists!$E$2:$E$133,'Quarterly Information'!$O592,Exchange_Value)+AA592*$R592*SUMIF(Lists!$E$2:$E$133,'Quarterly Information'!$Q592,Exchange_Value)+AA592*$T592*SUMIF(Lists!$E$2:$E$133,'Quarterly Information'!$S592,Exchange_Value))/1000,AA592*SUMIF(Lists!$E$2:$E$133,$I592,Exchange_Value)/1000),1)</f>
        <v>0</v>
      </c>
      <c r="BY592" s="151">
        <f>ROUND(IF($I592="Other HFC Blend",(AB592*$L592*SUMIF(Lists!$E$2:$E$133,'Quarterly Information'!$K592,Exchange_Value)+AB592*$N592*SUMIF(Lists!$E$2:$E$133,'Quarterly Information'!$M592,Exchange_Value)+AB592*$P592*SUMIF(Lists!$E$2:$E$133,'Quarterly Information'!$O592,Exchange_Value)+AB592*$R592*SUMIF(Lists!$E$2:$E$133,'Quarterly Information'!$Q592,Exchange_Value)+AB592*$T592*SUMIF(Lists!$E$2:$E$133,'Quarterly Information'!$S592,Exchange_Value))/1000,AB592*SUMIF(Lists!$E$2:$E$133,$I592,Exchange_Value)/1000),1)</f>
        <v>0</v>
      </c>
      <c r="BZ592" s="151">
        <f>ROUND(IF($I592="Other HFC Blend",(AC592*$L592*SUMIF(Lists!$E$2:$E$133,'Quarterly Information'!$K592,Exchange_Value)+AC592*$N592*SUMIF(Lists!$E$2:$E$133,'Quarterly Information'!$M592,Exchange_Value)+AC592*$P592*SUMIF(Lists!$E$2:$E$133,'Quarterly Information'!$O592,Exchange_Value)+AC592*$R592*SUMIF(Lists!$E$2:$E$133,'Quarterly Information'!$Q592,Exchange_Value)+AC592*$T592*SUMIF(Lists!$E$2:$E$133,'Quarterly Information'!$S592,Exchange_Value))/1000,AC592*SUMIF(Lists!$E$2:$E$133,$I592,Exchange_Value)/1000),1)</f>
        <v>0</v>
      </c>
      <c r="CA592" s="151">
        <f>ROUND(IF($I592="Other HFC Blend",(AD592*$L592*SUMIF(Lists!$E$2:$E$133,'Quarterly Information'!$K592,Exchange_Value)+AD592*$N592*SUMIF(Lists!$E$2:$E$133,'Quarterly Information'!$M592,Exchange_Value)+AD592*$P592*SUMIF(Lists!$E$2:$E$133,'Quarterly Information'!$O592,Exchange_Value)+AD592*$R592*SUMIF(Lists!$E$2:$E$133,'Quarterly Information'!$Q592,Exchange_Value)+AD592*$T592*SUMIF(Lists!$E$2:$E$133,'Quarterly Information'!$S592,Exchange_Value))/1000,AD592*SUMIF(Lists!$E$2:$E$133,$I592,Exchange_Value)/1000),1)</f>
        <v>0</v>
      </c>
      <c r="CB592" s="151">
        <f>ROUND(IF($I592="Other HFC Blend",(AE592*$L592*SUMIF(Lists!$E$2:$E$133,'Quarterly Information'!$K592,Exchange_Value)+AE592*$N592*SUMIF(Lists!$E$2:$E$133,'Quarterly Information'!$M592,Exchange_Value)+AE592*$P592*SUMIF(Lists!$E$2:$E$133,'Quarterly Information'!$O592,Exchange_Value)+AE592*$R592*SUMIF(Lists!$E$2:$E$133,'Quarterly Information'!$Q592,Exchange_Value)+AE592*$T592*SUMIF(Lists!$E$2:$E$133,'Quarterly Information'!$S592,Exchange_Value))/1000,AE592*SUMIF(Lists!$E$2:$E$133,$I592,Exchange_Value)/1000),1)</f>
        <v>0</v>
      </c>
      <c r="CC592" s="151">
        <f>ROUND(IF($I592="Other HFC Blend",(AF592*$L592*SUMIF(Lists!$E$2:$E$133,'Quarterly Information'!$K592,Exchange_Value)+AF592*$N592*SUMIF(Lists!$E$2:$E$133,'Quarterly Information'!$M592,Exchange_Value)+AF592*$P592*SUMIF(Lists!$E$2:$E$133,'Quarterly Information'!$O592,Exchange_Value)+AF592*$R592*SUMIF(Lists!$E$2:$E$133,'Quarterly Information'!$Q592,Exchange_Value)+AF592*$T592*SUMIF(Lists!$E$2:$E$133,'Quarterly Information'!$S592,Exchange_Value))/1000,AF592*SUMIF(Lists!$E$2:$E$133,$I592,Exchange_Value)/1000),1)</f>
        <v>0</v>
      </c>
    </row>
    <row r="593" spans="1:81" ht="14.1">
      <c r="A593" s="18">
        <v>551</v>
      </c>
      <c r="B593" s="46" t="str">
        <f t="shared" si="332"/>
        <v/>
      </c>
      <c r="C593" s="72"/>
      <c r="D593" s="47"/>
      <c r="E593" s="81"/>
      <c r="F593" s="48"/>
      <c r="G593" s="49"/>
      <c r="H593" s="50"/>
      <c r="I593" s="48"/>
      <c r="J593" s="104"/>
      <c r="K593" s="109"/>
      <c r="L593" s="51"/>
      <c r="M593" s="48"/>
      <c r="N593" s="51"/>
      <c r="O593" s="48"/>
      <c r="P593" s="51"/>
      <c r="Q593" s="69"/>
      <c r="R593" s="51"/>
      <c r="S593" s="69"/>
      <c r="T593" s="110"/>
      <c r="U593" s="107"/>
      <c r="V593" s="48"/>
      <c r="W593" s="52"/>
      <c r="X593" s="48"/>
      <c r="Y593" s="116"/>
      <c r="Z593" s="133"/>
      <c r="AA593" s="131"/>
      <c r="AB593" s="76"/>
      <c r="AC593" s="76"/>
      <c r="AD593" s="76"/>
      <c r="AE593" s="76"/>
      <c r="AF593" s="76"/>
      <c r="AG593" s="145"/>
      <c r="AH593"/>
      <c r="AI593" s="148">
        <f t="shared" si="296"/>
        <v>0</v>
      </c>
      <c r="AJ593" s="148">
        <f t="shared" si="297"/>
        <v>0</v>
      </c>
      <c r="AK593" s="148">
        <f t="shared" si="298"/>
        <v>0</v>
      </c>
      <c r="AL593" s="148">
        <f t="shared" si="299"/>
        <v>0</v>
      </c>
      <c r="AM593" s="148">
        <f t="shared" si="300"/>
        <v>0</v>
      </c>
      <c r="AN593" s="148">
        <f t="shared" si="301"/>
        <v>0</v>
      </c>
      <c r="AO593" s="150"/>
      <c r="AP593" s="149" t="e">
        <f t="shared" si="302"/>
        <v>#DIV/0!</v>
      </c>
      <c r="AQ593" s="149" t="e">
        <f t="shared" si="303"/>
        <v>#DIV/0!</v>
      </c>
      <c r="AR593" s="149" t="e">
        <f t="shared" si="304"/>
        <v>#DIV/0!</v>
      </c>
      <c r="AS593" s="149" t="e">
        <f t="shared" si="305"/>
        <v>#DIV/0!</v>
      </c>
      <c r="AT593" s="149" t="e">
        <f t="shared" si="306"/>
        <v>#DIV/0!</v>
      </c>
      <c r="AU593" s="148">
        <f t="shared" si="307"/>
        <v>0</v>
      </c>
      <c r="AV593" s="149" t="e">
        <f t="shared" si="308"/>
        <v>#DIV/0!</v>
      </c>
      <c r="AW593" s="149" t="e">
        <f t="shared" si="309"/>
        <v>#DIV/0!</v>
      </c>
      <c r="AX593" s="149" t="e">
        <f t="shared" si="310"/>
        <v>#DIV/0!</v>
      </c>
      <c r="AY593" s="149" t="e">
        <f t="shared" si="311"/>
        <v>#DIV/0!</v>
      </c>
      <c r="AZ593" s="149" t="e">
        <f t="shared" si="312"/>
        <v>#DIV/0!</v>
      </c>
      <c r="BA593" s="148">
        <f t="shared" si="313"/>
        <v>0</v>
      </c>
      <c r="BB593" s="149" t="e">
        <f t="shared" si="314"/>
        <v>#DIV/0!</v>
      </c>
      <c r="BC593" s="149" t="e">
        <f t="shared" si="315"/>
        <v>#DIV/0!</v>
      </c>
      <c r="BD593" s="149" t="e">
        <f t="shared" si="316"/>
        <v>#DIV/0!</v>
      </c>
      <c r="BE593" s="149" t="e">
        <f t="shared" si="317"/>
        <v>#DIV/0!</v>
      </c>
      <c r="BF593" s="149" t="e">
        <f t="shared" si="318"/>
        <v>#DIV/0!</v>
      </c>
      <c r="BG593" s="148">
        <f t="shared" si="319"/>
        <v>0</v>
      </c>
      <c r="BH593" s="149" t="e">
        <f t="shared" si="320"/>
        <v>#DIV/0!</v>
      </c>
      <c r="BI593" s="149" t="e">
        <f t="shared" si="321"/>
        <v>#DIV/0!</v>
      </c>
      <c r="BJ593" s="149" t="e">
        <f t="shared" si="322"/>
        <v>#DIV/0!</v>
      </c>
      <c r="BK593" s="149" t="e">
        <f t="shared" si="323"/>
        <v>#DIV/0!</v>
      </c>
      <c r="BL593" s="149" t="e">
        <f t="shared" si="324"/>
        <v>#DIV/0!</v>
      </c>
      <c r="BM593" s="148">
        <f t="shared" si="325"/>
        <v>0</v>
      </c>
      <c r="BN593" s="149" t="e">
        <f t="shared" si="326"/>
        <v>#DIV/0!</v>
      </c>
      <c r="BO593" s="149" t="e">
        <f t="shared" si="327"/>
        <v>#DIV/0!</v>
      </c>
      <c r="BP593" s="149" t="e">
        <f t="shared" si="328"/>
        <v>#DIV/0!</v>
      </c>
      <c r="BQ593" s="149" t="e">
        <f t="shared" si="329"/>
        <v>#DIV/0!</v>
      </c>
      <c r="BR593" s="149" t="e">
        <f t="shared" si="330"/>
        <v>#DIV/0!</v>
      </c>
      <c r="BS593" s="148">
        <f t="shared" si="331"/>
        <v>0</v>
      </c>
      <c r="BT593" s="150"/>
      <c r="BU593" s="150" t="e">
        <f>VLOOKUP(I593,Lists!$D$2:$D$19,1,FALSE)</f>
        <v>#N/A</v>
      </c>
      <c r="BV593" s="150" t="e">
        <f>VLOOKUP($I593,Blends!$B$2:$B$115,1,FALSE)</f>
        <v>#N/A</v>
      </c>
      <c r="BW593" s="150"/>
      <c r="BX593" s="151">
        <f>ROUND(IF($I593="Other HFC Blend",(AA593*$L593*SUMIF(Lists!$E$2:$E$133,'Quarterly Information'!$K593,Exchange_Value)+AA593*$N593*SUMIF(Lists!$E$2:$E$133,'Quarterly Information'!$M593,Exchange_Value)+AA593*$P593*SUMIF(Lists!$E$2:$E$133,'Quarterly Information'!$O593,Exchange_Value)+AA593*$R593*SUMIF(Lists!$E$2:$E$133,'Quarterly Information'!$Q593,Exchange_Value)+AA593*$T593*SUMIF(Lists!$E$2:$E$133,'Quarterly Information'!$S593,Exchange_Value))/1000,AA593*SUMIF(Lists!$E$2:$E$133,$I593,Exchange_Value)/1000),1)</f>
        <v>0</v>
      </c>
      <c r="BY593" s="151">
        <f>ROUND(IF($I593="Other HFC Blend",(AB593*$L593*SUMIF(Lists!$E$2:$E$133,'Quarterly Information'!$K593,Exchange_Value)+AB593*$N593*SUMIF(Lists!$E$2:$E$133,'Quarterly Information'!$M593,Exchange_Value)+AB593*$P593*SUMIF(Lists!$E$2:$E$133,'Quarterly Information'!$O593,Exchange_Value)+AB593*$R593*SUMIF(Lists!$E$2:$E$133,'Quarterly Information'!$Q593,Exchange_Value)+AB593*$T593*SUMIF(Lists!$E$2:$E$133,'Quarterly Information'!$S593,Exchange_Value))/1000,AB593*SUMIF(Lists!$E$2:$E$133,$I593,Exchange_Value)/1000),1)</f>
        <v>0</v>
      </c>
      <c r="BZ593" s="151">
        <f>ROUND(IF($I593="Other HFC Blend",(AC593*$L593*SUMIF(Lists!$E$2:$E$133,'Quarterly Information'!$K593,Exchange_Value)+AC593*$N593*SUMIF(Lists!$E$2:$E$133,'Quarterly Information'!$M593,Exchange_Value)+AC593*$P593*SUMIF(Lists!$E$2:$E$133,'Quarterly Information'!$O593,Exchange_Value)+AC593*$R593*SUMIF(Lists!$E$2:$E$133,'Quarterly Information'!$Q593,Exchange_Value)+AC593*$T593*SUMIF(Lists!$E$2:$E$133,'Quarterly Information'!$S593,Exchange_Value))/1000,AC593*SUMIF(Lists!$E$2:$E$133,$I593,Exchange_Value)/1000),1)</f>
        <v>0</v>
      </c>
      <c r="CA593" s="151">
        <f>ROUND(IF($I593="Other HFC Blend",(AD593*$L593*SUMIF(Lists!$E$2:$E$133,'Quarterly Information'!$K593,Exchange_Value)+AD593*$N593*SUMIF(Lists!$E$2:$E$133,'Quarterly Information'!$M593,Exchange_Value)+AD593*$P593*SUMIF(Lists!$E$2:$E$133,'Quarterly Information'!$O593,Exchange_Value)+AD593*$R593*SUMIF(Lists!$E$2:$E$133,'Quarterly Information'!$Q593,Exchange_Value)+AD593*$T593*SUMIF(Lists!$E$2:$E$133,'Quarterly Information'!$S593,Exchange_Value))/1000,AD593*SUMIF(Lists!$E$2:$E$133,$I593,Exchange_Value)/1000),1)</f>
        <v>0</v>
      </c>
      <c r="CB593" s="151">
        <f>ROUND(IF($I593="Other HFC Blend",(AE593*$L593*SUMIF(Lists!$E$2:$E$133,'Quarterly Information'!$K593,Exchange_Value)+AE593*$N593*SUMIF(Lists!$E$2:$E$133,'Quarterly Information'!$M593,Exchange_Value)+AE593*$P593*SUMIF(Lists!$E$2:$E$133,'Quarterly Information'!$O593,Exchange_Value)+AE593*$R593*SUMIF(Lists!$E$2:$E$133,'Quarterly Information'!$Q593,Exchange_Value)+AE593*$T593*SUMIF(Lists!$E$2:$E$133,'Quarterly Information'!$S593,Exchange_Value))/1000,AE593*SUMIF(Lists!$E$2:$E$133,$I593,Exchange_Value)/1000),1)</f>
        <v>0</v>
      </c>
      <c r="CC593" s="151">
        <f>ROUND(IF($I593="Other HFC Blend",(AF593*$L593*SUMIF(Lists!$E$2:$E$133,'Quarterly Information'!$K593,Exchange_Value)+AF593*$N593*SUMIF(Lists!$E$2:$E$133,'Quarterly Information'!$M593,Exchange_Value)+AF593*$P593*SUMIF(Lists!$E$2:$E$133,'Quarterly Information'!$O593,Exchange_Value)+AF593*$R593*SUMIF(Lists!$E$2:$E$133,'Quarterly Information'!$Q593,Exchange_Value)+AF593*$T593*SUMIF(Lists!$E$2:$E$133,'Quarterly Information'!$S593,Exchange_Value))/1000,AF593*SUMIF(Lists!$E$2:$E$133,$I593,Exchange_Value)/1000),1)</f>
        <v>0</v>
      </c>
    </row>
    <row r="594" spans="1:81" ht="14.1">
      <c r="A594" s="18">
        <v>552</v>
      </c>
      <c r="B594" s="46" t="str">
        <f t="shared" si="332"/>
        <v/>
      </c>
      <c r="C594" s="72"/>
      <c r="D594" s="47"/>
      <c r="E594" s="81"/>
      <c r="F594" s="48"/>
      <c r="G594" s="49"/>
      <c r="H594" s="50"/>
      <c r="I594" s="48"/>
      <c r="J594" s="104"/>
      <c r="K594" s="109"/>
      <c r="L594" s="51"/>
      <c r="M594" s="48"/>
      <c r="N594" s="51"/>
      <c r="O594" s="48"/>
      <c r="P594" s="51"/>
      <c r="Q594" s="69"/>
      <c r="R594" s="51"/>
      <c r="S594" s="69"/>
      <c r="T594" s="110"/>
      <c r="U594" s="107"/>
      <c r="V594" s="48"/>
      <c r="W594" s="52"/>
      <c r="X594" s="48"/>
      <c r="Y594" s="116"/>
      <c r="Z594" s="133"/>
      <c r="AA594" s="131"/>
      <c r="AB594" s="76"/>
      <c r="AC594" s="76"/>
      <c r="AD594" s="76"/>
      <c r="AE594" s="76"/>
      <c r="AF594" s="76"/>
      <c r="AG594" s="145"/>
      <c r="AH594"/>
      <c r="AI594" s="148">
        <f t="shared" si="296"/>
        <v>0</v>
      </c>
      <c r="AJ594" s="148">
        <f t="shared" si="297"/>
        <v>0</v>
      </c>
      <c r="AK594" s="148">
        <f t="shared" si="298"/>
        <v>0</v>
      </c>
      <c r="AL594" s="148">
        <f t="shared" si="299"/>
        <v>0</v>
      </c>
      <c r="AM594" s="148">
        <f t="shared" si="300"/>
        <v>0</v>
      </c>
      <c r="AN594" s="148">
        <f t="shared" si="301"/>
        <v>0</v>
      </c>
      <c r="AO594" s="150"/>
      <c r="AP594" s="149" t="e">
        <f t="shared" si="302"/>
        <v>#DIV/0!</v>
      </c>
      <c r="AQ594" s="149" t="e">
        <f t="shared" si="303"/>
        <v>#DIV/0!</v>
      </c>
      <c r="AR594" s="149" t="e">
        <f t="shared" si="304"/>
        <v>#DIV/0!</v>
      </c>
      <c r="AS594" s="149" t="e">
        <f t="shared" si="305"/>
        <v>#DIV/0!</v>
      </c>
      <c r="AT594" s="149" t="e">
        <f t="shared" si="306"/>
        <v>#DIV/0!</v>
      </c>
      <c r="AU594" s="148">
        <f t="shared" si="307"/>
        <v>0</v>
      </c>
      <c r="AV594" s="149" t="e">
        <f t="shared" si="308"/>
        <v>#DIV/0!</v>
      </c>
      <c r="AW594" s="149" t="e">
        <f t="shared" si="309"/>
        <v>#DIV/0!</v>
      </c>
      <c r="AX594" s="149" t="e">
        <f t="shared" si="310"/>
        <v>#DIV/0!</v>
      </c>
      <c r="AY594" s="149" t="e">
        <f t="shared" si="311"/>
        <v>#DIV/0!</v>
      </c>
      <c r="AZ594" s="149" t="e">
        <f t="shared" si="312"/>
        <v>#DIV/0!</v>
      </c>
      <c r="BA594" s="148">
        <f t="shared" si="313"/>
        <v>0</v>
      </c>
      <c r="BB594" s="149" t="e">
        <f t="shared" si="314"/>
        <v>#DIV/0!</v>
      </c>
      <c r="BC594" s="149" t="e">
        <f t="shared" si="315"/>
        <v>#DIV/0!</v>
      </c>
      <c r="BD594" s="149" t="e">
        <f t="shared" si="316"/>
        <v>#DIV/0!</v>
      </c>
      <c r="BE594" s="149" t="e">
        <f t="shared" si="317"/>
        <v>#DIV/0!</v>
      </c>
      <c r="BF594" s="149" t="e">
        <f t="shared" si="318"/>
        <v>#DIV/0!</v>
      </c>
      <c r="BG594" s="148">
        <f t="shared" si="319"/>
        <v>0</v>
      </c>
      <c r="BH594" s="149" t="e">
        <f t="shared" si="320"/>
        <v>#DIV/0!</v>
      </c>
      <c r="BI594" s="149" t="e">
        <f t="shared" si="321"/>
        <v>#DIV/0!</v>
      </c>
      <c r="BJ594" s="149" t="e">
        <f t="shared" si="322"/>
        <v>#DIV/0!</v>
      </c>
      <c r="BK594" s="149" t="e">
        <f t="shared" si="323"/>
        <v>#DIV/0!</v>
      </c>
      <c r="BL594" s="149" t="e">
        <f t="shared" si="324"/>
        <v>#DIV/0!</v>
      </c>
      <c r="BM594" s="148">
        <f t="shared" si="325"/>
        <v>0</v>
      </c>
      <c r="BN594" s="149" t="e">
        <f t="shared" si="326"/>
        <v>#DIV/0!</v>
      </c>
      <c r="BO594" s="149" t="e">
        <f t="shared" si="327"/>
        <v>#DIV/0!</v>
      </c>
      <c r="BP594" s="149" t="e">
        <f t="shared" si="328"/>
        <v>#DIV/0!</v>
      </c>
      <c r="BQ594" s="149" t="e">
        <f t="shared" si="329"/>
        <v>#DIV/0!</v>
      </c>
      <c r="BR594" s="149" t="e">
        <f t="shared" si="330"/>
        <v>#DIV/0!</v>
      </c>
      <c r="BS594" s="148">
        <f t="shared" si="331"/>
        <v>0</v>
      </c>
      <c r="BT594" s="150"/>
      <c r="BU594" s="150" t="e">
        <f>VLOOKUP(I594,Lists!$D$2:$D$19,1,FALSE)</f>
        <v>#N/A</v>
      </c>
      <c r="BV594" s="150" t="e">
        <f>VLOOKUP($I594,Blends!$B$2:$B$115,1,FALSE)</f>
        <v>#N/A</v>
      </c>
      <c r="BW594" s="150"/>
      <c r="BX594" s="151">
        <f>ROUND(IF($I594="Other HFC Blend",(AA594*$L594*SUMIF(Lists!$E$2:$E$133,'Quarterly Information'!$K594,Exchange_Value)+AA594*$N594*SUMIF(Lists!$E$2:$E$133,'Quarterly Information'!$M594,Exchange_Value)+AA594*$P594*SUMIF(Lists!$E$2:$E$133,'Quarterly Information'!$O594,Exchange_Value)+AA594*$R594*SUMIF(Lists!$E$2:$E$133,'Quarterly Information'!$Q594,Exchange_Value)+AA594*$T594*SUMIF(Lists!$E$2:$E$133,'Quarterly Information'!$S594,Exchange_Value))/1000,AA594*SUMIF(Lists!$E$2:$E$133,$I594,Exchange_Value)/1000),1)</f>
        <v>0</v>
      </c>
      <c r="BY594" s="151">
        <f>ROUND(IF($I594="Other HFC Blend",(AB594*$L594*SUMIF(Lists!$E$2:$E$133,'Quarterly Information'!$K594,Exchange_Value)+AB594*$N594*SUMIF(Lists!$E$2:$E$133,'Quarterly Information'!$M594,Exchange_Value)+AB594*$P594*SUMIF(Lists!$E$2:$E$133,'Quarterly Information'!$O594,Exchange_Value)+AB594*$R594*SUMIF(Lists!$E$2:$E$133,'Quarterly Information'!$Q594,Exchange_Value)+AB594*$T594*SUMIF(Lists!$E$2:$E$133,'Quarterly Information'!$S594,Exchange_Value))/1000,AB594*SUMIF(Lists!$E$2:$E$133,$I594,Exchange_Value)/1000),1)</f>
        <v>0</v>
      </c>
      <c r="BZ594" s="151">
        <f>ROUND(IF($I594="Other HFC Blend",(AC594*$L594*SUMIF(Lists!$E$2:$E$133,'Quarterly Information'!$K594,Exchange_Value)+AC594*$N594*SUMIF(Lists!$E$2:$E$133,'Quarterly Information'!$M594,Exchange_Value)+AC594*$P594*SUMIF(Lists!$E$2:$E$133,'Quarterly Information'!$O594,Exchange_Value)+AC594*$R594*SUMIF(Lists!$E$2:$E$133,'Quarterly Information'!$Q594,Exchange_Value)+AC594*$T594*SUMIF(Lists!$E$2:$E$133,'Quarterly Information'!$S594,Exchange_Value))/1000,AC594*SUMIF(Lists!$E$2:$E$133,$I594,Exchange_Value)/1000),1)</f>
        <v>0</v>
      </c>
      <c r="CA594" s="151">
        <f>ROUND(IF($I594="Other HFC Blend",(AD594*$L594*SUMIF(Lists!$E$2:$E$133,'Quarterly Information'!$K594,Exchange_Value)+AD594*$N594*SUMIF(Lists!$E$2:$E$133,'Quarterly Information'!$M594,Exchange_Value)+AD594*$P594*SUMIF(Lists!$E$2:$E$133,'Quarterly Information'!$O594,Exchange_Value)+AD594*$R594*SUMIF(Lists!$E$2:$E$133,'Quarterly Information'!$Q594,Exchange_Value)+AD594*$T594*SUMIF(Lists!$E$2:$E$133,'Quarterly Information'!$S594,Exchange_Value))/1000,AD594*SUMIF(Lists!$E$2:$E$133,$I594,Exchange_Value)/1000),1)</f>
        <v>0</v>
      </c>
      <c r="CB594" s="151">
        <f>ROUND(IF($I594="Other HFC Blend",(AE594*$L594*SUMIF(Lists!$E$2:$E$133,'Quarterly Information'!$K594,Exchange_Value)+AE594*$N594*SUMIF(Lists!$E$2:$E$133,'Quarterly Information'!$M594,Exchange_Value)+AE594*$P594*SUMIF(Lists!$E$2:$E$133,'Quarterly Information'!$O594,Exchange_Value)+AE594*$R594*SUMIF(Lists!$E$2:$E$133,'Quarterly Information'!$Q594,Exchange_Value)+AE594*$T594*SUMIF(Lists!$E$2:$E$133,'Quarterly Information'!$S594,Exchange_Value))/1000,AE594*SUMIF(Lists!$E$2:$E$133,$I594,Exchange_Value)/1000),1)</f>
        <v>0</v>
      </c>
      <c r="CC594" s="151">
        <f>ROUND(IF($I594="Other HFC Blend",(AF594*$L594*SUMIF(Lists!$E$2:$E$133,'Quarterly Information'!$K594,Exchange_Value)+AF594*$N594*SUMIF(Lists!$E$2:$E$133,'Quarterly Information'!$M594,Exchange_Value)+AF594*$P594*SUMIF(Lists!$E$2:$E$133,'Quarterly Information'!$O594,Exchange_Value)+AF594*$R594*SUMIF(Lists!$E$2:$E$133,'Quarterly Information'!$Q594,Exchange_Value)+AF594*$T594*SUMIF(Lists!$E$2:$E$133,'Quarterly Information'!$S594,Exchange_Value))/1000,AF594*SUMIF(Lists!$E$2:$E$133,$I594,Exchange_Value)/1000),1)</f>
        <v>0</v>
      </c>
    </row>
    <row r="595" spans="1:81" ht="14.1">
      <c r="A595" s="18">
        <v>553</v>
      </c>
      <c r="B595" s="46" t="str">
        <f t="shared" si="332"/>
        <v/>
      </c>
      <c r="C595" s="72"/>
      <c r="D595" s="47"/>
      <c r="E595" s="81"/>
      <c r="F595" s="48"/>
      <c r="G595" s="49"/>
      <c r="H595" s="50"/>
      <c r="I595" s="48"/>
      <c r="J595" s="104"/>
      <c r="K595" s="109"/>
      <c r="L595" s="51"/>
      <c r="M595" s="48"/>
      <c r="N595" s="51"/>
      <c r="O595" s="48"/>
      <c r="P595" s="51"/>
      <c r="Q595" s="69"/>
      <c r="R595" s="51"/>
      <c r="S595" s="69"/>
      <c r="T595" s="110"/>
      <c r="U595" s="107"/>
      <c r="V595" s="48"/>
      <c r="W595" s="52"/>
      <c r="X595" s="48"/>
      <c r="Y595" s="116"/>
      <c r="Z595" s="133"/>
      <c r="AA595" s="131"/>
      <c r="AB595" s="76"/>
      <c r="AC595" s="76"/>
      <c r="AD595" s="76"/>
      <c r="AE595" s="76"/>
      <c r="AF595" s="76"/>
      <c r="AG595" s="145"/>
      <c r="AH595"/>
      <c r="AI595" s="148">
        <f t="shared" si="296"/>
        <v>0</v>
      </c>
      <c r="AJ595" s="148">
        <f t="shared" si="297"/>
        <v>0</v>
      </c>
      <c r="AK595" s="148">
        <f t="shared" si="298"/>
        <v>0</v>
      </c>
      <c r="AL595" s="148">
        <f t="shared" si="299"/>
        <v>0</v>
      </c>
      <c r="AM595" s="148">
        <f t="shared" si="300"/>
        <v>0</v>
      </c>
      <c r="AN595" s="148">
        <f t="shared" si="301"/>
        <v>0</v>
      </c>
      <c r="AO595" s="150"/>
      <c r="AP595" s="149" t="e">
        <f t="shared" si="302"/>
        <v>#DIV/0!</v>
      </c>
      <c r="AQ595" s="149" t="e">
        <f t="shared" si="303"/>
        <v>#DIV/0!</v>
      </c>
      <c r="AR595" s="149" t="e">
        <f t="shared" si="304"/>
        <v>#DIV/0!</v>
      </c>
      <c r="AS595" s="149" t="e">
        <f t="shared" si="305"/>
        <v>#DIV/0!</v>
      </c>
      <c r="AT595" s="149" t="e">
        <f t="shared" si="306"/>
        <v>#DIV/0!</v>
      </c>
      <c r="AU595" s="148">
        <f t="shared" si="307"/>
        <v>0</v>
      </c>
      <c r="AV595" s="149" t="e">
        <f t="shared" si="308"/>
        <v>#DIV/0!</v>
      </c>
      <c r="AW595" s="149" t="e">
        <f t="shared" si="309"/>
        <v>#DIV/0!</v>
      </c>
      <c r="AX595" s="149" t="e">
        <f t="shared" si="310"/>
        <v>#DIV/0!</v>
      </c>
      <c r="AY595" s="149" t="e">
        <f t="shared" si="311"/>
        <v>#DIV/0!</v>
      </c>
      <c r="AZ595" s="149" t="e">
        <f t="shared" si="312"/>
        <v>#DIV/0!</v>
      </c>
      <c r="BA595" s="148">
        <f t="shared" si="313"/>
        <v>0</v>
      </c>
      <c r="BB595" s="149" t="e">
        <f t="shared" si="314"/>
        <v>#DIV/0!</v>
      </c>
      <c r="BC595" s="149" t="e">
        <f t="shared" si="315"/>
        <v>#DIV/0!</v>
      </c>
      <c r="BD595" s="149" t="e">
        <f t="shared" si="316"/>
        <v>#DIV/0!</v>
      </c>
      <c r="BE595" s="149" t="e">
        <f t="shared" si="317"/>
        <v>#DIV/0!</v>
      </c>
      <c r="BF595" s="149" t="e">
        <f t="shared" si="318"/>
        <v>#DIV/0!</v>
      </c>
      <c r="BG595" s="148">
        <f t="shared" si="319"/>
        <v>0</v>
      </c>
      <c r="BH595" s="149" t="e">
        <f t="shared" si="320"/>
        <v>#DIV/0!</v>
      </c>
      <c r="BI595" s="149" t="e">
        <f t="shared" si="321"/>
        <v>#DIV/0!</v>
      </c>
      <c r="BJ595" s="149" t="e">
        <f t="shared" si="322"/>
        <v>#DIV/0!</v>
      </c>
      <c r="BK595" s="149" t="e">
        <f t="shared" si="323"/>
        <v>#DIV/0!</v>
      </c>
      <c r="BL595" s="149" t="e">
        <f t="shared" si="324"/>
        <v>#DIV/0!</v>
      </c>
      <c r="BM595" s="148">
        <f t="shared" si="325"/>
        <v>0</v>
      </c>
      <c r="BN595" s="149" t="e">
        <f t="shared" si="326"/>
        <v>#DIV/0!</v>
      </c>
      <c r="BO595" s="149" t="e">
        <f t="shared" si="327"/>
        <v>#DIV/0!</v>
      </c>
      <c r="BP595" s="149" t="e">
        <f t="shared" si="328"/>
        <v>#DIV/0!</v>
      </c>
      <c r="BQ595" s="149" t="e">
        <f t="shared" si="329"/>
        <v>#DIV/0!</v>
      </c>
      <c r="BR595" s="149" t="e">
        <f t="shared" si="330"/>
        <v>#DIV/0!</v>
      </c>
      <c r="BS595" s="148">
        <f t="shared" si="331"/>
        <v>0</v>
      </c>
      <c r="BT595" s="150"/>
      <c r="BU595" s="150" t="e">
        <f>VLOOKUP(I595,Lists!$D$2:$D$19,1,FALSE)</f>
        <v>#N/A</v>
      </c>
      <c r="BV595" s="150" t="e">
        <f>VLOOKUP($I595,Blends!$B$2:$B$115,1,FALSE)</f>
        <v>#N/A</v>
      </c>
      <c r="BW595" s="150"/>
      <c r="BX595" s="151">
        <f>ROUND(IF($I595="Other HFC Blend",(AA595*$L595*SUMIF(Lists!$E$2:$E$133,'Quarterly Information'!$K595,Exchange_Value)+AA595*$N595*SUMIF(Lists!$E$2:$E$133,'Quarterly Information'!$M595,Exchange_Value)+AA595*$P595*SUMIF(Lists!$E$2:$E$133,'Quarterly Information'!$O595,Exchange_Value)+AA595*$R595*SUMIF(Lists!$E$2:$E$133,'Quarterly Information'!$Q595,Exchange_Value)+AA595*$T595*SUMIF(Lists!$E$2:$E$133,'Quarterly Information'!$S595,Exchange_Value))/1000,AA595*SUMIF(Lists!$E$2:$E$133,$I595,Exchange_Value)/1000),1)</f>
        <v>0</v>
      </c>
      <c r="BY595" s="151">
        <f>ROUND(IF($I595="Other HFC Blend",(AB595*$L595*SUMIF(Lists!$E$2:$E$133,'Quarterly Information'!$K595,Exchange_Value)+AB595*$N595*SUMIF(Lists!$E$2:$E$133,'Quarterly Information'!$M595,Exchange_Value)+AB595*$P595*SUMIF(Lists!$E$2:$E$133,'Quarterly Information'!$O595,Exchange_Value)+AB595*$R595*SUMIF(Lists!$E$2:$E$133,'Quarterly Information'!$Q595,Exchange_Value)+AB595*$T595*SUMIF(Lists!$E$2:$E$133,'Quarterly Information'!$S595,Exchange_Value))/1000,AB595*SUMIF(Lists!$E$2:$E$133,$I595,Exchange_Value)/1000),1)</f>
        <v>0</v>
      </c>
      <c r="BZ595" s="151">
        <f>ROUND(IF($I595="Other HFC Blend",(AC595*$L595*SUMIF(Lists!$E$2:$E$133,'Quarterly Information'!$K595,Exchange_Value)+AC595*$N595*SUMIF(Lists!$E$2:$E$133,'Quarterly Information'!$M595,Exchange_Value)+AC595*$P595*SUMIF(Lists!$E$2:$E$133,'Quarterly Information'!$O595,Exchange_Value)+AC595*$R595*SUMIF(Lists!$E$2:$E$133,'Quarterly Information'!$Q595,Exchange_Value)+AC595*$T595*SUMIF(Lists!$E$2:$E$133,'Quarterly Information'!$S595,Exchange_Value))/1000,AC595*SUMIF(Lists!$E$2:$E$133,$I595,Exchange_Value)/1000),1)</f>
        <v>0</v>
      </c>
      <c r="CA595" s="151">
        <f>ROUND(IF($I595="Other HFC Blend",(AD595*$L595*SUMIF(Lists!$E$2:$E$133,'Quarterly Information'!$K595,Exchange_Value)+AD595*$N595*SUMIF(Lists!$E$2:$E$133,'Quarterly Information'!$M595,Exchange_Value)+AD595*$P595*SUMIF(Lists!$E$2:$E$133,'Quarterly Information'!$O595,Exchange_Value)+AD595*$R595*SUMIF(Lists!$E$2:$E$133,'Quarterly Information'!$Q595,Exchange_Value)+AD595*$T595*SUMIF(Lists!$E$2:$E$133,'Quarterly Information'!$S595,Exchange_Value))/1000,AD595*SUMIF(Lists!$E$2:$E$133,$I595,Exchange_Value)/1000),1)</f>
        <v>0</v>
      </c>
      <c r="CB595" s="151">
        <f>ROUND(IF($I595="Other HFC Blend",(AE595*$L595*SUMIF(Lists!$E$2:$E$133,'Quarterly Information'!$K595,Exchange_Value)+AE595*$N595*SUMIF(Lists!$E$2:$E$133,'Quarterly Information'!$M595,Exchange_Value)+AE595*$P595*SUMIF(Lists!$E$2:$E$133,'Quarterly Information'!$O595,Exchange_Value)+AE595*$R595*SUMIF(Lists!$E$2:$E$133,'Quarterly Information'!$Q595,Exchange_Value)+AE595*$T595*SUMIF(Lists!$E$2:$E$133,'Quarterly Information'!$S595,Exchange_Value))/1000,AE595*SUMIF(Lists!$E$2:$E$133,$I595,Exchange_Value)/1000),1)</f>
        <v>0</v>
      </c>
      <c r="CC595" s="151">
        <f>ROUND(IF($I595="Other HFC Blend",(AF595*$L595*SUMIF(Lists!$E$2:$E$133,'Quarterly Information'!$K595,Exchange_Value)+AF595*$N595*SUMIF(Lists!$E$2:$E$133,'Quarterly Information'!$M595,Exchange_Value)+AF595*$P595*SUMIF(Lists!$E$2:$E$133,'Quarterly Information'!$O595,Exchange_Value)+AF595*$R595*SUMIF(Lists!$E$2:$E$133,'Quarterly Information'!$Q595,Exchange_Value)+AF595*$T595*SUMIF(Lists!$E$2:$E$133,'Quarterly Information'!$S595,Exchange_Value))/1000,AF595*SUMIF(Lists!$E$2:$E$133,$I595,Exchange_Value)/1000),1)</f>
        <v>0</v>
      </c>
    </row>
    <row r="596" spans="1:81" ht="14.1">
      <c r="A596" s="18">
        <v>554</v>
      </c>
      <c r="B596" s="46" t="str">
        <f t="shared" si="332"/>
        <v/>
      </c>
      <c r="C596" s="72"/>
      <c r="D596" s="47"/>
      <c r="E596" s="81"/>
      <c r="F596" s="48"/>
      <c r="G596" s="49"/>
      <c r="H596" s="50"/>
      <c r="I596" s="48"/>
      <c r="J596" s="104"/>
      <c r="K596" s="109"/>
      <c r="L596" s="51"/>
      <c r="M596" s="48"/>
      <c r="N596" s="51"/>
      <c r="O596" s="48"/>
      <c r="P596" s="51"/>
      <c r="Q596" s="69"/>
      <c r="R596" s="51"/>
      <c r="S596" s="69"/>
      <c r="T596" s="110"/>
      <c r="U596" s="107"/>
      <c r="V596" s="48"/>
      <c r="W596" s="52"/>
      <c r="X596" s="48"/>
      <c r="Y596" s="116"/>
      <c r="Z596" s="133"/>
      <c r="AA596" s="131"/>
      <c r="AB596" s="76"/>
      <c r="AC596" s="76"/>
      <c r="AD596" s="76"/>
      <c r="AE596" s="76"/>
      <c r="AF596" s="76"/>
      <c r="AG596" s="145"/>
      <c r="AH596"/>
      <c r="AI596" s="148">
        <f t="shared" si="296"/>
        <v>0</v>
      </c>
      <c r="AJ596" s="148">
        <f t="shared" si="297"/>
        <v>0</v>
      </c>
      <c r="AK596" s="148">
        <f t="shared" si="298"/>
        <v>0</v>
      </c>
      <c r="AL596" s="148">
        <f t="shared" si="299"/>
        <v>0</v>
      </c>
      <c r="AM596" s="148">
        <f t="shared" si="300"/>
        <v>0</v>
      </c>
      <c r="AN596" s="148">
        <f t="shared" si="301"/>
        <v>0</v>
      </c>
      <c r="AO596" s="150"/>
      <c r="AP596" s="149" t="e">
        <f t="shared" si="302"/>
        <v>#DIV/0!</v>
      </c>
      <c r="AQ596" s="149" t="e">
        <f t="shared" si="303"/>
        <v>#DIV/0!</v>
      </c>
      <c r="AR596" s="149" t="e">
        <f t="shared" si="304"/>
        <v>#DIV/0!</v>
      </c>
      <c r="AS596" s="149" t="e">
        <f t="shared" si="305"/>
        <v>#DIV/0!</v>
      </c>
      <c r="AT596" s="149" t="e">
        <f t="shared" si="306"/>
        <v>#DIV/0!</v>
      </c>
      <c r="AU596" s="148">
        <f t="shared" si="307"/>
        <v>0</v>
      </c>
      <c r="AV596" s="149" t="e">
        <f t="shared" si="308"/>
        <v>#DIV/0!</v>
      </c>
      <c r="AW596" s="149" t="e">
        <f t="shared" si="309"/>
        <v>#DIV/0!</v>
      </c>
      <c r="AX596" s="149" t="e">
        <f t="shared" si="310"/>
        <v>#DIV/0!</v>
      </c>
      <c r="AY596" s="149" t="e">
        <f t="shared" si="311"/>
        <v>#DIV/0!</v>
      </c>
      <c r="AZ596" s="149" t="e">
        <f t="shared" si="312"/>
        <v>#DIV/0!</v>
      </c>
      <c r="BA596" s="148">
        <f t="shared" si="313"/>
        <v>0</v>
      </c>
      <c r="BB596" s="149" t="e">
        <f t="shared" si="314"/>
        <v>#DIV/0!</v>
      </c>
      <c r="BC596" s="149" t="e">
        <f t="shared" si="315"/>
        <v>#DIV/0!</v>
      </c>
      <c r="BD596" s="149" t="e">
        <f t="shared" si="316"/>
        <v>#DIV/0!</v>
      </c>
      <c r="BE596" s="149" t="e">
        <f t="shared" si="317"/>
        <v>#DIV/0!</v>
      </c>
      <c r="BF596" s="149" t="e">
        <f t="shared" si="318"/>
        <v>#DIV/0!</v>
      </c>
      <c r="BG596" s="148">
        <f t="shared" si="319"/>
        <v>0</v>
      </c>
      <c r="BH596" s="149" t="e">
        <f t="shared" si="320"/>
        <v>#DIV/0!</v>
      </c>
      <c r="BI596" s="149" t="e">
        <f t="shared" si="321"/>
        <v>#DIV/0!</v>
      </c>
      <c r="BJ596" s="149" t="e">
        <f t="shared" si="322"/>
        <v>#DIV/0!</v>
      </c>
      <c r="BK596" s="149" t="e">
        <f t="shared" si="323"/>
        <v>#DIV/0!</v>
      </c>
      <c r="BL596" s="149" t="e">
        <f t="shared" si="324"/>
        <v>#DIV/0!</v>
      </c>
      <c r="BM596" s="148">
        <f t="shared" si="325"/>
        <v>0</v>
      </c>
      <c r="BN596" s="149" t="e">
        <f t="shared" si="326"/>
        <v>#DIV/0!</v>
      </c>
      <c r="BO596" s="149" t="e">
        <f t="shared" si="327"/>
        <v>#DIV/0!</v>
      </c>
      <c r="BP596" s="149" t="e">
        <f t="shared" si="328"/>
        <v>#DIV/0!</v>
      </c>
      <c r="BQ596" s="149" t="e">
        <f t="shared" si="329"/>
        <v>#DIV/0!</v>
      </c>
      <c r="BR596" s="149" t="e">
        <f t="shared" si="330"/>
        <v>#DIV/0!</v>
      </c>
      <c r="BS596" s="148">
        <f t="shared" si="331"/>
        <v>0</v>
      </c>
      <c r="BT596" s="150"/>
      <c r="BU596" s="150" t="e">
        <f>VLOOKUP(I596,Lists!$D$2:$D$19,1,FALSE)</f>
        <v>#N/A</v>
      </c>
      <c r="BV596" s="150" t="e">
        <f>VLOOKUP($I596,Blends!$B$2:$B$115,1,FALSE)</f>
        <v>#N/A</v>
      </c>
      <c r="BW596" s="150"/>
      <c r="BX596" s="151">
        <f>ROUND(IF($I596="Other HFC Blend",(AA596*$L596*SUMIF(Lists!$E$2:$E$133,'Quarterly Information'!$K596,Exchange_Value)+AA596*$N596*SUMIF(Lists!$E$2:$E$133,'Quarterly Information'!$M596,Exchange_Value)+AA596*$P596*SUMIF(Lists!$E$2:$E$133,'Quarterly Information'!$O596,Exchange_Value)+AA596*$R596*SUMIF(Lists!$E$2:$E$133,'Quarterly Information'!$Q596,Exchange_Value)+AA596*$T596*SUMIF(Lists!$E$2:$E$133,'Quarterly Information'!$S596,Exchange_Value))/1000,AA596*SUMIF(Lists!$E$2:$E$133,$I596,Exchange_Value)/1000),1)</f>
        <v>0</v>
      </c>
      <c r="BY596" s="151">
        <f>ROUND(IF($I596="Other HFC Blend",(AB596*$L596*SUMIF(Lists!$E$2:$E$133,'Quarterly Information'!$K596,Exchange_Value)+AB596*$N596*SUMIF(Lists!$E$2:$E$133,'Quarterly Information'!$M596,Exchange_Value)+AB596*$P596*SUMIF(Lists!$E$2:$E$133,'Quarterly Information'!$O596,Exchange_Value)+AB596*$R596*SUMIF(Lists!$E$2:$E$133,'Quarterly Information'!$Q596,Exchange_Value)+AB596*$T596*SUMIF(Lists!$E$2:$E$133,'Quarterly Information'!$S596,Exchange_Value))/1000,AB596*SUMIF(Lists!$E$2:$E$133,$I596,Exchange_Value)/1000),1)</f>
        <v>0</v>
      </c>
      <c r="BZ596" s="151">
        <f>ROUND(IF($I596="Other HFC Blend",(AC596*$L596*SUMIF(Lists!$E$2:$E$133,'Quarterly Information'!$K596,Exchange_Value)+AC596*$N596*SUMIF(Lists!$E$2:$E$133,'Quarterly Information'!$M596,Exchange_Value)+AC596*$P596*SUMIF(Lists!$E$2:$E$133,'Quarterly Information'!$O596,Exchange_Value)+AC596*$R596*SUMIF(Lists!$E$2:$E$133,'Quarterly Information'!$Q596,Exchange_Value)+AC596*$T596*SUMIF(Lists!$E$2:$E$133,'Quarterly Information'!$S596,Exchange_Value))/1000,AC596*SUMIF(Lists!$E$2:$E$133,$I596,Exchange_Value)/1000),1)</f>
        <v>0</v>
      </c>
      <c r="CA596" s="151">
        <f>ROUND(IF($I596="Other HFC Blend",(AD596*$L596*SUMIF(Lists!$E$2:$E$133,'Quarterly Information'!$K596,Exchange_Value)+AD596*$N596*SUMIF(Lists!$E$2:$E$133,'Quarterly Information'!$M596,Exchange_Value)+AD596*$P596*SUMIF(Lists!$E$2:$E$133,'Quarterly Information'!$O596,Exchange_Value)+AD596*$R596*SUMIF(Lists!$E$2:$E$133,'Quarterly Information'!$Q596,Exchange_Value)+AD596*$T596*SUMIF(Lists!$E$2:$E$133,'Quarterly Information'!$S596,Exchange_Value))/1000,AD596*SUMIF(Lists!$E$2:$E$133,$I596,Exchange_Value)/1000),1)</f>
        <v>0</v>
      </c>
      <c r="CB596" s="151">
        <f>ROUND(IF($I596="Other HFC Blend",(AE596*$L596*SUMIF(Lists!$E$2:$E$133,'Quarterly Information'!$K596,Exchange_Value)+AE596*$N596*SUMIF(Lists!$E$2:$E$133,'Quarterly Information'!$M596,Exchange_Value)+AE596*$P596*SUMIF(Lists!$E$2:$E$133,'Quarterly Information'!$O596,Exchange_Value)+AE596*$R596*SUMIF(Lists!$E$2:$E$133,'Quarterly Information'!$Q596,Exchange_Value)+AE596*$T596*SUMIF(Lists!$E$2:$E$133,'Quarterly Information'!$S596,Exchange_Value))/1000,AE596*SUMIF(Lists!$E$2:$E$133,$I596,Exchange_Value)/1000),1)</f>
        <v>0</v>
      </c>
      <c r="CC596" s="151">
        <f>ROUND(IF($I596="Other HFC Blend",(AF596*$L596*SUMIF(Lists!$E$2:$E$133,'Quarterly Information'!$K596,Exchange_Value)+AF596*$N596*SUMIF(Lists!$E$2:$E$133,'Quarterly Information'!$M596,Exchange_Value)+AF596*$P596*SUMIF(Lists!$E$2:$E$133,'Quarterly Information'!$O596,Exchange_Value)+AF596*$R596*SUMIF(Lists!$E$2:$E$133,'Quarterly Information'!$Q596,Exchange_Value)+AF596*$T596*SUMIF(Lists!$E$2:$E$133,'Quarterly Information'!$S596,Exchange_Value))/1000,AF596*SUMIF(Lists!$E$2:$E$133,$I596,Exchange_Value)/1000),1)</f>
        <v>0</v>
      </c>
    </row>
    <row r="597" spans="1:81" ht="14.1">
      <c r="A597" s="18">
        <v>555</v>
      </c>
      <c r="B597" s="46" t="str">
        <f t="shared" si="332"/>
        <v/>
      </c>
      <c r="C597" s="72"/>
      <c r="D597" s="47"/>
      <c r="E597" s="81"/>
      <c r="F597" s="48"/>
      <c r="G597" s="49"/>
      <c r="H597" s="50"/>
      <c r="I597" s="48"/>
      <c r="J597" s="104"/>
      <c r="K597" s="109"/>
      <c r="L597" s="51"/>
      <c r="M597" s="48"/>
      <c r="N597" s="51"/>
      <c r="O597" s="48"/>
      <c r="P597" s="51"/>
      <c r="Q597" s="69"/>
      <c r="R597" s="51"/>
      <c r="S597" s="69"/>
      <c r="T597" s="110"/>
      <c r="U597" s="107"/>
      <c r="V597" s="48"/>
      <c r="W597" s="52"/>
      <c r="X597" s="48"/>
      <c r="Y597" s="116"/>
      <c r="Z597" s="133"/>
      <c r="AA597" s="131"/>
      <c r="AB597" s="76"/>
      <c r="AC597" s="76"/>
      <c r="AD597" s="76"/>
      <c r="AE597" s="76"/>
      <c r="AF597" s="76"/>
      <c r="AG597" s="145"/>
      <c r="AH597"/>
      <c r="AI597" s="148">
        <f t="shared" si="296"/>
        <v>0</v>
      </c>
      <c r="AJ597" s="148">
        <f t="shared" si="297"/>
        <v>0</v>
      </c>
      <c r="AK597" s="148">
        <f t="shared" si="298"/>
        <v>0</v>
      </c>
      <c r="AL597" s="148">
        <f t="shared" si="299"/>
        <v>0</v>
      </c>
      <c r="AM597" s="148">
        <f t="shared" si="300"/>
        <v>0</v>
      </c>
      <c r="AN597" s="148">
        <f t="shared" si="301"/>
        <v>0</v>
      </c>
      <c r="AO597" s="150"/>
      <c r="AP597" s="149" t="e">
        <f t="shared" si="302"/>
        <v>#DIV/0!</v>
      </c>
      <c r="AQ597" s="149" t="e">
        <f t="shared" si="303"/>
        <v>#DIV/0!</v>
      </c>
      <c r="AR597" s="149" t="e">
        <f t="shared" si="304"/>
        <v>#DIV/0!</v>
      </c>
      <c r="AS597" s="149" t="e">
        <f t="shared" si="305"/>
        <v>#DIV/0!</v>
      </c>
      <c r="AT597" s="149" t="e">
        <f t="shared" si="306"/>
        <v>#DIV/0!</v>
      </c>
      <c r="AU597" s="148">
        <f t="shared" si="307"/>
        <v>0</v>
      </c>
      <c r="AV597" s="149" t="e">
        <f t="shared" si="308"/>
        <v>#DIV/0!</v>
      </c>
      <c r="AW597" s="149" t="e">
        <f t="shared" si="309"/>
        <v>#DIV/0!</v>
      </c>
      <c r="AX597" s="149" t="e">
        <f t="shared" si="310"/>
        <v>#DIV/0!</v>
      </c>
      <c r="AY597" s="149" t="e">
        <f t="shared" si="311"/>
        <v>#DIV/0!</v>
      </c>
      <c r="AZ597" s="149" t="e">
        <f t="shared" si="312"/>
        <v>#DIV/0!</v>
      </c>
      <c r="BA597" s="148">
        <f t="shared" si="313"/>
        <v>0</v>
      </c>
      <c r="BB597" s="149" t="e">
        <f t="shared" si="314"/>
        <v>#DIV/0!</v>
      </c>
      <c r="BC597" s="149" t="e">
        <f t="shared" si="315"/>
        <v>#DIV/0!</v>
      </c>
      <c r="BD597" s="149" t="e">
        <f t="shared" si="316"/>
        <v>#DIV/0!</v>
      </c>
      <c r="BE597" s="149" t="e">
        <f t="shared" si="317"/>
        <v>#DIV/0!</v>
      </c>
      <c r="BF597" s="149" t="e">
        <f t="shared" si="318"/>
        <v>#DIV/0!</v>
      </c>
      <c r="BG597" s="148">
        <f t="shared" si="319"/>
        <v>0</v>
      </c>
      <c r="BH597" s="149" t="e">
        <f t="shared" si="320"/>
        <v>#DIV/0!</v>
      </c>
      <c r="BI597" s="149" t="e">
        <f t="shared" si="321"/>
        <v>#DIV/0!</v>
      </c>
      <c r="BJ597" s="149" t="e">
        <f t="shared" si="322"/>
        <v>#DIV/0!</v>
      </c>
      <c r="BK597" s="149" t="e">
        <f t="shared" si="323"/>
        <v>#DIV/0!</v>
      </c>
      <c r="BL597" s="149" t="e">
        <f t="shared" si="324"/>
        <v>#DIV/0!</v>
      </c>
      <c r="BM597" s="148">
        <f t="shared" si="325"/>
        <v>0</v>
      </c>
      <c r="BN597" s="149" t="e">
        <f t="shared" si="326"/>
        <v>#DIV/0!</v>
      </c>
      <c r="BO597" s="149" t="e">
        <f t="shared" si="327"/>
        <v>#DIV/0!</v>
      </c>
      <c r="BP597" s="149" t="e">
        <f t="shared" si="328"/>
        <v>#DIV/0!</v>
      </c>
      <c r="BQ597" s="149" t="e">
        <f t="shared" si="329"/>
        <v>#DIV/0!</v>
      </c>
      <c r="BR597" s="149" t="e">
        <f t="shared" si="330"/>
        <v>#DIV/0!</v>
      </c>
      <c r="BS597" s="148">
        <f t="shared" si="331"/>
        <v>0</v>
      </c>
      <c r="BT597" s="150"/>
      <c r="BU597" s="150" t="e">
        <f>VLOOKUP(I597,Lists!$D$2:$D$19,1,FALSE)</f>
        <v>#N/A</v>
      </c>
      <c r="BV597" s="150" t="e">
        <f>VLOOKUP($I597,Blends!$B$2:$B$115,1,FALSE)</f>
        <v>#N/A</v>
      </c>
      <c r="BW597" s="150"/>
      <c r="BX597" s="151">
        <f>ROUND(IF($I597="Other HFC Blend",(AA597*$L597*SUMIF(Lists!$E$2:$E$133,'Quarterly Information'!$K597,Exchange_Value)+AA597*$N597*SUMIF(Lists!$E$2:$E$133,'Quarterly Information'!$M597,Exchange_Value)+AA597*$P597*SUMIF(Lists!$E$2:$E$133,'Quarterly Information'!$O597,Exchange_Value)+AA597*$R597*SUMIF(Lists!$E$2:$E$133,'Quarterly Information'!$Q597,Exchange_Value)+AA597*$T597*SUMIF(Lists!$E$2:$E$133,'Quarterly Information'!$S597,Exchange_Value))/1000,AA597*SUMIF(Lists!$E$2:$E$133,$I597,Exchange_Value)/1000),1)</f>
        <v>0</v>
      </c>
      <c r="BY597" s="151">
        <f>ROUND(IF($I597="Other HFC Blend",(AB597*$L597*SUMIF(Lists!$E$2:$E$133,'Quarterly Information'!$K597,Exchange_Value)+AB597*$N597*SUMIF(Lists!$E$2:$E$133,'Quarterly Information'!$M597,Exchange_Value)+AB597*$P597*SUMIF(Lists!$E$2:$E$133,'Quarterly Information'!$O597,Exchange_Value)+AB597*$R597*SUMIF(Lists!$E$2:$E$133,'Quarterly Information'!$Q597,Exchange_Value)+AB597*$T597*SUMIF(Lists!$E$2:$E$133,'Quarterly Information'!$S597,Exchange_Value))/1000,AB597*SUMIF(Lists!$E$2:$E$133,$I597,Exchange_Value)/1000),1)</f>
        <v>0</v>
      </c>
      <c r="BZ597" s="151">
        <f>ROUND(IF($I597="Other HFC Blend",(AC597*$L597*SUMIF(Lists!$E$2:$E$133,'Quarterly Information'!$K597,Exchange_Value)+AC597*$N597*SUMIF(Lists!$E$2:$E$133,'Quarterly Information'!$M597,Exchange_Value)+AC597*$P597*SUMIF(Lists!$E$2:$E$133,'Quarterly Information'!$O597,Exchange_Value)+AC597*$R597*SUMIF(Lists!$E$2:$E$133,'Quarterly Information'!$Q597,Exchange_Value)+AC597*$T597*SUMIF(Lists!$E$2:$E$133,'Quarterly Information'!$S597,Exchange_Value))/1000,AC597*SUMIF(Lists!$E$2:$E$133,$I597,Exchange_Value)/1000),1)</f>
        <v>0</v>
      </c>
      <c r="CA597" s="151">
        <f>ROUND(IF($I597="Other HFC Blend",(AD597*$L597*SUMIF(Lists!$E$2:$E$133,'Quarterly Information'!$K597,Exchange_Value)+AD597*$N597*SUMIF(Lists!$E$2:$E$133,'Quarterly Information'!$M597,Exchange_Value)+AD597*$P597*SUMIF(Lists!$E$2:$E$133,'Quarterly Information'!$O597,Exchange_Value)+AD597*$R597*SUMIF(Lists!$E$2:$E$133,'Quarterly Information'!$Q597,Exchange_Value)+AD597*$T597*SUMIF(Lists!$E$2:$E$133,'Quarterly Information'!$S597,Exchange_Value))/1000,AD597*SUMIF(Lists!$E$2:$E$133,$I597,Exchange_Value)/1000),1)</f>
        <v>0</v>
      </c>
      <c r="CB597" s="151">
        <f>ROUND(IF($I597="Other HFC Blend",(AE597*$L597*SUMIF(Lists!$E$2:$E$133,'Quarterly Information'!$K597,Exchange_Value)+AE597*$N597*SUMIF(Lists!$E$2:$E$133,'Quarterly Information'!$M597,Exchange_Value)+AE597*$P597*SUMIF(Lists!$E$2:$E$133,'Quarterly Information'!$O597,Exchange_Value)+AE597*$R597*SUMIF(Lists!$E$2:$E$133,'Quarterly Information'!$Q597,Exchange_Value)+AE597*$T597*SUMIF(Lists!$E$2:$E$133,'Quarterly Information'!$S597,Exchange_Value))/1000,AE597*SUMIF(Lists!$E$2:$E$133,$I597,Exchange_Value)/1000),1)</f>
        <v>0</v>
      </c>
      <c r="CC597" s="151">
        <f>ROUND(IF($I597="Other HFC Blend",(AF597*$L597*SUMIF(Lists!$E$2:$E$133,'Quarterly Information'!$K597,Exchange_Value)+AF597*$N597*SUMIF(Lists!$E$2:$E$133,'Quarterly Information'!$M597,Exchange_Value)+AF597*$P597*SUMIF(Lists!$E$2:$E$133,'Quarterly Information'!$O597,Exchange_Value)+AF597*$R597*SUMIF(Lists!$E$2:$E$133,'Quarterly Information'!$Q597,Exchange_Value)+AF597*$T597*SUMIF(Lists!$E$2:$E$133,'Quarterly Information'!$S597,Exchange_Value))/1000,AF597*SUMIF(Lists!$E$2:$E$133,$I597,Exchange_Value)/1000),1)</f>
        <v>0</v>
      </c>
    </row>
    <row r="598" spans="1:81" ht="14.1">
      <c r="A598" s="18">
        <v>556</v>
      </c>
      <c r="B598" s="46" t="str">
        <f t="shared" si="332"/>
        <v/>
      </c>
      <c r="C598" s="72"/>
      <c r="D598" s="47"/>
      <c r="E598" s="81"/>
      <c r="F598" s="48"/>
      <c r="G598" s="49"/>
      <c r="H598" s="50"/>
      <c r="I598" s="48"/>
      <c r="J598" s="104"/>
      <c r="K598" s="109"/>
      <c r="L598" s="51"/>
      <c r="M598" s="48"/>
      <c r="N598" s="51"/>
      <c r="O598" s="48"/>
      <c r="P598" s="51"/>
      <c r="Q598" s="69"/>
      <c r="R598" s="51"/>
      <c r="S598" s="69"/>
      <c r="T598" s="110"/>
      <c r="U598" s="107"/>
      <c r="V598" s="48"/>
      <c r="W598" s="52"/>
      <c r="X598" s="48"/>
      <c r="Y598" s="116"/>
      <c r="Z598" s="133"/>
      <c r="AA598" s="131"/>
      <c r="AB598" s="76"/>
      <c r="AC598" s="76"/>
      <c r="AD598" s="76"/>
      <c r="AE598" s="76"/>
      <c r="AF598" s="76"/>
      <c r="AG598" s="145"/>
      <c r="AH598"/>
      <c r="AI598" s="148">
        <f t="shared" si="296"/>
        <v>0</v>
      </c>
      <c r="AJ598" s="148">
        <f t="shared" si="297"/>
        <v>0</v>
      </c>
      <c r="AK598" s="148">
        <f t="shared" si="298"/>
        <v>0</v>
      </c>
      <c r="AL598" s="148">
        <f t="shared" si="299"/>
        <v>0</v>
      </c>
      <c r="AM598" s="148">
        <f t="shared" si="300"/>
        <v>0</v>
      </c>
      <c r="AN598" s="148">
        <f t="shared" si="301"/>
        <v>0</v>
      </c>
      <c r="AO598" s="150"/>
      <c r="AP598" s="149" t="e">
        <f t="shared" si="302"/>
        <v>#DIV/0!</v>
      </c>
      <c r="AQ598" s="149" t="e">
        <f t="shared" si="303"/>
        <v>#DIV/0!</v>
      </c>
      <c r="AR598" s="149" t="e">
        <f t="shared" si="304"/>
        <v>#DIV/0!</v>
      </c>
      <c r="AS598" s="149" t="e">
        <f t="shared" si="305"/>
        <v>#DIV/0!</v>
      </c>
      <c r="AT598" s="149" t="e">
        <f t="shared" si="306"/>
        <v>#DIV/0!</v>
      </c>
      <c r="AU598" s="148">
        <f t="shared" si="307"/>
        <v>0</v>
      </c>
      <c r="AV598" s="149" t="e">
        <f t="shared" si="308"/>
        <v>#DIV/0!</v>
      </c>
      <c r="AW598" s="149" t="e">
        <f t="shared" si="309"/>
        <v>#DIV/0!</v>
      </c>
      <c r="AX598" s="149" t="e">
        <f t="shared" si="310"/>
        <v>#DIV/0!</v>
      </c>
      <c r="AY598" s="149" t="e">
        <f t="shared" si="311"/>
        <v>#DIV/0!</v>
      </c>
      <c r="AZ598" s="149" t="e">
        <f t="shared" si="312"/>
        <v>#DIV/0!</v>
      </c>
      <c r="BA598" s="148">
        <f t="shared" si="313"/>
        <v>0</v>
      </c>
      <c r="BB598" s="149" t="e">
        <f t="shared" si="314"/>
        <v>#DIV/0!</v>
      </c>
      <c r="BC598" s="149" t="e">
        <f t="shared" si="315"/>
        <v>#DIV/0!</v>
      </c>
      <c r="BD598" s="149" t="e">
        <f t="shared" si="316"/>
        <v>#DIV/0!</v>
      </c>
      <c r="BE598" s="149" t="e">
        <f t="shared" si="317"/>
        <v>#DIV/0!</v>
      </c>
      <c r="BF598" s="149" t="e">
        <f t="shared" si="318"/>
        <v>#DIV/0!</v>
      </c>
      <c r="BG598" s="148">
        <f t="shared" si="319"/>
        <v>0</v>
      </c>
      <c r="BH598" s="149" t="e">
        <f t="shared" si="320"/>
        <v>#DIV/0!</v>
      </c>
      <c r="BI598" s="149" t="e">
        <f t="shared" si="321"/>
        <v>#DIV/0!</v>
      </c>
      <c r="BJ598" s="149" t="e">
        <f t="shared" si="322"/>
        <v>#DIV/0!</v>
      </c>
      <c r="BK598" s="149" t="e">
        <f t="shared" si="323"/>
        <v>#DIV/0!</v>
      </c>
      <c r="BL598" s="149" t="e">
        <f t="shared" si="324"/>
        <v>#DIV/0!</v>
      </c>
      <c r="BM598" s="148">
        <f t="shared" si="325"/>
        <v>0</v>
      </c>
      <c r="BN598" s="149" t="e">
        <f t="shared" si="326"/>
        <v>#DIV/0!</v>
      </c>
      <c r="BO598" s="149" t="e">
        <f t="shared" si="327"/>
        <v>#DIV/0!</v>
      </c>
      <c r="BP598" s="149" t="e">
        <f t="shared" si="328"/>
        <v>#DIV/0!</v>
      </c>
      <c r="BQ598" s="149" t="e">
        <f t="shared" si="329"/>
        <v>#DIV/0!</v>
      </c>
      <c r="BR598" s="149" t="e">
        <f t="shared" si="330"/>
        <v>#DIV/0!</v>
      </c>
      <c r="BS598" s="148">
        <f t="shared" si="331"/>
        <v>0</v>
      </c>
      <c r="BT598" s="150"/>
      <c r="BU598" s="150" t="e">
        <f>VLOOKUP(I598,Lists!$D$2:$D$19,1,FALSE)</f>
        <v>#N/A</v>
      </c>
      <c r="BV598" s="150" t="e">
        <f>VLOOKUP($I598,Blends!$B$2:$B$115,1,FALSE)</f>
        <v>#N/A</v>
      </c>
      <c r="BW598" s="150"/>
      <c r="BX598" s="151">
        <f>ROUND(IF($I598="Other HFC Blend",(AA598*$L598*SUMIF(Lists!$E$2:$E$133,'Quarterly Information'!$K598,Exchange_Value)+AA598*$N598*SUMIF(Lists!$E$2:$E$133,'Quarterly Information'!$M598,Exchange_Value)+AA598*$P598*SUMIF(Lists!$E$2:$E$133,'Quarterly Information'!$O598,Exchange_Value)+AA598*$R598*SUMIF(Lists!$E$2:$E$133,'Quarterly Information'!$Q598,Exchange_Value)+AA598*$T598*SUMIF(Lists!$E$2:$E$133,'Quarterly Information'!$S598,Exchange_Value))/1000,AA598*SUMIF(Lists!$E$2:$E$133,$I598,Exchange_Value)/1000),1)</f>
        <v>0</v>
      </c>
      <c r="BY598" s="151">
        <f>ROUND(IF($I598="Other HFC Blend",(AB598*$L598*SUMIF(Lists!$E$2:$E$133,'Quarterly Information'!$K598,Exchange_Value)+AB598*$N598*SUMIF(Lists!$E$2:$E$133,'Quarterly Information'!$M598,Exchange_Value)+AB598*$P598*SUMIF(Lists!$E$2:$E$133,'Quarterly Information'!$O598,Exchange_Value)+AB598*$R598*SUMIF(Lists!$E$2:$E$133,'Quarterly Information'!$Q598,Exchange_Value)+AB598*$T598*SUMIF(Lists!$E$2:$E$133,'Quarterly Information'!$S598,Exchange_Value))/1000,AB598*SUMIF(Lists!$E$2:$E$133,$I598,Exchange_Value)/1000),1)</f>
        <v>0</v>
      </c>
      <c r="BZ598" s="151">
        <f>ROUND(IF($I598="Other HFC Blend",(AC598*$L598*SUMIF(Lists!$E$2:$E$133,'Quarterly Information'!$K598,Exchange_Value)+AC598*$N598*SUMIF(Lists!$E$2:$E$133,'Quarterly Information'!$M598,Exchange_Value)+AC598*$P598*SUMIF(Lists!$E$2:$E$133,'Quarterly Information'!$O598,Exchange_Value)+AC598*$R598*SUMIF(Lists!$E$2:$E$133,'Quarterly Information'!$Q598,Exchange_Value)+AC598*$T598*SUMIF(Lists!$E$2:$E$133,'Quarterly Information'!$S598,Exchange_Value))/1000,AC598*SUMIF(Lists!$E$2:$E$133,$I598,Exchange_Value)/1000),1)</f>
        <v>0</v>
      </c>
      <c r="CA598" s="151">
        <f>ROUND(IF($I598="Other HFC Blend",(AD598*$L598*SUMIF(Lists!$E$2:$E$133,'Quarterly Information'!$K598,Exchange_Value)+AD598*$N598*SUMIF(Lists!$E$2:$E$133,'Quarterly Information'!$M598,Exchange_Value)+AD598*$P598*SUMIF(Lists!$E$2:$E$133,'Quarterly Information'!$O598,Exchange_Value)+AD598*$R598*SUMIF(Lists!$E$2:$E$133,'Quarterly Information'!$Q598,Exchange_Value)+AD598*$T598*SUMIF(Lists!$E$2:$E$133,'Quarterly Information'!$S598,Exchange_Value))/1000,AD598*SUMIF(Lists!$E$2:$E$133,$I598,Exchange_Value)/1000),1)</f>
        <v>0</v>
      </c>
      <c r="CB598" s="151">
        <f>ROUND(IF($I598="Other HFC Blend",(AE598*$L598*SUMIF(Lists!$E$2:$E$133,'Quarterly Information'!$K598,Exchange_Value)+AE598*$N598*SUMIF(Lists!$E$2:$E$133,'Quarterly Information'!$M598,Exchange_Value)+AE598*$P598*SUMIF(Lists!$E$2:$E$133,'Quarterly Information'!$O598,Exchange_Value)+AE598*$R598*SUMIF(Lists!$E$2:$E$133,'Quarterly Information'!$Q598,Exchange_Value)+AE598*$T598*SUMIF(Lists!$E$2:$E$133,'Quarterly Information'!$S598,Exchange_Value))/1000,AE598*SUMIF(Lists!$E$2:$E$133,$I598,Exchange_Value)/1000),1)</f>
        <v>0</v>
      </c>
      <c r="CC598" s="151">
        <f>ROUND(IF($I598="Other HFC Blend",(AF598*$L598*SUMIF(Lists!$E$2:$E$133,'Quarterly Information'!$K598,Exchange_Value)+AF598*$N598*SUMIF(Lists!$E$2:$E$133,'Quarterly Information'!$M598,Exchange_Value)+AF598*$P598*SUMIF(Lists!$E$2:$E$133,'Quarterly Information'!$O598,Exchange_Value)+AF598*$R598*SUMIF(Lists!$E$2:$E$133,'Quarterly Information'!$Q598,Exchange_Value)+AF598*$T598*SUMIF(Lists!$E$2:$E$133,'Quarterly Information'!$S598,Exchange_Value))/1000,AF598*SUMIF(Lists!$E$2:$E$133,$I598,Exchange_Value)/1000),1)</f>
        <v>0</v>
      </c>
    </row>
    <row r="599" spans="1:81" ht="14.1">
      <c r="A599" s="18">
        <v>557</v>
      </c>
      <c r="B599" s="46" t="str">
        <f t="shared" si="332"/>
        <v/>
      </c>
      <c r="C599" s="72"/>
      <c r="D599" s="47"/>
      <c r="E599" s="81"/>
      <c r="F599" s="48"/>
      <c r="G599" s="49"/>
      <c r="H599" s="50"/>
      <c r="I599" s="48"/>
      <c r="J599" s="104"/>
      <c r="K599" s="109"/>
      <c r="L599" s="51"/>
      <c r="M599" s="48"/>
      <c r="N599" s="51"/>
      <c r="O599" s="48"/>
      <c r="P599" s="51"/>
      <c r="Q599" s="69"/>
      <c r="R599" s="51"/>
      <c r="S599" s="69"/>
      <c r="T599" s="110"/>
      <c r="U599" s="107"/>
      <c r="V599" s="48"/>
      <c r="W599" s="52"/>
      <c r="X599" s="48"/>
      <c r="Y599" s="116"/>
      <c r="Z599" s="133"/>
      <c r="AA599" s="131"/>
      <c r="AB599" s="76"/>
      <c r="AC599" s="76"/>
      <c r="AD599" s="76"/>
      <c r="AE599" s="76"/>
      <c r="AF599" s="76"/>
      <c r="AG599" s="145"/>
      <c r="AH599"/>
      <c r="AI599" s="148">
        <f t="shared" si="296"/>
        <v>0</v>
      </c>
      <c r="AJ599" s="148">
        <f t="shared" si="297"/>
        <v>0</v>
      </c>
      <c r="AK599" s="148">
        <f t="shared" si="298"/>
        <v>0</v>
      </c>
      <c r="AL599" s="148">
        <f t="shared" si="299"/>
        <v>0</v>
      </c>
      <c r="AM599" s="148">
        <f t="shared" si="300"/>
        <v>0</v>
      </c>
      <c r="AN599" s="148">
        <f t="shared" si="301"/>
        <v>0</v>
      </c>
      <c r="AO599" s="150"/>
      <c r="AP599" s="149" t="e">
        <f t="shared" si="302"/>
        <v>#DIV/0!</v>
      </c>
      <c r="AQ599" s="149" t="e">
        <f t="shared" si="303"/>
        <v>#DIV/0!</v>
      </c>
      <c r="AR599" s="149" t="e">
        <f t="shared" si="304"/>
        <v>#DIV/0!</v>
      </c>
      <c r="AS599" s="149" t="e">
        <f t="shared" si="305"/>
        <v>#DIV/0!</v>
      </c>
      <c r="AT599" s="149" t="e">
        <f t="shared" si="306"/>
        <v>#DIV/0!</v>
      </c>
      <c r="AU599" s="148">
        <f t="shared" si="307"/>
        <v>0</v>
      </c>
      <c r="AV599" s="149" t="e">
        <f t="shared" si="308"/>
        <v>#DIV/0!</v>
      </c>
      <c r="AW599" s="149" t="e">
        <f t="shared" si="309"/>
        <v>#DIV/0!</v>
      </c>
      <c r="AX599" s="149" t="e">
        <f t="shared" si="310"/>
        <v>#DIV/0!</v>
      </c>
      <c r="AY599" s="149" t="e">
        <f t="shared" si="311"/>
        <v>#DIV/0!</v>
      </c>
      <c r="AZ599" s="149" t="e">
        <f t="shared" si="312"/>
        <v>#DIV/0!</v>
      </c>
      <c r="BA599" s="148">
        <f t="shared" si="313"/>
        <v>0</v>
      </c>
      <c r="BB599" s="149" t="e">
        <f t="shared" si="314"/>
        <v>#DIV/0!</v>
      </c>
      <c r="BC599" s="149" t="e">
        <f t="shared" si="315"/>
        <v>#DIV/0!</v>
      </c>
      <c r="BD599" s="149" t="e">
        <f t="shared" si="316"/>
        <v>#DIV/0!</v>
      </c>
      <c r="BE599" s="149" t="e">
        <f t="shared" si="317"/>
        <v>#DIV/0!</v>
      </c>
      <c r="BF599" s="149" t="e">
        <f t="shared" si="318"/>
        <v>#DIV/0!</v>
      </c>
      <c r="BG599" s="148">
        <f t="shared" si="319"/>
        <v>0</v>
      </c>
      <c r="BH599" s="149" t="e">
        <f t="shared" si="320"/>
        <v>#DIV/0!</v>
      </c>
      <c r="BI599" s="149" t="e">
        <f t="shared" si="321"/>
        <v>#DIV/0!</v>
      </c>
      <c r="BJ599" s="149" t="e">
        <f t="shared" si="322"/>
        <v>#DIV/0!</v>
      </c>
      <c r="BK599" s="149" t="e">
        <f t="shared" si="323"/>
        <v>#DIV/0!</v>
      </c>
      <c r="BL599" s="149" t="e">
        <f t="shared" si="324"/>
        <v>#DIV/0!</v>
      </c>
      <c r="BM599" s="148">
        <f t="shared" si="325"/>
        <v>0</v>
      </c>
      <c r="BN599" s="149" t="e">
        <f t="shared" si="326"/>
        <v>#DIV/0!</v>
      </c>
      <c r="BO599" s="149" t="e">
        <f t="shared" si="327"/>
        <v>#DIV/0!</v>
      </c>
      <c r="BP599" s="149" t="e">
        <f t="shared" si="328"/>
        <v>#DIV/0!</v>
      </c>
      <c r="BQ599" s="149" t="e">
        <f t="shared" si="329"/>
        <v>#DIV/0!</v>
      </c>
      <c r="BR599" s="149" t="e">
        <f t="shared" si="330"/>
        <v>#DIV/0!</v>
      </c>
      <c r="BS599" s="148">
        <f t="shared" si="331"/>
        <v>0</v>
      </c>
      <c r="BT599" s="150"/>
      <c r="BU599" s="150" t="e">
        <f>VLOOKUP(I599,Lists!$D$2:$D$19,1,FALSE)</f>
        <v>#N/A</v>
      </c>
      <c r="BV599" s="150" t="e">
        <f>VLOOKUP($I599,Blends!$B$2:$B$115,1,FALSE)</f>
        <v>#N/A</v>
      </c>
      <c r="BW599" s="150"/>
      <c r="BX599" s="151">
        <f>ROUND(IF($I599="Other HFC Blend",(AA599*$L599*SUMIF(Lists!$E$2:$E$133,'Quarterly Information'!$K599,Exchange_Value)+AA599*$N599*SUMIF(Lists!$E$2:$E$133,'Quarterly Information'!$M599,Exchange_Value)+AA599*$P599*SUMIF(Lists!$E$2:$E$133,'Quarterly Information'!$O599,Exchange_Value)+AA599*$R599*SUMIF(Lists!$E$2:$E$133,'Quarterly Information'!$Q599,Exchange_Value)+AA599*$T599*SUMIF(Lists!$E$2:$E$133,'Quarterly Information'!$S599,Exchange_Value))/1000,AA599*SUMIF(Lists!$E$2:$E$133,$I599,Exchange_Value)/1000),1)</f>
        <v>0</v>
      </c>
      <c r="BY599" s="151">
        <f>ROUND(IF($I599="Other HFC Blend",(AB599*$L599*SUMIF(Lists!$E$2:$E$133,'Quarterly Information'!$K599,Exchange_Value)+AB599*$N599*SUMIF(Lists!$E$2:$E$133,'Quarterly Information'!$M599,Exchange_Value)+AB599*$P599*SUMIF(Lists!$E$2:$E$133,'Quarterly Information'!$O599,Exchange_Value)+AB599*$R599*SUMIF(Lists!$E$2:$E$133,'Quarterly Information'!$Q599,Exchange_Value)+AB599*$T599*SUMIF(Lists!$E$2:$E$133,'Quarterly Information'!$S599,Exchange_Value))/1000,AB599*SUMIF(Lists!$E$2:$E$133,$I599,Exchange_Value)/1000),1)</f>
        <v>0</v>
      </c>
      <c r="BZ599" s="151">
        <f>ROUND(IF($I599="Other HFC Blend",(AC599*$L599*SUMIF(Lists!$E$2:$E$133,'Quarterly Information'!$K599,Exchange_Value)+AC599*$N599*SUMIF(Lists!$E$2:$E$133,'Quarterly Information'!$M599,Exchange_Value)+AC599*$P599*SUMIF(Lists!$E$2:$E$133,'Quarterly Information'!$O599,Exchange_Value)+AC599*$R599*SUMIF(Lists!$E$2:$E$133,'Quarterly Information'!$Q599,Exchange_Value)+AC599*$T599*SUMIF(Lists!$E$2:$E$133,'Quarterly Information'!$S599,Exchange_Value))/1000,AC599*SUMIF(Lists!$E$2:$E$133,$I599,Exchange_Value)/1000),1)</f>
        <v>0</v>
      </c>
      <c r="CA599" s="151">
        <f>ROUND(IF($I599="Other HFC Blend",(AD599*$L599*SUMIF(Lists!$E$2:$E$133,'Quarterly Information'!$K599,Exchange_Value)+AD599*$N599*SUMIF(Lists!$E$2:$E$133,'Quarterly Information'!$M599,Exchange_Value)+AD599*$P599*SUMIF(Lists!$E$2:$E$133,'Quarterly Information'!$O599,Exchange_Value)+AD599*$R599*SUMIF(Lists!$E$2:$E$133,'Quarterly Information'!$Q599,Exchange_Value)+AD599*$T599*SUMIF(Lists!$E$2:$E$133,'Quarterly Information'!$S599,Exchange_Value))/1000,AD599*SUMIF(Lists!$E$2:$E$133,$I599,Exchange_Value)/1000),1)</f>
        <v>0</v>
      </c>
      <c r="CB599" s="151">
        <f>ROUND(IF($I599="Other HFC Blend",(AE599*$L599*SUMIF(Lists!$E$2:$E$133,'Quarterly Information'!$K599,Exchange_Value)+AE599*$N599*SUMIF(Lists!$E$2:$E$133,'Quarterly Information'!$M599,Exchange_Value)+AE599*$P599*SUMIF(Lists!$E$2:$E$133,'Quarterly Information'!$O599,Exchange_Value)+AE599*$R599*SUMIF(Lists!$E$2:$E$133,'Quarterly Information'!$Q599,Exchange_Value)+AE599*$T599*SUMIF(Lists!$E$2:$E$133,'Quarterly Information'!$S599,Exchange_Value))/1000,AE599*SUMIF(Lists!$E$2:$E$133,$I599,Exchange_Value)/1000),1)</f>
        <v>0</v>
      </c>
      <c r="CC599" s="151">
        <f>ROUND(IF($I599="Other HFC Blend",(AF599*$L599*SUMIF(Lists!$E$2:$E$133,'Quarterly Information'!$K599,Exchange_Value)+AF599*$N599*SUMIF(Lists!$E$2:$E$133,'Quarterly Information'!$M599,Exchange_Value)+AF599*$P599*SUMIF(Lists!$E$2:$E$133,'Quarterly Information'!$O599,Exchange_Value)+AF599*$R599*SUMIF(Lists!$E$2:$E$133,'Quarterly Information'!$Q599,Exchange_Value)+AF599*$T599*SUMIF(Lists!$E$2:$E$133,'Quarterly Information'!$S599,Exchange_Value))/1000,AF599*SUMIF(Lists!$E$2:$E$133,$I599,Exchange_Value)/1000),1)</f>
        <v>0</v>
      </c>
    </row>
    <row r="600" spans="1:81" ht="14.1">
      <c r="A600" s="18">
        <v>558</v>
      </c>
      <c r="B600" s="46" t="str">
        <f t="shared" si="332"/>
        <v/>
      </c>
      <c r="C600" s="72"/>
      <c r="D600" s="47"/>
      <c r="E600" s="81"/>
      <c r="F600" s="48"/>
      <c r="G600" s="49"/>
      <c r="H600" s="50"/>
      <c r="I600" s="48"/>
      <c r="J600" s="104"/>
      <c r="K600" s="109"/>
      <c r="L600" s="51"/>
      <c r="M600" s="48"/>
      <c r="N600" s="51"/>
      <c r="O600" s="48"/>
      <c r="P600" s="51"/>
      <c r="Q600" s="69"/>
      <c r="R600" s="51"/>
      <c r="S600" s="69"/>
      <c r="T600" s="110"/>
      <c r="U600" s="107"/>
      <c r="V600" s="48"/>
      <c r="W600" s="52"/>
      <c r="X600" s="48"/>
      <c r="Y600" s="116"/>
      <c r="Z600" s="133"/>
      <c r="AA600" s="131"/>
      <c r="AB600" s="76"/>
      <c r="AC600" s="76"/>
      <c r="AD600" s="76"/>
      <c r="AE600" s="76"/>
      <c r="AF600" s="76"/>
      <c r="AG600" s="145"/>
      <c r="AH600"/>
      <c r="AI600" s="148">
        <f t="shared" si="296"/>
        <v>0</v>
      </c>
      <c r="AJ600" s="148">
        <f t="shared" si="297"/>
        <v>0</v>
      </c>
      <c r="AK600" s="148">
        <f t="shared" si="298"/>
        <v>0</v>
      </c>
      <c r="AL600" s="148">
        <f t="shared" si="299"/>
        <v>0</v>
      </c>
      <c r="AM600" s="148">
        <f t="shared" si="300"/>
        <v>0</v>
      </c>
      <c r="AN600" s="148">
        <f t="shared" si="301"/>
        <v>0</v>
      </c>
      <c r="AO600" s="150"/>
      <c r="AP600" s="149" t="e">
        <f t="shared" si="302"/>
        <v>#DIV/0!</v>
      </c>
      <c r="AQ600" s="149" t="e">
        <f t="shared" si="303"/>
        <v>#DIV/0!</v>
      </c>
      <c r="AR600" s="149" t="e">
        <f t="shared" si="304"/>
        <v>#DIV/0!</v>
      </c>
      <c r="AS600" s="149" t="e">
        <f t="shared" si="305"/>
        <v>#DIV/0!</v>
      </c>
      <c r="AT600" s="149" t="e">
        <f t="shared" si="306"/>
        <v>#DIV/0!</v>
      </c>
      <c r="AU600" s="148">
        <f t="shared" si="307"/>
        <v>0</v>
      </c>
      <c r="AV600" s="149" t="e">
        <f t="shared" si="308"/>
        <v>#DIV/0!</v>
      </c>
      <c r="AW600" s="149" t="e">
        <f t="shared" si="309"/>
        <v>#DIV/0!</v>
      </c>
      <c r="AX600" s="149" t="e">
        <f t="shared" si="310"/>
        <v>#DIV/0!</v>
      </c>
      <c r="AY600" s="149" t="e">
        <f t="shared" si="311"/>
        <v>#DIV/0!</v>
      </c>
      <c r="AZ600" s="149" t="e">
        <f t="shared" si="312"/>
        <v>#DIV/0!</v>
      </c>
      <c r="BA600" s="148">
        <f t="shared" si="313"/>
        <v>0</v>
      </c>
      <c r="BB600" s="149" t="e">
        <f t="shared" si="314"/>
        <v>#DIV/0!</v>
      </c>
      <c r="BC600" s="149" t="e">
        <f t="shared" si="315"/>
        <v>#DIV/0!</v>
      </c>
      <c r="BD600" s="149" t="e">
        <f t="shared" si="316"/>
        <v>#DIV/0!</v>
      </c>
      <c r="BE600" s="149" t="e">
        <f t="shared" si="317"/>
        <v>#DIV/0!</v>
      </c>
      <c r="BF600" s="149" t="e">
        <f t="shared" si="318"/>
        <v>#DIV/0!</v>
      </c>
      <c r="BG600" s="148">
        <f t="shared" si="319"/>
        <v>0</v>
      </c>
      <c r="BH600" s="149" t="e">
        <f t="shared" si="320"/>
        <v>#DIV/0!</v>
      </c>
      <c r="BI600" s="149" t="e">
        <f t="shared" si="321"/>
        <v>#DIV/0!</v>
      </c>
      <c r="BJ600" s="149" t="e">
        <f t="shared" si="322"/>
        <v>#DIV/0!</v>
      </c>
      <c r="BK600" s="149" t="e">
        <f t="shared" si="323"/>
        <v>#DIV/0!</v>
      </c>
      <c r="BL600" s="149" t="e">
        <f t="shared" si="324"/>
        <v>#DIV/0!</v>
      </c>
      <c r="BM600" s="148">
        <f t="shared" si="325"/>
        <v>0</v>
      </c>
      <c r="BN600" s="149" t="e">
        <f t="shared" si="326"/>
        <v>#DIV/0!</v>
      </c>
      <c r="BO600" s="149" t="e">
        <f t="shared" si="327"/>
        <v>#DIV/0!</v>
      </c>
      <c r="BP600" s="149" t="e">
        <f t="shared" si="328"/>
        <v>#DIV/0!</v>
      </c>
      <c r="BQ600" s="149" t="e">
        <f t="shared" si="329"/>
        <v>#DIV/0!</v>
      </c>
      <c r="BR600" s="149" t="e">
        <f t="shared" si="330"/>
        <v>#DIV/0!</v>
      </c>
      <c r="BS600" s="148">
        <f t="shared" si="331"/>
        <v>0</v>
      </c>
      <c r="BT600" s="150"/>
      <c r="BU600" s="150" t="e">
        <f>VLOOKUP(I600,Lists!$D$2:$D$19,1,FALSE)</f>
        <v>#N/A</v>
      </c>
      <c r="BV600" s="150" t="e">
        <f>VLOOKUP($I600,Blends!$B$2:$B$115,1,FALSE)</f>
        <v>#N/A</v>
      </c>
      <c r="BW600" s="150"/>
      <c r="BX600" s="151">
        <f>ROUND(IF($I600="Other HFC Blend",(AA600*$L600*SUMIF(Lists!$E$2:$E$133,'Quarterly Information'!$K600,Exchange_Value)+AA600*$N600*SUMIF(Lists!$E$2:$E$133,'Quarterly Information'!$M600,Exchange_Value)+AA600*$P600*SUMIF(Lists!$E$2:$E$133,'Quarterly Information'!$O600,Exchange_Value)+AA600*$R600*SUMIF(Lists!$E$2:$E$133,'Quarterly Information'!$Q600,Exchange_Value)+AA600*$T600*SUMIF(Lists!$E$2:$E$133,'Quarterly Information'!$S600,Exchange_Value))/1000,AA600*SUMIF(Lists!$E$2:$E$133,$I600,Exchange_Value)/1000),1)</f>
        <v>0</v>
      </c>
      <c r="BY600" s="151">
        <f>ROUND(IF($I600="Other HFC Blend",(AB600*$L600*SUMIF(Lists!$E$2:$E$133,'Quarterly Information'!$K600,Exchange_Value)+AB600*$N600*SUMIF(Lists!$E$2:$E$133,'Quarterly Information'!$M600,Exchange_Value)+AB600*$P600*SUMIF(Lists!$E$2:$E$133,'Quarterly Information'!$O600,Exchange_Value)+AB600*$R600*SUMIF(Lists!$E$2:$E$133,'Quarterly Information'!$Q600,Exchange_Value)+AB600*$T600*SUMIF(Lists!$E$2:$E$133,'Quarterly Information'!$S600,Exchange_Value))/1000,AB600*SUMIF(Lists!$E$2:$E$133,$I600,Exchange_Value)/1000),1)</f>
        <v>0</v>
      </c>
      <c r="BZ600" s="151">
        <f>ROUND(IF($I600="Other HFC Blend",(AC600*$L600*SUMIF(Lists!$E$2:$E$133,'Quarterly Information'!$K600,Exchange_Value)+AC600*$N600*SUMIF(Lists!$E$2:$E$133,'Quarterly Information'!$M600,Exchange_Value)+AC600*$P600*SUMIF(Lists!$E$2:$E$133,'Quarterly Information'!$O600,Exchange_Value)+AC600*$R600*SUMIF(Lists!$E$2:$E$133,'Quarterly Information'!$Q600,Exchange_Value)+AC600*$T600*SUMIF(Lists!$E$2:$E$133,'Quarterly Information'!$S600,Exchange_Value))/1000,AC600*SUMIF(Lists!$E$2:$E$133,$I600,Exchange_Value)/1000),1)</f>
        <v>0</v>
      </c>
      <c r="CA600" s="151">
        <f>ROUND(IF($I600="Other HFC Blend",(AD600*$L600*SUMIF(Lists!$E$2:$E$133,'Quarterly Information'!$K600,Exchange_Value)+AD600*$N600*SUMIF(Lists!$E$2:$E$133,'Quarterly Information'!$M600,Exchange_Value)+AD600*$P600*SUMIF(Lists!$E$2:$E$133,'Quarterly Information'!$O600,Exchange_Value)+AD600*$R600*SUMIF(Lists!$E$2:$E$133,'Quarterly Information'!$Q600,Exchange_Value)+AD600*$T600*SUMIF(Lists!$E$2:$E$133,'Quarterly Information'!$S600,Exchange_Value))/1000,AD600*SUMIF(Lists!$E$2:$E$133,$I600,Exchange_Value)/1000),1)</f>
        <v>0</v>
      </c>
      <c r="CB600" s="151">
        <f>ROUND(IF($I600="Other HFC Blend",(AE600*$L600*SUMIF(Lists!$E$2:$E$133,'Quarterly Information'!$K600,Exchange_Value)+AE600*$N600*SUMIF(Lists!$E$2:$E$133,'Quarterly Information'!$M600,Exchange_Value)+AE600*$P600*SUMIF(Lists!$E$2:$E$133,'Quarterly Information'!$O600,Exchange_Value)+AE600*$R600*SUMIF(Lists!$E$2:$E$133,'Quarterly Information'!$Q600,Exchange_Value)+AE600*$T600*SUMIF(Lists!$E$2:$E$133,'Quarterly Information'!$S600,Exchange_Value))/1000,AE600*SUMIF(Lists!$E$2:$E$133,$I600,Exchange_Value)/1000),1)</f>
        <v>0</v>
      </c>
      <c r="CC600" s="151">
        <f>ROUND(IF($I600="Other HFC Blend",(AF600*$L600*SUMIF(Lists!$E$2:$E$133,'Quarterly Information'!$K600,Exchange_Value)+AF600*$N600*SUMIF(Lists!$E$2:$E$133,'Quarterly Information'!$M600,Exchange_Value)+AF600*$P600*SUMIF(Lists!$E$2:$E$133,'Quarterly Information'!$O600,Exchange_Value)+AF600*$R600*SUMIF(Lists!$E$2:$E$133,'Quarterly Information'!$Q600,Exchange_Value)+AF600*$T600*SUMIF(Lists!$E$2:$E$133,'Quarterly Information'!$S600,Exchange_Value))/1000,AF600*SUMIF(Lists!$E$2:$E$133,$I600,Exchange_Value)/1000),1)</f>
        <v>0</v>
      </c>
    </row>
    <row r="601" spans="1:81" ht="14.1">
      <c r="A601" s="18">
        <v>559</v>
      </c>
      <c r="B601" s="46" t="str">
        <f t="shared" si="332"/>
        <v/>
      </c>
      <c r="C601" s="72"/>
      <c r="D601" s="47"/>
      <c r="E601" s="81"/>
      <c r="F601" s="48"/>
      <c r="G601" s="49"/>
      <c r="H601" s="50"/>
      <c r="I601" s="48"/>
      <c r="J601" s="104"/>
      <c r="K601" s="109"/>
      <c r="L601" s="51"/>
      <c r="M601" s="48"/>
      <c r="N601" s="51"/>
      <c r="O601" s="48"/>
      <c r="P601" s="51"/>
      <c r="Q601" s="69"/>
      <c r="R601" s="51"/>
      <c r="S601" s="69"/>
      <c r="T601" s="110"/>
      <c r="U601" s="107"/>
      <c r="V601" s="48"/>
      <c r="W601" s="52"/>
      <c r="X601" s="48"/>
      <c r="Y601" s="116"/>
      <c r="Z601" s="133"/>
      <c r="AA601" s="131"/>
      <c r="AB601" s="76"/>
      <c r="AC601" s="76"/>
      <c r="AD601" s="76"/>
      <c r="AE601" s="76"/>
      <c r="AF601" s="76"/>
      <c r="AG601" s="145"/>
      <c r="AH601"/>
      <c r="AI601" s="148">
        <f t="shared" si="296"/>
        <v>0</v>
      </c>
      <c r="AJ601" s="148">
        <f t="shared" si="297"/>
        <v>0</v>
      </c>
      <c r="AK601" s="148">
        <f t="shared" si="298"/>
        <v>0</v>
      </c>
      <c r="AL601" s="148">
        <f t="shared" si="299"/>
        <v>0</v>
      </c>
      <c r="AM601" s="148">
        <f t="shared" si="300"/>
        <v>0</v>
      </c>
      <c r="AN601" s="148">
        <f t="shared" si="301"/>
        <v>0</v>
      </c>
      <c r="AO601" s="150"/>
      <c r="AP601" s="149" t="e">
        <f t="shared" si="302"/>
        <v>#DIV/0!</v>
      </c>
      <c r="AQ601" s="149" t="e">
        <f t="shared" si="303"/>
        <v>#DIV/0!</v>
      </c>
      <c r="AR601" s="149" t="e">
        <f t="shared" si="304"/>
        <v>#DIV/0!</v>
      </c>
      <c r="AS601" s="149" t="e">
        <f t="shared" si="305"/>
        <v>#DIV/0!</v>
      </c>
      <c r="AT601" s="149" t="e">
        <f t="shared" si="306"/>
        <v>#DIV/0!</v>
      </c>
      <c r="AU601" s="148">
        <f t="shared" si="307"/>
        <v>0</v>
      </c>
      <c r="AV601" s="149" t="e">
        <f t="shared" si="308"/>
        <v>#DIV/0!</v>
      </c>
      <c r="AW601" s="149" t="e">
        <f t="shared" si="309"/>
        <v>#DIV/0!</v>
      </c>
      <c r="AX601" s="149" t="e">
        <f t="shared" si="310"/>
        <v>#DIV/0!</v>
      </c>
      <c r="AY601" s="149" t="e">
        <f t="shared" si="311"/>
        <v>#DIV/0!</v>
      </c>
      <c r="AZ601" s="149" t="e">
        <f t="shared" si="312"/>
        <v>#DIV/0!</v>
      </c>
      <c r="BA601" s="148">
        <f t="shared" si="313"/>
        <v>0</v>
      </c>
      <c r="BB601" s="149" t="e">
        <f t="shared" si="314"/>
        <v>#DIV/0!</v>
      </c>
      <c r="BC601" s="149" t="e">
        <f t="shared" si="315"/>
        <v>#DIV/0!</v>
      </c>
      <c r="BD601" s="149" t="e">
        <f t="shared" si="316"/>
        <v>#DIV/0!</v>
      </c>
      <c r="BE601" s="149" t="e">
        <f t="shared" si="317"/>
        <v>#DIV/0!</v>
      </c>
      <c r="BF601" s="149" t="e">
        <f t="shared" si="318"/>
        <v>#DIV/0!</v>
      </c>
      <c r="BG601" s="148">
        <f t="shared" si="319"/>
        <v>0</v>
      </c>
      <c r="BH601" s="149" t="e">
        <f t="shared" si="320"/>
        <v>#DIV/0!</v>
      </c>
      <c r="BI601" s="149" t="e">
        <f t="shared" si="321"/>
        <v>#DIV/0!</v>
      </c>
      <c r="BJ601" s="149" t="e">
        <f t="shared" si="322"/>
        <v>#DIV/0!</v>
      </c>
      <c r="BK601" s="149" t="e">
        <f t="shared" si="323"/>
        <v>#DIV/0!</v>
      </c>
      <c r="BL601" s="149" t="e">
        <f t="shared" si="324"/>
        <v>#DIV/0!</v>
      </c>
      <c r="BM601" s="148">
        <f t="shared" si="325"/>
        <v>0</v>
      </c>
      <c r="BN601" s="149" t="e">
        <f t="shared" si="326"/>
        <v>#DIV/0!</v>
      </c>
      <c r="BO601" s="149" t="e">
        <f t="shared" si="327"/>
        <v>#DIV/0!</v>
      </c>
      <c r="BP601" s="149" t="e">
        <f t="shared" si="328"/>
        <v>#DIV/0!</v>
      </c>
      <c r="BQ601" s="149" t="e">
        <f t="shared" si="329"/>
        <v>#DIV/0!</v>
      </c>
      <c r="BR601" s="149" t="e">
        <f t="shared" si="330"/>
        <v>#DIV/0!</v>
      </c>
      <c r="BS601" s="148">
        <f t="shared" si="331"/>
        <v>0</v>
      </c>
      <c r="BT601" s="150"/>
      <c r="BU601" s="150" t="e">
        <f>VLOOKUP(I601,Lists!$D$2:$D$19,1,FALSE)</f>
        <v>#N/A</v>
      </c>
      <c r="BV601" s="150" t="e">
        <f>VLOOKUP($I601,Blends!$B$2:$B$115,1,FALSE)</f>
        <v>#N/A</v>
      </c>
      <c r="BW601" s="150"/>
      <c r="BX601" s="151">
        <f>ROUND(IF($I601="Other HFC Blend",(AA601*$L601*SUMIF(Lists!$E$2:$E$133,'Quarterly Information'!$K601,Exchange_Value)+AA601*$N601*SUMIF(Lists!$E$2:$E$133,'Quarterly Information'!$M601,Exchange_Value)+AA601*$P601*SUMIF(Lists!$E$2:$E$133,'Quarterly Information'!$O601,Exchange_Value)+AA601*$R601*SUMIF(Lists!$E$2:$E$133,'Quarterly Information'!$Q601,Exchange_Value)+AA601*$T601*SUMIF(Lists!$E$2:$E$133,'Quarterly Information'!$S601,Exchange_Value))/1000,AA601*SUMIF(Lists!$E$2:$E$133,$I601,Exchange_Value)/1000),1)</f>
        <v>0</v>
      </c>
      <c r="BY601" s="151">
        <f>ROUND(IF($I601="Other HFC Blend",(AB601*$L601*SUMIF(Lists!$E$2:$E$133,'Quarterly Information'!$K601,Exchange_Value)+AB601*$N601*SUMIF(Lists!$E$2:$E$133,'Quarterly Information'!$M601,Exchange_Value)+AB601*$P601*SUMIF(Lists!$E$2:$E$133,'Quarterly Information'!$O601,Exchange_Value)+AB601*$R601*SUMIF(Lists!$E$2:$E$133,'Quarterly Information'!$Q601,Exchange_Value)+AB601*$T601*SUMIF(Lists!$E$2:$E$133,'Quarterly Information'!$S601,Exchange_Value))/1000,AB601*SUMIF(Lists!$E$2:$E$133,$I601,Exchange_Value)/1000),1)</f>
        <v>0</v>
      </c>
      <c r="BZ601" s="151">
        <f>ROUND(IF($I601="Other HFC Blend",(AC601*$L601*SUMIF(Lists!$E$2:$E$133,'Quarterly Information'!$K601,Exchange_Value)+AC601*$N601*SUMIF(Lists!$E$2:$E$133,'Quarterly Information'!$M601,Exchange_Value)+AC601*$P601*SUMIF(Lists!$E$2:$E$133,'Quarterly Information'!$O601,Exchange_Value)+AC601*$R601*SUMIF(Lists!$E$2:$E$133,'Quarterly Information'!$Q601,Exchange_Value)+AC601*$T601*SUMIF(Lists!$E$2:$E$133,'Quarterly Information'!$S601,Exchange_Value))/1000,AC601*SUMIF(Lists!$E$2:$E$133,$I601,Exchange_Value)/1000),1)</f>
        <v>0</v>
      </c>
      <c r="CA601" s="151">
        <f>ROUND(IF($I601="Other HFC Blend",(AD601*$L601*SUMIF(Lists!$E$2:$E$133,'Quarterly Information'!$K601,Exchange_Value)+AD601*$N601*SUMIF(Lists!$E$2:$E$133,'Quarterly Information'!$M601,Exchange_Value)+AD601*$P601*SUMIF(Lists!$E$2:$E$133,'Quarterly Information'!$O601,Exchange_Value)+AD601*$R601*SUMIF(Lists!$E$2:$E$133,'Quarterly Information'!$Q601,Exchange_Value)+AD601*$T601*SUMIF(Lists!$E$2:$E$133,'Quarterly Information'!$S601,Exchange_Value))/1000,AD601*SUMIF(Lists!$E$2:$E$133,$I601,Exchange_Value)/1000),1)</f>
        <v>0</v>
      </c>
      <c r="CB601" s="151">
        <f>ROUND(IF($I601="Other HFC Blend",(AE601*$L601*SUMIF(Lists!$E$2:$E$133,'Quarterly Information'!$K601,Exchange_Value)+AE601*$N601*SUMIF(Lists!$E$2:$E$133,'Quarterly Information'!$M601,Exchange_Value)+AE601*$P601*SUMIF(Lists!$E$2:$E$133,'Quarterly Information'!$O601,Exchange_Value)+AE601*$R601*SUMIF(Lists!$E$2:$E$133,'Quarterly Information'!$Q601,Exchange_Value)+AE601*$T601*SUMIF(Lists!$E$2:$E$133,'Quarterly Information'!$S601,Exchange_Value))/1000,AE601*SUMIF(Lists!$E$2:$E$133,$I601,Exchange_Value)/1000),1)</f>
        <v>0</v>
      </c>
      <c r="CC601" s="151">
        <f>ROUND(IF($I601="Other HFC Blend",(AF601*$L601*SUMIF(Lists!$E$2:$E$133,'Quarterly Information'!$K601,Exchange_Value)+AF601*$N601*SUMIF(Lists!$E$2:$E$133,'Quarterly Information'!$M601,Exchange_Value)+AF601*$P601*SUMIF(Lists!$E$2:$E$133,'Quarterly Information'!$O601,Exchange_Value)+AF601*$R601*SUMIF(Lists!$E$2:$E$133,'Quarterly Information'!$Q601,Exchange_Value)+AF601*$T601*SUMIF(Lists!$E$2:$E$133,'Quarterly Information'!$S601,Exchange_Value))/1000,AF601*SUMIF(Lists!$E$2:$E$133,$I601,Exchange_Value)/1000),1)</f>
        <v>0</v>
      </c>
    </row>
    <row r="602" spans="1:81" ht="14.1">
      <c r="A602" s="18">
        <v>560</v>
      </c>
      <c r="B602" s="46" t="str">
        <f t="shared" si="332"/>
        <v/>
      </c>
      <c r="C602" s="72"/>
      <c r="D602" s="47"/>
      <c r="E602" s="81"/>
      <c r="F602" s="48"/>
      <c r="G602" s="49"/>
      <c r="H602" s="50"/>
      <c r="I602" s="48"/>
      <c r="J602" s="104"/>
      <c r="K602" s="109"/>
      <c r="L602" s="51"/>
      <c r="M602" s="48"/>
      <c r="N602" s="51"/>
      <c r="O602" s="48"/>
      <c r="P602" s="51"/>
      <c r="Q602" s="69"/>
      <c r="R602" s="51"/>
      <c r="S602" s="69"/>
      <c r="T602" s="110"/>
      <c r="U602" s="107"/>
      <c r="V602" s="48"/>
      <c r="W602" s="52"/>
      <c r="X602" s="48"/>
      <c r="Y602" s="116"/>
      <c r="Z602" s="133"/>
      <c r="AA602" s="131"/>
      <c r="AB602" s="76"/>
      <c r="AC602" s="76"/>
      <c r="AD602" s="76"/>
      <c r="AE602" s="76"/>
      <c r="AF602" s="76"/>
      <c r="AG602" s="145"/>
      <c r="AH602"/>
      <c r="AI602" s="148">
        <f t="shared" si="296"/>
        <v>0</v>
      </c>
      <c r="AJ602" s="148">
        <f t="shared" si="297"/>
        <v>0</v>
      </c>
      <c r="AK602" s="148">
        <f t="shared" si="298"/>
        <v>0</v>
      </c>
      <c r="AL602" s="148">
        <f t="shared" si="299"/>
        <v>0</v>
      </c>
      <c r="AM602" s="148">
        <f t="shared" si="300"/>
        <v>0</v>
      </c>
      <c r="AN602" s="148">
        <f t="shared" si="301"/>
        <v>0</v>
      </c>
      <c r="AO602" s="150"/>
      <c r="AP602" s="149" t="e">
        <f t="shared" si="302"/>
        <v>#DIV/0!</v>
      </c>
      <c r="AQ602" s="149" t="e">
        <f t="shared" si="303"/>
        <v>#DIV/0!</v>
      </c>
      <c r="AR602" s="149" t="e">
        <f t="shared" si="304"/>
        <v>#DIV/0!</v>
      </c>
      <c r="AS602" s="149" t="e">
        <f t="shared" si="305"/>
        <v>#DIV/0!</v>
      </c>
      <c r="AT602" s="149" t="e">
        <f t="shared" si="306"/>
        <v>#DIV/0!</v>
      </c>
      <c r="AU602" s="148">
        <f t="shared" si="307"/>
        <v>0</v>
      </c>
      <c r="AV602" s="149" t="e">
        <f t="shared" si="308"/>
        <v>#DIV/0!</v>
      </c>
      <c r="AW602" s="149" t="e">
        <f t="shared" si="309"/>
        <v>#DIV/0!</v>
      </c>
      <c r="AX602" s="149" t="e">
        <f t="shared" si="310"/>
        <v>#DIV/0!</v>
      </c>
      <c r="AY602" s="149" t="e">
        <f t="shared" si="311"/>
        <v>#DIV/0!</v>
      </c>
      <c r="AZ602" s="149" t="e">
        <f t="shared" si="312"/>
        <v>#DIV/0!</v>
      </c>
      <c r="BA602" s="148">
        <f t="shared" si="313"/>
        <v>0</v>
      </c>
      <c r="BB602" s="149" t="e">
        <f t="shared" si="314"/>
        <v>#DIV/0!</v>
      </c>
      <c r="BC602" s="149" t="e">
        <f t="shared" si="315"/>
        <v>#DIV/0!</v>
      </c>
      <c r="BD602" s="149" t="e">
        <f t="shared" si="316"/>
        <v>#DIV/0!</v>
      </c>
      <c r="BE602" s="149" t="e">
        <f t="shared" si="317"/>
        <v>#DIV/0!</v>
      </c>
      <c r="BF602" s="149" t="e">
        <f t="shared" si="318"/>
        <v>#DIV/0!</v>
      </c>
      <c r="BG602" s="148">
        <f t="shared" si="319"/>
        <v>0</v>
      </c>
      <c r="BH602" s="149" t="e">
        <f t="shared" si="320"/>
        <v>#DIV/0!</v>
      </c>
      <c r="BI602" s="149" t="e">
        <f t="shared" si="321"/>
        <v>#DIV/0!</v>
      </c>
      <c r="BJ602" s="149" t="e">
        <f t="shared" si="322"/>
        <v>#DIV/0!</v>
      </c>
      <c r="BK602" s="149" t="e">
        <f t="shared" si="323"/>
        <v>#DIV/0!</v>
      </c>
      <c r="BL602" s="149" t="e">
        <f t="shared" si="324"/>
        <v>#DIV/0!</v>
      </c>
      <c r="BM602" s="148">
        <f t="shared" si="325"/>
        <v>0</v>
      </c>
      <c r="BN602" s="149" t="e">
        <f t="shared" si="326"/>
        <v>#DIV/0!</v>
      </c>
      <c r="BO602" s="149" t="e">
        <f t="shared" si="327"/>
        <v>#DIV/0!</v>
      </c>
      <c r="BP602" s="149" t="e">
        <f t="shared" si="328"/>
        <v>#DIV/0!</v>
      </c>
      <c r="BQ602" s="149" t="e">
        <f t="shared" si="329"/>
        <v>#DIV/0!</v>
      </c>
      <c r="BR602" s="149" t="e">
        <f t="shared" si="330"/>
        <v>#DIV/0!</v>
      </c>
      <c r="BS602" s="148">
        <f t="shared" si="331"/>
        <v>0</v>
      </c>
      <c r="BT602" s="150"/>
      <c r="BU602" s="150" t="e">
        <f>VLOOKUP(I602,Lists!$D$2:$D$19,1,FALSE)</f>
        <v>#N/A</v>
      </c>
      <c r="BV602" s="150" t="e">
        <f>VLOOKUP($I602,Blends!$B$2:$B$115,1,FALSE)</f>
        <v>#N/A</v>
      </c>
      <c r="BW602" s="150"/>
      <c r="BX602" s="151">
        <f>ROUND(IF($I602="Other HFC Blend",(AA602*$L602*SUMIF(Lists!$E$2:$E$133,'Quarterly Information'!$K602,Exchange_Value)+AA602*$N602*SUMIF(Lists!$E$2:$E$133,'Quarterly Information'!$M602,Exchange_Value)+AA602*$P602*SUMIF(Lists!$E$2:$E$133,'Quarterly Information'!$O602,Exchange_Value)+AA602*$R602*SUMIF(Lists!$E$2:$E$133,'Quarterly Information'!$Q602,Exchange_Value)+AA602*$T602*SUMIF(Lists!$E$2:$E$133,'Quarterly Information'!$S602,Exchange_Value))/1000,AA602*SUMIF(Lists!$E$2:$E$133,$I602,Exchange_Value)/1000),1)</f>
        <v>0</v>
      </c>
      <c r="BY602" s="151">
        <f>ROUND(IF($I602="Other HFC Blend",(AB602*$L602*SUMIF(Lists!$E$2:$E$133,'Quarterly Information'!$K602,Exchange_Value)+AB602*$N602*SUMIF(Lists!$E$2:$E$133,'Quarterly Information'!$M602,Exchange_Value)+AB602*$P602*SUMIF(Lists!$E$2:$E$133,'Quarterly Information'!$O602,Exchange_Value)+AB602*$R602*SUMIF(Lists!$E$2:$E$133,'Quarterly Information'!$Q602,Exchange_Value)+AB602*$T602*SUMIF(Lists!$E$2:$E$133,'Quarterly Information'!$S602,Exchange_Value))/1000,AB602*SUMIF(Lists!$E$2:$E$133,$I602,Exchange_Value)/1000),1)</f>
        <v>0</v>
      </c>
      <c r="BZ602" s="151">
        <f>ROUND(IF($I602="Other HFC Blend",(AC602*$L602*SUMIF(Lists!$E$2:$E$133,'Quarterly Information'!$K602,Exchange_Value)+AC602*$N602*SUMIF(Lists!$E$2:$E$133,'Quarterly Information'!$M602,Exchange_Value)+AC602*$P602*SUMIF(Lists!$E$2:$E$133,'Quarterly Information'!$O602,Exchange_Value)+AC602*$R602*SUMIF(Lists!$E$2:$E$133,'Quarterly Information'!$Q602,Exchange_Value)+AC602*$T602*SUMIF(Lists!$E$2:$E$133,'Quarterly Information'!$S602,Exchange_Value))/1000,AC602*SUMIF(Lists!$E$2:$E$133,$I602,Exchange_Value)/1000),1)</f>
        <v>0</v>
      </c>
      <c r="CA602" s="151">
        <f>ROUND(IF($I602="Other HFC Blend",(AD602*$L602*SUMIF(Lists!$E$2:$E$133,'Quarterly Information'!$K602,Exchange_Value)+AD602*$N602*SUMIF(Lists!$E$2:$E$133,'Quarterly Information'!$M602,Exchange_Value)+AD602*$P602*SUMIF(Lists!$E$2:$E$133,'Quarterly Information'!$O602,Exchange_Value)+AD602*$R602*SUMIF(Lists!$E$2:$E$133,'Quarterly Information'!$Q602,Exchange_Value)+AD602*$T602*SUMIF(Lists!$E$2:$E$133,'Quarterly Information'!$S602,Exchange_Value))/1000,AD602*SUMIF(Lists!$E$2:$E$133,$I602,Exchange_Value)/1000),1)</f>
        <v>0</v>
      </c>
      <c r="CB602" s="151">
        <f>ROUND(IF($I602="Other HFC Blend",(AE602*$L602*SUMIF(Lists!$E$2:$E$133,'Quarterly Information'!$K602,Exchange_Value)+AE602*$N602*SUMIF(Lists!$E$2:$E$133,'Quarterly Information'!$M602,Exchange_Value)+AE602*$P602*SUMIF(Lists!$E$2:$E$133,'Quarterly Information'!$O602,Exchange_Value)+AE602*$R602*SUMIF(Lists!$E$2:$E$133,'Quarterly Information'!$Q602,Exchange_Value)+AE602*$T602*SUMIF(Lists!$E$2:$E$133,'Quarterly Information'!$S602,Exchange_Value))/1000,AE602*SUMIF(Lists!$E$2:$E$133,$I602,Exchange_Value)/1000),1)</f>
        <v>0</v>
      </c>
      <c r="CC602" s="151">
        <f>ROUND(IF($I602="Other HFC Blend",(AF602*$L602*SUMIF(Lists!$E$2:$E$133,'Quarterly Information'!$K602,Exchange_Value)+AF602*$N602*SUMIF(Lists!$E$2:$E$133,'Quarterly Information'!$M602,Exchange_Value)+AF602*$P602*SUMIF(Lists!$E$2:$E$133,'Quarterly Information'!$O602,Exchange_Value)+AF602*$R602*SUMIF(Lists!$E$2:$E$133,'Quarterly Information'!$Q602,Exchange_Value)+AF602*$T602*SUMIF(Lists!$E$2:$E$133,'Quarterly Information'!$S602,Exchange_Value))/1000,AF602*SUMIF(Lists!$E$2:$E$133,$I602,Exchange_Value)/1000),1)</f>
        <v>0</v>
      </c>
    </row>
    <row r="603" spans="1:81" ht="14.1">
      <c r="A603" s="18">
        <v>561</v>
      </c>
      <c r="B603" s="46" t="str">
        <f t="shared" si="332"/>
        <v/>
      </c>
      <c r="C603" s="72"/>
      <c r="D603" s="47"/>
      <c r="E603" s="81"/>
      <c r="F603" s="48"/>
      <c r="G603" s="49"/>
      <c r="H603" s="50"/>
      <c r="I603" s="48"/>
      <c r="J603" s="104"/>
      <c r="K603" s="109"/>
      <c r="L603" s="51"/>
      <c r="M603" s="48"/>
      <c r="N603" s="51"/>
      <c r="O603" s="48"/>
      <c r="P603" s="51"/>
      <c r="Q603" s="69"/>
      <c r="R603" s="51"/>
      <c r="S603" s="69"/>
      <c r="T603" s="110"/>
      <c r="U603" s="107"/>
      <c r="V603" s="48"/>
      <c r="W603" s="52"/>
      <c r="X603" s="48"/>
      <c r="Y603" s="116"/>
      <c r="Z603" s="133"/>
      <c r="AA603" s="131"/>
      <c r="AB603" s="76"/>
      <c r="AC603" s="76"/>
      <c r="AD603" s="76"/>
      <c r="AE603" s="76"/>
      <c r="AF603" s="76"/>
      <c r="AG603" s="145"/>
      <c r="AH603"/>
      <c r="AI603" s="148">
        <f t="shared" si="296"/>
        <v>0</v>
      </c>
      <c r="AJ603" s="148">
        <f t="shared" si="297"/>
        <v>0</v>
      </c>
      <c r="AK603" s="148">
        <f t="shared" si="298"/>
        <v>0</v>
      </c>
      <c r="AL603" s="148">
        <f t="shared" si="299"/>
        <v>0</v>
      </c>
      <c r="AM603" s="148">
        <f t="shared" si="300"/>
        <v>0</v>
      </c>
      <c r="AN603" s="148">
        <f t="shared" si="301"/>
        <v>0</v>
      </c>
      <c r="AO603" s="150"/>
      <c r="AP603" s="149" t="e">
        <f t="shared" si="302"/>
        <v>#DIV/0!</v>
      </c>
      <c r="AQ603" s="149" t="e">
        <f t="shared" si="303"/>
        <v>#DIV/0!</v>
      </c>
      <c r="AR603" s="149" t="e">
        <f t="shared" si="304"/>
        <v>#DIV/0!</v>
      </c>
      <c r="AS603" s="149" t="e">
        <f t="shared" si="305"/>
        <v>#DIV/0!</v>
      </c>
      <c r="AT603" s="149" t="e">
        <f t="shared" si="306"/>
        <v>#DIV/0!</v>
      </c>
      <c r="AU603" s="148">
        <f t="shared" si="307"/>
        <v>0</v>
      </c>
      <c r="AV603" s="149" t="e">
        <f t="shared" si="308"/>
        <v>#DIV/0!</v>
      </c>
      <c r="AW603" s="149" t="e">
        <f t="shared" si="309"/>
        <v>#DIV/0!</v>
      </c>
      <c r="AX603" s="149" t="e">
        <f t="shared" si="310"/>
        <v>#DIV/0!</v>
      </c>
      <c r="AY603" s="149" t="e">
        <f t="shared" si="311"/>
        <v>#DIV/0!</v>
      </c>
      <c r="AZ603" s="149" t="e">
        <f t="shared" si="312"/>
        <v>#DIV/0!</v>
      </c>
      <c r="BA603" s="148">
        <f t="shared" si="313"/>
        <v>0</v>
      </c>
      <c r="BB603" s="149" t="e">
        <f t="shared" si="314"/>
        <v>#DIV/0!</v>
      </c>
      <c r="BC603" s="149" t="e">
        <f t="shared" si="315"/>
        <v>#DIV/0!</v>
      </c>
      <c r="BD603" s="149" t="e">
        <f t="shared" si="316"/>
        <v>#DIV/0!</v>
      </c>
      <c r="BE603" s="149" t="e">
        <f t="shared" si="317"/>
        <v>#DIV/0!</v>
      </c>
      <c r="BF603" s="149" t="e">
        <f t="shared" si="318"/>
        <v>#DIV/0!</v>
      </c>
      <c r="BG603" s="148">
        <f t="shared" si="319"/>
        <v>0</v>
      </c>
      <c r="BH603" s="149" t="e">
        <f t="shared" si="320"/>
        <v>#DIV/0!</v>
      </c>
      <c r="BI603" s="149" t="e">
        <f t="shared" si="321"/>
        <v>#DIV/0!</v>
      </c>
      <c r="BJ603" s="149" t="e">
        <f t="shared" si="322"/>
        <v>#DIV/0!</v>
      </c>
      <c r="BK603" s="149" t="e">
        <f t="shared" si="323"/>
        <v>#DIV/0!</v>
      </c>
      <c r="BL603" s="149" t="e">
        <f t="shared" si="324"/>
        <v>#DIV/0!</v>
      </c>
      <c r="BM603" s="148">
        <f t="shared" si="325"/>
        <v>0</v>
      </c>
      <c r="BN603" s="149" t="e">
        <f t="shared" si="326"/>
        <v>#DIV/0!</v>
      </c>
      <c r="BO603" s="149" t="e">
        <f t="shared" si="327"/>
        <v>#DIV/0!</v>
      </c>
      <c r="BP603" s="149" t="e">
        <f t="shared" si="328"/>
        <v>#DIV/0!</v>
      </c>
      <c r="BQ603" s="149" t="e">
        <f t="shared" si="329"/>
        <v>#DIV/0!</v>
      </c>
      <c r="BR603" s="149" t="e">
        <f t="shared" si="330"/>
        <v>#DIV/0!</v>
      </c>
      <c r="BS603" s="148">
        <f t="shared" si="331"/>
        <v>0</v>
      </c>
      <c r="BT603" s="150"/>
      <c r="BU603" s="150" t="e">
        <f>VLOOKUP(I603,Lists!$D$2:$D$19,1,FALSE)</f>
        <v>#N/A</v>
      </c>
      <c r="BV603" s="150" t="e">
        <f>VLOOKUP($I603,Blends!$B$2:$B$115,1,FALSE)</f>
        <v>#N/A</v>
      </c>
      <c r="BW603" s="150"/>
      <c r="BX603" s="151">
        <f>ROUND(IF($I603="Other HFC Blend",(AA603*$L603*SUMIF(Lists!$E$2:$E$133,'Quarterly Information'!$K603,Exchange_Value)+AA603*$N603*SUMIF(Lists!$E$2:$E$133,'Quarterly Information'!$M603,Exchange_Value)+AA603*$P603*SUMIF(Lists!$E$2:$E$133,'Quarterly Information'!$O603,Exchange_Value)+AA603*$R603*SUMIF(Lists!$E$2:$E$133,'Quarterly Information'!$Q603,Exchange_Value)+AA603*$T603*SUMIF(Lists!$E$2:$E$133,'Quarterly Information'!$S603,Exchange_Value))/1000,AA603*SUMIF(Lists!$E$2:$E$133,$I603,Exchange_Value)/1000),1)</f>
        <v>0</v>
      </c>
      <c r="BY603" s="151">
        <f>ROUND(IF($I603="Other HFC Blend",(AB603*$L603*SUMIF(Lists!$E$2:$E$133,'Quarterly Information'!$K603,Exchange_Value)+AB603*$N603*SUMIF(Lists!$E$2:$E$133,'Quarterly Information'!$M603,Exchange_Value)+AB603*$P603*SUMIF(Lists!$E$2:$E$133,'Quarterly Information'!$O603,Exchange_Value)+AB603*$R603*SUMIF(Lists!$E$2:$E$133,'Quarterly Information'!$Q603,Exchange_Value)+AB603*$T603*SUMIF(Lists!$E$2:$E$133,'Quarterly Information'!$S603,Exchange_Value))/1000,AB603*SUMIF(Lists!$E$2:$E$133,$I603,Exchange_Value)/1000),1)</f>
        <v>0</v>
      </c>
      <c r="BZ603" s="151">
        <f>ROUND(IF($I603="Other HFC Blend",(AC603*$L603*SUMIF(Lists!$E$2:$E$133,'Quarterly Information'!$K603,Exchange_Value)+AC603*$N603*SUMIF(Lists!$E$2:$E$133,'Quarterly Information'!$M603,Exchange_Value)+AC603*$P603*SUMIF(Lists!$E$2:$E$133,'Quarterly Information'!$O603,Exchange_Value)+AC603*$R603*SUMIF(Lists!$E$2:$E$133,'Quarterly Information'!$Q603,Exchange_Value)+AC603*$T603*SUMIF(Lists!$E$2:$E$133,'Quarterly Information'!$S603,Exchange_Value))/1000,AC603*SUMIF(Lists!$E$2:$E$133,$I603,Exchange_Value)/1000),1)</f>
        <v>0</v>
      </c>
      <c r="CA603" s="151">
        <f>ROUND(IF($I603="Other HFC Blend",(AD603*$L603*SUMIF(Lists!$E$2:$E$133,'Quarterly Information'!$K603,Exchange_Value)+AD603*$N603*SUMIF(Lists!$E$2:$E$133,'Quarterly Information'!$M603,Exchange_Value)+AD603*$P603*SUMIF(Lists!$E$2:$E$133,'Quarterly Information'!$O603,Exchange_Value)+AD603*$R603*SUMIF(Lists!$E$2:$E$133,'Quarterly Information'!$Q603,Exchange_Value)+AD603*$T603*SUMIF(Lists!$E$2:$E$133,'Quarterly Information'!$S603,Exchange_Value))/1000,AD603*SUMIF(Lists!$E$2:$E$133,$I603,Exchange_Value)/1000),1)</f>
        <v>0</v>
      </c>
      <c r="CB603" s="151">
        <f>ROUND(IF($I603="Other HFC Blend",(AE603*$L603*SUMIF(Lists!$E$2:$E$133,'Quarterly Information'!$K603,Exchange_Value)+AE603*$N603*SUMIF(Lists!$E$2:$E$133,'Quarterly Information'!$M603,Exchange_Value)+AE603*$P603*SUMIF(Lists!$E$2:$E$133,'Quarterly Information'!$O603,Exchange_Value)+AE603*$R603*SUMIF(Lists!$E$2:$E$133,'Quarterly Information'!$Q603,Exchange_Value)+AE603*$T603*SUMIF(Lists!$E$2:$E$133,'Quarterly Information'!$S603,Exchange_Value))/1000,AE603*SUMIF(Lists!$E$2:$E$133,$I603,Exchange_Value)/1000),1)</f>
        <v>0</v>
      </c>
      <c r="CC603" s="151">
        <f>ROUND(IF($I603="Other HFC Blend",(AF603*$L603*SUMIF(Lists!$E$2:$E$133,'Quarterly Information'!$K603,Exchange_Value)+AF603*$N603*SUMIF(Lists!$E$2:$E$133,'Quarterly Information'!$M603,Exchange_Value)+AF603*$P603*SUMIF(Lists!$E$2:$E$133,'Quarterly Information'!$O603,Exchange_Value)+AF603*$R603*SUMIF(Lists!$E$2:$E$133,'Quarterly Information'!$Q603,Exchange_Value)+AF603*$T603*SUMIF(Lists!$E$2:$E$133,'Quarterly Information'!$S603,Exchange_Value))/1000,AF603*SUMIF(Lists!$E$2:$E$133,$I603,Exchange_Value)/1000),1)</f>
        <v>0</v>
      </c>
    </row>
    <row r="604" spans="1:81" ht="14.1">
      <c r="A604" s="18">
        <v>562</v>
      </c>
      <c r="B604" s="46" t="str">
        <f t="shared" si="332"/>
        <v/>
      </c>
      <c r="C604" s="72"/>
      <c r="D604" s="47"/>
      <c r="E604" s="81"/>
      <c r="F604" s="48"/>
      <c r="G604" s="49"/>
      <c r="H604" s="50"/>
      <c r="I604" s="48"/>
      <c r="J604" s="104"/>
      <c r="K604" s="109"/>
      <c r="L604" s="51"/>
      <c r="M604" s="48"/>
      <c r="N604" s="51"/>
      <c r="O604" s="48"/>
      <c r="P604" s="51"/>
      <c r="Q604" s="69"/>
      <c r="R604" s="51"/>
      <c r="S604" s="69"/>
      <c r="T604" s="110"/>
      <c r="U604" s="107"/>
      <c r="V604" s="48"/>
      <c r="W604" s="52"/>
      <c r="X604" s="48"/>
      <c r="Y604" s="116"/>
      <c r="Z604" s="133"/>
      <c r="AA604" s="131"/>
      <c r="AB604" s="76"/>
      <c r="AC604" s="76"/>
      <c r="AD604" s="76"/>
      <c r="AE604" s="76"/>
      <c r="AF604" s="76"/>
      <c r="AG604" s="145"/>
      <c r="AH604"/>
      <c r="AI604" s="148">
        <f t="shared" si="296"/>
        <v>0</v>
      </c>
      <c r="AJ604" s="148">
        <f t="shared" si="297"/>
        <v>0</v>
      </c>
      <c r="AK604" s="148">
        <f t="shared" si="298"/>
        <v>0</v>
      </c>
      <c r="AL604" s="148">
        <f t="shared" si="299"/>
        <v>0</v>
      </c>
      <c r="AM604" s="148">
        <f t="shared" si="300"/>
        <v>0</v>
      </c>
      <c r="AN604" s="148">
        <f t="shared" si="301"/>
        <v>0</v>
      </c>
      <c r="AO604" s="150"/>
      <c r="AP604" s="149" t="e">
        <f t="shared" si="302"/>
        <v>#DIV/0!</v>
      </c>
      <c r="AQ604" s="149" t="e">
        <f t="shared" si="303"/>
        <v>#DIV/0!</v>
      </c>
      <c r="AR604" s="149" t="e">
        <f t="shared" si="304"/>
        <v>#DIV/0!</v>
      </c>
      <c r="AS604" s="149" t="e">
        <f t="shared" si="305"/>
        <v>#DIV/0!</v>
      </c>
      <c r="AT604" s="149" t="e">
        <f t="shared" si="306"/>
        <v>#DIV/0!</v>
      </c>
      <c r="AU604" s="148">
        <f t="shared" si="307"/>
        <v>0</v>
      </c>
      <c r="AV604" s="149" t="e">
        <f t="shared" si="308"/>
        <v>#DIV/0!</v>
      </c>
      <c r="AW604" s="149" t="e">
        <f t="shared" si="309"/>
        <v>#DIV/0!</v>
      </c>
      <c r="AX604" s="149" t="e">
        <f t="shared" si="310"/>
        <v>#DIV/0!</v>
      </c>
      <c r="AY604" s="149" t="e">
        <f t="shared" si="311"/>
        <v>#DIV/0!</v>
      </c>
      <c r="AZ604" s="149" t="e">
        <f t="shared" si="312"/>
        <v>#DIV/0!</v>
      </c>
      <c r="BA604" s="148">
        <f t="shared" si="313"/>
        <v>0</v>
      </c>
      <c r="BB604" s="149" t="e">
        <f t="shared" si="314"/>
        <v>#DIV/0!</v>
      </c>
      <c r="BC604" s="149" t="e">
        <f t="shared" si="315"/>
        <v>#DIV/0!</v>
      </c>
      <c r="BD604" s="149" t="e">
        <f t="shared" si="316"/>
        <v>#DIV/0!</v>
      </c>
      <c r="BE604" s="149" t="e">
        <f t="shared" si="317"/>
        <v>#DIV/0!</v>
      </c>
      <c r="BF604" s="149" t="e">
        <f t="shared" si="318"/>
        <v>#DIV/0!</v>
      </c>
      <c r="BG604" s="148">
        <f t="shared" si="319"/>
        <v>0</v>
      </c>
      <c r="BH604" s="149" t="e">
        <f t="shared" si="320"/>
        <v>#DIV/0!</v>
      </c>
      <c r="BI604" s="149" t="e">
        <f t="shared" si="321"/>
        <v>#DIV/0!</v>
      </c>
      <c r="BJ604" s="149" t="e">
        <f t="shared" si="322"/>
        <v>#DIV/0!</v>
      </c>
      <c r="BK604" s="149" t="e">
        <f t="shared" si="323"/>
        <v>#DIV/0!</v>
      </c>
      <c r="BL604" s="149" t="e">
        <f t="shared" si="324"/>
        <v>#DIV/0!</v>
      </c>
      <c r="BM604" s="148">
        <f t="shared" si="325"/>
        <v>0</v>
      </c>
      <c r="BN604" s="149" t="e">
        <f t="shared" si="326"/>
        <v>#DIV/0!</v>
      </c>
      <c r="BO604" s="149" t="e">
        <f t="shared" si="327"/>
        <v>#DIV/0!</v>
      </c>
      <c r="BP604" s="149" t="e">
        <f t="shared" si="328"/>
        <v>#DIV/0!</v>
      </c>
      <c r="BQ604" s="149" t="e">
        <f t="shared" si="329"/>
        <v>#DIV/0!</v>
      </c>
      <c r="BR604" s="149" t="e">
        <f t="shared" si="330"/>
        <v>#DIV/0!</v>
      </c>
      <c r="BS604" s="148">
        <f t="shared" si="331"/>
        <v>0</v>
      </c>
      <c r="BT604" s="150"/>
      <c r="BU604" s="150" t="e">
        <f>VLOOKUP(I604,Lists!$D$2:$D$19,1,FALSE)</f>
        <v>#N/A</v>
      </c>
      <c r="BV604" s="150" t="e">
        <f>VLOOKUP($I604,Blends!$B$2:$B$115,1,FALSE)</f>
        <v>#N/A</v>
      </c>
      <c r="BW604" s="150"/>
      <c r="BX604" s="151">
        <f>ROUND(IF($I604="Other HFC Blend",(AA604*$L604*SUMIF(Lists!$E$2:$E$133,'Quarterly Information'!$K604,Exchange_Value)+AA604*$N604*SUMIF(Lists!$E$2:$E$133,'Quarterly Information'!$M604,Exchange_Value)+AA604*$P604*SUMIF(Lists!$E$2:$E$133,'Quarterly Information'!$O604,Exchange_Value)+AA604*$R604*SUMIF(Lists!$E$2:$E$133,'Quarterly Information'!$Q604,Exchange_Value)+AA604*$T604*SUMIF(Lists!$E$2:$E$133,'Quarterly Information'!$S604,Exchange_Value))/1000,AA604*SUMIF(Lists!$E$2:$E$133,$I604,Exchange_Value)/1000),1)</f>
        <v>0</v>
      </c>
      <c r="BY604" s="151">
        <f>ROUND(IF($I604="Other HFC Blend",(AB604*$L604*SUMIF(Lists!$E$2:$E$133,'Quarterly Information'!$K604,Exchange_Value)+AB604*$N604*SUMIF(Lists!$E$2:$E$133,'Quarterly Information'!$M604,Exchange_Value)+AB604*$P604*SUMIF(Lists!$E$2:$E$133,'Quarterly Information'!$O604,Exchange_Value)+AB604*$R604*SUMIF(Lists!$E$2:$E$133,'Quarterly Information'!$Q604,Exchange_Value)+AB604*$T604*SUMIF(Lists!$E$2:$E$133,'Quarterly Information'!$S604,Exchange_Value))/1000,AB604*SUMIF(Lists!$E$2:$E$133,$I604,Exchange_Value)/1000),1)</f>
        <v>0</v>
      </c>
      <c r="BZ604" s="151">
        <f>ROUND(IF($I604="Other HFC Blend",(AC604*$L604*SUMIF(Lists!$E$2:$E$133,'Quarterly Information'!$K604,Exchange_Value)+AC604*$N604*SUMIF(Lists!$E$2:$E$133,'Quarterly Information'!$M604,Exchange_Value)+AC604*$P604*SUMIF(Lists!$E$2:$E$133,'Quarterly Information'!$O604,Exchange_Value)+AC604*$R604*SUMIF(Lists!$E$2:$E$133,'Quarterly Information'!$Q604,Exchange_Value)+AC604*$T604*SUMIF(Lists!$E$2:$E$133,'Quarterly Information'!$S604,Exchange_Value))/1000,AC604*SUMIF(Lists!$E$2:$E$133,$I604,Exchange_Value)/1000),1)</f>
        <v>0</v>
      </c>
      <c r="CA604" s="151">
        <f>ROUND(IF($I604="Other HFC Blend",(AD604*$L604*SUMIF(Lists!$E$2:$E$133,'Quarterly Information'!$K604,Exchange_Value)+AD604*$N604*SUMIF(Lists!$E$2:$E$133,'Quarterly Information'!$M604,Exchange_Value)+AD604*$P604*SUMIF(Lists!$E$2:$E$133,'Quarterly Information'!$O604,Exchange_Value)+AD604*$R604*SUMIF(Lists!$E$2:$E$133,'Quarterly Information'!$Q604,Exchange_Value)+AD604*$T604*SUMIF(Lists!$E$2:$E$133,'Quarterly Information'!$S604,Exchange_Value))/1000,AD604*SUMIF(Lists!$E$2:$E$133,$I604,Exchange_Value)/1000),1)</f>
        <v>0</v>
      </c>
      <c r="CB604" s="151">
        <f>ROUND(IF($I604="Other HFC Blend",(AE604*$L604*SUMIF(Lists!$E$2:$E$133,'Quarterly Information'!$K604,Exchange_Value)+AE604*$N604*SUMIF(Lists!$E$2:$E$133,'Quarterly Information'!$M604,Exchange_Value)+AE604*$P604*SUMIF(Lists!$E$2:$E$133,'Quarterly Information'!$O604,Exchange_Value)+AE604*$R604*SUMIF(Lists!$E$2:$E$133,'Quarterly Information'!$Q604,Exchange_Value)+AE604*$T604*SUMIF(Lists!$E$2:$E$133,'Quarterly Information'!$S604,Exchange_Value))/1000,AE604*SUMIF(Lists!$E$2:$E$133,$I604,Exchange_Value)/1000),1)</f>
        <v>0</v>
      </c>
      <c r="CC604" s="151">
        <f>ROUND(IF($I604="Other HFC Blend",(AF604*$L604*SUMIF(Lists!$E$2:$E$133,'Quarterly Information'!$K604,Exchange_Value)+AF604*$N604*SUMIF(Lists!$E$2:$E$133,'Quarterly Information'!$M604,Exchange_Value)+AF604*$P604*SUMIF(Lists!$E$2:$E$133,'Quarterly Information'!$O604,Exchange_Value)+AF604*$R604*SUMIF(Lists!$E$2:$E$133,'Quarterly Information'!$Q604,Exchange_Value)+AF604*$T604*SUMIF(Lists!$E$2:$E$133,'Quarterly Information'!$S604,Exchange_Value))/1000,AF604*SUMIF(Lists!$E$2:$E$133,$I604,Exchange_Value)/1000),1)</f>
        <v>0</v>
      </c>
    </row>
    <row r="605" spans="1:81" ht="14.1">
      <c r="A605" s="18">
        <v>563</v>
      </c>
      <c r="B605" s="46" t="str">
        <f t="shared" si="332"/>
        <v/>
      </c>
      <c r="C605" s="72"/>
      <c r="D605" s="47"/>
      <c r="E605" s="81"/>
      <c r="F605" s="48"/>
      <c r="G605" s="49"/>
      <c r="H605" s="50"/>
      <c r="I605" s="48"/>
      <c r="J605" s="104"/>
      <c r="K605" s="109"/>
      <c r="L605" s="51"/>
      <c r="M605" s="48"/>
      <c r="N605" s="51"/>
      <c r="O605" s="48"/>
      <c r="P605" s="51"/>
      <c r="Q605" s="69"/>
      <c r="R605" s="51"/>
      <c r="S605" s="69"/>
      <c r="T605" s="110"/>
      <c r="U605" s="107"/>
      <c r="V605" s="48"/>
      <c r="W605" s="52"/>
      <c r="X605" s="48"/>
      <c r="Y605" s="116"/>
      <c r="Z605" s="133"/>
      <c r="AA605" s="131"/>
      <c r="AB605" s="76"/>
      <c r="AC605" s="76"/>
      <c r="AD605" s="76"/>
      <c r="AE605" s="76"/>
      <c r="AF605" s="76"/>
      <c r="AG605" s="145"/>
      <c r="AH605"/>
      <c r="AI605" s="148">
        <f t="shared" si="296"/>
        <v>0</v>
      </c>
      <c r="AJ605" s="148">
        <f t="shared" si="297"/>
        <v>0</v>
      </c>
      <c r="AK605" s="148">
        <f t="shared" si="298"/>
        <v>0</v>
      </c>
      <c r="AL605" s="148">
        <f t="shared" si="299"/>
        <v>0</v>
      </c>
      <c r="AM605" s="148">
        <f t="shared" si="300"/>
        <v>0</v>
      </c>
      <c r="AN605" s="148">
        <f t="shared" si="301"/>
        <v>0</v>
      </c>
      <c r="AO605" s="150"/>
      <c r="AP605" s="149" t="e">
        <f t="shared" si="302"/>
        <v>#DIV/0!</v>
      </c>
      <c r="AQ605" s="149" t="e">
        <f t="shared" si="303"/>
        <v>#DIV/0!</v>
      </c>
      <c r="AR605" s="149" t="e">
        <f t="shared" si="304"/>
        <v>#DIV/0!</v>
      </c>
      <c r="AS605" s="149" t="e">
        <f t="shared" si="305"/>
        <v>#DIV/0!</v>
      </c>
      <c r="AT605" s="149" t="e">
        <f t="shared" si="306"/>
        <v>#DIV/0!</v>
      </c>
      <c r="AU605" s="148">
        <f t="shared" si="307"/>
        <v>0</v>
      </c>
      <c r="AV605" s="149" t="e">
        <f t="shared" si="308"/>
        <v>#DIV/0!</v>
      </c>
      <c r="AW605" s="149" t="e">
        <f t="shared" si="309"/>
        <v>#DIV/0!</v>
      </c>
      <c r="AX605" s="149" t="e">
        <f t="shared" si="310"/>
        <v>#DIV/0!</v>
      </c>
      <c r="AY605" s="149" t="e">
        <f t="shared" si="311"/>
        <v>#DIV/0!</v>
      </c>
      <c r="AZ605" s="149" t="e">
        <f t="shared" si="312"/>
        <v>#DIV/0!</v>
      </c>
      <c r="BA605" s="148">
        <f t="shared" si="313"/>
        <v>0</v>
      </c>
      <c r="BB605" s="149" t="e">
        <f t="shared" si="314"/>
        <v>#DIV/0!</v>
      </c>
      <c r="BC605" s="149" t="e">
        <f t="shared" si="315"/>
        <v>#DIV/0!</v>
      </c>
      <c r="BD605" s="149" t="e">
        <f t="shared" si="316"/>
        <v>#DIV/0!</v>
      </c>
      <c r="BE605" s="149" t="e">
        <f t="shared" si="317"/>
        <v>#DIV/0!</v>
      </c>
      <c r="BF605" s="149" t="e">
        <f t="shared" si="318"/>
        <v>#DIV/0!</v>
      </c>
      <c r="BG605" s="148">
        <f t="shared" si="319"/>
        <v>0</v>
      </c>
      <c r="BH605" s="149" t="e">
        <f t="shared" si="320"/>
        <v>#DIV/0!</v>
      </c>
      <c r="BI605" s="149" t="e">
        <f t="shared" si="321"/>
        <v>#DIV/0!</v>
      </c>
      <c r="BJ605" s="149" t="e">
        <f t="shared" si="322"/>
        <v>#DIV/0!</v>
      </c>
      <c r="BK605" s="149" t="e">
        <f t="shared" si="323"/>
        <v>#DIV/0!</v>
      </c>
      <c r="BL605" s="149" t="e">
        <f t="shared" si="324"/>
        <v>#DIV/0!</v>
      </c>
      <c r="BM605" s="148">
        <f t="shared" si="325"/>
        <v>0</v>
      </c>
      <c r="BN605" s="149" t="e">
        <f t="shared" si="326"/>
        <v>#DIV/0!</v>
      </c>
      <c r="BO605" s="149" t="e">
        <f t="shared" si="327"/>
        <v>#DIV/0!</v>
      </c>
      <c r="BP605" s="149" t="e">
        <f t="shared" si="328"/>
        <v>#DIV/0!</v>
      </c>
      <c r="BQ605" s="149" t="e">
        <f t="shared" si="329"/>
        <v>#DIV/0!</v>
      </c>
      <c r="BR605" s="149" t="e">
        <f t="shared" si="330"/>
        <v>#DIV/0!</v>
      </c>
      <c r="BS605" s="148">
        <f t="shared" si="331"/>
        <v>0</v>
      </c>
      <c r="BT605" s="150"/>
      <c r="BU605" s="150" t="e">
        <f>VLOOKUP(I605,Lists!$D$2:$D$19,1,FALSE)</f>
        <v>#N/A</v>
      </c>
      <c r="BV605" s="150" t="e">
        <f>VLOOKUP($I605,Blends!$B$2:$B$115,1,FALSE)</f>
        <v>#N/A</v>
      </c>
      <c r="BW605" s="150"/>
      <c r="BX605" s="151">
        <f>ROUND(IF($I605="Other HFC Blend",(AA605*$L605*SUMIF(Lists!$E$2:$E$133,'Quarterly Information'!$K605,Exchange_Value)+AA605*$N605*SUMIF(Lists!$E$2:$E$133,'Quarterly Information'!$M605,Exchange_Value)+AA605*$P605*SUMIF(Lists!$E$2:$E$133,'Quarterly Information'!$O605,Exchange_Value)+AA605*$R605*SUMIF(Lists!$E$2:$E$133,'Quarterly Information'!$Q605,Exchange_Value)+AA605*$T605*SUMIF(Lists!$E$2:$E$133,'Quarterly Information'!$S605,Exchange_Value))/1000,AA605*SUMIF(Lists!$E$2:$E$133,$I605,Exchange_Value)/1000),1)</f>
        <v>0</v>
      </c>
      <c r="BY605" s="151">
        <f>ROUND(IF($I605="Other HFC Blend",(AB605*$L605*SUMIF(Lists!$E$2:$E$133,'Quarterly Information'!$K605,Exchange_Value)+AB605*$N605*SUMIF(Lists!$E$2:$E$133,'Quarterly Information'!$M605,Exchange_Value)+AB605*$P605*SUMIF(Lists!$E$2:$E$133,'Quarterly Information'!$O605,Exchange_Value)+AB605*$R605*SUMIF(Lists!$E$2:$E$133,'Quarterly Information'!$Q605,Exchange_Value)+AB605*$T605*SUMIF(Lists!$E$2:$E$133,'Quarterly Information'!$S605,Exchange_Value))/1000,AB605*SUMIF(Lists!$E$2:$E$133,$I605,Exchange_Value)/1000),1)</f>
        <v>0</v>
      </c>
      <c r="BZ605" s="151">
        <f>ROUND(IF($I605="Other HFC Blend",(AC605*$L605*SUMIF(Lists!$E$2:$E$133,'Quarterly Information'!$K605,Exchange_Value)+AC605*$N605*SUMIF(Lists!$E$2:$E$133,'Quarterly Information'!$M605,Exchange_Value)+AC605*$P605*SUMIF(Lists!$E$2:$E$133,'Quarterly Information'!$O605,Exchange_Value)+AC605*$R605*SUMIF(Lists!$E$2:$E$133,'Quarterly Information'!$Q605,Exchange_Value)+AC605*$T605*SUMIF(Lists!$E$2:$E$133,'Quarterly Information'!$S605,Exchange_Value))/1000,AC605*SUMIF(Lists!$E$2:$E$133,$I605,Exchange_Value)/1000),1)</f>
        <v>0</v>
      </c>
      <c r="CA605" s="151">
        <f>ROUND(IF($I605="Other HFC Blend",(AD605*$L605*SUMIF(Lists!$E$2:$E$133,'Quarterly Information'!$K605,Exchange_Value)+AD605*$N605*SUMIF(Lists!$E$2:$E$133,'Quarterly Information'!$M605,Exchange_Value)+AD605*$P605*SUMIF(Lists!$E$2:$E$133,'Quarterly Information'!$O605,Exchange_Value)+AD605*$R605*SUMIF(Lists!$E$2:$E$133,'Quarterly Information'!$Q605,Exchange_Value)+AD605*$T605*SUMIF(Lists!$E$2:$E$133,'Quarterly Information'!$S605,Exchange_Value))/1000,AD605*SUMIF(Lists!$E$2:$E$133,$I605,Exchange_Value)/1000),1)</f>
        <v>0</v>
      </c>
      <c r="CB605" s="151">
        <f>ROUND(IF($I605="Other HFC Blend",(AE605*$L605*SUMIF(Lists!$E$2:$E$133,'Quarterly Information'!$K605,Exchange_Value)+AE605*$N605*SUMIF(Lists!$E$2:$E$133,'Quarterly Information'!$M605,Exchange_Value)+AE605*$P605*SUMIF(Lists!$E$2:$E$133,'Quarterly Information'!$O605,Exchange_Value)+AE605*$R605*SUMIF(Lists!$E$2:$E$133,'Quarterly Information'!$Q605,Exchange_Value)+AE605*$T605*SUMIF(Lists!$E$2:$E$133,'Quarterly Information'!$S605,Exchange_Value))/1000,AE605*SUMIF(Lists!$E$2:$E$133,$I605,Exchange_Value)/1000),1)</f>
        <v>0</v>
      </c>
      <c r="CC605" s="151">
        <f>ROUND(IF($I605="Other HFC Blend",(AF605*$L605*SUMIF(Lists!$E$2:$E$133,'Quarterly Information'!$K605,Exchange_Value)+AF605*$N605*SUMIF(Lists!$E$2:$E$133,'Quarterly Information'!$M605,Exchange_Value)+AF605*$P605*SUMIF(Lists!$E$2:$E$133,'Quarterly Information'!$O605,Exchange_Value)+AF605*$R605*SUMIF(Lists!$E$2:$E$133,'Quarterly Information'!$Q605,Exchange_Value)+AF605*$T605*SUMIF(Lists!$E$2:$E$133,'Quarterly Information'!$S605,Exchange_Value))/1000,AF605*SUMIF(Lists!$E$2:$E$133,$I605,Exchange_Value)/1000),1)</f>
        <v>0</v>
      </c>
    </row>
    <row r="606" spans="1:81" ht="14.1">
      <c r="A606" s="18">
        <v>564</v>
      </c>
      <c r="B606" s="46" t="str">
        <f t="shared" si="332"/>
        <v/>
      </c>
      <c r="C606" s="72"/>
      <c r="D606" s="47"/>
      <c r="E606" s="81"/>
      <c r="F606" s="48"/>
      <c r="G606" s="49"/>
      <c r="H606" s="50"/>
      <c r="I606" s="48"/>
      <c r="J606" s="104"/>
      <c r="K606" s="109"/>
      <c r="L606" s="51"/>
      <c r="M606" s="48"/>
      <c r="N606" s="51"/>
      <c r="O606" s="48"/>
      <c r="P606" s="51"/>
      <c r="Q606" s="69"/>
      <c r="R606" s="51"/>
      <c r="S606" s="69"/>
      <c r="T606" s="110"/>
      <c r="U606" s="107"/>
      <c r="V606" s="48"/>
      <c r="W606" s="52"/>
      <c r="X606" s="48"/>
      <c r="Y606" s="116"/>
      <c r="Z606" s="133"/>
      <c r="AA606" s="131"/>
      <c r="AB606" s="76"/>
      <c r="AC606" s="76"/>
      <c r="AD606" s="76"/>
      <c r="AE606" s="76"/>
      <c r="AF606" s="76"/>
      <c r="AG606" s="145"/>
      <c r="AH606"/>
      <c r="AI606" s="148">
        <f t="shared" si="296"/>
        <v>0</v>
      </c>
      <c r="AJ606" s="148">
        <f t="shared" si="297"/>
        <v>0</v>
      </c>
      <c r="AK606" s="148">
        <f t="shared" si="298"/>
        <v>0</v>
      </c>
      <c r="AL606" s="148">
        <f t="shared" si="299"/>
        <v>0</v>
      </c>
      <c r="AM606" s="148">
        <f t="shared" si="300"/>
        <v>0</v>
      </c>
      <c r="AN606" s="148">
        <f t="shared" si="301"/>
        <v>0</v>
      </c>
      <c r="AO606" s="150"/>
      <c r="AP606" s="149" t="e">
        <f t="shared" si="302"/>
        <v>#DIV/0!</v>
      </c>
      <c r="AQ606" s="149" t="e">
        <f t="shared" si="303"/>
        <v>#DIV/0!</v>
      </c>
      <c r="AR606" s="149" t="e">
        <f t="shared" si="304"/>
        <v>#DIV/0!</v>
      </c>
      <c r="AS606" s="149" t="e">
        <f t="shared" si="305"/>
        <v>#DIV/0!</v>
      </c>
      <c r="AT606" s="149" t="e">
        <f t="shared" si="306"/>
        <v>#DIV/0!</v>
      </c>
      <c r="AU606" s="148">
        <f t="shared" si="307"/>
        <v>0</v>
      </c>
      <c r="AV606" s="149" t="e">
        <f t="shared" si="308"/>
        <v>#DIV/0!</v>
      </c>
      <c r="AW606" s="149" t="e">
        <f t="shared" si="309"/>
        <v>#DIV/0!</v>
      </c>
      <c r="AX606" s="149" t="e">
        <f t="shared" si="310"/>
        <v>#DIV/0!</v>
      </c>
      <c r="AY606" s="149" t="e">
        <f t="shared" si="311"/>
        <v>#DIV/0!</v>
      </c>
      <c r="AZ606" s="149" t="e">
        <f t="shared" si="312"/>
        <v>#DIV/0!</v>
      </c>
      <c r="BA606" s="148">
        <f t="shared" si="313"/>
        <v>0</v>
      </c>
      <c r="BB606" s="149" t="e">
        <f t="shared" si="314"/>
        <v>#DIV/0!</v>
      </c>
      <c r="BC606" s="149" t="e">
        <f t="shared" si="315"/>
        <v>#DIV/0!</v>
      </c>
      <c r="BD606" s="149" t="e">
        <f t="shared" si="316"/>
        <v>#DIV/0!</v>
      </c>
      <c r="BE606" s="149" t="e">
        <f t="shared" si="317"/>
        <v>#DIV/0!</v>
      </c>
      <c r="BF606" s="149" t="e">
        <f t="shared" si="318"/>
        <v>#DIV/0!</v>
      </c>
      <c r="BG606" s="148">
        <f t="shared" si="319"/>
        <v>0</v>
      </c>
      <c r="BH606" s="149" t="e">
        <f t="shared" si="320"/>
        <v>#DIV/0!</v>
      </c>
      <c r="BI606" s="149" t="e">
        <f t="shared" si="321"/>
        <v>#DIV/0!</v>
      </c>
      <c r="BJ606" s="149" t="e">
        <f t="shared" si="322"/>
        <v>#DIV/0!</v>
      </c>
      <c r="BK606" s="149" t="e">
        <f t="shared" si="323"/>
        <v>#DIV/0!</v>
      </c>
      <c r="BL606" s="149" t="e">
        <f t="shared" si="324"/>
        <v>#DIV/0!</v>
      </c>
      <c r="BM606" s="148">
        <f t="shared" si="325"/>
        <v>0</v>
      </c>
      <c r="BN606" s="149" t="e">
        <f t="shared" si="326"/>
        <v>#DIV/0!</v>
      </c>
      <c r="BO606" s="149" t="e">
        <f t="shared" si="327"/>
        <v>#DIV/0!</v>
      </c>
      <c r="BP606" s="149" t="e">
        <f t="shared" si="328"/>
        <v>#DIV/0!</v>
      </c>
      <c r="BQ606" s="149" t="e">
        <f t="shared" si="329"/>
        <v>#DIV/0!</v>
      </c>
      <c r="BR606" s="149" t="e">
        <f t="shared" si="330"/>
        <v>#DIV/0!</v>
      </c>
      <c r="BS606" s="148">
        <f t="shared" si="331"/>
        <v>0</v>
      </c>
      <c r="BT606" s="150"/>
      <c r="BU606" s="150" t="e">
        <f>VLOOKUP(I606,Lists!$D$2:$D$19,1,FALSE)</f>
        <v>#N/A</v>
      </c>
      <c r="BV606" s="150" t="e">
        <f>VLOOKUP($I606,Blends!$B$2:$B$115,1,FALSE)</f>
        <v>#N/A</v>
      </c>
      <c r="BW606" s="150"/>
      <c r="BX606" s="151">
        <f>ROUND(IF($I606="Other HFC Blend",(AA606*$L606*SUMIF(Lists!$E$2:$E$133,'Quarterly Information'!$K606,Exchange_Value)+AA606*$N606*SUMIF(Lists!$E$2:$E$133,'Quarterly Information'!$M606,Exchange_Value)+AA606*$P606*SUMIF(Lists!$E$2:$E$133,'Quarterly Information'!$O606,Exchange_Value)+AA606*$R606*SUMIF(Lists!$E$2:$E$133,'Quarterly Information'!$Q606,Exchange_Value)+AA606*$T606*SUMIF(Lists!$E$2:$E$133,'Quarterly Information'!$S606,Exchange_Value))/1000,AA606*SUMIF(Lists!$E$2:$E$133,$I606,Exchange_Value)/1000),1)</f>
        <v>0</v>
      </c>
      <c r="BY606" s="151">
        <f>ROUND(IF($I606="Other HFC Blend",(AB606*$L606*SUMIF(Lists!$E$2:$E$133,'Quarterly Information'!$K606,Exchange_Value)+AB606*$N606*SUMIF(Lists!$E$2:$E$133,'Quarterly Information'!$M606,Exchange_Value)+AB606*$P606*SUMIF(Lists!$E$2:$E$133,'Quarterly Information'!$O606,Exchange_Value)+AB606*$R606*SUMIF(Lists!$E$2:$E$133,'Quarterly Information'!$Q606,Exchange_Value)+AB606*$T606*SUMIF(Lists!$E$2:$E$133,'Quarterly Information'!$S606,Exchange_Value))/1000,AB606*SUMIF(Lists!$E$2:$E$133,$I606,Exchange_Value)/1000),1)</f>
        <v>0</v>
      </c>
      <c r="BZ606" s="151">
        <f>ROUND(IF($I606="Other HFC Blend",(AC606*$L606*SUMIF(Lists!$E$2:$E$133,'Quarterly Information'!$K606,Exchange_Value)+AC606*$N606*SUMIF(Lists!$E$2:$E$133,'Quarterly Information'!$M606,Exchange_Value)+AC606*$P606*SUMIF(Lists!$E$2:$E$133,'Quarterly Information'!$O606,Exchange_Value)+AC606*$R606*SUMIF(Lists!$E$2:$E$133,'Quarterly Information'!$Q606,Exchange_Value)+AC606*$T606*SUMIF(Lists!$E$2:$E$133,'Quarterly Information'!$S606,Exchange_Value))/1000,AC606*SUMIF(Lists!$E$2:$E$133,$I606,Exchange_Value)/1000),1)</f>
        <v>0</v>
      </c>
      <c r="CA606" s="151">
        <f>ROUND(IF($I606="Other HFC Blend",(AD606*$L606*SUMIF(Lists!$E$2:$E$133,'Quarterly Information'!$K606,Exchange_Value)+AD606*$N606*SUMIF(Lists!$E$2:$E$133,'Quarterly Information'!$M606,Exchange_Value)+AD606*$P606*SUMIF(Lists!$E$2:$E$133,'Quarterly Information'!$O606,Exchange_Value)+AD606*$R606*SUMIF(Lists!$E$2:$E$133,'Quarterly Information'!$Q606,Exchange_Value)+AD606*$T606*SUMIF(Lists!$E$2:$E$133,'Quarterly Information'!$S606,Exchange_Value))/1000,AD606*SUMIF(Lists!$E$2:$E$133,$I606,Exchange_Value)/1000),1)</f>
        <v>0</v>
      </c>
      <c r="CB606" s="151">
        <f>ROUND(IF($I606="Other HFC Blend",(AE606*$L606*SUMIF(Lists!$E$2:$E$133,'Quarterly Information'!$K606,Exchange_Value)+AE606*$N606*SUMIF(Lists!$E$2:$E$133,'Quarterly Information'!$M606,Exchange_Value)+AE606*$P606*SUMIF(Lists!$E$2:$E$133,'Quarterly Information'!$O606,Exchange_Value)+AE606*$R606*SUMIF(Lists!$E$2:$E$133,'Quarterly Information'!$Q606,Exchange_Value)+AE606*$T606*SUMIF(Lists!$E$2:$E$133,'Quarterly Information'!$S606,Exchange_Value))/1000,AE606*SUMIF(Lists!$E$2:$E$133,$I606,Exchange_Value)/1000),1)</f>
        <v>0</v>
      </c>
      <c r="CC606" s="151">
        <f>ROUND(IF($I606="Other HFC Blend",(AF606*$L606*SUMIF(Lists!$E$2:$E$133,'Quarterly Information'!$K606,Exchange_Value)+AF606*$N606*SUMIF(Lists!$E$2:$E$133,'Quarterly Information'!$M606,Exchange_Value)+AF606*$P606*SUMIF(Lists!$E$2:$E$133,'Quarterly Information'!$O606,Exchange_Value)+AF606*$R606*SUMIF(Lists!$E$2:$E$133,'Quarterly Information'!$Q606,Exchange_Value)+AF606*$T606*SUMIF(Lists!$E$2:$E$133,'Quarterly Information'!$S606,Exchange_Value))/1000,AF606*SUMIF(Lists!$E$2:$E$133,$I606,Exchange_Value)/1000),1)</f>
        <v>0</v>
      </c>
    </row>
    <row r="607" spans="1:81" ht="14.1">
      <c r="A607" s="18">
        <v>565</v>
      </c>
      <c r="B607" s="46" t="str">
        <f t="shared" si="332"/>
        <v/>
      </c>
      <c r="C607" s="72"/>
      <c r="D607" s="47"/>
      <c r="E607" s="81"/>
      <c r="F607" s="48"/>
      <c r="G607" s="49"/>
      <c r="H607" s="50"/>
      <c r="I607" s="48"/>
      <c r="J607" s="104"/>
      <c r="K607" s="109"/>
      <c r="L607" s="51"/>
      <c r="M607" s="48"/>
      <c r="N607" s="51"/>
      <c r="O607" s="48"/>
      <c r="P607" s="51"/>
      <c r="Q607" s="69"/>
      <c r="R607" s="51"/>
      <c r="S607" s="69"/>
      <c r="T607" s="110"/>
      <c r="U607" s="107"/>
      <c r="V607" s="48"/>
      <c r="W607" s="52"/>
      <c r="X607" s="48"/>
      <c r="Y607" s="116"/>
      <c r="Z607" s="133"/>
      <c r="AA607" s="131"/>
      <c r="AB607" s="76"/>
      <c r="AC607" s="76"/>
      <c r="AD607" s="76"/>
      <c r="AE607" s="76"/>
      <c r="AF607" s="76"/>
      <c r="AG607" s="145"/>
      <c r="AH607"/>
      <c r="AI607" s="148">
        <f t="shared" si="296"/>
        <v>0</v>
      </c>
      <c r="AJ607" s="148">
        <f t="shared" si="297"/>
        <v>0</v>
      </c>
      <c r="AK607" s="148">
        <f t="shared" si="298"/>
        <v>0</v>
      </c>
      <c r="AL607" s="148">
        <f t="shared" si="299"/>
        <v>0</v>
      </c>
      <c r="AM607" s="148">
        <f t="shared" si="300"/>
        <v>0</v>
      </c>
      <c r="AN607" s="148">
        <f t="shared" si="301"/>
        <v>0</v>
      </c>
      <c r="AO607" s="150"/>
      <c r="AP607" s="149" t="e">
        <f t="shared" si="302"/>
        <v>#DIV/0!</v>
      </c>
      <c r="AQ607" s="149" t="e">
        <f t="shared" si="303"/>
        <v>#DIV/0!</v>
      </c>
      <c r="AR607" s="149" t="e">
        <f t="shared" si="304"/>
        <v>#DIV/0!</v>
      </c>
      <c r="AS607" s="149" t="e">
        <f t="shared" si="305"/>
        <v>#DIV/0!</v>
      </c>
      <c r="AT607" s="149" t="e">
        <f t="shared" si="306"/>
        <v>#DIV/0!</v>
      </c>
      <c r="AU607" s="148">
        <f t="shared" si="307"/>
        <v>0</v>
      </c>
      <c r="AV607" s="149" t="e">
        <f t="shared" si="308"/>
        <v>#DIV/0!</v>
      </c>
      <c r="AW607" s="149" t="e">
        <f t="shared" si="309"/>
        <v>#DIV/0!</v>
      </c>
      <c r="AX607" s="149" t="e">
        <f t="shared" si="310"/>
        <v>#DIV/0!</v>
      </c>
      <c r="AY607" s="149" t="e">
        <f t="shared" si="311"/>
        <v>#DIV/0!</v>
      </c>
      <c r="AZ607" s="149" t="e">
        <f t="shared" si="312"/>
        <v>#DIV/0!</v>
      </c>
      <c r="BA607" s="148">
        <f t="shared" si="313"/>
        <v>0</v>
      </c>
      <c r="BB607" s="149" t="e">
        <f t="shared" si="314"/>
        <v>#DIV/0!</v>
      </c>
      <c r="BC607" s="149" t="e">
        <f t="shared" si="315"/>
        <v>#DIV/0!</v>
      </c>
      <c r="BD607" s="149" t="e">
        <f t="shared" si="316"/>
        <v>#DIV/0!</v>
      </c>
      <c r="BE607" s="149" t="e">
        <f t="shared" si="317"/>
        <v>#DIV/0!</v>
      </c>
      <c r="BF607" s="149" t="e">
        <f t="shared" si="318"/>
        <v>#DIV/0!</v>
      </c>
      <c r="BG607" s="148">
        <f t="shared" si="319"/>
        <v>0</v>
      </c>
      <c r="BH607" s="149" t="e">
        <f t="shared" si="320"/>
        <v>#DIV/0!</v>
      </c>
      <c r="BI607" s="149" t="e">
        <f t="shared" si="321"/>
        <v>#DIV/0!</v>
      </c>
      <c r="BJ607" s="149" t="e">
        <f t="shared" si="322"/>
        <v>#DIV/0!</v>
      </c>
      <c r="BK607" s="149" t="e">
        <f t="shared" si="323"/>
        <v>#DIV/0!</v>
      </c>
      <c r="BL607" s="149" t="e">
        <f t="shared" si="324"/>
        <v>#DIV/0!</v>
      </c>
      <c r="BM607" s="148">
        <f t="shared" si="325"/>
        <v>0</v>
      </c>
      <c r="BN607" s="149" t="e">
        <f t="shared" si="326"/>
        <v>#DIV/0!</v>
      </c>
      <c r="BO607" s="149" t="e">
        <f t="shared" si="327"/>
        <v>#DIV/0!</v>
      </c>
      <c r="BP607" s="149" t="e">
        <f t="shared" si="328"/>
        <v>#DIV/0!</v>
      </c>
      <c r="BQ607" s="149" t="e">
        <f t="shared" si="329"/>
        <v>#DIV/0!</v>
      </c>
      <c r="BR607" s="149" t="e">
        <f t="shared" si="330"/>
        <v>#DIV/0!</v>
      </c>
      <c r="BS607" s="148">
        <f t="shared" si="331"/>
        <v>0</v>
      </c>
      <c r="BT607" s="150"/>
      <c r="BU607" s="150" t="e">
        <f>VLOOKUP(I607,Lists!$D$2:$D$19,1,FALSE)</f>
        <v>#N/A</v>
      </c>
      <c r="BV607" s="150" t="e">
        <f>VLOOKUP($I607,Blends!$B$2:$B$115,1,FALSE)</f>
        <v>#N/A</v>
      </c>
      <c r="BW607" s="150"/>
      <c r="BX607" s="151">
        <f>ROUND(IF($I607="Other HFC Blend",(AA607*$L607*SUMIF(Lists!$E$2:$E$133,'Quarterly Information'!$K607,Exchange_Value)+AA607*$N607*SUMIF(Lists!$E$2:$E$133,'Quarterly Information'!$M607,Exchange_Value)+AA607*$P607*SUMIF(Lists!$E$2:$E$133,'Quarterly Information'!$O607,Exchange_Value)+AA607*$R607*SUMIF(Lists!$E$2:$E$133,'Quarterly Information'!$Q607,Exchange_Value)+AA607*$T607*SUMIF(Lists!$E$2:$E$133,'Quarterly Information'!$S607,Exchange_Value))/1000,AA607*SUMIF(Lists!$E$2:$E$133,$I607,Exchange_Value)/1000),1)</f>
        <v>0</v>
      </c>
      <c r="BY607" s="151">
        <f>ROUND(IF($I607="Other HFC Blend",(AB607*$L607*SUMIF(Lists!$E$2:$E$133,'Quarterly Information'!$K607,Exchange_Value)+AB607*$N607*SUMIF(Lists!$E$2:$E$133,'Quarterly Information'!$M607,Exchange_Value)+AB607*$P607*SUMIF(Lists!$E$2:$E$133,'Quarterly Information'!$O607,Exchange_Value)+AB607*$R607*SUMIF(Lists!$E$2:$E$133,'Quarterly Information'!$Q607,Exchange_Value)+AB607*$T607*SUMIF(Lists!$E$2:$E$133,'Quarterly Information'!$S607,Exchange_Value))/1000,AB607*SUMIF(Lists!$E$2:$E$133,$I607,Exchange_Value)/1000),1)</f>
        <v>0</v>
      </c>
      <c r="BZ607" s="151">
        <f>ROUND(IF($I607="Other HFC Blend",(AC607*$L607*SUMIF(Lists!$E$2:$E$133,'Quarterly Information'!$K607,Exchange_Value)+AC607*$N607*SUMIF(Lists!$E$2:$E$133,'Quarterly Information'!$M607,Exchange_Value)+AC607*$P607*SUMIF(Lists!$E$2:$E$133,'Quarterly Information'!$O607,Exchange_Value)+AC607*$R607*SUMIF(Lists!$E$2:$E$133,'Quarterly Information'!$Q607,Exchange_Value)+AC607*$T607*SUMIF(Lists!$E$2:$E$133,'Quarterly Information'!$S607,Exchange_Value))/1000,AC607*SUMIF(Lists!$E$2:$E$133,$I607,Exchange_Value)/1000),1)</f>
        <v>0</v>
      </c>
      <c r="CA607" s="151">
        <f>ROUND(IF($I607="Other HFC Blend",(AD607*$L607*SUMIF(Lists!$E$2:$E$133,'Quarterly Information'!$K607,Exchange_Value)+AD607*$N607*SUMIF(Lists!$E$2:$E$133,'Quarterly Information'!$M607,Exchange_Value)+AD607*$P607*SUMIF(Lists!$E$2:$E$133,'Quarterly Information'!$O607,Exchange_Value)+AD607*$R607*SUMIF(Lists!$E$2:$E$133,'Quarterly Information'!$Q607,Exchange_Value)+AD607*$T607*SUMIF(Lists!$E$2:$E$133,'Quarterly Information'!$S607,Exchange_Value))/1000,AD607*SUMIF(Lists!$E$2:$E$133,$I607,Exchange_Value)/1000),1)</f>
        <v>0</v>
      </c>
      <c r="CB607" s="151">
        <f>ROUND(IF($I607="Other HFC Blend",(AE607*$L607*SUMIF(Lists!$E$2:$E$133,'Quarterly Information'!$K607,Exchange_Value)+AE607*$N607*SUMIF(Lists!$E$2:$E$133,'Quarterly Information'!$M607,Exchange_Value)+AE607*$P607*SUMIF(Lists!$E$2:$E$133,'Quarterly Information'!$O607,Exchange_Value)+AE607*$R607*SUMIF(Lists!$E$2:$E$133,'Quarterly Information'!$Q607,Exchange_Value)+AE607*$T607*SUMIF(Lists!$E$2:$E$133,'Quarterly Information'!$S607,Exchange_Value))/1000,AE607*SUMIF(Lists!$E$2:$E$133,$I607,Exchange_Value)/1000),1)</f>
        <v>0</v>
      </c>
      <c r="CC607" s="151">
        <f>ROUND(IF($I607="Other HFC Blend",(AF607*$L607*SUMIF(Lists!$E$2:$E$133,'Quarterly Information'!$K607,Exchange_Value)+AF607*$N607*SUMIF(Lists!$E$2:$E$133,'Quarterly Information'!$M607,Exchange_Value)+AF607*$P607*SUMIF(Lists!$E$2:$E$133,'Quarterly Information'!$O607,Exchange_Value)+AF607*$R607*SUMIF(Lists!$E$2:$E$133,'Quarterly Information'!$Q607,Exchange_Value)+AF607*$T607*SUMIF(Lists!$E$2:$E$133,'Quarterly Information'!$S607,Exchange_Value))/1000,AF607*SUMIF(Lists!$E$2:$E$133,$I607,Exchange_Value)/1000),1)</f>
        <v>0</v>
      </c>
    </row>
    <row r="608" spans="1:81" ht="14.1">
      <c r="A608" s="18">
        <v>566</v>
      </c>
      <c r="B608" s="46" t="str">
        <f t="shared" si="332"/>
        <v/>
      </c>
      <c r="C608" s="72"/>
      <c r="D608" s="47"/>
      <c r="E608" s="81"/>
      <c r="F608" s="48"/>
      <c r="G608" s="49"/>
      <c r="H608" s="50"/>
      <c r="I608" s="48"/>
      <c r="J608" s="104"/>
      <c r="K608" s="109"/>
      <c r="L608" s="51"/>
      <c r="M608" s="48"/>
      <c r="N608" s="51"/>
      <c r="O608" s="48"/>
      <c r="P608" s="51"/>
      <c r="Q608" s="69"/>
      <c r="R608" s="51"/>
      <c r="S608" s="69"/>
      <c r="T608" s="110"/>
      <c r="U608" s="107"/>
      <c r="V608" s="48"/>
      <c r="W608" s="52"/>
      <c r="X608" s="48"/>
      <c r="Y608" s="116"/>
      <c r="Z608" s="133"/>
      <c r="AA608" s="131"/>
      <c r="AB608" s="76"/>
      <c r="AC608" s="76"/>
      <c r="AD608" s="76"/>
      <c r="AE608" s="76"/>
      <c r="AF608" s="76"/>
      <c r="AG608" s="145"/>
      <c r="AH608"/>
      <c r="AI608" s="148">
        <f t="shared" si="296"/>
        <v>0</v>
      </c>
      <c r="AJ608" s="148">
        <f t="shared" si="297"/>
        <v>0</v>
      </c>
      <c r="AK608" s="148">
        <f t="shared" si="298"/>
        <v>0</v>
      </c>
      <c r="AL608" s="148">
        <f t="shared" si="299"/>
        <v>0</v>
      </c>
      <c r="AM608" s="148">
        <f t="shared" si="300"/>
        <v>0</v>
      </c>
      <c r="AN608" s="148">
        <f t="shared" si="301"/>
        <v>0</v>
      </c>
      <c r="AO608" s="150"/>
      <c r="AP608" s="149" t="e">
        <f t="shared" si="302"/>
        <v>#DIV/0!</v>
      </c>
      <c r="AQ608" s="149" t="e">
        <f t="shared" si="303"/>
        <v>#DIV/0!</v>
      </c>
      <c r="AR608" s="149" t="e">
        <f t="shared" si="304"/>
        <v>#DIV/0!</v>
      </c>
      <c r="AS608" s="149" t="e">
        <f t="shared" si="305"/>
        <v>#DIV/0!</v>
      </c>
      <c r="AT608" s="149" t="e">
        <f t="shared" si="306"/>
        <v>#DIV/0!</v>
      </c>
      <c r="AU608" s="148">
        <f t="shared" si="307"/>
        <v>0</v>
      </c>
      <c r="AV608" s="149" t="e">
        <f t="shared" si="308"/>
        <v>#DIV/0!</v>
      </c>
      <c r="AW608" s="149" t="e">
        <f t="shared" si="309"/>
        <v>#DIV/0!</v>
      </c>
      <c r="AX608" s="149" t="e">
        <f t="shared" si="310"/>
        <v>#DIV/0!</v>
      </c>
      <c r="AY608" s="149" t="e">
        <f t="shared" si="311"/>
        <v>#DIV/0!</v>
      </c>
      <c r="AZ608" s="149" t="e">
        <f t="shared" si="312"/>
        <v>#DIV/0!</v>
      </c>
      <c r="BA608" s="148">
        <f t="shared" si="313"/>
        <v>0</v>
      </c>
      <c r="BB608" s="149" t="e">
        <f t="shared" si="314"/>
        <v>#DIV/0!</v>
      </c>
      <c r="BC608" s="149" t="e">
        <f t="shared" si="315"/>
        <v>#DIV/0!</v>
      </c>
      <c r="BD608" s="149" t="e">
        <f t="shared" si="316"/>
        <v>#DIV/0!</v>
      </c>
      <c r="BE608" s="149" t="e">
        <f t="shared" si="317"/>
        <v>#DIV/0!</v>
      </c>
      <c r="BF608" s="149" t="e">
        <f t="shared" si="318"/>
        <v>#DIV/0!</v>
      </c>
      <c r="BG608" s="148">
        <f t="shared" si="319"/>
        <v>0</v>
      </c>
      <c r="BH608" s="149" t="e">
        <f t="shared" si="320"/>
        <v>#DIV/0!</v>
      </c>
      <c r="BI608" s="149" t="e">
        <f t="shared" si="321"/>
        <v>#DIV/0!</v>
      </c>
      <c r="BJ608" s="149" t="e">
        <f t="shared" si="322"/>
        <v>#DIV/0!</v>
      </c>
      <c r="BK608" s="149" t="e">
        <f t="shared" si="323"/>
        <v>#DIV/0!</v>
      </c>
      <c r="BL608" s="149" t="e">
        <f t="shared" si="324"/>
        <v>#DIV/0!</v>
      </c>
      <c r="BM608" s="148">
        <f t="shared" si="325"/>
        <v>0</v>
      </c>
      <c r="BN608" s="149" t="e">
        <f t="shared" si="326"/>
        <v>#DIV/0!</v>
      </c>
      <c r="BO608" s="149" t="e">
        <f t="shared" si="327"/>
        <v>#DIV/0!</v>
      </c>
      <c r="BP608" s="149" t="e">
        <f t="shared" si="328"/>
        <v>#DIV/0!</v>
      </c>
      <c r="BQ608" s="149" t="e">
        <f t="shared" si="329"/>
        <v>#DIV/0!</v>
      </c>
      <c r="BR608" s="149" t="e">
        <f t="shared" si="330"/>
        <v>#DIV/0!</v>
      </c>
      <c r="BS608" s="148">
        <f t="shared" si="331"/>
        <v>0</v>
      </c>
      <c r="BT608" s="150"/>
      <c r="BU608" s="150" t="e">
        <f>VLOOKUP(I608,Lists!$D$2:$D$19,1,FALSE)</f>
        <v>#N/A</v>
      </c>
      <c r="BV608" s="150" t="e">
        <f>VLOOKUP($I608,Blends!$B$2:$B$115,1,FALSE)</f>
        <v>#N/A</v>
      </c>
      <c r="BW608" s="150"/>
      <c r="BX608" s="151">
        <f>ROUND(IF($I608="Other HFC Blend",(AA608*$L608*SUMIF(Lists!$E$2:$E$133,'Quarterly Information'!$K608,Exchange_Value)+AA608*$N608*SUMIF(Lists!$E$2:$E$133,'Quarterly Information'!$M608,Exchange_Value)+AA608*$P608*SUMIF(Lists!$E$2:$E$133,'Quarterly Information'!$O608,Exchange_Value)+AA608*$R608*SUMIF(Lists!$E$2:$E$133,'Quarterly Information'!$Q608,Exchange_Value)+AA608*$T608*SUMIF(Lists!$E$2:$E$133,'Quarterly Information'!$S608,Exchange_Value))/1000,AA608*SUMIF(Lists!$E$2:$E$133,$I608,Exchange_Value)/1000),1)</f>
        <v>0</v>
      </c>
      <c r="BY608" s="151">
        <f>ROUND(IF($I608="Other HFC Blend",(AB608*$L608*SUMIF(Lists!$E$2:$E$133,'Quarterly Information'!$K608,Exchange_Value)+AB608*$N608*SUMIF(Lists!$E$2:$E$133,'Quarterly Information'!$M608,Exchange_Value)+AB608*$P608*SUMIF(Lists!$E$2:$E$133,'Quarterly Information'!$O608,Exchange_Value)+AB608*$R608*SUMIF(Lists!$E$2:$E$133,'Quarterly Information'!$Q608,Exchange_Value)+AB608*$T608*SUMIF(Lists!$E$2:$E$133,'Quarterly Information'!$S608,Exchange_Value))/1000,AB608*SUMIF(Lists!$E$2:$E$133,$I608,Exchange_Value)/1000),1)</f>
        <v>0</v>
      </c>
      <c r="BZ608" s="151">
        <f>ROUND(IF($I608="Other HFC Blend",(AC608*$L608*SUMIF(Lists!$E$2:$E$133,'Quarterly Information'!$K608,Exchange_Value)+AC608*$N608*SUMIF(Lists!$E$2:$E$133,'Quarterly Information'!$M608,Exchange_Value)+AC608*$P608*SUMIF(Lists!$E$2:$E$133,'Quarterly Information'!$O608,Exchange_Value)+AC608*$R608*SUMIF(Lists!$E$2:$E$133,'Quarterly Information'!$Q608,Exchange_Value)+AC608*$T608*SUMIF(Lists!$E$2:$E$133,'Quarterly Information'!$S608,Exchange_Value))/1000,AC608*SUMIF(Lists!$E$2:$E$133,$I608,Exchange_Value)/1000),1)</f>
        <v>0</v>
      </c>
      <c r="CA608" s="151">
        <f>ROUND(IF($I608="Other HFC Blend",(AD608*$L608*SUMIF(Lists!$E$2:$E$133,'Quarterly Information'!$K608,Exchange_Value)+AD608*$N608*SUMIF(Lists!$E$2:$E$133,'Quarterly Information'!$M608,Exchange_Value)+AD608*$P608*SUMIF(Lists!$E$2:$E$133,'Quarterly Information'!$O608,Exchange_Value)+AD608*$R608*SUMIF(Lists!$E$2:$E$133,'Quarterly Information'!$Q608,Exchange_Value)+AD608*$T608*SUMIF(Lists!$E$2:$E$133,'Quarterly Information'!$S608,Exchange_Value))/1000,AD608*SUMIF(Lists!$E$2:$E$133,$I608,Exchange_Value)/1000),1)</f>
        <v>0</v>
      </c>
      <c r="CB608" s="151">
        <f>ROUND(IF($I608="Other HFC Blend",(AE608*$L608*SUMIF(Lists!$E$2:$E$133,'Quarterly Information'!$K608,Exchange_Value)+AE608*$N608*SUMIF(Lists!$E$2:$E$133,'Quarterly Information'!$M608,Exchange_Value)+AE608*$P608*SUMIF(Lists!$E$2:$E$133,'Quarterly Information'!$O608,Exchange_Value)+AE608*$R608*SUMIF(Lists!$E$2:$E$133,'Quarterly Information'!$Q608,Exchange_Value)+AE608*$T608*SUMIF(Lists!$E$2:$E$133,'Quarterly Information'!$S608,Exchange_Value))/1000,AE608*SUMIF(Lists!$E$2:$E$133,$I608,Exchange_Value)/1000),1)</f>
        <v>0</v>
      </c>
      <c r="CC608" s="151">
        <f>ROUND(IF($I608="Other HFC Blend",(AF608*$L608*SUMIF(Lists!$E$2:$E$133,'Quarterly Information'!$K608,Exchange_Value)+AF608*$N608*SUMIF(Lists!$E$2:$E$133,'Quarterly Information'!$M608,Exchange_Value)+AF608*$P608*SUMIF(Lists!$E$2:$E$133,'Quarterly Information'!$O608,Exchange_Value)+AF608*$R608*SUMIF(Lists!$E$2:$E$133,'Quarterly Information'!$Q608,Exchange_Value)+AF608*$T608*SUMIF(Lists!$E$2:$E$133,'Quarterly Information'!$S608,Exchange_Value))/1000,AF608*SUMIF(Lists!$E$2:$E$133,$I608,Exchange_Value)/1000),1)</f>
        <v>0</v>
      </c>
    </row>
    <row r="609" spans="1:81" ht="14.1">
      <c r="A609" s="18">
        <v>567</v>
      </c>
      <c r="B609" s="46" t="str">
        <f t="shared" si="332"/>
        <v/>
      </c>
      <c r="C609" s="72"/>
      <c r="D609" s="47"/>
      <c r="E609" s="81"/>
      <c r="F609" s="48"/>
      <c r="G609" s="49"/>
      <c r="H609" s="50"/>
      <c r="I609" s="48"/>
      <c r="J609" s="104"/>
      <c r="K609" s="109"/>
      <c r="L609" s="51"/>
      <c r="M609" s="48"/>
      <c r="N609" s="51"/>
      <c r="O609" s="48"/>
      <c r="P609" s="51"/>
      <c r="Q609" s="69"/>
      <c r="R609" s="51"/>
      <c r="S609" s="69"/>
      <c r="T609" s="110"/>
      <c r="U609" s="107"/>
      <c r="V609" s="48"/>
      <c r="W609" s="52"/>
      <c r="X609" s="48"/>
      <c r="Y609" s="116"/>
      <c r="Z609" s="133"/>
      <c r="AA609" s="131"/>
      <c r="AB609" s="76"/>
      <c r="AC609" s="76"/>
      <c r="AD609" s="76"/>
      <c r="AE609" s="76"/>
      <c r="AF609" s="76"/>
      <c r="AG609" s="145"/>
      <c r="AH609"/>
      <c r="AI609" s="148">
        <f t="shared" si="296"/>
        <v>0</v>
      </c>
      <c r="AJ609" s="148">
        <f t="shared" si="297"/>
        <v>0</v>
      </c>
      <c r="AK609" s="148">
        <f t="shared" si="298"/>
        <v>0</v>
      </c>
      <c r="AL609" s="148">
        <f t="shared" si="299"/>
        <v>0</v>
      </c>
      <c r="AM609" s="148">
        <f t="shared" si="300"/>
        <v>0</v>
      </c>
      <c r="AN609" s="148">
        <f t="shared" si="301"/>
        <v>0</v>
      </c>
      <c r="AO609" s="150"/>
      <c r="AP609" s="149" t="e">
        <f t="shared" si="302"/>
        <v>#DIV/0!</v>
      </c>
      <c r="AQ609" s="149" t="e">
        <f t="shared" si="303"/>
        <v>#DIV/0!</v>
      </c>
      <c r="AR609" s="149" t="e">
        <f t="shared" si="304"/>
        <v>#DIV/0!</v>
      </c>
      <c r="AS609" s="149" t="e">
        <f t="shared" si="305"/>
        <v>#DIV/0!</v>
      </c>
      <c r="AT609" s="149" t="e">
        <f t="shared" si="306"/>
        <v>#DIV/0!</v>
      </c>
      <c r="AU609" s="148">
        <f t="shared" si="307"/>
        <v>0</v>
      </c>
      <c r="AV609" s="149" t="e">
        <f t="shared" si="308"/>
        <v>#DIV/0!</v>
      </c>
      <c r="AW609" s="149" t="e">
        <f t="shared" si="309"/>
        <v>#DIV/0!</v>
      </c>
      <c r="AX609" s="149" t="e">
        <f t="shared" si="310"/>
        <v>#DIV/0!</v>
      </c>
      <c r="AY609" s="149" t="e">
        <f t="shared" si="311"/>
        <v>#DIV/0!</v>
      </c>
      <c r="AZ609" s="149" t="e">
        <f t="shared" si="312"/>
        <v>#DIV/0!</v>
      </c>
      <c r="BA609" s="148">
        <f t="shared" si="313"/>
        <v>0</v>
      </c>
      <c r="BB609" s="149" t="e">
        <f t="shared" si="314"/>
        <v>#DIV/0!</v>
      </c>
      <c r="BC609" s="149" t="e">
        <f t="shared" si="315"/>
        <v>#DIV/0!</v>
      </c>
      <c r="BD609" s="149" t="e">
        <f t="shared" si="316"/>
        <v>#DIV/0!</v>
      </c>
      <c r="BE609" s="149" t="e">
        <f t="shared" si="317"/>
        <v>#DIV/0!</v>
      </c>
      <c r="BF609" s="149" t="e">
        <f t="shared" si="318"/>
        <v>#DIV/0!</v>
      </c>
      <c r="BG609" s="148">
        <f t="shared" si="319"/>
        <v>0</v>
      </c>
      <c r="BH609" s="149" t="e">
        <f t="shared" si="320"/>
        <v>#DIV/0!</v>
      </c>
      <c r="BI609" s="149" t="e">
        <f t="shared" si="321"/>
        <v>#DIV/0!</v>
      </c>
      <c r="BJ609" s="149" t="e">
        <f t="shared" si="322"/>
        <v>#DIV/0!</v>
      </c>
      <c r="BK609" s="149" t="e">
        <f t="shared" si="323"/>
        <v>#DIV/0!</v>
      </c>
      <c r="BL609" s="149" t="e">
        <f t="shared" si="324"/>
        <v>#DIV/0!</v>
      </c>
      <c r="BM609" s="148">
        <f t="shared" si="325"/>
        <v>0</v>
      </c>
      <c r="BN609" s="149" t="e">
        <f t="shared" si="326"/>
        <v>#DIV/0!</v>
      </c>
      <c r="BO609" s="149" t="e">
        <f t="shared" si="327"/>
        <v>#DIV/0!</v>
      </c>
      <c r="BP609" s="149" t="e">
        <f t="shared" si="328"/>
        <v>#DIV/0!</v>
      </c>
      <c r="BQ609" s="149" t="e">
        <f t="shared" si="329"/>
        <v>#DIV/0!</v>
      </c>
      <c r="BR609" s="149" t="e">
        <f t="shared" si="330"/>
        <v>#DIV/0!</v>
      </c>
      <c r="BS609" s="148">
        <f t="shared" si="331"/>
        <v>0</v>
      </c>
      <c r="BT609" s="150"/>
      <c r="BU609" s="150" t="e">
        <f>VLOOKUP(I609,Lists!$D$2:$D$19,1,FALSE)</f>
        <v>#N/A</v>
      </c>
      <c r="BV609" s="150" t="e">
        <f>VLOOKUP($I609,Blends!$B$2:$B$115,1,FALSE)</f>
        <v>#N/A</v>
      </c>
      <c r="BW609" s="150"/>
      <c r="BX609" s="151">
        <f>ROUND(IF($I609="Other HFC Blend",(AA609*$L609*SUMIF(Lists!$E$2:$E$133,'Quarterly Information'!$K609,Exchange_Value)+AA609*$N609*SUMIF(Lists!$E$2:$E$133,'Quarterly Information'!$M609,Exchange_Value)+AA609*$P609*SUMIF(Lists!$E$2:$E$133,'Quarterly Information'!$O609,Exchange_Value)+AA609*$R609*SUMIF(Lists!$E$2:$E$133,'Quarterly Information'!$Q609,Exchange_Value)+AA609*$T609*SUMIF(Lists!$E$2:$E$133,'Quarterly Information'!$S609,Exchange_Value))/1000,AA609*SUMIF(Lists!$E$2:$E$133,$I609,Exchange_Value)/1000),1)</f>
        <v>0</v>
      </c>
      <c r="BY609" s="151">
        <f>ROUND(IF($I609="Other HFC Blend",(AB609*$L609*SUMIF(Lists!$E$2:$E$133,'Quarterly Information'!$K609,Exchange_Value)+AB609*$N609*SUMIF(Lists!$E$2:$E$133,'Quarterly Information'!$M609,Exchange_Value)+AB609*$P609*SUMIF(Lists!$E$2:$E$133,'Quarterly Information'!$O609,Exchange_Value)+AB609*$R609*SUMIF(Lists!$E$2:$E$133,'Quarterly Information'!$Q609,Exchange_Value)+AB609*$T609*SUMIF(Lists!$E$2:$E$133,'Quarterly Information'!$S609,Exchange_Value))/1000,AB609*SUMIF(Lists!$E$2:$E$133,$I609,Exchange_Value)/1000),1)</f>
        <v>0</v>
      </c>
      <c r="BZ609" s="151">
        <f>ROUND(IF($I609="Other HFC Blend",(AC609*$L609*SUMIF(Lists!$E$2:$E$133,'Quarterly Information'!$K609,Exchange_Value)+AC609*$N609*SUMIF(Lists!$E$2:$E$133,'Quarterly Information'!$M609,Exchange_Value)+AC609*$P609*SUMIF(Lists!$E$2:$E$133,'Quarterly Information'!$O609,Exchange_Value)+AC609*$R609*SUMIF(Lists!$E$2:$E$133,'Quarterly Information'!$Q609,Exchange_Value)+AC609*$T609*SUMIF(Lists!$E$2:$E$133,'Quarterly Information'!$S609,Exchange_Value))/1000,AC609*SUMIF(Lists!$E$2:$E$133,$I609,Exchange_Value)/1000),1)</f>
        <v>0</v>
      </c>
      <c r="CA609" s="151">
        <f>ROUND(IF($I609="Other HFC Blend",(AD609*$L609*SUMIF(Lists!$E$2:$E$133,'Quarterly Information'!$K609,Exchange_Value)+AD609*$N609*SUMIF(Lists!$E$2:$E$133,'Quarterly Information'!$M609,Exchange_Value)+AD609*$P609*SUMIF(Lists!$E$2:$E$133,'Quarterly Information'!$O609,Exchange_Value)+AD609*$R609*SUMIF(Lists!$E$2:$E$133,'Quarterly Information'!$Q609,Exchange_Value)+AD609*$T609*SUMIF(Lists!$E$2:$E$133,'Quarterly Information'!$S609,Exchange_Value))/1000,AD609*SUMIF(Lists!$E$2:$E$133,$I609,Exchange_Value)/1000),1)</f>
        <v>0</v>
      </c>
      <c r="CB609" s="151">
        <f>ROUND(IF($I609="Other HFC Blend",(AE609*$L609*SUMIF(Lists!$E$2:$E$133,'Quarterly Information'!$K609,Exchange_Value)+AE609*$N609*SUMIF(Lists!$E$2:$E$133,'Quarterly Information'!$M609,Exchange_Value)+AE609*$P609*SUMIF(Lists!$E$2:$E$133,'Quarterly Information'!$O609,Exchange_Value)+AE609*$R609*SUMIF(Lists!$E$2:$E$133,'Quarterly Information'!$Q609,Exchange_Value)+AE609*$T609*SUMIF(Lists!$E$2:$E$133,'Quarterly Information'!$S609,Exchange_Value))/1000,AE609*SUMIF(Lists!$E$2:$E$133,$I609,Exchange_Value)/1000),1)</f>
        <v>0</v>
      </c>
      <c r="CC609" s="151">
        <f>ROUND(IF($I609="Other HFC Blend",(AF609*$L609*SUMIF(Lists!$E$2:$E$133,'Quarterly Information'!$K609,Exchange_Value)+AF609*$N609*SUMIF(Lists!$E$2:$E$133,'Quarterly Information'!$M609,Exchange_Value)+AF609*$P609*SUMIF(Lists!$E$2:$E$133,'Quarterly Information'!$O609,Exchange_Value)+AF609*$R609*SUMIF(Lists!$E$2:$E$133,'Quarterly Information'!$Q609,Exchange_Value)+AF609*$T609*SUMIF(Lists!$E$2:$E$133,'Quarterly Information'!$S609,Exchange_Value))/1000,AF609*SUMIF(Lists!$E$2:$E$133,$I609,Exchange_Value)/1000),1)</f>
        <v>0</v>
      </c>
    </row>
    <row r="610" spans="1:81" ht="14.1">
      <c r="A610" s="18">
        <v>568</v>
      </c>
      <c r="B610" s="46" t="str">
        <f t="shared" si="332"/>
        <v/>
      </c>
      <c r="C610" s="72"/>
      <c r="D610" s="47"/>
      <c r="E610" s="81"/>
      <c r="F610" s="48"/>
      <c r="G610" s="49"/>
      <c r="H610" s="50"/>
      <c r="I610" s="48"/>
      <c r="J610" s="104"/>
      <c r="K610" s="109"/>
      <c r="L610" s="51"/>
      <c r="M610" s="48"/>
      <c r="N610" s="51"/>
      <c r="O610" s="48"/>
      <c r="P610" s="51"/>
      <c r="Q610" s="69"/>
      <c r="R610" s="51"/>
      <c r="S610" s="69"/>
      <c r="T610" s="110"/>
      <c r="U610" s="107"/>
      <c r="V610" s="48"/>
      <c r="W610" s="52"/>
      <c r="X610" s="48"/>
      <c r="Y610" s="116"/>
      <c r="Z610" s="133"/>
      <c r="AA610" s="131"/>
      <c r="AB610" s="76"/>
      <c r="AC610" s="76"/>
      <c r="AD610" s="76"/>
      <c r="AE610" s="76"/>
      <c r="AF610" s="76"/>
      <c r="AG610" s="145"/>
      <c r="AH610"/>
      <c r="AI610" s="148">
        <f t="shared" si="296"/>
        <v>0</v>
      </c>
      <c r="AJ610" s="148">
        <f t="shared" si="297"/>
        <v>0</v>
      </c>
      <c r="AK610" s="148">
        <f t="shared" si="298"/>
        <v>0</v>
      </c>
      <c r="AL610" s="148">
        <f t="shared" si="299"/>
        <v>0</v>
      </c>
      <c r="AM610" s="148">
        <f t="shared" si="300"/>
        <v>0</v>
      </c>
      <c r="AN610" s="148">
        <f t="shared" si="301"/>
        <v>0</v>
      </c>
      <c r="AO610" s="150"/>
      <c r="AP610" s="149" t="e">
        <f t="shared" si="302"/>
        <v>#DIV/0!</v>
      </c>
      <c r="AQ610" s="149" t="e">
        <f t="shared" si="303"/>
        <v>#DIV/0!</v>
      </c>
      <c r="AR610" s="149" t="e">
        <f t="shared" si="304"/>
        <v>#DIV/0!</v>
      </c>
      <c r="AS610" s="149" t="e">
        <f t="shared" si="305"/>
        <v>#DIV/0!</v>
      </c>
      <c r="AT610" s="149" t="e">
        <f t="shared" si="306"/>
        <v>#DIV/0!</v>
      </c>
      <c r="AU610" s="148">
        <f t="shared" si="307"/>
        <v>0</v>
      </c>
      <c r="AV610" s="149" t="e">
        <f t="shared" si="308"/>
        <v>#DIV/0!</v>
      </c>
      <c r="AW610" s="149" t="e">
        <f t="shared" si="309"/>
        <v>#DIV/0!</v>
      </c>
      <c r="AX610" s="149" t="e">
        <f t="shared" si="310"/>
        <v>#DIV/0!</v>
      </c>
      <c r="AY610" s="149" t="e">
        <f t="shared" si="311"/>
        <v>#DIV/0!</v>
      </c>
      <c r="AZ610" s="149" t="e">
        <f t="shared" si="312"/>
        <v>#DIV/0!</v>
      </c>
      <c r="BA610" s="148">
        <f t="shared" si="313"/>
        <v>0</v>
      </c>
      <c r="BB610" s="149" t="e">
        <f t="shared" si="314"/>
        <v>#DIV/0!</v>
      </c>
      <c r="BC610" s="149" t="e">
        <f t="shared" si="315"/>
        <v>#DIV/0!</v>
      </c>
      <c r="BD610" s="149" t="e">
        <f t="shared" si="316"/>
        <v>#DIV/0!</v>
      </c>
      <c r="BE610" s="149" t="e">
        <f t="shared" si="317"/>
        <v>#DIV/0!</v>
      </c>
      <c r="BF610" s="149" t="e">
        <f t="shared" si="318"/>
        <v>#DIV/0!</v>
      </c>
      <c r="BG610" s="148">
        <f t="shared" si="319"/>
        <v>0</v>
      </c>
      <c r="BH610" s="149" t="e">
        <f t="shared" si="320"/>
        <v>#DIV/0!</v>
      </c>
      <c r="BI610" s="149" t="e">
        <f t="shared" si="321"/>
        <v>#DIV/0!</v>
      </c>
      <c r="BJ610" s="149" t="e">
        <f t="shared" si="322"/>
        <v>#DIV/0!</v>
      </c>
      <c r="BK610" s="149" t="e">
        <f t="shared" si="323"/>
        <v>#DIV/0!</v>
      </c>
      <c r="BL610" s="149" t="e">
        <f t="shared" si="324"/>
        <v>#DIV/0!</v>
      </c>
      <c r="BM610" s="148">
        <f t="shared" si="325"/>
        <v>0</v>
      </c>
      <c r="BN610" s="149" t="e">
        <f t="shared" si="326"/>
        <v>#DIV/0!</v>
      </c>
      <c r="BO610" s="149" t="e">
        <f t="shared" si="327"/>
        <v>#DIV/0!</v>
      </c>
      <c r="BP610" s="149" t="e">
        <f t="shared" si="328"/>
        <v>#DIV/0!</v>
      </c>
      <c r="BQ610" s="149" t="e">
        <f t="shared" si="329"/>
        <v>#DIV/0!</v>
      </c>
      <c r="BR610" s="149" t="e">
        <f t="shared" si="330"/>
        <v>#DIV/0!</v>
      </c>
      <c r="BS610" s="148">
        <f t="shared" si="331"/>
        <v>0</v>
      </c>
      <c r="BT610" s="150"/>
      <c r="BU610" s="150" t="e">
        <f>VLOOKUP(I610,Lists!$D$2:$D$19,1,FALSE)</f>
        <v>#N/A</v>
      </c>
      <c r="BV610" s="150" t="e">
        <f>VLOOKUP($I610,Blends!$B$2:$B$115,1,FALSE)</f>
        <v>#N/A</v>
      </c>
      <c r="BW610" s="150"/>
      <c r="BX610" s="151">
        <f>ROUND(IF($I610="Other HFC Blend",(AA610*$L610*SUMIF(Lists!$E$2:$E$133,'Quarterly Information'!$K610,Exchange_Value)+AA610*$N610*SUMIF(Lists!$E$2:$E$133,'Quarterly Information'!$M610,Exchange_Value)+AA610*$P610*SUMIF(Lists!$E$2:$E$133,'Quarterly Information'!$O610,Exchange_Value)+AA610*$R610*SUMIF(Lists!$E$2:$E$133,'Quarterly Information'!$Q610,Exchange_Value)+AA610*$T610*SUMIF(Lists!$E$2:$E$133,'Quarterly Information'!$S610,Exchange_Value))/1000,AA610*SUMIF(Lists!$E$2:$E$133,$I610,Exchange_Value)/1000),1)</f>
        <v>0</v>
      </c>
      <c r="BY610" s="151">
        <f>ROUND(IF($I610="Other HFC Blend",(AB610*$L610*SUMIF(Lists!$E$2:$E$133,'Quarterly Information'!$K610,Exchange_Value)+AB610*$N610*SUMIF(Lists!$E$2:$E$133,'Quarterly Information'!$M610,Exchange_Value)+AB610*$P610*SUMIF(Lists!$E$2:$E$133,'Quarterly Information'!$O610,Exchange_Value)+AB610*$R610*SUMIF(Lists!$E$2:$E$133,'Quarterly Information'!$Q610,Exchange_Value)+AB610*$T610*SUMIF(Lists!$E$2:$E$133,'Quarterly Information'!$S610,Exchange_Value))/1000,AB610*SUMIF(Lists!$E$2:$E$133,$I610,Exchange_Value)/1000),1)</f>
        <v>0</v>
      </c>
      <c r="BZ610" s="151">
        <f>ROUND(IF($I610="Other HFC Blend",(AC610*$L610*SUMIF(Lists!$E$2:$E$133,'Quarterly Information'!$K610,Exchange_Value)+AC610*$N610*SUMIF(Lists!$E$2:$E$133,'Quarterly Information'!$M610,Exchange_Value)+AC610*$P610*SUMIF(Lists!$E$2:$E$133,'Quarterly Information'!$O610,Exchange_Value)+AC610*$R610*SUMIF(Lists!$E$2:$E$133,'Quarterly Information'!$Q610,Exchange_Value)+AC610*$T610*SUMIF(Lists!$E$2:$E$133,'Quarterly Information'!$S610,Exchange_Value))/1000,AC610*SUMIF(Lists!$E$2:$E$133,$I610,Exchange_Value)/1000),1)</f>
        <v>0</v>
      </c>
      <c r="CA610" s="151">
        <f>ROUND(IF($I610="Other HFC Blend",(AD610*$L610*SUMIF(Lists!$E$2:$E$133,'Quarterly Information'!$K610,Exchange_Value)+AD610*$N610*SUMIF(Lists!$E$2:$E$133,'Quarterly Information'!$M610,Exchange_Value)+AD610*$P610*SUMIF(Lists!$E$2:$E$133,'Quarterly Information'!$O610,Exchange_Value)+AD610*$R610*SUMIF(Lists!$E$2:$E$133,'Quarterly Information'!$Q610,Exchange_Value)+AD610*$T610*SUMIF(Lists!$E$2:$E$133,'Quarterly Information'!$S610,Exchange_Value))/1000,AD610*SUMIF(Lists!$E$2:$E$133,$I610,Exchange_Value)/1000),1)</f>
        <v>0</v>
      </c>
      <c r="CB610" s="151">
        <f>ROUND(IF($I610="Other HFC Blend",(AE610*$L610*SUMIF(Lists!$E$2:$E$133,'Quarterly Information'!$K610,Exchange_Value)+AE610*$N610*SUMIF(Lists!$E$2:$E$133,'Quarterly Information'!$M610,Exchange_Value)+AE610*$P610*SUMIF(Lists!$E$2:$E$133,'Quarterly Information'!$O610,Exchange_Value)+AE610*$R610*SUMIF(Lists!$E$2:$E$133,'Quarterly Information'!$Q610,Exchange_Value)+AE610*$T610*SUMIF(Lists!$E$2:$E$133,'Quarterly Information'!$S610,Exchange_Value))/1000,AE610*SUMIF(Lists!$E$2:$E$133,$I610,Exchange_Value)/1000),1)</f>
        <v>0</v>
      </c>
      <c r="CC610" s="151">
        <f>ROUND(IF($I610="Other HFC Blend",(AF610*$L610*SUMIF(Lists!$E$2:$E$133,'Quarterly Information'!$K610,Exchange_Value)+AF610*$N610*SUMIF(Lists!$E$2:$E$133,'Quarterly Information'!$M610,Exchange_Value)+AF610*$P610*SUMIF(Lists!$E$2:$E$133,'Quarterly Information'!$O610,Exchange_Value)+AF610*$R610*SUMIF(Lists!$E$2:$E$133,'Quarterly Information'!$Q610,Exchange_Value)+AF610*$T610*SUMIF(Lists!$E$2:$E$133,'Quarterly Information'!$S610,Exchange_Value))/1000,AF610*SUMIF(Lists!$E$2:$E$133,$I610,Exchange_Value)/1000),1)</f>
        <v>0</v>
      </c>
    </row>
    <row r="611" spans="1:81" ht="14.1">
      <c r="A611" s="18">
        <v>569</v>
      </c>
      <c r="B611" s="46" t="str">
        <f t="shared" si="332"/>
        <v/>
      </c>
      <c r="C611" s="72"/>
      <c r="D611" s="47"/>
      <c r="E611" s="81"/>
      <c r="F611" s="48"/>
      <c r="G611" s="49"/>
      <c r="H611" s="50"/>
      <c r="I611" s="48"/>
      <c r="J611" s="104"/>
      <c r="K611" s="109"/>
      <c r="L611" s="51"/>
      <c r="M611" s="48"/>
      <c r="N611" s="51"/>
      <c r="O611" s="48"/>
      <c r="P611" s="51"/>
      <c r="Q611" s="69"/>
      <c r="R611" s="51"/>
      <c r="S611" s="69"/>
      <c r="T611" s="110"/>
      <c r="U611" s="107"/>
      <c r="V611" s="48"/>
      <c r="W611" s="52"/>
      <c r="X611" s="48"/>
      <c r="Y611" s="116"/>
      <c r="Z611" s="133"/>
      <c r="AA611" s="131"/>
      <c r="AB611" s="76"/>
      <c r="AC611" s="76"/>
      <c r="AD611" s="76"/>
      <c r="AE611" s="76"/>
      <c r="AF611" s="76"/>
      <c r="AG611" s="145"/>
      <c r="AH611"/>
      <c r="AI611" s="148">
        <f t="shared" si="296"/>
        <v>0</v>
      </c>
      <c r="AJ611" s="148">
        <f t="shared" si="297"/>
        <v>0</v>
      </c>
      <c r="AK611" s="148">
        <f t="shared" si="298"/>
        <v>0</v>
      </c>
      <c r="AL611" s="148">
        <f t="shared" si="299"/>
        <v>0</v>
      </c>
      <c r="AM611" s="148">
        <f t="shared" si="300"/>
        <v>0</v>
      </c>
      <c r="AN611" s="148">
        <f t="shared" si="301"/>
        <v>0</v>
      </c>
      <c r="AO611" s="150"/>
      <c r="AP611" s="149" t="e">
        <f t="shared" si="302"/>
        <v>#DIV/0!</v>
      </c>
      <c r="AQ611" s="149" t="e">
        <f t="shared" si="303"/>
        <v>#DIV/0!</v>
      </c>
      <c r="AR611" s="149" t="e">
        <f t="shared" si="304"/>
        <v>#DIV/0!</v>
      </c>
      <c r="AS611" s="149" t="e">
        <f t="shared" si="305"/>
        <v>#DIV/0!</v>
      </c>
      <c r="AT611" s="149" t="e">
        <f t="shared" si="306"/>
        <v>#DIV/0!</v>
      </c>
      <c r="AU611" s="148">
        <f t="shared" si="307"/>
        <v>0</v>
      </c>
      <c r="AV611" s="149" t="e">
        <f t="shared" si="308"/>
        <v>#DIV/0!</v>
      </c>
      <c r="AW611" s="149" t="e">
        <f t="shared" si="309"/>
        <v>#DIV/0!</v>
      </c>
      <c r="AX611" s="149" t="e">
        <f t="shared" si="310"/>
        <v>#DIV/0!</v>
      </c>
      <c r="AY611" s="149" t="e">
        <f t="shared" si="311"/>
        <v>#DIV/0!</v>
      </c>
      <c r="AZ611" s="149" t="e">
        <f t="shared" si="312"/>
        <v>#DIV/0!</v>
      </c>
      <c r="BA611" s="148">
        <f t="shared" si="313"/>
        <v>0</v>
      </c>
      <c r="BB611" s="149" t="e">
        <f t="shared" si="314"/>
        <v>#DIV/0!</v>
      </c>
      <c r="BC611" s="149" t="e">
        <f t="shared" si="315"/>
        <v>#DIV/0!</v>
      </c>
      <c r="BD611" s="149" t="e">
        <f t="shared" si="316"/>
        <v>#DIV/0!</v>
      </c>
      <c r="BE611" s="149" t="e">
        <f t="shared" si="317"/>
        <v>#DIV/0!</v>
      </c>
      <c r="BF611" s="149" t="e">
        <f t="shared" si="318"/>
        <v>#DIV/0!</v>
      </c>
      <c r="BG611" s="148">
        <f t="shared" si="319"/>
        <v>0</v>
      </c>
      <c r="BH611" s="149" t="e">
        <f t="shared" si="320"/>
        <v>#DIV/0!</v>
      </c>
      <c r="BI611" s="149" t="e">
        <f t="shared" si="321"/>
        <v>#DIV/0!</v>
      </c>
      <c r="BJ611" s="149" t="e">
        <f t="shared" si="322"/>
        <v>#DIV/0!</v>
      </c>
      <c r="BK611" s="149" t="e">
        <f t="shared" si="323"/>
        <v>#DIV/0!</v>
      </c>
      <c r="BL611" s="149" t="e">
        <f t="shared" si="324"/>
        <v>#DIV/0!</v>
      </c>
      <c r="BM611" s="148">
        <f t="shared" si="325"/>
        <v>0</v>
      </c>
      <c r="BN611" s="149" t="e">
        <f t="shared" si="326"/>
        <v>#DIV/0!</v>
      </c>
      <c r="BO611" s="149" t="e">
        <f t="shared" si="327"/>
        <v>#DIV/0!</v>
      </c>
      <c r="BP611" s="149" t="e">
        <f t="shared" si="328"/>
        <v>#DIV/0!</v>
      </c>
      <c r="BQ611" s="149" t="e">
        <f t="shared" si="329"/>
        <v>#DIV/0!</v>
      </c>
      <c r="BR611" s="149" t="e">
        <f t="shared" si="330"/>
        <v>#DIV/0!</v>
      </c>
      <c r="BS611" s="148">
        <f t="shared" si="331"/>
        <v>0</v>
      </c>
      <c r="BT611" s="150"/>
      <c r="BU611" s="150" t="e">
        <f>VLOOKUP(I611,Lists!$D$2:$D$19,1,FALSE)</f>
        <v>#N/A</v>
      </c>
      <c r="BV611" s="150" t="e">
        <f>VLOOKUP($I611,Blends!$B$2:$B$115,1,FALSE)</f>
        <v>#N/A</v>
      </c>
      <c r="BW611" s="150"/>
      <c r="BX611" s="151">
        <f>ROUND(IF($I611="Other HFC Blend",(AA611*$L611*SUMIF(Lists!$E$2:$E$133,'Quarterly Information'!$K611,Exchange_Value)+AA611*$N611*SUMIF(Lists!$E$2:$E$133,'Quarterly Information'!$M611,Exchange_Value)+AA611*$P611*SUMIF(Lists!$E$2:$E$133,'Quarterly Information'!$O611,Exchange_Value)+AA611*$R611*SUMIF(Lists!$E$2:$E$133,'Quarterly Information'!$Q611,Exchange_Value)+AA611*$T611*SUMIF(Lists!$E$2:$E$133,'Quarterly Information'!$S611,Exchange_Value))/1000,AA611*SUMIF(Lists!$E$2:$E$133,$I611,Exchange_Value)/1000),1)</f>
        <v>0</v>
      </c>
      <c r="BY611" s="151">
        <f>ROUND(IF($I611="Other HFC Blend",(AB611*$L611*SUMIF(Lists!$E$2:$E$133,'Quarterly Information'!$K611,Exchange_Value)+AB611*$N611*SUMIF(Lists!$E$2:$E$133,'Quarterly Information'!$M611,Exchange_Value)+AB611*$P611*SUMIF(Lists!$E$2:$E$133,'Quarterly Information'!$O611,Exchange_Value)+AB611*$R611*SUMIF(Lists!$E$2:$E$133,'Quarterly Information'!$Q611,Exchange_Value)+AB611*$T611*SUMIF(Lists!$E$2:$E$133,'Quarterly Information'!$S611,Exchange_Value))/1000,AB611*SUMIF(Lists!$E$2:$E$133,$I611,Exchange_Value)/1000),1)</f>
        <v>0</v>
      </c>
      <c r="BZ611" s="151">
        <f>ROUND(IF($I611="Other HFC Blend",(AC611*$L611*SUMIF(Lists!$E$2:$E$133,'Quarterly Information'!$K611,Exchange_Value)+AC611*$N611*SUMIF(Lists!$E$2:$E$133,'Quarterly Information'!$M611,Exchange_Value)+AC611*$P611*SUMIF(Lists!$E$2:$E$133,'Quarterly Information'!$O611,Exchange_Value)+AC611*$R611*SUMIF(Lists!$E$2:$E$133,'Quarterly Information'!$Q611,Exchange_Value)+AC611*$T611*SUMIF(Lists!$E$2:$E$133,'Quarterly Information'!$S611,Exchange_Value))/1000,AC611*SUMIF(Lists!$E$2:$E$133,$I611,Exchange_Value)/1000),1)</f>
        <v>0</v>
      </c>
      <c r="CA611" s="151">
        <f>ROUND(IF($I611="Other HFC Blend",(AD611*$L611*SUMIF(Lists!$E$2:$E$133,'Quarterly Information'!$K611,Exchange_Value)+AD611*$N611*SUMIF(Lists!$E$2:$E$133,'Quarterly Information'!$M611,Exchange_Value)+AD611*$P611*SUMIF(Lists!$E$2:$E$133,'Quarterly Information'!$O611,Exchange_Value)+AD611*$R611*SUMIF(Lists!$E$2:$E$133,'Quarterly Information'!$Q611,Exchange_Value)+AD611*$T611*SUMIF(Lists!$E$2:$E$133,'Quarterly Information'!$S611,Exchange_Value))/1000,AD611*SUMIF(Lists!$E$2:$E$133,$I611,Exchange_Value)/1000),1)</f>
        <v>0</v>
      </c>
      <c r="CB611" s="151">
        <f>ROUND(IF($I611="Other HFC Blend",(AE611*$L611*SUMIF(Lists!$E$2:$E$133,'Quarterly Information'!$K611,Exchange_Value)+AE611*$N611*SUMIF(Lists!$E$2:$E$133,'Quarterly Information'!$M611,Exchange_Value)+AE611*$P611*SUMIF(Lists!$E$2:$E$133,'Quarterly Information'!$O611,Exchange_Value)+AE611*$R611*SUMIF(Lists!$E$2:$E$133,'Quarterly Information'!$Q611,Exchange_Value)+AE611*$T611*SUMIF(Lists!$E$2:$E$133,'Quarterly Information'!$S611,Exchange_Value))/1000,AE611*SUMIF(Lists!$E$2:$E$133,$I611,Exchange_Value)/1000),1)</f>
        <v>0</v>
      </c>
      <c r="CC611" s="151">
        <f>ROUND(IF($I611="Other HFC Blend",(AF611*$L611*SUMIF(Lists!$E$2:$E$133,'Quarterly Information'!$K611,Exchange_Value)+AF611*$N611*SUMIF(Lists!$E$2:$E$133,'Quarterly Information'!$M611,Exchange_Value)+AF611*$P611*SUMIF(Lists!$E$2:$E$133,'Quarterly Information'!$O611,Exchange_Value)+AF611*$R611*SUMIF(Lists!$E$2:$E$133,'Quarterly Information'!$Q611,Exchange_Value)+AF611*$T611*SUMIF(Lists!$E$2:$E$133,'Quarterly Information'!$S611,Exchange_Value))/1000,AF611*SUMIF(Lists!$E$2:$E$133,$I611,Exchange_Value)/1000),1)</f>
        <v>0</v>
      </c>
    </row>
    <row r="612" spans="1:81" ht="14.1">
      <c r="A612" s="18">
        <v>570</v>
      </c>
      <c r="B612" s="46" t="str">
        <f t="shared" si="332"/>
        <v/>
      </c>
      <c r="C612" s="72"/>
      <c r="D612" s="47"/>
      <c r="E612" s="81"/>
      <c r="F612" s="48"/>
      <c r="G612" s="49"/>
      <c r="H612" s="50"/>
      <c r="I612" s="48"/>
      <c r="J612" s="104"/>
      <c r="K612" s="109"/>
      <c r="L612" s="51"/>
      <c r="M612" s="48"/>
      <c r="N612" s="51"/>
      <c r="O612" s="48"/>
      <c r="P612" s="51"/>
      <c r="Q612" s="69"/>
      <c r="R612" s="51"/>
      <c r="S612" s="69"/>
      <c r="T612" s="110"/>
      <c r="U612" s="107"/>
      <c r="V612" s="48"/>
      <c r="W612" s="52"/>
      <c r="X612" s="48"/>
      <c r="Y612" s="116"/>
      <c r="Z612" s="133"/>
      <c r="AA612" s="131"/>
      <c r="AB612" s="76"/>
      <c r="AC612" s="76"/>
      <c r="AD612" s="76"/>
      <c r="AE612" s="76"/>
      <c r="AF612" s="76"/>
      <c r="AG612" s="145"/>
      <c r="AH612"/>
      <c r="AI612" s="148">
        <f t="shared" si="296"/>
        <v>0</v>
      </c>
      <c r="AJ612" s="148">
        <f t="shared" si="297"/>
        <v>0</v>
      </c>
      <c r="AK612" s="148">
        <f t="shared" si="298"/>
        <v>0</v>
      </c>
      <c r="AL612" s="148">
        <f t="shared" si="299"/>
        <v>0</v>
      </c>
      <c r="AM612" s="148">
        <f t="shared" si="300"/>
        <v>0</v>
      </c>
      <c r="AN612" s="148">
        <f t="shared" si="301"/>
        <v>0</v>
      </c>
      <c r="AO612" s="150"/>
      <c r="AP612" s="149" t="e">
        <f t="shared" si="302"/>
        <v>#DIV/0!</v>
      </c>
      <c r="AQ612" s="149" t="e">
        <f t="shared" si="303"/>
        <v>#DIV/0!</v>
      </c>
      <c r="AR612" s="149" t="e">
        <f t="shared" si="304"/>
        <v>#DIV/0!</v>
      </c>
      <c r="AS612" s="149" t="e">
        <f t="shared" si="305"/>
        <v>#DIV/0!</v>
      </c>
      <c r="AT612" s="149" t="e">
        <f t="shared" si="306"/>
        <v>#DIV/0!</v>
      </c>
      <c r="AU612" s="148">
        <f t="shared" si="307"/>
        <v>0</v>
      </c>
      <c r="AV612" s="149" t="e">
        <f t="shared" si="308"/>
        <v>#DIV/0!</v>
      </c>
      <c r="AW612" s="149" t="e">
        <f t="shared" si="309"/>
        <v>#DIV/0!</v>
      </c>
      <c r="AX612" s="149" t="e">
        <f t="shared" si="310"/>
        <v>#DIV/0!</v>
      </c>
      <c r="AY612" s="149" t="e">
        <f t="shared" si="311"/>
        <v>#DIV/0!</v>
      </c>
      <c r="AZ612" s="149" t="e">
        <f t="shared" si="312"/>
        <v>#DIV/0!</v>
      </c>
      <c r="BA612" s="148">
        <f t="shared" si="313"/>
        <v>0</v>
      </c>
      <c r="BB612" s="149" t="e">
        <f t="shared" si="314"/>
        <v>#DIV/0!</v>
      </c>
      <c r="BC612" s="149" t="e">
        <f t="shared" si="315"/>
        <v>#DIV/0!</v>
      </c>
      <c r="BD612" s="149" t="e">
        <f t="shared" si="316"/>
        <v>#DIV/0!</v>
      </c>
      <c r="BE612" s="149" t="e">
        <f t="shared" si="317"/>
        <v>#DIV/0!</v>
      </c>
      <c r="BF612" s="149" t="e">
        <f t="shared" si="318"/>
        <v>#DIV/0!</v>
      </c>
      <c r="BG612" s="148">
        <f t="shared" si="319"/>
        <v>0</v>
      </c>
      <c r="BH612" s="149" t="e">
        <f t="shared" si="320"/>
        <v>#DIV/0!</v>
      </c>
      <c r="BI612" s="149" t="e">
        <f t="shared" si="321"/>
        <v>#DIV/0!</v>
      </c>
      <c r="BJ612" s="149" t="e">
        <f t="shared" si="322"/>
        <v>#DIV/0!</v>
      </c>
      <c r="BK612" s="149" t="e">
        <f t="shared" si="323"/>
        <v>#DIV/0!</v>
      </c>
      <c r="BL612" s="149" t="e">
        <f t="shared" si="324"/>
        <v>#DIV/0!</v>
      </c>
      <c r="BM612" s="148">
        <f t="shared" si="325"/>
        <v>0</v>
      </c>
      <c r="BN612" s="149" t="e">
        <f t="shared" si="326"/>
        <v>#DIV/0!</v>
      </c>
      <c r="BO612" s="149" t="e">
        <f t="shared" si="327"/>
        <v>#DIV/0!</v>
      </c>
      <c r="BP612" s="149" t="e">
        <f t="shared" si="328"/>
        <v>#DIV/0!</v>
      </c>
      <c r="BQ612" s="149" t="e">
        <f t="shared" si="329"/>
        <v>#DIV/0!</v>
      </c>
      <c r="BR612" s="149" t="e">
        <f t="shared" si="330"/>
        <v>#DIV/0!</v>
      </c>
      <c r="BS612" s="148">
        <f t="shared" si="331"/>
        <v>0</v>
      </c>
      <c r="BT612" s="150"/>
      <c r="BU612" s="150" t="e">
        <f>VLOOKUP(I612,Lists!$D$2:$D$19,1,FALSE)</f>
        <v>#N/A</v>
      </c>
      <c r="BV612" s="150" t="e">
        <f>VLOOKUP($I612,Blends!$B$2:$B$115,1,FALSE)</f>
        <v>#N/A</v>
      </c>
      <c r="BW612" s="150"/>
      <c r="BX612" s="151">
        <f>ROUND(IF($I612="Other HFC Blend",(AA612*$L612*SUMIF(Lists!$E$2:$E$133,'Quarterly Information'!$K612,Exchange_Value)+AA612*$N612*SUMIF(Lists!$E$2:$E$133,'Quarterly Information'!$M612,Exchange_Value)+AA612*$P612*SUMIF(Lists!$E$2:$E$133,'Quarterly Information'!$O612,Exchange_Value)+AA612*$R612*SUMIF(Lists!$E$2:$E$133,'Quarterly Information'!$Q612,Exchange_Value)+AA612*$T612*SUMIF(Lists!$E$2:$E$133,'Quarterly Information'!$S612,Exchange_Value))/1000,AA612*SUMIF(Lists!$E$2:$E$133,$I612,Exchange_Value)/1000),1)</f>
        <v>0</v>
      </c>
      <c r="BY612" s="151">
        <f>ROUND(IF($I612="Other HFC Blend",(AB612*$L612*SUMIF(Lists!$E$2:$E$133,'Quarterly Information'!$K612,Exchange_Value)+AB612*$N612*SUMIF(Lists!$E$2:$E$133,'Quarterly Information'!$M612,Exchange_Value)+AB612*$P612*SUMIF(Lists!$E$2:$E$133,'Quarterly Information'!$O612,Exchange_Value)+AB612*$R612*SUMIF(Lists!$E$2:$E$133,'Quarterly Information'!$Q612,Exchange_Value)+AB612*$T612*SUMIF(Lists!$E$2:$E$133,'Quarterly Information'!$S612,Exchange_Value))/1000,AB612*SUMIF(Lists!$E$2:$E$133,$I612,Exchange_Value)/1000),1)</f>
        <v>0</v>
      </c>
      <c r="BZ612" s="151">
        <f>ROUND(IF($I612="Other HFC Blend",(AC612*$L612*SUMIF(Lists!$E$2:$E$133,'Quarterly Information'!$K612,Exchange_Value)+AC612*$N612*SUMIF(Lists!$E$2:$E$133,'Quarterly Information'!$M612,Exchange_Value)+AC612*$P612*SUMIF(Lists!$E$2:$E$133,'Quarterly Information'!$O612,Exchange_Value)+AC612*$R612*SUMIF(Lists!$E$2:$E$133,'Quarterly Information'!$Q612,Exchange_Value)+AC612*$T612*SUMIF(Lists!$E$2:$E$133,'Quarterly Information'!$S612,Exchange_Value))/1000,AC612*SUMIF(Lists!$E$2:$E$133,$I612,Exchange_Value)/1000),1)</f>
        <v>0</v>
      </c>
      <c r="CA612" s="151">
        <f>ROUND(IF($I612="Other HFC Blend",(AD612*$L612*SUMIF(Lists!$E$2:$E$133,'Quarterly Information'!$K612,Exchange_Value)+AD612*$N612*SUMIF(Lists!$E$2:$E$133,'Quarterly Information'!$M612,Exchange_Value)+AD612*$P612*SUMIF(Lists!$E$2:$E$133,'Quarterly Information'!$O612,Exchange_Value)+AD612*$R612*SUMIF(Lists!$E$2:$E$133,'Quarterly Information'!$Q612,Exchange_Value)+AD612*$T612*SUMIF(Lists!$E$2:$E$133,'Quarterly Information'!$S612,Exchange_Value))/1000,AD612*SUMIF(Lists!$E$2:$E$133,$I612,Exchange_Value)/1000),1)</f>
        <v>0</v>
      </c>
      <c r="CB612" s="151">
        <f>ROUND(IF($I612="Other HFC Blend",(AE612*$L612*SUMIF(Lists!$E$2:$E$133,'Quarterly Information'!$K612,Exchange_Value)+AE612*$N612*SUMIF(Lists!$E$2:$E$133,'Quarterly Information'!$M612,Exchange_Value)+AE612*$P612*SUMIF(Lists!$E$2:$E$133,'Quarterly Information'!$O612,Exchange_Value)+AE612*$R612*SUMIF(Lists!$E$2:$E$133,'Quarterly Information'!$Q612,Exchange_Value)+AE612*$T612*SUMIF(Lists!$E$2:$E$133,'Quarterly Information'!$S612,Exchange_Value))/1000,AE612*SUMIF(Lists!$E$2:$E$133,$I612,Exchange_Value)/1000),1)</f>
        <v>0</v>
      </c>
      <c r="CC612" s="151">
        <f>ROUND(IF($I612="Other HFC Blend",(AF612*$L612*SUMIF(Lists!$E$2:$E$133,'Quarterly Information'!$K612,Exchange_Value)+AF612*$N612*SUMIF(Lists!$E$2:$E$133,'Quarterly Information'!$M612,Exchange_Value)+AF612*$P612*SUMIF(Lists!$E$2:$E$133,'Quarterly Information'!$O612,Exchange_Value)+AF612*$R612*SUMIF(Lists!$E$2:$E$133,'Quarterly Information'!$Q612,Exchange_Value)+AF612*$T612*SUMIF(Lists!$E$2:$E$133,'Quarterly Information'!$S612,Exchange_Value))/1000,AF612*SUMIF(Lists!$E$2:$E$133,$I612,Exchange_Value)/1000),1)</f>
        <v>0</v>
      </c>
    </row>
    <row r="613" spans="1:81" ht="14.1">
      <c r="A613" s="18">
        <v>571</v>
      </c>
      <c r="B613" s="46" t="str">
        <f t="shared" si="332"/>
        <v/>
      </c>
      <c r="C613" s="72"/>
      <c r="D613" s="47"/>
      <c r="E613" s="81"/>
      <c r="F613" s="48"/>
      <c r="G613" s="49"/>
      <c r="H613" s="50"/>
      <c r="I613" s="48"/>
      <c r="J613" s="104"/>
      <c r="K613" s="109"/>
      <c r="L613" s="51"/>
      <c r="M613" s="48"/>
      <c r="N613" s="51"/>
      <c r="O613" s="48"/>
      <c r="P613" s="51"/>
      <c r="Q613" s="69"/>
      <c r="R613" s="51"/>
      <c r="S613" s="69"/>
      <c r="T613" s="110"/>
      <c r="U613" s="107"/>
      <c r="V613" s="48"/>
      <c r="W613" s="52"/>
      <c r="X613" s="48"/>
      <c r="Y613" s="116"/>
      <c r="Z613" s="133"/>
      <c r="AA613" s="131"/>
      <c r="AB613" s="76"/>
      <c r="AC613" s="76"/>
      <c r="AD613" s="76"/>
      <c r="AE613" s="76"/>
      <c r="AF613" s="76"/>
      <c r="AG613" s="145"/>
      <c r="AH613"/>
      <c r="AI613" s="148">
        <f t="shared" si="296"/>
        <v>0</v>
      </c>
      <c r="AJ613" s="148">
        <f t="shared" si="297"/>
        <v>0</v>
      </c>
      <c r="AK613" s="148">
        <f t="shared" si="298"/>
        <v>0</v>
      </c>
      <c r="AL613" s="148">
        <f t="shared" si="299"/>
        <v>0</v>
      </c>
      <c r="AM613" s="148">
        <f t="shared" si="300"/>
        <v>0</v>
      </c>
      <c r="AN613" s="148">
        <f t="shared" si="301"/>
        <v>0</v>
      </c>
      <c r="AO613" s="150"/>
      <c r="AP613" s="149" t="e">
        <f t="shared" si="302"/>
        <v>#DIV/0!</v>
      </c>
      <c r="AQ613" s="149" t="e">
        <f t="shared" si="303"/>
        <v>#DIV/0!</v>
      </c>
      <c r="AR613" s="149" t="e">
        <f t="shared" si="304"/>
        <v>#DIV/0!</v>
      </c>
      <c r="AS613" s="149" t="e">
        <f t="shared" si="305"/>
        <v>#DIV/0!</v>
      </c>
      <c r="AT613" s="149" t="e">
        <f t="shared" si="306"/>
        <v>#DIV/0!</v>
      </c>
      <c r="AU613" s="148">
        <f t="shared" si="307"/>
        <v>0</v>
      </c>
      <c r="AV613" s="149" t="e">
        <f t="shared" si="308"/>
        <v>#DIV/0!</v>
      </c>
      <c r="AW613" s="149" t="e">
        <f t="shared" si="309"/>
        <v>#DIV/0!</v>
      </c>
      <c r="AX613" s="149" t="e">
        <f t="shared" si="310"/>
        <v>#DIV/0!</v>
      </c>
      <c r="AY613" s="149" t="e">
        <f t="shared" si="311"/>
        <v>#DIV/0!</v>
      </c>
      <c r="AZ613" s="149" t="e">
        <f t="shared" si="312"/>
        <v>#DIV/0!</v>
      </c>
      <c r="BA613" s="148">
        <f t="shared" si="313"/>
        <v>0</v>
      </c>
      <c r="BB613" s="149" t="e">
        <f t="shared" si="314"/>
        <v>#DIV/0!</v>
      </c>
      <c r="BC613" s="149" t="e">
        <f t="shared" si="315"/>
        <v>#DIV/0!</v>
      </c>
      <c r="BD613" s="149" t="e">
        <f t="shared" si="316"/>
        <v>#DIV/0!</v>
      </c>
      <c r="BE613" s="149" t="e">
        <f t="shared" si="317"/>
        <v>#DIV/0!</v>
      </c>
      <c r="BF613" s="149" t="e">
        <f t="shared" si="318"/>
        <v>#DIV/0!</v>
      </c>
      <c r="BG613" s="148">
        <f t="shared" si="319"/>
        <v>0</v>
      </c>
      <c r="BH613" s="149" t="e">
        <f t="shared" si="320"/>
        <v>#DIV/0!</v>
      </c>
      <c r="BI613" s="149" t="e">
        <f t="shared" si="321"/>
        <v>#DIV/0!</v>
      </c>
      <c r="BJ613" s="149" t="e">
        <f t="shared" si="322"/>
        <v>#DIV/0!</v>
      </c>
      <c r="BK613" s="149" t="e">
        <f t="shared" si="323"/>
        <v>#DIV/0!</v>
      </c>
      <c r="BL613" s="149" t="e">
        <f t="shared" si="324"/>
        <v>#DIV/0!</v>
      </c>
      <c r="BM613" s="148">
        <f t="shared" si="325"/>
        <v>0</v>
      </c>
      <c r="BN613" s="149" t="e">
        <f t="shared" si="326"/>
        <v>#DIV/0!</v>
      </c>
      <c r="BO613" s="149" t="e">
        <f t="shared" si="327"/>
        <v>#DIV/0!</v>
      </c>
      <c r="BP613" s="149" t="e">
        <f t="shared" si="328"/>
        <v>#DIV/0!</v>
      </c>
      <c r="BQ613" s="149" t="e">
        <f t="shared" si="329"/>
        <v>#DIV/0!</v>
      </c>
      <c r="BR613" s="149" t="e">
        <f t="shared" si="330"/>
        <v>#DIV/0!</v>
      </c>
      <c r="BS613" s="148">
        <f t="shared" si="331"/>
        <v>0</v>
      </c>
      <c r="BT613" s="150"/>
      <c r="BU613" s="150" t="e">
        <f>VLOOKUP(I613,Lists!$D$2:$D$19,1,FALSE)</f>
        <v>#N/A</v>
      </c>
      <c r="BV613" s="150" t="e">
        <f>VLOOKUP($I613,Blends!$B$2:$B$115,1,FALSE)</f>
        <v>#N/A</v>
      </c>
      <c r="BW613" s="150"/>
      <c r="BX613" s="151">
        <f>ROUND(IF($I613="Other HFC Blend",(AA613*$L613*SUMIF(Lists!$E$2:$E$133,'Quarterly Information'!$K613,Exchange_Value)+AA613*$N613*SUMIF(Lists!$E$2:$E$133,'Quarterly Information'!$M613,Exchange_Value)+AA613*$P613*SUMIF(Lists!$E$2:$E$133,'Quarterly Information'!$O613,Exchange_Value)+AA613*$R613*SUMIF(Lists!$E$2:$E$133,'Quarterly Information'!$Q613,Exchange_Value)+AA613*$T613*SUMIF(Lists!$E$2:$E$133,'Quarterly Information'!$S613,Exchange_Value))/1000,AA613*SUMIF(Lists!$E$2:$E$133,$I613,Exchange_Value)/1000),1)</f>
        <v>0</v>
      </c>
      <c r="BY613" s="151">
        <f>ROUND(IF($I613="Other HFC Blend",(AB613*$L613*SUMIF(Lists!$E$2:$E$133,'Quarterly Information'!$K613,Exchange_Value)+AB613*$N613*SUMIF(Lists!$E$2:$E$133,'Quarterly Information'!$M613,Exchange_Value)+AB613*$P613*SUMIF(Lists!$E$2:$E$133,'Quarterly Information'!$O613,Exchange_Value)+AB613*$R613*SUMIF(Lists!$E$2:$E$133,'Quarterly Information'!$Q613,Exchange_Value)+AB613*$T613*SUMIF(Lists!$E$2:$E$133,'Quarterly Information'!$S613,Exchange_Value))/1000,AB613*SUMIF(Lists!$E$2:$E$133,$I613,Exchange_Value)/1000),1)</f>
        <v>0</v>
      </c>
      <c r="BZ613" s="151">
        <f>ROUND(IF($I613="Other HFC Blend",(AC613*$L613*SUMIF(Lists!$E$2:$E$133,'Quarterly Information'!$K613,Exchange_Value)+AC613*$N613*SUMIF(Lists!$E$2:$E$133,'Quarterly Information'!$M613,Exchange_Value)+AC613*$P613*SUMIF(Lists!$E$2:$E$133,'Quarterly Information'!$O613,Exchange_Value)+AC613*$R613*SUMIF(Lists!$E$2:$E$133,'Quarterly Information'!$Q613,Exchange_Value)+AC613*$T613*SUMIF(Lists!$E$2:$E$133,'Quarterly Information'!$S613,Exchange_Value))/1000,AC613*SUMIF(Lists!$E$2:$E$133,$I613,Exchange_Value)/1000),1)</f>
        <v>0</v>
      </c>
      <c r="CA613" s="151">
        <f>ROUND(IF($I613="Other HFC Blend",(AD613*$L613*SUMIF(Lists!$E$2:$E$133,'Quarterly Information'!$K613,Exchange_Value)+AD613*$N613*SUMIF(Lists!$E$2:$E$133,'Quarterly Information'!$M613,Exchange_Value)+AD613*$P613*SUMIF(Lists!$E$2:$E$133,'Quarterly Information'!$O613,Exchange_Value)+AD613*$R613*SUMIF(Lists!$E$2:$E$133,'Quarterly Information'!$Q613,Exchange_Value)+AD613*$T613*SUMIF(Lists!$E$2:$E$133,'Quarterly Information'!$S613,Exchange_Value))/1000,AD613*SUMIF(Lists!$E$2:$E$133,$I613,Exchange_Value)/1000),1)</f>
        <v>0</v>
      </c>
      <c r="CB613" s="151">
        <f>ROUND(IF($I613="Other HFC Blend",(AE613*$L613*SUMIF(Lists!$E$2:$E$133,'Quarterly Information'!$K613,Exchange_Value)+AE613*$N613*SUMIF(Lists!$E$2:$E$133,'Quarterly Information'!$M613,Exchange_Value)+AE613*$P613*SUMIF(Lists!$E$2:$E$133,'Quarterly Information'!$O613,Exchange_Value)+AE613*$R613*SUMIF(Lists!$E$2:$E$133,'Quarterly Information'!$Q613,Exchange_Value)+AE613*$T613*SUMIF(Lists!$E$2:$E$133,'Quarterly Information'!$S613,Exchange_Value))/1000,AE613*SUMIF(Lists!$E$2:$E$133,$I613,Exchange_Value)/1000),1)</f>
        <v>0</v>
      </c>
      <c r="CC613" s="151">
        <f>ROUND(IF($I613="Other HFC Blend",(AF613*$L613*SUMIF(Lists!$E$2:$E$133,'Quarterly Information'!$K613,Exchange_Value)+AF613*$N613*SUMIF(Lists!$E$2:$E$133,'Quarterly Information'!$M613,Exchange_Value)+AF613*$P613*SUMIF(Lists!$E$2:$E$133,'Quarterly Information'!$O613,Exchange_Value)+AF613*$R613*SUMIF(Lists!$E$2:$E$133,'Quarterly Information'!$Q613,Exchange_Value)+AF613*$T613*SUMIF(Lists!$E$2:$E$133,'Quarterly Information'!$S613,Exchange_Value))/1000,AF613*SUMIF(Lists!$E$2:$E$133,$I613,Exchange_Value)/1000),1)</f>
        <v>0</v>
      </c>
    </row>
    <row r="614" spans="1:81" ht="14.1">
      <c r="A614" s="18">
        <v>572</v>
      </c>
      <c r="B614" s="46" t="str">
        <f t="shared" si="332"/>
        <v/>
      </c>
      <c r="C614" s="72"/>
      <c r="D614" s="47"/>
      <c r="E614" s="81"/>
      <c r="F614" s="48"/>
      <c r="G614" s="49"/>
      <c r="H614" s="50"/>
      <c r="I614" s="48"/>
      <c r="J614" s="104"/>
      <c r="K614" s="109"/>
      <c r="L614" s="51"/>
      <c r="M614" s="48"/>
      <c r="N614" s="51"/>
      <c r="O614" s="48"/>
      <c r="P614" s="51"/>
      <c r="Q614" s="69"/>
      <c r="R614" s="51"/>
      <c r="S614" s="69"/>
      <c r="T614" s="110"/>
      <c r="U614" s="107"/>
      <c r="V614" s="48"/>
      <c r="W614" s="52"/>
      <c r="X614" s="48"/>
      <c r="Y614" s="116"/>
      <c r="Z614" s="133"/>
      <c r="AA614" s="131"/>
      <c r="AB614" s="76"/>
      <c r="AC614" s="76"/>
      <c r="AD614" s="76"/>
      <c r="AE614" s="76"/>
      <c r="AF614" s="76"/>
      <c r="AG614" s="145"/>
      <c r="AH614"/>
      <c r="AI614" s="148">
        <f t="shared" si="296"/>
        <v>0</v>
      </c>
      <c r="AJ614" s="148">
        <f t="shared" si="297"/>
        <v>0</v>
      </c>
      <c r="AK614" s="148">
        <f t="shared" si="298"/>
        <v>0</v>
      </c>
      <c r="AL614" s="148">
        <f t="shared" si="299"/>
        <v>0</v>
      </c>
      <c r="AM614" s="148">
        <f t="shared" si="300"/>
        <v>0</v>
      </c>
      <c r="AN614" s="148">
        <f t="shared" si="301"/>
        <v>0</v>
      </c>
      <c r="AO614" s="150"/>
      <c r="AP614" s="149" t="e">
        <f t="shared" si="302"/>
        <v>#DIV/0!</v>
      </c>
      <c r="AQ614" s="149" t="e">
        <f t="shared" si="303"/>
        <v>#DIV/0!</v>
      </c>
      <c r="AR614" s="149" t="e">
        <f t="shared" si="304"/>
        <v>#DIV/0!</v>
      </c>
      <c r="AS614" s="149" t="e">
        <f t="shared" si="305"/>
        <v>#DIV/0!</v>
      </c>
      <c r="AT614" s="149" t="e">
        <f t="shared" si="306"/>
        <v>#DIV/0!</v>
      </c>
      <c r="AU614" s="148">
        <f t="shared" si="307"/>
        <v>0</v>
      </c>
      <c r="AV614" s="149" t="e">
        <f t="shared" si="308"/>
        <v>#DIV/0!</v>
      </c>
      <c r="AW614" s="149" t="e">
        <f t="shared" si="309"/>
        <v>#DIV/0!</v>
      </c>
      <c r="AX614" s="149" t="e">
        <f t="shared" si="310"/>
        <v>#DIV/0!</v>
      </c>
      <c r="AY614" s="149" t="e">
        <f t="shared" si="311"/>
        <v>#DIV/0!</v>
      </c>
      <c r="AZ614" s="149" t="e">
        <f t="shared" si="312"/>
        <v>#DIV/0!</v>
      </c>
      <c r="BA614" s="148">
        <f t="shared" si="313"/>
        <v>0</v>
      </c>
      <c r="BB614" s="149" t="e">
        <f t="shared" si="314"/>
        <v>#DIV/0!</v>
      </c>
      <c r="BC614" s="149" t="e">
        <f t="shared" si="315"/>
        <v>#DIV/0!</v>
      </c>
      <c r="BD614" s="149" t="e">
        <f t="shared" si="316"/>
        <v>#DIV/0!</v>
      </c>
      <c r="BE614" s="149" t="e">
        <f t="shared" si="317"/>
        <v>#DIV/0!</v>
      </c>
      <c r="BF614" s="149" t="e">
        <f t="shared" si="318"/>
        <v>#DIV/0!</v>
      </c>
      <c r="BG614" s="148">
        <f t="shared" si="319"/>
        <v>0</v>
      </c>
      <c r="BH614" s="149" t="e">
        <f t="shared" si="320"/>
        <v>#DIV/0!</v>
      </c>
      <c r="BI614" s="149" t="e">
        <f t="shared" si="321"/>
        <v>#DIV/0!</v>
      </c>
      <c r="BJ614" s="149" t="e">
        <f t="shared" si="322"/>
        <v>#DIV/0!</v>
      </c>
      <c r="BK614" s="149" t="e">
        <f t="shared" si="323"/>
        <v>#DIV/0!</v>
      </c>
      <c r="BL614" s="149" t="e">
        <f t="shared" si="324"/>
        <v>#DIV/0!</v>
      </c>
      <c r="BM614" s="148">
        <f t="shared" si="325"/>
        <v>0</v>
      </c>
      <c r="BN614" s="149" t="e">
        <f t="shared" si="326"/>
        <v>#DIV/0!</v>
      </c>
      <c r="BO614" s="149" t="e">
        <f t="shared" si="327"/>
        <v>#DIV/0!</v>
      </c>
      <c r="BP614" s="149" t="e">
        <f t="shared" si="328"/>
        <v>#DIV/0!</v>
      </c>
      <c r="BQ614" s="149" t="e">
        <f t="shared" si="329"/>
        <v>#DIV/0!</v>
      </c>
      <c r="BR614" s="149" t="e">
        <f t="shared" si="330"/>
        <v>#DIV/0!</v>
      </c>
      <c r="BS614" s="148">
        <f t="shared" si="331"/>
        <v>0</v>
      </c>
      <c r="BT614" s="150"/>
      <c r="BU614" s="150" t="e">
        <f>VLOOKUP(I614,Lists!$D$2:$D$19,1,FALSE)</f>
        <v>#N/A</v>
      </c>
      <c r="BV614" s="150" t="e">
        <f>VLOOKUP($I614,Blends!$B$2:$B$115,1,FALSE)</f>
        <v>#N/A</v>
      </c>
      <c r="BW614" s="150"/>
      <c r="BX614" s="151">
        <f>ROUND(IF($I614="Other HFC Blend",(AA614*$L614*SUMIF(Lists!$E$2:$E$133,'Quarterly Information'!$K614,Exchange_Value)+AA614*$N614*SUMIF(Lists!$E$2:$E$133,'Quarterly Information'!$M614,Exchange_Value)+AA614*$P614*SUMIF(Lists!$E$2:$E$133,'Quarterly Information'!$O614,Exchange_Value)+AA614*$R614*SUMIF(Lists!$E$2:$E$133,'Quarterly Information'!$Q614,Exchange_Value)+AA614*$T614*SUMIF(Lists!$E$2:$E$133,'Quarterly Information'!$S614,Exchange_Value))/1000,AA614*SUMIF(Lists!$E$2:$E$133,$I614,Exchange_Value)/1000),1)</f>
        <v>0</v>
      </c>
      <c r="BY614" s="151">
        <f>ROUND(IF($I614="Other HFC Blend",(AB614*$L614*SUMIF(Lists!$E$2:$E$133,'Quarterly Information'!$K614,Exchange_Value)+AB614*$N614*SUMIF(Lists!$E$2:$E$133,'Quarterly Information'!$M614,Exchange_Value)+AB614*$P614*SUMIF(Lists!$E$2:$E$133,'Quarterly Information'!$O614,Exchange_Value)+AB614*$R614*SUMIF(Lists!$E$2:$E$133,'Quarterly Information'!$Q614,Exchange_Value)+AB614*$T614*SUMIF(Lists!$E$2:$E$133,'Quarterly Information'!$S614,Exchange_Value))/1000,AB614*SUMIF(Lists!$E$2:$E$133,$I614,Exchange_Value)/1000),1)</f>
        <v>0</v>
      </c>
      <c r="BZ614" s="151">
        <f>ROUND(IF($I614="Other HFC Blend",(AC614*$L614*SUMIF(Lists!$E$2:$E$133,'Quarterly Information'!$K614,Exchange_Value)+AC614*$N614*SUMIF(Lists!$E$2:$E$133,'Quarterly Information'!$M614,Exchange_Value)+AC614*$P614*SUMIF(Lists!$E$2:$E$133,'Quarterly Information'!$O614,Exchange_Value)+AC614*$R614*SUMIF(Lists!$E$2:$E$133,'Quarterly Information'!$Q614,Exchange_Value)+AC614*$T614*SUMIF(Lists!$E$2:$E$133,'Quarterly Information'!$S614,Exchange_Value))/1000,AC614*SUMIF(Lists!$E$2:$E$133,$I614,Exchange_Value)/1000),1)</f>
        <v>0</v>
      </c>
      <c r="CA614" s="151">
        <f>ROUND(IF($I614="Other HFC Blend",(AD614*$L614*SUMIF(Lists!$E$2:$E$133,'Quarterly Information'!$K614,Exchange_Value)+AD614*$N614*SUMIF(Lists!$E$2:$E$133,'Quarterly Information'!$M614,Exchange_Value)+AD614*$P614*SUMIF(Lists!$E$2:$E$133,'Quarterly Information'!$O614,Exchange_Value)+AD614*$R614*SUMIF(Lists!$E$2:$E$133,'Quarterly Information'!$Q614,Exchange_Value)+AD614*$T614*SUMIF(Lists!$E$2:$E$133,'Quarterly Information'!$S614,Exchange_Value))/1000,AD614*SUMIF(Lists!$E$2:$E$133,$I614,Exchange_Value)/1000),1)</f>
        <v>0</v>
      </c>
      <c r="CB614" s="151">
        <f>ROUND(IF($I614="Other HFC Blend",(AE614*$L614*SUMIF(Lists!$E$2:$E$133,'Quarterly Information'!$K614,Exchange_Value)+AE614*$N614*SUMIF(Lists!$E$2:$E$133,'Quarterly Information'!$M614,Exchange_Value)+AE614*$P614*SUMIF(Lists!$E$2:$E$133,'Quarterly Information'!$O614,Exchange_Value)+AE614*$R614*SUMIF(Lists!$E$2:$E$133,'Quarterly Information'!$Q614,Exchange_Value)+AE614*$T614*SUMIF(Lists!$E$2:$E$133,'Quarterly Information'!$S614,Exchange_Value))/1000,AE614*SUMIF(Lists!$E$2:$E$133,$I614,Exchange_Value)/1000),1)</f>
        <v>0</v>
      </c>
      <c r="CC614" s="151">
        <f>ROUND(IF($I614="Other HFC Blend",(AF614*$L614*SUMIF(Lists!$E$2:$E$133,'Quarterly Information'!$K614,Exchange_Value)+AF614*$N614*SUMIF(Lists!$E$2:$E$133,'Quarterly Information'!$M614,Exchange_Value)+AF614*$P614*SUMIF(Lists!$E$2:$E$133,'Quarterly Information'!$O614,Exchange_Value)+AF614*$R614*SUMIF(Lists!$E$2:$E$133,'Quarterly Information'!$Q614,Exchange_Value)+AF614*$T614*SUMIF(Lists!$E$2:$E$133,'Quarterly Information'!$S614,Exchange_Value))/1000,AF614*SUMIF(Lists!$E$2:$E$133,$I614,Exchange_Value)/1000),1)</f>
        <v>0</v>
      </c>
    </row>
    <row r="615" spans="1:81" ht="14.1">
      <c r="A615" s="18">
        <v>573</v>
      </c>
      <c r="B615" s="46" t="str">
        <f t="shared" si="332"/>
        <v/>
      </c>
      <c r="C615" s="72"/>
      <c r="D615" s="47"/>
      <c r="E615" s="81"/>
      <c r="F615" s="48"/>
      <c r="G615" s="49"/>
      <c r="H615" s="50"/>
      <c r="I615" s="48"/>
      <c r="J615" s="104"/>
      <c r="K615" s="109"/>
      <c r="L615" s="51"/>
      <c r="M615" s="48"/>
      <c r="N615" s="51"/>
      <c r="O615" s="48"/>
      <c r="P615" s="51"/>
      <c r="Q615" s="69"/>
      <c r="R615" s="51"/>
      <c r="S615" s="69"/>
      <c r="T615" s="110"/>
      <c r="U615" s="107"/>
      <c r="V615" s="48"/>
      <c r="W615" s="52"/>
      <c r="X615" s="48"/>
      <c r="Y615" s="116"/>
      <c r="Z615" s="133"/>
      <c r="AA615" s="131"/>
      <c r="AB615" s="76"/>
      <c r="AC615" s="76"/>
      <c r="AD615" s="76"/>
      <c r="AE615" s="76"/>
      <c r="AF615" s="76"/>
      <c r="AG615" s="145"/>
      <c r="AH615"/>
      <c r="AI615" s="148">
        <f t="shared" si="296"/>
        <v>0</v>
      </c>
      <c r="AJ615" s="148">
        <f t="shared" si="297"/>
        <v>0</v>
      </c>
      <c r="AK615" s="148">
        <f t="shared" si="298"/>
        <v>0</v>
      </c>
      <c r="AL615" s="148">
        <f t="shared" si="299"/>
        <v>0</v>
      </c>
      <c r="AM615" s="148">
        <f t="shared" si="300"/>
        <v>0</v>
      </c>
      <c r="AN615" s="148">
        <f t="shared" si="301"/>
        <v>0</v>
      </c>
      <c r="AO615" s="150"/>
      <c r="AP615" s="149" t="e">
        <f t="shared" si="302"/>
        <v>#DIV/0!</v>
      </c>
      <c r="AQ615" s="149" t="e">
        <f t="shared" si="303"/>
        <v>#DIV/0!</v>
      </c>
      <c r="AR615" s="149" t="e">
        <f t="shared" si="304"/>
        <v>#DIV/0!</v>
      </c>
      <c r="AS615" s="149" t="e">
        <f t="shared" si="305"/>
        <v>#DIV/0!</v>
      </c>
      <c r="AT615" s="149" t="e">
        <f t="shared" si="306"/>
        <v>#DIV/0!</v>
      </c>
      <c r="AU615" s="148">
        <f t="shared" si="307"/>
        <v>0</v>
      </c>
      <c r="AV615" s="149" t="e">
        <f t="shared" si="308"/>
        <v>#DIV/0!</v>
      </c>
      <c r="AW615" s="149" t="e">
        <f t="shared" si="309"/>
        <v>#DIV/0!</v>
      </c>
      <c r="AX615" s="149" t="e">
        <f t="shared" si="310"/>
        <v>#DIV/0!</v>
      </c>
      <c r="AY615" s="149" t="e">
        <f t="shared" si="311"/>
        <v>#DIV/0!</v>
      </c>
      <c r="AZ615" s="149" t="e">
        <f t="shared" si="312"/>
        <v>#DIV/0!</v>
      </c>
      <c r="BA615" s="148">
        <f t="shared" si="313"/>
        <v>0</v>
      </c>
      <c r="BB615" s="149" t="e">
        <f t="shared" si="314"/>
        <v>#DIV/0!</v>
      </c>
      <c r="BC615" s="149" t="e">
        <f t="shared" si="315"/>
        <v>#DIV/0!</v>
      </c>
      <c r="BD615" s="149" t="e">
        <f t="shared" si="316"/>
        <v>#DIV/0!</v>
      </c>
      <c r="BE615" s="149" t="e">
        <f t="shared" si="317"/>
        <v>#DIV/0!</v>
      </c>
      <c r="BF615" s="149" t="e">
        <f t="shared" si="318"/>
        <v>#DIV/0!</v>
      </c>
      <c r="BG615" s="148">
        <f t="shared" si="319"/>
        <v>0</v>
      </c>
      <c r="BH615" s="149" t="e">
        <f t="shared" si="320"/>
        <v>#DIV/0!</v>
      </c>
      <c r="BI615" s="149" t="e">
        <f t="shared" si="321"/>
        <v>#DIV/0!</v>
      </c>
      <c r="BJ615" s="149" t="e">
        <f t="shared" si="322"/>
        <v>#DIV/0!</v>
      </c>
      <c r="BK615" s="149" t="e">
        <f t="shared" si="323"/>
        <v>#DIV/0!</v>
      </c>
      <c r="BL615" s="149" t="e">
        <f t="shared" si="324"/>
        <v>#DIV/0!</v>
      </c>
      <c r="BM615" s="148">
        <f t="shared" si="325"/>
        <v>0</v>
      </c>
      <c r="BN615" s="149" t="e">
        <f t="shared" si="326"/>
        <v>#DIV/0!</v>
      </c>
      <c r="BO615" s="149" t="e">
        <f t="shared" si="327"/>
        <v>#DIV/0!</v>
      </c>
      <c r="BP615" s="149" t="e">
        <f t="shared" si="328"/>
        <v>#DIV/0!</v>
      </c>
      <c r="BQ615" s="149" t="e">
        <f t="shared" si="329"/>
        <v>#DIV/0!</v>
      </c>
      <c r="BR615" s="149" t="e">
        <f t="shared" si="330"/>
        <v>#DIV/0!</v>
      </c>
      <c r="BS615" s="148">
        <f t="shared" si="331"/>
        <v>0</v>
      </c>
      <c r="BT615" s="150"/>
      <c r="BU615" s="150" t="e">
        <f>VLOOKUP(I615,Lists!$D$2:$D$19,1,FALSE)</f>
        <v>#N/A</v>
      </c>
      <c r="BV615" s="150" t="e">
        <f>VLOOKUP($I615,Blends!$B$2:$B$115,1,FALSE)</f>
        <v>#N/A</v>
      </c>
      <c r="BW615" s="150"/>
      <c r="BX615" s="151">
        <f>ROUND(IF($I615="Other HFC Blend",(AA615*$L615*SUMIF(Lists!$E$2:$E$133,'Quarterly Information'!$K615,Exchange_Value)+AA615*$N615*SUMIF(Lists!$E$2:$E$133,'Quarterly Information'!$M615,Exchange_Value)+AA615*$P615*SUMIF(Lists!$E$2:$E$133,'Quarterly Information'!$O615,Exchange_Value)+AA615*$R615*SUMIF(Lists!$E$2:$E$133,'Quarterly Information'!$Q615,Exchange_Value)+AA615*$T615*SUMIF(Lists!$E$2:$E$133,'Quarterly Information'!$S615,Exchange_Value))/1000,AA615*SUMIF(Lists!$E$2:$E$133,$I615,Exchange_Value)/1000),1)</f>
        <v>0</v>
      </c>
      <c r="BY615" s="151">
        <f>ROUND(IF($I615="Other HFC Blend",(AB615*$L615*SUMIF(Lists!$E$2:$E$133,'Quarterly Information'!$K615,Exchange_Value)+AB615*$N615*SUMIF(Lists!$E$2:$E$133,'Quarterly Information'!$M615,Exchange_Value)+AB615*$P615*SUMIF(Lists!$E$2:$E$133,'Quarterly Information'!$O615,Exchange_Value)+AB615*$R615*SUMIF(Lists!$E$2:$E$133,'Quarterly Information'!$Q615,Exchange_Value)+AB615*$T615*SUMIF(Lists!$E$2:$E$133,'Quarterly Information'!$S615,Exchange_Value))/1000,AB615*SUMIF(Lists!$E$2:$E$133,$I615,Exchange_Value)/1000),1)</f>
        <v>0</v>
      </c>
      <c r="BZ615" s="151">
        <f>ROUND(IF($I615="Other HFC Blend",(AC615*$L615*SUMIF(Lists!$E$2:$E$133,'Quarterly Information'!$K615,Exchange_Value)+AC615*$N615*SUMIF(Lists!$E$2:$E$133,'Quarterly Information'!$M615,Exchange_Value)+AC615*$P615*SUMIF(Lists!$E$2:$E$133,'Quarterly Information'!$O615,Exchange_Value)+AC615*$R615*SUMIF(Lists!$E$2:$E$133,'Quarterly Information'!$Q615,Exchange_Value)+AC615*$T615*SUMIF(Lists!$E$2:$E$133,'Quarterly Information'!$S615,Exchange_Value))/1000,AC615*SUMIF(Lists!$E$2:$E$133,$I615,Exchange_Value)/1000),1)</f>
        <v>0</v>
      </c>
      <c r="CA615" s="151">
        <f>ROUND(IF($I615="Other HFC Blend",(AD615*$L615*SUMIF(Lists!$E$2:$E$133,'Quarterly Information'!$K615,Exchange_Value)+AD615*$N615*SUMIF(Lists!$E$2:$E$133,'Quarterly Information'!$M615,Exchange_Value)+AD615*$P615*SUMIF(Lists!$E$2:$E$133,'Quarterly Information'!$O615,Exchange_Value)+AD615*$R615*SUMIF(Lists!$E$2:$E$133,'Quarterly Information'!$Q615,Exchange_Value)+AD615*$T615*SUMIF(Lists!$E$2:$E$133,'Quarterly Information'!$S615,Exchange_Value))/1000,AD615*SUMIF(Lists!$E$2:$E$133,$I615,Exchange_Value)/1000),1)</f>
        <v>0</v>
      </c>
      <c r="CB615" s="151">
        <f>ROUND(IF($I615="Other HFC Blend",(AE615*$L615*SUMIF(Lists!$E$2:$E$133,'Quarterly Information'!$K615,Exchange_Value)+AE615*$N615*SUMIF(Lists!$E$2:$E$133,'Quarterly Information'!$M615,Exchange_Value)+AE615*$P615*SUMIF(Lists!$E$2:$E$133,'Quarterly Information'!$O615,Exchange_Value)+AE615*$R615*SUMIF(Lists!$E$2:$E$133,'Quarterly Information'!$Q615,Exchange_Value)+AE615*$T615*SUMIF(Lists!$E$2:$E$133,'Quarterly Information'!$S615,Exchange_Value))/1000,AE615*SUMIF(Lists!$E$2:$E$133,$I615,Exchange_Value)/1000),1)</f>
        <v>0</v>
      </c>
      <c r="CC615" s="151">
        <f>ROUND(IF($I615="Other HFC Blend",(AF615*$L615*SUMIF(Lists!$E$2:$E$133,'Quarterly Information'!$K615,Exchange_Value)+AF615*$N615*SUMIF(Lists!$E$2:$E$133,'Quarterly Information'!$M615,Exchange_Value)+AF615*$P615*SUMIF(Lists!$E$2:$E$133,'Quarterly Information'!$O615,Exchange_Value)+AF615*$R615*SUMIF(Lists!$E$2:$E$133,'Quarterly Information'!$Q615,Exchange_Value)+AF615*$T615*SUMIF(Lists!$E$2:$E$133,'Quarterly Information'!$S615,Exchange_Value))/1000,AF615*SUMIF(Lists!$E$2:$E$133,$I615,Exchange_Value)/1000),1)</f>
        <v>0</v>
      </c>
    </row>
    <row r="616" spans="1:81" ht="14.1">
      <c r="A616" s="18">
        <v>574</v>
      </c>
      <c r="B616" s="46" t="str">
        <f t="shared" si="332"/>
        <v/>
      </c>
      <c r="C616" s="72"/>
      <c r="D616" s="47"/>
      <c r="E616" s="81"/>
      <c r="F616" s="48"/>
      <c r="G616" s="49"/>
      <c r="H616" s="50"/>
      <c r="I616" s="48"/>
      <c r="J616" s="104"/>
      <c r="K616" s="109"/>
      <c r="L616" s="51"/>
      <c r="M616" s="48"/>
      <c r="N616" s="51"/>
      <c r="O616" s="48"/>
      <c r="P616" s="51"/>
      <c r="Q616" s="69"/>
      <c r="R616" s="51"/>
      <c r="S616" s="69"/>
      <c r="T616" s="110"/>
      <c r="U616" s="107"/>
      <c r="V616" s="48"/>
      <c r="W616" s="52"/>
      <c r="X616" s="48"/>
      <c r="Y616" s="116"/>
      <c r="Z616" s="133"/>
      <c r="AA616" s="131"/>
      <c r="AB616" s="76"/>
      <c r="AC616" s="76"/>
      <c r="AD616" s="76"/>
      <c r="AE616" s="76"/>
      <c r="AF616" s="76"/>
      <c r="AG616" s="145"/>
      <c r="AH616"/>
      <c r="AI616" s="148">
        <f t="shared" si="296"/>
        <v>0</v>
      </c>
      <c r="AJ616" s="148">
        <f t="shared" si="297"/>
        <v>0</v>
      </c>
      <c r="AK616" s="148">
        <f t="shared" si="298"/>
        <v>0</v>
      </c>
      <c r="AL616" s="148">
        <f t="shared" si="299"/>
        <v>0</v>
      </c>
      <c r="AM616" s="148">
        <f t="shared" si="300"/>
        <v>0</v>
      </c>
      <c r="AN616" s="148">
        <f t="shared" si="301"/>
        <v>0</v>
      </c>
      <c r="AO616" s="150"/>
      <c r="AP616" s="149" t="e">
        <f t="shared" si="302"/>
        <v>#DIV/0!</v>
      </c>
      <c r="AQ616" s="149" t="e">
        <f t="shared" si="303"/>
        <v>#DIV/0!</v>
      </c>
      <c r="AR616" s="149" t="e">
        <f t="shared" si="304"/>
        <v>#DIV/0!</v>
      </c>
      <c r="AS616" s="149" t="e">
        <f t="shared" si="305"/>
        <v>#DIV/0!</v>
      </c>
      <c r="AT616" s="149" t="e">
        <f t="shared" si="306"/>
        <v>#DIV/0!</v>
      </c>
      <c r="AU616" s="148">
        <f t="shared" si="307"/>
        <v>0</v>
      </c>
      <c r="AV616" s="149" t="e">
        <f t="shared" si="308"/>
        <v>#DIV/0!</v>
      </c>
      <c r="AW616" s="149" t="e">
        <f t="shared" si="309"/>
        <v>#DIV/0!</v>
      </c>
      <c r="AX616" s="149" t="e">
        <f t="shared" si="310"/>
        <v>#DIV/0!</v>
      </c>
      <c r="AY616" s="149" t="e">
        <f t="shared" si="311"/>
        <v>#DIV/0!</v>
      </c>
      <c r="AZ616" s="149" t="e">
        <f t="shared" si="312"/>
        <v>#DIV/0!</v>
      </c>
      <c r="BA616" s="148">
        <f t="shared" si="313"/>
        <v>0</v>
      </c>
      <c r="BB616" s="149" t="e">
        <f t="shared" si="314"/>
        <v>#DIV/0!</v>
      </c>
      <c r="BC616" s="149" t="e">
        <f t="shared" si="315"/>
        <v>#DIV/0!</v>
      </c>
      <c r="BD616" s="149" t="e">
        <f t="shared" si="316"/>
        <v>#DIV/0!</v>
      </c>
      <c r="BE616" s="149" t="e">
        <f t="shared" si="317"/>
        <v>#DIV/0!</v>
      </c>
      <c r="BF616" s="149" t="e">
        <f t="shared" si="318"/>
        <v>#DIV/0!</v>
      </c>
      <c r="BG616" s="148">
        <f t="shared" si="319"/>
        <v>0</v>
      </c>
      <c r="BH616" s="149" t="e">
        <f t="shared" si="320"/>
        <v>#DIV/0!</v>
      </c>
      <c r="BI616" s="149" t="e">
        <f t="shared" si="321"/>
        <v>#DIV/0!</v>
      </c>
      <c r="BJ616" s="149" t="e">
        <f t="shared" si="322"/>
        <v>#DIV/0!</v>
      </c>
      <c r="BK616" s="149" t="e">
        <f t="shared" si="323"/>
        <v>#DIV/0!</v>
      </c>
      <c r="BL616" s="149" t="e">
        <f t="shared" si="324"/>
        <v>#DIV/0!</v>
      </c>
      <c r="BM616" s="148">
        <f t="shared" si="325"/>
        <v>0</v>
      </c>
      <c r="BN616" s="149" t="e">
        <f t="shared" si="326"/>
        <v>#DIV/0!</v>
      </c>
      <c r="BO616" s="149" t="e">
        <f t="shared" si="327"/>
        <v>#DIV/0!</v>
      </c>
      <c r="BP616" s="149" t="e">
        <f t="shared" si="328"/>
        <v>#DIV/0!</v>
      </c>
      <c r="BQ616" s="149" t="e">
        <f t="shared" si="329"/>
        <v>#DIV/0!</v>
      </c>
      <c r="BR616" s="149" t="e">
        <f t="shared" si="330"/>
        <v>#DIV/0!</v>
      </c>
      <c r="BS616" s="148">
        <f t="shared" si="331"/>
        <v>0</v>
      </c>
      <c r="BT616" s="150"/>
      <c r="BU616" s="150" t="e">
        <f>VLOOKUP(I616,Lists!$D$2:$D$19,1,FALSE)</f>
        <v>#N/A</v>
      </c>
      <c r="BV616" s="150" t="e">
        <f>VLOOKUP($I616,Blends!$B$2:$B$115,1,FALSE)</f>
        <v>#N/A</v>
      </c>
      <c r="BW616" s="150"/>
      <c r="BX616" s="151">
        <f>ROUND(IF($I616="Other HFC Blend",(AA616*$L616*SUMIF(Lists!$E$2:$E$133,'Quarterly Information'!$K616,Exchange_Value)+AA616*$N616*SUMIF(Lists!$E$2:$E$133,'Quarterly Information'!$M616,Exchange_Value)+AA616*$P616*SUMIF(Lists!$E$2:$E$133,'Quarterly Information'!$O616,Exchange_Value)+AA616*$R616*SUMIF(Lists!$E$2:$E$133,'Quarterly Information'!$Q616,Exchange_Value)+AA616*$T616*SUMIF(Lists!$E$2:$E$133,'Quarterly Information'!$S616,Exchange_Value))/1000,AA616*SUMIF(Lists!$E$2:$E$133,$I616,Exchange_Value)/1000),1)</f>
        <v>0</v>
      </c>
      <c r="BY616" s="151">
        <f>ROUND(IF($I616="Other HFC Blend",(AB616*$L616*SUMIF(Lists!$E$2:$E$133,'Quarterly Information'!$K616,Exchange_Value)+AB616*$N616*SUMIF(Lists!$E$2:$E$133,'Quarterly Information'!$M616,Exchange_Value)+AB616*$P616*SUMIF(Lists!$E$2:$E$133,'Quarterly Information'!$O616,Exchange_Value)+AB616*$R616*SUMIF(Lists!$E$2:$E$133,'Quarterly Information'!$Q616,Exchange_Value)+AB616*$T616*SUMIF(Lists!$E$2:$E$133,'Quarterly Information'!$S616,Exchange_Value))/1000,AB616*SUMIF(Lists!$E$2:$E$133,$I616,Exchange_Value)/1000),1)</f>
        <v>0</v>
      </c>
      <c r="BZ616" s="151">
        <f>ROUND(IF($I616="Other HFC Blend",(AC616*$L616*SUMIF(Lists!$E$2:$E$133,'Quarterly Information'!$K616,Exchange_Value)+AC616*$N616*SUMIF(Lists!$E$2:$E$133,'Quarterly Information'!$M616,Exchange_Value)+AC616*$P616*SUMIF(Lists!$E$2:$E$133,'Quarterly Information'!$O616,Exchange_Value)+AC616*$R616*SUMIF(Lists!$E$2:$E$133,'Quarterly Information'!$Q616,Exchange_Value)+AC616*$T616*SUMIF(Lists!$E$2:$E$133,'Quarterly Information'!$S616,Exchange_Value))/1000,AC616*SUMIF(Lists!$E$2:$E$133,$I616,Exchange_Value)/1000),1)</f>
        <v>0</v>
      </c>
      <c r="CA616" s="151">
        <f>ROUND(IF($I616="Other HFC Blend",(AD616*$L616*SUMIF(Lists!$E$2:$E$133,'Quarterly Information'!$K616,Exchange_Value)+AD616*$N616*SUMIF(Lists!$E$2:$E$133,'Quarterly Information'!$M616,Exchange_Value)+AD616*$P616*SUMIF(Lists!$E$2:$E$133,'Quarterly Information'!$O616,Exchange_Value)+AD616*$R616*SUMIF(Lists!$E$2:$E$133,'Quarterly Information'!$Q616,Exchange_Value)+AD616*$T616*SUMIF(Lists!$E$2:$E$133,'Quarterly Information'!$S616,Exchange_Value))/1000,AD616*SUMIF(Lists!$E$2:$E$133,$I616,Exchange_Value)/1000),1)</f>
        <v>0</v>
      </c>
      <c r="CB616" s="151">
        <f>ROUND(IF($I616="Other HFC Blend",(AE616*$L616*SUMIF(Lists!$E$2:$E$133,'Quarterly Information'!$K616,Exchange_Value)+AE616*$N616*SUMIF(Lists!$E$2:$E$133,'Quarterly Information'!$M616,Exchange_Value)+AE616*$P616*SUMIF(Lists!$E$2:$E$133,'Quarterly Information'!$O616,Exchange_Value)+AE616*$R616*SUMIF(Lists!$E$2:$E$133,'Quarterly Information'!$Q616,Exchange_Value)+AE616*$T616*SUMIF(Lists!$E$2:$E$133,'Quarterly Information'!$S616,Exchange_Value))/1000,AE616*SUMIF(Lists!$E$2:$E$133,$I616,Exchange_Value)/1000),1)</f>
        <v>0</v>
      </c>
      <c r="CC616" s="151">
        <f>ROUND(IF($I616="Other HFC Blend",(AF616*$L616*SUMIF(Lists!$E$2:$E$133,'Quarterly Information'!$K616,Exchange_Value)+AF616*$N616*SUMIF(Lists!$E$2:$E$133,'Quarterly Information'!$M616,Exchange_Value)+AF616*$P616*SUMIF(Lists!$E$2:$E$133,'Quarterly Information'!$O616,Exchange_Value)+AF616*$R616*SUMIF(Lists!$E$2:$E$133,'Quarterly Information'!$Q616,Exchange_Value)+AF616*$T616*SUMIF(Lists!$E$2:$E$133,'Quarterly Information'!$S616,Exchange_Value))/1000,AF616*SUMIF(Lists!$E$2:$E$133,$I616,Exchange_Value)/1000),1)</f>
        <v>0</v>
      </c>
    </row>
    <row r="617" spans="1:81" ht="14.1">
      <c r="A617" s="18">
        <v>575</v>
      </c>
      <c r="B617" s="46" t="str">
        <f t="shared" si="332"/>
        <v/>
      </c>
      <c r="C617" s="72"/>
      <c r="D617" s="47"/>
      <c r="E617" s="81"/>
      <c r="F617" s="48"/>
      <c r="G617" s="49"/>
      <c r="H617" s="50"/>
      <c r="I617" s="48"/>
      <c r="J617" s="104"/>
      <c r="K617" s="109"/>
      <c r="L617" s="51"/>
      <c r="M617" s="48"/>
      <c r="N617" s="51"/>
      <c r="O617" s="48"/>
      <c r="P617" s="51"/>
      <c r="Q617" s="69"/>
      <c r="R617" s="51"/>
      <c r="S617" s="69"/>
      <c r="T617" s="110"/>
      <c r="U617" s="107"/>
      <c r="V617" s="48"/>
      <c r="W617" s="52"/>
      <c r="X617" s="48"/>
      <c r="Y617" s="116"/>
      <c r="Z617" s="133"/>
      <c r="AA617" s="131"/>
      <c r="AB617" s="76"/>
      <c r="AC617" s="76"/>
      <c r="AD617" s="76"/>
      <c r="AE617" s="76"/>
      <c r="AF617" s="76"/>
      <c r="AG617" s="145"/>
      <c r="AH617"/>
      <c r="AI617" s="148">
        <f t="shared" si="296"/>
        <v>0</v>
      </c>
      <c r="AJ617" s="148">
        <f t="shared" si="297"/>
        <v>0</v>
      </c>
      <c r="AK617" s="148">
        <f t="shared" si="298"/>
        <v>0</v>
      </c>
      <c r="AL617" s="148">
        <f t="shared" si="299"/>
        <v>0</v>
      </c>
      <c r="AM617" s="148">
        <f t="shared" si="300"/>
        <v>0</v>
      </c>
      <c r="AN617" s="148">
        <f t="shared" si="301"/>
        <v>0</v>
      </c>
      <c r="AO617" s="150"/>
      <c r="AP617" s="149" t="e">
        <f t="shared" si="302"/>
        <v>#DIV/0!</v>
      </c>
      <c r="AQ617" s="149" t="e">
        <f t="shared" si="303"/>
        <v>#DIV/0!</v>
      </c>
      <c r="AR617" s="149" t="e">
        <f t="shared" si="304"/>
        <v>#DIV/0!</v>
      </c>
      <c r="AS617" s="149" t="e">
        <f t="shared" si="305"/>
        <v>#DIV/0!</v>
      </c>
      <c r="AT617" s="149" t="e">
        <f t="shared" si="306"/>
        <v>#DIV/0!</v>
      </c>
      <c r="AU617" s="148">
        <f t="shared" si="307"/>
        <v>0</v>
      </c>
      <c r="AV617" s="149" t="e">
        <f t="shared" si="308"/>
        <v>#DIV/0!</v>
      </c>
      <c r="AW617" s="149" t="e">
        <f t="shared" si="309"/>
        <v>#DIV/0!</v>
      </c>
      <c r="AX617" s="149" t="e">
        <f t="shared" si="310"/>
        <v>#DIV/0!</v>
      </c>
      <c r="AY617" s="149" t="e">
        <f t="shared" si="311"/>
        <v>#DIV/0!</v>
      </c>
      <c r="AZ617" s="149" t="e">
        <f t="shared" si="312"/>
        <v>#DIV/0!</v>
      </c>
      <c r="BA617" s="148">
        <f t="shared" si="313"/>
        <v>0</v>
      </c>
      <c r="BB617" s="149" t="e">
        <f t="shared" si="314"/>
        <v>#DIV/0!</v>
      </c>
      <c r="BC617" s="149" t="e">
        <f t="shared" si="315"/>
        <v>#DIV/0!</v>
      </c>
      <c r="BD617" s="149" t="e">
        <f t="shared" si="316"/>
        <v>#DIV/0!</v>
      </c>
      <c r="BE617" s="149" t="e">
        <f t="shared" si="317"/>
        <v>#DIV/0!</v>
      </c>
      <c r="BF617" s="149" t="e">
        <f t="shared" si="318"/>
        <v>#DIV/0!</v>
      </c>
      <c r="BG617" s="148">
        <f t="shared" si="319"/>
        <v>0</v>
      </c>
      <c r="BH617" s="149" t="e">
        <f t="shared" si="320"/>
        <v>#DIV/0!</v>
      </c>
      <c r="BI617" s="149" t="e">
        <f t="shared" si="321"/>
        <v>#DIV/0!</v>
      </c>
      <c r="BJ617" s="149" t="e">
        <f t="shared" si="322"/>
        <v>#DIV/0!</v>
      </c>
      <c r="BK617" s="149" t="e">
        <f t="shared" si="323"/>
        <v>#DIV/0!</v>
      </c>
      <c r="BL617" s="149" t="e">
        <f t="shared" si="324"/>
        <v>#DIV/0!</v>
      </c>
      <c r="BM617" s="148">
        <f t="shared" si="325"/>
        <v>0</v>
      </c>
      <c r="BN617" s="149" t="e">
        <f t="shared" si="326"/>
        <v>#DIV/0!</v>
      </c>
      <c r="BO617" s="149" t="e">
        <f t="shared" si="327"/>
        <v>#DIV/0!</v>
      </c>
      <c r="BP617" s="149" t="e">
        <f t="shared" si="328"/>
        <v>#DIV/0!</v>
      </c>
      <c r="BQ617" s="149" t="e">
        <f t="shared" si="329"/>
        <v>#DIV/0!</v>
      </c>
      <c r="BR617" s="149" t="e">
        <f t="shared" si="330"/>
        <v>#DIV/0!</v>
      </c>
      <c r="BS617" s="148">
        <f t="shared" si="331"/>
        <v>0</v>
      </c>
      <c r="BT617" s="150"/>
      <c r="BU617" s="150" t="e">
        <f>VLOOKUP(I617,Lists!$D$2:$D$19,1,FALSE)</f>
        <v>#N/A</v>
      </c>
      <c r="BV617" s="150" t="e">
        <f>VLOOKUP($I617,Blends!$B$2:$B$115,1,FALSE)</f>
        <v>#N/A</v>
      </c>
      <c r="BW617" s="150"/>
      <c r="BX617" s="151">
        <f>ROUND(IF($I617="Other HFC Blend",(AA617*$L617*SUMIF(Lists!$E$2:$E$133,'Quarterly Information'!$K617,Exchange_Value)+AA617*$N617*SUMIF(Lists!$E$2:$E$133,'Quarterly Information'!$M617,Exchange_Value)+AA617*$P617*SUMIF(Lists!$E$2:$E$133,'Quarterly Information'!$O617,Exchange_Value)+AA617*$R617*SUMIF(Lists!$E$2:$E$133,'Quarterly Information'!$Q617,Exchange_Value)+AA617*$T617*SUMIF(Lists!$E$2:$E$133,'Quarterly Information'!$S617,Exchange_Value))/1000,AA617*SUMIF(Lists!$E$2:$E$133,$I617,Exchange_Value)/1000),1)</f>
        <v>0</v>
      </c>
      <c r="BY617" s="151">
        <f>ROUND(IF($I617="Other HFC Blend",(AB617*$L617*SUMIF(Lists!$E$2:$E$133,'Quarterly Information'!$K617,Exchange_Value)+AB617*$N617*SUMIF(Lists!$E$2:$E$133,'Quarterly Information'!$M617,Exchange_Value)+AB617*$P617*SUMIF(Lists!$E$2:$E$133,'Quarterly Information'!$O617,Exchange_Value)+AB617*$R617*SUMIF(Lists!$E$2:$E$133,'Quarterly Information'!$Q617,Exchange_Value)+AB617*$T617*SUMIF(Lists!$E$2:$E$133,'Quarterly Information'!$S617,Exchange_Value))/1000,AB617*SUMIF(Lists!$E$2:$E$133,$I617,Exchange_Value)/1000),1)</f>
        <v>0</v>
      </c>
      <c r="BZ617" s="151">
        <f>ROUND(IF($I617="Other HFC Blend",(AC617*$L617*SUMIF(Lists!$E$2:$E$133,'Quarterly Information'!$K617,Exchange_Value)+AC617*$N617*SUMIF(Lists!$E$2:$E$133,'Quarterly Information'!$M617,Exchange_Value)+AC617*$P617*SUMIF(Lists!$E$2:$E$133,'Quarterly Information'!$O617,Exchange_Value)+AC617*$R617*SUMIF(Lists!$E$2:$E$133,'Quarterly Information'!$Q617,Exchange_Value)+AC617*$T617*SUMIF(Lists!$E$2:$E$133,'Quarterly Information'!$S617,Exchange_Value))/1000,AC617*SUMIF(Lists!$E$2:$E$133,$I617,Exchange_Value)/1000),1)</f>
        <v>0</v>
      </c>
      <c r="CA617" s="151">
        <f>ROUND(IF($I617="Other HFC Blend",(AD617*$L617*SUMIF(Lists!$E$2:$E$133,'Quarterly Information'!$K617,Exchange_Value)+AD617*$N617*SUMIF(Lists!$E$2:$E$133,'Quarterly Information'!$M617,Exchange_Value)+AD617*$P617*SUMIF(Lists!$E$2:$E$133,'Quarterly Information'!$O617,Exchange_Value)+AD617*$R617*SUMIF(Lists!$E$2:$E$133,'Quarterly Information'!$Q617,Exchange_Value)+AD617*$T617*SUMIF(Lists!$E$2:$E$133,'Quarterly Information'!$S617,Exchange_Value))/1000,AD617*SUMIF(Lists!$E$2:$E$133,$I617,Exchange_Value)/1000),1)</f>
        <v>0</v>
      </c>
      <c r="CB617" s="151">
        <f>ROUND(IF($I617="Other HFC Blend",(AE617*$L617*SUMIF(Lists!$E$2:$E$133,'Quarterly Information'!$K617,Exchange_Value)+AE617*$N617*SUMIF(Lists!$E$2:$E$133,'Quarterly Information'!$M617,Exchange_Value)+AE617*$P617*SUMIF(Lists!$E$2:$E$133,'Quarterly Information'!$O617,Exchange_Value)+AE617*$R617*SUMIF(Lists!$E$2:$E$133,'Quarterly Information'!$Q617,Exchange_Value)+AE617*$T617*SUMIF(Lists!$E$2:$E$133,'Quarterly Information'!$S617,Exchange_Value))/1000,AE617*SUMIF(Lists!$E$2:$E$133,$I617,Exchange_Value)/1000),1)</f>
        <v>0</v>
      </c>
      <c r="CC617" s="151">
        <f>ROUND(IF($I617="Other HFC Blend",(AF617*$L617*SUMIF(Lists!$E$2:$E$133,'Quarterly Information'!$K617,Exchange_Value)+AF617*$N617*SUMIF(Lists!$E$2:$E$133,'Quarterly Information'!$M617,Exchange_Value)+AF617*$P617*SUMIF(Lists!$E$2:$E$133,'Quarterly Information'!$O617,Exchange_Value)+AF617*$R617*SUMIF(Lists!$E$2:$E$133,'Quarterly Information'!$Q617,Exchange_Value)+AF617*$T617*SUMIF(Lists!$E$2:$E$133,'Quarterly Information'!$S617,Exchange_Value))/1000,AF617*SUMIF(Lists!$E$2:$E$133,$I617,Exchange_Value)/1000),1)</f>
        <v>0</v>
      </c>
    </row>
    <row r="618" spans="1:81" ht="14.1">
      <c r="A618" s="18">
        <v>576</v>
      </c>
      <c r="B618" s="46" t="str">
        <f t="shared" si="332"/>
        <v/>
      </c>
      <c r="C618" s="72"/>
      <c r="D618" s="47"/>
      <c r="E618" s="81"/>
      <c r="F618" s="48"/>
      <c r="G618" s="49"/>
      <c r="H618" s="50"/>
      <c r="I618" s="48"/>
      <c r="J618" s="104"/>
      <c r="K618" s="109"/>
      <c r="L618" s="51"/>
      <c r="M618" s="48"/>
      <c r="N618" s="51"/>
      <c r="O618" s="48"/>
      <c r="P618" s="51"/>
      <c r="Q618" s="69"/>
      <c r="R618" s="51"/>
      <c r="S618" s="69"/>
      <c r="T618" s="110"/>
      <c r="U618" s="107"/>
      <c r="V618" s="48"/>
      <c r="W618" s="52"/>
      <c r="X618" s="48"/>
      <c r="Y618" s="116"/>
      <c r="Z618" s="133"/>
      <c r="AA618" s="131"/>
      <c r="AB618" s="76"/>
      <c r="AC618" s="76"/>
      <c r="AD618" s="76"/>
      <c r="AE618" s="76"/>
      <c r="AF618" s="76"/>
      <c r="AG618" s="145"/>
      <c r="AH618"/>
      <c r="AI618" s="148">
        <f t="shared" si="296"/>
        <v>0</v>
      </c>
      <c r="AJ618" s="148">
        <f t="shared" si="297"/>
        <v>0</v>
      </c>
      <c r="AK618" s="148">
        <f t="shared" si="298"/>
        <v>0</v>
      </c>
      <c r="AL618" s="148">
        <f t="shared" si="299"/>
        <v>0</v>
      </c>
      <c r="AM618" s="148">
        <f t="shared" si="300"/>
        <v>0</v>
      </c>
      <c r="AN618" s="148">
        <f t="shared" si="301"/>
        <v>0</v>
      </c>
      <c r="AO618" s="150"/>
      <c r="AP618" s="149" t="e">
        <f t="shared" si="302"/>
        <v>#DIV/0!</v>
      </c>
      <c r="AQ618" s="149" t="e">
        <f t="shared" si="303"/>
        <v>#DIV/0!</v>
      </c>
      <c r="AR618" s="149" t="e">
        <f t="shared" si="304"/>
        <v>#DIV/0!</v>
      </c>
      <c r="AS618" s="149" t="e">
        <f t="shared" si="305"/>
        <v>#DIV/0!</v>
      </c>
      <c r="AT618" s="149" t="e">
        <f t="shared" si="306"/>
        <v>#DIV/0!</v>
      </c>
      <c r="AU618" s="148">
        <f t="shared" si="307"/>
        <v>0</v>
      </c>
      <c r="AV618" s="149" t="e">
        <f t="shared" si="308"/>
        <v>#DIV/0!</v>
      </c>
      <c r="AW618" s="149" t="e">
        <f t="shared" si="309"/>
        <v>#DIV/0!</v>
      </c>
      <c r="AX618" s="149" t="e">
        <f t="shared" si="310"/>
        <v>#DIV/0!</v>
      </c>
      <c r="AY618" s="149" t="e">
        <f t="shared" si="311"/>
        <v>#DIV/0!</v>
      </c>
      <c r="AZ618" s="149" t="e">
        <f t="shared" si="312"/>
        <v>#DIV/0!</v>
      </c>
      <c r="BA618" s="148">
        <f t="shared" si="313"/>
        <v>0</v>
      </c>
      <c r="BB618" s="149" t="e">
        <f t="shared" si="314"/>
        <v>#DIV/0!</v>
      </c>
      <c r="BC618" s="149" t="e">
        <f t="shared" si="315"/>
        <v>#DIV/0!</v>
      </c>
      <c r="BD618" s="149" t="e">
        <f t="shared" si="316"/>
        <v>#DIV/0!</v>
      </c>
      <c r="BE618" s="149" t="e">
        <f t="shared" si="317"/>
        <v>#DIV/0!</v>
      </c>
      <c r="BF618" s="149" t="e">
        <f t="shared" si="318"/>
        <v>#DIV/0!</v>
      </c>
      <c r="BG618" s="148">
        <f t="shared" si="319"/>
        <v>0</v>
      </c>
      <c r="BH618" s="149" t="e">
        <f t="shared" si="320"/>
        <v>#DIV/0!</v>
      </c>
      <c r="BI618" s="149" t="e">
        <f t="shared" si="321"/>
        <v>#DIV/0!</v>
      </c>
      <c r="BJ618" s="149" t="e">
        <f t="shared" si="322"/>
        <v>#DIV/0!</v>
      </c>
      <c r="BK618" s="149" t="e">
        <f t="shared" si="323"/>
        <v>#DIV/0!</v>
      </c>
      <c r="BL618" s="149" t="e">
        <f t="shared" si="324"/>
        <v>#DIV/0!</v>
      </c>
      <c r="BM618" s="148">
        <f t="shared" si="325"/>
        <v>0</v>
      </c>
      <c r="BN618" s="149" t="e">
        <f t="shared" si="326"/>
        <v>#DIV/0!</v>
      </c>
      <c r="BO618" s="149" t="e">
        <f t="shared" si="327"/>
        <v>#DIV/0!</v>
      </c>
      <c r="BP618" s="149" t="e">
        <f t="shared" si="328"/>
        <v>#DIV/0!</v>
      </c>
      <c r="BQ618" s="149" t="e">
        <f t="shared" si="329"/>
        <v>#DIV/0!</v>
      </c>
      <c r="BR618" s="149" t="e">
        <f t="shared" si="330"/>
        <v>#DIV/0!</v>
      </c>
      <c r="BS618" s="148">
        <f t="shared" si="331"/>
        <v>0</v>
      </c>
      <c r="BT618" s="150"/>
      <c r="BU618" s="150" t="e">
        <f>VLOOKUP(I618,Lists!$D$2:$D$19,1,FALSE)</f>
        <v>#N/A</v>
      </c>
      <c r="BV618" s="150" t="e">
        <f>VLOOKUP($I618,Blends!$B$2:$B$115,1,FALSE)</f>
        <v>#N/A</v>
      </c>
      <c r="BW618" s="150"/>
      <c r="BX618" s="151">
        <f>ROUND(IF($I618="Other HFC Blend",(AA618*$L618*SUMIF(Lists!$E$2:$E$133,'Quarterly Information'!$K618,Exchange_Value)+AA618*$N618*SUMIF(Lists!$E$2:$E$133,'Quarterly Information'!$M618,Exchange_Value)+AA618*$P618*SUMIF(Lists!$E$2:$E$133,'Quarterly Information'!$O618,Exchange_Value)+AA618*$R618*SUMIF(Lists!$E$2:$E$133,'Quarterly Information'!$Q618,Exchange_Value)+AA618*$T618*SUMIF(Lists!$E$2:$E$133,'Quarterly Information'!$S618,Exchange_Value))/1000,AA618*SUMIF(Lists!$E$2:$E$133,$I618,Exchange_Value)/1000),1)</f>
        <v>0</v>
      </c>
      <c r="BY618" s="151">
        <f>ROUND(IF($I618="Other HFC Blend",(AB618*$L618*SUMIF(Lists!$E$2:$E$133,'Quarterly Information'!$K618,Exchange_Value)+AB618*$N618*SUMIF(Lists!$E$2:$E$133,'Quarterly Information'!$M618,Exchange_Value)+AB618*$P618*SUMIF(Lists!$E$2:$E$133,'Quarterly Information'!$O618,Exchange_Value)+AB618*$R618*SUMIF(Lists!$E$2:$E$133,'Quarterly Information'!$Q618,Exchange_Value)+AB618*$T618*SUMIF(Lists!$E$2:$E$133,'Quarterly Information'!$S618,Exchange_Value))/1000,AB618*SUMIF(Lists!$E$2:$E$133,$I618,Exchange_Value)/1000),1)</f>
        <v>0</v>
      </c>
      <c r="BZ618" s="151">
        <f>ROUND(IF($I618="Other HFC Blend",(AC618*$L618*SUMIF(Lists!$E$2:$E$133,'Quarterly Information'!$K618,Exchange_Value)+AC618*$N618*SUMIF(Lists!$E$2:$E$133,'Quarterly Information'!$M618,Exchange_Value)+AC618*$P618*SUMIF(Lists!$E$2:$E$133,'Quarterly Information'!$O618,Exchange_Value)+AC618*$R618*SUMIF(Lists!$E$2:$E$133,'Quarterly Information'!$Q618,Exchange_Value)+AC618*$T618*SUMIF(Lists!$E$2:$E$133,'Quarterly Information'!$S618,Exchange_Value))/1000,AC618*SUMIF(Lists!$E$2:$E$133,$I618,Exchange_Value)/1000),1)</f>
        <v>0</v>
      </c>
      <c r="CA618" s="151">
        <f>ROUND(IF($I618="Other HFC Blend",(AD618*$L618*SUMIF(Lists!$E$2:$E$133,'Quarterly Information'!$K618,Exchange_Value)+AD618*$N618*SUMIF(Lists!$E$2:$E$133,'Quarterly Information'!$M618,Exchange_Value)+AD618*$P618*SUMIF(Lists!$E$2:$E$133,'Quarterly Information'!$O618,Exchange_Value)+AD618*$R618*SUMIF(Lists!$E$2:$E$133,'Quarterly Information'!$Q618,Exchange_Value)+AD618*$T618*SUMIF(Lists!$E$2:$E$133,'Quarterly Information'!$S618,Exchange_Value))/1000,AD618*SUMIF(Lists!$E$2:$E$133,$I618,Exchange_Value)/1000),1)</f>
        <v>0</v>
      </c>
      <c r="CB618" s="151">
        <f>ROUND(IF($I618="Other HFC Blend",(AE618*$L618*SUMIF(Lists!$E$2:$E$133,'Quarterly Information'!$K618,Exchange_Value)+AE618*$N618*SUMIF(Lists!$E$2:$E$133,'Quarterly Information'!$M618,Exchange_Value)+AE618*$P618*SUMIF(Lists!$E$2:$E$133,'Quarterly Information'!$O618,Exchange_Value)+AE618*$R618*SUMIF(Lists!$E$2:$E$133,'Quarterly Information'!$Q618,Exchange_Value)+AE618*$T618*SUMIF(Lists!$E$2:$E$133,'Quarterly Information'!$S618,Exchange_Value))/1000,AE618*SUMIF(Lists!$E$2:$E$133,$I618,Exchange_Value)/1000),1)</f>
        <v>0</v>
      </c>
      <c r="CC618" s="151">
        <f>ROUND(IF($I618="Other HFC Blend",(AF618*$L618*SUMIF(Lists!$E$2:$E$133,'Quarterly Information'!$K618,Exchange_Value)+AF618*$N618*SUMIF(Lists!$E$2:$E$133,'Quarterly Information'!$M618,Exchange_Value)+AF618*$P618*SUMIF(Lists!$E$2:$E$133,'Quarterly Information'!$O618,Exchange_Value)+AF618*$R618*SUMIF(Lists!$E$2:$E$133,'Quarterly Information'!$Q618,Exchange_Value)+AF618*$T618*SUMIF(Lists!$E$2:$E$133,'Quarterly Information'!$S618,Exchange_Value))/1000,AF618*SUMIF(Lists!$E$2:$E$133,$I618,Exchange_Value)/1000),1)</f>
        <v>0</v>
      </c>
    </row>
    <row r="619" spans="1:81" ht="14.1">
      <c r="A619" s="18">
        <v>577</v>
      </c>
      <c r="B619" s="46" t="str">
        <f t="shared" si="332"/>
        <v/>
      </c>
      <c r="C619" s="72"/>
      <c r="D619" s="47"/>
      <c r="E619" s="81"/>
      <c r="F619" s="48"/>
      <c r="G619" s="49"/>
      <c r="H619" s="50"/>
      <c r="I619" s="48"/>
      <c r="J619" s="104"/>
      <c r="K619" s="109"/>
      <c r="L619" s="51"/>
      <c r="M619" s="48"/>
      <c r="N619" s="51"/>
      <c r="O619" s="48"/>
      <c r="P619" s="51"/>
      <c r="Q619" s="69"/>
      <c r="R619" s="51"/>
      <c r="S619" s="69"/>
      <c r="T619" s="110"/>
      <c r="U619" s="107"/>
      <c r="V619" s="48"/>
      <c r="W619" s="52"/>
      <c r="X619" s="48"/>
      <c r="Y619" s="116"/>
      <c r="Z619" s="133"/>
      <c r="AA619" s="131"/>
      <c r="AB619" s="76"/>
      <c r="AC619" s="76"/>
      <c r="AD619" s="76"/>
      <c r="AE619" s="76"/>
      <c r="AF619" s="76"/>
      <c r="AG619" s="145"/>
      <c r="AH619"/>
      <c r="AI619" s="148">
        <f t="shared" ref="AI619:AI682" si="333">L619*J619</f>
        <v>0</v>
      </c>
      <c r="AJ619" s="148">
        <f t="shared" ref="AJ619:AJ682" si="334">N619*J619</f>
        <v>0</v>
      </c>
      <c r="AK619" s="148">
        <f t="shared" ref="AK619:AK682" si="335">P619*J619</f>
        <v>0</v>
      </c>
      <c r="AL619" s="148">
        <f t="shared" ref="AL619:AL682" si="336">R619*J619</f>
        <v>0</v>
      </c>
      <c r="AM619" s="148">
        <f t="shared" ref="AM619:AM682" si="337">T619*J619</f>
        <v>0</v>
      </c>
      <c r="AN619" s="148">
        <f t="shared" ref="AN619:AN682" si="338">IF(F619="No",J619,0)</f>
        <v>0</v>
      </c>
      <c r="AO619" s="150"/>
      <c r="AP619" s="149" t="e">
        <f t="shared" ref="AP619:AP682" si="339">(J619*L619)*(AA619/J619)</f>
        <v>#DIV/0!</v>
      </c>
      <c r="AQ619" s="149" t="e">
        <f t="shared" ref="AQ619:AQ682" si="340">(J619*N619)*(AA619/J619)</f>
        <v>#DIV/0!</v>
      </c>
      <c r="AR619" s="149" t="e">
        <f t="shared" ref="AR619:AR682" si="341">(J619*P619)*(AA619/J619)</f>
        <v>#DIV/0!</v>
      </c>
      <c r="AS619" s="149" t="e">
        <f t="shared" ref="AS619:AS682" si="342">(J619*R619)*(AA619/J619)</f>
        <v>#DIV/0!</v>
      </c>
      <c r="AT619" s="149" t="e">
        <f t="shared" ref="AT619:AT682" si="343">(J619*T619)*(AA619/J619)</f>
        <v>#DIV/0!</v>
      </c>
      <c r="AU619" s="148">
        <f t="shared" ref="AU619:AU682" si="344">IF(F619="No",AA619,0)</f>
        <v>0</v>
      </c>
      <c r="AV619" s="149" t="e">
        <f t="shared" ref="AV619:AV682" si="345">(J619*L619)*(AB619/J619)</f>
        <v>#DIV/0!</v>
      </c>
      <c r="AW619" s="149" t="e">
        <f t="shared" ref="AW619:AW682" si="346">(J619*N619)*(AB619/J619)</f>
        <v>#DIV/0!</v>
      </c>
      <c r="AX619" s="149" t="e">
        <f t="shared" ref="AX619:AX682" si="347">(J619*P619)*(AB619/J619)</f>
        <v>#DIV/0!</v>
      </c>
      <c r="AY619" s="149" t="e">
        <f t="shared" ref="AY619:AY682" si="348">(J619*R619)*(AB619/J619)</f>
        <v>#DIV/0!</v>
      </c>
      <c r="AZ619" s="149" t="e">
        <f t="shared" ref="AZ619:AZ682" si="349">(J619*T619)*(AB619/J619)</f>
        <v>#DIV/0!</v>
      </c>
      <c r="BA619" s="148">
        <f t="shared" ref="BA619:BA682" si="350">IF(F619="No",AB619,0)</f>
        <v>0</v>
      </c>
      <c r="BB619" s="149" t="e">
        <f t="shared" ref="BB619:BB682" si="351">(J619*L619)*(AC619/J619)</f>
        <v>#DIV/0!</v>
      </c>
      <c r="BC619" s="149" t="e">
        <f t="shared" ref="BC619:BC682" si="352">(J619*N619)*(AC619/J619)</f>
        <v>#DIV/0!</v>
      </c>
      <c r="BD619" s="149" t="e">
        <f t="shared" ref="BD619:BD682" si="353">(J619*P619)*(AC619/J619)</f>
        <v>#DIV/0!</v>
      </c>
      <c r="BE619" s="149" t="e">
        <f t="shared" ref="BE619:BE682" si="354">(J619*R619)*(AC619/J619)</f>
        <v>#DIV/0!</v>
      </c>
      <c r="BF619" s="149" t="e">
        <f t="shared" ref="BF619:BF682" si="355">(J619*T619)*(AC619/J619)</f>
        <v>#DIV/0!</v>
      </c>
      <c r="BG619" s="148">
        <f t="shared" ref="BG619:BG682" si="356">IF(F619="No",AC619,0)</f>
        <v>0</v>
      </c>
      <c r="BH619" s="149" t="e">
        <f t="shared" ref="BH619:BH682" si="357">(J619*L619)*(AD619/J619)</f>
        <v>#DIV/0!</v>
      </c>
      <c r="BI619" s="149" t="e">
        <f t="shared" ref="BI619:BI682" si="358">(J619*N619)*(AD619/J619)</f>
        <v>#DIV/0!</v>
      </c>
      <c r="BJ619" s="149" t="e">
        <f t="shared" ref="BJ619:BJ682" si="359">(J619*P619)*(AD619/J619)</f>
        <v>#DIV/0!</v>
      </c>
      <c r="BK619" s="149" t="e">
        <f t="shared" ref="BK619:BK682" si="360">(J619*R619)*(AD619/J619)</f>
        <v>#DIV/0!</v>
      </c>
      <c r="BL619" s="149" t="e">
        <f t="shared" ref="BL619:BL682" si="361">(J619*T619)*(AD619/J619)</f>
        <v>#DIV/0!</v>
      </c>
      <c r="BM619" s="148">
        <f t="shared" ref="BM619:BM682" si="362">IF(F619="No",AD619,0)</f>
        <v>0</v>
      </c>
      <c r="BN619" s="149" t="e">
        <f t="shared" ref="BN619:BN682" si="363">(J619*L619)*(AE619/J619)</f>
        <v>#DIV/0!</v>
      </c>
      <c r="BO619" s="149" t="e">
        <f t="shared" ref="BO619:BO682" si="364">(J619*N619)*(AE619/J619)</f>
        <v>#DIV/0!</v>
      </c>
      <c r="BP619" s="149" t="e">
        <f t="shared" ref="BP619:BP682" si="365">(J619*P619)*(AE619/J619)</f>
        <v>#DIV/0!</v>
      </c>
      <c r="BQ619" s="149" t="e">
        <f t="shared" ref="BQ619:BQ682" si="366">(J619*R619)*(AE619/J619)</f>
        <v>#DIV/0!</v>
      </c>
      <c r="BR619" s="149" t="e">
        <f t="shared" ref="BR619:BR682" si="367">(J619*T619)*(AE619/J619)</f>
        <v>#DIV/0!</v>
      </c>
      <c r="BS619" s="148">
        <f t="shared" ref="BS619:BS682" si="368">IF(F619="No",AE619,0)</f>
        <v>0</v>
      </c>
      <c r="BT619" s="150"/>
      <c r="BU619" s="150" t="e">
        <f>VLOOKUP(I619,Lists!$D$2:$D$19,1,FALSE)</f>
        <v>#N/A</v>
      </c>
      <c r="BV619" s="150" t="e">
        <f>VLOOKUP($I619,Blends!$B$2:$B$115,1,FALSE)</f>
        <v>#N/A</v>
      </c>
      <c r="BW619" s="150"/>
      <c r="BX619" s="151">
        <f>ROUND(IF($I619="Other HFC Blend",(AA619*$L619*SUMIF(Lists!$E$2:$E$133,'Quarterly Information'!$K619,Exchange_Value)+AA619*$N619*SUMIF(Lists!$E$2:$E$133,'Quarterly Information'!$M619,Exchange_Value)+AA619*$P619*SUMIF(Lists!$E$2:$E$133,'Quarterly Information'!$O619,Exchange_Value)+AA619*$R619*SUMIF(Lists!$E$2:$E$133,'Quarterly Information'!$Q619,Exchange_Value)+AA619*$T619*SUMIF(Lists!$E$2:$E$133,'Quarterly Information'!$S619,Exchange_Value))/1000,AA619*SUMIF(Lists!$E$2:$E$133,$I619,Exchange_Value)/1000),1)</f>
        <v>0</v>
      </c>
      <c r="BY619" s="151">
        <f>ROUND(IF($I619="Other HFC Blend",(AB619*$L619*SUMIF(Lists!$E$2:$E$133,'Quarterly Information'!$K619,Exchange_Value)+AB619*$N619*SUMIF(Lists!$E$2:$E$133,'Quarterly Information'!$M619,Exchange_Value)+AB619*$P619*SUMIF(Lists!$E$2:$E$133,'Quarterly Information'!$O619,Exchange_Value)+AB619*$R619*SUMIF(Lists!$E$2:$E$133,'Quarterly Information'!$Q619,Exchange_Value)+AB619*$T619*SUMIF(Lists!$E$2:$E$133,'Quarterly Information'!$S619,Exchange_Value))/1000,AB619*SUMIF(Lists!$E$2:$E$133,$I619,Exchange_Value)/1000),1)</f>
        <v>0</v>
      </c>
      <c r="BZ619" s="151">
        <f>ROUND(IF($I619="Other HFC Blend",(AC619*$L619*SUMIF(Lists!$E$2:$E$133,'Quarterly Information'!$K619,Exchange_Value)+AC619*$N619*SUMIF(Lists!$E$2:$E$133,'Quarterly Information'!$M619,Exchange_Value)+AC619*$P619*SUMIF(Lists!$E$2:$E$133,'Quarterly Information'!$O619,Exchange_Value)+AC619*$R619*SUMIF(Lists!$E$2:$E$133,'Quarterly Information'!$Q619,Exchange_Value)+AC619*$T619*SUMIF(Lists!$E$2:$E$133,'Quarterly Information'!$S619,Exchange_Value))/1000,AC619*SUMIF(Lists!$E$2:$E$133,$I619,Exchange_Value)/1000),1)</f>
        <v>0</v>
      </c>
      <c r="CA619" s="151">
        <f>ROUND(IF($I619="Other HFC Blend",(AD619*$L619*SUMIF(Lists!$E$2:$E$133,'Quarterly Information'!$K619,Exchange_Value)+AD619*$N619*SUMIF(Lists!$E$2:$E$133,'Quarterly Information'!$M619,Exchange_Value)+AD619*$P619*SUMIF(Lists!$E$2:$E$133,'Quarterly Information'!$O619,Exchange_Value)+AD619*$R619*SUMIF(Lists!$E$2:$E$133,'Quarterly Information'!$Q619,Exchange_Value)+AD619*$T619*SUMIF(Lists!$E$2:$E$133,'Quarterly Information'!$S619,Exchange_Value))/1000,AD619*SUMIF(Lists!$E$2:$E$133,$I619,Exchange_Value)/1000),1)</f>
        <v>0</v>
      </c>
      <c r="CB619" s="151">
        <f>ROUND(IF($I619="Other HFC Blend",(AE619*$L619*SUMIF(Lists!$E$2:$E$133,'Quarterly Information'!$K619,Exchange_Value)+AE619*$N619*SUMIF(Lists!$E$2:$E$133,'Quarterly Information'!$M619,Exchange_Value)+AE619*$P619*SUMIF(Lists!$E$2:$E$133,'Quarterly Information'!$O619,Exchange_Value)+AE619*$R619*SUMIF(Lists!$E$2:$E$133,'Quarterly Information'!$Q619,Exchange_Value)+AE619*$T619*SUMIF(Lists!$E$2:$E$133,'Quarterly Information'!$S619,Exchange_Value))/1000,AE619*SUMIF(Lists!$E$2:$E$133,$I619,Exchange_Value)/1000),1)</f>
        <v>0</v>
      </c>
      <c r="CC619" s="151">
        <f>ROUND(IF($I619="Other HFC Blend",(AF619*$L619*SUMIF(Lists!$E$2:$E$133,'Quarterly Information'!$K619,Exchange_Value)+AF619*$N619*SUMIF(Lists!$E$2:$E$133,'Quarterly Information'!$M619,Exchange_Value)+AF619*$P619*SUMIF(Lists!$E$2:$E$133,'Quarterly Information'!$O619,Exchange_Value)+AF619*$R619*SUMIF(Lists!$E$2:$E$133,'Quarterly Information'!$Q619,Exchange_Value)+AF619*$T619*SUMIF(Lists!$E$2:$E$133,'Quarterly Information'!$S619,Exchange_Value))/1000,AF619*SUMIF(Lists!$E$2:$E$133,$I619,Exchange_Value)/1000),1)</f>
        <v>0</v>
      </c>
    </row>
    <row r="620" spans="1:81" ht="14.1">
      <c r="A620" s="18">
        <v>578</v>
      </c>
      <c r="B620" s="46" t="str">
        <f t="shared" ref="B620:B683" si="369">IF(C620&gt;0,A620,"")</f>
        <v/>
      </c>
      <c r="C620" s="72"/>
      <c r="D620" s="47"/>
      <c r="E620" s="81"/>
      <c r="F620" s="48"/>
      <c r="G620" s="49"/>
      <c r="H620" s="50"/>
      <c r="I620" s="48"/>
      <c r="J620" s="104"/>
      <c r="K620" s="109"/>
      <c r="L620" s="51"/>
      <c r="M620" s="48"/>
      <c r="N620" s="51"/>
      <c r="O620" s="48"/>
      <c r="P620" s="51"/>
      <c r="Q620" s="69"/>
      <c r="R620" s="51"/>
      <c r="S620" s="69"/>
      <c r="T620" s="110"/>
      <c r="U620" s="107"/>
      <c r="V620" s="48"/>
      <c r="W620" s="52"/>
      <c r="X620" s="48"/>
      <c r="Y620" s="116"/>
      <c r="Z620" s="133"/>
      <c r="AA620" s="131"/>
      <c r="AB620" s="76"/>
      <c r="AC620" s="76"/>
      <c r="AD620" s="76"/>
      <c r="AE620" s="76"/>
      <c r="AF620" s="76"/>
      <c r="AG620" s="145"/>
      <c r="AH620"/>
      <c r="AI620" s="148">
        <f t="shared" si="333"/>
        <v>0</v>
      </c>
      <c r="AJ620" s="148">
        <f t="shared" si="334"/>
        <v>0</v>
      </c>
      <c r="AK620" s="148">
        <f t="shared" si="335"/>
        <v>0</v>
      </c>
      <c r="AL620" s="148">
        <f t="shared" si="336"/>
        <v>0</v>
      </c>
      <c r="AM620" s="148">
        <f t="shared" si="337"/>
        <v>0</v>
      </c>
      <c r="AN620" s="148">
        <f t="shared" si="338"/>
        <v>0</v>
      </c>
      <c r="AO620" s="150"/>
      <c r="AP620" s="149" t="e">
        <f t="shared" si="339"/>
        <v>#DIV/0!</v>
      </c>
      <c r="AQ620" s="149" t="e">
        <f t="shared" si="340"/>
        <v>#DIV/0!</v>
      </c>
      <c r="AR620" s="149" t="e">
        <f t="shared" si="341"/>
        <v>#DIV/0!</v>
      </c>
      <c r="AS620" s="149" t="e">
        <f t="shared" si="342"/>
        <v>#DIV/0!</v>
      </c>
      <c r="AT620" s="149" t="e">
        <f t="shared" si="343"/>
        <v>#DIV/0!</v>
      </c>
      <c r="AU620" s="148">
        <f t="shared" si="344"/>
        <v>0</v>
      </c>
      <c r="AV620" s="149" t="e">
        <f t="shared" si="345"/>
        <v>#DIV/0!</v>
      </c>
      <c r="AW620" s="149" t="e">
        <f t="shared" si="346"/>
        <v>#DIV/0!</v>
      </c>
      <c r="AX620" s="149" t="e">
        <f t="shared" si="347"/>
        <v>#DIV/0!</v>
      </c>
      <c r="AY620" s="149" t="e">
        <f t="shared" si="348"/>
        <v>#DIV/0!</v>
      </c>
      <c r="AZ620" s="149" t="e">
        <f t="shared" si="349"/>
        <v>#DIV/0!</v>
      </c>
      <c r="BA620" s="148">
        <f t="shared" si="350"/>
        <v>0</v>
      </c>
      <c r="BB620" s="149" t="e">
        <f t="shared" si="351"/>
        <v>#DIV/0!</v>
      </c>
      <c r="BC620" s="149" t="e">
        <f t="shared" si="352"/>
        <v>#DIV/0!</v>
      </c>
      <c r="BD620" s="149" t="e">
        <f t="shared" si="353"/>
        <v>#DIV/0!</v>
      </c>
      <c r="BE620" s="149" t="e">
        <f t="shared" si="354"/>
        <v>#DIV/0!</v>
      </c>
      <c r="BF620" s="149" t="e">
        <f t="shared" si="355"/>
        <v>#DIV/0!</v>
      </c>
      <c r="BG620" s="148">
        <f t="shared" si="356"/>
        <v>0</v>
      </c>
      <c r="BH620" s="149" t="e">
        <f t="shared" si="357"/>
        <v>#DIV/0!</v>
      </c>
      <c r="BI620" s="149" t="e">
        <f t="shared" si="358"/>
        <v>#DIV/0!</v>
      </c>
      <c r="BJ620" s="149" t="e">
        <f t="shared" si="359"/>
        <v>#DIV/0!</v>
      </c>
      <c r="BK620" s="149" t="e">
        <f t="shared" si="360"/>
        <v>#DIV/0!</v>
      </c>
      <c r="BL620" s="149" t="e">
        <f t="shared" si="361"/>
        <v>#DIV/0!</v>
      </c>
      <c r="BM620" s="148">
        <f t="shared" si="362"/>
        <v>0</v>
      </c>
      <c r="BN620" s="149" t="e">
        <f t="shared" si="363"/>
        <v>#DIV/0!</v>
      </c>
      <c r="BO620" s="149" t="e">
        <f t="shared" si="364"/>
        <v>#DIV/0!</v>
      </c>
      <c r="BP620" s="149" t="e">
        <f t="shared" si="365"/>
        <v>#DIV/0!</v>
      </c>
      <c r="BQ620" s="149" t="e">
        <f t="shared" si="366"/>
        <v>#DIV/0!</v>
      </c>
      <c r="BR620" s="149" t="e">
        <f t="shared" si="367"/>
        <v>#DIV/0!</v>
      </c>
      <c r="BS620" s="148">
        <f t="shared" si="368"/>
        <v>0</v>
      </c>
      <c r="BT620" s="150"/>
      <c r="BU620" s="150" t="e">
        <f>VLOOKUP(I620,Lists!$D$2:$D$19,1,FALSE)</f>
        <v>#N/A</v>
      </c>
      <c r="BV620" s="150" t="e">
        <f>VLOOKUP($I620,Blends!$B$2:$B$115,1,FALSE)</f>
        <v>#N/A</v>
      </c>
      <c r="BW620" s="150"/>
      <c r="BX620" s="151">
        <f>ROUND(IF($I620="Other HFC Blend",(AA620*$L620*SUMIF(Lists!$E$2:$E$133,'Quarterly Information'!$K620,Exchange_Value)+AA620*$N620*SUMIF(Lists!$E$2:$E$133,'Quarterly Information'!$M620,Exchange_Value)+AA620*$P620*SUMIF(Lists!$E$2:$E$133,'Quarterly Information'!$O620,Exchange_Value)+AA620*$R620*SUMIF(Lists!$E$2:$E$133,'Quarterly Information'!$Q620,Exchange_Value)+AA620*$T620*SUMIF(Lists!$E$2:$E$133,'Quarterly Information'!$S620,Exchange_Value))/1000,AA620*SUMIF(Lists!$E$2:$E$133,$I620,Exchange_Value)/1000),1)</f>
        <v>0</v>
      </c>
      <c r="BY620" s="151">
        <f>ROUND(IF($I620="Other HFC Blend",(AB620*$L620*SUMIF(Lists!$E$2:$E$133,'Quarterly Information'!$K620,Exchange_Value)+AB620*$N620*SUMIF(Lists!$E$2:$E$133,'Quarterly Information'!$M620,Exchange_Value)+AB620*$P620*SUMIF(Lists!$E$2:$E$133,'Quarterly Information'!$O620,Exchange_Value)+AB620*$R620*SUMIF(Lists!$E$2:$E$133,'Quarterly Information'!$Q620,Exchange_Value)+AB620*$T620*SUMIF(Lists!$E$2:$E$133,'Quarterly Information'!$S620,Exchange_Value))/1000,AB620*SUMIF(Lists!$E$2:$E$133,$I620,Exchange_Value)/1000),1)</f>
        <v>0</v>
      </c>
      <c r="BZ620" s="151">
        <f>ROUND(IF($I620="Other HFC Blend",(AC620*$L620*SUMIF(Lists!$E$2:$E$133,'Quarterly Information'!$K620,Exchange_Value)+AC620*$N620*SUMIF(Lists!$E$2:$E$133,'Quarterly Information'!$M620,Exchange_Value)+AC620*$P620*SUMIF(Lists!$E$2:$E$133,'Quarterly Information'!$O620,Exchange_Value)+AC620*$R620*SUMIF(Lists!$E$2:$E$133,'Quarterly Information'!$Q620,Exchange_Value)+AC620*$T620*SUMIF(Lists!$E$2:$E$133,'Quarterly Information'!$S620,Exchange_Value))/1000,AC620*SUMIF(Lists!$E$2:$E$133,$I620,Exchange_Value)/1000),1)</f>
        <v>0</v>
      </c>
      <c r="CA620" s="151">
        <f>ROUND(IF($I620="Other HFC Blend",(AD620*$L620*SUMIF(Lists!$E$2:$E$133,'Quarterly Information'!$K620,Exchange_Value)+AD620*$N620*SUMIF(Lists!$E$2:$E$133,'Quarterly Information'!$M620,Exchange_Value)+AD620*$P620*SUMIF(Lists!$E$2:$E$133,'Quarterly Information'!$O620,Exchange_Value)+AD620*$R620*SUMIF(Lists!$E$2:$E$133,'Quarterly Information'!$Q620,Exchange_Value)+AD620*$T620*SUMIF(Lists!$E$2:$E$133,'Quarterly Information'!$S620,Exchange_Value))/1000,AD620*SUMIF(Lists!$E$2:$E$133,$I620,Exchange_Value)/1000),1)</f>
        <v>0</v>
      </c>
      <c r="CB620" s="151">
        <f>ROUND(IF($I620="Other HFC Blend",(AE620*$L620*SUMIF(Lists!$E$2:$E$133,'Quarterly Information'!$K620,Exchange_Value)+AE620*$N620*SUMIF(Lists!$E$2:$E$133,'Quarterly Information'!$M620,Exchange_Value)+AE620*$P620*SUMIF(Lists!$E$2:$E$133,'Quarterly Information'!$O620,Exchange_Value)+AE620*$R620*SUMIF(Lists!$E$2:$E$133,'Quarterly Information'!$Q620,Exchange_Value)+AE620*$T620*SUMIF(Lists!$E$2:$E$133,'Quarterly Information'!$S620,Exchange_Value))/1000,AE620*SUMIF(Lists!$E$2:$E$133,$I620,Exchange_Value)/1000),1)</f>
        <v>0</v>
      </c>
      <c r="CC620" s="151">
        <f>ROUND(IF($I620="Other HFC Blend",(AF620*$L620*SUMIF(Lists!$E$2:$E$133,'Quarterly Information'!$K620,Exchange_Value)+AF620*$N620*SUMIF(Lists!$E$2:$E$133,'Quarterly Information'!$M620,Exchange_Value)+AF620*$P620*SUMIF(Lists!$E$2:$E$133,'Quarterly Information'!$O620,Exchange_Value)+AF620*$R620*SUMIF(Lists!$E$2:$E$133,'Quarterly Information'!$Q620,Exchange_Value)+AF620*$T620*SUMIF(Lists!$E$2:$E$133,'Quarterly Information'!$S620,Exchange_Value))/1000,AF620*SUMIF(Lists!$E$2:$E$133,$I620,Exchange_Value)/1000),1)</f>
        <v>0</v>
      </c>
    </row>
    <row r="621" spans="1:81" ht="14.1">
      <c r="A621" s="18">
        <v>579</v>
      </c>
      <c r="B621" s="46" t="str">
        <f t="shared" si="369"/>
        <v/>
      </c>
      <c r="C621" s="72"/>
      <c r="D621" s="47"/>
      <c r="E621" s="81"/>
      <c r="F621" s="48"/>
      <c r="G621" s="49"/>
      <c r="H621" s="50"/>
      <c r="I621" s="48"/>
      <c r="J621" s="104"/>
      <c r="K621" s="109"/>
      <c r="L621" s="51"/>
      <c r="M621" s="48"/>
      <c r="N621" s="51"/>
      <c r="O621" s="48"/>
      <c r="P621" s="51"/>
      <c r="Q621" s="69"/>
      <c r="R621" s="51"/>
      <c r="S621" s="69"/>
      <c r="T621" s="110"/>
      <c r="U621" s="107"/>
      <c r="V621" s="48"/>
      <c r="W621" s="52"/>
      <c r="X621" s="48"/>
      <c r="Y621" s="116"/>
      <c r="Z621" s="133"/>
      <c r="AA621" s="131"/>
      <c r="AB621" s="76"/>
      <c r="AC621" s="76"/>
      <c r="AD621" s="76"/>
      <c r="AE621" s="76"/>
      <c r="AF621" s="76"/>
      <c r="AG621" s="145"/>
      <c r="AH621"/>
      <c r="AI621" s="148">
        <f t="shared" si="333"/>
        <v>0</v>
      </c>
      <c r="AJ621" s="148">
        <f t="shared" si="334"/>
        <v>0</v>
      </c>
      <c r="AK621" s="148">
        <f t="shared" si="335"/>
        <v>0</v>
      </c>
      <c r="AL621" s="148">
        <f t="shared" si="336"/>
        <v>0</v>
      </c>
      <c r="AM621" s="148">
        <f t="shared" si="337"/>
        <v>0</v>
      </c>
      <c r="AN621" s="148">
        <f t="shared" si="338"/>
        <v>0</v>
      </c>
      <c r="AO621" s="150"/>
      <c r="AP621" s="149" t="e">
        <f t="shared" si="339"/>
        <v>#DIV/0!</v>
      </c>
      <c r="AQ621" s="149" t="e">
        <f t="shared" si="340"/>
        <v>#DIV/0!</v>
      </c>
      <c r="AR621" s="149" t="e">
        <f t="shared" si="341"/>
        <v>#DIV/0!</v>
      </c>
      <c r="AS621" s="149" t="e">
        <f t="shared" si="342"/>
        <v>#DIV/0!</v>
      </c>
      <c r="AT621" s="149" t="e">
        <f t="shared" si="343"/>
        <v>#DIV/0!</v>
      </c>
      <c r="AU621" s="148">
        <f t="shared" si="344"/>
        <v>0</v>
      </c>
      <c r="AV621" s="149" t="e">
        <f t="shared" si="345"/>
        <v>#DIV/0!</v>
      </c>
      <c r="AW621" s="149" t="e">
        <f t="shared" si="346"/>
        <v>#DIV/0!</v>
      </c>
      <c r="AX621" s="149" t="e">
        <f t="shared" si="347"/>
        <v>#DIV/0!</v>
      </c>
      <c r="AY621" s="149" t="e">
        <f t="shared" si="348"/>
        <v>#DIV/0!</v>
      </c>
      <c r="AZ621" s="149" t="e">
        <f t="shared" si="349"/>
        <v>#DIV/0!</v>
      </c>
      <c r="BA621" s="148">
        <f t="shared" si="350"/>
        <v>0</v>
      </c>
      <c r="BB621" s="149" t="e">
        <f t="shared" si="351"/>
        <v>#DIV/0!</v>
      </c>
      <c r="BC621" s="149" t="e">
        <f t="shared" si="352"/>
        <v>#DIV/0!</v>
      </c>
      <c r="BD621" s="149" t="e">
        <f t="shared" si="353"/>
        <v>#DIV/0!</v>
      </c>
      <c r="BE621" s="149" t="e">
        <f t="shared" si="354"/>
        <v>#DIV/0!</v>
      </c>
      <c r="BF621" s="149" t="e">
        <f t="shared" si="355"/>
        <v>#DIV/0!</v>
      </c>
      <c r="BG621" s="148">
        <f t="shared" si="356"/>
        <v>0</v>
      </c>
      <c r="BH621" s="149" t="e">
        <f t="shared" si="357"/>
        <v>#DIV/0!</v>
      </c>
      <c r="BI621" s="149" t="e">
        <f t="shared" si="358"/>
        <v>#DIV/0!</v>
      </c>
      <c r="BJ621" s="149" t="e">
        <f t="shared" si="359"/>
        <v>#DIV/0!</v>
      </c>
      <c r="BK621" s="149" t="e">
        <f t="shared" si="360"/>
        <v>#DIV/0!</v>
      </c>
      <c r="BL621" s="149" t="e">
        <f t="shared" si="361"/>
        <v>#DIV/0!</v>
      </c>
      <c r="BM621" s="148">
        <f t="shared" si="362"/>
        <v>0</v>
      </c>
      <c r="BN621" s="149" t="e">
        <f t="shared" si="363"/>
        <v>#DIV/0!</v>
      </c>
      <c r="BO621" s="149" t="e">
        <f t="shared" si="364"/>
        <v>#DIV/0!</v>
      </c>
      <c r="BP621" s="149" t="e">
        <f t="shared" si="365"/>
        <v>#DIV/0!</v>
      </c>
      <c r="BQ621" s="149" t="e">
        <f t="shared" si="366"/>
        <v>#DIV/0!</v>
      </c>
      <c r="BR621" s="149" t="e">
        <f t="shared" si="367"/>
        <v>#DIV/0!</v>
      </c>
      <c r="BS621" s="148">
        <f t="shared" si="368"/>
        <v>0</v>
      </c>
      <c r="BT621" s="150"/>
      <c r="BU621" s="150" t="e">
        <f>VLOOKUP(I621,Lists!$D$2:$D$19,1,FALSE)</f>
        <v>#N/A</v>
      </c>
      <c r="BV621" s="150" t="e">
        <f>VLOOKUP($I621,Blends!$B$2:$B$115,1,FALSE)</f>
        <v>#N/A</v>
      </c>
      <c r="BW621" s="150"/>
      <c r="BX621" s="151">
        <f>ROUND(IF($I621="Other HFC Blend",(AA621*$L621*SUMIF(Lists!$E$2:$E$133,'Quarterly Information'!$K621,Exchange_Value)+AA621*$N621*SUMIF(Lists!$E$2:$E$133,'Quarterly Information'!$M621,Exchange_Value)+AA621*$P621*SUMIF(Lists!$E$2:$E$133,'Quarterly Information'!$O621,Exchange_Value)+AA621*$R621*SUMIF(Lists!$E$2:$E$133,'Quarterly Information'!$Q621,Exchange_Value)+AA621*$T621*SUMIF(Lists!$E$2:$E$133,'Quarterly Information'!$S621,Exchange_Value))/1000,AA621*SUMIF(Lists!$E$2:$E$133,$I621,Exchange_Value)/1000),1)</f>
        <v>0</v>
      </c>
      <c r="BY621" s="151">
        <f>ROUND(IF($I621="Other HFC Blend",(AB621*$L621*SUMIF(Lists!$E$2:$E$133,'Quarterly Information'!$K621,Exchange_Value)+AB621*$N621*SUMIF(Lists!$E$2:$E$133,'Quarterly Information'!$M621,Exchange_Value)+AB621*$P621*SUMIF(Lists!$E$2:$E$133,'Quarterly Information'!$O621,Exchange_Value)+AB621*$R621*SUMIF(Lists!$E$2:$E$133,'Quarterly Information'!$Q621,Exchange_Value)+AB621*$T621*SUMIF(Lists!$E$2:$E$133,'Quarterly Information'!$S621,Exchange_Value))/1000,AB621*SUMIF(Lists!$E$2:$E$133,$I621,Exchange_Value)/1000),1)</f>
        <v>0</v>
      </c>
      <c r="BZ621" s="151">
        <f>ROUND(IF($I621="Other HFC Blend",(AC621*$L621*SUMIF(Lists!$E$2:$E$133,'Quarterly Information'!$K621,Exchange_Value)+AC621*$N621*SUMIF(Lists!$E$2:$E$133,'Quarterly Information'!$M621,Exchange_Value)+AC621*$P621*SUMIF(Lists!$E$2:$E$133,'Quarterly Information'!$O621,Exchange_Value)+AC621*$R621*SUMIF(Lists!$E$2:$E$133,'Quarterly Information'!$Q621,Exchange_Value)+AC621*$T621*SUMIF(Lists!$E$2:$E$133,'Quarterly Information'!$S621,Exchange_Value))/1000,AC621*SUMIF(Lists!$E$2:$E$133,$I621,Exchange_Value)/1000),1)</f>
        <v>0</v>
      </c>
      <c r="CA621" s="151">
        <f>ROUND(IF($I621="Other HFC Blend",(AD621*$L621*SUMIF(Lists!$E$2:$E$133,'Quarterly Information'!$K621,Exchange_Value)+AD621*$N621*SUMIF(Lists!$E$2:$E$133,'Quarterly Information'!$M621,Exchange_Value)+AD621*$P621*SUMIF(Lists!$E$2:$E$133,'Quarterly Information'!$O621,Exchange_Value)+AD621*$R621*SUMIF(Lists!$E$2:$E$133,'Quarterly Information'!$Q621,Exchange_Value)+AD621*$T621*SUMIF(Lists!$E$2:$E$133,'Quarterly Information'!$S621,Exchange_Value))/1000,AD621*SUMIF(Lists!$E$2:$E$133,$I621,Exchange_Value)/1000),1)</f>
        <v>0</v>
      </c>
      <c r="CB621" s="151">
        <f>ROUND(IF($I621="Other HFC Blend",(AE621*$L621*SUMIF(Lists!$E$2:$E$133,'Quarterly Information'!$K621,Exchange_Value)+AE621*$N621*SUMIF(Lists!$E$2:$E$133,'Quarterly Information'!$M621,Exchange_Value)+AE621*$P621*SUMIF(Lists!$E$2:$E$133,'Quarterly Information'!$O621,Exchange_Value)+AE621*$R621*SUMIF(Lists!$E$2:$E$133,'Quarterly Information'!$Q621,Exchange_Value)+AE621*$T621*SUMIF(Lists!$E$2:$E$133,'Quarterly Information'!$S621,Exchange_Value))/1000,AE621*SUMIF(Lists!$E$2:$E$133,$I621,Exchange_Value)/1000),1)</f>
        <v>0</v>
      </c>
      <c r="CC621" s="151">
        <f>ROUND(IF($I621="Other HFC Blend",(AF621*$L621*SUMIF(Lists!$E$2:$E$133,'Quarterly Information'!$K621,Exchange_Value)+AF621*$N621*SUMIF(Lists!$E$2:$E$133,'Quarterly Information'!$M621,Exchange_Value)+AF621*$P621*SUMIF(Lists!$E$2:$E$133,'Quarterly Information'!$O621,Exchange_Value)+AF621*$R621*SUMIF(Lists!$E$2:$E$133,'Quarterly Information'!$Q621,Exchange_Value)+AF621*$T621*SUMIF(Lists!$E$2:$E$133,'Quarterly Information'!$S621,Exchange_Value))/1000,AF621*SUMIF(Lists!$E$2:$E$133,$I621,Exchange_Value)/1000),1)</f>
        <v>0</v>
      </c>
    </row>
    <row r="622" spans="1:81" ht="14.1">
      <c r="A622" s="18">
        <v>580</v>
      </c>
      <c r="B622" s="46" t="str">
        <f t="shared" si="369"/>
        <v/>
      </c>
      <c r="C622" s="72"/>
      <c r="D622" s="47"/>
      <c r="E622" s="81"/>
      <c r="F622" s="48"/>
      <c r="G622" s="49"/>
      <c r="H622" s="50"/>
      <c r="I622" s="48"/>
      <c r="J622" s="104"/>
      <c r="K622" s="109"/>
      <c r="L622" s="51"/>
      <c r="M622" s="48"/>
      <c r="N622" s="51"/>
      <c r="O622" s="48"/>
      <c r="P622" s="51"/>
      <c r="Q622" s="69"/>
      <c r="R622" s="51"/>
      <c r="S622" s="69"/>
      <c r="T622" s="110"/>
      <c r="U622" s="107"/>
      <c r="V622" s="48"/>
      <c r="W622" s="52"/>
      <c r="X622" s="48"/>
      <c r="Y622" s="116"/>
      <c r="Z622" s="133"/>
      <c r="AA622" s="131"/>
      <c r="AB622" s="76"/>
      <c r="AC622" s="76"/>
      <c r="AD622" s="76"/>
      <c r="AE622" s="76"/>
      <c r="AF622" s="76"/>
      <c r="AG622" s="145"/>
      <c r="AH622"/>
      <c r="AI622" s="148">
        <f t="shared" si="333"/>
        <v>0</v>
      </c>
      <c r="AJ622" s="148">
        <f t="shared" si="334"/>
        <v>0</v>
      </c>
      <c r="AK622" s="148">
        <f t="shared" si="335"/>
        <v>0</v>
      </c>
      <c r="AL622" s="148">
        <f t="shared" si="336"/>
        <v>0</v>
      </c>
      <c r="AM622" s="148">
        <f t="shared" si="337"/>
        <v>0</v>
      </c>
      <c r="AN622" s="148">
        <f t="shared" si="338"/>
        <v>0</v>
      </c>
      <c r="AO622" s="150"/>
      <c r="AP622" s="149" t="e">
        <f t="shared" si="339"/>
        <v>#DIV/0!</v>
      </c>
      <c r="AQ622" s="149" t="e">
        <f t="shared" si="340"/>
        <v>#DIV/0!</v>
      </c>
      <c r="AR622" s="149" t="e">
        <f t="shared" si="341"/>
        <v>#DIV/0!</v>
      </c>
      <c r="AS622" s="149" t="e">
        <f t="shared" si="342"/>
        <v>#DIV/0!</v>
      </c>
      <c r="AT622" s="149" t="e">
        <f t="shared" si="343"/>
        <v>#DIV/0!</v>
      </c>
      <c r="AU622" s="148">
        <f t="shared" si="344"/>
        <v>0</v>
      </c>
      <c r="AV622" s="149" t="e">
        <f t="shared" si="345"/>
        <v>#DIV/0!</v>
      </c>
      <c r="AW622" s="149" t="e">
        <f t="shared" si="346"/>
        <v>#DIV/0!</v>
      </c>
      <c r="AX622" s="149" t="e">
        <f t="shared" si="347"/>
        <v>#DIV/0!</v>
      </c>
      <c r="AY622" s="149" t="e">
        <f t="shared" si="348"/>
        <v>#DIV/0!</v>
      </c>
      <c r="AZ622" s="149" t="e">
        <f t="shared" si="349"/>
        <v>#DIV/0!</v>
      </c>
      <c r="BA622" s="148">
        <f t="shared" si="350"/>
        <v>0</v>
      </c>
      <c r="BB622" s="149" t="e">
        <f t="shared" si="351"/>
        <v>#DIV/0!</v>
      </c>
      <c r="BC622" s="149" t="e">
        <f t="shared" si="352"/>
        <v>#DIV/0!</v>
      </c>
      <c r="BD622" s="149" t="e">
        <f t="shared" si="353"/>
        <v>#DIV/0!</v>
      </c>
      <c r="BE622" s="149" t="e">
        <f t="shared" si="354"/>
        <v>#DIV/0!</v>
      </c>
      <c r="BF622" s="149" t="e">
        <f t="shared" si="355"/>
        <v>#DIV/0!</v>
      </c>
      <c r="BG622" s="148">
        <f t="shared" si="356"/>
        <v>0</v>
      </c>
      <c r="BH622" s="149" t="e">
        <f t="shared" si="357"/>
        <v>#DIV/0!</v>
      </c>
      <c r="BI622" s="149" t="e">
        <f t="shared" si="358"/>
        <v>#DIV/0!</v>
      </c>
      <c r="BJ622" s="149" t="e">
        <f t="shared" si="359"/>
        <v>#DIV/0!</v>
      </c>
      <c r="BK622" s="149" t="e">
        <f t="shared" si="360"/>
        <v>#DIV/0!</v>
      </c>
      <c r="BL622" s="149" t="e">
        <f t="shared" si="361"/>
        <v>#DIV/0!</v>
      </c>
      <c r="BM622" s="148">
        <f t="shared" si="362"/>
        <v>0</v>
      </c>
      <c r="BN622" s="149" t="e">
        <f t="shared" si="363"/>
        <v>#DIV/0!</v>
      </c>
      <c r="BO622" s="149" t="e">
        <f t="shared" si="364"/>
        <v>#DIV/0!</v>
      </c>
      <c r="BP622" s="149" t="e">
        <f t="shared" si="365"/>
        <v>#DIV/0!</v>
      </c>
      <c r="BQ622" s="149" t="e">
        <f t="shared" si="366"/>
        <v>#DIV/0!</v>
      </c>
      <c r="BR622" s="149" t="e">
        <f t="shared" si="367"/>
        <v>#DIV/0!</v>
      </c>
      <c r="BS622" s="148">
        <f t="shared" si="368"/>
        <v>0</v>
      </c>
      <c r="BT622" s="150"/>
      <c r="BU622" s="150" t="e">
        <f>VLOOKUP(I622,Lists!$D$2:$D$19,1,FALSE)</f>
        <v>#N/A</v>
      </c>
      <c r="BV622" s="150" t="e">
        <f>VLOOKUP($I622,Blends!$B$2:$B$115,1,FALSE)</f>
        <v>#N/A</v>
      </c>
      <c r="BW622" s="150"/>
      <c r="BX622" s="151">
        <f>ROUND(IF($I622="Other HFC Blend",(AA622*$L622*SUMIF(Lists!$E$2:$E$133,'Quarterly Information'!$K622,Exchange_Value)+AA622*$N622*SUMIF(Lists!$E$2:$E$133,'Quarterly Information'!$M622,Exchange_Value)+AA622*$P622*SUMIF(Lists!$E$2:$E$133,'Quarterly Information'!$O622,Exchange_Value)+AA622*$R622*SUMIF(Lists!$E$2:$E$133,'Quarterly Information'!$Q622,Exchange_Value)+AA622*$T622*SUMIF(Lists!$E$2:$E$133,'Quarterly Information'!$S622,Exchange_Value))/1000,AA622*SUMIF(Lists!$E$2:$E$133,$I622,Exchange_Value)/1000),1)</f>
        <v>0</v>
      </c>
      <c r="BY622" s="151">
        <f>ROUND(IF($I622="Other HFC Blend",(AB622*$L622*SUMIF(Lists!$E$2:$E$133,'Quarterly Information'!$K622,Exchange_Value)+AB622*$N622*SUMIF(Lists!$E$2:$E$133,'Quarterly Information'!$M622,Exchange_Value)+AB622*$P622*SUMIF(Lists!$E$2:$E$133,'Quarterly Information'!$O622,Exchange_Value)+AB622*$R622*SUMIF(Lists!$E$2:$E$133,'Quarterly Information'!$Q622,Exchange_Value)+AB622*$T622*SUMIF(Lists!$E$2:$E$133,'Quarterly Information'!$S622,Exchange_Value))/1000,AB622*SUMIF(Lists!$E$2:$E$133,$I622,Exchange_Value)/1000),1)</f>
        <v>0</v>
      </c>
      <c r="BZ622" s="151">
        <f>ROUND(IF($I622="Other HFC Blend",(AC622*$L622*SUMIF(Lists!$E$2:$E$133,'Quarterly Information'!$K622,Exchange_Value)+AC622*$N622*SUMIF(Lists!$E$2:$E$133,'Quarterly Information'!$M622,Exchange_Value)+AC622*$P622*SUMIF(Lists!$E$2:$E$133,'Quarterly Information'!$O622,Exchange_Value)+AC622*$R622*SUMIF(Lists!$E$2:$E$133,'Quarterly Information'!$Q622,Exchange_Value)+AC622*$T622*SUMIF(Lists!$E$2:$E$133,'Quarterly Information'!$S622,Exchange_Value))/1000,AC622*SUMIF(Lists!$E$2:$E$133,$I622,Exchange_Value)/1000),1)</f>
        <v>0</v>
      </c>
      <c r="CA622" s="151">
        <f>ROUND(IF($I622="Other HFC Blend",(AD622*$L622*SUMIF(Lists!$E$2:$E$133,'Quarterly Information'!$K622,Exchange_Value)+AD622*$N622*SUMIF(Lists!$E$2:$E$133,'Quarterly Information'!$M622,Exchange_Value)+AD622*$P622*SUMIF(Lists!$E$2:$E$133,'Quarterly Information'!$O622,Exchange_Value)+AD622*$R622*SUMIF(Lists!$E$2:$E$133,'Quarterly Information'!$Q622,Exchange_Value)+AD622*$T622*SUMIF(Lists!$E$2:$E$133,'Quarterly Information'!$S622,Exchange_Value))/1000,AD622*SUMIF(Lists!$E$2:$E$133,$I622,Exchange_Value)/1000),1)</f>
        <v>0</v>
      </c>
      <c r="CB622" s="151">
        <f>ROUND(IF($I622="Other HFC Blend",(AE622*$L622*SUMIF(Lists!$E$2:$E$133,'Quarterly Information'!$K622,Exchange_Value)+AE622*$N622*SUMIF(Lists!$E$2:$E$133,'Quarterly Information'!$M622,Exchange_Value)+AE622*$P622*SUMIF(Lists!$E$2:$E$133,'Quarterly Information'!$O622,Exchange_Value)+AE622*$R622*SUMIF(Lists!$E$2:$E$133,'Quarterly Information'!$Q622,Exchange_Value)+AE622*$T622*SUMIF(Lists!$E$2:$E$133,'Quarterly Information'!$S622,Exchange_Value))/1000,AE622*SUMIF(Lists!$E$2:$E$133,$I622,Exchange_Value)/1000),1)</f>
        <v>0</v>
      </c>
      <c r="CC622" s="151">
        <f>ROUND(IF($I622="Other HFC Blend",(AF622*$L622*SUMIF(Lists!$E$2:$E$133,'Quarterly Information'!$K622,Exchange_Value)+AF622*$N622*SUMIF(Lists!$E$2:$E$133,'Quarterly Information'!$M622,Exchange_Value)+AF622*$P622*SUMIF(Lists!$E$2:$E$133,'Quarterly Information'!$O622,Exchange_Value)+AF622*$R622*SUMIF(Lists!$E$2:$E$133,'Quarterly Information'!$Q622,Exchange_Value)+AF622*$T622*SUMIF(Lists!$E$2:$E$133,'Quarterly Information'!$S622,Exchange_Value))/1000,AF622*SUMIF(Lists!$E$2:$E$133,$I622,Exchange_Value)/1000),1)</f>
        <v>0</v>
      </c>
    </row>
    <row r="623" spans="1:81" ht="14.1">
      <c r="A623" s="18">
        <v>581</v>
      </c>
      <c r="B623" s="46" t="str">
        <f t="shared" si="369"/>
        <v/>
      </c>
      <c r="C623" s="72"/>
      <c r="D623" s="47"/>
      <c r="E623" s="81"/>
      <c r="F623" s="48"/>
      <c r="G623" s="49"/>
      <c r="H623" s="50"/>
      <c r="I623" s="48"/>
      <c r="J623" s="104"/>
      <c r="K623" s="109"/>
      <c r="L623" s="51"/>
      <c r="M623" s="48"/>
      <c r="N623" s="51"/>
      <c r="O623" s="48"/>
      <c r="P623" s="51"/>
      <c r="Q623" s="69"/>
      <c r="R623" s="51"/>
      <c r="S623" s="69"/>
      <c r="T623" s="110"/>
      <c r="U623" s="107"/>
      <c r="V623" s="48"/>
      <c r="W623" s="52"/>
      <c r="X623" s="48"/>
      <c r="Y623" s="116"/>
      <c r="Z623" s="133"/>
      <c r="AA623" s="131"/>
      <c r="AB623" s="76"/>
      <c r="AC623" s="76"/>
      <c r="AD623" s="76"/>
      <c r="AE623" s="76"/>
      <c r="AF623" s="76"/>
      <c r="AG623" s="145"/>
      <c r="AH623"/>
      <c r="AI623" s="148">
        <f t="shared" si="333"/>
        <v>0</v>
      </c>
      <c r="AJ623" s="148">
        <f t="shared" si="334"/>
        <v>0</v>
      </c>
      <c r="AK623" s="148">
        <f t="shared" si="335"/>
        <v>0</v>
      </c>
      <c r="AL623" s="148">
        <f t="shared" si="336"/>
        <v>0</v>
      </c>
      <c r="AM623" s="148">
        <f t="shared" si="337"/>
        <v>0</v>
      </c>
      <c r="AN623" s="148">
        <f t="shared" si="338"/>
        <v>0</v>
      </c>
      <c r="AO623" s="150"/>
      <c r="AP623" s="149" t="e">
        <f t="shared" si="339"/>
        <v>#DIV/0!</v>
      </c>
      <c r="AQ623" s="149" t="e">
        <f t="shared" si="340"/>
        <v>#DIV/0!</v>
      </c>
      <c r="AR623" s="149" t="e">
        <f t="shared" si="341"/>
        <v>#DIV/0!</v>
      </c>
      <c r="AS623" s="149" t="e">
        <f t="shared" si="342"/>
        <v>#DIV/0!</v>
      </c>
      <c r="AT623" s="149" t="e">
        <f t="shared" si="343"/>
        <v>#DIV/0!</v>
      </c>
      <c r="AU623" s="148">
        <f t="shared" si="344"/>
        <v>0</v>
      </c>
      <c r="AV623" s="149" t="e">
        <f t="shared" si="345"/>
        <v>#DIV/0!</v>
      </c>
      <c r="AW623" s="149" t="e">
        <f t="shared" si="346"/>
        <v>#DIV/0!</v>
      </c>
      <c r="AX623" s="149" t="e">
        <f t="shared" si="347"/>
        <v>#DIV/0!</v>
      </c>
      <c r="AY623" s="149" t="e">
        <f t="shared" si="348"/>
        <v>#DIV/0!</v>
      </c>
      <c r="AZ623" s="149" t="e">
        <f t="shared" si="349"/>
        <v>#DIV/0!</v>
      </c>
      <c r="BA623" s="148">
        <f t="shared" si="350"/>
        <v>0</v>
      </c>
      <c r="BB623" s="149" t="e">
        <f t="shared" si="351"/>
        <v>#DIV/0!</v>
      </c>
      <c r="BC623" s="149" t="e">
        <f t="shared" si="352"/>
        <v>#DIV/0!</v>
      </c>
      <c r="BD623" s="149" t="e">
        <f t="shared" si="353"/>
        <v>#DIV/0!</v>
      </c>
      <c r="BE623" s="149" t="e">
        <f t="shared" si="354"/>
        <v>#DIV/0!</v>
      </c>
      <c r="BF623" s="149" t="e">
        <f t="shared" si="355"/>
        <v>#DIV/0!</v>
      </c>
      <c r="BG623" s="148">
        <f t="shared" si="356"/>
        <v>0</v>
      </c>
      <c r="BH623" s="149" t="e">
        <f t="shared" si="357"/>
        <v>#DIV/0!</v>
      </c>
      <c r="BI623" s="149" t="e">
        <f t="shared" si="358"/>
        <v>#DIV/0!</v>
      </c>
      <c r="BJ623" s="149" t="e">
        <f t="shared" si="359"/>
        <v>#DIV/0!</v>
      </c>
      <c r="BK623" s="149" t="e">
        <f t="shared" si="360"/>
        <v>#DIV/0!</v>
      </c>
      <c r="BL623" s="149" t="e">
        <f t="shared" si="361"/>
        <v>#DIV/0!</v>
      </c>
      <c r="BM623" s="148">
        <f t="shared" si="362"/>
        <v>0</v>
      </c>
      <c r="BN623" s="149" t="e">
        <f t="shared" si="363"/>
        <v>#DIV/0!</v>
      </c>
      <c r="BO623" s="149" t="e">
        <f t="shared" si="364"/>
        <v>#DIV/0!</v>
      </c>
      <c r="BP623" s="149" t="e">
        <f t="shared" si="365"/>
        <v>#DIV/0!</v>
      </c>
      <c r="BQ623" s="149" t="e">
        <f t="shared" si="366"/>
        <v>#DIV/0!</v>
      </c>
      <c r="BR623" s="149" t="e">
        <f t="shared" si="367"/>
        <v>#DIV/0!</v>
      </c>
      <c r="BS623" s="148">
        <f t="shared" si="368"/>
        <v>0</v>
      </c>
      <c r="BT623" s="150"/>
      <c r="BU623" s="150" t="e">
        <f>VLOOKUP(I623,Lists!$D$2:$D$19,1,FALSE)</f>
        <v>#N/A</v>
      </c>
      <c r="BV623" s="150" t="e">
        <f>VLOOKUP($I623,Blends!$B$2:$B$115,1,FALSE)</f>
        <v>#N/A</v>
      </c>
      <c r="BW623" s="150"/>
      <c r="BX623" s="151">
        <f>ROUND(IF($I623="Other HFC Blend",(AA623*$L623*SUMIF(Lists!$E$2:$E$133,'Quarterly Information'!$K623,Exchange_Value)+AA623*$N623*SUMIF(Lists!$E$2:$E$133,'Quarterly Information'!$M623,Exchange_Value)+AA623*$P623*SUMIF(Lists!$E$2:$E$133,'Quarterly Information'!$O623,Exchange_Value)+AA623*$R623*SUMIF(Lists!$E$2:$E$133,'Quarterly Information'!$Q623,Exchange_Value)+AA623*$T623*SUMIF(Lists!$E$2:$E$133,'Quarterly Information'!$S623,Exchange_Value))/1000,AA623*SUMIF(Lists!$E$2:$E$133,$I623,Exchange_Value)/1000),1)</f>
        <v>0</v>
      </c>
      <c r="BY623" s="151">
        <f>ROUND(IF($I623="Other HFC Blend",(AB623*$L623*SUMIF(Lists!$E$2:$E$133,'Quarterly Information'!$K623,Exchange_Value)+AB623*$N623*SUMIF(Lists!$E$2:$E$133,'Quarterly Information'!$M623,Exchange_Value)+AB623*$P623*SUMIF(Lists!$E$2:$E$133,'Quarterly Information'!$O623,Exchange_Value)+AB623*$R623*SUMIF(Lists!$E$2:$E$133,'Quarterly Information'!$Q623,Exchange_Value)+AB623*$T623*SUMIF(Lists!$E$2:$E$133,'Quarterly Information'!$S623,Exchange_Value))/1000,AB623*SUMIF(Lists!$E$2:$E$133,$I623,Exchange_Value)/1000),1)</f>
        <v>0</v>
      </c>
      <c r="BZ623" s="151">
        <f>ROUND(IF($I623="Other HFC Blend",(AC623*$L623*SUMIF(Lists!$E$2:$E$133,'Quarterly Information'!$K623,Exchange_Value)+AC623*$N623*SUMIF(Lists!$E$2:$E$133,'Quarterly Information'!$M623,Exchange_Value)+AC623*$P623*SUMIF(Lists!$E$2:$E$133,'Quarterly Information'!$O623,Exchange_Value)+AC623*$R623*SUMIF(Lists!$E$2:$E$133,'Quarterly Information'!$Q623,Exchange_Value)+AC623*$T623*SUMIF(Lists!$E$2:$E$133,'Quarterly Information'!$S623,Exchange_Value))/1000,AC623*SUMIF(Lists!$E$2:$E$133,$I623,Exchange_Value)/1000),1)</f>
        <v>0</v>
      </c>
      <c r="CA623" s="151">
        <f>ROUND(IF($I623="Other HFC Blend",(AD623*$L623*SUMIF(Lists!$E$2:$E$133,'Quarterly Information'!$K623,Exchange_Value)+AD623*$N623*SUMIF(Lists!$E$2:$E$133,'Quarterly Information'!$M623,Exchange_Value)+AD623*$P623*SUMIF(Lists!$E$2:$E$133,'Quarterly Information'!$O623,Exchange_Value)+AD623*$R623*SUMIF(Lists!$E$2:$E$133,'Quarterly Information'!$Q623,Exchange_Value)+AD623*$T623*SUMIF(Lists!$E$2:$E$133,'Quarterly Information'!$S623,Exchange_Value))/1000,AD623*SUMIF(Lists!$E$2:$E$133,$I623,Exchange_Value)/1000),1)</f>
        <v>0</v>
      </c>
      <c r="CB623" s="151">
        <f>ROUND(IF($I623="Other HFC Blend",(AE623*$L623*SUMIF(Lists!$E$2:$E$133,'Quarterly Information'!$K623,Exchange_Value)+AE623*$N623*SUMIF(Lists!$E$2:$E$133,'Quarterly Information'!$M623,Exchange_Value)+AE623*$P623*SUMIF(Lists!$E$2:$E$133,'Quarterly Information'!$O623,Exchange_Value)+AE623*$R623*SUMIF(Lists!$E$2:$E$133,'Quarterly Information'!$Q623,Exchange_Value)+AE623*$T623*SUMIF(Lists!$E$2:$E$133,'Quarterly Information'!$S623,Exchange_Value))/1000,AE623*SUMIF(Lists!$E$2:$E$133,$I623,Exchange_Value)/1000),1)</f>
        <v>0</v>
      </c>
      <c r="CC623" s="151">
        <f>ROUND(IF($I623="Other HFC Blend",(AF623*$L623*SUMIF(Lists!$E$2:$E$133,'Quarterly Information'!$K623,Exchange_Value)+AF623*$N623*SUMIF(Lists!$E$2:$E$133,'Quarterly Information'!$M623,Exchange_Value)+AF623*$P623*SUMIF(Lists!$E$2:$E$133,'Quarterly Information'!$O623,Exchange_Value)+AF623*$R623*SUMIF(Lists!$E$2:$E$133,'Quarterly Information'!$Q623,Exchange_Value)+AF623*$T623*SUMIF(Lists!$E$2:$E$133,'Quarterly Information'!$S623,Exchange_Value))/1000,AF623*SUMIF(Lists!$E$2:$E$133,$I623,Exchange_Value)/1000),1)</f>
        <v>0</v>
      </c>
    </row>
    <row r="624" spans="1:81" ht="14.1">
      <c r="A624" s="18">
        <v>582</v>
      </c>
      <c r="B624" s="46" t="str">
        <f t="shared" si="369"/>
        <v/>
      </c>
      <c r="C624" s="72"/>
      <c r="D624" s="47"/>
      <c r="E624" s="81"/>
      <c r="F624" s="48"/>
      <c r="G624" s="49"/>
      <c r="H624" s="50"/>
      <c r="I624" s="48"/>
      <c r="J624" s="104"/>
      <c r="K624" s="109"/>
      <c r="L624" s="51"/>
      <c r="M624" s="48"/>
      <c r="N624" s="51"/>
      <c r="O624" s="48"/>
      <c r="P624" s="51"/>
      <c r="Q624" s="69"/>
      <c r="R624" s="51"/>
      <c r="S624" s="69"/>
      <c r="T624" s="110"/>
      <c r="U624" s="107"/>
      <c r="V624" s="48"/>
      <c r="W624" s="52"/>
      <c r="X624" s="48"/>
      <c r="Y624" s="116"/>
      <c r="Z624" s="133"/>
      <c r="AA624" s="131"/>
      <c r="AB624" s="76"/>
      <c r="AC624" s="76"/>
      <c r="AD624" s="76"/>
      <c r="AE624" s="76"/>
      <c r="AF624" s="76"/>
      <c r="AG624" s="145"/>
      <c r="AH624"/>
      <c r="AI624" s="148">
        <f t="shared" si="333"/>
        <v>0</v>
      </c>
      <c r="AJ624" s="148">
        <f t="shared" si="334"/>
        <v>0</v>
      </c>
      <c r="AK624" s="148">
        <f t="shared" si="335"/>
        <v>0</v>
      </c>
      <c r="AL624" s="148">
        <f t="shared" si="336"/>
        <v>0</v>
      </c>
      <c r="AM624" s="148">
        <f t="shared" si="337"/>
        <v>0</v>
      </c>
      <c r="AN624" s="148">
        <f t="shared" si="338"/>
        <v>0</v>
      </c>
      <c r="AO624" s="150"/>
      <c r="AP624" s="149" t="e">
        <f t="shared" si="339"/>
        <v>#DIV/0!</v>
      </c>
      <c r="AQ624" s="149" t="e">
        <f t="shared" si="340"/>
        <v>#DIV/0!</v>
      </c>
      <c r="AR624" s="149" t="e">
        <f t="shared" si="341"/>
        <v>#DIV/0!</v>
      </c>
      <c r="AS624" s="149" t="e">
        <f t="shared" si="342"/>
        <v>#DIV/0!</v>
      </c>
      <c r="AT624" s="149" t="e">
        <f t="shared" si="343"/>
        <v>#DIV/0!</v>
      </c>
      <c r="AU624" s="148">
        <f t="shared" si="344"/>
        <v>0</v>
      </c>
      <c r="AV624" s="149" t="e">
        <f t="shared" si="345"/>
        <v>#DIV/0!</v>
      </c>
      <c r="AW624" s="149" t="e">
        <f t="shared" si="346"/>
        <v>#DIV/0!</v>
      </c>
      <c r="AX624" s="149" t="e">
        <f t="shared" si="347"/>
        <v>#DIV/0!</v>
      </c>
      <c r="AY624" s="149" t="e">
        <f t="shared" si="348"/>
        <v>#DIV/0!</v>
      </c>
      <c r="AZ624" s="149" t="e">
        <f t="shared" si="349"/>
        <v>#DIV/0!</v>
      </c>
      <c r="BA624" s="148">
        <f t="shared" si="350"/>
        <v>0</v>
      </c>
      <c r="BB624" s="149" t="e">
        <f t="shared" si="351"/>
        <v>#DIV/0!</v>
      </c>
      <c r="BC624" s="149" t="e">
        <f t="shared" si="352"/>
        <v>#DIV/0!</v>
      </c>
      <c r="BD624" s="149" t="e">
        <f t="shared" si="353"/>
        <v>#DIV/0!</v>
      </c>
      <c r="BE624" s="149" t="e">
        <f t="shared" si="354"/>
        <v>#DIV/0!</v>
      </c>
      <c r="BF624" s="149" t="e">
        <f t="shared" si="355"/>
        <v>#DIV/0!</v>
      </c>
      <c r="BG624" s="148">
        <f t="shared" si="356"/>
        <v>0</v>
      </c>
      <c r="BH624" s="149" t="e">
        <f t="shared" si="357"/>
        <v>#DIV/0!</v>
      </c>
      <c r="BI624" s="149" t="e">
        <f t="shared" si="358"/>
        <v>#DIV/0!</v>
      </c>
      <c r="BJ624" s="149" t="e">
        <f t="shared" si="359"/>
        <v>#DIV/0!</v>
      </c>
      <c r="BK624" s="149" t="e">
        <f t="shared" si="360"/>
        <v>#DIV/0!</v>
      </c>
      <c r="BL624" s="149" t="e">
        <f t="shared" si="361"/>
        <v>#DIV/0!</v>
      </c>
      <c r="BM624" s="148">
        <f t="shared" si="362"/>
        <v>0</v>
      </c>
      <c r="BN624" s="149" t="e">
        <f t="shared" si="363"/>
        <v>#DIV/0!</v>
      </c>
      <c r="BO624" s="149" t="e">
        <f t="shared" si="364"/>
        <v>#DIV/0!</v>
      </c>
      <c r="BP624" s="149" t="e">
        <f t="shared" si="365"/>
        <v>#DIV/0!</v>
      </c>
      <c r="BQ624" s="149" t="e">
        <f t="shared" si="366"/>
        <v>#DIV/0!</v>
      </c>
      <c r="BR624" s="149" t="e">
        <f t="shared" si="367"/>
        <v>#DIV/0!</v>
      </c>
      <c r="BS624" s="148">
        <f t="shared" si="368"/>
        <v>0</v>
      </c>
      <c r="BT624" s="150"/>
      <c r="BU624" s="150" t="e">
        <f>VLOOKUP(I624,Lists!$D$2:$D$19,1,FALSE)</f>
        <v>#N/A</v>
      </c>
      <c r="BV624" s="150" t="e">
        <f>VLOOKUP($I624,Blends!$B$2:$B$115,1,FALSE)</f>
        <v>#N/A</v>
      </c>
      <c r="BW624" s="150"/>
      <c r="BX624" s="151">
        <f>ROUND(IF($I624="Other HFC Blend",(AA624*$L624*SUMIF(Lists!$E$2:$E$133,'Quarterly Information'!$K624,Exchange_Value)+AA624*$N624*SUMIF(Lists!$E$2:$E$133,'Quarterly Information'!$M624,Exchange_Value)+AA624*$P624*SUMIF(Lists!$E$2:$E$133,'Quarterly Information'!$O624,Exchange_Value)+AA624*$R624*SUMIF(Lists!$E$2:$E$133,'Quarterly Information'!$Q624,Exchange_Value)+AA624*$T624*SUMIF(Lists!$E$2:$E$133,'Quarterly Information'!$S624,Exchange_Value))/1000,AA624*SUMIF(Lists!$E$2:$E$133,$I624,Exchange_Value)/1000),1)</f>
        <v>0</v>
      </c>
      <c r="BY624" s="151">
        <f>ROUND(IF($I624="Other HFC Blend",(AB624*$L624*SUMIF(Lists!$E$2:$E$133,'Quarterly Information'!$K624,Exchange_Value)+AB624*$N624*SUMIF(Lists!$E$2:$E$133,'Quarterly Information'!$M624,Exchange_Value)+AB624*$P624*SUMIF(Lists!$E$2:$E$133,'Quarterly Information'!$O624,Exchange_Value)+AB624*$R624*SUMIF(Lists!$E$2:$E$133,'Quarterly Information'!$Q624,Exchange_Value)+AB624*$T624*SUMIF(Lists!$E$2:$E$133,'Quarterly Information'!$S624,Exchange_Value))/1000,AB624*SUMIF(Lists!$E$2:$E$133,$I624,Exchange_Value)/1000),1)</f>
        <v>0</v>
      </c>
      <c r="BZ624" s="151">
        <f>ROUND(IF($I624="Other HFC Blend",(AC624*$L624*SUMIF(Lists!$E$2:$E$133,'Quarterly Information'!$K624,Exchange_Value)+AC624*$N624*SUMIF(Lists!$E$2:$E$133,'Quarterly Information'!$M624,Exchange_Value)+AC624*$P624*SUMIF(Lists!$E$2:$E$133,'Quarterly Information'!$O624,Exchange_Value)+AC624*$R624*SUMIF(Lists!$E$2:$E$133,'Quarterly Information'!$Q624,Exchange_Value)+AC624*$T624*SUMIF(Lists!$E$2:$E$133,'Quarterly Information'!$S624,Exchange_Value))/1000,AC624*SUMIF(Lists!$E$2:$E$133,$I624,Exchange_Value)/1000),1)</f>
        <v>0</v>
      </c>
      <c r="CA624" s="151">
        <f>ROUND(IF($I624="Other HFC Blend",(AD624*$L624*SUMIF(Lists!$E$2:$E$133,'Quarterly Information'!$K624,Exchange_Value)+AD624*$N624*SUMIF(Lists!$E$2:$E$133,'Quarterly Information'!$M624,Exchange_Value)+AD624*$P624*SUMIF(Lists!$E$2:$E$133,'Quarterly Information'!$O624,Exchange_Value)+AD624*$R624*SUMIF(Lists!$E$2:$E$133,'Quarterly Information'!$Q624,Exchange_Value)+AD624*$T624*SUMIF(Lists!$E$2:$E$133,'Quarterly Information'!$S624,Exchange_Value))/1000,AD624*SUMIF(Lists!$E$2:$E$133,$I624,Exchange_Value)/1000),1)</f>
        <v>0</v>
      </c>
      <c r="CB624" s="151">
        <f>ROUND(IF($I624="Other HFC Blend",(AE624*$L624*SUMIF(Lists!$E$2:$E$133,'Quarterly Information'!$K624,Exchange_Value)+AE624*$N624*SUMIF(Lists!$E$2:$E$133,'Quarterly Information'!$M624,Exchange_Value)+AE624*$P624*SUMIF(Lists!$E$2:$E$133,'Quarterly Information'!$O624,Exchange_Value)+AE624*$R624*SUMIF(Lists!$E$2:$E$133,'Quarterly Information'!$Q624,Exchange_Value)+AE624*$T624*SUMIF(Lists!$E$2:$E$133,'Quarterly Information'!$S624,Exchange_Value))/1000,AE624*SUMIF(Lists!$E$2:$E$133,$I624,Exchange_Value)/1000),1)</f>
        <v>0</v>
      </c>
      <c r="CC624" s="151">
        <f>ROUND(IF($I624="Other HFC Blend",(AF624*$L624*SUMIF(Lists!$E$2:$E$133,'Quarterly Information'!$K624,Exchange_Value)+AF624*$N624*SUMIF(Lists!$E$2:$E$133,'Quarterly Information'!$M624,Exchange_Value)+AF624*$P624*SUMIF(Lists!$E$2:$E$133,'Quarterly Information'!$O624,Exchange_Value)+AF624*$R624*SUMIF(Lists!$E$2:$E$133,'Quarterly Information'!$Q624,Exchange_Value)+AF624*$T624*SUMIF(Lists!$E$2:$E$133,'Quarterly Information'!$S624,Exchange_Value))/1000,AF624*SUMIF(Lists!$E$2:$E$133,$I624,Exchange_Value)/1000),1)</f>
        <v>0</v>
      </c>
    </row>
    <row r="625" spans="1:81" ht="14.1">
      <c r="A625" s="18">
        <v>583</v>
      </c>
      <c r="B625" s="46" t="str">
        <f t="shared" si="369"/>
        <v/>
      </c>
      <c r="C625" s="72"/>
      <c r="D625" s="47"/>
      <c r="E625" s="81"/>
      <c r="F625" s="48"/>
      <c r="G625" s="49"/>
      <c r="H625" s="50"/>
      <c r="I625" s="48"/>
      <c r="J625" s="104"/>
      <c r="K625" s="109"/>
      <c r="L625" s="51"/>
      <c r="M625" s="48"/>
      <c r="N625" s="51"/>
      <c r="O625" s="48"/>
      <c r="P625" s="51"/>
      <c r="Q625" s="69"/>
      <c r="R625" s="51"/>
      <c r="S625" s="69"/>
      <c r="T625" s="110"/>
      <c r="U625" s="107"/>
      <c r="V625" s="48"/>
      <c r="W625" s="52"/>
      <c r="X625" s="48"/>
      <c r="Y625" s="116"/>
      <c r="Z625" s="133"/>
      <c r="AA625" s="131"/>
      <c r="AB625" s="76"/>
      <c r="AC625" s="76"/>
      <c r="AD625" s="76"/>
      <c r="AE625" s="76"/>
      <c r="AF625" s="76"/>
      <c r="AG625" s="145"/>
      <c r="AH625"/>
      <c r="AI625" s="148">
        <f t="shared" si="333"/>
        <v>0</v>
      </c>
      <c r="AJ625" s="148">
        <f t="shared" si="334"/>
        <v>0</v>
      </c>
      <c r="AK625" s="148">
        <f t="shared" si="335"/>
        <v>0</v>
      </c>
      <c r="AL625" s="148">
        <f t="shared" si="336"/>
        <v>0</v>
      </c>
      <c r="AM625" s="148">
        <f t="shared" si="337"/>
        <v>0</v>
      </c>
      <c r="AN625" s="148">
        <f t="shared" si="338"/>
        <v>0</v>
      </c>
      <c r="AO625" s="150"/>
      <c r="AP625" s="149" t="e">
        <f t="shared" si="339"/>
        <v>#DIV/0!</v>
      </c>
      <c r="AQ625" s="149" t="e">
        <f t="shared" si="340"/>
        <v>#DIV/0!</v>
      </c>
      <c r="AR625" s="149" t="e">
        <f t="shared" si="341"/>
        <v>#DIV/0!</v>
      </c>
      <c r="AS625" s="149" t="e">
        <f t="shared" si="342"/>
        <v>#DIV/0!</v>
      </c>
      <c r="AT625" s="149" t="e">
        <f t="shared" si="343"/>
        <v>#DIV/0!</v>
      </c>
      <c r="AU625" s="148">
        <f t="shared" si="344"/>
        <v>0</v>
      </c>
      <c r="AV625" s="149" t="e">
        <f t="shared" si="345"/>
        <v>#DIV/0!</v>
      </c>
      <c r="AW625" s="149" t="e">
        <f t="shared" si="346"/>
        <v>#DIV/0!</v>
      </c>
      <c r="AX625" s="149" t="e">
        <f t="shared" si="347"/>
        <v>#DIV/0!</v>
      </c>
      <c r="AY625" s="149" t="e">
        <f t="shared" si="348"/>
        <v>#DIV/0!</v>
      </c>
      <c r="AZ625" s="149" t="e">
        <f t="shared" si="349"/>
        <v>#DIV/0!</v>
      </c>
      <c r="BA625" s="148">
        <f t="shared" si="350"/>
        <v>0</v>
      </c>
      <c r="BB625" s="149" t="e">
        <f t="shared" si="351"/>
        <v>#DIV/0!</v>
      </c>
      <c r="BC625" s="149" t="e">
        <f t="shared" si="352"/>
        <v>#DIV/0!</v>
      </c>
      <c r="BD625" s="149" t="e">
        <f t="shared" si="353"/>
        <v>#DIV/0!</v>
      </c>
      <c r="BE625" s="149" t="e">
        <f t="shared" si="354"/>
        <v>#DIV/0!</v>
      </c>
      <c r="BF625" s="149" t="e">
        <f t="shared" si="355"/>
        <v>#DIV/0!</v>
      </c>
      <c r="BG625" s="148">
        <f t="shared" si="356"/>
        <v>0</v>
      </c>
      <c r="BH625" s="149" t="e">
        <f t="shared" si="357"/>
        <v>#DIV/0!</v>
      </c>
      <c r="BI625" s="149" t="e">
        <f t="shared" si="358"/>
        <v>#DIV/0!</v>
      </c>
      <c r="BJ625" s="149" t="e">
        <f t="shared" si="359"/>
        <v>#DIV/0!</v>
      </c>
      <c r="BK625" s="149" t="e">
        <f t="shared" si="360"/>
        <v>#DIV/0!</v>
      </c>
      <c r="BL625" s="149" t="e">
        <f t="shared" si="361"/>
        <v>#DIV/0!</v>
      </c>
      <c r="BM625" s="148">
        <f t="shared" si="362"/>
        <v>0</v>
      </c>
      <c r="BN625" s="149" t="e">
        <f t="shared" si="363"/>
        <v>#DIV/0!</v>
      </c>
      <c r="BO625" s="149" t="e">
        <f t="shared" si="364"/>
        <v>#DIV/0!</v>
      </c>
      <c r="BP625" s="149" t="e">
        <f t="shared" si="365"/>
        <v>#DIV/0!</v>
      </c>
      <c r="BQ625" s="149" t="e">
        <f t="shared" si="366"/>
        <v>#DIV/0!</v>
      </c>
      <c r="BR625" s="149" t="e">
        <f t="shared" si="367"/>
        <v>#DIV/0!</v>
      </c>
      <c r="BS625" s="148">
        <f t="shared" si="368"/>
        <v>0</v>
      </c>
      <c r="BT625" s="150"/>
      <c r="BU625" s="150" t="e">
        <f>VLOOKUP(I625,Lists!$D$2:$D$19,1,FALSE)</f>
        <v>#N/A</v>
      </c>
      <c r="BV625" s="150" t="e">
        <f>VLOOKUP($I625,Blends!$B$2:$B$115,1,FALSE)</f>
        <v>#N/A</v>
      </c>
      <c r="BW625" s="150"/>
      <c r="BX625" s="151">
        <f>ROUND(IF($I625="Other HFC Blend",(AA625*$L625*SUMIF(Lists!$E$2:$E$133,'Quarterly Information'!$K625,Exchange_Value)+AA625*$N625*SUMIF(Lists!$E$2:$E$133,'Quarterly Information'!$M625,Exchange_Value)+AA625*$P625*SUMIF(Lists!$E$2:$E$133,'Quarterly Information'!$O625,Exchange_Value)+AA625*$R625*SUMIF(Lists!$E$2:$E$133,'Quarterly Information'!$Q625,Exchange_Value)+AA625*$T625*SUMIF(Lists!$E$2:$E$133,'Quarterly Information'!$S625,Exchange_Value))/1000,AA625*SUMIF(Lists!$E$2:$E$133,$I625,Exchange_Value)/1000),1)</f>
        <v>0</v>
      </c>
      <c r="BY625" s="151">
        <f>ROUND(IF($I625="Other HFC Blend",(AB625*$L625*SUMIF(Lists!$E$2:$E$133,'Quarterly Information'!$K625,Exchange_Value)+AB625*$N625*SUMIF(Lists!$E$2:$E$133,'Quarterly Information'!$M625,Exchange_Value)+AB625*$P625*SUMIF(Lists!$E$2:$E$133,'Quarterly Information'!$O625,Exchange_Value)+AB625*$R625*SUMIF(Lists!$E$2:$E$133,'Quarterly Information'!$Q625,Exchange_Value)+AB625*$T625*SUMIF(Lists!$E$2:$E$133,'Quarterly Information'!$S625,Exchange_Value))/1000,AB625*SUMIF(Lists!$E$2:$E$133,$I625,Exchange_Value)/1000),1)</f>
        <v>0</v>
      </c>
      <c r="BZ625" s="151">
        <f>ROUND(IF($I625="Other HFC Blend",(AC625*$L625*SUMIF(Lists!$E$2:$E$133,'Quarterly Information'!$K625,Exchange_Value)+AC625*$N625*SUMIF(Lists!$E$2:$E$133,'Quarterly Information'!$M625,Exchange_Value)+AC625*$P625*SUMIF(Lists!$E$2:$E$133,'Quarterly Information'!$O625,Exchange_Value)+AC625*$R625*SUMIF(Lists!$E$2:$E$133,'Quarterly Information'!$Q625,Exchange_Value)+AC625*$T625*SUMIF(Lists!$E$2:$E$133,'Quarterly Information'!$S625,Exchange_Value))/1000,AC625*SUMIF(Lists!$E$2:$E$133,$I625,Exchange_Value)/1000),1)</f>
        <v>0</v>
      </c>
      <c r="CA625" s="151">
        <f>ROUND(IF($I625="Other HFC Blend",(AD625*$L625*SUMIF(Lists!$E$2:$E$133,'Quarterly Information'!$K625,Exchange_Value)+AD625*$N625*SUMIF(Lists!$E$2:$E$133,'Quarterly Information'!$M625,Exchange_Value)+AD625*$P625*SUMIF(Lists!$E$2:$E$133,'Quarterly Information'!$O625,Exchange_Value)+AD625*$R625*SUMIF(Lists!$E$2:$E$133,'Quarterly Information'!$Q625,Exchange_Value)+AD625*$T625*SUMIF(Lists!$E$2:$E$133,'Quarterly Information'!$S625,Exchange_Value))/1000,AD625*SUMIF(Lists!$E$2:$E$133,$I625,Exchange_Value)/1000),1)</f>
        <v>0</v>
      </c>
      <c r="CB625" s="151">
        <f>ROUND(IF($I625="Other HFC Blend",(AE625*$L625*SUMIF(Lists!$E$2:$E$133,'Quarterly Information'!$K625,Exchange_Value)+AE625*$N625*SUMIF(Lists!$E$2:$E$133,'Quarterly Information'!$M625,Exchange_Value)+AE625*$P625*SUMIF(Lists!$E$2:$E$133,'Quarterly Information'!$O625,Exchange_Value)+AE625*$R625*SUMIF(Lists!$E$2:$E$133,'Quarterly Information'!$Q625,Exchange_Value)+AE625*$T625*SUMIF(Lists!$E$2:$E$133,'Quarterly Information'!$S625,Exchange_Value))/1000,AE625*SUMIF(Lists!$E$2:$E$133,$I625,Exchange_Value)/1000),1)</f>
        <v>0</v>
      </c>
      <c r="CC625" s="151">
        <f>ROUND(IF($I625="Other HFC Blend",(AF625*$L625*SUMIF(Lists!$E$2:$E$133,'Quarterly Information'!$K625,Exchange_Value)+AF625*$N625*SUMIF(Lists!$E$2:$E$133,'Quarterly Information'!$M625,Exchange_Value)+AF625*$P625*SUMIF(Lists!$E$2:$E$133,'Quarterly Information'!$O625,Exchange_Value)+AF625*$R625*SUMIF(Lists!$E$2:$E$133,'Quarterly Information'!$Q625,Exchange_Value)+AF625*$T625*SUMIF(Lists!$E$2:$E$133,'Quarterly Information'!$S625,Exchange_Value))/1000,AF625*SUMIF(Lists!$E$2:$E$133,$I625,Exchange_Value)/1000),1)</f>
        <v>0</v>
      </c>
    </row>
    <row r="626" spans="1:81" ht="14.1">
      <c r="A626" s="18">
        <v>584</v>
      </c>
      <c r="B626" s="46" t="str">
        <f t="shared" si="369"/>
        <v/>
      </c>
      <c r="C626" s="72"/>
      <c r="D626" s="47"/>
      <c r="E626" s="81"/>
      <c r="F626" s="48"/>
      <c r="G626" s="49"/>
      <c r="H626" s="50"/>
      <c r="I626" s="48"/>
      <c r="J626" s="104"/>
      <c r="K626" s="109"/>
      <c r="L626" s="51"/>
      <c r="M626" s="48"/>
      <c r="N626" s="51"/>
      <c r="O626" s="48"/>
      <c r="P626" s="51"/>
      <c r="Q626" s="69"/>
      <c r="R626" s="51"/>
      <c r="S626" s="69"/>
      <c r="T626" s="110"/>
      <c r="U626" s="107"/>
      <c r="V626" s="48"/>
      <c r="W626" s="52"/>
      <c r="X626" s="48"/>
      <c r="Y626" s="116"/>
      <c r="Z626" s="133"/>
      <c r="AA626" s="131"/>
      <c r="AB626" s="76"/>
      <c r="AC626" s="76"/>
      <c r="AD626" s="76"/>
      <c r="AE626" s="76"/>
      <c r="AF626" s="76"/>
      <c r="AG626" s="145"/>
      <c r="AH626"/>
      <c r="AI626" s="148">
        <f t="shared" si="333"/>
        <v>0</v>
      </c>
      <c r="AJ626" s="148">
        <f t="shared" si="334"/>
        <v>0</v>
      </c>
      <c r="AK626" s="148">
        <f t="shared" si="335"/>
        <v>0</v>
      </c>
      <c r="AL626" s="148">
        <f t="shared" si="336"/>
        <v>0</v>
      </c>
      <c r="AM626" s="148">
        <f t="shared" si="337"/>
        <v>0</v>
      </c>
      <c r="AN626" s="148">
        <f t="shared" si="338"/>
        <v>0</v>
      </c>
      <c r="AO626" s="150"/>
      <c r="AP626" s="149" t="e">
        <f t="shared" si="339"/>
        <v>#DIV/0!</v>
      </c>
      <c r="AQ626" s="149" t="e">
        <f t="shared" si="340"/>
        <v>#DIV/0!</v>
      </c>
      <c r="AR626" s="149" t="e">
        <f t="shared" si="341"/>
        <v>#DIV/0!</v>
      </c>
      <c r="AS626" s="149" t="e">
        <f t="shared" si="342"/>
        <v>#DIV/0!</v>
      </c>
      <c r="AT626" s="149" t="e">
        <f t="shared" si="343"/>
        <v>#DIV/0!</v>
      </c>
      <c r="AU626" s="148">
        <f t="shared" si="344"/>
        <v>0</v>
      </c>
      <c r="AV626" s="149" t="e">
        <f t="shared" si="345"/>
        <v>#DIV/0!</v>
      </c>
      <c r="AW626" s="149" t="e">
        <f t="shared" si="346"/>
        <v>#DIV/0!</v>
      </c>
      <c r="AX626" s="149" t="e">
        <f t="shared" si="347"/>
        <v>#DIV/0!</v>
      </c>
      <c r="AY626" s="149" t="e">
        <f t="shared" si="348"/>
        <v>#DIV/0!</v>
      </c>
      <c r="AZ626" s="149" t="e">
        <f t="shared" si="349"/>
        <v>#DIV/0!</v>
      </c>
      <c r="BA626" s="148">
        <f t="shared" si="350"/>
        <v>0</v>
      </c>
      <c r="BB626" s="149" t="e">
        <f t="shared" si="351"/>
        <v>#DIV/0!</v>
      </c>
      <c r="BC626" s="149" t="e">
        <f t="shared" si="352"/>
        <v>#DIV/0!</v>
      </c>
      <c r="BD626" s="149" t="e">
        <f t="shared" si="353"/>
        <v>#DIV/0!</v>
      </c>
      <c r="BE626" s="149" t="e">
        <f t="shared" si="354"/>
        <v>#DIV/0!</v>
      </c>
      <c r="BF626" s="149" t="e">
        <f t="shared" si="355"/>
        <v>#DIV/0!</v>
      </c>
      <c r="BG626" s="148">
        <f t="shared" si="356"/>
        <v>0</v>
      </c>
      <c r="BH626" s="149" t="e">
        <f t="shared" si="357"/>
        <v>#DIV/0!</v>
      </c>
      <c r="BI626" s="149" t="e">
        <f t="shared" si="358"/>
        <v>#DIV/0!</v>
      </c>
      <c r="BJ626" s="149" t="e">
        <f t="shared" si="359"/>
        <v>#DIV/0!</v>
      </c>
      <c r="BK626" s="149" t="e">
        <f t="shared" si="360"/>
        <v>#DIV/0!</v>
      </c>
      <c r="BL626" s="149" t="e">
        <f t="shared" si="361"/>
        <v>#DIV/0!</v>
      </c>
      <c r="BM626" s="148">
        <f t="shared" si="362"/>
        <v>0</v>
      </c>
      <c r="BN626" s="149" t="e">
        <f t="shared" si="363"/>
        <v>#DIV/0!</v>
      </c>
      <c r="BO626" s="149" t="e">
        <f t="shared" si="364"/>
        <v>#DIV/0!</v>
      </c>
      <c r="BP626" s="149" t="e">
        <f t="shared" si="365"/>
        <v>#DIV/0!</v>
      </c>
      <c r="BQ626" s="149" t="e">
        <f t="shared" si="366"/>
        <v>#DIV/0!</v>
      </c>
      <c r="BR626" s="149" t="e">
        <f t="shared" si="367"/>
        <v>#DIV/0!</v>
      </c>
      <c r="BS626" s="148">
        <f t="shared" si="368"/>
        <v>0</v>
      </c>
      <c r="BT626" s="150"/>
      <c r="BU626" s="150" t="e">
        <f>VLOOKUP(I626,Lists!$D$2:$D$19,1,FALSE)</f>
        <v>#N/A</v>
      </c>
      <c r="BV626" s="150" t="e">
        <f>VLOOKUP($I626,Blends!$B$2:$B$115,1,FALSE)</f>
        <v>#N/A</v>
      </c>
      <c r="BW626" s="150"/>
      <c r="BX626" s="151">
        <f>ROUND(IF($I626="Other HFC Blend",(AA626*$L626*SUMIF(Lists!$E$2:$E$133,'Quarterly Information'!$K626,Exchange_Value)+AA626*$N626*SUMIF(Lists!$E$2:$E$133,'Quarterly Information'!$M626,Exchange_Value)+AA626*$P626*SUMIF(Lists!$E$2:$E$133,'Quarterly Information'!$O626,Exchange_Value)+AA626*$R626*SUMIF(Lists!$E$2:$E$133,'Quarterly Information'!$Q626,Exchange_Value)+AA626*$T626*SUMIF(Lists!$E$2:$E$133,'Quarterly Information'!$S626,Exchange_Value))/1000,AA626*SUMIF(Lists!$E$2:$E$133,$I626,Exchange_Value)/1000),1)</f>
        <v>0</v>
      </c>
      <c r="BY626" s="151">
        <f>ROUND(IF($I626="Other HFC Blend",(AB626*$L626*SUMIF(Lists!$E$2:$E$133,'Quarterly Information'!$K626,Exchange_Value)+AB626*$N626*SUMIF(Lists!$E$2:$E$133,'Quarterly Information'!$M626,Exchange_Value)+AB626*$P626*SUMIF(Lists!$E$2:$E$133,'Quarterly Information'!$O626,Exchange_Value)+AB626*$R626*SUMIF(Lists!$E$2:$E$133,'Quarterly Information'!$Q626,Exchange_Value)+AB626*$T626*SUMIF(Lists!$E$2:$E$133,'Quarterly Information'!$S626,Exchange_Value))/1000,AB626*SUMIF(Lists!$E$2:$E$133,$I626,Exchange_Value)/1000),1)</f>
        <v>0</v>
      </c>
      <c r="BZ626" s="151">
        <f>ROUND(IF($I626="Other HFC Blend",(AC626*$L626*SUMIF(Lists!$E$2:$E$133,'Quarterly Information'!$K626,Exchange_Value)+AC626*$N626*SUMIF(Lists!$E$2:$E$133,'Quarterly Information'!$M626,Exchange_Value)+AC626*$P626*SUMIF(Lists!$E$2:$E$133,'Quarterly Information'!$O626,Exchange_Value)+AC626*$R626*SUMIF(Lists!$E$2:$E$133,'Quarterly Information'!$Q626,Exchange_Value)+AC626*$T626*SUMIF(Lists!$E$2:$E$133,'Quarterly Information'!$S626,Exchange_Value))/1000,AC626*SUMIF(Lists!$E$2:$E$133,$I626,Exchange_Value)/1000),1)</f>
        <v>0</v>
      </c>
      <c r="CA626" s="151">
        <f>ROUND(IF($I626="Other HFC Blend",(AD626*$L626*SUMIF(Lists!$E$2:$E$133,'Quarterly Information'!$K626,Exchange_Value)+AD626*$N626*SUMIF(Lists!$E$2:$E$133,'Quarterly Information'!$M626,Exchange_Value)+AD626*$P626*SUMIF(Lists!$E$2:$E$133,'Quarterly Information'!$O626,Exchange_Value)+AD626*$R626*SUMIF(Lists!$E$2:$E$133,'Quarterly Information'!$Q626,Exchange_Value)+AD626*$T626*SUMIF(Lists!$E$2:$E$133,'Quarterly Information'!$S626,Exchange_Value))/1000,AD626*SUMIF(Lists!$E$2:$E$133,$I626,Exchange_Value)/1000),1)</f>
        <v>0</v>
      </c>
      <c r="CB626" s="151">
        <f>ROUND(IF($I626="Other HFC Blend",(AE626*$L626*SUMIF(Lists!$E$2:$E$133,'Quarterly Information'!$K626,Exchange_Value)+AE626*$N626*SUMIF(Lists!$E$2:$E$133,'Quarterly Information'!$M626,Exchange_Value)+AE626*$P626*SUMIF(Lists!$E$2:$E$133,'Quarterly Information'!$O626,Exchange_Value)+AE626*$R626*SUMIF(Lists!$E$2:$E$133,'Quarterly Information'!$Q626,Exchange_Value)+AE626*$T626*SUMIF(Lists!$E$2:$E$133,'Quarterly Information'!$S626,Exchange_Value))/1000,AE626*SUMIF(Lists!$E$2:$E$133,$I626,Exchange_Value)/1000),1)</f>
        <v>0</v>
      </c>
      <c r="CC626" s="151">
        <f>ROUND(IF($I626="Other HFC Blend",(AF626*$L626*SUMIF(Lists!$E$2:$E$133,'Quarterly Information'!$K626,Exchange_Value)+AF626*$N626*SUMIF(Lists!$E$2:$E$133,'Quarterly Information'!$M626,Exchange_Value)+AF626*$P626*SUMIF(Lists!$E$2:$E$133,'Quarterly Information'!$O626,Exchange_Value)+AF626*$R626*SUMIF(Lists!$E$2:$E$133,'Quarterly Information'!$Q626,Exchange_Value)+AF626*$T626*SUMIF(Lists!$E$2:$E$133,'Quarterly Information'!$S626,Exchange_Value))/1000,AF626*SUMIF(Lists!$E$2:$E$133,$I626,Exchange_Value)/1000),1)</f>
        <v>0</v>
      </c>
    </row>
    <row r="627" spans="1:81" ht="14.1">
      <c r="A627" s="18">
        <v>585</v>
      </c>
      <c r="B627" s="46" t="str">
        <f t="shared" si="369"/>
        <v/>
      </c>
      <c r="C627" s="72"/>
      <c r="D627" s="47"/>
      <c r="E627" s="81"/>
      <c r="F627" s="48"/>
      <c r="G627" s="49"/>
      <c r="H627" s="50"/>
      <c r="I627" s="48"/>
      <c r="J627" s="104"/>
      <c r="K627" s="109"/>
      <c r="L627" s="51"/>
      <c r="M627" s="48"/>
      <c r="N627" s="51"/>
      <c r="O627" s="48"/>
      <c r="P627" s="51"/>
      <c r="Q627" s="69"/>
      <c r="R627" s="51"/>
      <c r="S627" s="69"/>
      <c r="T627" s="110"/>
      <c r="U627" s="107"/>
      <c r="V627" s="48"/>
      <c r="W627" s="52"/>
      <c r="X627" s="48"/>
      <c r="Y627" s="116"/>
      <c r="Z627" s="133"/>
      <c r="AA627" s="131"/>
      <c r="AB627" s="76"/>
      <c r="AC627" s="76"/>
      <c r="AD627" s="76"/>
      <c r="AE627" s="76"/>
      <c r="AF627" s="76"/>
      <c r="AG627" s="145"/>
      <c r="AH627"/>
      <c r="AI627" s="148">
        <f t="shared" si="333"/>
        <v>0</v>
      </c>
      <c r="AJ627" s="148">
        <f t="shared" si="334"/>
        <v>0</v>
      </c>
      <c r="AK627" s="148">
        <f t="shared" si="335"/>
        <v>0</v>
      </c>
      <c r="AL627" s="148">
        <f t="shared" si="336"/>
        <v>0</v>
      </c>
      <c r="AM627" s="148">
        <f t="shared" si="337"/>
        <v>0</v>
      </c>
      <c r="AN627" s="148">
        <f t="shared" si="338"/>
        <v>0</v>
      </c>
      <c r="AO627" s="150"/>
      <c r="AP627" s="149" t="e">
        <f t="shared" si="339"/>
        <v>#DIV/0!</v>
      </c>
      <c r="AQ627" s="149" t="e">
        <f t="shared" si="340"/>
        <v>#DIV/0!</v>
      </c>
      <c r="AR627" s="149" t="e">
        <f t="shared" si="341"/>
        <v>#DIV/0!</v>
      </c>
      <c r="AS627" s="149" t="e">
        <f t="shared" si="342"/>
        <v>#DIV/0!</v>
      </c>
      <c r="AT627" s="149" t="e">
        <f t="shared" si="343"/>
        <v>#DIV/0!</v>
      </c>
      <c r="AU627" s="148">
        <f t="shared" si="344"/>
        <v>0</v>
      </c>
      <c r="AV627" s="149" t="e">
        <f t="shared" si="345"/>
        <v>#DIV/0!</v>
      </c>
      <c r="AW627" s="149" t="e">
        <f t="shared" si="346"/>
        <v>#DIV/0!</v>
      </c>
      <c r="AX627" s="149" t="e">
        <f t="shared" si="347"/>
        <v>#DIV/0!</v>
      </c>
      <c r="AY627" s="149" t="e">
        <f t="shared" si="348"/>
        <v>#DIV/0!</v>
      </c>
      <c r="AZ627" s="149" t="e">
        <f t="shared" si="349"/>
        <v>#DIV/0!</v>
      </c>
      <c r="BA627" s="148">
        <f t="shared" si="350"/>
        <v>0</v>
      </c>
      <c r="BB627" s="149" t="e">
        <f t="shared" si="351"/>
        <v>#DIV/0!</v>
      </c>
      <c r="BC627" s="149" t="e">
        <f t="shared" si="352"/>
        <v>#DIV/0!</v>
      </c>
      <c r="BD627" s="149" t="e">
        <f t="shared" si="353"/>
        <v>#DIV/0!</v>
      </c>
      <c r="BE627" s="149" t="e">
        <f t="shared" si="354"/>
        <v>#DIV/0!</v>
      </c>
      <c r="BF627" s="149" t="e">
        <f t="shared" si="355"/>
        <v>#DIV/0!</v>
      </c>
      <c r="BG627" s="148">
        <f t="shared" si="356"/>
        <v>0</v>
      </c>
      <c r="BH627" s="149" t="e">
        <f t="shared" si="357"/>
        <v>#DIV/0!</v>
      </c>
      <c r="BI627" s="149" t="e">
        <f t="shared" si="358"/>
        <v>#DIV/0!</v>
      </c>
      <c r="BJ627" s="149" t="e">
        <f t="shared" si="359"/>
        <v>#DIV/0!</v>
      </c>
      <c r="BK627" s="149" t="e">
        <f t="shared" si="360"/>
        <v>#DIV/0!</v>
      </c>
      <c r="BL627" s="149" t="e">
        <f t="shared" si="361"/>
        <v>#DIV/0!</v>
      </c>
      <c r="BM627" s="148">
        <f t="shared" si="362"/>
        <v>0</v>
      </c>
      <c r="BN627" s="149" t="e">
        <f t="shared" si="363"/>
        <v>#DIV/0!</v>
      </c>
      <c r="BO627" s="149" t="e">
        <f t="shared" si="364"/>
        <v>#DIV/0!</v>
      </c>
      <c r="BP627" s="149" t="e">
        <f t="shared" si="365"/>
        <v>#DIV/0!</v>
      </c>
      <c r="BQ627" s="149" t="e">
        <f t="shared" si="366"/>
        <v>#DIV/0!</v>
      </c>
      <c r="BR627" s="149" t="e">
        <f t="shared" si="367"/>
        <v>#DIV/0!</v>
      </c>
      <c r="BS627" s="148">
        <f t="shared" si="368"/>
        <v>0</v>
      </c>
      <c r="BT627" s="150"/>
      <c r="BU627" s="150" t="e">
        <f>VLOOKUP(I627,Lists!$D$2:$D$19,1,FALSE)</f>
        <v>#N/A</v>
      </c>
      <c r="BV627" s="150" t="e">
        <f>VLOOKUP($I627,Blends!$B$2:$B$115,1,FALSE)</f>
        <v>#N/A</v>
      </c>
      <c r="BW627" s="150"/>
      <c r="BX627" s="151">
        <f>ROUND(IF($I627="Other HFC Blend",(AA627*$L627*SUMIF(Lists!$E$2:$E$133,'Quarterly Information'!$K627,Exchange_Value)+AA627*$N627*SUMIF(Lists!$E$2:$E$133,'Quarterly Information'!$M627,Exchange_Value)+AA627*$P627*SUMIF(Lists!$E$2:$E$133,'Quarterly Information'!$O627,Exchange_Value)+AA627*$R627*SUMIF(Lists!$E$2:$E$133,'Quarterly Information'!$Q627,Exchange_Value)+AA627*$T627*SUMIF(Lists!$E$2:$E$133,'Quarterly Information'!$S627,Exchange_Value))/1000,AA627*SUMIF(Lists!$E$2:$E$133,$I627,Exchange_Value)/1000),1)</f>
        <v>0</v>
      </c>
      <c r="BY627" s="151">
        <f>ROUND(IF($I627="Other HFC Blend",(AB627*$L627*SUMIF(Lists!$E$2:$E$133,'Quarterly Information'!$K627,Exchange_Value)+AB627*$N627*SUMIF(Lists!$E$2:$E$133,'Quarterly Information'!$M627,Exchange_Value)+AB627*$P627*SUMIF(Lists!$E$2:$E$133,'Quarterly Information'!$O627,Exchange_Value)+AB627*$R627*SUMIF(Lists!$E$2:$E$133,'Quarterly Information'!$Q627,Exchange_Value)+AB627*$T627*SUMIF(Lists!$E$2:$E$133,'Quarterly Information'!$S627,Exchange_Value))/1000,AB627*SUMIF(Lists!$E$2:$E$133,$I627,Exchange_Value)/1000),1)</f>
        <v>0</v>
      </c>
      <c r="BZ627" s="151">
        <f>ROUND(IF($I627="Other HFC Blend",(AC627*$L627*SUMIF(Lists!$E$2:$E$133,'Quarterly Information'!$K627,Exchange_Value)+AC627*$N627*SUMIF(Lists!$E$2:$E$133,'Quarterly Information'!$M627,Exchange_Value)+AC627*$P627*SUMIF(Lists!$E$2:$E$133,'Quarterly Information'!$O627,Exchange_Value)+AC627*$R627*SUMIF(Lists!$E$2:$E$133,'Quarterly Information'!$Q627,Exchange_Value)+AC627*$T627*SUMIF(Lists!$E$2:$E$133,'Quarterly Information'!$S627,Exchange_Value))/1000,AC627*SUMIF(Lists!$E$2:$E$133,$I627,Exchange_Value)/1000),1)</f>
        <v>0</v>
      </c>
      <c r="CA627" s="151">
        <f>ROUND(IF($I627="Other HFC Blend",(AD627*$L627*SUMIF(Lists!$E$2:$E$133,'Quarterly Information'!$K627,Exchange_Value)+AD627*$N627*SUMIF(Lists!$E$2:$E$133,'Quarterly Information'!$M627,Exchange_Value)+AD627*$P627*SUMIF(Lists!$E$2:$E$133,'Quarterly Information'!$O627,Exchange_Value)+AD627*$R627*SUMIF(Lists!$E$2:$E$133,'Quarterly Information'!$Q627,Exchange_Value)+AD627*$T627*SUMIF(Lists!$E$2:$E$133,'Quarterly Information'!$S627,Exchange_Value))/1000,AD627*SUMIF(Lists!$E$2:$E$133,$I627,Exchange_Value)/1000),1)</f>
        <v>0</v>
      </c>
      <c r="CB627" s="151">
        <f>ROUND(IF($I627="Other HFC Blend",(AE627*$L627*SUMIF(Lists!$E$2:$E$133,'Quarterly Information'!$K627,Exchange_Value)+AE627*$N627*SUMIF(Lists!$E$2:$E$133,'Quarterly Information'!$M627,Exchange_Value)+AE627*$P627*SUMIF(Lists!$E$2:$E$133,'Quarterly Information'!$O627,Exchange_Value)+AE627*$R627*SUMIF(Lists!$E$2:$E$133,'Quarterly Information'!$Q627,Exchange_Value)+AE627*$T627*SUMIF(Lists!$E$2:$E$133,'Quarterly Information'!$S627,Exchange_Value))/1000,AE627*SUMIF(Lists!$E$2:$E$133,$I627,Exchange_Value)/1000),1)</f>
        <v>0</v>
      </c>
      <c r="CC627" s="151">
        <f>ROUND(IF($I627="Other HFC Blend",(AF627*$L627*SUMIF(Lists!$E$2:$E$133,'Quarterly Information'!$K627,Exchange_Value)+AF627*$N627*SUMIF(Lists!$E$2:$E$133,'Quarterly Information'!$M627,Exchange_Value)+AF627*$P627*SUMIF(Lists!$E$2:$E$133,'Quarterly Information'!$O627,Exchange_Value)+AF627*$R627*SUMIF(Lists!$E$2:$E$133,'Quarterly Information'!$Q627,Exchange_Value)+AF627*$T627*SUMIF(Lists!$E$2:$E$133,'Quarterly Information'!$S627,Exchange_Value))/1000,AF627*SUMIF(Lists!$E$2:$E$133,$I627,Exchange_Value)/1000),1)</f>
        <v>0</v>
      </c>
    </row>
    <row r="628" spans="1:81" ht="14.1">
      <c r="A628" s="18">
        <v>586</v>
      </c>
      <c r="B628" s="46" t="str">
        <f t="shared" si="369"/>
        <v/>
      </c>
      <c r="C628" s="72"/>
      <c r="D628" s="47"/>
      <c r="E628" s="81"/>
      <c r="F628" s="48"/>
      <c r="G628" s="49"/>
      <c r="H628" s="50"/>
      <c r="I628" s="48"/>
      <c r="J628" s="104"/>
      <c r="K628" s="109"/>
      <c r="L628" s="51"/>
      <c r="M628" s="48"/>
      <c r="N628" s="51"/>
      <c r="O628" s="48"/>
      <c r="P628" s="51"/>
      <c r="Q628" s="69"/>
      <c r="R628" s="51"/>
      <c r="S628" s="69"/>
      <c r="T628" s="110"/>
      <c r="U628" s="107"/>
      <c r="V628" s="48"/>
      <c r="W628" s="52"/>
      <c r="X628" s="48"/>
      <c r="Y628" s="116"/>
      <c r="Z628" s="133"/>
      <c r="AA628" s="131"/>
      <c r="AB628" s="76"/>
      <c r="AC628" s="76"/>
      <c r="AD628" s="76"/>
      <c r="AE628" s="76"/>
      <c r="AF628" s="76"/>
      <c r="AG628" s="145"/>
      <c r="AH628"/>
      <c r="AI628" s="148">
        <f t="shared" si="333"/>
        <v>0</v>
      </c>
      <c r="AJ628" s="148">
        <f t="shared" si="334"/>
        <v>0</v>
      </c>
      <c r="AK628" s="148">
        <f t="shared" si="335"/>
        <v>0</v>
      </c>
      <c r="AL628" s="148">
        <f t="shared" si="336"/>
        <v>0</v>
      </c>
      <c r="AM628" s="148">
        <f t="shared" si="337"/>
        <v>0</v>
      </c>
      <c r="AN628" s="148">
        <f t="shared" si="338"/>
        <v>0</v>
      </c>
      <c r="AO628" s="150"/>
      <c r="AP628" s="149" t="e">
        <f t="shared" si="339"/>
        <v>#DIV/0!</v>
      </c>
      <c r="AQ628" s="149" t="e">
        <f t="shared" si="340"/>
        <v>#DIV/0!</v>
      </c>
      <c r="AR628" s="149" t="e">
        <f t="shared" si="341"/>
        <v>#DIV/0!</v>
      </c>
      <c r="AS628" s="149" t="e">
        <f t="shared" si="342"/>
        <v>#DIV/0!</v>
      </c>
      <c r="AT628" s="149" t="e">
        <f t="shared" si="343"/>
        <v>#DIV/0!</v>
      </c>
      <c r="AU628" s="148">
        <f t="shared" si="344"/>
        <v>0</v>
      </c>
      <c r="AV628" s="149" t="e">
        <f t="shared" si="345"/>
        <v>#DIV/0!</v>
      </c>
      <c r="AW628" s="149" t="e">
        <f t="shared" si="346"/>
        <v>#DIV/0!</v>
      </c>
      <c r="AX628" s="149" t="e">
        <f t="shared" si="347"/>
        <v>#DIV/0!</v>
      </c>
      <c r="AY628" s="149" t="e">
        <f t="shared" si="348"/>
        <v>#DIV/0!</v>
      </c>
      <c r="AZ628" s="149" t="e">
        <f t="shared" si="349"/>
        <v>#DIV/0!</v>
      </c>
      <c r="BA628" s="148">
        <f t="shared" si="350"/>
        <v>0</v>
      </c>
      <c r="BB628" s="149" t="e">
        <f t="shared" si="351"/>
        <v>#DIV/0!</v>
      </c>
      <c r="BC628" s="149" t="e">
        <f t="shared" si="352"/>
        <v>#DIV/0!</v>
      </c>
      <c r="BD628" s="149" t="e">
        <f t="shared" si="353"/>
        <v>#DIV/0!</v>
      </c>
      <c r="BE628" s="149" t="e">
        <f t="shared" si="354"/>
        <v>#DIV/0!</v>
      </c>
      <c r="BF628" s="149" t="e">
        <f t="shared" si="355"/>
        <v>#DIV/0!</v>
      </c>
      <c r="BG628" s="148">
        <f t="shared" si="356"/>
        <v>0</v>
      </c>
      <c r="BH628" s="149" t="e">
        <f t="shared" si="357"/>
        <v>#DIV/0!</v>
      </c>
      <c r="BI628" s="149" t="e">
        <f t="shared" si="358"/>
        <v>#DIV/0!</v>
      </c>
      <c r="BJ628" s="149" t="e">
        <f t="shared" si="359"/>
        <v>#DIV/0!</v>
      </c>
      <c r="BK628" s="149" t="e">
        <f t="shared" si="360"/>
        <v>#DIV/0!</v>
      </c>
      <c r="BL628" s="149" t="e">
        <f t="shared" si="361"/>
        <v>#DIV/0!</v>
      </c>
      <c r="BM628" s="148">
        <f t="shared" si="362"/>
        <v>0</v>
      </c>
      <c r="BN628" s="149" t="e">
        <f t="shared" si="363"/>
        <v>#DIV/0!</v>
      </c>
      <c r="BO628" s="149" t="e">
        <f t="shared" si="364"/>
        <v>#DIV/0!</v>
      </c>
      <c r="BP628" s="149" t="e">
        <f t="shared" si="365"/>
        <v>#DIV/0!</v>
      </c>
      <c r="BQ628" s="149" t="e">
        <f t="shared" si="366"/>
        <v>#DIV/0!</v>
      </c>
      <c r="BR628" s="149" t="e">
        <f t="shared" si="367"/>
        <v>#DIV/0!</v>
      </c>
      <c r="BS628" s="148">
        <f t="shared" si="368"/>
        <v>0</v>
      </c>
      <c r="BT628" s="150"/>
      <c r="BU628" s="150" t="e">
        <f>VLOOKUP(I628,Lists!$D$2:$D$19,1,FALSE)</f>
        <v>#N/A</v>
      </c>
      <c r="BV628" s="150" t="e">
        <f>VLOOKUP($I628,Blends!$B$2:$B$115,1,FALSE)</f>
        <v>#N/A</v>
      </c>
      <c r="BW628" s="150"/>
      <c r="BX628" s="151">
        <f>ROUND(IF($I628="Other HFC Blend",(AA628*$L628*SUMIF(Lists!$E$2:$E$133,'Quarterly Information'!$K628,Exchange_Value)+AA628*$N628*SUMIF(Lists!$E$2:$E$133,'Quarterly Information'!$M628,Exchange_Value)+AA628*$P628*SUMIF(Lists!$E$2:$E$133,'Quarterly Information'!$O628,Exchange_Value)+AA628*$R628*SUMIF(Lists!$E$2:$E$133,'Quarterly Information'!$Q628,Exchange_Value)+AA628*$T628*SUMIF(Lists!$E$2:$E$133,'Quarterly Information'!$S628,Exchange_Value))/1000,AA628*SUMIF(Lists!$E$2:$E$133,$I628,Exchange_Value)/1000),1)</f>
        <v>0</v>
      </c>
      <c r="BY628" s="151">
        <f>ROUND(IF($I628="Other HFC Blend",(AB628*$L628*SUMIF(Lists!$E$2:$E$133,'Quarterly Information'!$K628,Exchange_Value)+AB628*$N628*SUMIF(Lists!$E$2:$E$133,'Quarterly Information'!$M628,Exchange_Value)+AB628*$P628*SUMIF(Lists!$E$2:$E$133,'Quarterly Information'!$O628,Exchange_Value)+AB628*$R628*SUMIF(Lists!$E$2:$E$133,'Quarterly Information'!$Q628,Exchange_Value)+AB628*$T628*SUMIF(Lists!$E$2:$E$133,'Quarterly Information'!$S628,Exchange_Value))/1000,AB628*SUMIF(Lists!$E$2:$E$133,$I628,Exchange_Value)/1000),1)</f>
        <v>0</v>
      </c>
      <c r="BZ628" s="151">
        <f>ROUND(IF($I628="Other HFC Blend",(AC628*$L628*SUMIF(Lists!$E$2:$E$133,'Quarterly Information'!$K628,Exchange_Value)+AC628*$N628*SUMIF(Lists!$E$2:$E$133,'Quarterly Information'!$M628,Exchange_Value)+AC628*$P628*SUMIF(Lists!$E$2:$E$133,'Quarterly Information'!$O628,Exchange_Value)+AC628*$R628*SUMIF(Lists!$E$2:$E$133,'Quarterly Information'!$Q628,Exchange_Value)+AC628*$T628*SUMIF(Lists!$E$2:$E$133,'Quarterly Information'!$S628,Exchange_Value))/1000,AC628*SUMIF(Lists!$E$2:$E$133,$I628,Exchange_Value)/1000),1)</f>
        <v>0</v>
      </c>
      <c r="CA628" s="151">
        <f>ROUND(IF($I628="Other HFC Blend",(AD628*$L628*SUMIF(Lists!$E$2:$E$133,'Quarterly Information'!$K628,Exchange_Value)+AD628*$N628*SUMIF(Lists!$E$2:$E$133,'Quarterly Information'!$M628,Exchange_Value)+AD628*$P628*SUMIF(Lists!$E$2:$E$133,'Quarterly Information'!$O628,Exchange_Value)+AD628*$R628*SUMIF(Lists!$E$2:$E$133,'Quarterly Information'!$Q628,Exchange_Value)+AD628*$T628*SUMIF(Lists!$E$2:$E$133,'Quarterly Information'!$S628,Exchange_Value))/1000,AD628*SUMIF(Lists!$E$2:$E$133,$I628,Exchange_Value)/1000),1)</f>
        <v>0</v>
      </c>
      <c r="CB628" s="151">
        <f>ROUND(IF($I628="Other HFC Blend",(AE628*$L628*SUMIF(Lists!$E$2:$E$133,'Quarterly Information'!$K628,Exchange_Value)+AE628*$N628*SUMIF(Lists!$E$2:$E$133,'Quarterly Information'!$M628,Exchange_Value)+AE628*$P628*SUMIF(Lists!$E$2:$E$133,'Quarterly Information'!$O628,Exchange_Value)+AE628*$R628*SUMIF(Lists!$E$2:$E$133,'Quarterly Information'!$Q628,Exchange_Value)+AE628*$T628*SUMIF(Lists!$E$2:$E$133,'Quarterly Information'!$S628,Exchange_Value))/1000,AE628*SUMIF(Lists!$E$2:$E$133,$I628,Exchange_Value)/1000),1)</f>
        <v>0</v>
      </c>
      <c r="CC628" s="151">
        <f>ROUND(IF($I628="Other HFC Blend",(AF628*$L628*SUMIF(Lists!$E$2:$E$133,'Quarterly Information'!$K628,Exchange_Value)+AF628*$N628*SUMIF(Lists!$E$2:$E$133,'Quarterly Information'!$M628,Exchange_Value)+AF628*$P628*SUMIF(Lists!$E$2:$E$133,'Quarterly Information'!$O628,Exchange_Value)+AF628*$R628*SUMIF(Lists!$E$2:$E$133,'Quarterly Information'!$Q628,Exchange_Value)+AF628*$T628*SUMIF(Lists!$E$2:$E$133,'Quarterly Information'!$S628,Exchange_Value))/1000,AF628*SUMIF(Lists!$E$2:$E$133,$I628,Exchange_Value)/1000),1)</f>
        <v>0</v>
      </c>
    </row>
    <row r="629" spans="1:81" ht="14.1">
      <c r="A629" s="18">
        <v>587</v>
      </c>
      <c r="B629" s="46" t="str">
        <f t="shared" si="369"/>
        <v/>
      </c>
      <c r="C629" s="72"/>
      <c r="D629" s="47"/>
      <c r="E629" s="81"/>
      <c r="F629" s="48"/>
      <c r="G629" s="49"/>
      <c r="H629" s="50"/>
      <c r="I629" s="48"/>
      <c r="J629" s="104"/>
      <c r="K629" s="109"/>
      <c r="L629" s="51"/>
      <c r="M629" s="48"/>
      <c r="N629" s="51"/>
      <c r="O629" s="48"/>
      <c r="P629" s="51"/>
      <c r="Q629" s="69"/>
      <c r="R629" s="51"/>
      <c r="S629" s="69"/>
      <c r="T629" s="110"/>
      <c r="U629" s="107"/>
      <c r="V629" s="48"/>
      <c r="W629" s="52"/>
      <c r="X629" s="48"/>
      <c r="Y629" s="116"/>
      <c r="Z629" s="133"/>
      <c r="AA629" s="131"/>
      <c r="AB629" s="76"/>
      <c r="AC629" s="76"/>
      <c r="AD629" s="76"/>
      <c r="AE629" s="76"/>
      <c r="AF629" s="76"/>
      <c r="AG629" s="145"/>
      <c r="AH629"/>
      <c r="AI629" s="148">
        <f t="shared" si="333"/>
        <v>0</v>
      </c>
      <c r="AJ629" s="148">
        <f t="shared" si="334"/>
        <v>0</v>
      </c>
      <c r="AK629" s="148">
        <f t="shared" si="335"/>
        <v>0</v>
      </c>
      <c r="AL629" s="148">
        <f t="shared" si="336"/>
        <v>0</v>
      </c>
      <c r="AM629" s="148">
        <f t="shared" si="337"/>
        <v>0</v>
      </c>
      <c r="AN629" s="148">
        <f t="shared" si="338"/>
        <v>0</v>
      </c>
      <c r="AO629" s="150"/>
      <c r="AP629" s="149" t="e">
        <f t="shared" si="339"/>
        <v>#DIV/0!</v>
      </c>
      <c r="AQ629" s="149" t="e">
        <f t="shared" si="340"/>
        <v>#DIV/0!</v>
      </c>
      <c r="AR629" s="149" t="e">
        <f t="shared" si="341"/>
        <v>#DIV/0!</v>
      </c>
      <c r="AS629" s="149" t="e">
        <f t="shared" si="342"/>
        <v>#DIV/0!</v>
      </c>
      <c r="AT629" s="149" t="e">
        <f t="shared" si="343"/>
        <v>#DIV/0!</v>
      </c>
      <c r="AU629" s="148">
        <f t="shared" si="344"/>
        <v>0</v>
      </c>
      <c r="AV629" s="149" t="e">
        <f t="shared" si="345"/>
        <v>#DIV/0!</v>
      </c>
      <c r="AW629" s="149" t="e">
        <f t="shared" si="346"/>
        <v>#DIV/0!</v>
      </c>
      <c r="AX629" s="149" t="e">
        <f t="shared" si="347"/>
        <v>#DIV/0!</v>
      </c>
      <c r="AY629" s="149" t="e">
        <f t="shared" si="348"/>
        <v>#DIV/0!</v>
      </c>
      <c r="AZ629" s="149" t="e">
        <f t="shared" si="349"/>
        <v>#DIV/0!</v>
      </c>
      <c r="BA629" s="148">
        <f t="shared" si="350"/>
        <v>0</v>
      </c>
      <c r="BB629" s="149" t="e">
        <f t="shared" si="351"/>
        <v>#DIV/0!</v>
      </c>
      <c r="BC629" s="149" t="e">
        <f t="shared" si="352"/>
        <v>#DIV/0!</v>
      </c>
      <c r="BD629" s="149" t="e">
        <f t="shared" si="353"/>
        <v>#DIV/0!</v>
      </c>
      <c r="BE629" s="149" t="e">
        <f t="shared" si="354"/>
        <v>#DIV/0!</v>
      </c>
      <c r="BF629" s="149" t="e">
        <f t="shared" si="355"/>
        <v>#DIV/0!</v>
      </c>
      <c r="BG629" s="148">
        <f t="shared" si="356"/>
        <v>0</v>
      </c>
      <c r="BH629" s="149" t="e">
        <f t="shared" si="357"/>
        <v>#DIV/0!</v>
      </c>
      <c r="BI629" s="149" t="e">
        <f t="shared" si="358"/>
        <v>#DIV/0!</v>
      </c>
      <c r="BJ629" s="149" t="e">
        <f t="shared" si="359"/>
        <v>#DIV/0!</v>
      </c>
      <c r="BK629" s="149" t="e">
        <f t="shared" si="360"/>
        <v>#DIV/0!</v>
      </c>
      <c r="BL629" s="149" t="e">
        <f t="shared" si="361"/>
        <v>#DIV/0!</v>
      </c>
      <c r="BM629" s="148">
        <f t="shared" si="362"/>
        <v>0</v>
      </c>
      <c r="BN629" s="149" t="e">
        <f t="shared" si="363"/>
        <v>#DIV/0!</v>
      </c>
      <c r="BO629" s="149" t="e">
        <f t="shared" si="364"/>
        <v>#DIV/0!</v>
      </c>
      <c r="BP629" s="149" t="e">
        <f t="shared" si="365"/>
        <v>#DIV/0!</v>
      </c>
      <c r="BQ629" s="149" t="e">
        <f t="shared" si="366"/>
        <v>#DIV/0!</v>
      </c>
      <c r="BR629" s="149" t="e">
        <f t="shared" si="367"/>
        <v>#DIV/0!</v>
      </c>
      <c r="BS629" s="148">
        <f t="shared" si="368"/>
        <v>0</v>
      </c>
      <c r="BT629" s="150"/>
      <c r="BU629" s="150" t="e">
        <f>VLOOKUP(I629,Lists!$D$2:$D$19,1,FALSE)</f>
        <v>#N/A</v>
      </c>
      <c r="BV629" s="150" t="e">
        <f>VLOOKUP($I629,Blends!$B$2:$B$115,1,FALSE)</f>
        <v>#N/A</v>
      </c>
      <c r="BW629" s="150"/>
      <c r="BX629" s="151">
        <f>ROUND(IF($I629="Other HFC Blend",(AA629*$L629*SUMIF(Lists!$E$2:$E$133,'Quarterly Information'!$K629,Exchange_Value)+AA629*$N629*SUMIF(Lists!$E$2:$E$133,'Quarterly Information'!$M629,Exchange_Value)+AA629*$P629*SUMIF(Lists!$E$2:$E$133,'Quarterly Information'!$O629,Exchange_Value)+AA629*$R629*SUMIF(Lists!$E$2:$E$133,'Quarterly Information'!$Q629,Exchange_Value)+AA629*$T629*SUMIF(Lists!$E$2:$E$133,'Quarterly Information'!$S629,Exchange_Value))/1000,AA629*SUMIF(Lists!$E$2:$E$133,$I629,Exchange_Value)/1000),1)</f>
        <v>0</v>
      </c>
      <c r="BY629" s="151">
        <f>ROUND(IF($I629="Other HFC Blend",(AB629*$L629*SUMIF(Lists!$E$2:$E$133,'Quarterly Information'!$K629,Exchange_Value)+AB629*$N629*SUMIF(Lists!$E$2:$E$133,'Quarterly Information'!$M629,Exchange_Value)+AB629*$P629*SUMIF(Lists!$E$2:$E$133,'Quarterly Information'!$O629,Exchange_Value)+AB629*$R629*SUMIF(Lists!$E$2:$E$133,'Quarterly Information'!$Q629,Exchange_Value)+AB629*$T629*SUMIF(Lists!$E$2:$E$133,'Quarterly Information'!$S629,Exchange_Value))/1000,AB629*SUMIF(Lists!$E$2:$E$133,$I629,Exchange_Value)/1000),1)</f>
        <v>0</v>
      </c>
      <c r="BZ629" s="151">
        <f>ROUND(IF($I629="Other HFC Blend",(AC629*$L629*SUMIF(Lists!$E$2:$E$133,'Quarterly Information'!$K629,Exchange_Value)+AC629*$N629*SUMIF(Lists!$E$2:$E$133,'Quarterly Information'!$M629,Exchange_Value)+AC629*$P629*SUMIF(Lists!$E$2:$E$133,'Quarterly Information'!$O629,Exchange_Value)+AC629*$R629*SUMIF(Lists!$E$2:$E$133,'Quarterly Information'!$Q629,Exchange_Value)+AC629*$T629*SUMIF(Lists!$E$2:$E$133,'Quarterly Information'!$S629,Exchange_Value))/1000,AC629*SUMIF(Lists!$E$2:$E$133,$I629,Exchange_Value)/1000),1)</f>
        <v>0</v>
      </c>
      <c r="CA629" s="151">
        <f>ROUND(IF($I629="Other HFC Blend",(AD629*$L629*SUMIF(Lists!$E$2:$E$133,'Quarterly Information'!$K629,Exchange_Value)+AD629*$N629*SUMIF(Lists!$E$2:$E$133,'Quarterly Information'!$M629,Exchange_Value)+AD629*$P629*SUMIF(Lists!$E$2:$E$133,'Quarterly Information'!$O629,Exchange_Value)+AD629*$R629*SUMIF(Lists!$E$2:$E$133,'Quarterly Information'!$Q629,Exchange_Value)+AD629*$T629*SUMIF(Lists!$E$2:$E$133,'Quarterly Information'!$S629,Exchange_Value))/1000,AD629*SUMIF(Lists!$E$2:$E$133,$I629,Exchange_Value)/1000),1)</f>
        <v>0</v>
      </c>
      <c r="CB629" s="151">
        <f>ROUND(IF($I629="Other HFC Blend",(AE629*$L629*SUMIF(Lists!$E$2:$E$133,'Quarterly Information'!$K629,Exchange_Value)+AE629*$N629*SUMIF(Lists!$E$2:$E$133,'Quarterly Information'!$M629,Exchange_Value)+AE629*$P629*SUMIF(Lists!$E$2:$E$133,'Quarterly Information'!$O629,Exchange_Value)+AE629*$R629*SUMIF(Lists!$E$2:$E$133,'Quarterly Information'!$Q629,Exchange_Value)+AE629*$T629*SUMIF(Lists!$E$2:$E$133,'Quarterly Information'!$S629,Exchange_Value))/1000,AE629*SUMIF(Lists!$E$2:$E$133,$I629,Exchange_Value)/1000),1)</f>
        <v>0</v>
      </c>
      <c r="CC629" s="151">
        <f>ROUND(IF($I629="Other HFC Blend",(AF629*$L629*SUMIF(Lists!$E$2:$E$133,'Quarterly Information'!$K629,Exchange_Value)+AF629*$N629*SUMIF(Lists!$E$2:$E$133,'Quarterly Information'!$M629,Exchange_Value)+AF629*$P629*SUMIF(Lists!$E$2:$E$133,'Quarterly Information'!$O629,Exchange_Value)+AF629*$R629*SUMIF(Lists!$E$2:$E$133,'Quarterly Information'!$Q629,Exchange_Value)+AF629*$T629*SUMIF(Lists!$E$2:$E$133,'Quarterly Information'!$S629,Exchange_Value))/1000,AF629*SUMIF(Lists!$E$2:$E$133,$I629,Exchange_Value)/1000),1)</f>
        <v>0</v>
      </c>
    </row>
    <row r="630" spans="1:81" ht="14.1">
      <c r="A630" s="18">
        <v>588</v>
      </c>
      <c r="B630" s="46" t="str">
        <f t="shared" si="369"/>
        <v/>
      </c>
      <c r="C630" s="72"/>
      <c r="D630" s="47"/>
      <c r="E630" s="81"/>
      <c r="F630" s="48"/>
      <c r="G630" s="49"/>
      <c r="H630" s="50"/>
      <c r="I630" s="48"/>
      <c r="J630" s="104"/>
      <c r="K630" s="109"/>
      <c r="L630" s="51"/>
      <c r="M630" s="48"/>
      <c r="N630" s="51"/>
      <c r="O630" s="48"/>
      <c r="P630" s="51"/>
      <c r="Q630" s="69"/>
      <c r="R630" s="51"/>
      <c r="S630" s="69"/>
      <c r="T630" s="110"/>
      <c r="U630" s="107"/>
      <c r="V630" s="48"/>
      <c r="W630" s="52"/>
      <c r="X630" s="48"/>
      <c r="Y630" s="116"/>
      <c r="Z630" s="133"/>
      <c r="AA630" s="131"/>
      <c r="AB630" s="76"/>
      <c r="AC630" s="76"/>
      <c r="AD630" s="76"/>
      <c r="AE630" s="76"/>
      <c r="AF630" s="76"/>
      <c r="AG630" s="145"/>
      <c r="AH630"/>
      <c r="AI630" s="148">
        <f t="shared" si="333"/>
        <v>0</v>
      </c>
      <c r="AJ630" s="148">
        <f t="shared" si="334"/>
        <v>0</v>
      </c>
      <c r="AK630" s="148">
        <f t="shared" si="335"/>
        <v>0</v>
      </c>
      <c r="AL630" s="148">
        <f t="shared" si="336"/>
        <v>0</v>
      </c>
      <c r="AM630" s="148">
        <f t="shared" si="337"/>
        <v>0</v>
      </c>
      <c r="AN630" s="148">
        <f t="shared" si="338"/>
        <v>0</v>
      </c>
      <c r="AO630" s="150"/>
      <c r="AP630" s="149" t="e">
        <f t="shared" si="339"/>
        <v>#DIV/0!</v>
      </c>
      <c r="AQ630" s="149" t="e">
        <f t="shared" si="340"/>
        <v>#DIV/0!</v>
      </c>
      <c r="AR630" s="149" t="e">
        <f t="shared" si="341"/>
        <v>#DIV/0!</v>
      </c>
      <c r="AS630" s="149" t="e">
        <f t="shared" si="342"/>
        <v>#DIV/0!</v>
      </c>
      <c r="AT630" s="149" t="e">
        <f t="shared" si="343"/>
        <v>#DIV/0!</v>
      </c>
      <c r="AU630" s="148">
        <f t="shared" si="344"/>
        <v>0</v>
      </c>
      <c r="AV630" s="149" t="e">
        <f t="shared" si="345"/>
        <v>#DIV/0!</v>
      </c>
      <c r="AW630" s="149" t="e">
        <f t="shared" si="346"/>
        <v>#DIV/0!</v>
      </c>
      <c r="AX630" s="149" t="e">
        <f t="shared" si="347"/>
        <v>#DIV/0!</v>
      </c>
      <c r="AY630" s="149" t="e">
        <f t="shared" si="348"/>
        <v>#DIV/0!</v>
      </c>
      <c r="AZ630" s="149" t="e">
        <f t="shared" si="349"/>
        <v>#DIV/0!</v>
      </c>
      <c r="BA630" s="148">
        <f t="shared" si="350"/>
        <v>0</v>
      </c>
      <c r="BB630" s="149" t="e">
        <f t="shared" si="351"/>
        <v>#DIV/0!</v>
      </c>
      <c r="BC630" s="149" t="e">
        <f t="shared" si="352"/>
        <v>#DIV/0!</v>
      </c>
      <c r="BD630" s="149" t="e">
        <f t="shared" si="353"/>
        <v>#DIV/0!</v>
      </c>
      <c r="BE630" s="149" t="e">
        <f t="shared" si="354"/>
        <v>#DIV/0!</v>
      </c>
      <c r="BF630" s="149" t="e">
        <f t="shared" si="355"/>
        <v>#DIV/0!</v>
      </c>
      <c r="BG630" s="148">
        <f t="shared" si="356"/>
        <v>0</v>
      </c>
      <c r="BH630" s="149" t="e">
        <f t="shared" si="357"/>
        <v>#DIV/0!</v>
      </c>
      <c r="BI630" s="149" t="e">
        <f t="shared" si="358"/>
        <v>#DIV/0!</v>
      </c>
      <c r="BJ630" s="149" t="e">
        <f t="shared" si="359"/>
        <v>#DIV/0!</v>
      </c>
      <c r="BK630" s="149" t="e">
        <f t="shared" si="360"/>
        <v>#DIV/0!</v>
      </c>
      <c r="BL630" s="149" t="e">
        <f t="shared" si="361"/>
        <v>#DIV/0!</v>
      </c>
      <c r="BM630" s="148">
        <f t="shared" si="362"/>
        <v>0</v>
      </c>
      <c r="BN630" s="149" t="e">
        <f t="shared" si="363"/>
        <v>#DIV/0!</v>
      </c>
      <c r="BO630" s="149" t="e">
        <f t="shared" si="364"/>
        <v>#DIV/0!</v>
      </c>
      <c r="BP630" s="149" t="e">
        <f t="shared" si="365"/>
        <v>#DIV/0!</v>
      </c>
      <c r="BQ630" s="149" t="e">
        <f t="shared" si="366"/>
        <v>#DIV/0!</v>
      </c>
      <c r="BR630" s="149" t="e">
        <f t="shared" si="367"/>
        <v>#DIV/0!</v>
      </c>
      <c r="BS630" s="148">
        <f t="shared" si="368"/>
        <v>0</v>
      </c>
      <c r="BT630" s="150"/>
      <c r="BU630" s="150" t="e">
        <f>VLOOKUP(I630,Lists!$D$2:$D$19,1,FALSE)</f>
        <v>#N/A</v>
      </c>
      <c r="BV630" s="150" t="e">
        <f>VLOOKUP($I630,Blends!$B$2:$B$115,1,FALSE)</f>
        <v>#N/A</v>
      </c>
      <c r="BW630" s="150"/>
      <c r="BX630" s="151">
        <f>ROUND(IF($I630="Other HFC Blend",(AA630*$L630*SUMIF(Lists!$E$2:$E$133,'Quarterly Information'!$K630,Exchange_Value)+AA630*$N630*SUMIF(Lists!$E$2:$E$133,'Quarterly Information'!$M630,Exchange_Value)+AA630*$P630*SUMIF(Lists!$E$2:$E$133,'Quarterly Information'!$O630,Exchange_Value)+AA630*$R630*SUMIF(Lists!$E$2:$E$133,'Quarterly Information'!$Q630,Exchange_Value)+AA630*$T630*SUMIF(Lists!$E$2:$E$133,'Quarterly Information'!$S630,Exchange_Value))/1000,AA630*SUMIF(Lists!$E$2:$E$133,$I630,Exchange_Value)/1000),1)</f>
        <v>0</v>
      </c>
      <c r="BY630" s="151">
        <f>ROUND(IF($I630="Other HFC Blend",(AB630*$L630*SUMIF(Lists!$E$2:$E$133,'Quarterly Information'!$K630,Exchange_Value)+AB630*$N630*SUMIF(Lists!$E$2:$E$133,'Quarterly Information'!$M630,Exchange_Value)+AB630*$P630*SUMIF(Lists!$E$2:$E$133,'Quarterly Information'!$O630,Exchange_Value)+AB630*$R630*SUMIF(Lists!$E$2:$E$133,'Quarterly Information'!$Q630,Exchange_Value)+AB630*$T630*SUMIF(Lists!$E$2:$E$133,'Quarterly Information'!$S630,Exchange_Value))/1000,AB630*SUMIF(Lists!$E$2:$E$133,$I630,Exchange_Value)/1000),1)</f>
        <v>0</v>
      </c>
      <c r="BZ630" s="151">
        <f>ROUND(IF($I630="Other HFC Blend",(AC630*$L630*SUMIF(Lists!$E$2:$E$133,'Quarterly Information'!$K630,Exchange_Value)+AC630*$N630*SUMIF(Lists!$E$2:$E$133,'Quarterly Information'!$M630,Exchange_Value)+AC630*$P630*SUMIF(Lists!$E$2:$E$133,'Quarterly Information'!$O630,Exchange_Value)+AC630*$R630*SUMIF(Lists!$E$2:$E$133,'Quarterly Information'!$Q630,Exchange_Value)+AC630*$T630*SUMIF(Lists!$E$2:$E$133,'Quarterly Information'!$S630,Exchange_Value))/1000,AC630*SUMIF(Lists!$E$2:$E$133,$I630,Exchange_Value)/1000),1)</f>
        <v>0</v>
      </c>
      <c r="CA630" s="151">
        <f>ROUND(IF($I630="Other HFC Blend",(AD630*$L630*SUMIF(Lists!$E$2:$E$133,'Quarterly Information'!$K630,Exchange_Value)+AD630*$N630*SUMIF(Lists!$E$2:$E$133,'Quarterly Information'!$M630,Exchange_Value)+AD630*$P630*SUMIF(Lists!$E$2:$E$133,'Quarterly Information'!$O630,Exchange_Value)+AD630*$R630*SUMIF(Lists!$E$2:$E$133,'Quarterly Information'!$Q630,Exchange_Value)+AD630*$T630*SUMIF(Lists!$E$2:$E$133,'Quarterly Information'!$S630,Exchange_Value))/1000,AD630*SUMIF(Lists!$E$2:$E$133,$I630,Exchange_Value)/1000),1)</f>
        <v>0</v>
      </c>
      <c r="CB630" s="151">
        <f>ROUND(IF($I630="Other HFC Blend",(AE630*$L630*SUMIF(Lists!$E$2:$E$133,'Quarterly Information'!$K630,Exchange_Value)+AE630*$N630*SUMIF(Lists!$E$2:$E$133,'Quarterly Information'!$M630,Exchange_Value)+AE630*$P630*SUMIF(Lists!$E$2:$E$133,'Quarterly Information'!$O630,Exchange_Value)+AE630*$R630*SUMIF(Lists!$E$2:$E$133,'Quarterly Information'!$Q630,Exchange_Value)+AE630*$T630*SUMIF(Lists!$E$2:$E$133,'Quarterly Information'!$S630,Exchange_Value))/1000,AE630*SUMIF(Lists!$E$2:$E$133,$I630,Exchange_Value)/1000),1)</f>
        <v>0</v>
      </c>
      <c r="CC630" s="151">
        <f>ROUND(IF($I630="Other HFC Blend",(AF630*$L630*SUMIF(Lists!$E$2:$E$133,'Quarterly Information'!$K630,Exchange_Value)+AF630*$N630*SUMIF(Lists!$E$2:$E$133,'Quarterly Information'!$M630,Exchange_Value)+AF630*$P630*SUMIF(Lists!$E$2:$E$133,'Quarterly Information'!$O630,Exchange_Value)+AF630*$R630*SUMIF(Lists!$E$2:$E$133,'Quarterly Information'!$Q630,Exchange_Value)+AF630*$T630*SUMIF(Lists!$E$2:$E$133,'Quarterly Information'!$S630,Exchange_Value))/1000,AF630*SUMIF(Lists!$E$2:$E$133,$I630,Exchange_Value)/1000),1)</f>
        <v>0</v>
      </c>
    </row>
    <row r="631" spans="1:81" ht="14.1">
      <c r="A631" s="18">
        <v>589</v>
      </c>
      <c r="B631" s="46" t="str">
        <f t="shared" si="369"/>
        <v/>
      </c>
      <c r="C631" s="72"/>
      <c r="D631" s="47"/>
      <c r="E631" s="81"/>
      <c r="F631" s="48"/>
      <c r="G631" s="49"/>
      <c r="H631" s="50"/>
      <c r="I631" s="48"/>
      <c r="J631" s="104"/>
      <c r="K631" s="109"/>
      <c r="L631" s="51"/>
      <c r="M631" s="48"/>
      <c r="N631" s="51"/>
      <c r="O631" s="48"/>
      <c r="P631" s="51"/>
      <c r="Q631" s="69"/>
      <c r="R631" s="51"/>
      <c r="S631" s="69"/>
      <c r="T631" s="110"/>
      <c r="U631" s="107"/>
      <c r="V631" s="48"/>
      <c r="W631" s="52"/>
      <c r="X631" s="48"/>
      <c r="Y631" s="116"/>
      <c r="Z631" s="133"/>
      <c r="AA631" s="131"/>
      <c r="AB631" s="76"/>
      <c r="AC631" s="76"/>
      <c r="AD631" s="76"/>
      <c r="AE631" s="76"/>
      <c r="AF631" s="76"/>
      <c r="AG631" s="145"/>
      <c r="AH631"/>
      <c r="AI631" s="148">
        <f t="shared" si="333"/>
        <v>0</v>
      </c>
      <c r="AJ631" s="148">
        <f t="shared" si="334"/>
        <v>0</v>
      </c>
      <c r="AK631" s="148">
        <f t="shared" si="335"/>
        <v>0</v>
      </c>
      <c r="AL631" s="148">
        <f t="shared" si="336"/>
        <v>0</v>
      </c>
      <c r="AM631" s="148">
        <f t="shared" si="337"/>
        <v>0</v>
      </c>
      <c r="AN631" s="148">
        <f t="shared" si="338"/>
        <v>0</v>
      </c>
      <c r="AO631" s="150"/>
      <c r="AP631" s="149" t="e">
        <f t="shared" si="339"/>
        <v>#DIV/0!</v>
      </c>
      <c r="AQ631" s="149" t="e">
        <f t="shared" si="340"/>
        <v>#DIV/0!</v>
      </c>
      <c r="AR631" s="149" t="e">
        <f t="shared" si="341"/>
        <v>#DIV/0!</v>
      </c>
      <c r="AS631" s="149" t="e">
        <f t="shared" si="342"/>
        <v>#DIV/0!</v>
      </c>
      <c r="AT631" s="149" t="e">
        <f t="shared" si="343"/>
        <v>#DIV/0!</v>
      </c>
      <c r="AU631" s="148">
        <f t="shared" si="344"/>
        <v>0</v>
      </c>
      <c r="AV631" s="149" t="e">
        <f t="shared" si="345"/>
        <v>#DIV/0!</v>
      </c>
      <c r="AW631" s="149" t="e">
        <f t="shared" si="346"/>
        <v>#DIV/0!</v>
      </c>
      <c r="AX631" s="149" t="e">
        <f t="shared" si="347"/>
        <v>#DIV/0!</v>
      </c>
      <c r="AY631" s="149" t="e">
        <f t="shared" si="348"/>
        <v>#DIV/0!</v>
      </c>
      <c r="AZ631" s="149" t="e">
        <f t="shared" si="349"/>
        <v>#DIV/0!</v>
      </c>
      <c r="BA631" s="148">
        <f t="shared" si="350"/>
        <v>0</v>
      </c>
      <c r="BB631" s="149" t="e">
        <f t="shared" si="351"/>
        <v>#DIV/0!</v>
      </c>
      <c r="BC631" s="149" t="e">
        <f t="shared" si="352"/>
        <v>#DIV/0!</v>
      </c>
      <c r="BD631" s="149" t="e">
        <f t="shared" si="353"/>
        <v>#DIV/0!</v>
      </c>
      <c r="BE631" s="149" t="e">
        <f t="shared" si="354"/>
        <v>#DIV/0!</v>
      </c>
      <c r="BF631" s="149" t="e">
        <f t="shared" si="355"/>
        <v>#DIV/0!</v>
      </c>
      <c r="BG631" s="148">
        <f t="shared" si="356"/>
        <v>0</v>
      </c>
      <c r="BH631" s="149" t="e">
        <f t="shared" si="357"/>
        <v>#DIV/0!</v>
      </c>
      <c r="BI631" s="149" t="e">
        <f t="shared" si="358"/>
        <v>#DIV/0!</v>
      </c>
      <c r="BJ631" s="149" t="e">
        <f t="shared" si="359"/>
        <v>#DIV/0!</v>
      </c>
      <c r="BK631" s="149" t="e">
        <f t="shared" si="360"/>
        <v>#DIV/0!</v>
      </c>
      <c r="BL631" s="149" t="e">
        <f t="shared" si="361"/>
        <v>#DIV/0!</v>
      </c>
      <c r="BM631" s="148">
        <f t="shared" si="362"/>
        <v>0</v>
      </c>
      <c r="BN631" s="149" t="e">
        <f t="shared" si="363"/>
        <v>#DIV/0!</v>
      </c>
      <c r="BO631" s="149" t="e">
        <f t="shared" si="364"/>
        <v>#DIV/0!</v>
      </c>
      <c r="BP631" s="149" t="e">
        <f t="shared" si="365"/>
        <v>#DIV/0!</v>
      </c>
      <c r="BQ631" s="149" t="e">
        <f t="shared" si="366"/>
        <v>#DIV/0!</v>
      </c>
      <c r="BR631" s="149" t="e">
        <f t="shared" si="367"/>
        <v>#DIV/0!</v>
      </c>
      <c r="BS631" s="148">
        <f t="shared" si="368"/>
        <v>0</v>
      </c>
      <c r="BT631" s="150"/>
      <c r="BU631" s="150" t="e">
        <f>VLOOKUP(I631,Lists!$D$2:$D$19,1,FALSE)</f>
        <v>#N/A</v>
      </c>
      <c r="BV631" s="150" t="e">
        <f>VLOOKUP($I631,Blends!$B$2:$B$115,1,FALSE)</f>
        <v>#N/A</v>
      </c>
      <c r="BW631" s="150"/>
      <c r="BX631" s="151">
        <f>ROUND(IF($I631="Other HFC Blend",(AA631*$L631*SUMIF(Lists!$E$2:$E$133,'Quarterly Information'!$K631,Exchange_Value)+AA631*$N631*SUMIF(Lists!$E$2:$E$133,'Quarterly Information'!$M631,Exchange_Value)+AA631*$P631*SUMIF(Lists!$E$2:$E$133,'Quarterly Information'!$O631,Exchange_Value)+AA631*$R631*SUMIF(Lists!$E$2:$E$133,'Quarterly Information'!$Q631,Exchange_Value)+AA631*$T631*SUMIF(Lists!$E$2:$E$133,'Quarterly Information'!$S631,Exchange_Value))/1000,AA631*SUMIF(Lists!$E$2:$E$133,$I631,Exchange_Value)/1000),1)</f>
        <v>0</v>
      </c>
      <c r="BY631" s="151">
        <f>ROUND(IF($I631="Other HFC Blend",(AB631*$L631*SUMIF(Lists!$E$2:$E$133,'Quarterly Information'!$K631,Exchange_Value)+AB631*$N631*SUMIF(Lists!$E$2:$E$133,'Quarterly Information'!$M631,Exchange_Value)+AB631*$P631*SUMIF(Lists!$E$2:$E$133,'Quarterly Information'!$O631,Exchange_Value)+AB631*$R631*SUMIF(Lists!$E$2:$E$133,'Quarterly Information'!$Q631,Exchange_Value)+AB631*$T631*SUMIF(Lists!$E$2:$E$133,'Quarterly Information'!$S631,Exchange_Value))/1000,AB631*SUMIF(Lists!$E$2:$E$133,$I631,Exchange_Value)/1000),1)</f>
        <v>0</v>
      </c>
      <c r="BZ631" s="151">
        <f>ROUND(IF($I631="Other HFC Blend",(AC631*$L631*SUMIF(Lists!$E$2:$E$133,'Quarterly Information'!$K631,Exchange_Value)+AC631*$N631*SUMIF(Lists!$E$2:$E$133,'Quarterly Information'!$M631,Exchange_Value)+AC631*$P631*SUMIF(Lists!$E$2:$E$133,'Quarterly Information'!$O631,Exchange_Value)+AC631*$R631*SUMIF(Lists!$E$2:$E$133,'Quarterly Information'!$Q631,Exchange_Value)+AC631*$T631*SUMIF(Lists!$E$2:$E$133,'Quarterly Information'!$S631,Exchange_Value))/1000,AC631*SUMIF(Lists!$E$2:$E$133,$I631,Exchange_Value)/1000),1)</f>
        <v>0</v>
      </c>
      <c r="CA631" s="151">
        <f>ROUND(IF($I631="Other HFC Blend",(AD631*$L631*SUMIF(Lists!$E$2:$E$133,'Quarterly Information'!$K631,Exchange_Value)+AD631*$N631*SUMIF(Lists!$E$2:$E$133,'Quarterly Information'!$M631,Exchange_Value)+AD631*$P631*SUMIF(Lists!$E$2:$E$133,'Quarterly Information'!$O631,Exchange_Value)+AD631*$R631*SUMIF(Lists!$E$2:$E$133,'Quarterly Information'!$Q631,Exchange_Value)+AD631*$T631*SUMIF(Lists!$E$2:$E$133,'Quarterly Information'!$S631,Exchange_Value))/1000,AD631*SUMIF(Lists!$E$2:$E$133,$I631,Exchange_Value)/1000),1)</f>
        <v>0</v>
      </c>
      <c r="CB631" s="151">
        <f>ROUND(IF($I631="Other HFC Blend",(AE631*$L631*SUMIF(Lists!$E$2:$E$133,'Quarterly Information'!$K631,Exchange_Value)+AE631*$N631*SUMIF(Lists!$E$2:$E$133,'Quarterly Information'!$M631,Exchange_Value)+AE631*$P631*SUMIF(Lists!$E$2:$E$133,'Quarterly Information'!$O631,Exchange_Value)+AE631*$R631*SUMIF(Lists!$E$2:$E$133,'Quarterly Information'!$Q631,Exchange_Value)+AE631*$T631*SUMIF(Lists!$E$2:$E$133,'Quarterly Information'!$S631,Exchange_Value))/1000,AE631*SUMIF(Lists!$E$2:$E$133,$I631,Exchange_Value)/1000),1)</f>
        <v>0</v>
      </c>
      <c r="CC631" s="151">
        <f>ROUND(IF($I631="Other HFC Blend",(AF631*$L631*SUMIF(Lists!$E$2:$E$133,'Quarterly Information'!$K631,Exchange_Value)+AF631*$N631*SUMIF(Lists!$E$2:$E$133,'Quarterly Information'!$M631,Exchange_Value)+AF631*$P631*SUMIF(Lists!$E$2:$E$133,'Quarterly Information'!$O631,Exchange_Value)+AF631*$R631*SUMIF(Lists!$E$2:$E$133,'Quarterly Information'!$Q631,Exchange_Value)+AF631*$T631*SUMIF(Lists!$E$2:$E$133,'Quarterly Information'!$S631,Exchange_Value))/1000,AF631*SUMIF(Lists!$E$2:$E$133,$I631,Exchange_Value)/1000),1)</f>
        <v>0</v>
      </c>
    </row>
    <row r="632" spans="1:81" ht="14.1">
      <c r="A632" s="18">
        <v>590</v>
      </c>
      <c r="B632" s="46" t="str">
        <f t="shared" si="369"/>
        <v/>
      </c>
      <c r="C632" s="72"/>
      <c r="D632" s="47"/>
      <c r="E632" s="81"/>
      <c r="F632" s="48"/>
      <c r="G632" s="49"/>
      <c r="H632" s="50"/>
      <c r="I632" s="48"/>
      <c r="J632" s="104"/>
      <c r="K632" s="109"/>
      <c r="L632" s="51"/>
      <c r="M632" s="48"/>
      <c r="N632" s="51"/>
      <c r="O632" s="48"/>
      <c r="P632" s="51"/>
      <c r="Q632" s="69"/>
      <c r="R632" s="51"/>
      <c r="S632" s="69"/>
      <c r="T632" s="110"/>
      <c r="U632" s="107"/>
      <c r="V632" s="48"/>
      <c r="W632" s="52"/>
      <c r="X632" s="48"/>
      <c r="Y632" s="116"/>
      <c r="Z632" s="133"/>
      <c r="AA632" s="131"/>
      <c r="AB632" s="76"/>
      <c r="AC632" s="76"/>
      <c r="AD632" s="76"/>
      <c r="AE632" s="76"/>
      <c r="AF632" s="76"/>
      <c r="AG632" s="145"/>
      <c r="AH632"/>
      <c r="AI632" s="148">
        <f t="shared" si="333"/>
        <v>0</v>
      </c>
      <c r="AJ632" s="148">
        <f t="shared" si="334"/>
        <v>0</v>
      </c>
      <c r="AK632" s="148">
        <f t="shared" si="335"/>
        <v>0</v>
      </c>
      <c r="AL632" s="148">
        <f t="shared" si="336"/>
        <v>0</v>
      </c>
      <c r="AM632" s="148">
        <f t="shared" si="337"/>
        <v>0</v>
      </c>
      <c r="AN632" s="148">
        <f t="shared" si="338"/>
        <v>0</v>
      </c>
      <c r="AO632" s="150"/>
      <c r="AP632" s="149" t="e">
        <f t="shared" si="339"/>
        <v>#DIV/0!</v>
      </c>
      <c r="AQ632" s="149" t="e">
        <f t="shared" si="340"/>
        <v>#DIV/0!</v>
      </c>
      <c r="AR632" s="149" t="e">
        <f t="shared" si="341"/>
        <v>#DIV/0!</v>
      </c>
      <c r="AS632" s="149" t="e">
        <f t="shared" si="342"/>
        <v>#DIV/0!</v>
      </c>
      <c r="AT632" s="149" t="e">
        <f t="shared" si="343"/>
        <v>#DIV/0!</v>
      </c>
      <c r="AU632" s="148">
        <f t="shared" si="344"/>
        <v>0</v>
      </c>
      <c r="AV632" s="149" t="e">
        <f t="shared" si="345"/>
        <v>#DIV/0!</v>
      </c>
      <c r="AW632" s="149" t="e">
        <f t="shared" si="346"/>
        <v>#DIV/0!</v>
      </c>
      <c r="AX632" s="149" t="e">
        <f t="shared" si="347"/>
        <v>#DIV/0!</v>
      </c>
      <c r="AY632" s="149" t="e">
        <f t="shared" si="348"/>
        <v>#DIV/0!</v>
      </c>
      <c r="AZ632" s="149" t="e">
        <f t="shared" si="349"/>
        <v>#DIV/0!</v>
      </c>
      <c r="BA632" s="148">
        <f t="shared" si="350"/>
        <v>0</v>
      </c>
      <c r="BB632" s="149" t="e">
        <f t="shared" si="351"/>
        <v>#DIV/0!</v>
      </c>
      <c r="BC632" s="149" t="e">
        <f t="shared" si="352"/>
        <v>#DIV/0!</v>
      </c>
      <c r="BD632" s="149" t="e">
        <f t="shared" si="353"/>
        <v>#DIV/0!</v>
      </c>
      <c r="BE632" s="149" t="e">
        <f t="shared" si="354"/>
        <v>#DIV/0!</v>
      </c>
      <c r="BF632" s="149" t="e">
        <f t="shared" si="355"/>
        <v>#DIV/0!</v>
      </c>
      <c r="BG632" s="148">
        <f t="shared" si="356"/>
        <v>0</v>
      </c>
      <c r="BH632" s="149" t="e">
        <f t="shared" si="357"/>
        <v>#DIV/0!</v>
      </c>
      <c r="BI632" s="149" t="e">
        <f t="shared" si="358"/>
        <v>#DIV/0!</v>
      </c>
      <c r="BJ632" s="149" t="e">
        <f t="shared" si="359"/>
        <v>#DIV/0!</v>
      </c>
      <c r="BK632" s="149" t="e">
        <f t="shared" si="360"/>
        <v>#DIV/0!</v>
      </c>
      <c r="BL632" s="149" t="e">
        <f t="shared" si="361"/>
        <v>#DIV/0!</v>
      </c>
      <c r="BM632" s="148">
        <f t="shared" si="362"/>
        <v>0</v>
      </c>
      <c r="BN632" s="149" t="e">
        <f t="shared" si="363"/>
        <v>#DIV/0!</v>
      </c>
      <c r="BO632" s="149" t="e">
        <f t="shared" si="364"/>
        <v>#DIV/0!</v>
      </c>
      <c r="BP632" s="149" t="e">
        <f t="shared" si="365"/>
        <v>#DIV/0!</v>
      </c>
      <c r="BQ632" s="149" t="e">
        <f t="shared" si="366"/>
        <v>#DIV/0!</v>
      </c>
      <c r="BR632" s="149" t="e">
        <f t="shared" si="367"/>
        <v>#DIV/0!</v>
      </c>
      <c r="BS632" s="148">
        <f t="shared" si="368"/>
        <v>0</v>
      </c>
      <c r="BT632" s="150"/>
      <c r="BU632" s="150" t="e">
        <f>VLOOKUP(I632,Lists!$D$2:$D$19,1,FALSE)</f>
        <v>#N/A</v>
      </c>
      <c r="BV632" s="150" t="e">
        <f>VLOOKUP($I632,Blends!$B$2:$B$115,1,FALSE)</f>
        <v>#N/A</v>
      </c>
      <c r="BW632" s="150"/>
      <c r="BX632" s="151">
        <f>ROUND(IF($I632="Other HFC Blend",(AA632*$L632*SUMIF(Lists!$E$2:$E$133,'Quarterly Information'!$K632,Exchange_Value)+AA632*$N632*SUMIF(Lists!$E$2:$E$133,'Quarterly Information'!$M632,Exchange_Value)+AA632*$P632*SUMIF(Lists!$E$2:$E$133,'Quarterly Information'!$O632,Exchange_Value)+AA632*$R632*SUMIF(Lists!$E$2:$E$133,'Quarterly Information'!$Q632,Exchange_Value)+AA632*$T632*SUMIF(Lists!$E$2:$E$133,'Quarterly Information'!$S632,Exchange_Value))/1000,AA632*SUMIF(Lists!$E$2:$E$133,$I632,Exchange_Value)/1000),1)</f>
        <v>0</v>
      </c>
      <c r="BY632" s="151">
        <f>ROUND(IF($I632="Other HFC Blend",(AB632*$L632*SUMIF(Lists!$E$2:$E$133,'Quarterly Information'!$K632,Exchange_Value)+AB632*$N632*SUMIF(Lists!$E$2:$E$133,'Quarterly Information'!$M632,Exchange_Value)+AB632*$P632*SUMIF(Lists!$E$2:$E$133,'Quarterly Information'!$O632,Exchange_Value)+AB632*$R632*SUMIF(Lists!$E$2:$E$133,'Quarterly Information'!$Q632,Exchange_Value)+AB632*$T632*SUMIF(Lists!$E$2:$E$133,'Quarterly Information'!$S632,Exchange_Value))/1000,AB632*SUMIF(Lists!$E$2:$E$133,$I632,Exchange_Value)/1000),1)</f>
        <v>0</v>
      </c>
      <c r="BZ632" s="151">
        <f>ROUND(IF($I632="Other HFC Blend",(AC632*$L632*SUMIF(Lists!$E$2:$E$133,'Quarterly Information'!$K632,Exchange_Value)+AC632*$N632*SUMIF(Lists!$E$2:$E$133,'Quarterly Information'!$M632,Exchange_Value)+AC632*$P632*SUMIF(Lists!$E$2:$E$133,'Quarterly Information'!$O632,Exchange_Value)+AC632*$R632*SUMIF(Lists!$E$2:$E$133,'Quarterly Information'!$Q632,Exchange_Value)+AC632*$T632*SUMIF(Lists!$E$2:$E$133,'Quarterly Information'!$S632,Exchange_Value))/1000,AC632*SUMIF(Lists!$E$2:$E$133,$I632,Exchange_Value)/1000),1)</f>
        <v>0</v>
      </c>
      <c r="CA632" s="151">
        <f>ROUND(IF($I632="Other HFC Blend",(AD632*$L632*SUMIF(Lists!$E$2:$E$133,'Quarterly Information'!$K632,Exchange_Value)+AD632*$N632*SUMIF(Lists!$E$2:$E$133,'Quarterly Information'!$M632,Exchange_Value)+AD632*$P632*SUMIF(Lists!$E$2:$E$133,'Quarterly Information'!$O632,Exchange_Value)+AD632*$R632*SUMIF(Lists!$E$2:$E$133,'Quarterly Information'!$Q632,Exchange_Value)+AD632*$T632*SUMIF(Lists!$E$2:$E$133,'Quarterly Information'!$S632,Exchange_Value))/1000,AD632*SUMIF(Lists!$E$2:$E$133,$I632,Exchange_Value)/1000),1)</f>
        <v>0</v>
      </c>
      <c r="CB632" s="151">
        <f>ROUND(IF($I632="Other HFC Blend",(AE632*$L632*SUMIF(Lists!$E$2:$E$133,'Quarterly Information'!$K632,Exchange_Value)+AE632*$N632*SUMIF(Lists!$E$2:$E$133,'Quarterly Information'!$M632,Exchange_Value)+AE632*$P632*SUMIF(Lists!$E$2:$E$133,'Quarterly Information'!$O632,Exchange_Value)+AE632*$R632*SUMIF(Lists!$E$2:$E$133,'Quarterly Information'!$Q632,Exchange_Value)+AE632*$T632*SUMIF(Lists!$E$2:$E$133,'Quarterly Information'!$S632,Exchange_Value))/1000,AE632*SUMIF(Lists!$E$2:$E$133,$I632,Exchange_Value)/1000),1)</f>
        <v>0</v>
      </c>
      <c r="CC632" s="151">
        <f>ROUND(IF($I632="Other HFC Blend",(AF632*$L632*SUMIF(Lists!$E$2:$E$133,'Quarterly Information'!$K632,Exchange_Value)+AF632*$N632*SUMIF(Lists!$E$2:$E$133,'Quarterly Information'!$M632,Exchange_Value)+AF632*$P632*SUMIF(Lists!$E$2:$E$133,'Quarterly Information'!$O632,Exchange_Value)+AF632*$R632*SUMIF(Lists!$E$2:$E$133,'Quarterly Information'!$Q632,Exchange_Value)+AF632*$T632*SUMIF(Lists!$E$2:$E$133,'Quarterly Information'!$S632,Exchange_Value))/1000,AF632*SUMIF(Lists!$E$2:$E$133,$I632,Exchange_Value)/1000),1)</f>
        <v>0</v>
      </c>
    </row>
    <row r="633" spans="1:81" ht="14.1">
      <c r="A633" s="18">
        <v>591</v>
      </c>
      <c r="B633" s="46" t="str">
        <f t="shared" si="369"/>
        <v/>
      </c>
      <c r="C633" s="72"/>
      <c r="D633" s="47"/>
      <c r="E633" s="81"/>
      <c r="F633" s="48"/>
      <c r="G633" s="49"/>
      <c r="H633" s="50"/>
      <c r="I633" s="48"/>
      <c r="J633" s="104"/>
      <c r="K633" s="109"/>
      <c r="L633" s="51"/>
      <c r="M633" s="48"/>
      <c r="N633" s="51"/>
      <c r="O633" s="48"/>
      <c r="P633" s="51"/>
      <c r="Q633" s="69"/>
      <c r="R633" s="51"/>
      <c r="S633" s="69"/>
      <c r="T633" s="110"/>
      <c r="U633" s="107"/>
      <c r="V633" s="48"/>
      <c r="W633" s="52"/>
      <c r="X633" s="48"/>
      <c r="Y633" s="116"/>
      <c r="Z633" s="133"/>
      <c r="AA633" s="131"/>
      <c r="AB633" s="76"/>
      <c r="AC633" s="76"/>
      <c r="AD633" s="76"/>
      <c r="AE633" s="76"/>
      <c r="AF633" s="76"/>
      <c r="AG633" s="145"/>
      <c r="AH633"/>
      <c r="AI633" s="148">
        <f t="shared" si="333"/>
        <v>0</v>
      </c>
      <c r="AJ633" s="148">
        <f t="shared" si="334"/>
        <v>0</v>
      </c>
      <c r="AK633" s="148">
        <f t="shared" si="335"/>
        <v>0</v>
      </c>
      <c r="AL633" s="148">
        <f t="shared" si="336"/>
        <v>0</v>
      </c>
      <c r="AM633" s="148">
        <f t="shared" si="337"/>
        <v>0</v>
      </c>
      <c r="AN633" s="148">
        <f t="shared" si="338"/>
        <v>0</v>
      </c>
      <c r="AO633" s="150"/>
      <c r="AP633" s="149" t="e">
        <f t="shared" si="339"/>
        <v>#DIV/0!</v>
      </c>
      <c r="AQ633" s="149" t="e">
        <f t="shared" si="340"/>
        <v>#DIV/0!</v>
      </c>
      <c r="AR633" s="149" t="e">
        <f t="shared" si="341"/>
        <v>#DIV/0!</v>
      </c>
      <c r="AS633" s="149" t="e">
        <f t="shared" si="342"/>
        <v>#DIV/0!</v>
      </c>
      <c r="AT633" s="149" t="e">
        <f t="shared" si="343"/>
        <v>#DIV/0!</v>
      </c>
      <c r="AU633" s="148">
        <f t="shared" si="344"/>
        <v>0</v>
      </c>
      <c r="AV633" s="149" t="e">
        <f t="shared" si="345"/>
        <v>#DIV/0!</v>
      </c>
      <c r="AW633" s="149" t="e">
        <f t="shared" si="346"/>
        <v>#DIV/0!</v>
      </c>
      <c r="AX633" s="149" t="e">
        <f t="shared" si="347"/>
        <v>#DIV/0!</v>
      </c>
      <c r="AY633" s="149" t="e">
        <f t="shared" si="348"/>
        <v>#DIV/0!</v>
      </c>
      <c r="AZ633" s="149" t="e">
        <f t="shared" si="349"/>
        <v>#DIV/0!</v>
      </c>
      <c r="BA633" s="148">
        <f t="shared" si="350"/>
        <v>0</v>
      </c>
      <c r="BB633" s="149" t="e">
        <f t="shared" si="351"/>
        <v>#DIV/0!</v>
      </c>
      <c r="BC633" s="149" t="e">
        <f t="shared" si="352"/>
        <v>#DIV/0!</v>
      </c>
      <c r="BD633" s="149" t="e">
        <f t="shared" si="353"/>
        <v>#DIV/0!</v>
      </c>
      <c r="BE633" s="149" t="e">
        <f t="shared" si="354"/>
        <v>#DIV/0!</v>
      </c>
      <c r="BF633" s="149" t="e">
        <f t="shared" si="355"/>
        <v>#DIV/0!</v>
      </c>
      <c r="BG633" s="148">
        <f t="shared" si="356"/>
        <v>0</v>
      </c>
      <c r="BH633" s="149" t="e">
        <f t="shared" si="357"/>
        <v>#DIV/0!</v>
      </c>
      <c r="BI633" s="149" t="e">
        <f t="shared" si="358"/>
        <v>#DIV/0!</v>
      </c>
      <c r="BJ633" s="149" t="e">
        <f t="shared" si="359"/>
        <v>#DIV/0!</v>
      </c>
      <c r="BK633" s="149" t="e">
        <f t="shared" si="360"/>
        <v>#DIV/0!</v>
      </c>
      <c r="BL633" s="149" t="e">
        <f t="shared" si="361"/>
        <v>#DIV/0!</v>
      </c>
      <c r="BM633" s="148">
        <f t="shared" si="362"/>
        <v>0</v>
      </c>
      <c r="BN633" s="149" t="e">
        <f t="shared" si="363"/>
        <v>#DIV/0!</v>
      </c>
      <c r="BO633" s="149" t="e">
        <f t="shared" si="364"/>
        <v>#DIV/0!</v>
      </c>
      <c r="BP633" s="149" t="e">
        <f t="shared" si="365"/>
        <v>#DIV/0!</v>
      </c>
      <c r="BQ633" s="149" t="e">
        <f t="shared" si="366"/>
        <v>#DIV/0!</v>
      </c>
      <c r="BR633" s="149" t="e">
        <f t="shared" si="367"/>
        <v>#DIV/0!</v>
      </c>
      <c r="BS633" s="148">
        <f t="shared" si="368"/>
        <v>0</v>
      </c>
      <c r="BT633" s="150"/>
      <c r="BU633" s="150" t="e">
        <f>VLOOKUP(I633,Lists!$D$2:$D$19,1,FALSE)</f>
        <v>#N/A</v>
      </c>
      <c r="BV633" s="150" t="e">
        <f>VLOOKUP($I633,Blends!$B$2:$B$115,1,FALSE)</f>
        <v>#N/A</v>
      </c>
      <c r="BW633" s="150"/>
      <c r="BX633" s="151">
        <f>ROUND(IF($I633="Other HFC Blend",(AA633*$L633*SUMIF(Lists!$E$2:$E$133,'Quarterly Information'!$K633,Exchange_Value)+AA633*$N633*SUMIF(Lists!$E$2:$E$133,'Quarterly Information'!$M633,Exchange_Value)+AA633*$P633*SUMIF(Lists!$E$2:$E$133,'Quarterly Information'!$O633,Exchange_Value)+AA633*$R633*SUMIF(Lists!$E$2:$E$133,'Quarterly Information'!$Q633,Exchange_Value)+AA633*$T633*SUMIF(Lists!$E$2:$E$133,'Quarterly Information'!$S633,Exchange_Value))/1000,AA633*SUMIF(Lists!$E$2:$E$133,$I633,Exchange_Value)/1000),1)</f>
        <v>0</v>
      </c>
      <c r="BY633" s="151">
        <f>ROUND(IF($I633="Other HFC Blend",(AB633*$L633*SUMIF(Lists!$E$2:$E$133,'Quarterly Information'!$K633,Exchange_Value)+AB633*$N633*SUMIF(Lists!$E$2:$E$133,'Quarterly Information'!$M633,Exchange_Value)+AB633*$P633*SUMIF(Lists!$E$2:$E$133,'Quarterly Information'!$O633,Exchange_Value)+AB633*$R633*SUMIF(Lists!$E$2:$E$133,'Quarterly Information'!$Q633,Exchange_Value)+AB633*$T633*SUMIF(Lists!$E$2:$E$133,'Quarterly Information'!$S633,Exchange_Value))/1000,AB633*SUMIF(Lists!$E$2:$E$133,$I633,Exchange_Value)/1000),1)</f>
        <v>0</v>
      </c>
      <c r="BZ633" s="151">
        <f>ROUND(IF($I633="Other HFC Blend",(AC633*$L633*SUMIF(Lists!$E$2:$E$133,'Quarterly Information'!$K633,Exchange_Value)+AC633*$N633*SUMIF(Lists!$E$2:$E$133,'Quarterly Information'!$M633,Exchange_Value)+AC633*$P633*SUMIF(Lists!$E$2:$E$133,'Quarterly Information'!$O633,Exchange_Value)+AC633*$R633*SUMIF(Lists!$E$2:$E$133,'Quarterly Information'!$Q633,Exchange_Value)+AC633*$T633*SUMIF(Lists!$E$2:$E$133,'Quarterly Information'!$S633,Exchange_Value))/1000,AC633*SUMIF(Lists!$E$2:$E$133,$I633,Exchange_Value)/1000),1)</f>
        <v>0</v>
      </c>
      <c r="CA633" s="151">
        <f>ROUND(IF($I633="Other HFC Blend",(AD633*$L633*SUMIF(Lists!$E$2:$E$133,'Quarterly Information'!$K633,Exchange_Value)+AD633*$N633*SUMIF(Lists!$E$2:$E$133,'Quarterly Information'!$M633,Exchange_Value)+AD633*$P633*SUMIF(Lists!$E$2:$E$133,'Quarterly Information'!$O633,Exchange_Value)+AD633*$R633*SUMIF(Lists!$E$2:$E$133,'Quarterly Information'!$Q633,Exchange_Value)+AD633*$T633*SUMIF(Lists!$E$2:$E$133,'Quarterly Information'!$S633,Exchange_Value))/1000,AD633*SUMIF(Lists!$E$2:$E$133,$I633,Exchange_Value)/1000),1)</f>
        <v>0</v>
      </c>
      <c r="CB633" s="151">
        <f>ROUND(IF($I633="Other HFC Blend",(AE633*$L633*SUMIF(Lists!$E$2:$E$133,'Quarterly Information'!$K633,Exchange_Value)+AE633*$N633*SUMIF(Lists!$E$2:$E$133,'Quarterly Information'!$M633,Exchange_Value)+AE633*$P633*SUMIF(Lists!$E$2:$E$133,'Quarterly Information'!$O633,Exchange_Value)+AE633*$R633*SUMIF(Lists!$E$2:$E$133,'Quarterly Information'!$Q633,Exchange_Value)+AE633*$T633*SUMIF(Lists!$E$2:$E$133,'Quarterly Information'!$S633,Exchange_Value))/1000,AE633*SUMIF(Lists!$E$2:$E$133,$I633,Exchange_Value)/1000),1)</f>
        <v>0</v>
      </c>
      <c r="CC633" s="151">
        <f>ROUND(IF($I633="Other HFC Blend",(AF633*$L633*SUMIF(Lists!$E$2:$E$133,'Quarterly Information'!$K633,Exchange_Value)+AF633*$N633*SUMIF(Lists!$E$2:$E$133,'Quarterly Information'!$M633,Exchange_Value)+AF633*$P633*SUMIF(Lists!$E$2:$E$133,'Quarterly Information'!$O633,Exchange_Value)+AF633*$R633*SUMIF(Lists!$E$2:$E$133,'Quarterly Information'!$Q633,Exchange_Value)+AF633*$T633*SUMIF(Lists!$E$2:$E$133,'Quarterly Information'!$S633,Exchange_Value))/1000,AF633*SUMIF(Lists!$E$2:$E$133,$I633,Exchange_Value)/1000),1)</f>
        <v>0</v>
      </c>
    </row>
    <row r="634" spans="1:81" ht="14.1">
      <c r="A634" s="18">
        <v>592</v>
      </c>
      <c r="B634" s="46" t="str">
        <f t="shared" si="369"/>
        <v/>
      </c>
      <c r="C634" s="72"/>
      <c r="D634" s="47"/>
      <c r="E634" s="81"/>
      <c r="F634" s="48"/>
      <c r="G634" s="49"/>
      <c r="H634" s="50"/>
      <c r="I634" s="48"/>
      <c r="J634" s="104"/>
      <c r="K634" s="109"/>
      <c r="L634" s="51"/>
      <c r="M634" s="48"/>
      <c r="N634" s="51"/>
      <c r="O634" s="48"/>
      <c r="P634" s="51"/>
      <c r="Q634" s="69"/>
      <c r="R634" s="51"/>
      <c r="S634" s="69"/>
      <c r="T634" s="110"/>
      <c r="U634" s="107"/>
      <c r="V634" s="48"/>
      <c r="W634" s="52"/>
      <c r="X634" s="48"/>
      <c r="Y634" s="116"/>
      <c r="Z634" s="133"/>
      <c r="AA634" s="131"/>
      <c r="AB634" s="76"/>
      <c r="AC634" s="76"/>
      <c r="AD634" s="76"/>
      <c r="AE634" s="76"/>
      <c r="AF634" s="76"/>
      <c r="AG634" s="145"/>
      <c r="AH634"/>
      <c r="AI634" s="148">
        <f t="shared" si="333"/>
        <v>0</v>
      </c>
      <c r="AJ634" s="148">
        <f t="shared" si="334"/>
        <v>0</v>
      </c>
      <c r="AK634" s="148">
        <f t="shared" si="335"/>
        <v>0</v>
      </c>
      <c r="AL634" s="148">
        <f t="shared" si="336"/>
        <v>0</v>
      </c>
      <c r="AM634" s="148">
        <f t="shared" si="337"/>
        <v>0</v>
      </c>
      <c r="AN634" s="148">
        <f t="shared" si="338"/>
        <v>0</v>
      </c>
      <c r="AO634" s="150"/>
      <c r="AP634" s="149" t="e">
        <f t="shared" si="339"/>
        <v>#DIV/0!</v>
      </c>
      <c r="AQ634" s="149" t="e">
        <f t="shared" si="340"/>
        <v>#DIV/0!</v>
      </c>
      <c r="AR634" s="149" t="e">
        <f t="shared" si="341"/>
        <v>#DIV/0!</v>
      </c>
      <c r="AS634" s="149" t="e">
        <f t="shared" si="342"/>
        <v>#DIV/0!</v>
      </c>
      <c r="AT634" s="149" t="e">
        <f t="shared" si="343"/>
        <v>#DIV/0!</v>
      </c>
      <c r="AU634" s="148">
        <f t="shared" si="344"/>
        <v>0</v>
      </c>
      <c r="AV634" s="149" t="e">
        <f t="shared" si="345"/>
        <v>#DIV/0!</v>
      </c>
      <c r="AW634" s="149" t="e">
        <f t="shared" si="346"/>
        <v>#DIV/0!</v>
      </c>
      <c r="AX634" s="149" t="e">
        <f t="shared" si="347"/>
        <v>#DIV/0!</v>
      </c>
      <c r="AY634" s="149" t="e">
        <f t="shared" si="348"/>
        <v>#DIV/0!</v>
      </c>
      <c r="AZ634" s="149" t="e">
        <f t="shared" si="349"/>
        <v>#DIV/0!</v>
      </c>
      <c r="BA634" s="148">
        <f t="shared" si="350"/>
        <v>0</v>
      </c>
      <c r="BB634" s="149" t="e">
        <f t="shared" si="351"/>
        <v>#DIV/0!</v>
      </c>
      <c r="BC634" s="149" t="e">
        <f t="shared" si="352"/>
        <v>#DIV/0!</v>
      </c>
      <c r="BD634" s="149" t="e">
        <f t="shared" si="353"/>
        <v>#DIV/0!</v>
      </c>
      <c r="BE634" s="149" t="e">
        <f t="shared" si="354"/>
        <v>#DIV/0!</v>
      </c>
      <c r="BF634" s="149" t="e">
        <f t="shared" si="355"/>
        <v>#DIV/0!</v>
      </c>
      <c r="BG634" s="148">
        <f t="shared" si="356"/>
        <v>0</v>
      </c>
      <c r="BH634" s="149" t="e">
        <f t="shared" si="357"/>
        <v>#DIV/0!</v>
      </c>
      <c r="BI634" s="149" t="e">
        <f t="shared" si="358"/>
        <v>#DIV/0!</v>
      </c>
      <c r="BJ634" s="149" t="e">
        <f t="shared" si="359"/>
        <v>#DIV/0!</v>
      </c>
      <c r="BK634" s="149" t="e">
        <f t="shared" si="360"/>
        <v>#DIV/0!</v>
      </c>
      <c r="BL634" s="149" t="e">
        <f t="shared" si="361"/>
        <v>#DIV/0!</v>
      </c>
      <c r="BM634" s="148">
        <f t="shared" si="362"/>
        <v>0</v>
      </c>
      <c r="BN634" s="149" t="e">
        <f t="shared" si="363"/>
        <v>#DIV/0!</v>
      </c>
      <c r="BO634" s="149" t="e">
        <f t="shared" si="364"/>
        <v>#DIV/0!</v>
      </c>
      <c r="BP634" s="149" t="e">
        <f t="shared" si="365"/>
        <v>#DIV/0!</v>
      </c>
      <c r="BQ634" s="149" t="e">
        <f t="shared" si="366"/>
        <v>#DIV/0!</v>
      </c>
      <c r="BR634" s="149" t="e">
        <f t="shared" si="367"/>
        <v>#DIV/0!</v>
      </c>
      <c r="BS634" s="148">
        <f t="shared" si="368"/>
        <v>0</v>
      </c>
      <c r="BT634" s="150"/>
      <c r="BU634" s="150" t="e">
        <f>VLOOKUP(I634,Lists!$D$2:$D$19,1,FALSE)</f>
        <v>#N/A</v>
      </c>
      <c r="BV634" s="150" t="e">
        <f>VLOOKUP($I634,Blends!$B$2:$B$115,1,FALSE)</f>
        <v>#N/A</v>
      </c>
      <c r="BW634" s="150"/>
      <c r="BX634" s="151">
        <f>ROUND(IF($I634="Other HFC Blend",(AA634*$L634*SUMIF(Lists!$E$2:$E$133,'Quarterly Information'!$K634,Exchange_Value)+AA634*$N634*SUMIF(Lists!$E$2:$E$133,'Quarterly Information'!$M634,Exchange_Value)+AA634*$P634*SUMIF(Lists!$E$2:$E$133,'Quarterly Information'!$O634,Exchange_Value)+AA634*$R634*SUMIF(Lists!$E$2:$E$133,'Quarterly Information'!$Q634,Exchange_Value)+AA634*$T634*SUMIF(Lists!$E$2:$E$133,'Quarterly Information'!$S634,Exchange_Value))/1000,AA634*SUMIF(Lists!$E$2:$E$133,$I634,Exchange_Value)/1000),1)</f>
        <v>0</v>
      </c>
      <c r="BY634" s="151">
        <f>ROUND(IF($I634="Other HFC Blend",(AB634*$L634*SUMIF(Lists!$E$2:$E$133,'Quarterly Information'!$K634,Exchange_Value)+AB634*$N634*SUMIF(Lists!$E$2:$E$133,'Quarterly Information'!$M634,Exchange_Value)+AB634*$P634*SUMIF(Lists!$E$2:$E$133,'Quarterly Information'!$O634,Exchange_Value)+AB634*$R634*SUMIF(Lists!$E$2:$E$133,'Quarterly Information'!$Q634,Exchange_Value)+AB634*$T634*SUMIF(Lists!$E$2:$E$133,'Quarterly Information'!$S634,Exchange_Value))/1000,AB634*SUMIF(Lists!$E$2:$E$133,$I634,Exchange_Value)/1000),1)</f>
        <v>0</v>
      </c>
      <c r="BZ634" s="151">
        <f>ROUND(IF($I634="Other HFC Blend",(AC634*$L634*SUMIF(Lists!$E$2:$E$133,'Quarterly Information'!$K634,Exchange_Value)+AC634*$N634*SUMIF(Lists!$E$2:$E$133,'Quarterly Information'!$M634,Exchange_Value)+AC634*$P634*SUMIF(Lists!$E$2:$E$133,'Quarterly Information'!$O634,Exchange_Value)+AC634*$R634*SUMIF(Lists!$E$2:$E$133,'Quarterly Information'!$Q634,Exchange_Value)+AC634*$T634*SUMIF(Lists!$E$2:$E$133,'Quarterly Information'!$S634,Exchange_Value))/1000,AC634*SUMIF(Lists!$E$2:$E$133,$I634,Exchange_Value)/1000),1)</f>
        <v>0</v>
      </c>
      <c r="CA634" s="151">
        <f>ROUND(IF($I634="Other HFC Blend",(AD634*$L634*SUMIF(Lists!$E$2:$E$133,'Quarterly Information'!$K634,Exchange_Value)+AD634*$N634*SUMIF(Lists!$E$2:$E$133,'Quarterly Information'!$M634,Exchange_Value)+AD634*$P634*SUMIF(Lists!$E$2:$E$133,'Quarterly Information'!$O634,Exchange_Value)+AD634*$R634*SUMIF(Lists!$E$2:$E$133,'Quarterly Information'!$Q634,Exchange_Value)+AD634*$T634*SUMIF(Lists!$E$2:$E$133,'Quarterly Information'!$S634,Exchange_Value))/1000,AD634*SUMIF(Lists!$E$2:$E$133,$I634,Exchange_Value)/1000),1)</f>
        <v>0</v>
      </c>
      <c r="CB634" s="151">
        <f>ROUND(IF($I634="Other HFC Blend",(AE634*$L634*SUMIF(Lists!$E$2:$E$133,'Quarterly Information'!$K634,Exchange_Value)+AE634*$N634*SUMIF(Lists!$E$2:$E$133,'Quarterly Information'!$M634,Exchange_Value)+AE634*$P634*SUMIF(Lists!$E$2:$E$133,'Quarterly Information'!$O634,Exchange_Value)+AE634*$R634*SUMIF(Lists!$E$2:$E$133,'Quarterly Information'!$Q634,Exchange_Value)+AE634*$T634*SUMIF(Lists!$E$2:$E$133,'Quarterly Information'!$S634,Exchange_Value))/1000,AE634*SUMIF(Lists!$E$2:$E$133,$I634,Exchange_Value)/1000),1)</f>
        <v>0</v>
      </c>
      <c r="CC634" s="151">
        <f>ROUND(IF($I634="Other HFC Blend",(AF634*$L634*SUMIF(Lists!$E$2:$E$133,'Quarterly Information'!$K634,Exchange_Value)+AF634*$N634*SUMIF(Lists!$E$2:$E$133,'Quarterly Information'!$M634,Exchange_Value)+AF634*$P634*SUMIF(Lists!$E$2:$E$133,'Quarterly Information'!$O634,Exchange_Value)+AF634*$R634*SUMIF(Lists!$E$2:$E$133,'Quarterly Information'!$Q634,Exchange_Value)+AF634*$T634*SUMIF(Lists!$E$2:$E$133,'Quarterly Information'!$S634,Exchange_Value))/1000,AF634*SUMIF(Lists!$E$2:$E$133,$I634,Exchange_Value)/1000),1)</f>
        <v>0</v>
      </c>
    </row>
    <row r="635" spans="1:81" ht="14.1">
      <c r="A635" s="18">
        <v>593</v>
      </c>
      <c r="B635" s="46" t="str">
        <f t="shared" si="369"/>
        <v/>
      </c>
      <c r="C635" s="72"/>
      <c r="D635" s="47"/>
      <c r="E635" s="81"/>
      <c r="F635" s="48"/>
      <c r="G635" s="49"/>
      <c r="H635" s="50"/>
      <c r="I635" s="48"/>
      <c r="J635" s="104"/>
      <c r="K635" s="109"/>
      <c r="L635" s="51"/>
      <c r="M635" s="48"/>
      <c r="N635" s="51"/>
      <c r="O635" s="48"/>
      <c r="P635" s="51"/>
      <c r="Q635" s="69"/>
      <c r="R635" s="51"/>
      <c r="S635" s="69"/>
      <c r="T635" s="110"/>
      <c r="U635" s="107"/>
      <c r="V635" s="48"/>
      <c r="W635" s="52"/>
      <c r="X635" s="48"/>
      <c r="Y635" s="116"/>
      <c r="Z635" s="133"/>
      <c r="AA635" s="131"/>
      <c r="AB635" s="76"/>
      <c r="AC635" s="76"/>
      <c r="AD635" s="76"/>
      <c r="AE635" s="76"/>
      <c r="AF635" s="76"/>
      <c r="AG635" s="145"/>
      <c r="AH635"/>
      <c r="AI635" s="148">
        <f t="shared" si="333"/>
        <v>0</v>
      </c>
      <c r="AJ635" s="148">
        <f t="shared" si="334"/>
        <v>0</v>
      </c>
      <c r="AK635" s="148">
        <f t="shared" si="335"/>
        <v>0</v>
      </c>
      <c r="AL635" s="148">
        <f t="shared" si="336"/>
        <v>0</v>
      </c>
      <c r="AM635" s="148">
        <f t="shared" si="337"/>
        <v>0</v>
      </c>
      <c r="AN635" s="148">
        <f t="shared" si="338"/>
        <v>0</v>
      </c>
      <c r="AO635" s="150"/>
      <c r="AP635" s="149" t="e">
        <f t="shared" si="339"/>
        <v>#DIV/0!</v>
      </c>
      <c r="AQ635" s="149" t="e">
        <f t="shared" si="340"/>
        <v>#DIV/0!</v>
      </c>
      <c r="AR635" s="149" t="e">
        <f t="shared" si="341"/>
        <v>#DIV/0!</v>
      </c>
      <c r="AS635" s="149" t="e">
        <f t="shared" si="342"/>
        <v>#DIV/0!</v>
      </c>
      <c r="AT635" s="149" t="e">
        <f t="shared" si="343"/>
        <v>#DIV/0!</v>
      </c>
      <c r="AU635" s="148">
        <f t="shared" si="344"/>
        <v>0</v>
      </c>
      <c r="AV635" s="149" t="e">
        <f t="shared" si="345"/>
        <v>#DIV/0!</v>
      </c>
      <c r="AW635" s="149" t="e">
        <f t="shared" si="346"/>
        <v>#DIV/0!</v>
      </c>
      <c r="AX635" s="149" t="e">
        <f t="shared" si="347"/>
        <v>#DIV/0!</v>
      </c>
      <c r="AY635" s="149" t="e">
        <f t="shared" si="348"/>
        <v>#DIV/0!</v>
      </c>
      <c r="AZ635" s="149" t="e">
        <f t="shared" si="349"/>
        <v>#DIV/0!</v>
      </c>
      <c r="BA635" s="148">
        <f t="shared" si="350"/>
        <v>0</v>
      </c>
      <c r="BB635" s="149" t="e">
        <f t="shared" si="351"/>
        <v>#DIV/0!</v>
      </c>
      <c r="BC635" s="149" t="e">
        <f t="shared" si="352"/>
        <v>#DIV/0!</v>
      </c>
      <c r="BD635" s="149" t="e">
        <f t="shared" si="353"/>
        <v>#DIV/0!</v>
      </c>
      <c r="BE635" s="149" t="e">
        <f t="shared" si="354"/>
        <v>#DIV/0!</v>
      </c>
      <c r="BF635" s="149" t="e">
        <f t="shared" si="355"/>
        <v>#DIV/0!</v>
      </c>
      <c r="BG635" s="148">
        <f t="shared" si="356"/>
        <v>0</v>
      </c>
      <c r="BH635" s="149" t="e">
        <f t="shared" si="357"/>
        <v>#DIV/0!</v>
      </c>
      <c r="BI635" s="149" t="e">
        <f t="shared" si="358"/>
        <v>#DIV/0!</v>
      </c>
      <c r="BJ635" s="149" t="e">
        <f t="shared" si="359"/>
        <v>#DIV/0!</v>
      </c>
      <c r="BK635" s="149" t="e">
        <f t="shared" si="360"/>
        <v>#DIV/0!</v>
      </c>
      <c r="BL635" s="149" t="e">
        <f t="shared" si="361"/>
        <v>#DIV/0!</v>
      </c>
      <c r="BM635" s="148">
        <f t="shared" si="362"/>
        <v>0</v>
      </c>
      <c r="BN635" s="149" t="e">
        <f t="shared" si="363"/>
        <v>#DIV/0!</v>
      </c>
      <c r="BO635" s="149" t="e">
        <f t="shared" si="364"/>
        <v>#DIV/0!</v>
      </c>
      <c r="BP635" s="149" t="e">
        <f t="shared" si="365"/>
        <v>#DIV/0!</v>
      </c>
      <c r="BQ635" s="149" t="e">
        <f t="shared" si="366"/>
        <v>#DIV/0!</v>
      </c>
      <c r="BR635" s="149" t="e">
        <f t="shared" si="367"/>
        <v>#DIV/0!</v>
      </c>
      <c r="BS635" s="148">
        <f t="shared" si="368"/>
        <v>0</v>
      </c>
      <c r="BT635" s="150"/>
      <c r="BU635" s="150" t="e">
        <f>VLOOKUP(I635,Lists!$D$2:$D$19,1,FALSE)</f>
        <v>#N/A</v>
      </c>
      <c r="BV635" s="150" t="e">
        <f>VLOOKUP($I635,Blends!$B$2:$B$115,1,FALSE)</f>
        <v>#N/A</v>
      </c>
      <c r="BW635" s="150"/>
      <c r="BX635" s="151">
        <f>ROUND(IF($I635="Other HFC Blend",(AA635*$L635*SUMIF(Lists!$E$2:$E$133,'Quarterly Information'!$K635,Exchange_Value)+AA635*$N635*SUMIF(Lists!$E$2:$E$133,'Quarterly Information'!$M635,Exchange_Value)+AA635*$P635*SUMIF(Lists!$E$2:$E$133,'Quarterly Information'!$O635,Exchange_Value)+AA635*$R635*SUMIF(Lists!$E$2:$E$133,'Quarterly Information'!$Q635,Exchange_Value)+AA635*$T635*SUMIF(Lists!$E$2:$E$133,'Quarterly Information'!$S635,Exchange_Value))/1000,AA635*SUMIF(Lists!$E$2:$E$133,$I635,Exchange_Value)/1000),1)</f>
        <v>0</v>
      </c>
      <c r="BY635" s="151">
        <f>ROUND(IF($I635="Other HFC Blend",(AB635*$L635*SUMIF(Lists!$E$2:$E$133,'Quarterly Information'!$K635,Exchange_Value)+AB635*$N635*SUMIF(Lists!$E$2:$E$133,'Quarterly Information'!$M635,Exchange_Value)+AB635*$P635*SUMIF(Lists!$E$2:$E$133,'Quarterly Information'!$O635,Exchange_Value)+AB635*$R635*SUMIF(Lists!$E$2:$E$133,'Quarterly Information'!$Q635,Exchange_Value)+AB635*$T635*SUMIF(Lists!$E$2:$E$133,'Quarterly Information'!$S635,Exchange_Value))/1000,AB635*SUMIF(Lists!$E$2:$E$133,$I635,Exchange_Value)/1000),1)</f>
        <v>0</v>
      </c>
      <c r="BZ635" s="151">
        <f>ROUND(IF($I635="Other HFC Blend",(AC635*$L635*SUMIF(Lists!$E$2:$E$133,'Quarterly Information'!$K635,Exchange_Value)+AC635*$N635*SUMIF(Lists!$E$2:$E$133,'Quarterly Information'!$M635,Exchange_Value)+AC635*$P635*SUMIF(Lists!$E$2:$E$133,'Quarterly Information'!$O635,Exchange_Value)+AC635*$R635*SUMIF(Lists!$E$2:$E$133,'Quarterly Information'!$Q635,Exchange_Value)+AC635*$T635*SUMIF(Lists!$E$2:$E$133,'Quarterly Information'!$S635,Exchange_Value))/1000,AC635*SUMIF(Lists!$E$2:$E$133,$I635,Exchange_Value)/1000),1)</f>
        <v>0</v>
      </c>
      <c r="CA635" s="151">
        <f>ROUND(IF($I635="Other HFC Blend",(AD635*$L635*SUMIF(Lists!$E$2:$E$133,'Quarterly Information'!$K635,Exchange_Value)+AD635*$N635*SUMIF(Lists!$E$2:$E$133,'Quarterly Information'!$M635,Exchange_Value)+AD635*$P635*SUMIF(Lists!$E$2:$E$133,'Quarterly Information'!$O635,Exchange_Value)+AD635*$R635*SUMIF(Lists!$E$2:$E$133,'Quarterly Information'!$Q635,Exchange_Value)+AD635*$T635*SUMIF(Lists!$E$2:$E$133,'Quarterly Information'!$S635,Exchange_Value))/1000,AD635*SUMIF(Lists!$E$2:$E$133,$I635,Exchange_Value)/1000),1)</f>
        <v>0</v>
      </c>
      <c r="CB635" s="151">
        <f>ROUND(IF($I635="Other HFC Blend",(AE635*$L635*SUMIF(Lists!$E$2:$E$133,'Quarterly Information'!$K635,Exchange_Value)+AE635*$N635*SUMIF(Lists!$E$2:$E$133,'Quarterly Information'!$M635,Exchange_Value)+AE635*$P635*SUMIF(Lists!$E$2:$E$133,'Quarterly Information'!$O635,Exchange_Value)+AE635*$R635*SUMIF(Lists!$E$2:$E$133,'Quarterly Information'!$Q635,Exchange_Value)+AE635*$T635*SUMIF(Lists!$E$2:$E$133,'Quarterly Information'!$S635,Exchange_Value))/1000,AE635*SUMIF(Lists!$E$2:$E$133,$I635,Exchange_Value)/1000),1)</f>
        <v>0</v>
      </c>
      <c r="CC635" s="151">
        <f>ROUND(IF($I635="Other HFC Blend",(AF635*$L635*SUMIF(Lists!$E$2:$E$133,'Quarterly Information'!$K635,Exchange_Value)+AF635*$N635*SUMIF(Lists!$E$2:$E$133,'Quarterly Information'!$M635,Exchange_Value)+AF635*$P635*SUMIF(Lists!$E$2:$E$133,'Quarterly Information'!$O635,Exchange_Value)+AF635*$R635*SUMIF(Lists!$E$2:$E$133,'Quarterly Information'!$Q635,Exchange_Value)+AF635*$T635*SUMIF(Lists!$E$2:$E$133,'Quarterly Information'!$S635,Exchange_Value))/1000,AF635*SUMIF(Lists!$E$2:$E$133,$I635,Exchange_Value)/1000),1)</f>
        <v>0</v>
      </c>
    </row>
    <row r="636" spans="1:81" ht="14.1">
      <c r="A636" s="18">
        <v>594</v>
      </c>
      <c r="B636" s="46" t="str">
        <f t="shared" si="369"/>
        <v/>
      </c>
      <c r="C636" s="72"/>
      <c r="D636" s="47"/>
      <c r="E636" s="81"/>
      <c r="F636" s="48"/>
      <c r="G636" s="49"/>
      <c r="H636" s="50"/>
      <c r="I636" s="48"/>
      <c r="J636" s="104"/>
      <c r="K636" s="109"/>
      <c r="L636" s="51"/>
      <c r="M636" s="48"/>
      <c r="N636" s="51"/>
      <c r="O636" s="48"/>
      <c r="P636" s="51"/>
      <c r="Q636" s="69"/>
      <c r="R636" s="51"/>
      <c r="S636" s="69"/>
      <c r="T636" s="110"/>
      <c r="U636" s="107"/>
      <c r="V636" s="48"/>
      <c r="W636" s="52"/>
      <c r="X636" s="48"/>
      <c r="Y636" s="116"/>
      <c r="Z636" s="133"/>
      <c r="AA636" s="131"/>
      <c r="AB636" s="76"/>
      <c r="AC636" s="76"/>
      <c r="AD636" s="76"/>
      <c r="AE636" s="76"/>
      <c r="AF636" s="76"/>
      <c r="AG636" s="145"/>
      <c r="AH636"/>
      <c r="AI636" s="148">
        <f t="shared" si="333"/>
        <v>0</v>
      </c>
      <c r="AJ636" s="148">
        <f t="shared" si="334"/>
        <v>0</v>
      </c>
      <c r="AK636" s="148">
        <f t="shared" si="335"/>
        <v>0</v>
      </c>
      <c r="AL636" s="148">
        <f t="shared" si="336"/>
        <v>0</v>
      </c>
      <c r="AM636" s="148">
        <f t="shared" si="337"/>
        <v>0</v>
      </c>
      <c r="AN636" s="148">
        <f t="shared" si="338"/>
        <v>0</v>
      </c>
      <c r="AO636" s="150"/>
      <c r="AP636" s="149" t="e">
        <f t="shared" si="339"/>
        <v>#DIV/0!</v>
      </c>
      <c r="AQ636" s="149" t="e">
        <f t="shared" si="340"/>
        <v>#DIV/0!</v>
      </c>
      <c r="AR636" s="149" t="e">
        <f t="shared" si="341"/>
        <v>#DIV/0!</v>
      </c>
      <c r="AS636" s="149" t="e">
        <f t="shared" si="342"/>
        <v>#DIV/0!</v>
      </c>
      <c r="AT636" s="149" t="e">
        <f t="shared" si="343"/>
        <v>#DIV/0!</v>
      </c>
      <c r="AU636" s="148">
        <f t="shared" si="344"/>
        <v>0</v>
      </c>
      <c r="AV636" s="149" t="e">
        <f t="shared" si="345"/>
        <v>#DIV/0!</v>
      </c>
      <c r="AW636" s="149" t="e">
        <f t="shared" si="346"/>
        <v>#DIV/0!</v>
      </c>
      <c r="AX636" s="149" t="e">
        <f t="shared" si="347"/>
        <v>#DIV/0!</v>
      </c>
      <c r="AY636" s="149" t="e">
        <f t="shared" si="348"/>
        <v>#DIV/0!</v>
      </c>
      <c r="AZ636" s="149" t="e">
        <f t="shared" si="349"/>
        <v>#DIV/0!</v>
      </c>
      <c r="BA636" s="148">
        <f t="shared" si="350"/>
        <v>0</v>
      </c>
      <c r="BB636" s="149" t="e">
        <f t="shared" si="351"/>
        <v>#DIV/0!</v>
      </c>
      <c r="BC636" s="149" t="e">
        <f t="shared" si="352"/>
        <v>#DIV/0!</v>
      </c>
      <c r="BD636" s="149" t="e">
        <f t="shared" si="353"/>
        <v>#DIV/0!</v>
      </c>
      <c r="BE636" s="149" t="e">
        <f t="shared" si="354"/>
        <v>#DIV/0!</v>
      </c>
      <c r="BF636" s="149" t="e">
        <f t="shared" si="355"/>
        <v>#DIV/0!</v>
      </c>
      <c r="BG636" s="148">
        <f t="shared" si="356"/>
        <v>0</v>
      </c>
      <c r="BH636" s="149" t="e">
        <f t="shared" si="357"/>
        <v>#DIV/0!</v>
      </c>
      <c r="BI636" s="149" t="e">
        <f t="shared" si="358"/>
        <v>#DIV/0!</v>
      </c>
      <c r="BJ636" s="149" t="e">
        <f t="shared" si="359"/>
        <v>#DIV/0!</v>
      </c>
      <c r="BK636" s="149" t="e">
        <f t="shared" si="360"/>
        <v>#DIV/0!</v>
      </c>
      <c r="BL636" s="149" t="e">
        <f t="shared" si="361"/>
        <v>#DIV/0!</v>
      </c>
      <c r="BM636" s="148">
        <f t="shared" si="362"/>
        <v>0</v>
      </c>
      <c r="BN636" s="149" t="e">
        <f t="shared" si="363"/>
        <v>#DIV/0!</v>
      </c>
      <c r="BO636" s="149" t="e">
        <f t="shared" si="364"/>
        <v>#DIV/0!</v>
      </c>
      <c r="BP636" s="149" t="e">
        <f t="shared" si="365"/>
        <v>#DIV/0!</v>
      </c>
      <c r="BQ636" s="149" t="e">
        <f t="shared" si="366"/>
        <v>#DIV/0!</v>
      </c>
      <c r="BR636" s="149" t="e">
        <f t="shared" si="367"/>
        <v>#DIV/0!</v>
      </c>
      <c r="BS636" s="148">
        <f t="shared" si="368"/>
        <v>0</v>
      </c>
      <c r="BT636" s="150"/>
      <c r="BU636" s="150" t="e">
        <f>VLOOKUP(I636,Lists!$D$2:$D$19,1,FALSE)</f>
        <v>#N/A</v>
      </c>
      <c r="BV636" s="150" t="e">
        <f>VLOOKUP($I636,Blends!$B$2:$B$115,1,FALSE)</f>
        <v>#N/A</v>
      </c>
      <c r="BW636" s="150"/>
      <c r="BX636" s="151">
        <f>ROUND(IF($I636="Other HFC Blend",(AA636*$L636*SUMIF(Lists!$E$2:$E$133,'Quarterly Information'!$K636,Exchange_Value)+AA636*$N636*SUMIF(Lists!$E$2:$E$133,'Quarterly Information'!$M636,Exchange_Value)+AA636*$P636*SUMIF(Lists!$E$2:$E$133,'Quarterly Information'!$O636,Exchange_Value)+AA636*$R636*SUMIF(Lists!$E$2:$E$133,'Quarterly Information'!$Q636,Exchange_Value)+AA636*$T636*SUMIF(Lists!$E$2:$E$133,'Quarterly Information'!$S636,Exchange_Value))/1000,AA636*SUMIF(Lists!$E$2:$E$133,$I636,Exchange_Value)/1000),1)</f>
        <v>0</v>
      </c>
      <c r="BY636" s="151">
        <f>ROUND(IF($I636="Other HFC Blend",(AB636*$L636*SUMIF(Lists!$E$2:$E$133,'Quarterly Information'!$K636,Exchange_Value)+AB636*$N636*SUMIF(Lists!$E$2:$E$133,'Quarterly Information'!$M636,Exchange_Value)+AB636*$P636*SUMIF(Lists!$E$2:$E$133,'Quarterly Information'!$O636,Exchange_Value)+AB636*$R636*SUMIF(Lists!$E$2:$E$133,'Quarterly Information'!$Q636,Exchange_Value)+AB636*$T636*SUMIF(Lists!$E$2:$E$133,'Quarterly Information'!$S636,Exchange_Value))/1000,AB636*SUMIF(Lists!$E$2:$E$133,$I636,Exchange_Value)/1000),1)</f>
        <v>0</v>
      </c>
      <c r="BZ636" s="151">
        <f>ROUND(IF($I636="Other HFC Blend",(AC636*$L636*SUMIF(Lists!$E$2:$E$133,'Quarterly Information'!$K636,Exchange_Value)+AC636*$N636*SUMIF(Lists!$E$2:$E$133,'Quarterly Information'!$M636,Exchange_Value)+AC636*$P636*SUMIF(Lists!$E$2:$E$133,'Quarterly Information'!$O636,Exchange_Value)+AC636*$R636*SUMIF(Lists!$E$2:$E$133,'Quarterly Information'!$Q636,Exchange_Value)+AC636*$T636*SUMIF(Lists!$E$2:$E$133,'Quarterly Information'!$S636,Exchange_Value))/1000,AC636*SUMIF(Lists!$E$2:$E$133,$I636,Exchange_Value)/1000),1)</f>
        <v>0</v>
      </c>
      <c r="CA636" s="151">
        <f>ROUND(IF($I636="Other HFC Blend",(AD636*$L636*SUMIF(Lists!$E$2:$E$133,'Quarterly Information'!$K636,Exchange_Value)+AD636*$N636*SUMIF(Lists!$E$2:$E$133,'Quarterly Information'!$M636,Exchange_Value)+AD636*$P636*SUMIF(Lists!$E$2:$E$133,'Quarterly Information'!$O636,Exchange_Value)+AD636*$R636*SUMIF(Lists!$E$2:$E$133,'Quarterly Information'!$Q636,Exchange_Value)+AD636*$T636*SUMIF(Lists!$E$2:$E$133,'Quarterly Information'!$S636,Exchange_Value))/1000,AD636*SUMIF(Lists!$E$2:$E$133,$I636,Exchange_Value)/1000),1)</f>
        <v>0</v>
      </c>
      <c r="CB636" s="151">
        <f>ROUND(IF($I636="Other HFC Blend",(AE636*$L636*SUMIF(Lists!$E$2:$E$133,'Quarterly Information'!$K636,Exchange_Value)+AE636*$N636*SUMIF(Lists!$E$2:$E$133,'Quarterly Information'!$M636,Exchange_Value)+AE636*$P636*SUMIF(Lists!$E$2:$E$133,'Quarterly Information'!$O636,Exchange_Value)+AE636*$R636*SUMIF(Lists!$E$2:$E$133,'Quarterly Information'!$Q636,Exchange_Value)+AE636*$T636*SUMIF(Lists!$E$2:$E$133,'Quarterly Information'!$S636,Exchange_Value))/1000,AE636*SUMIF(Lists!$E$2:$E$133,$I636,Exchange_Value)/1000),1)</f>
        <v>0</v>
      </c>
      <c r="CC636" s="151">
        <f>ROUND(IF($I636="Other HFC Blend",(AF636*$L636*SUMIF(Lists!$E$2:$E$133,'Quarterly Information'!$K636,Exchange_Value)+AF636*$N636*SUMIF(Lists!$E$2:$E$133,'Quarterly Information'!$M636,Exchange_Value)+AF636*$P636*SUMIF(Lists!$E$2:$E$133,'Quarterly Information'!$O636,Exchange_Value)+AF636*$R636*SUMIF(Lists!$E$2:$E$133,'Quarterly Information'!$Q636,Exchange_Value)+AF636*$T636*SUMIF(Lists!$E$2:$E$133,'Quarterly Information'!$S636,Exchange_Value))/1000,AF636*SUMIF(Lists!$E$2:$E$133,$I636,Exchange_Value)/1000),1)</f>
        <v>0</v>
      </c>
    </row>
    <row r="637" spans="1:81" ht="14.1">
      <c r="A637" s="18">
        <v>595</v>
      </c>
      <c r="B637" s="46" t="str">
        <f t="shared" si="369"/>
        <v/>
      </c>
      <c r="C637" s="72"/>
      <c r="D637" s="47"/>
      <c r="E637" s="81"/>
      <c r="F637" s="48"/>
      <c r="G637" s="49"/>
      <c r="H637" s="50"/>
      <c r="I637" s="48"/>
      <c r="J637" s="104"/>
      <c r="K637" s="109"/>
      <c r="L637" s="51"/>
      <c r="M637" s="48"/>
      <c r="N637" s="51"/>
      <c r="O637" s="48"/>
      <c r="P637" s="51"/>
      <c r="Q637" s="69"/>
      <c r="R637" s="51"/>
      <c r="S637" s="69"/>
      <c r="T637" s="110"/>
      <c r="U637" s="107"/>
      <c r="V637" s="48"/>
      <c r="W637" s="52"/>
      <c r="X637" s="48"/>
      <c r="Y637" s="116"/>
      <c r="Z637" s="133"/>
      <c r="AA637" s="131"/>
      <c r="AB637" s="76"/>
      <c r="AC637" s="76"/>
      <c r="AD637" s="76"/>
      <c r="AE637" s="76"/>
      <c r="AF637" s="76"/>
      <c r="AG637" s="145"/>
      <c r="AH637"/>
      <c r="AI637" s="148">
        <f t="shared" si="333"/>
        <v>0</v>
      </c>
      <c r="AJ637" s="148">
        <f t="shared" si="334"/>
        <v>0</v>
      </c>
      <c r="AK637" s="148">
        <f t="shared" si="335"/>
        <v>0</v>
      </c>
      <c r="AL637" s="148">
        <f t="shared" si="336"/>
        <v>0</v>
      </c>
      <c r="AM637" s="148">
        <f t="shared" si="337"/>
        <v>0</v>
      </c>
      <c r="AN637" s="148">
        <f t="shared" si="338"/>
        <v>0</v>
      </c>
      <c r="AO637" s="150"/>
      <c r="AP637" s="149" t="e">
        <f t="shared" si="339"/>
        <v>#DIV/0!</v>
      </c>
      <c r="AQ637" s="149" t="e">
        <f t="shared" si="340"/>
        <v>#DIV/0!</v>
      </c>
      <c r="AR637" s="149" t="e">
        <f t="shared" si="341"/>
        <v>#DIV/0!</v>
      </c>
      <c r="AS637" s="149" t="e">
        <f t="shared" si="342"/>
        <v>#DIV/0!</v>
      </c>
      <c r="AT637" s="149" t="e">
        <f t="shared" si="343"/>
        <v>#DIV/0!</v>
      </c>
      <c r="AU637" s="148">
        <f t="shared" si="344"/>
        <v>0</v>
      </c>
      <c r="AV637" s="149" t="e">
        <f t="shared" si="345"/>
        <v>#DIV/0!</v>
      </c>
      <c r="AW637" s="149" t="e">
        <f t="shared" si="346"/>
        <v>#DIV/0!</v>
      </c>
      <c r="AX637" s="149" t="e">
        <f t="shared" si="347"/>
        <v>#DIV/0!</v>
      </c>
      <c r="AY637" s="149" t="e">
        <f t="shared" si="348"/>
        <v>#DIV/0!</v>
      </c>
      <c r="AZ637" s="149" t="e">
        <f t="shared" si="349"/>
        <v>#DIV/0!</v>
      </c>
      <c r="BA637" s="148">
        <f t="shared" si="350"/>
        <v>0</v>
      </c>
      <c r="BB637" s="149" t="e">
        <f t="shared" si="351"/>
        <v>#DIV/0!</v>
      </c>
      <c r="BC637" s="149" t="e">
        <f t="shared" si="352"/>
        <v>#DIV/0!</v>
      </c>
      <c r="BD637" s="149" t="e">
        <f t="shared" si="353"/>
        <v>#DIV/0!</v>
      </c>
      <c r="BE637" s="149" t="e">
        <f t="shared" si="354"/>
        <v>#DIV/0!</v>
      </c>
      <c r="BF637" s="149" t="e">
        <f t="shared" si="355"/>
        <v>#DIV/0!</v>
      </c>
      <c r="BG637" s="148">
        <f t="shared" si="356"/>
        <v>0</v>
      </c>
      <c r="BH637" s="149" t="e">
        <f t="shared" si="357"/>
        <v>#DIV/0!</v>
      </c>
      <c r="BI637" s="149" t="e">
        <f t="shared" si="358"/>
        <v>#DIV/0!</v>
      </c>
      <c r="BJ637" s="149" t="e">
        <f t="shared" si="359"/>
        <v>#DIV/0!</v>
      </c>
      <c r="BK637" s="149" t="e">
        <f t="shared" si="360"/>
        <v>#DIV/0!</v>
      </c>
      <c r="BL637" s="149" t="e">
        <f t="shared" si="361"/>
        <v>#DIV/0!</v>
      </c>
      <c r="BM637" s="148">
        <f t="shared" si="362"/>
        <v>0</v>
      </c>
      <c r="BN637" s="149" t="e">
        <f t="shared" si="363"/>
        <v>#DIV/0!</v>
      </c>
      <c r="BO637" s="149" t="e">
        <f t="shared" si="364"/>
        <v>#DIV/0!</v>
      </c>
      <c r="BP637" s="149" t="e">
        <f t="shared" si="365"/>
        <v>#DIV/0!</v>
      </c>
      <c r="BQ637" s="149" t="e">
        <f t="shared" si="366"/>
        <v>#DIV/0!</v>
      </c>
      <c r="BR637" s="149" t="e">
        <f t="shared" si="367"/>
        <v>#DIV/0!</v>
      </c>
      <c r="BS637" s="148">
        <f t="shared" si="368"/>
        <v>0</v>
      </c>
      <c r="BT637" s="150"/>
      <c r="BU637" s="150" t="e">
        <f>VLOOKUP(I637,Lists!$D$2:$D$19,1,FALSE)</f>
        <v>#N/A</v>
      </c>
      <c r="BV637" s="150" t="e">
        <f>VLOOKUP($I637,Blends!$B$2:$B$115,1,FALSE)</f>
        <v>#N/A</v>
      </c>
      <c r="BW637" s="150"/>
      <c r="BX637" s="151">
        <f>ROUND(IF($I637="Other HFC Blend",(AA637*$L637*SUMIF(Lists!$E$2:$E$133,'Quarterly Information'!$K637,Exchange_Value)+AA637*$N637*SUMIF(Lists!$E$2:$E$133,'Quarterly Information'!$M637,Exchange_Value)+AA637*$P637*SUMIF(Lists!$E$2:$E$133,'Quarterly Information'!$O637,Exchange_Value)+AA637*$R637*SUMIF(Lists!$E$2:$E$133,'Quarterly Information'!$Q637,Exchange_Value)+AA637*$T637*SUMIF(Lists!$E$2:$E$133,'Quarterly Information'!$S637,Exchange_Value))/1000,AA637*SUMIF(Lists!$E$2:$E$133,$I637,Exchange_Value)/1000),1)</f>
        <v>0</v>
      </c>
      <c r="BY637" s="151">
        <f>ROUND(IF($I637="Other HFC Blend",(AB637*$L637*SUMIF(Lists!$E$2:$E$133,'Quarterly Information'!$K637,Exchange_Value)+AB637*$N637*SUMIF(Lists!$E$2:$E$133,'Quarterly Information'!$M637,Exchange_Value)+AB637*$P637*SUMIF(Lists!$E$2:$E$133,'Quarterly Information'!$O637,Exchange_Value)+AB637*$R637*SUMIF(Lists!$E$2:$E$133,'Quarterly Information'!$Q637,Exchange_Value)+AB637*$T637*SUMIF(Lists!$E$2:$E$133,'Quarterly Information'!$S637,Exchange_Value))/1000,AB637*SUMIF(Lists!$E$2:$E$133,$I637,Exchange_Value)/1000),1)</f>
        <v>0</v>
      </c>
      <c r="BZ637" s="151">
        <f>ROUND(IF($I637="Other HFC Blend",(AC637*$L637*SUMIF(Lists!$E$2:$E$133,'Quarterly Information'!$K637,Exchange_Value)+AC637*$N637*SUMIF(Lists!$E$2:$E$133,'Quarterly Information'!$M637,Exchange_Value)+AC637*$P637*SUMIF(Lists!$E$2:$E$133,'Quarterly Information'!$O637,Exchange_Value)+AC637*$R637*SUMIF(Lists!$E$2:$E$133,'Quarterly Information'!$Q637,Exchange_Value)+AC637*$T637*SUMIF(Lists!$E$2:$E$133,'Quarterly Information'!$S637,Exchange_Value))/1000,AC637*SUMIF(Lists!$E$2:$E$133,$I637,Exchange_Value)/1000),1)</f>
        <v>0</v>
      </c>
      <c r="CA637" s="151">
        <f>ROUND(IF($I637="Other HFC Blend",(AD637*$L637*SUMIF(Lists!$E$2:$E$133,'Quarterly Information'!$K637,Exchange_Value)+AD637*$N637*SUMIF(Lists!$E$2:$E$133,'Quarterly Information'!$M637,Exchange_Value)+AD637*$P637*SUMIF(Lists!$E$2:$E$133,'Quarterly Information'!$O637,Exchange_Value)+AD637*$R637*SUMIF(Lists!$E$2:$E$133,'Quarterly Information'!$Q637,Exchange_Value)+AD637*$T637*SUMIF(Lists!$E$2:$E$133,'Quarterly Information'!$S637,Exchange_Value))/1000,AD637*SUMIF(Lists!$E$2:$E$133,$I637,Exchange_Value)/1000),1)</f>
        <v>0</v>
      </c>
      <c r="CB637" s="151">
        <f>ROUND(IF($I637="Other HFC Blend",(AE637*$L637*SUMIF(Lists!$E$2:$E$133,'Quarterly Information'!$K637,Exchange_Value)+AE637*$N637*SUMIF(Lists!$E$2:$E$133,'Quarterly Information'!$M637,Exchange_Value)+AE637*$P637*SUMIF(Lists!$E$2:$E$133,'Quarterly Information'!$O637,Exchange_Value)+AE637*$R637*SUMIF(Lists!$E$2:$E$133,'Quarterly Information'!$Q637,Exchange_Value)+AE637*$T637*SUMIF(Lists!$E$2:$E$133,'Quarterly Information'!$S637,Exchange_Value))/1000,AE637*SUMIF(Lists!$E$2:$E$133,$I637,Exchange_Value)/1000),1)</f>
        <v>0</v>
      </c>
      <c r="CC637" s="151">
        <f>ROUND(IF($I637="Other HFC Blend",(AF637*$L637*SUMIF(Lists!$E$2:$E$133,'Quarterly Information'!$K637,Exchange_Value)+AF637*$N637*SUMIF(Lists!$E$2:$E$133,'Quarterly Information'!$M637,Exchange_Value)+AF637*$P637*SUMIF(Lists!$E$2:$E$133,'Quarterly Information'!$O637,Exchange_Value)+AF637*$R637*SUMIF(Lists!$E$2:$E$133,'Quarterly Information'!$Q637,Exchange_Value)+AF637*$T637*SUMIF(Lists!$E$2:$E$133,'Quarterly Information'!$S637,Exchange_Value))/1000,AF637*SUMIF(Lists!$E$2:$E$133,$I637,Exchange_Value)/1000),1)</f>
        <v>0</v>
      </c>
    </row>
    <row r="638" spans="1:81" ht="14.1">
      <c r="A638" s="18">
        <v>596</v>
      </c>
      <c r="B638" s="46" t="str">
        <f t="shared" si="369"/>
        <v/>
      </c>
      <c r="C638" s="72"/>
      <c r="D638" s="47"/>
      <c r="E638" s="81"/>
      <c r="F638" s="48"/>
      <c r="G638" s="49"/>
      <c r="H638" s="50"/>
      <c r="I638" s="48"/>
      <c r="J638" s="104"/>
      <c r="K638" s="109"/>
      <c r="L638" s="51"/>
      <c r="M638" s="48"/>
      <c r="N638" s="51"/>
      <c r="O638" s="48"/>
      <c r="P638" s="51"/>
      <c r="Q638" s="69"/>
      <c r="R638" s="51"/>
      <c r="S638" s="69"/>
      <c r="T638" s="110"/>
      <c r="U638" s="107"/>
      <c r="V638" s="48"/>
      <c r="W638" s="52"/>
      <c r="X638" s="48"/>
      <c r="Y638" s="116"/>
      <c r="Z638" s="133"/>
      <c r="AA638" s="131"/>
      <c r="AB638" s="76"/>
      <c r="AC638" s="76"/>
      <c r="AD638" s="76"/>
      <c r="AE638" s="76"/>
      <c r="AF638" s="76"/>
      <c r="AG638" s="145"/>
      <c r="AH638"/>
      <c r="AI638" s="148">
        <f t="shared" si="333"/>
        <v>0</v>
      </c>
      <c r="AJ638" s="148">
        <f t="shared" si="334"/>
        <v>0</v>
      </c>
      <c r="AK638" s="148">
        <f t="shared" si="335"/>
        <v>0</v>
      </c>
      <c r="AL638" s="148">
        <f t="shared" si="336"/>
        <v>0</v>
      </c>
      <c r="AM638" s="148">
        <f t="shared" si="337"/>
        <v>0</v>
      </c>
      <c r="AN638" s="148">
        <f t="shared" si="338"/>
        <v>0</v>
      </c>
      <c r="AO638" s="150"/>
      <c r="AP638" s="149" t="e">
        <f t="shared" si="339"/>
        <v>#DIV/0!</v>
      </c>
      <c r="AQ638" s="149" t="e">
        <f t="shared" si="340"/>
        <v>#DIV/0!</v>
      </c>
      <c r="AR638" s="149" t="e">
        <f t="shared" si="341"/>
        <v>#DIV/0!</v>
      </c>
      <c r="AS638" s="149" t="e">
        <f t="shared" si="342"/>
        <v>#DIV/0!</v>
      </c>
      <c r="AT638" s="149" t="e">
        <f t="shared" si="343"/>
        <v>#DIV/0!</v>
      </c>
      <c r="AU638" s="148">
        <f t="shared" si="344"/>
        <v>0</v>
      </c>
      <c r="AV638" s="149" t="e">
        <f t="shared" si="345"/>
        <v>#DIV/0!</v>
      </c>
      <c r="AW638" s="149" t="e">
        <f t="shared" si="346"/>
        <v>#DIV/0!</v>
      </c>
      <c r="AX638" s="149" t="e">
        <f t="shared" si="347"/>
        <v>#DIV/0!</v>
      </c>
      <c r="AY638" s="149" t="e">
        <f t="shared" si="348"/>
        <v>#DIV/0!</v>
      </c>
      <c r="AZ638" s="149" t="e">
        <f t="shared" si="349"/>
        <v>#DIV/0!</v>
      </c>
      <c r="BA638" s="148">
        <f t="shared" si="350"/>
        <v>0</v>
      </c>
      <c r="BB638" s="149" t="e">
        <f t="shared" si="351"/>
        <v>#DIV/0!</v>
      </c>
      <c r="BC638" s="149" t="e">
        <f t="shared" si="352"/>
        <v>#DIV/0!</v>
      </c>
      <c r="BD638" s="149" t="e">
        <f t="shared" si="353"/>
        <v>#DIV/0!</v>
      </c>
      <c r="BE638" s="149" t="e">
        <f t="shared" si="354"/>
        <v>#DIV/0!</v>
      </c>
      <c r="BF638" s="149" t="e">
        <f t="shared" si="355"/>
        <v>#DIV/0!</v>
      </c>
      <c r="BG638" s="148">
        <f t="shared" si="356"/>
        <v>0</v>
      </c>
      <c r="BH638" s="149" t="e">
        <f t="shared" si="357"/>
        <v>#DIV/0!</v>
      </c>
      <c r="BI638" s="149" t="e">
        <f t="shared" si="358"/>
        <v>#DIV/0!</v>
      </c>
      <c r="BJ638" s="149" t="e">
        <f t="shared" si="359"/>
        <v>#DIV/0!</v>
      </c>
      <c r="BK638" s="149" t="e">
        <f t="shared" si="360"/>
        <v>#DIV/0!</v>
      </c>
      <c r="BL638" s="149" t="e">
        <f t="shared" si="361"/>
        <v>#DIV/0!</v>
      </c>
      <c r="BM638" s="148">
        <f t="shared" si="362"/>
        <v>0</v>
      </c>
      <c r="BN638" s="149" t="e">
        <f t="shared" si="363"/>
        <v>#DIV/0!</v>
      </c>
      <c r="BO638" s="149" t="e">
        <f t="shared" si="364"/>
        <v>#DIV/0!</v>
      </c>
      <c r="BP638" s="149" t="e">
        <f t="shared" si="365"/>
        <v>#DIV/0!</v>
      </c>
      <c r="BQ638" s="149" t="e">
        <f t="shared" si="366"/>
        <v>#DIV/0!</v>
      </c>
      <c r="BR638" s="149" t="e">
        <f t="shared" si="367"/>
        <v>#DIV/0!</v>
      </c>
      <c r="BS638" s="148">
        <f t="shared" si="368"/>
        <v>0</v>
      </c>
      <c r="BT638" s="150"/>
      <c r="BU638" s="150" t="e">
        <f>VLOOKUP(I638,Lists!$D$2:$D$19,1,FALSE)</f>
        <v>#N/A</v>
      </c>
      <c r="BV638" s="150" t="e">
        <f>VLOOKUP($I638,Blends!$B$2:$B$115,1,FALSE)</f>
        <v>#N/A</v>
      </c>
      <c r="BW638" s="150"/>
      <c r="BX638" s="151">
        <f>ROUND(IF($I638="Other HFC Blend",(AA638*$L638*SUMIF(Lists!$E$2:$E$133,'Quarterly Information'!$K638,Exchange_Value)+AA638*$N638*SUMIF(Lists!$E$2:$E$133,'Quarterly Information'!$M638,Exchange_Value)+AA638*$P638*SUMIF(Lists!$E$2:$E$133,'Quarterly Information'!$O638,Exchange_Value)+AA638*$R638*SUMIF(Lists!$E$2:$E$133,'Quarterly Information'!$Q638,Exchange_Value)+AA638*$T638*SUMIF(Lists!$E$2:$E$133,'Quarterly Information'!$S638,Exchange_Value))/1000,AA638*SUMIF(Lists!$E$2:$E$133,$I638,Exchange_Value)/1000),1)</f>
        <v>0</v>
      </c>
      <c r="BY638" s="151">
        <f>ROUND(IF($I638="Other HFC Blend",(AB638*$L638*SUMIF(Lists!$E$2:$E$133,'Quarterly Information'!$K638,Exchange_Value)+AB638*$N638*SUMIF(Lists!$E$2:$E$133,'Quarterly Information'!$M638,Exchange_Value)+AB638*$P638*SUMIF(Lists!$E$2:$E$133,'Quarterly Information'!$O638,Exchange_Value)+AB638*$R638*SUMIF(Lists!$E$2:$E$133,'Quarterly Information'!$Q638,Exchange_Value)+AB638*$T638*SUMIF(Lists!$E$2:$E$133,'Quarterly Information'!$S638,Exchange_Value))/1000,AB638*SUMIF(Lists!$E$2:$E$133,$I638,Exchange_Value)/1000),1)</f>
        <v>0</v>
      </c>
      <c r="BZ638" s="151">
        <f>ROUND(IF($I638="Other HFC Blend",(AC638*$L638*SUMIF(Lists!$E$2:$E$133,'Quarterly Information'!$K638,Exchange_Value)+AC638*$N638*SUMIF(Lists!$E$2:$E$133,'Quarterly Information'!$M638,Exchange_Value)+AC638*$P638*SUMIF(Lists!$E$2:$E$133,'Quarterly Information'!$O638,Exchange_Value)+AC638*$R638*SUMIF(Lists!$E$2:$E$133,'Quarterly Information'!$Q638,Exchange_Value)+AC638*$T638*SUMIF(Lists!$E$2:$E$133,'Quarterly Information'!$S638,Exchange_Value))/1000,AC638*SUMIF(Lists!$E$2:$E$133,$I638,Exchange_Value)/1000),1)</f>
        <v>0</v>
      </c>
      <c r="CA638" s="151">
        <f>ROUND(IF($I638="Other HFC Blend",(AD638*$L638*SUMIF(Lists!$E$2:$E$133,'Quarterly Information'!$K638,Exchange_Value)+AD638*$N638*SUMIF(Lists!$E$2:$E$133,'Quarterly Information'!$M638,Exchange_Value)+AD638*$P638*SUMIF(Lists!$E$2:$E$133,'Quarterly Information'!$O638,Exchange_Value)+AD638*$R638*SUMIF(Lists!$E$2:$E$133,'Quarterly Information'!$Q638,Exchange_Value)+AD638*$T638*SUMIF(Lists!$E$2:$E$133,'Quarterly Information'!$S638,Exchange_Value))/1000,AD638*SUMIF(Lists!$E$2:$E$133,$I638,Exchange_Value)/1000),1)</f>
        <v>0</v>
      </c>
      <c r="CB638" s="151">
        <f>ROUND(IF($I638="Other HFC Blend",(AE638*$L638*SUMIF(Lists!$E$2:$E$133,'Quarterly Information'!$K638,Exchange_Value)+AE638*$N638*SUMIF(Lists!$E$2:$E$133,'Quarterly Information'!$M638,Exchange_Value)+AE638*$P638*SUMIF(Lists!$E$2:$E$133,'Quarterly Information'!$O638,Exchange_Value)+AE638*$R638*SUMIF(Lists!$E$2:$E$133,'Quarterly Information'!$Q638,Exchange_Value)+AE638*$T638*SUMIF(Lists!$E$2:$E$133,'Quarterly Information'!$S638,Exchange_Value))/1000,AE638*SUMIF(Lists!$E$2:$E$133,$I638,Exchange_Value)/1000),1)</f>
        <v>0</v>
      </c>
      <c r="CC638" s="151">
        <f>ROUND(IF($I638="Other HFC Blend",(AF638*$L638*SUMIF(Lists!$E$2:$E$133,'Quarterly Information'!$K638,Exchange_Value)+AF638*$N638*SUMIF(Lists!$E$2:$E$133,'Quarterly Information'!$M638,Exchange_Value)+AF638*$P638*SUMIF(Lists!$E$2:$E$133,'Quarterly Information'!$O638,Exchange_Value)+AF638*$R638*SUMIF(Lists!$E$2:$E$133,'Quarterly Information'!$Q638,Exchange_Value)+AF638*$T638*SUMIF(Lists!$E$2:$E$133,'Quarterly Information'!$S638,Exchange_Value))/1000,AF638*SUMIF(Lists!$E$2:$E$133,$I638,Exchange_Value)/1000),1)</f>
        <v>0</v>
      </c>
    </row>
    <row r="639" spans="1:81" ht="14.1">
      <c r="A639" s="18">
        <v>597</v>
      </c>
      <c r="B639" s="46" t="str">
        <f t="shared" si="369"/>
        <v/>
      </c>
      <c r="C639" s="72"/>
      <c r="D639" s="47"/>
      <c r="E639" s="81"/>
      <c r="F639" s="48"/>
      <c r="G639" s="49"/>
      <c r="H639" s="50"/>
      <c r="I639" s="48"/>
      <c r="J639" s="104"/>
      <c r="K639" s="109"/>
      <c r="L639" s="51"/>
      <c r="M639" s="48"/>
      <c r="N639" s="51"/>
      <c r="O639" s="48"/>
      <c r="P639" s="51"/>
      <c r="Q639" s="69"/>
      <c r="R639" s="51"/>
      <c r="S639" s="69"/>
      <c r="T639" s="110"/>
      <c r="U639" s="107"/>
      <c r="V639" s="48"/>
      <c r="W639" s="52"/>
      <c r="X639" s="48"/>
      <c r="Y639" s="116"/>
      <c r="Z639" s="133"/>
      <c r="AA639" s="131"/>
      <c r="AB639" s="76"/>
      <c r="AC639" s="76"/>
      <c r="AD639" s="76"/>
      <c r="AE639" s="76"/>
      <c r="AF639" s="76"/>
      <c r="AG639" s="145"/>
      <c r="AH639"/>
      <c r="AI639" s="148">
        <f t="shared" si="333"/>
        <v>0</v>
      </c>
      <c r="AJ639" s="148">
        <f t="shared" si="334"/>
        <v>0</v>
      </c>
      <c r="AK639" s="148">
        <f t="shared" si="335"/>
        <v>0</v>
      </c>
      <c r="AL639" s="148">
        <f t="shared" si="336"/>
        <v>0</v>
      </c>
      <c r="AM639" s="148">
        <f t="shared" si="337"/>
        <v>0</v>
      </c>
      <c r="AN639" s="148">
        <f t="shared" si="338"/>
        <v>0</v>
      </c>
      <c r="AO639" s="150"/>
      <c r="AP639" s="149" t="e">
        <f t="shared" si="339"/>
        <v>#DIV/0!</v>
      </c>
      <c r="AQ639" s="149" t="e">
        <f t="shared" si="340"/>
        <v>#DIV/0!</v>
      </c>
      <c r="AR639" s="149" t="e">
        <f t="shared" si="341"/>
        <v>#DIV/0!</v>
      </c>
      <c r="AS639" s="149" t="e">
        <f t="shared" si="342"/>
        <v>#DIV/0!</v>
      </c>
      <c r="AT639" s="149" t="e">
        <f t="shared" si="343"/>
        <v>#DIV/0!</v>
      </c>
      <c r="AU639" s="148">
        <f t="shared" si="344"/>
        <v>0</v>
      </c>
      <c r="AV639" s="149" t="e">
        <f t="shared" si="345"/>
        <v>#DIV/0!</v>
      </c>
      <c r="AW639" s="149" t="e">
        <f t="shared" si="346"/>
        <v>#DIV/0!</v>
      </c>
      <c r="AX639" s="149" t="e">
        <f t="shared" si="347"/>
        <v>#DIV/0!</v>
      </c>
      <c r="AY639" s="149" t="e">
        <f t="shared" si="348"/>
        <v>#DIV/0!</v>
      </c>
      <c r="AZ639" s="149" t="e">
        <f t="shared" si="349"/>
        <v>#DIV/0!</v>
      </c>
      <c r="BA639" s="148">
        <f t="shared" si="350"/>
        <v>0</v>
      </c>
      <c r="BB639" s="149" t="e">
        <f t="shared" si="351"/>
        <v>#DIV/0!</v>
      </c>
      <c r="BC639" s="149" t="e">
        <f t="shared" si="352"/>
        <v>#DIV/0!</v>
      </c>
      <c r="BD639" s="149" t="e">
        <f t="shared" si="353"/>
        <v>#DIV/0!</v>
      </c>
      <c r="BE639" s="149" t="e">
        <f t="shared" si="354"/>
        <v>#DIV/0!</v>
      </c>
      <c r="BF639" s="149" t="e">
        <f t="shared" si="355"/>
        <v>#DIV/0!</v>
      </c>
      <c r="BG639" s="148">
        <f t="shared" si="356"/>
        <v>0</v>
      </c>
      <c r="BH639" s="149" t="e">
        <f t="shared" si="357"/>
        <v>#DIV/0!</v>
      </c>
      <c r="BI639" s="149" t="e">
        <f t="shared" si="358"/>
        <v>#DIV/0!</v>
      </c>
      <c r="BJ639" s="149" t="e">
        <f t="shared" si="359"/>
        <v>#DIV/0!</v>
      </c>
      <c r="BK639" s="149" t="e">
        <f t="shared" si="360"/>
        <v>#DIV/0!</v>
      </c>
      <c r="BL639" s="149" t="e">
        <f t="shared" si="361"/>
        <v>#DIV/0!</v>
      </c>
      <c r="BM639" s="148">
        <f t="shared" si="362"/>
        <v>0</v>
      </c>
      <c r="BN639" s="149" t="e">
        <f t="shared" si="363"/>
        <v>#DIV/0!</v>
      </c>
      <c r="BO639" s="149" t="e">
        <f t="shared" si="364"/>
        <v>#DIV/0!</v>
      </c>
      <c r="BP639" s="149" t="e">
        <f t="shared" si="365"/>
        <v>#DIV/0!</v>
      </c>
      <c r="BQ639" s="149" t="e">
        <f t="shared" si="366"/>
        <v>#DIV/0!</v>
      </c>
      <c r="BR639" s="149" t="e">
        <f t="shared" si="367"/>
        <v>#DIV/0!</v>
      </c>
      <c r="BS639" s="148">
        <f t="shared" si="368"/>
        <v>0</v>
      </c>
      <c r="BT639" s="150"/>
      <c r="BU639" s="150" t="e">
        <f>VLOOKUP(I639,Lists!$D$2:$D$19,1,FALSE)</f>
        <v>#N/A</v>
      </c>
      <c r="BV639" s="150" t="e">
        <f>VLOOKUP($I639,Blends!$B$2:$B$115,1,FALSE)</f>
        <v>#N/A</v>
      </c>
      <c r="BW639" s="150"/>
      <c r="BX639" s="151">
        <f>ROUND(IF($I639="Other HFC Blend",(AA639*$L639*SUMIF(Lists!$E$2:$E$133,'Quarterly Information'!$K639,Exchange_Value)+AA639*$N639*SUMIF(Lists!$E$2:$E$133,'Quarterly Information'!$M639,Exchange_Value)+AA639*$P639*SUMIF(Lists!$E$2:$E$133,'Quarterly Information'!$O639,Exchange_Value)+AA639*$R639*SUMIF(Lists!$E$2:$E$133,'Quarterly Information'!$Q639,Exchange_Value)+AA639*$T639*SUMIF(Lists!$E$2:$E$133,'Quarterly Information'!$S639,Exchange_Value))/1000,AA639*SUMIF(Lists!$E$2:$E$133,$I639,Exchange_Value)/1000),1)</f>
        <v>0</v>
      </c>
      <c r="BY639" s="151">
        <f>ROUND(IF($I639="Other HFC Blend",(AB639*$L639*SUMIF(Lists!$E$2:$E$133,'Quarterly Information'!$K639,Exchange_Value)+AB639*$N639*SUMIF(Lists!$E$2:$E$133,'Quarterly Information'!$M639,Exchange_Value)+AB639*$P639*SUMIF(Lists!$E$2:$E$133,'Quarterly Information'!$O639,Exchange_Value)+AB639*$R639*SUMIF(Lists!$E$2:$E$133,'Quarterly Information'!$Q639,Exchange_Value)+AB639*$T639*SUMIF(Lists!$E$2:$E$133,'Quarterly Information'!$S639,Exchange_Value))/1000,AB639*SUMIF(Lists!$E$2:$E$133,$I639,Exchange_Value)/1000),1)</f>
        <v>0</v>
      </c>
      <c r="BZ639" s="151">
        <f>ROUND(IF($I639="Other HFC Blend",(AC639*$L639*SUMIF(Lists!$E$2:$E$133,'Quarterly Information'!$K639,Exchange_Value)+AC639*$N639*SUMIF(Lists!$E$2:$E$133,'Quarterly Information'!$M639,Exchange_Value)+AC639*$P639*SUMIF(Lists!$E$2:$E$133,'Quarterly Information'!$O639,Exchange_Value)+AC639*$R639*SUMIF(Lists!$E$2:$E$133,'Quarterly Information'!$Q639,Exchange_Value)+AC639*$T639*SUMIF(Lists!$E$2:$E$133,'Quarterly Information'!$S639,Exchange_Value))/1000,AC639*SUMIF(Lists!$E$2:$E$133,$I639,Exchange_Value)/1000),1)</f>
        <v>0</v>
      </c>
      <c r="CA639" s="151">
        <f>ROUND(IF($I639="Other HFC Blend",(AD639*$L639*SUMIF(Lists!$E$2:$E$133,'Quarterly Information'!$K639,Exchange_Value)+AD639*$N639*SUMIF(Lists!$E$2:$E$133,'Quarterly Information'!$M639,Exchange_Value)+AD639*$P639*SUMIF(Lists!$E$2:$E$133,'Quarterly Information'!$O639,Exchange_Value)+AD639*$R639*SUMIF(Lists!$E$2:$E$133,'Quarterly Information'!$Q639,Exchange_Value)+AD639*$T639*SUMIF(Lists!$E$2:$E$133,'Quarterly Information'!$S639,Exchange_Value))/1000,AD639*SUMIF(Lists!$E$2:$E$133,$I639,Exchange_Value)/1000),1)</f>
        <v>0</v>
      </c>
      <c r="CB639" s="151">
        <f>ROUND(IF($I639="Other HFC Blend",(AE639*$L639*SUMIF(Lists!$E$2:$E$133,'Quarterly Information'!$K639,Exchange_Value)+AE639*$N639*SUMIF(Lists!$E$2:$E$133,'Quarterly Information'!$M639,Exchange_Value)+AE639*$P639*SUMIF(Lists!$E$2:$E$133,'Quarterly Information'!$O639,Exchange_Value)+AE639*$R639*SUMIF(Lists!$E$2:$E$133,'Quarterly Information'!$Q639,Exchange_Value)+AE639*$T639*SUMIF(Lists!$E$2:$E$133,'Quarterly Information'!$S639,Exchange_Value))/1000,AE639*SUMIF(Lists!$E$2:$E$133,$I639,Exchange_Value)/1000),1)</f>
        <v>0</v>
      </c>
      <c r="CC639" s="151">
        <f>ROUND(IF($I639="Other HFC Blend",(AF639*$L639*SUMIF(Lists!$E$2:$E$133,'Quarterly Information'!$K639,Exchange_Value)+AF639*$N639*SUMIF(Lists!$E$2:$E$133,'Quarterly Information'!$M639,Exchange_Value)+AF639*$P639*SUMIF(Lists!$E$2:$E$133,'Quarterly Information'!$O639,Exchange_Value)+AF639*$R639*SUMIF(Lists!$E$2:$E$133,'Quarterly Information'!$Q639,Exchange_Value)+AF639*$T639*SUMIF(Lists!$E$2:$E$133,'Quarterly Information'!$S639,Exchange_Value))/1000,AF639*SUMIF(Lists!$E$2:$E$133,$I639,Exchange_Value)/1000),1)</f>
        <v>0</v>
      </c>
    </row>
    <row r="640" spans="1:81" ht="14.1">
      <c r="A640" s="18">
        <v>598</v>
      </c>
      <c r="B640" s="46" t="str">
        <f t="shared" si="369"/>
        <v/>
      </c>
      <c r="C640" s="72"/>
      <c r="D640" s="47"/>
      <c r="E640" s="81"/>
      <c r="F640" s="48"/>
      <c r="G640" s="49"/>
      <c r="H640" s="50"/>
      <c r="I640" s="48"/>
      <c r="J640" s="104"/>
      <c r="K640" s="109"/>
      <c r="L640" s="51"/>
      <c r="M640" s="48"/>
      <c r="N640" s="51"/>
      <c r="O640" s="48"/>
      <c r="P640" s="51"/>
      <c r="Q640" s="69"/>
      <c r="R640" s="51"/>
      <c r="S640" s="69"/>
      <c r="T640" s="110"/>
      <c r="U640" s="107"/>
      <c r="V640" s="48"/>
      <c r="W640" s="52"/>
      <c r="X640" s="48"/>
      <c r="Y640" s="116"/>
      <c r="Z640" s="133"/>
      <c r="AA640" s="131"/>
      <c r="AB640" s="76"/>
      <c r="AC640" s="76"/>
      <c r="AD640" s="76"/>
      <c r="AE640" s="76"/>
      <c r="AF640" s="76"/>
      <c r="AG640" s="145"/>
      <c r="AH640"/>
      <c r="AI640" s="148">
        <f t="shared" si="333"/>
        <v>0</v>
      </c>
      <c r="AJ640" s="148">
        <f t="shared" si="334"/>
        <v>0</v>
      </c>
      <c r="AK640" s="148">
        <f t="shared" si="335"/>
        <v>0</v>
      </c>
      <c r="AL640" s="148">
        <f t="shared" si="336"/>
        <v>0</v>
      </c>
      <c r="AM640" s="148">
        <f t="shared" si="337"/>
        <v>0</v>
      </c>
      <c r="AN640" s="148">
        <f t="shared" si="338"/>
        <v>0</v>
      </c>
      <c r="AO640" s="150"/>
      <c r="AP640" s="149" t="e">
        <f t="shared" si="339"/>
        <v>#DIV/0!</v>
      </c>
      <c r="AQ640" s="149" t="e">
        <f t="shared" si="340"/>
        <v>#DIV/0!</v>
      </c>
      <c r="AR640" s="149" t="e">
        <f t="shared" si="341"/>
        <v>#DIV/0!</v>
      </c>
      <c r="AS640" s="149" t="e">
        <f t="shared" si="342"/>
        <v>#DIV/0!</v>
      </c>
      <c r="AT640" s="149" t="e">
        <f t="shared" si="343"/>
        <v>#DIV/0!</v>
      </c>
      <c r="AU640" s="148">
        <f t="shared" si="344"/>
        <v>0</v>
      </c>
      <c r="AV640" s="149" t="e">
        <f t="shared" si="345"/>
        <v>#DIV/0!</v>
      </c>
      <c r="AW640" s="149" t="e">
        <f t="shared" si="346"/>
        <v>#DIV/0!</v>
      </c>
      <c r="AX640" s="149" t="e">
        <f t="shared" si="347"/>
        <v>#DIV/0!</v>
      </c>
      <c r="AY640" s="149" t="e">
        <f t="shared" si="348"/>
        <v>#DIV/0!</v>
      </c>
      <c r="AZ640" s="149" t="e">
        <f t="shared" si="349"/>
        <v>#DIV/0!</v>
      </c>
      <c r="BA640" s="148">
        <f t="shared" si="350"/>
        <v>0</v>
      </c>
      <c r="BB640" s="149" t="e">
        <f t="shared" si="351"/>
        <v>#DIV/0!</v>
      </c>
      <c r="BC640" s="149" t="e">
        <f t="shared" si="352"/>
        <v>#DIV/0!</v>
      </c>
      <c r="BD640" s="149" t="e">
        <f t="shared" si="353"/>
        <v>#DIV/0!</v>
      </c>
      <c r="BE640" s="149" t="e">
        <f t="shared" si="354"/>
        <v>#DIV/0!</v>
      </c>
      <c r="BF640" s="149" t="e">
        <f t="shared" si="355"/>
        <v>#DIV/0!</v>
      </c>
      <c r="BG640" s="148">
        <f t="shared" si="356"/>
        <v>0</v>
      </c>
      <c r="BH640" s="149" t="e">
        <f t="shared" si="357"/>
        <v>#DIV/0!</v>
      </c>
      <c r="BI640" s="149" t="e">
        <f t="shared" si="358"/>
        <v>#DIV/0!</v>
      </c>
      <c r="BJ640" s="149" t="e">
        <f t="shared" si="359"/>
        <v>#DIV/0!</v>
      </c>
      <c r="BK640" s="149" t="e">
        <f t="shared" si="360"/>
        <v>#DIV/0!</v>
      </c>
      <c r="BL640" s="149" t="e">
        <f t="shared" si="361"/>
        <v>#DIV/0!</v>
      </c>
      <c r="BM640" s="148">
        <f t="shared" si="362"/>
        <v>0</v>
      </c>
      <c r="BN640" s="149" t="e">
        <f t="shared" si="363"/>
        <v>#DIV/0!</v>
      </c>
      <c r="BO640" s="149" t="e">
        <f t="shared" si="364"/>
        <v>#DIV/0!</v>
      </c>
      <c r="BP640" s="149" t="e">
        <f t="shared" si="365"/>
        <v>#DIV/0!</v>
      </c>
      <c r="BQ640" s="149" t="e">
        <f t="shared" si="366"/>
        <v>#DIV/0!</v>
      </c>
      <c r="BR640" s="149" t="e">
        <f t="shared" si="367"/>
        <v>#DIV/0!</v>
      </c>
      <c r="BS640" s="148">
        <f t="shared" si="368"/>
        <v>0</v>
      </c>
      <c r="BT640" s="150"/>
      <c r="BU640" s="150" t="e">
        <f>VLOOKUP(I640,Lists!$D$2:$D$19,1,FALSE)</f>
        <v>#N/A</v>
      </c>
      <c r="BV640" s="150" t="e">
        <f>VLOOKUP($I640,Blends!$B$2:$B$115,1,FALSE)</f>
        <v>#N/A</v>
      </c>
      <c r="BW640" s="150"/>
      <c r="BX640" s="151">
        <f>ROUND(IF($I640="Other HFC Blend",(AA640*$L640*SUMIF(Lists!$E$2:$E$133,'Quarterly Information'!$K640,Exchange_Value)+AA640*$N640*SUMIF(Lists!$E$2:$E$133,'Quarterly Information'!$M640,Exchange_Value)+AA640*$P640*SUMIF(Lists!$E$2:$E$133,'Quarterly Information'!$O640,Exchange_Value)+AA640*$R640*SUMIF(Lists!$E$2:$E$133,'Quarterly Information'!$Q640,Exchange_Value)+AA640*$T640*SUMIF(Lists!$E$2:$E$133,'Quarterly Information'!$S640,Exchange_Value))/1000,AA640*SUMIF(Lists!$E$2:$E$133,$I640,Exchange_Value)/1000),1)</f>
        <v>0</v>
      </c>
      <c r="BY640" s="151">
        <f>ROUND(IF($I640="Other HFC Blend",(AB640*$L640*SUMIF(Lists!$E$2:$E$133,'Quarterly Information'!$K640,Exchange_Value)+AB640*$N640*SUMIF(Lists!$E$2:$E$133,'Quarterly Information'!$M640,Exchange_Value)+AB640*$P640*SUMIF(Lists!$E$2:$E$133,'Quarterly Information'!$O640,Exchange_Value)+AB640*$R640*SUMIF(Lists!$E$2:$E$133,'Quarterly Information'!$Q640,Exchange_Value)+AB640*$T640*SUMIF(Lists!$E$2:$E$133,'Quarterly Information'!$S640,Exchange_Value))/1000,AB640*SUMIF(Lists!$E$2:$E$133,$I640,Exchange_Value)/1000),1)</f>
        <v>0</v>
      </c>
      <c r="BZ640" s="151">
        <f>ROUND(IF($I640="Other HFC Blend",(AC640*$L640*SUMIF(Lists!$E$2:$E$133,'Quarterly Information'!$K640,Exchange_Value)+AC640*$N640*SUMIF(Lists!$E$2:$E$133,'Quarterly Information'!$M640,Exchange_Value)+AC640*$P640*SUMIF(Lists!$E$2:$E$133,'Quarterly Information'!$O640,Exchange_Value)+AC640*$R640*SUMIF(Lists!$E$2:$E$133,'Quarterly Information'!$Q640,Exchange_Value)+AC640*$T640*SUMIF(Lists!$E$2:$E$133,'Quarterly Information'!$S640,Exchange_Value))/1000,AC640*SUMIF(Lists!$E$2:$E$133,$I640,Exchange_Value)/1000),1)</f>
        <v>0</v>
      </c>
      <c r="CA640" s="151">
        <f>ROUND(IF($I640="Other HFC Blend",(AD640*$L640*SUMIF(Lists!$E$2:$E$133,'Quarterly Information'!$K640,Exchange_Value)+AD640*$N640*SUMIF(Lists!$E$2:$E$133,'Quarterly Information'!$M640,Exchange_Value)+AD640*$P640*SUMIF(Lists!$E$2:$E$133,'Quarterly Information'!$O640,Exchange_Value)+AD640*$R640*SUMIF(Lists!$E$2:$E$133,'Quarterly Information'!$Q640,Exchange_Value)+AD640*$T640*SUMIF(Lists!$E$2:$E$133,'Quarterly Information'!$S640,Exchange_Value))/1000,AD640*SUMIF(Lists!$E$2:$E$133,$I640,Exchange_Value)/1000),1)</f>
        <v>0</v>
      </c>
      <c r="CB640" s="151">
        <f>ROUND(IF($I640="Other HFC Blend",(AE640*$L640*SUMIF(Lists!$E$2:$E$133,'Quarterly Information'!$K640,Exchange_Value)+AE640*$N640*SUMIF(Lists!$E$2:$E$133,'Quarterly Information'!$M640,Exchange_Value)+AE640*$P640*SUMIF(Lists!$E$2:$E$133,'Quarterly Information'!$O640,Exchange_Value)+AE640*$R640*SUMIF(Lists!$E$2:$E$133,'Quarterly Information'!$Q640,Exchange_Value)+AE640*$T640*SUMIF(Lists!$E$2:$E$133,'Quarterly Information'!$S640,Exchange_Value))/1000,AE640*SUMIF(Lists!$E$2:$E$133,$I640,Exchange_Value)/1000),1)</f>
        <v>0</v>
      </c>
      <c r="CC640" s="151">
        <f>ROUND(IF($I640="Other HFC Blend",(AF640*$L640*SUMIF(Lists!$E$2:$E$133,'Quarterly Information'!$K640,Exchange_Value)+AF640*$N640*SUMIF(Lists!$E$2:$E$133,'Quarterly Information'!$M640,Exchange_Value)+AF640*$P640*SUMIF(Lists!$E$2:$E$133,'Quarterly Information'!$O640,Exchange_Value)+AF640*$R640*SUMIF(Lists!$E$2:$E$133,'Quarterly Information'!$Q640,Exchange_Value)+AF640*$T640*SUMIF(Lists!$E$2:$E$133,'Quarterly Information'!$S640,Exchange_Value))/1000,AF640*SUMIF(Lists!$E$2:$E$133,$I640,Exchange_Value)/1000),1)</f>
        <v>0</v>
      </c>
    </row>
    <row r="641" spans="1:81" ht="14.1">
      <c r="A641" s="18">
        <v>599</v>
      </c>
      <c r="B641" s="46" t="str">
        <f t="shared" si="369"/>
        <v/>
      </c>
      <c r="C641" s="72"/>
      <c r="D641" s="47"/>
      <c r="E641" s="81"/>
      <c r="F641" s="48"/>
      <c r="G641" s="49"/>
      <c r="H641" s="50"/>
      <c r="I641" s="48"/>
      <c r="J641" s="104"/>
      <c r="K641" s="109"/>
      <c r="L641" s="51"/>
      <c r="M641" s="48"/>
      <c r="N641" s="51"/>
      <c r="O641" s="48"/>
      <c r="P641" s="51"/>
      <c r="Q641" s="69"/>
      <c r="R641" s="51"/>
      <c r="S641" s="69"/>
      <c r="T641" s="110"/>
      <c r="U641" s="107"/>
      <c r="V641" s="48"/>
      <c r="W641" s="52"/>
      <c r="X641" s="48"/>
      <c r="Y641" s="116"/>
      <c r="Z641" s="133"/>
      <c r="AA641" s="131"/>
      <c r="AB641" s="76"/>
      <c r="AC641" s="76"/>
      <c r="AD641" s="76"/>
      <c r="AE641" s="76"/>
      <c r="AF641" s="76"/>
      <c r="AG641" s="145"/>
      <c r="AH641"/>
      <c r="AI641" s="148">
        <f t="shared" si="333"/>
        <v>0</v>
      </c>
      <c r="AJ641" s="148">
        <f t="shared" si="334"/>
        <v>0</v>
      </c>
      <c r="AK641" s="148">
        <f t="shared" si="335"/>
        <v>0</v>
      </c>
      <c r="AL641" s="148">
        <f t="shared" si="336"/>
        <v>0</v>
      </c>
      <c r="AM641" s="148">
        <f t="shared" si="337"/>
        <v>0</v>
      </c>
      <c r="AN641" s="148">
        <f t="shared" si="338"/>
        <v>0</v>
      </c>
      <c r="AO641" s="150"/>
      <c r="AP641" s="149" t="e">
        <f t="shared" si="339"/>
        <v>#DIV/0!</v>
      </c>
      <c r="AQ641" s="149" t="e">
        <f t="shared" si="340"/>
        <v>#DIV/0!</v>
      </c>
      <c r="AR641" s="149" t="e">
        <f t="shared" si="341"/>
        <v>#DIV/0!</v>
      </c>
      <c r="AS641" s="149" t="e">
        <f t="shared" si="342"/>
        <v>#DIV/0!</v>
      </c>
      <c r="AT641" s="149" t="e">
        <f t="shared" si="343"/>
        <v>#DIV/0!</v>
      </c>
      <c r="AU641" s="148">
        <f t="shared" si="344"/>
        <v>0</v>
      </c>
      <c r="AV641" s="149" t="e">
        <f t="shared" si="345"/>
        <v>#DIV/0!</v>
      </c>
      <c r="AW641" s="149" t="e">
        <f t="shared" si="346"/>
        <v>#DIV/0!</v>
      </c>
      <c r="AX641" s="149" t="e">
        <f t="shared" si="347"/>
        <v>#DIV/0!</v>
      </c>
      <c r="AY641" s="149" t="e">
        <f t="shared" si="348"/>
        <v>#DIV/0!</v>
      </c>
      <c r="AZ641" s="149" t="e">
        <f t="shared" si="349"/>
        <v>#DIV/0!</v>
      </c>
      <c r="BA641" s="148">
        <f t="shared" si="350"/>
        <v>0</v>
      </c>
      <c r="BB641" s="149" t="e">
        <f t="shared" si="351"/>
        <v>#DIV/0!</v>
      </c>
      <c r="BC641" s="149" t="e">
        <f t="shared" si="352"/>
        <v>#DIV/0!</v>
      </c>
      <c r="BD641" s="149" t="e">
        <f t="shared" si="353"/>
        <v>#DIV/0!</v>
      </c>
      <c r="BE641" s="149" t="e">
        <f t="shared" si="354"/>
        <v>#DIV/0!</v>
      </c>
      <c r="BF641" s="149" t="e">
        <f t="shared" si="355"/>
        <v>#DIV/0!</v>
      </c>
      <c r="BG641" s="148">
        <f t="shared" si="356"/>
        <v>0</v>
      </c>
      <c r="BH641" s="149" t="e">
        <f t="shared" si="357"/>
        <v>#DIV/0!</v>
      </c>
      <c r="BI641" s="149" t="e">
        <f t="shared" si="358"/>
        <v>#DIV/0!</v>
      </c>
      <c r="BJ641" s="149" t="e">
        <f t="shared" si="359"/>
        <v>#DIV/0!</v>
      </c>
      <c r="BK641" s="149" t="e">
        <f t="shared" si="360"/>
        <v>#DIV/0!</v>
      </c>
      <c r="BL641" s="149" t="e">
        <f t="shared" si="361"/>
        <v>#DIV/0!</v>
      </c>
      <c r="BM641" s="148">
        <f t="shared" si="362"/>
        <v>0</v>
      </c>
      <c r="BN641" s="149" t="e">
        <f t="shared" si="363"/>
        <v>#DIV/0!</v>
      </c>
      <c r="BO641" s="149" t="e">
        <f t="shared" si="364"/>
        <v>#DIV/0!</v>
      </c>
      <c r="BP641" s="149" t="e">
        <f t="shared" si="365"/>
        <v>#DIV/0!</v>
      </c>
      <c r="BQ641" s="149" t="e">
        <f t="shared" si="366"/>
        <v>#DIV/0!</v>
      </c>
      <c r="BR641" s="149" t="e">
        <f t="shared" si="367"/>
        <v>#DIV/0!</v>
      </c>
      <c r="BS641" s="148">
        <f t="shared" si="368"/>
        <v>0</v>
      </c>
      <c r="BT641" s="150"/>
      <c r="BU641" s="150" t="e">
        <f>VLOOKUP(I641,Lists!$D$2:$D$19,1,FALSE)</f>
        <v>#N/A</v>
      </c>
      <c r="BV641" s="150" t="e">
        <f>VLOOKUP($I641,Blends!$B$2:$B$115,1,FALSE)</f>
        <v>#N/A</v>
      </c>
      <c r="BW641" s="150"/>
      <c r="BX641" s="151">
        <f>ROUND(IF($I641="Other HFC Blend",(AA641*$L641*SUMIF(Lists!$E$2:$E$133,'Quarterly Information'!$K641,Exchange_Value)+AA641*$N641*SUMIF(Lists!$E$2:$E$133,'Quarterly Information'!$M641,Exchange_Value)+AA641*$P641*SUMIF(Lists!$E$2:$E$133,'Quarterly Information'!$O641,Exchange_Value)+AA641*$R641*SUMIF(Lists!$E$2:$E$133,'Quarterly Information'!$Q641,Exchange_Value)+AA641*$T641*SUMIF(Lists!$E$2:$E$133,'Quarterly Information'!$S641,Exchange_Value))/1000,AA641*SUMIF(Lists!$E$2:$E$133,$I641,Exchange_Value)/1000),1)</f>
        <v>0</v>
      </c>
      <c r="BY641" s="151">
        <f>ROUND(IF($I641="Other HFC Blend",(AB641*$L641*SUMIF(Lists!$E$2:$E$133,'Quarterly Information'!$K641,Exchange_Value)+AB641*$N641*SUMIF(Lists!$E$2:$E$133,'Quarterly Information'!$M641,Exchange_Value)+AB641*$P641*SUMIF(Lists!$E$2:$E$133,'Quarterly Information'!$O641,Exchange_Value)+AB641*$R641*SUMIF(Lists!$E$2:$E$133,'Quarterly Information'!$Q641,Exchange_Value)+AB641*$T641*SUMIF(Lists!$E$2:$E$133,'Quarterly Information'!$S641,Exchange_Value))/1000,AB641*SUMIF(Lists!$E$2:$E$133,$I641,Exchange_Value)/1000),1)</f>
        <v>0</v>
      </c>
      <c r="BZ641" s="151">
        <f>ROUND(IF($I641="Other HFC Blend",(AC641*$L641*SUMIF(Lists!$E$2:$E$133,'Quarterly Information'!$K641,Exchange_Value)+AC641*$N641*SUMIF(Lists!$E$2:$E$133,'Quarterly Information'!$M641,Exchange_Value)+AC641*$P641*SUMIF(Lists!$E$2:$E$133,'Quarterly Information'!$O641,Exchange_Value)+AC641*$R641*SUMIF(Lists!$E$2:$E$133,'Quarterly Information'!$Q641,Exchange_Value)+AC641*$T641*SUMIF(Lists!$E$2:$E$133,'Quarterly Information'!$S641,Exchange_Value))/1000,AC641*SUMIF(Lists!$E$2:$E$133,$I641,Exchange_Value)/1000),1)</f>
        <v>0</v>
      </c>
      <c r="CA641" s="151">
        <f>ROUND(IF($I641="Other HFC Blend",(AD641*$L641*SUMIF(Lists!$E$2:$E$133,'Quarterly Information'!$K641,Exchange_Value)+AD641*$N641*SUMIF(Lists!$E$2:$E$133,'Quarterly Information'!$M641,Exchange_Value)+AD641*$P641*SUMIF(Lists!$E$2:$E$133,'Quarterly Information'!$O641,Exchange_Value)+AD641*$R641*SUMIF(Lists!$E$2:$E$133,'Quarterly Information'!$Q641,Exchange_Value)+AD641*$T641*SUMIF(Lists!$E$2:$E$133,'Quarterly Information'!$S641,Exchange_Value))/1000,AD641*SUMIF(Lists!$E$2:$E$133,$I641,Exchange_Value)/1000),1)</f>
        <v>0</v>
      </c>
      <c r="CB641" s="151">
        <f>ROUND(IF($I641="Other HFC Blend",(AE641*$L641*SUMIF(Lists!$E$2:$E$133,'Quarterly Information'!$K641,Exchange_Value)+AE641*$N641*SUMIF(Lists!$E$2:$E$133,'Quarterly Information'!$M641,Exchange_Value)+AE641*$P641*SUMIF(Lists!$E$2:$E$133,'Quarterly Information'!$O641,Exchange_Value)+AE641*$R641*SUMIF(Lists!$E$2:$E$133,'Quarterly Information'!$Q641,Exchange_Value)+AE641*$T641*SUMIF(Lists!$E$2:$E$133,'Quarterly Information'!$S641,Exchange_Value))/1000,AE641*SUMIF(Lists!$E$2:$E$133,$I641,Exchange_Value)/1000),1)</f>
        <v>0</v>
      </c>
      <c r="CC641" s="151">
        <f>ROUND(IF($I641="Other HFC Blend",(AF641*$L641*SUMIF(Lists!$E$2:$E$133,'Quarterly Information'!$K641,Exchange_Value)+AF641*$N641*SUMIF(Lists!$E$2:$E$133,'Quarterly Information'!$M641,Exchange_Value)+AF641*$P641*SUMIF(Lists!$E$2:$E$133,'Quarterly Information'!$O641,Exchange_Value)+AF641*$R641*SUMIF(Lists!$E$2:$E$133,'Quarterly Information'!$Q641,Exchange_Value)+AF641*$T641*SUMIF(Lists!$E$2:$E$133,'Quarterly Information'!$S641,Exchange_Value))/1000,AF641*SUMIF(Lists!$E$2:$E$133,$I641,Exchange_Value)/1000),1)</f>
        <v>0</v>
      </c>
    </row>
    <row r="642" spans="1:81" ht="14.1">
      <c r="A642" s="18">
        <v>600</v>
      </c>
      <c r="B642" s="46" t="str">
        <f t="shared" si="369"/>
        <v/>
      </c>
      <c r="C642" s="72"/>
      <c r="D642" s="47"/>
      <c r="E642" s="81"/>
      <c r="F642" s="48"/>
      <c r="G642" s="49"/>
      <c r="H642" s="50"/>
      <c r="I642" s="48"/>
      <c r="J642" s="104"/>
      <c r="K642" s="109"/>
      <c r="L642" s="51"/>
      <c r="M642" s="48"/>
      <c r="N642" s="51"/>
      <c r="O642" s="48"/>
      <c r="P642" s="51"/>
      <c r="Q642" s="69"/>
      <c r="R642" s="51"/>
      <c r="S642" s="69"/>
      <c r="T642" s="110"/>
      <c r="U642" s="107"/>
      <c r="V642" s="48"/>
      <c r="W642" s="52"/>
      <c r="X642" s="48"/>
      <c r="Y642" s="116"/>
      <c r="Z642" s="133"/>
      <c r="AA642" s="131"/>
      <c r="AB642" s="76"/>
      <c r="AC642" s="76"/>
      <c r="AD642" s="76"/>
      <c r="AE642" s="76"/>
      <c r="AF642" s="76"/>
      <c r="AG642" s="145"/>
      <c r="AH642"/>
      <c r="AI642" s="148">
        <f t="shared" si="333"/>
        <v>0</v>
      </c>
      <c r="AJ642" s="148">
        <f t="shared" si="334"/>
        <v>0</v>
      </c>
      <c r="AK642" s="148">
        <f t="shared" si="335"/>
        <v>0</v>
      </c>
      <c r="AL642" s="148">
        <f t="shared" si="336"/>
        <v>0</v>
      </c>
      <c r="AM642" s="148">
        <f t="shared" si="337"/>
        <v>0</v>
      </c>
      <c r="AN642" s="148">
        <f t="shared" si="338"/>
        <v>0</v>
      </c>
      <c r="AO642" s="150"/>
      <c r="AP642" s="149" t="e">
        <f t="shared" si="339"/>
        <v>#DIV/0!</v>
      </c>
      <c r="AQ642" s="149" t="e">
        <f t="shared" si="340"/>
        <v>#DIV/0!</v>
      </c>
      <c r="AR642" s="149" t="e">
        <f t="shared" si="341"/>
        <v>#DIV/0!</v>
      </c>
      <c r="AS642" s="149" t="e">
        <f t="shared" si="342"/>
        <v>#DIV/0!</v>
      </c>
      <c r="AT642" s="149" t="e">
        <f t="shared" si="343"/>
        <v>#DIV/0!</v>
      </c>
      <c r="AU642" s="148">
        <f t="shared" si="344"/>
        <v>0</v>
      </c>
      <c r="AV642" s="149" t="e">
        <f t="shared" si="345"/>
        <v>#DIV/0!</v>
      </c>
      <c r="AW642" s="149" t="e">
        <f t="shared" si="346"/>
        <v>#DIV/0!</v>
      </c>
      <c r="AX642" s="149" t="e">
        <f t="shared" si="347"/>
        <v>#DIV/0!</v>
      </c>
      <c r="AY642" s="149" t="e">
        <f t="shared" si="348"/>
        <v>#DIV/0!</v>
      </c>
      <c r="AZ642" s="149" t="e">
        <f t="shared" si="349"/>
        <v>#DIV/0!</v>
      </c>
      <c r="BA642" s="148">
        <f t="shared" si="350"/>
        <v>0</v>
      </c>
      <c r="BB642" s="149" t="e">
        <f t="shared" si="351"/>
        <v>#DIV/0!</v>
      </c>
      <c r="BC642" s="149" t="e">
        <f t="shared" si="352"/>
        <v>#DIV/0!</v>
      </c>
      <c r="BD642" s="149" t="e">
        <f t="shared" si="353"/>
        <v>#DIV/0!</v>
      </c>
      <c r="BE642" s="149" t="e">
        <f t="shared" si="354"/>
        <v>#DIV/0!</v>
      </c>
      <c r="BF642" s="149" t="e">
        <f t="shared" si="355"/>
        <v>#DIV/0!</v>
      </c>
      <c r="BG642" s="148">
        <f t="shared" si="356"/>
        <v>0</v>
      </c>
      <c r="BH642" s="149" t="e">
        <f t="shared" si="357"/>
        <v>#DIV/0!</v>
      </c>
      <c r="BI642" s="149" t="e">
        <f t="shared" si="358"/>
        <v>#DIV/0!</v>
      </c>
      <c r="BJ642" s="149" t="e">
        <f t="shared" si="359"/>
        <v>#DIV/0!</v>
      </c>
      <c r="BK642" s="149" t="e">
        <f t="shared" si="360"/>
        <v>#DIV/0!</v>
      </c>
      <c r="BL642" s="149" t="e">
        <f t="shared" si="361"/>
        <v>#DIV/0!</v>
      </c>
      <c r="BM642" s="148">
        <f t="shared" si="362"/>
        <v>0</v>
      </c>
      <c r="BN642" s="149" t="e">
        <f t="shared" si="363"/>
        <v>#DIV/0!</v>
      </c>
      <c r="BO642" s="149" t="e">
        <f t="shared" si="364"/>
        <v>#DIV/0!</v>
      </c>
      <c r="BP642" s="149" t="e">
        <f t="shared" si="365"/>
        <v>#DIV/0!</v>
      </c>
      <c r="BQ642" s="149" t="e">
        <f t="shared" si="366"/>
        <v>#DIV/0!</v>
      </c>
      <c r="BR642" s="149" t="e">
        <f t="shared" si="367"/>
        <v>#DIV/0!</v>
      </c>
      <c r="BS642" s="148">
        <f t="shared" si="368"/>
        <v>0</v>
      </c>
      <c r="BT642" s="150"/>
      <c r="BU642" s="150" t="e">
        <f>VLOOKUP(I642,Lists!$D$2:$D$19,1,FALSE)</f>
        <v>#N/A</v>
      </c>
      <c r="BV642" s="150" t="e">
        <f>VLOOKUP($I642,Blends!$B$2:$B$115,1,FALSE)</f>
        <v>#N/A</v>
      </c>
      <c r="BW642" s="150"/>
      <c r="BX642" s="151">
        <f>ROUND(IF($I642="Other HFC Blend",(AA642*$L642*SUMIF(Lists!$E$2:$E$133,'Quarterly Information'!$K642,Exchange_Value)+AA642*$N642*SUMIF(Lists!$E$2:$E$133,'Quarterly Information'!$M642,Exchange_Value)+AA642*$P642*SUMIF(Lists!$E$2:$E$133,'Quarterly Information'!$O642,Exchange_Value)+AA642*$R642*SUMIF(Lists!$E$2:$E$133,'Quarterly Information'!$Q642,Exchange_Value)+AA642*$T642*SUMIF(Lists!$E$2:$E$133,'Quarterly Information'!$S642,Exchange_Value))/1000,AA642*SUMIF(Lists!$E$2:$E$133,$I642,Exchange_Value)/1000),1)</f>
        <v>0</v>
      </c>
      <c r="BY642" s="151">
        <f>ROUND(IF($I642="Other HFC Blend",(AB642*$L642*SUMIF(Lists!$E$2:$E$133,'Quarterly Information'!$K642,Exchange_Value)+AB642*$N642*SUMIF(Lists!$E$2:$E$133,'Quarterly Information'!$M642,Exchange_Value)+AB642*$P642*SUMIF(Lists!$E$2:$E$133,'Quarterly Information'!$O642,Exchange_Value)+AB642*$R642*SUMIF(Lists!$E$2:$E$133,'Quarterly Information'!$Q642,Exchange_Value)+AB642*$T642*SUMIF(Lists!$E$2:$E$133,'Quarterly Information'!$S642,Exchange_Value))/1000,AB642*SUMIF(Lists!$E$2:$E$133,$I642,Exchange_Value)/1000),1)</f>
        <v>0</v>
      </c>
      <c r="BZ642" s="151">
        <f>ROUND(IF($I642="Other HFC Blend",(AC642*$L642*SUMIF(Lists!$E$2:$E$133,'Quarterly Information'!$K642,Exchange_Value)+AC642*$N642*SUMIF(Lists!$E$2:$E$133,'Quarterly Information'!$M642,Exchange_Value)+AC642*$P642*SUMIF(Lists!$E$2:$E$133,'Quarterly Information'!$O642,Exchange_Value)+AC642*$R642*SUMIF(Lists!$E$2:$E$133,'Quarterly Information'!$Q642,Exchange_Value)+AC642*$T642*SUMIF(Lists!$E$2:$E$133,'Quarterly Information'!$S642,Exchange_Value))/1000,AC642*SUMIF(Lists!$E$2:$E$133,$I642,Exchange_Value)/1000),1)</f>
        <v>0</v>
      </c>
      <c r="CA642" s="151">
        <f>ROUND(IF($I642="Other HFC Blend",(AD642*$L642*SUMIF(Lists!$E$2:$E$133,'Quarterly Information'!$K642,Exchange_Value)+AD642*$N642*SUMIF(Lists!$E$2:$E$133,'Quarterly Information'!$M642,Exchange_Value)+AD642*$P642*SUMIF(Lists!$E$2:$E$133,'Quarterly Information'!$O642,Exchange_Value)+AD642*$R642*SUMIF(Lists!$E$2:$E$133,'Quarterly Information'!$Q642,Exchange_Value)+AD642*$T642*SUMIF(Lists!$E$2:$E$133,'Quarterly Information'!$S642,Exchange_Value))/1000,AD642*SUMIF(Lists!$E$2:$E$133,$I642,Exchange_Value)/1000),1)</f>
        <v>0</v>
      </c>
      <c r="CB642" s="151">
        <f>ROUND(IF($I642="Other HFC Blend",(AE642*$L642*SUMIF(Lists!$E$2:$E$133,'Quarterly Information'!$K642,Exchange_Value)+AE642*$N642*SUMIF(Lists!$E$2:$E$133,'Quarterly Information'!$M642,Exchange_Value)+AE642*$P642*SUMIF(Lists!$E$2:$E$133,'Quarterly Information'!$O642,Exchange_Value)+AE642*$R642*SUMIF(Lists!$E$2:$E$133,'Quarterly Information'!$Q642,Exchange_Value)+AE642*$T642*SUMIF(Lists!$E$2:$E$133,'Quarterly Information'!$S642,Exchange_Value))/1000,AE642*SUMIF(Lists!$E$2:$E$133,$I642,Exchange_Value)/1000),1)</f>
        <v>0</v>
      </c>
      <c r="CC642" s="151">
        <f>ROUND(IF($I642="Other HFC Blend",(AF642*$L642*SUMIF(Lists!$E$2:$E$133,'Quarterly Information'!$K642,Exchange_Value)+AF642*$N642*SUMIF(Lists!$E$2:$E$133,'Quarterly Information'!$M642,Exchange_Value)+AF642*$P642*SUMIF(Lists!$E$2:$E$133,'Quarterly Information'!$O642,Exchange_Value)+AF642*$R642*SUMIF(Lists!$E$2:$E$133,'Quarterly Information'!$Q642,Exchange_Value)+AF642*$T642*SUMIF(Lists!$E$2:$E$133,'Quarterly Information'!$S642,Exchange_Value))/1000,AF642*SUMIF(Lists!$E$2:$E$133,$I642,Exchange_Value)/1000),1)</f>
        <v>0</v>
      </c>
    </row>
    <row r="643" spans="1:81" ht="14.1">
      <c r="A643" s="18">
        <v>601</v>
      </c>
      <c r="B643" s="46" t="str">
        <f t="shared" si="369"/>
        <v/>
      </c>
      <c r="C643" s="72"/>
      <c r="D643" s="47"/>
      <c r="E643" s="81"/>
      <c r="F643" s="48"/>
      <c r="G643" s="49"/>
      <c r="H643" s="50"/>
      <c r="I643" s="48"/>
      <c r="J643" s="104"/>
      <c r="K643" s="109"/>
      <c r="L643" s="51"/>
      <c r="M643" s="48"/>
      <c r="N643" s="51"/>
      <c r="O643" s="48"/>
      <c r="P643" s="51"/>
      <c r="Q643" s="69"/>
      <c r="R643" s="51"/>
      <c r="S643" s="69"/>
      <c r="T643" s="110"/>
      <c r="U643" s="107"/>
      <c r="V643" s="48"/>
      <c r="W643" s="52"/>
      <c r="X643" s="48"/>
      <c r="Y643" s="116"/>
      <c r="Z643" s="133"/>
      <c r="AA643" s="131"/>
      <c r="AB643" s="76"/>
      <c r="AC643" s="76"/>
      <c r="AD643" s="76"/>
      <c r="AE643" s="76"/>
      <c r="AF643" s="76"/>
      <c r="AG643" s="145"/>
      <c r="AH643"/>
      <c r="AI643" s="148">
        <f t="shared" si="333"/>
        <v>0</v>
      </c>
      <c r="AJ643" s="148">
        <f t="shared" si="334"/>
        <v>0</v>
      </c>
      <c r="AK643" s="148">
        <f t="shared" si="335"/>
        <v>0</v>
      </c>
      <c r="AL643" s="148">
        <f t="shared" si="336"/>
        <v>0</v>
      </c>
      <c r="AM643" s="148">
        <f t="shared" si="337"/>
        <v>0</v>
      </c>
      <c r="AN643" s="148">
        <f t="shared" si="338"/>
        <v>0</v>
      </c>
      <c r="AO643" s="150"/>
      <c r="AP643" s="149" t="e">
        <f t="shared" si="339"/>
        <v>#DIV/0!</v>
      </c>
      <c r="AQ643" s="149" t="e">
        <f t="shared" si="340"/>
        <v>#DIV/0!</v>
      </c>
      <c r="AR643" s="149" t="e">
        <f t="shared" si="341"/>
        <v>#DIV/0!</v>
      </c>
      <c r="AS643" s="149" t="e">
        <f t="shared" si="342"/>
        <v>#DIV/0!</v>
      </c>
      <c r="AT643" s="149" t="e">
        <f t="shared" si="343"/>
        <v>#DIV/0!</v>
      </c>
      <c r="AU643" s="148">
        <f t="shared" si="344"/>
        <v>0</v>
      </c>
      <c r="AV643" s="149" t="e">
        <f t="shared" si="345"/>
        <v>#DIV/0!</v>
      </c>
      <c r="AW643" s="149" t="e">
        <f t="shared" si="346"/>
        <v>#DIV/0!</v>
      </c>
      <c r="AX643" s="149" t="e">
        <f t="shared" si="347"/>
        <v>#DIV/0!</v>
      </c>
      <c r="AY643" s="149" t="e">
        <f t="shared" si="348"/>
        <v>#DIV/0!</v>
      </c>
      <c r="AZ643" s="149" t="e">
        <f t="shared" si="349"/>
        <v>#DIV/0!</v>
      </c>
      <c r="BA643" s="148">
        <f t="shared" si="350"/>
        <v>0</v>
      </c>
      <c r="BB643" s="149" t="e">
        <f t="shared" si="351"/>
        <v>#DIV/0!</v>
      </c>
      <c r="BC643" s="149" t="e">
        <f t="shared" si="352"/>
        <v>#DIV/0!</v>
      </c>
      <c r="BD643" s="149" t="e">
        <f t="shared" si="353"/>
        <v>#DIV/0!</v>
      </c>
      <c r="BE643" s="149" t="e">
        <f t="shared" si="354"/>
        <v>#DIV/0!</v>
      </c>
      <c r="BF643" s="149" t="e">
        <f t="shared" si="355"/>
        <v>#DIV/0!</v>
      </c>
      <c r="BG643" s="148">
        <f t="shared" si="356"/>
        <v>0</v>
      </c>
      <c r="BH643" s="149" t="e">
        <f t="shared" si="357"/>
        <v>#DIV/0!</v>
      </c>
      <c r="BI643" s="149" t="e">
        <f t="shared" si="358"/>
        <v>#DIV/0!</v>
      </c>
      <c r="BJ643" s="149" t="e">
        <f t="shared" si="359"/>
        <v>#DIV/0!</v>
      </c>
      <c r="BK643" s="149" t="e">
        <f t="shared" si="360"/>
        <v>#DIV/0!</v>
      </c>
      <c r="BL643" s="149" t="e">
        <f t="shared" si="361"/>
        <v>#DIV/0!</v>
      </c>
      <c r="BM643" s="148">
        <f t="shared" si="362"/>
        <v>0</v>
      </c>
      <c r="BN643" s="149" t="e">
        <f t="shared" si="363"/>
        <v>#DIV/0!</v>
      </c>
      <c r="BO643" s="149" t="e">
        <f t="shared" si="364"/>
        <v>#DIV/0!</v>
      </c>
      <c r="BP643" s="149" t="e">
        <f t="shared" si="365"/>
        <v>#DIV/0!</v>
      </c>
      <c r="BQ643" s="149" t="e">
        <f t="shared" si="366"/>
        <v>#DIV/0!</v>
      </c>
      <c r="BR643" s="149" t="e">
        <f t="shared" si="367"/>
        <v>#DIV/0!</v>
      </c>
      <c r="BS643" s="148">
        <f t="shared" si="368"/>
        <v>0</v>
      </c>
      <c r="BT643" s="150"/>
      <c r="BU643" s="150" t="e">
        <f>VLOOKUP(I643,Lists!$D$2:$D$19,1,FALSE)</f>
        <v>#N/A</v>
      </c>
      <c r="BV643" s="150" t="e">
        <f>VLOOKUP($I643,Blends!$B$2:$B$115,1,FALSE)</f>
        <v>#N/A</v>
      </c>
      <c r="BW643" s="150"/>
      <c r="BX643" s="151">
        <f>ROUND(IF($I643="Other HFC Blend",(AA643*$L643*SUMIF(Lists!$E$2:$E$133,'Quarterly Information'!$K643,Exchange_Value)+AA643*$N643*SUMIF(Lists!$E$2:$E$133,'Quarterly Information'!$M643,Exchange_Value)+AA643*$P643*SUMIF(Lists!$E$2:$E$133,'Quarterly Information'!$O643,Exchange_Value)+AA643*$R643*SUMIF(Lists!$E$2:$E$133,'Quarterly Information'!$Q643,Exchange_Value)+AA643*$T643*SUMIF(Lists!$E$2:$E$133,'Quarterly Information'!$S643,Exchange_Value))/1000,AA643*SUMIF(Lists!$E$2:$E$133,$I643,Exchange_Value)/1000),1)</f>
        <v>0</v>
      </c>
      <c r="BY643" s="151">
        <f>ROUND(IF($I643="Other HFC Blend",(AB643*$L643*SUMIF(Lists!$E$2:$E$133,'Quarterly Information'!$K643,Exchange_Value)+AB643*$N643*SUMIF(Lists!$E$2:$E$133,'Quarterly Information'!$M643,Exchange_Value)+AB643*$P643*SUMIF(Lists!$E$2:$E$133,'Quarterly Information'!$O643,Exchange_Value)+AB643*$R643*SUMIF(Lists!$E$2:$E$133,'Quarterly Information'!$Q643,Exchange_Value)+AB643*$T643*SUMIF(Lists!$E$2:$E$133,'Quarterly Information'!$S643,Exchange_Value))/1000,AB643*SUMIF(Lists!$E$2:$E$133,$I643,Exchange_Value)/1000),1)</f>
        <v>0</v>
      </c>
      <c r="BZ643" s="151">
        <f>ROUND(IF($I643="Other HFC Blend",(AC643*$L643*SUMIF(Lists!$E$2:$E$133,'Quarterly Information'!$K643,Exchange_Value)+AC643*$N643*SUMIF(Lists!$E$2:$E$133,'Quarterly Information'!$M643,Exchange_Value)+AC643*$P643*SUMIF(Lists!$E$2:$E$133,'Quarterly Information'!$O643,Exchange_Value)+AC643*$R643*SUMIF(Lists!$E$2:$E$133,'Quarterly Information'!$Q643,Exchange_Value)+AC643*$T643*SUMIF(Lists!$E$2:$E$133,'Quarterly Information'!$S643,Exchange_Value))/1000,AC643*SUMIF(Lists!$E$2:$E$133,$I643,Exchange_Value)/1000),1)</f>
        <v>0</v>
      </c>
      <c r="CA643" s="151">
        <f>ROUND(IF($I643="Other HFC Blend",(AD643*$L643*SUMIF(Lists!$E$2:$E$133,'Quarterly Information'!$K643,Exchange_Value)+AD643*$N643*SUMIF(Lists!$E$2:$E$133,'Quarterly Information'!$M643,Exchange_Value)+AD643*$P643*SUMIF(Lists!$E$2:$E$133,'Quarterly Information'!$O643,Exchange_Value)+AD643*$R643*SUMIF(Lists!$E$2:$E$133,'Quarterly Information'!$Q643,Exchange_Value)+AD643*$T643*SUMIF(Lists!$E$2:$E$133,'Quarterly Information'!$S643,Exchange_Value))/1000,AD643*SUMIF(Lists!$E$2:$E$133,$I643,Exchange_Value)/1000),1)</f>
        <v>0</v>
      </c>
      <c r="CB643" s="151">
        <f>ROUND(IF($I643="Other HFC Blend",(AE643*$L643*SUMIF(Lists!$E$2:$E$133,'Quarterly Information'!$K643,Exchange_Value)+AE643*$N643*SUMIF(Lists!$E$2:$E$133,'Quarterly Information'!$M643,Exchange_Value)+AE643*$P643*SUMIF(Lists!$E$2:$E$133,'Quarterly Information'!$O643,Exchange_Value)+AE643*$R643*SUMIF(Lists!$E$2:$E$133,'Quarterly Information'!$Q643,Exchange_Value)+AE643*$T643*SUMIF(Lists!$E$2:$E$133,'Quarterly Information'!$S643,Exchange_Value))/1000,AE643*SUMIF(Lists!$E$2:$E$133,$I643,Exchange_Value)/1000),1)</f>
        <v>0</v>
      </c>
      <c r="CC643" s="151">
        <f>ROUND(IF($I643="Other HFC Blend",(AF643*$L643*SUMIF(Lists!$E$2:$E$133,'Quarterly Information'!$K643,Exchange_Value)+AF643*$N643*SUMIF(Lists!$E$2:$E$133,'Quarterly Information'!$M643,Exchange_Value)+AF643*$P643*SUMIF(Lists!$E$2:$E$133,'Quarterly Information'!$O643,Exchange_Value)+AF643*$R643*SUMIF(Lists!$E$2:$E$133,'Quarterly Information'!$Q643,Exchange_Value)+AF643*$T643*SUMIF(Lists!$E$2:$E$133,'Quarterly Information'!$S643,Exchange_Value))/1000,AF643*SUMIF(Lists!$E$2:$E$133,$I643,Exchange_Value)/1000),1)</f>
        <v>0</v>
      </c>
    </row>
    <row r="644" spans="1:81" ht="14.1">
      <c r="A644" s="18">
        <v>602</v>
      </c>
      <c r="B644" s="46" t="str">
        <f t="shared" si="369"/>
        <v/>
      </c>
      <c r="C644" s="72"/>
      <c r="D644" s="47"/>
      <c r="E644" s="81"/>
      <c r="F644" s="48"/>
      <c r="G644" s="49"/>
      <c r="H644" s="50"/>
      <c r="I644" s="48"/>
      <c r="J644" s="104"/>
      <c r="K644" s="109"/>
      <c r="L644" s="51"/>
      <c r="M644" s="48"/>
      <c r="N644" s="51"/>
      <c r="O644" s="48"/>
      <c r="P644" s="51"/>
      <c r="Q644" s="69"/>
      <c r="R644" s="51"/>
      <c r="S644" s="69"/>
      <c r="T644" s="110"/>
      <c r="U644" s="107"/>
      <c r="V644" s="48"/>
      <c r="W644" s="52"/>
      <c r="X644" s="48"/>
      <c r="Y644" s="116"/>
      <c r="Z644" s="133"/>
      <c r="AA644" s="131"/>
      <c r="AB644" s="76"/>
      <c r="AC644" s="76"/>
      <c r="AD644" s="76"/>
      <c r="AE644" s="76"/>
      <c r="AF644" s="76"/>
      <c r="AG644" s="145"/>
      <c r="AH644"/>
      <c r="AI644" s="148">
        <f t="shared" si="333"/>
        <v>0</v>
      </c>
      <c r="AJ644" s="148">
        <f t="shared" si="334"/>
        <v>0</v>
      </c>
      <c r="AK644" s="148">
        <f t="shared" si="335"/>
        <v>0</v>
      </c>
      <c r="AL644" s="148">
        <f t="shared" si="336"/>
        <v>0</v>
      </c>
      <c r="AM644" s="148">
        <f t="shared" si="337"/>
        <v>0</v>
      </c>
      <c r="AN644" s="148">
        <f t="shared" si="338"/>
        <v>0</v>
      </c>
      <c r="AO644" s="150"/>
      <c r="AP644" s="149" t="e">
        <f t="shared" si="339"/>
        <v>#DIV/0!</v>
      </c>
      <c r="AQ644" s="149" t="e">
        <f t="shared" si="340"/>
        <v>#DIV/0!</v>
      </c>
      <c r="AR644" s="149" t="e">
        <f t="shared" si="341"/>
        <v>#DIV/0!</v>
      </c>
      <c r="AS644" s="149" t="e">
        <f t="shared" si="342"/>
        <v>#DIV/0!</v>
      </c>
      <c r="AT644" s="149" t="e">
        <f t="shared" si="343"/>
        <v>#DIV/0!</v>
      </c>
      <c r="AU644" s="148">
        <f t="shared" si="344"/>
        <v>0</v>
      </c>
      <c r="AV644" s="149" t="e">
        <f t="shared" si="345"/>
        <v>#DIV/0!</v>
      </c>
      <c r="AW644" s="149" t="e">
        <f t="shared" si="346"/>
        <v>#DIV/0!</v>
      </c>
      <c r="AX644" s="149" t="e">
        <f t="shared" si="347"/>
        <v>#DIV/0!</v>
      </c>
      <c r="AY644" s="149" t="e">
        <f t="shared" si="348"/>
        <v>#DIV/0!</v>
      </c>
      <c r="AZ644" s="149" t="e">
        <f t="shared" si="349"/>
        <v>#DIV/0!</v>
      </c>
      <c r="BA644" s="148">
        <f t="shared" si="350"/>
        <v>0</v>
      </c>
      <c r="BB644" s="149" t="e">
        <f t="shared" si="351"/>
        <v>#DIV/0!</v>
      </c>
      <c r="BC644" s="149" t="e">
        <f t="shared" si="352"/>
        <v>#DIV/0!</v>
      </c>
      <c r="BD644" s="149" t="e">
        <f t="shared" si="353"/>
        <v>#DIV/0!</v>
      </c>
      <c r="BE644" s="149" t="e">
        <f t="shared" si="354"/>
        <v>#DIV/0!</v>
      </c>
      <c r="BF644" s="149" t="e">
        <f t="shared" si="355"/>
        <v>#DIV/0!</v>
      </c>
      <c r="BG644" s="148">
        <f t="shared" si="356"/>
        <v>0</v>
      </c>
      <c r="BH644" s="149" t="e">
        <f t="shared" si="357"/>
        <v>#DIV/0!</v>
      </c>
      <c r="BI644" s="149" t="e">
        <f t="shared" si="358"/>
        <v>#DIV/0!</v>
      </c>
      <c r="BJ644" s="149" t="e">
        <f t="shared" si="359"/>
        <v>#DIV/0!</v>
      </c>
      <c r="BK644" s="149" t="e">
        <f t="shared" si="360"/>
        <v>#DIV/0!</v>
      </c>
      <c r="BL644" s="149" t="e">
        <f t="shared" si="361"/>
        <v>#DIV/0!</v>
      </c>
      <c r="BM644" s="148">
        <f t="shared" si="362"/>
        <v>0</v>
      </c>
      <c r="BN644" s="149" t="e">
        <f t="shared" si="363"/>
        <v>#DIV/0!</v>
      </c>
      <c r="BO644" s="149" t="e">
        <f t="shared" si="364"/>
        <v>#DIV/0!</v>
      </c>
      <c r="BP644" s="149" t="e">
        <f t="shared" si="365"/>
        <v>#DIV/0!</v>
      </c>
      <c r="BQ644" s="149" t="e">
        <f t="shared" si="366"/>
        <v>#DIV/0!</v>
      </c>
      <c r="BR644" s="149" t="e">
        <f t="shared" si="367"/>
        <v>#DIV/0!</v>
      </c>
      <c r="BS644" s="148">
        <f t="shared" si="368"/>
        <v>0</v>
      </c>
      <c r="BT644" s="150"/>
      <c r="BU644" s="150" t="e">
        <f>VLOOKUP(I644,Lists!$D$2:$D$19,1,FALSE)</f>
        <v>#N/A</v>
      </c>
      <c r="BV644" s="150" t="e">
        <f>VLOOKUP($I644,Blends!$B$2:$B$115,1,FALSE)</f>
        <v>#N/A</v>
      </c>
      <c r="BW644" s="150"/>
      <c r="BX644" s="151">
        <f>ROUND(IF($I644="Other HFC Blend",(AA644*$L644*SUMIF(Lists!$E$2:$E$133,'Quarterly Information'!$K644,Exchange_Value)+AA644*$N644*SUMIF(Lists!$E$2:$E$133,'Quarterly Information'!$M644,Exchange_Value)+AA644*$P644*SUMIF(Lists!$E$2:$E$133,'Quarterly Information'!$O644,Exchange_Value)+AA644*$R644*SUMIF(Lists!$E$2:$E$133,'Quarterly Information'!$Q644,Exchange_Value)+AA644*$T644*SUMIF(Lists!$E$2:$E$133,'Quarterly Information'!$S644,Exchange_Value))/1000,AA644*SUMIF(Lists!$E$2:$E$133,$I644,Exchange_Value)/1000),1)</f>
        <v>0</v>
      </c>
      <c r="BY644" s="151">
        <f>ROUND(IF($I644="Other HFC Blend",(AB644*$L644*SUMIF(Lists!$E$2:$E$133,'Quarterly Information'!$K644,Exchange_Value)+AB644*$N644*SUMIF(Lists!$E$2:$E$133,'Quarterly Information'!$M644,Exchange_Value)+AB644*$P644*SUMIF(Lists!$E$2:$E$133,'Quarterly Information'!$O644,Exchange_Value)+AB644*$R644*SUMIF(Lists!$E$2:$E$133,'Quarterly Information'!$Q644,Exchange_Value)+AB644*$T644*SUMIF(Lists!$E$2:$E$133,'Quarterly Information'!$S644,Exchange_Value))/1000,AB644*SUMIF(Lists!$E$2:$E$133,$I644,Exchange_Value)/1000),1)</f>
        <v>0</v>
      </c>
      <c r="BZ644" s="151">
        <f>ROUND(IF($I644="Other HFC Blend",(AC644*$L644*SUMIF(Lists!$E$2:$E$133,'Quarterly Information'!$K644,Exchange_Value)+AC644*$N644*SUMIF(Lists!$E$2:$E$133,'Quarterly Information'!$M644,Exchange_Value)+AC644*$P644*SUMIF(Lists!$E$2:$E$133,'Quarterly Information'!$O644,Exchange_Value)+AC644*$R644*SUMIF(Lists!$E$2:$E$133,'Quarterly Information'!$Q644,Exchange_Value)+AC644*$T644*SUMIF(Lists!$E$2:$E$133,'Quarterly Information'!$S644,Exchange_Value))/1000,AC644*SUMIF(Lists!$E$2:$E$133,$I644,Exchange_Value)/1000),1)</f>
        <v>0</v>
      </c>
      <c r="CA644" s="151">
        <f>ROUND(IF($I644="Other HFC Blend",(AD644*$L644*SUMIF(Lists!$E$2:$E$133,'Quarterly Information'!$K644,Exchange_Value)+AD644*$N644*SUMIF(Lists!$E$2:$E$133,'Quarterly Information'!$M644,Exchange_Value)+AD644*$P644*SUMIF(Lists!$E$2:$E$133,'Quarterly Information'!$O644,Exchange_Value)+AD644*$R644*SUMIF(Lists!$E$2:$E$133,'Quarterly Information'!$Q644,Exchange_Value)+AD644*$T644*SUMIF(Lists!$E$2:$E$133,'Quarterly Information'!$S644,Exchange_Value))/1000,AD644*SUMIF(Lists!$E$2:$E$133,$I644,Exchange_Value)/1000),1)</f>
        <v>0</v>
      </c>
      <c r="CB644" s="151">
        <f>ROUND(IF($I644="Other HFC Blend",(AE644*$L644*SUMIF(Lists!$E$2:$E$133,'Quarterly Information'!$K644,Exchange_Value)+AE644*$N644*SUMIF(Lists!$E$2:$E$133,'Quarterly Information'!$M644,Exchange_Value)+AE644*$P644*SUMIF(Lists!$E$2:$E$133,'Quarterly Information'!$O644,Exchange_Value)+AE644*$R644*SUMIF(Lists!$E$2:$E$133,'Quarterly Information'!$Q644,Exchange_Value)+AE644*$T644*SUMIF(Lists!$E$2:$E$133,'Quarterly Information'!$S644,Exchange_Value))/1000,AE644*SUMIF(Lists!$E$2:$E$133,$I644,Exchange_Value)/1000),1)</f>
        <v>0</v>
      </c>
      <c r="CC644" s="151">
        <f>ROUND(IF($I644="Other HFC Blend",(AF644*$L644*SUMIF(Lists!$E$2:$E$133,'Quarterly Information'!$K644,Exchange_Value)+AF644*$N644*SUMIF(Lists!$E$2:$E$133,'Quarterly Information'!$M644,Exchange_Value)+AF644*$P644*SUMIF(Lists!$E$2:$E$133,'Quarterly Information'!$O644,Exchange_Value)+AF644*$R644*SUMIF(Lists!$E$2:$E$133,'Quarterly Information'!$Q644,Exchange_Value)+AF644*$T644*SUMIF(Lists!$E$2:$E$133,'Quarterly Information'!$S644,Exchange_Value))/1000,AF644*SUMIF(Lists!$E$2:$E$133,$I644,Exchange_Value)/1000),1)</f>
        <v>0</v>
      </c>
    </row>
    <row r="645" spans="1:81" ht="14.1">
      <c r="A645" s="18">
        <v>603</v>
      </c>
      <c r="B645" s="46" t="str">
        <f t="shared" si="369"/>
        <v/>
      </c>
      <c r="C645" s="72"/>
      <c r="D645" s="47"/>
      <c r="E645" s="81"/>
      <c r="F645" s="48"/>
      <c r="G645" s="49"/>
      <c r="H645" s="50"/>
      <c r="I645" s="48"/>
      <c r="J645" s="104"/>
      <c r="K645" s="109"/>
      <c r="L645" s="51"/>
      <c r="M645" s="48"/>
      <c r="N645" s="51"/>
      <c r="O645" s="48"/>
      <c r="P645" s="51"/>
      <c r="Q645" s="69"/>
      <c r="R645" s="51"/>
      <c r="S645" s="69"/>
      <c r="T645" s="110"/>
      <c r="U645" s="107"/>
      <c r="V645" s="48"/>
      <c r="W645" s="52"/>
      <c r="X645" s="48"/>
      <c r="Y645" s="116"/>
      <c r="Z645" s="133"/>
      <c r="AA645" s="131"/>
      <c r="AB645" s="76"/>
      <c r="AC645" s="76"/>
      <c r="AD645" s="76"/>
      <c r="AE645" s="76"/>
      <c r="AF645" s="76"/>
      <c r="AG645" s="145"/>
      <c r="AH645"/>
      <c r="AI645" s="148">
        <f t="shared" si="333"/>
        <v>0</v>
      </c>
      <c r="AJ645" s="148">
        <f t="shared" si="334"/>
        <v>0</v>
      </c>
      <c r="AK645" s="148">
        <f t="shared" si="335"/>
        <v>0</v>
      </c>
      <c r="AL645" s="148">
        <f t="shared" si="336"/>
        <v>0</v>
      </c>
      <c r="AM645" s="148">
        <f t="shared" si="337"/>
        <v>0</v>
      </c>
      <c r="AN645" s="148">
        <f t="shared" si="338"/>
        <v>0</v>
      </c>
      <c r="AO645" s="150"/>
      <c r="AP645" s="149" t="e">
        <f t="shared" si="339"/>
        <v>#DIV/0!</v>
      </c>
      <c r="AQ645" s="149" t="e">
        <f t="shared" si="340"/>
        <v>#DIV/0!</v>
      </c>
      <c r="AR645" s="149" t="e">
        <f t="shared" si="341"/>
        <v>#DIV/0!</v>
      </c>
      <c r="AS645" s="149" t="e">
        <f t="shared" si="342"/>
        <v>#DIV/0!</v>
      </c>
      <c r="AT645" s="149" t="e">
        <f t="shared" si="343"/>
        <v>#DIV/0!</v>
      </c>
      <c r="AU645" s="148">
        <f t="shared" si="344"/>
        <v>0</v>
      </c>
      <c r="AV645" s="149" t="e">
        <f t="shared" si="345"/>
        <v>#DIV/0!</v>
      </c>
      <c r="AW645" s="149" t="e">
        <f t="shared" si="346"/>
        <v>#DIV/0!</v>
      </c>
      <c r="AX645" s="149" t="e">
        <f t="shared" si="347"/>
        <v>#DIV/0!</v>
      </c>
      <c r="AY645" s="149" t="e">
        <f t="shared" si="348"/>
        <v>#DIV/0!</v>
      </c>
      <c r="AZ645" s="149" t="e">
        <f t="shared" si="349"/>
        <v>#DIV/0!</v>
      </c>
      <c r="BA645" s="148">
        <f t="shared" si="350"/>
        <v>0</v>
      </c>
      <c r="BB645" s="149" t="e">
        <f t="shared" si="351"/>
        <v>#DIV/0!</v>
      </c>
      <c r="BC645" s="149" t="e">
        <f t="shared" si="352"/>
        <v>#DIV/0!</v>
      </c>
      <c r="BD645" s="149" t="e">
        <f t="shared" si="353"/>
        <v>#DIV/0!</v>
      </c>
      <c r="BE645" s="149" t="e">
        <f t="shared" si="354"/>
        <v>#DIV/0!</v>
      </c>
      <c r="BF645" s="149" t="e">
        <f t="shared" si="355"/>
        <v>#DIV/0!</v>
      </c>
      <c r="BG645" s="148">
        <f t="shared" si="356"/>
        <v>0</v>
      </c>
      <c r="BH645" s="149" t="e">
        <f t="shared" si="357"/>
        <v>#DIV/0!</v>
      </c>
      <c r="BI645" s="149" t="e">
        <f t="shared" si="358"/>
        <v>#DIV/0!</v>
      </c>
      <c r="BJ645" s="149" t="e">
        <f t="shared" si="359"/>
        <v>#DIV/0!</v>
      </c>
      <c r="BK645" s="149" t="e">
        <f t="shared" si="360"/>
        <v>#DIV/0!</v>
      </c>
      <c r="BL645" s="149" t="e">
        <f t="shared" si="361"/>
        <v>#DIV/0!</v>
      </c>
      <c r="BM645" s="148">
        <f t="shared" si="362"/>
        <v>0</v>
      </c>
      <c r="BN645" s="149" t="e">
        <f t="shared" si="363"/>
        <v>#DIV/0!</v>
      </c>
      <c r="BO645" s="149" t="e">
        <f t="shared" si="364"/>
        <v>#DIV/0!</v>
      </c>
      <c r="BP645" s="149" t="e">
        <f t="shared" si="365"/>
        <v>#DIV/0!</v>
      </c>
      <c r="BQ645" s="149" t="e">
        <f t="shared" si="366"/>
        <v>#DIV/0!</v>
      </c>
      <c r="BR645" s="149" t="e">
        <f t="shared" si="367"/>
        <v>#DIV/0!</v>
      </c>
      <c r="BS645" s="148">
        <f t="shared" si="368"/>
        <v>0</v>
      </c>
      <c r="BT645" s="150"/>
      <c r="BU645" s="150" t="e">
        <f>VLOOKUP(I645,Lists!$D$2:$D$19,1,FALSE)</f>
        <v>#N/A</v>
      </c>
      <c r="BV645" s="150" t="e">
        <f>VLOOKUP($I645,Blends!$B$2:$B$115,1,FALSE)</f>
        <v>#N/A</v>
      </c>
      <c r="BW645" s="150"/>
      <c r="BX645" s="151">
        <f>ROUND(IF($I645="Other HFC Blend",(AA645*$L645*SUMIF(Lists!$E$2:$E$133,'Quarterly Information'!$K645,Exchange_Value)+AA645*$N645*SUMIF(Lists!$E$2:$E$133,'Quarterly Information'!$M645,Exchange_Value)+AA645*$P645*SUMIF(Lists!$E$2:$E$133,'Quarterly Information'!$O645,Exchange_Value)+AA645*$R645*SUMIF(Lists!$E$2:$E$133,'Quarterly Information'!$Q645,Exchange_Value)+AA645*$T645*SUMIF(Lists!$E$2:$E$133,'Quarterly Information'!$S645,Exchange_Value))/1000,AA645*SUMIF(Lists!$E$2:$E$133,$I645,Exchange_Value)/1000),1)</f>
        <v>0</v>
      </c>
      <c r="BY645" s="151">
        <f>ROUND(IF($I645="Other HFC Blend",(AB645*$L645*SUMIF(Lists!$E$2:$E$133,'Quarterly Information'!$K645,Exchange_Value)+AB645*$N645*SUMIF(Lists!$E$2:$E$133,'Quarterly Information'!$M645,Exchange_Value)+AB645*$P645*SUMIF(Lists!$E$2:$E$133,'Quarterly Information'!$O645,Exchange_Value)+AB645*$R645*SUMIF(Lists!$E$2:$E$133,'Quarterly Information'!$Q645,Exchange_Value)+AB645*$T645*SUMIF(Lists!$E$2:$E$133,'Quarterly Information'!$S645,Exchange_Value))/1000,AB645*SUMIF(Lists!$E$2:$E$133,$I645,Exchange_Value)/1000),1)</f>
        <v>0</v>
      </c>
      <c r="BZ645" s="151">
        <f>ROUND(IF($I645="Other HFC Blend",(AC645*$L645*SUMIF(Lists!$E$2:$E$133,'Quarterly Information'!$K645,Exchange_Value)+AC645*$N645*SUMIF(Lists!$E$2:$E$133,'Quarterly Information'!$M645,Exchange_Value)+AC645*$P645*SUMIF(Lists!$E$2:$E$133,'Quarterly Information'!$O645,Exchange_Value)+AC645*$R645*SUMIF(Lists!$E$2:$E$133,'Quarterly Information'!$Q645,Exchange_Value)+AC645*$T645*SUMIF(Lists!$E$2:$E$133,'Quarterly Information'!$S645,Exchange_Value))/1000,AC645*SUMIF(Lists!$E$2:$E$133,$I645,Exchange_Value)/1000),1)</f>
        <v>0</v>
      </c>
      <c r="CA645" s="151">
        <f>ROUND(IF($I645="Other HFC Blend",(AD645*$L645*SUMIF(Lists!$E$2:$E$133,'Quarterly Information'!$K645,Exchange_Value)+AD645*$N645*SUMIF(Lists!$E$2:$E$133,'Quarterly Information'!$M645,Exchange_Value)+AD645*$P645*SUMIF(Lists!$E$2:$E$133,'Quarterly Information'!$O645,Exchange_Value)+AD645*$R645*SUMIF(Lists!$E$2:$E$133,'Quarterly Information'!$Q645,Exchange_Value)+AD645*$T645*SUMIF(Lists!$E$2:$E$133,'Quarterly Information'!$S645,Exchange_Value))/1000,AD645*SUMIF(Lists!$E$2:$E$133,$I645,Exchange_Value)/1000),1)</f>
        <v>0</v>
      </c>
      <c r="CB645" s="151">
        <f>ROUND(IF($I645="Other HFC Blend",(AE645*$L645*SUMIF(Lists!$E$2:$E$133,'Quarterly Information'!$K645,Exchange_Value)+AE645*$N645*SUMIF(Lists!$E$2:$E$133,'Quarterly Information'!$M645,Exchange_Value)+AE645*$P645*SUMIF(Lists!$E$2:$E$133,'Quarterly Information'!$O645,Exchange_Value)+AE645*$R645*SUMIF(Lists!$E$2:$E$133,'Quarterly Information'!$Q645,Exchange_Value)+AE645*$T645*SUMIF(Lists!$E$2:$E$133,'Quarterly Information'!$S645,Exchange_Value))/1000,AE645*SUMIF(Lists!$E$2:$E$133,$I645,Exchange_Value)/1000),1)</f>
        <v>0</v>
      </c>
      <c r="CC645" s="151">
        <f>ROUND(IF($I645="Other HFC Blend",(AF645*$L645*SUMIF(Lists!$E$2:$E$133,'Quarterly Information'!$K645,Exchange_Value)+AF645*$N645*SUMIF(Lists!$E$2:$E$133,'Quarterly Information'!$M645,Exchange_Value)+AF645*$P645*SUMIF(Lists!$E$2:$E$133,'Quarterly Information'!$O645,Exchange_Value)+AF645*$R645*SUMIF(Lists!$E$2:$E$133,'Quarterly Information'!$Q645,Exchange_Value)+AF645*$T645*SUMIF(Lists!$E$2:$E$133,'Quarterly Information'!$S645,Exchange_Value))/1000,AF645*SUMIF(Lists!$E$2:$E$133,$I645,Exchange_Value)/1000),1)</f>
        <v>0</v>
      </c>
    </row>
    <row r="646" spans="1:81" ht="14.1">
      <c r="A646" s="18">
        <v>604</v>
      </c>
      <c r="B646" s="46" t="str">
        <f t="shared" si="369"/>
        <v/>
      </c>
      <c r="C646" s="72"/>
      <c r="D646" s="47"/>
      <c r="E646" s="81"/>
      <c r="F646" s="48"/>
      <c r="G646" s="49"/>
      <c r="H646" s="50"/>
      <c r="I646" s="48"/>
      <c r="J646" s="104"/>
      <c r="K646" s="109"/>
      <c r="L646" s="51"/>
      <c r="M646" s="48"/>
      <c r="N646" s="51"/>
      <c r="O646" s="48"/>
      <c r="P646" s="51"/>
      <c r="Q646" s="69"/>
      <c r="R646" s="51"/>
      <c r="S646" s="69"/>
      <c r="T646" s="110"/>
      <c r="U646" s="107"/>
      <c r="V646" s="48"/>
      <c r="W646" s="52"/>
      <c r="X646" s="48"/>
      <c r="Y646" s="116"/>
      <c r="Z646" s="133"/>
      <c r="AA646" s="131"/>
      <c r="AB646" s="76"/>
      <c r="AC646" s="76"/>
      <c r="AD646" s="76"/>
      <c r="AE646" s="76"/>
      <c r="AF646" s="76"/>
      <c r="AG646" s="145"/>
      <c r="AH646"/>
      <c r="AI646" s="148">
        <f t="shared" si="333"/>
        <v>0</v>
      </c>
      <c r="AJ646" s="148">
        <f t="shared" si="334"/>
        <v>0</v>
      </c>
      <c r="AK646" s="148">
        <f t="shared" si="335"/>
        <v>0</v>
      </c>
      <c r="AL646" s="148">
        <f t="shared" si="336"/>
        <v>0</v>
      </c>
      <c r="AM646" s="148">
        <f t="shared" si="337"/>
        <v>0</v>
      </c>
      <c r="AN646" s="148">
        <f t="shared" si="338"/>
        <v>0</v>
      </c>
      <c r="AO646" s="150"/>
      <c r="AP646" s="149" t="e">
        <f t="shared" si="339"/>
        <v>#DIV/0!</v>
      </c>
      <c r="AQ646" s="149" t="e">
        <f t="shared" si="340"/>
        <v>#DIV/0!</v>
      </c>
      <c r="AR646" s="149" t="e">
        <f t="shared" si="341"/>
        <v>#DIV/0!</v>
      </c>
      <c r="AS646" s="149" t="e">
        <f t="shared" si="342"/>
        <v>#DIV/0!</v>
      </c>
      <c r="AT646" s="149" t="e">
        <f t="shared" si="343"/>
        <v>#DIV/0!</v>
      </c>
      <c r="AU646" s="148">
        <f t="shared" si="344"/>
        <v>0</v>
      </c>
      <c r="AV646" s="149" t="e">
        <f t="shared" si="345"/>
        <v>#DIV/0!</v>
      </c>
      <c r="AW646" s="149" t="e">
        <f t="shared" si="346"/>
        <v>#DIV/0!</v>
      </c>
      <c r="AX646" s="149" t="e">
        <f t="shared" si="347"/>
        <v>#DIV/0!</v>
      </c>
      <c r="AY646" s="149" t="e">
        <f t="shared" si="348"/>
        <v>#DIV/0!</v>
      </c>
      <c r="AZ646" s="149" t="e">
        <f t="shared" si="349"/>
        <v>#DIV/0!</v>
      </c>
      <c r="BA646" s="148">
        <f t="shared" si="350"/>
        <v>0</v>
      </c>
      <c r="BB646" s="149" t="e">
        <f t="shared" si="351"/>
        <v>#DIV/0!</v>
      </c>
      <c r="BC646" s="149" t="e">
        <f t="shared" si="352"/>
        <v>#DIV/0!</v>
      </c>
      <c r="BD646" s="149" t="e">
        <f t="shared" si="353"/>
        <v>#DIV/0!</v>
      </c>
      <c r="BE646" s="149" t="e">
        <f t="shared" si="354"/>
        <v>#DIV/0!</v>
      </c>
      <c r="BF646" s="149" t="e">
        <f t="shared" si="355"/>
        <v>#DIV/0!</v>
      </c>
      <c r="BG646" s="148">
        <f t="shared" si="356"/>
        <v>0</v>
      </c>
      <c r="BH646" s="149" t="e">
        <f t="shared" si="357"/>
        <v>#DIV/0!</v>
      </c>
      <c r="BI646" s="149" t="e">
        <f t="shared" si="358"/>
        <v>#DIV/0!</v>
      </c>
      <c r="BJ646" s="149" t="e">
        <f t="shared" si="359"/>
        <v>#DIV/0!</v>
      </c>
      <c r="BK646" s="149" t="e">
        <f t="shared" si="360"/>
        <v>#DIV/0!</v>
      </c>
      <c r="BL646" s="149" t="e">
        <f t="shared" si="361"/>
        <v>#DIV/0!</v>
      </c>
      <c r="BM646" s="148">
        <f t="shared" si="362"/>
        <v>0</v>
      </c>
      <c r="BN646" s="149" t="e">
        <f t="shared" si="363"/>
        <v>#DIV/0!</v>
      </c>
      <c r="BO646" s="149" t="e">
        <f t="shared" si="364"/>
        <v>#DIV/0!</v>
      </c>
      <c r="BP646" s="149" t="e">
        <f t="shared" si="365"/>
        <v>#DIV/0!</v>
      </c>
      <c r="BQ646" s="149" t="e">
        <f t="shared" si="366"/>
        <v>#DIV/0!</v>
      </c>
      <c r="BR646" s="149" t="e">
        <f t="shared" si="367"/>
        <v>#DIV/0!</v>
      </c>
      <c r="BS646" s="148">
        <f t="shared" si="368"/>
        <v>0</v>
      </c>
      <c r="BT646" s="150"/>
      <c r="BU646" s="150" t="e">
        <f>VLOOKUP(I646,Lists!$D$2:$D$19,1,FALSE)</f>
        <v>#N/A</v>
      </c>
      <c r="BV646" s="150" t="e">
        <f>VLOOKUP($I646,Blends!$B$2:$B$115,1,FALSE)</f>
        <v>#N/A</v>
      </c>
      <c r="BW646" s="150"/>
      <c r="BX646" s="151">
        <f>ROUND(IF($I646="Other HFC Blend",(AA646*$L646*SUMIF(Lists!$E$2:$E$133,'Quarterly Information'!$K646,Exchange_Value)+AA646*$N646*SUMIF(Lists!$E$2:$E$133,'Quarterly Information'!$M646,Exchange_Value)+AA646*$P646*SUMIF(Lists!$E$2:$E$133,'Quarterly Information'!$O646,Exchange_Value)+AA646*$R646*SUMIF(Lists!$E$2:$E$133,'Quarterly Information'!$Q646,Exchange_Value)+AA646*$T646*SUMIF(Lists!$E$2:$E$133,'Quarterly Information'!$S646,Exchange_Value))/1000,AA646*SUMIF(Lists!$E$2:$E$133,$I646,Exchange_Value)/1000),1)</f>
        <v>0</v>
      </c>
      <c r="BY646" s="151">
        <f>ROUND(IF($I646="Other HFC Blend",(AB646*$L646*SUMIF(Lists!$E$2:$E$133,'Quarterly Information'!$K646,Exchange_Value)+AB646*$N646*SUMIF(Lists!$E$2:$E$133,'Quarterly Information'!$M646,Exchange_Value)+AB646*$P646*SUMIF(Lists!$E$2:$E$133,'Quarterly Information'!$O646,Exchange_Value)+AB646*$R646*SUMIF(Lists!$E$2:$E$133,'Quarterly Information'!$Q646,Exchange_Value)+AB646*$T646*SUMIF(Lists!$E$2:$E$133,'Quarterly Information'!$S646,Exchange_Value))/1000,AB646*SUMIF(Lists!$E$2:$E$133,$I646,Exchange_Value)/1000),1)</f>
        <v>0</v>
      </c>
      <c r="BZ646" s="151">
        <f>ROUND(IF($I646="Other HFC Blend",(AC646*$L646*SUMIF(Lists!$E$2:$E$133,'Quarterly Information'!$K646,Exchange_Value)+AC646*$N646*SUMIF(Lists!$E$2:$E$133,'Quarterly Information'!$M646,Exchange_Value)+AC646*$P646*SUMIF(Lists!$E$2:$E$133,'Quarterly Information'!$O646,Exchange_Value)+AC646*$R646*SUMIF(Lists!$E$2:$E$133,'Quarterly Information'!$Q646,Exchange_Value)+AC646*$T646*SUMIF(Lists!$E$2:$E$133,'Quarterly Information'!$S646,Exchange_Value))/1000,AC646*SUMIF(Lists!$E$2:$E$133,$I646,Exchange_Value)/1000),1)</f>
        <v>0</v>
      </c>
      <c r="CA646" s="151">
        <f>ROUND(IF($I646="Other HFC Blend",(AD646*$L646*SUMIF(Lists!$E$2:$E$133,'Quarterly Information'!$K646,Exchange_Value)+AD646*$N646*SUMIF(Lists!$E$2:$E$133,'Quarterly Information'!$M646,Exchange_Value)+AD646*$P646*SUMIF(Lists!$E$2:$E$133,'Quarterly Information'!$O646,Exchange_Value)+AD646*$R646*SUMIF(Lists!$E$2:$E$133,'Quarterly Information'!$Q646,Exchange_Value)+AD646*$T646*SUMIF(Lists!$E$2:$E$133,'Quarterly Information'!$S646,Exchange_Value))/1000,AD646*SUMIF(Lists!$E$2:$E$133,$I646,Exchange_Value)/1000),1)</f>
        <v>0</v>
      </c>
      <c r="CB646" s="151">
        <f>ROUND(IF($I646="Other HFC Blend",(AE646*$L646*SUMIF(Lists!$E$2:$E$133,'Quarterly Information'!$K646,Exchange_Value)+AE646*$N646*SUMIF(Lists!$E$2:$E$133,'Quarterly Information'!$M646,Exchange_Value)+AE646*$P646*SUMIF(Lists!$E$2:$E$133,'Quarterly Information'!$O646,Exchange_Value)+AE646*$R646*SUMIF(Lists!$E$2:$E$133,'Quarterly Information'!$Q646,Exchange_Value)+AE646*$T646*SUMIF(Lists!$E$2:$E$133,'Quarterly Information'!$S646,Exchange_Value))/1000,AE646*SUMIF(Lists!$E$2:$E$133,$I646,Exchange_Value)/1000),1)</f>
        <v>0</v>
      </c>
      <c r="CC646" s="151">
        <f>ROUND(IF($I646="Other HFC Blend",(AF646*$L646*SUMIF(Lists!$E$2:$E$133,'Quarterly Information'!$K646,Exchange_Value)+AF646*$N646*SUMIF(Lists!$E$2:$E$133,'Quarterly Information'!$M646,Exchange_Value)+AF646*$P646*SUMIF(Lists!$E$2:$E$133,'Quarterly Information'!$O646,Exchange_Value)+AF646*$R646*SUMIF(Lists!$E$2:$E$133,'Quarterly Information'!$Q646,Exchange_Value)+AF646*$T646*SUMIF(Lists!$E$2:$E$133,'Quarterly Information'!$S646,Exchange_Value))/1000,AF646*SUMIF(Lists!$E$2:$E$133,$I646,Exchange_Value)/1000),1)</f>
        <v>0</v>
      </c>
    </row>
    <row r="647" spans="1:81" ht="14.1">
      <c r="A647" s="18">
        <v>605</v>
      </c>
      <c r="B647" s="46" t="str">
        <f t="shared" si="369"/>
        <v/>
      </c>
      <c r="C647" s="72"/>
      <c r="D647" s="47"/>
      <c r="E647" s="81"/>
      <c r="F647" s="48"/>
      <c r="G647" s="49"/>
      <c r="H647" s="50"/>
      <c r="I647" s="48"/>
      <c r="J647" s="104"/>
      <c r="K647" s="109"/>
      <c r="L647" s="51"/>
      <c r="M647" s="48"/>
      <c r="N647" s="51"/>
      <c r="O647" s="48"/>
      <c r="P647" s="51"/>
      <c r="Q647" s="69"/>
      <c r="R647" s="51"/>
      <c r="S647" s="69"/>
      <c r="T647" s="110"/>
      <c r="U647" s="107"/>
      <c r="V647" s="48"/>
      <c r="W647" s="52"/>
      <c r="X647" s="48"/>
      <c r="Y647" s="116"/>
      <c r="Z647" s="133"/>
      <c r="AA647" s="131"/>
      <c r="AB647" s="76"/>
      <c r="AC647" s="76"/>
      <c r="AD647" s="76"/>
      <c r="AE647" s="76"/>
      <c r="AF647" s="76"/>
      <c r="AG647" s="145"/>
      <c r="AH647"/>
      <c r="AI647" s="148">
        <f t="shared" si="333"/>
        <v>0</v>
      </c>
      <c r="AJ647" s="148">
        <f t="shared" si="334"/>
        <v>0</v>
      </c>
      <c r="AK647" s="148">
        <f t="shared" si="335"/>
        <v>0</v>
      </c>
      <c r="AL647" s="148">
        <f t="shared" si="336"/>
        <v>0</v>
      </c>
      <c r="AM647" s="148">
        <f t="shared" si="337"/>
        <v>0</v>
      </c>
      <c r="AN647" s="148">
        <f t="shared" si="338"/>
        <v>0</v>
      </c>
      <c r="AO647" s="150"/>
      <c r="AP647" s="149" t="e">
        <f t="shared" si="339"/>
        <v>#DIV/0!</v>
      </c>
      <c r="AQ647" s="149" t="e">
        <f t="shared" si="340"/>
        <v>#DIV/0!</v>
      </c>
      <c r="AR647" s="149" t="e">
        <f t="shared" si="341"/>
        <v>#DIV/0!</v>
      </c>
      <c r="AS647" s="149" t="e">
        <f t="shared" si="342"/>
        <v>#DIV/0!</v>
      </c>
      <c r="AT647" s="149" t="e">
        <f t="shared" si="343"/>
        <v>#DIV/0!</v>
      </c>
      <c r="AU647" s="148">
        <f t="shared" si="344"/>
        <v>0</v>
      </c>
      <c r="AV647" s="149" t="e">
        <f t="shared" si="345"/>
        <v>#DIV/0!</v>
      </c>
      <c r="AW647" s="149" t="e">
        <f t="shared" si="346"/>
        <v>#DIV/0!</v>
      </c>
      <c r="AX647" s="149" t="e">
        <f t="shared" si="347"/>
        <v>#DIV/0!</v>
      </c>
      <c r="AY647" s="149" t="e">
        <f t="shared" si="348"/>
        <v>#DIV/0!</v>
      </c>
      <c r="AZ647" s="149" t="e">
        <f t="shared" si="349"/>
        <v>#DIV/0!</v>
      </c>
      <c r="BA647" s="148">
        <f t="shared" si="350"/>
        <v>0</v>
      </c>
      <c r="BB647" s="149" t="e">
        <f t="shared" si="351"/>
        <v>#DIV/0!</v>
      </c>
      <c r="BC647" s="149" t="e">
        <f t="shared" si="352"/>
        <v>#DIV/0!</v>
      </c>
      <c r="BD647" s="149" t="e">
        <f t="shared" si="353"/>
        <v>#DIV/0!</v>
      </c>
      <c r="BE647" s="149" t="e">
        <f t="shared" si="354"/>
        <v>#DIV/0!</v>
      </c>
      <c r="BF647" s="149" t="e">
        <f t="shared" si="355"/>
        <v>#DIV/0!</v>
      </c>
      <c r="BG647" s="148">
        <f t="shared" si="356"/>
        <v>0</v>
      </c>
      <c r="BH647" s="149" t="e">
        <f t="shared" si="357"/>
        <v>#DIV/0!</v>
      </c>
      <c r="BI647" s="149" t="e">
        <f t="shared" si="358"/>
        <v>#DIV/0!</v>
      </c>
      <c r="BJ647" s="149" t="e">
        <f t="shared" si="359"/>
        <v>#DIV/0!</v>
      </c>
      <c r="BK647" s="149" t="e">
        <f t="shared" si="360"/>
        <v>#DIV/0!</v>
      </c>
      <c r="BL647" s="149" t="e">
        <f t="shared" si="361"/>
        <v>#DIV/0!</v>
      </c>
      <c r="BM647" s="148">
        <f t="shared" si="362"/>
        <v>0</v>
      </c>
      <c r="BN647" s="149" t="e">
        <f t="shared" si="363"/>
        <v>#DIV/0!</v>
      </c>
      <c r="BO647" s="149" t="e">
        <f t="shared" si="364"/>
        <v>#DIV/0!</v>
      </c>
      <c r="BP647" s="149" t="e">
        <f t="shared" si="365"/>
        <v>#DIV/0!</v>
      </c>
      <c r="BQ647" s="149" t="e">
        <f t="shared" si="366"/>
        <v>#DIV/0!</v>
      </c>
      <c r="BR647" s="149" t="e">
        <f t="shared" si="367"/>
        <v>#DIV/0!</v>
      </c>
      <c r="BS647" s="148">
        <f t="shared" si="368"/>
        <v>0</v>
      </c>
      <c r="BT647" s="150"/>
      <c r="BU647" s="150" t="e">
        <f>VLOOKUP(I647,Lists!$D$2:$D$19,1,FALSE)</f>
        <v>#N/A</v>
      </c>
      <c r="BV647" s="150" t="e">
        <f>VLOOKUP($I647,Blends!$B$2:$B$115,1,FALSE)</f>
        <v>#N/A</v>
      </c>
      <c r="BW647" s="150"/>
      <c r="BX647" s="151">
        <f>ROUND(IF($I647="Other HFC Blend",(AA647*$L647*SUMIF(Lists!$E$2:$E$133,'Quarterly Information'!$K647,Exchange_Value)+AA647*$N647*SUMIF(Lists!$E$2:$E$133,'Quarterly Information'!$M647,Exchange_Value)+AA647*$P647*SUMIF(Lists!$E$2:$E$133,'Quarterly Information'!$O647,Exchange_Value)+AA647*$R647*SUMIF(Lists!$E$2:$E$133,'Quarterly Information'!$Q647,Exchange_Value)+AA647*$T647*SUMIF(Lists!$E$2:$E$133,'Quarterly Information'!$S647,Exchange_Value))/1000,AA647*SUMIF(Lists!$E$2:$E$133,$I647,Exchange_Value)/1000),1)</f>
        <v>0</v>
      </c>
      <c r="BY647" s="151">
        <f>ROUND(IF($I647="Other HFC Blend",(AB647*$L647*SUMIF(Lists!$E$2:$E$133,'Quarterly Information'!$K647,Exchange_Value)+AB647*$N647*SUMIF(Lists!$E$2:$E$133,'Quarterly Information'!$M647,Exchange_Value)+AB647*$P647*SUMIF(Lists!$E$2:$E$133,'Quarterly Information'!$O647,Exchange_Value)+AB647*$R647*SUMIF(Lists!$E$2:$E$133,'Quarterly Information'!$Q647,Exchange_Value)+AB647*$T647*SUMIF(Lists!$E$2:$E$133,'Quarterly Information'!$S647,Exchange_Value))/1000,AB647*SUMIF(Lists!$E$2:$E$133,$I647,Exchange_Value)/1000),1)</f>
        <v>0</v>
      </c>
      <c r="BZ647" s="151">
        <f>ROUND(IF($I647="Other HFC Blend",(AC647*$L647*SUMIF(Lists!$E$2:$E$133,'Quarterly Information'!$K647,Exchange_Value)+AC647*$N647*SUMIF(Lists!$E$2:$E$133,'Quarterly Information'!$M647,Exchange_Value)+AC647*$P647*SUMIF(Lists!$E$2:$E$133,'Quarterly Information'!$O647,Exchange_Value)+AC647*$R647*SUMIF(Lists!$E$2:$E$133,'Quarterly Information'!$Q647,Exchange_Value)+AC647*$T647*SUMIF(Lists!$E$2:$E$133,'Quarterly Information'!$S647,Exchange_Value))/1000,AC647*SUMIF(Lists!$E$2:$E$133,$I647,Exchange_Value)/1000),1)</f>
        <v>0</v>
      </c>
      <c r="CA647" s="151">
        <f>ROUND(IF($I647="Other HFC Blend",(AD647*$L647*SUMIF(Lists!$E$2:$E$133,'Quarterly Information'!$K647,Exchange_Value)+AD647*$N647*SUMIF(Lists!$E$2:$E$133,'Quarterly Information'!$M647,Exchange_Value)+AD647*$P647*SUMIF(Lists!$E$2:$E$133,'Quarterly Information'!$O647,Exchange_Value)+AD647*$R647*SUMIF(Lists!$E$2:$E$133,'Quarterly Information'!$Q647,Exchange_Value)+AD647*$T647*SUMIF(Lists!$E$2:$E$133,'Quarterly Information'!$S647,Exchange_Value))/1000,AD647*SUMIF(Lists!$E$2:$E$133,$I647,Exchange_Value)/1000),1)</f>
        <v>0</v>
      </c>
      <c r="CB647" s="151">
        <f>ROUND(IF($I647="Other HFC Blend",(AE647*$L647*SUMIF(Lists!$E$2:$E$133,'Quarterly Information'!$K647,Exchange_Value)+AE647*$N647*SUMIF(Lists!$E$2:$E$133,'Quarterly Information'!$M647,Exchange_Value)+AE647*$P647*SUMIF(Lists!$E$2:$E$133,'Quarterly Information'!$O647,Exchange_Value)+AE647*$R647*SUMIF(Lists!$E$2:$E$133,'Quarterly Information'!$Q647,Exchange_Value)+AE647*$T647*SUMIF(Lists!$E$2:$E$133,'Quarterly Information'!$S647,Exchange_Value))/1000,AE647*SUMIF(Lists!$E$2:$E$133,$I647,Exchange_Value)/1000),1)</f>
        <v>0</v>
      </c>
      <c r="CC647" s="151">
        <f>ROUND(IF($I647="Other HFC Blend",(AF647*$L647*SUMIF(Lists!$E$2:$E$133,'Quarterly Information'!$K647,Exchange_Value)+AF647*$N647*SUMIF(Lists!$E$2:$E$133,'Quarterly Information'!$M647,Exchange_Value)+AF647*$P647*SUMIF(Lists!$E$2:$E$133,'Quarterly Information'!$O647,Exchange_Value)+AF647*$R647*SUMIF(Lists!$E$2:$E$133,'Quarterly Information'!$Q647,Exchange_Value)+AF647*$T647*SUMIF(Lists!$E$2:$E$133,'Quarterly Information'!$S647,Exchange_Value))/1000,AF647*SUMIF(Lists!$E$2:$E$133,$I647,Exchange_Value)/1000),1)</f>
        <v>0</v>
      </c>
    </row>
    <row r="648" spans="1:81" ht="14.1">
      <c r="A648" s="18">
        <v>606</v>
      </c>
      <c r="B648" s="46" t="str">
        <f t="shared" si="369"/>
        <v/>
      </c>
      <c r="C648" s="72"/>
      <c r="D648" s="47"/>
      <c r="E648" s="81"/>
      <c r="F648" s="48"/>
      <c r="G648" s="49"/>
      <c r="H648" s="50"/>
      <c r="I648" s="48"/>
      <c r="J648" s="104"/>
      <c r="K648" s="109"/>
      <c r="L648" s="51"/>
      <c r="M648" s="48"/>
      <c r="N648" s="51"/>
      <c r="O648" s="48"/>
      <c r="P648" s="51"/>
      <c r="Q648" s="69"/>
      <c r="R648" s="51"/>
      <c r="S648" s="69"/>
      <c r="T648" s="110"/>
      <c r="U648" s="107"/>
      <c r="V648" s="48"/>
      <c r="W648" s="52"/>
      <c r="X648" s="48"/>
      <c r="Y648" s="116"/>
      <c r="Z648" s="133"/>
      <c r="AA648" s="131"/>
      <c r="AB648" s="76"/>
      <c r="AC648" s="76"/>
      <c r="AD648" s="76"/>
      <c r="AE648" s="76"/>
      <c r="AF648" s="76"/>
      <c r="AG648" s="145"/>
      <c r="AH648"/>
      <c r="AI648" s="148">
        <f t="shared" si="333"/>
        <v>0</v>
      </c>
      <c r="AJ648" s="148">
        <f t="shared" si="334"/>
        <v>0</v>
      </c>
      <c r="AK648" s="148">
        <f t="shared" si="335"/>
        <v>0</v>
      </c>
      <c r="AL648" s="148">
        <f t="shared" si="336"/>
        <v>0</v>
      </c>
      <c r="AM648" s="148">
        <f t="shared" si="337"/>
        <v>0</v>
      </c>
      <c r="AN648" s="148">
        <f t="shared" si="338"/>
        <v>0</v>
      </c>
      <c r="AO648" s="150"/>
      <c r="AP648" s="149" t="e">
        <f t="shared" si="339"/>
        <v>#DIV/0!</v>
      </c>
      <c r="AQ648" s="149" t="e">
        <f t="shared" si="340"/>
        <v>#DIV/0!</v>
      </c>
      <c r="AR648" s="149" t="e">
        <f t="shared" si="341"/>
        <v>#DIV/0!</v>
      </c>
      <c r="AS648" s="149" t="e">
        <f t="shared" si="342"/>
        <v>#DIV/0!</v>
      </c>
      <c r="AT648" s="149" t="e">
        <f t="shared" si="343"/>
        <v>#DIV/0!</v>
      </c>
      <c r="AU648" s="148">
        <f t="shared" si="344"/>
        <v>0</v>
      </c>
      <c r="AV648" s="149" t="e">
        <f t="shared" si="345"/>
        <v>#DIV/0!</v>
      </c>
      <c r="AW648" s="149" t="e">
        <f t="shared" si="346"/>
        <v>#DIV/0!</v>
      </c>
      <c r="AX648" s="149" t="e">
        <f t="shared" si="347"/>
        <v>#DIV/0!</v>
      </c>
      <c r="AY648" s="149" t="e">
        <f t="shared" si="348"/>
        <v>#DIV/0!</v>
      </c>
      <c r="AZ648" s="149" t="e">
        <f t="shared" si="349"/>
        <v>#DIV/0!</v>
      </c>
      <c r="BA648" s="148">
        <f t="shared" si="350"/>
        <v>0</v>
      </c>
      <c r="BB648" s="149" t="e">
        <f t="shared" si="351"/>
        <v>#DIV/0!</v>
      </c>
      <c r="BC648" s="149" t="e">
        <f t="shared" si="352"/>
        <v>#DIV/0!</v>
      </c>
      <c r="BD648" s="149" t="e">
        <f t="shared" si="353"/>
        <v>#DIV/0!</v>
      </c>
      <c r="BE648" s="149" t="e">
        <f t="shared" si="354"/>
        <v>#DIV/0!</v>
      </c>
      <c r="BF648" s="149" t="e">
        <f t="shared" si="355"/>
        <v>#DIV/0!</v>
      </c>
      <c r="BG648" s="148">
        <f t="shared" si="356"/>
        <v>0</v>
      </c>
      <c r="BH648" s="149" t="e">
        <f t="shared" si="357"/>
        <v>#DIV/0!</v>
      </c>
      <c r="BI648" s="149" t="e">
        <f t="shared" si="358"/>
        <v>#DIV/0!</v>
      </c>
      <c r="BJ648" s="149" t="e">
        <f t="shared" si="359"/>
        <v>#DIV/0!</v>
      </c>
      <c r="BK648" s="149" t="e">
        <f t="shared" si="360"/>
        <v>#DIV/0!</v>
      </c>
      <c r="BL648" s="149" t="e">
        <f t="shared" si="361"/>
        <v>#DIV/0!</v>
      </c>
      <c r="BM648" s="148">
        <f t="shared" si="362"/>
        <v>0</v>
      </c>
      <c r="BN648" s="149" t="e">
        <f t="shared" si="363"/>
        <v>#DIV/0!</v>
      </c>
      <c r="BO648" s="149" t="e">
        <f t="shared" si="364"/>
        <v>#DIV/0!</v>
      </c>
      <c r="BP648" s="149" t="e">
        <f t="shared" si="365"/>
        <v>#DIV/0!</v>
      </c>
      <c r="BQ648" s="149" t="e">
        <f t="shared" si="366"/>
        <v>#DIV/0!</v>
      </c>
      <c r="BR648" s="149" t="e">
        <f t="shared" si="367"/>
        <v>#DIV/0!</v>
      </c>
      <c r="BS648" s="148">
        <f t="shared" si="368"/>
        <v>0</v>
      </c>
      <c r="BT648" s="150"/>
      <c r="BU648" s="150" t="e">
        <f>VLOOKUP(I648,Lists!$D$2:$D$19,1,FALSE)</f>
        <v>#N/A</v>
      </c>
      <c r="BV648" s="150" t="e">
        <f>VLOOKUP($I648,Blends!$B$2:$B$115,1,FALSE)</f>
        <v>#N/A</v>
      </c>
      <c r="BW648" s="150"/>
      <c r="BX648" s="151">
        <f>ROUND(IF($I648="Other HFC Blend",(AA648*$L648*SUMIF(Lists!$E$2:$E$133,'Quarterly Information'!$K648,Exchange_Value)+AA648*$N648*SUMIF(Lists!$E$2:$E$133,'Quarterly Information'!$M648,Exchange_Value)+AA648*$P648*SUMIF(Lists!$E$2:$E$133,'Quarterly Information'!$O648,Exchange_Value)+AA648*$R648*SUMIF(Lists!$E$2:$E$133,'Quarterly Information'!$Q648,Exchange_Value)+AA648*$T648*SUMIF(Lists!$E$2:$E$133,'Quarterly Information'!$S648,Exchange_Value))/1000,AA648*SUMIF(Lists!$E$2:$E$133,$I648,Exchange_Value)/1000),1)</f>
        <v>0</v>
      </c>
      <c r="BY648" s="151">
        <f>ROUND(IF($I648="Other HFC Blend",(AB648*$L648*SUMIF(Lists!$E$2:$E$133,'Quarterly Information'!$K648,Exchange_Value)+AB648*$N648*SUMIF(Lists!$E$2:$E$133,'Quarterly Information'!$M648,Exchange_Value)+AB648*$P648*SUMIF(Lists!$E$2:$E$133,'Quarterly Information'!$O648,Exchange_Value)+AB648*$R648*SUMIF(Lists!$E$2:$E$133,'Quarterly Information'!$Q648,Exchange_Value)+AB648*$T648*SUMIF(Lists!$E$2:$E$133,'Quarterly Information'!$S648,Exchange_Value))/1000,AB648*SUMIF(Lists!$E$2:$E$133,$I648,Exchange_Value)/1000),1)</f>
        <v>0</v>
      </c>
      <c r="BZ648" s="151">
        <f>ROUND(IF($I648="Other HFC Blend",(AC648*$L648*SUMIF(Lists!$E$2:$E$133,'Quarterly Information'!$K648,Exchange_Value)+AC648*$N648*SUMIF(Lists!$E$2:$E$133,'Quarterly Information'!$M648,Exchange_Value)+AC648*$P648*SUMIF(Lists!$E$2:$E$133,'Quarterly Information'!$O648,Exchange_Value)+AC648*$R648*SUMIF(Lists!$E$2:$E$133,'Quarterly Information'!$Q648,Exchange_Value)+AC648*$T648*SUMIF(Lists!$E$2:$E$133,'Quarterly Information'!$S648,Exchange_Value))/1000,AC648*SUMIF(Lists!$E$2:$E$133,$I648,Exchange_Value)/1000),1)</f>
        <v>0</v>
      </c>
      <c r="CA648" s="151">
        <f>ROUND(IF($I648="Other HFC Blend",(AD648*$L648*SUMIF(Lists!$E$2:$E$133,'Quarterly Information'!$K648,Exchange_Value)+AD648*$N648*SUMIF(Lists!$E$2:$E$133,'Quarterly Information'!$M648,Exchange_Value)+AD648*$P648*SUMIF(Lists!$E$2:$E$133,'Quarterly Information'!$O648,Exchange_Value)+AD648*$R648*SUMIF(Lists!$E$2:$E$133,'Quarterly Information'!$Q648,Exchange_Value)+AD648*$T648*SUMIF(Lists!$E$2:$E$133,'Quarterly Information'!$S648,Exchange_Value))/1000,AD648*SUMIF(Lists!$E$2:$E$133,$I648,Exchange_Value)/1000),1)</f>
        <v>0</v>
      </c>
      <c r="CB648" s="151">
        <f>ROUND(IF($I648="Other HFC Blend",(AE648*$L648*SUMIF(Lists!$E$2:$E$133,'Quarterly Information'!$K648,Exchange_Value)+AE648*$N648*SUMIF(Lists!$E$2:$E$133,'Quarterly Information'!$M648,Exchange_Value)+AE648*$P648*SUMIF(Lists!$E$2:$E$133,'Quarterly Information'!$O648,Exchange_Value)+AE648*$R648*SUMIF(Lists!$E$2:$E$133,'Quarterly Information'!$Q648,Exchange_Value)+AE648*$T648*SUMIF(Lists!$E$2:$E$133,'Quarterly Information'!$S648,Exchange_Value))/1000,AE648*SUMIF(Lists!$E$2:$E$133,$I648,Exchange_Value)/1000),1)</f>
        <v>0</v>
      </c>
      <c r="CC648" s="151">
        <f>ROUND(IF($I648="Other HFC Blend",(AF648*$L648*SUMIF(Lists!$E$2:$E$133,'Quarterly Information'!$K648,Exchange_Value)+AF648*$N648*SUMIF(Lists!$E$2:$E$133,'Quarterly Information'!$M648,Exchange_Value)+AF648*$P648*SUMIF(Lists!$E$2:$E$133,'Quarterly Information'!$O648,Exchange_Value)+AF648*$R648*SUMIF(Lists!$E$2:$E$133,'Quarterly Information'!$Q648,Exchange_Value)+AF648*$T648*SUMIF(Lists!$E$2:$E$133,'Quarterly Information'!$S648,Exchange_Value))/1000,AF648*SUMIF(Lists!$E$2:$E$133,$I648,Exchange_Value)/1000),1)</f>
        <v>0</v>
      </c>
    </row>
    <row r="649" spans="1:81" ht="14.1">
      <c r="A649" s="18">
        <v>607</v>
      </c>
      <c r="B649" s="46" t="str">
        <f t="shared" si="369"/>
        <v/>
      </c>
      <c r="C649" s="72"/>
      <c r="D649" s="47"/>
      <c r="E649" s="81"/>
      <c r="F649" s="48"/>
      <c r="G649" s="49"/>
      <c r="H649" s="50"/>
      <c r="I649" s="48"/>
      <c r="J649" s="104"/>
      <c r="K649" s="109"/>
      <c r="L649" s="51"/>
      <c r="M649" s="48"/>
      <c r="N649" s="51"/>
      <c r="O649" s="48"/>
      <c r="P649" s="51"/>
      <c r="Q649" s="69"/>
      <c r="R649" s="51"/>
      <c r="S649" s="69"/>
      <c r="T649" s="110"/>
      <c r="U649" s="107"/>
      <c r="V649" s="48"/>
      <c r="W649" s="52"/>
      <c r="X649" s="48"/>
      <c r="Y649" s="116"/>
      <c r="Z649" s="133"/>
      <c r="AA649" s="131"/>
      <c r="AB649" s="76"/>
      <c r="AC649" s="76"/>
      <c r="AD649" s="76"/>
      <c r="AE649" s="76"/>
      <c r="AF649" s="76"/>
      <c r="AG649" s="145"/>
      <c r="AH649"/>
      <c r="AI649" s="148">
        <f t="shared" si="333"/>
        <v>0</v>
      </c>
      <c r="AJ649" s="148">
        <f t="shared" si="334"/>
        <v>0</v>
      </c>
      <c r="AK649" s="148">
        <f t="shared" si="335"/>
        <v>0</v>
      </c>
      <c r="AL649" s="148">
        <f t="shared" si="336"/>
        <v>0</v>
      </c>
      <c r="AM649" s="148">
        <f t="shared" si="337"/>
        <v>0</v>
      </c>
      <c r="AN649" s="148">
        <f t="shared" si="338"/>
        <v>0</v>
      </c>
      <c r="AO649" s="150"/>
      <c r="AP649" s="149" t="e">
        <f t="shared" si="339"/>
        <v>#DIV/0!</v>
      </c>
      <c r="AQ649" s="149" t="e">
        <f t="shared" si="340"/>
        <v>#DIV/0!</v>
      </c>
      <c r="AR649" s="149" t="e">
        <f t="shared" si="341"/>
        <v>#DIV/0!</v>
      </c>
      <c r="AS649" s="149" t="e">
        <f t="shared" si="342"/>
        <v>#DIV/0!</v>
      </c>
      <c r="AT649" s="149" t="e">
        <f t="shared" si="343"/>
        <v>#DIV/0!</v>
      </c>
      <c r="AU649" s="148">
        <f t="shared" si="344"/>
        <v>0</v>
      </c>
      <c r="AV649" s="149" t="e">
        <f t="shared" si="345"/>
        <v>#DIV/0!</v>
      </c>
      <c r="AW649" s="149" t="e">
        <f t="shared" si="346"/>
        <v>#DIV/0!</v>
      </c>
      <c r="AX649" s="149" t="e">
        <f t="shared" si="347"/>
        <v>#DIV/0!</v>
      </c>
      <c r="AY649" s="149" t="e">
        <f t="shared" si="348"/>
        <v>#DIV/0!</v>
      </c>
      <c r="AZ649" s="149" t="e">
        <f t="shared" si="349"/>
        <v>#DIV/0!</v>
      </c>
      <c r="BA649" s="148">
        <f t="shared" si="350"/>
        <v>0</v>
      </c>
      <c r="BB649" s="149" t="e">
        <f t="shared" si="351"/>
        <v>#DIV/0!</v>
      </c>
      <c r="BC649" s="149" t="e">
        <f t="shared" si="352"/>
        <v>#DIV/0!</v>
      </c>
      <c r="BD649" s="149" t="e">
        <f t="shared" si="353"/>
        <v>#DIV/0!</v>
      </c>
      <c r="BE649" s="149" t="e">
        <f t="shared" si="354"/>
        <v>#DIV/0!</v>
      </c>
      <c r="BF649" s="149" t="e">
        <f t="shared" si="355"/>
        <v>#DIV/0!</v>
      </c>
      <c r="BG649" s="148">
        <f t="shared" si="356"/>
        <v>0</v>
      </c>
      <c r="BH649" s="149" t="e">
        <f t="shared" si="357"/>
        <v>#DIV/0!</v>
      </c>
      <c r="BI649" s="149" t="e">
        <f t="shared" si="358"/>
        <v>#DIV/0!</v>
      </c>
      <c r="BJ649" s="149" t="e">
        <f t="shared" si="359"/>
        <v>#DIV/0!</v>
      </c>
      <c r="BK649" s="149" t="e">
        <f t="shared" si="360"/>
        <v>#DIV/0!</v>
      </c>
      <c r="BL649" s="149" t="e">
        <f t="shared" si="361"/>
        <v>#DIV/0!</v>
      </c>
      <c r="BM649" s="148">
        <f t="shared" si="362"/>
        <v>0</v>
      </c>
      <c r="BN649" s="149" t="e">
        <f t="shared" si="363"/>
        <v>#DIV/0!</v>
      </c>
      <c r="BO649" s="149" t="e">
        <f t="shared" si="364"/>
        <v>#DIV/0!</v>
      </c>
      <c r="BP649" s="149" t="e">
        <f t="shared" si="365"/>
        <v>#DIV/0!</v>
      </c>
      <c r="BQ649" s="149" t="e">
        <f t="shared" si="366"/>
        <v>#DIV/0!</v>
      </c>
      <c r="BR649" s="149" t="e">
        <f t="shared" si="367"/>
        <v>#DIV/0!</v>
      </c>
      <c r="BS649" s="148">
        <f t="shared" si="368"/>
        <v>0</v>
      </c>
      <c r="BT649" s="150"/>
      <c r="BU649" s="150" t="e">
        <f>VLOOKUP(I649,Lists!$D$2:$D$19,1,FALSE)</f>
        <v>#N/A</v>
      </c>
      <c r="BV649" s="150" t="e">
        <f>VLOOKUP($I649,Blends!$B$2:$B$115,1,FALSE)</f>
        <v>#N/A</v>
      </c>
      <c r="BW649" s="150"/>
      <c r="BX649" s="151">
        <f>ROUND(IF($I649="Other HFC Blend",(AA649*$L649*SUMIF(Lists!$E$2:$E$133,'Quarterly Information'!$K649,Exchange_Value)+AA649*$N649*SUMIF(Lists!$E$2:$E$133,'Quarterly Information'!$M649,Exchange_Value)+AA649*$P649*SUMIF(Lists!$E$2:$E$133,'Quarterly Information'!$O649,Exchange_Value)+AA649*$R649*SUMIF(Lists!$E$2:$E$133,'Quarterly Information'!$Q649,Exchange_Value)+AA649*$T649*SUMIF(Lists!$E$2:$E$133,'Quarterly Information'!$S649,Exchange_Value))/1000,AA649*SUMIF(Lists!$E$2:$E$133,$I649,Exchange_Value)/1000),1)</f>
        <v>0</v>
      </c>
      <c r="BY649" s="151">
        <f>ROUND(IF($I649="Other HFC Blend",(AB649*$L649*SUMIF(Lists!$E$2:$E$133,'Quarterly Information'!$K649,Exchange_Value)+AB649*$N649*SUMIF(Lists!$E$2:$E$133,'Quarterly Information'!$M649,Exchange_Value)+AB649*$P649*SUMIF(Lists!$E$2:$E$133,'Quarterly Information'!$O649,Exchange_Value)+AB649*$R649*SUMIF(Lists!$E$2:$E$133,'Quarterly Information'!$Q649,Exchange_Value)+AB649*$T649*SUMIF(Lists!$E$2:$E$133,'Quarterly Information'!$S649,Exchange_Value))/1000,AB649*SUMIF(Lists!$E$2:$E$133,$I649,Exchange_Value)/1000),1)</f>
        <v>0</v>
      </c>
      <c r="BZ649" s="151">
        <f>ROUND(IF($I649="Other HFC Blend",(AC649*$L649*SUMIF(Lists!$E$2:$E$133,'Quarterly Information'!$K649,Exchange_Value)+AC649*$N649*SUMIF(Lists!$E$2:$E$133,'Quarterly Information'!$M649,Exchange_Value)+AC649*$P649*SUMIF(Lists!$E$2:$E$133,'Quarterly Information'!$O649,Exchange_Value)+AC649*$R649*SUMIF(Lists!$E$2:$E$133,'Quarterly Information'!$Q649,Exchange_Value)+AC649*$T649*SUMIF(Lists!$E$2:$E$133,'Quarterly Information'!$S649,Exchange_Value))/1000,AC649*SUMIF(Lists!$E$2:$E$133,$I649,Exchange_Value)/1000),1)</f>
        <v>0</v>
      </c>
      <c r="CA649" s="151">
        <f>ROUND(IF($I649="Other HFC Blend",(AD649*$L649*SUMIF(Lists!$E$2:$E$133,'Quarterly Information'!$K649,Exchange_Value)+AD649*$N649*SUMIF(Lists!$E$2:$E$133,'Quarterly Information'!$M649,Exchange_Value)+AD649*$P649*SUMIF(Lists!$E$2:$E$133,'Quarterly Information'!$O649,Exchange_Value)+AD649*$R649*SUMIF(Lists!$E$2:$E$133,'Quarterly Information'!$Q649,Exchange_Value)+AD649*$T649*SUMIF(Lists!$E$2:$E$133,'Quarterly Information'!$S649,Exchange_Value))/1000,AD649*SUMIF(Lists!$E$2:$E$133,$I649,Exchange_Value)/1000),1)</f>
        <v>0</v>
      </c>
      <c r="CB649" s="151">
        <f>ROUND(IF($I649="Other HFC Blend",(AE649*$L649*SUMIF(Lists!$E$2:$E$133,'Quarterly Information'!$K649,Exchange_Value)+AE649*$N649*SUMIF(Lists!$E$2:$E$133,'Quarterly Information'!$M649,Exchange_Value)+AE649*$P649*SUMIF(Lists!$E$2:$E$133,'Quarterly Information'!$O649,Exchange_Value)+AE649*$R649*SUMIF(Lists!$E$2:$E$133,'Quarterly Information'!$Q649,Exchange_Value)+AE649*$T649*SUMIF(Lists!$E$2:$E$133,'Quarterly Information'!$S649,Exchange_Value))/1000,AE649*SUMIF(Lists!$E$2:$E$133,$I649,Exchange_Value)/1000),1)</f>
        <v>0</v>
      </c>
      <c r="CC649" s="151">
        <f>ROUND(IF($I649="Other HFC Blend",(AF649*$L649*SUMIF(Lists!$E$2:$E$133,'Quarterly Information'!$K649,Exchange_Value)+AF649*$N649*SUMIF(Lists!$E$2:$E$133,'Quarterly Information'!$M649,Exchange_Value)+AF649*$P649*SUMIF(Lists!$E$2:$E$133,'Quarterly Information'!$O649,Exchange_Value)+AF649*$R649*SUMIF(Lists!$E$2:$E$133,'Quarterly Information'!$Q649,Exchange_Value)+AF649*$T649*SUMIF(Lists!$E$2:$E$133,'Quarterly Information'!$S649,Exchange_Value))/1000,AF649*SUMIF(Lists!$E$2:$E$133,$I649,Exchange_Value)/1000),1)</f>
        <v>0</v>
      </c>
    </row>
    <row r="650" spans="1:81" ht="14.1">
      <c r="A650" s="18">
        <v>608</v>
      </c>
      <c r="B650" s="46" t="str">
        <f t="shared" si="369"/>
        <v/>
      </c>
      <c r="C650" s="72"/>
      <c r="D650" s="47"/>
      <c r="E650" s="81"/>
      <c r="F650" s="48"/>
      <c r="G650" s="49"/>
      <c r="H650" s="50"/>
      <c r="I650" s="48"/>
      <c r="J650" s="104"/>
      <c r="K650" s="109"/>
      <c r="L650" s="51"/>
      <c r="M650" s="48"/>
      <c r="N650" s="51"/>
      <c r="O650" s="48"/>
      <c r="P650" s="51"/>
      <c r="Q650" s="69"/>
      <c r="R650" s="51"/>
      <c r="S650" s="69"/>
      <c r="T650" s="110"/>
      <c r="U650" s="107"/>
      <c r="V650" s="48"/>
      <c r="W650" s="52"/>
      <c r="X650" s="48"/>
      <c r="Y650" s="116"/>
      <c r="Z650" s="133"/>
      <c r="AA650" s="131"/>
      <c r="AB650" s="76"/>
      <c r="AC650" s="76"/>
      <c r="AD650" s="76"/>
      <c r="AE650" s="76"/>
      <c r="AF650" s="76"/>
      <c r="AG650" s="145"/>
      <c r="AH650"/>
      <c r="AI650" s="148">
        <f t="shared" si="333"/>
        <v>0</v>
      </c>
      <c r="AJ650" s="148">
        <f t="shared" si="334"/>
        <v>0</v>
      </c>
      <c r="AK650" s="148">
        <f t="shared" si="335"/>
        <v>0</v>
      </c>
      <c r="AL650" s="148">
        <f t="shared" si="336"/>
        <v>0</v>
      </c>
      <c r="AM650" s="148">
        <f t="shared" si="337"/>
        <v>0</v>
      </c>
      <c r="AN650" s="148">
        <f t="shared" si="338"/>
        <v>0</v>
      </c>
      <c r="AO650" s="150"/>
      <c r="AP650" s="149" t="e">
        <f t="shared" si="339"/>
        <v>#DIV/0!</v>
      </c>
      <c r="AQ650" s="149" t="e">
        <f t="shared" si="340"/>
        <v>#DIV/0!</v>
      </c>
      <c r="AR650" s="149" t="e">
        <f t="shared" si="341"/>
        <v>#DIV/0!</v>
      </c>
      <c r="AS650" s="149" t="e">
        <f t="shared" si="342"/>
        <v>#DIV/0!</v>
      </c>
      <c r="AT650" s="149" t="e">
        <f t="shared" si="343"/>
        <v>#DIV/0!</v>
      </c>
      <c r="AU650" s="148">
        <f t="shared" si="344"/>
        <v>0</v>
      </c>
      <c r="AV650" s="149" t="e">
        <f t="shared" si="345"/>
        <v>#DIV/0!</v>
      </c>
      <c r="AW650" s="149" t="e">
        <f t="shared" si="346"/>
        <v>#DIV/0!</v>
      </c>
      <c r="AX650" s="149" t="e">
        <f t="shared" si="347"/>
        <v>#DIV/0!</v>
      </c>
      <c r="AY650" s="149" t="e">
        <f t="shared" si="348"/>
        <v>#DIV/0!</v>
      </c>
      <c r="AZ650" s="149" t="e">
        <f t="shared" si="349"/>
        <v>#DIV/0!</v>
      </c>
      <c r="BA650" s="148">
        <f t="shared" si="350"/>
        <v>0</v>
      </c>
      <c r="BB650" s="149" t="e">
        <f t="shared" si="351"/>
        <v>#DIV/0!</v>
      </c>
      <c r="BC650" s="149" t="e">
        <f t="shared" si="352"/>
        <v>#DIV/0!</v>
      </c>
      <c r="BD650" s="149" t="e">
        <f t="shared" si="353"/>
        <v>#DIV/0!</v>
      </c>
      <c r="BE650" s="149" t="e">
        <f t="shared" si="354"/>
        <v>#DIV/0!</v>
      </c>
      <c r="BF650" s="149" t="e">
        <f t="shared" si="355"/>
        <v>#DIV/0!</v>
      </c>
      <c r="BG650" s="148">
        <f t="shared" si="356"/>
        <v>0</v>
      </c>
      <c r="BH650" s="149" t="e">
        <f t="shared" si="357"/>
        <v>#DIV/0!</v>
      </c>
      <c r="BI650" s="149" t="e">
        <f t="shared" si="358"/>
        <v>#DIV/0!</v>
      </c>
      <c r="BJ650" s="149" t="e">
        <f t="shared" si="359"/>
        <v>#DIV/0!</v>
      </c>
      <c r="BK650" s="149" t="e">
        <f t="shared" si="360"/>
        <v>#DIV/0!</v>
      </c>
      <c r="BL650" s="149" t="e">
        <f t="shared" si="361"/>
        <v>#DIV/0!</v>
      </c>
      <c r="BM650" s="148">
        <f t="shared" si="362"/>
        <v>0</v>
      </c>
      <c r="BN650" s="149" t="e">
        <f t="shared" si="363"/>
        <v>#DIV/0!</v>
      </c>
      <c r="BO650" s="149" t="e">
        <f t="shared" si="364"/>
        <v>#DIV/0!</v>
      </c>
      <c r="BP650" s="149" t="e">
        <f t="shared" si="365"/>
        <v>#DIV/0!</v>
      </c>
      <c r="BQ650" s="149" t="e">
        <f t="shared" si="366"/>
        <v>#DIV/0!</v>
      </c>
      <c r="BR650" s="149" t="e">
        <f t="shared" si="367"/>
        <v>#DIV/0!</v>
      </c>
      <c r="BS650" s="148">
        <f t="shared" si="368"/>
        <v>0</v>
      </c>
      <c r="BT650" s="150"/>
      <c r="BU650" s="150" t="e">
        <f>VLOOKUP(I650,Lists!$D$2:$D$19,1,FALSE)</f>
        <v>#N/A</v>
      </c>
      <c r="BV650" s="150" t="e">
        <f>VLOOKUP($I650,Blends!$B$2:$B$115,1,FALSE)</f>
        <v>#N/A</v>
      </c>
      <c r="BW650" s="150"/>
      <c r="BX650" s="151">
        <f>ROUND(IF($I650="Other HFC Blend",(AA650*$L650*SUMIF(Lists!$E$2:$E$133,'Quarterly Information'!$K650,Exchange_Value)+AA650*$N650*SUMIF(Lists!$E$2:$E$133,'Quarterly Information'!$M650,Exchange_Value)+AA650*$P650*SUMIF(Lists!$E$2:$E$133,'Quarterly Information'!$O650,Exchange_Value)+AA650*$R650*SUMIF(Lists!$E$2:$E$133,'Quarterly Information'!$Q650,Exchange_Value)+AA650*$T650*SUMIF(Lists!$E$2:$E$133,'Quarterly Information'!$S650,Exchange_Value))/1000,AA650*SUMIF(Lists!$E$2:$E$133,$I650,Exchange_Value)/1000),1)</f>
        <v>0</v>
      </c>
      <c r="BY650" s="151">
        <f>ROUND(IF($I650="Other HFC Blend",(AB650*$L650*SUMIF(Lists!$E$2:$E$133,'Quarterly Information'!$K650,Exchange_Value)+AB650*$N650*SUMIF(Lists!$E$2:$E$133,'Quarterly Information'!$M650,Exchange_Value)+AB650*$P650*SUMIF(Lists!$E$2:$E$133,'Quarterly Information'!$O650,Exchange_Value)+AB650*$R650*SUMIF(Lists!$E$2:$E$133,'Quarterly Information'!$Q650,Exchange_Value)+AB650*$T650*SUMIF(Lists!$E$2:$E$133,'Quarterly Information'!$S650,Exchange_Value))/1000,AB650*SUMIF(Lists!$E$2:$E$133,$I650,Exchange_Value)/1000),1)</f>
        <v>0</v>
      </c>
      <c r="BZ650" s="151">
        <f>ROUND(IF($I650="Other HFC Blend",(AC650*$L650*SUMIF(Lists!$E$2:$E$133,'Quarterly Information'!$K650,Exchange_Value)+AC650*$N650*SUMIF(Lists!$E$2:$E$133,'Quarterly Information'!$M650,Exchange_Value)+AC650*$P650*SUMIF(Lists!$E$2:$E$133,'Quarterly Information'!$O650,Exchange_Value)+AC650*$R650*SUMIF(Lists!$E$2:$E$133,'Quarterly Information'!$Q650,Exchange_Value)+AC650*$T650*SUMIF(Lists!$E$2:$E$133,'Quarterly Information'!$S650,Exchange_Value))/1000,AC650*SUMIF(Lists!$E$2:$E$133,$I650,Exchange_Value)/1000),1)</f>
        <v>0</v>
      </c>
      <c r="CA650" s="151">
        <f>ROUND(IF($I650="Other HFC Blend",(AD650*$L650*SUMIF(Lists!$E$2:$E$133,'Quarterly Information'!$K650,Exchange_Value)+AD650*$N650*SUMIF(Lists!$E$2:$E$133,'Quarterly Information'!$M650,Exchange_Value)+AD650*$P650*SUMIF(Lists!$E$2:$E$133,'Quarterly Information'!$O650,Exchange_Value)+AD650*$R650*SUMIF(Lists!$E$2:$E$133,'Quarterly Information'!$Q650,Exchange_Value)+AD650*$T650*SUMIF(Lists!$E$2:$E$133,'Quarterly Information'!$S650,Exchange_Value))/1000,AD650*SUMIF(Lists!$E$2:$E$133,$I650,Exchange_Value)/1000),1)</f>
        <v>0</v>
      </c>
      <c r="CB650" s="151">
        <f>ROUND(IF($I650="Other HFC Blend",(AE650*$L650*SUMIF(Lists!$E$2:$E$133,'Quarterly Information'!$K650,Exchange_Value)+AE650*$N650*SUMIF(Lists!$E$2:$E$133,'Quarterly Information'!$M650,Exchange_Value)+AE650*$P650*SUMIF(Lists!$E$2:$E$133,'Quarterly Information'!$O650,Exchange_Value)+AE650*$R650*SUMIF(Lists!$E$2:$E$133,'Quarterly Information'!$Q650,Exchange_Value)+AE650*$T650*SUMIF(Lists!$E$2:$E$133,'Quarterly Information'!$S650,Exchange_Value))/1000,AE650*SUMIF(Lists!$E$2:$E$133,$I650,Exchange_Value)/1000),1)</f>
        <v>0</v>
      </c>
      <c r="CC650" s="151">
        <f>ROUND(IF($I650="Other HFC Blend",(AF650*$L650*SUMIF(Lists!$E$2:$E$133,'Quarterly Information'!$K650,Exchange_Value)+AF650*$N650*SUMIF(Lists!$E$2:$E$133,'Quarterly Information'!$M650,Exchange_Value)+AF650*$P650*SUMIF(Lists!$E$2:$E$133,'Quarterly Information'!$O650,Exchange_Value)+AF650*$R650*SUMIF(Lists!$E$2:$E$133,'Quarterly Information'!$Q650,Exchange_Value)+AF650*$T650*SUMIF(Lists!$E$2:$E$133,'Quarterly Information'!$S650,Exchange_Value))/1000,AF650*SUMIF(Lists!$E$2:$E$133,$I650,Exchange_Value)/1000),1)</f>
        <v>0</v>
      </c>
    </row>
    <row r="651" spans="1:81" ht="14.1">
      <c r="A651" s="18">
        <v>609</v>
      </c>
      <c r="B651" s="46" t="str">
        <f t="shared" si="369"/>
        <v/>
      </c>
      <c r="C651" s="72"/>
      <c r="D651" s="47"/>
      <c r="E651" s="81"/>
      <c r="F651" s="48"/>
      <c r="G651" s="49"/>
      <c r="H651" s="50"/>
      <c r="I651" s="48"/>
      <c r="J651" s="104"/>
      <c r="K651" s="109"/>
      <c r="L651" s="51"/>
      <c r="M651" s="48"/>
      <c r="N651" s="51"/>
      <c r="O651" s="48"/>
      <c r="P651" s="51"/>
      <c r="Q651" s="69"/>
      <c r="R651" s="51"/>
      <c r="S651" s="69"/>
      <c r="T651" s="110"/>
      <c r="U651" s="107"/>
      <c r="V651" s="48"/>
      <c r="W651" s="52"/>
      <c r="X651" s="48"/>
      <c r="Y651" s="116"/>
      <c r="Z651" s="133"/>
      <c r="AA651" s="131"/>
      <c r="AB651" s="76"/>
      <c r="AC651" s="76"/>
      <c r="AD651" s="76"/>
      <c r="AE651" s="76"/>
      <c r="AF651" s="76"/>
      <c r="AG651" s="145"/>
      <c r="AH651"/>
      <c r="AI651" s="148">
        <f t="shared" si="333"/>
        <v>0</v>
      </c>
      <c r="AJ651" s="148">
        <f t="shared" si="334"/>
        <v>0</v>
      </c>
      <c r="AK651" s="148">
        <f t="shared" si="335"/>
        <v>0</v>
      </c>
      <c r="AL651" s="148">
        <f t="shared" si="336"/>
        <v>0</v>
      </c>
      <c r="AM651" s="148">
        <f t="shared" si="337"/>
        <v>0</v>
      </c>
      <c r="AN651" s="148">
        <f t="shared" si="338"/>
        <v>0</v>
      </c>
      <c r="AO651" s="150"/>
      <c r="AP651" s="149" t="e">
        <f t="shared" si="339"/>
        <v>#DIV/0!</v>
      </c>
      <c r="AQ651" s="149" t="e">
        <f t="shared" si="340"/>
        <v>#DIV/0!</v>
      </c>
      <c r="AR651" s="149" t="e">
        <f t="shared" si="341"/>
        <v>#DIV/0!</v>
      </c>
      <c r="AS651" s="149" t="e">
        <f t="shared" si="342"/>
        <v>#DIV/0!</v>
      </c>
      <c r="AT651" s="149" t="e">
        <f t="shared" si="343"/>
        <v>#DIV/0!</v>
      </c>
      <c r="AU651" s="148">
        <f t="shared" si="344"/>
        <v>0</v>
      </c>
      <c r="AV651" s="149" t="e">
        <f t="shared" si="345"/>
        <v>#DIV/0!</v>
      </c>
      <c r="AW651" s="149" t="e">
        <f t="shared" si="346"/>
        <v>#DIV/0!</v>
      </c>
      <c r="AX651" s="149" t="e">
        <f t="shared" si="347"/>
        <v>#DIV/0!</v>
      </c>
      <c r="AY651" s="149" t="e">
        <f t="shared" si="348"/>
        <v>#DIV/0!</v>
      </c>
      <c r="AZ651" s="149" t="e">
        <f t="shared" si="349"/>
        <v>#DIV/0!</v>
      </c>
      <c r="BA651" s="148">
        <f t="shared" si="350"/>
        <v>0</v>
      </c>
      <c r="BB651" s="149" t="e">
        <f t="shared" si="351"/>
        <v>#DIV/0!</v>
      </c>
      <c r="BC651" s="149" t="e">
        <f t="shared" si="352"/>
        <v>#DIV/0!</v>
      </c>
      <c r="BD651" s="149" t="e">
        <f t="shared" si="353"/>
        <v>#DIV/0!</v>
      </c>
      <c r="BE651" s="149" t="e">
        <f t="shared" si="354"/>
        <v>#DIV/0!</v>
      </c>
      <c r="BF651" s="149" t="e">
        <f t="shared" si="355"/>
        <v>#DIV/0!</v>
      </c>
      <c r="BG651" s="148">
        <f t="shared" si="356"/>
        <v>0</v>
      </c>
      <c r="BH651" s="149" t="e">
        <f t="shared" si="357"/>
        <v>#DIV/0!</v>
      </c>
      <c r="BI651" s="149" t="e">
        <f t="shared" si="358"/>
        <v>#DIV/0!</v>
      </c>
      <c r="BJ651" s="149" t="e">
        <f t="shared" si="359"/>
        <v>#DIV/0!</v>
      </c>
      <c r="BK651" s="149" t="e">
        <f t="shared" si="360"/>
        <v>#DIV/0!</v>
      </c>
      <c r="BL651" s="149" t="e">
        <f t="shared" si="361"/>
        <v>#DIV/0!</v>
      </c>
      <c r="BM651" s="148">
        <f t="shared" si="362"/>
        <v>0</v>
      </c>
      <c r="BN651" s="149" t="e">
        <f t="shared" si="363"/>
        <v>#DIV/0!</v>
      </c>
      <c r="BO651" s="149" t="e">
        <f t="shared" si="364"/>
        <v>#DIV/0!</v>
      </c>
      <c r="BP651" s="149" t="e">
        <f t="shared" si="365"/>
        <v>#DIV/0!</v>
      </c>
      <c r="BQ651" s="149" t="e">
        <f t="shared" si="366"/>
        <v>#DIV/0!</v>
      </c>
      <c r="BR651" s="149" t="e">
        <f t="shared" si="367"/>
        <v>#DIV/0!</v>
      </c>
      <c r="BS651" s="148">
        <f t="shared" si="368"/>
        <v>0</v>
      </c>
      <c r="BT651" s="150"/>
      <c r="BU651" s="150" t="e">
        <f>VLOOKUP(I651,Lists!$D$2:$D$19,1,FALSE)</f>
        <v>#N/A</v>
      </c>
      <c r="BV651" s="150" t="e">
        <f>VLOOKUP($I651,Blends!$B$2:$B$115,1,FALSE)</f>
        <v>#N/A</v>
      </c>
      <c r="BW651" s="150"/>
      <c r="BX651" s="151">
        <f>ROUND(IF($I651="Other HFC Blend",(AA651*$L651*SUMIF(Lists!$E$2:$E$133,'Quarterly Information'!$K651,Exchange_Value)+AA651*$N651*SUMIF(Lists!$E$2:$E$133,'Quarterly Information'!$M651,Exchange_Value)+AA651*$P651*SUMIF(Lists!$E$2:$E$133,'Quarterly Information'!$O651,Exchange_Value)+AA651*$R651*SUMIF(Lists!$E$2:$E$133,'Quarterly Information'!$Q651,Exchange_Value)+AA651*$T651*SUMIF(Lists!$E$2:$E$133,'Quarterly Information'!$S651,Exchange_Value))/1000,AA651*SUMIF(Lists!$E$2:$E$133,$I651,Exchange_Value)/1000),1)</f>
        <v>0</v>
      </c>
      <c r="BY651" s="151">
        <f>ROUND(IF($I651="Other HFC Blend",(AB651*$L651*SUMIF(Lists!$E$2:$E$133,'Quarterly Information'!$K651,Exchange_Value)+AB651*$N651*SUMIF(Lists!$E$2:$E$133,'Quarterly Information'!$M651,Exchange_Value)+AB651*$P651*SUMIF(Lists!$E$2:$E$133,'Quarterly Information'!$O651,Exchange_Value)+AB651*$R651*SUMIF(Lists!$E$2:$E$133,'Quarterly Information'!$Q651,Exchange_Value)+AB651*$T651*SUMIF(Lists!$E$2:$E$133,'Quarterly Information'!$S651,Exchange_Value))/1000,AB651*SUMIF(Lists!$E$2:$E$133,$I651,Exchange_Value)/1000),1)</f>
        <v>0</v>
      </c>
      <c r="BZ651" s="151">
        <f>ROUND(IF($I651="Other HFC Blend",(AC651*$L651*SUMIF(Lists!$E$2:$E$133,'Quarterly Information'!$K651,Exchange_Value)+AC651*$N651*SUMIF(Lists!$E$2:$E$133,'Quarterly Information'!$M651,Exchange_Value)+AC651*$P651*SUMIF(Lists!$E$2:$E$133,'Quarterly Information'!$O651,Exchange_Value)+AC651*$R651*SUMIF(Lists!$E$2:$E$133,'Quarterly Information'!$Q651,Exchange_Value)+AC651*$T651*SUMIF(Lists!$E$2:$E$133,'Quarterly Information'!$S651,Exchange_Value))/1000,AC651*SUMIF(Lists!$E$2:$E$133,$I651,Exchange_Value)/1000),1)</f>
        <v>0</v>
      </c>
      <c r="CA651" s="151">
        <f>ROUND(IF($I651="Other HFC Blend",(AD651*$L651*SUMIF(Lists!$E$2:$E$133,'Quarterly Information'!$K651,Exchange_Value)+AD651*$N651*SUMIF(Lists!$E$2:$E$133,'Quarterly Information'!$M651,Exchange_Value)+AD651*$P651*SUMIF(Lists!$E$2:$E$133,'Quarterly Information'!$O651,Exchange_Value)+AD651*$R651*SUMIF(Lists!$E$2:$E$133,'Quarterly Information'!$Q651,Exchange_Value)+AD651*$T651*SUMIF(Lists!$E$2:$E$133,'Quarterly Information'!$S651,Exchange_Value))/1000,AD651*SUMIF(Lists!$E$2:$E$133,$I651,Exchange_Value)/1000),1)</f>
        <v>0</v>
      </c>
      <c r="CB651" s="151">
        <f>ROUND(IF($I651="Other HFC Blend",(AE651*$L651*SUMIF(Lists!$E$2:$E$133,'Quarterly Information'!$K651,Exchange_Value)+AE651*$N651*SUMIF(Lists!$E$2:$E$133,'Quarterly Information'!$M651,Exchange_Value)+AE651*$P651*SUMIF(Lists!$E$2:$E$133,'Quarterly Information'!$O651,Exchange_Value)+AE651*$R651*SUMIF(Lists!$E$2:$E$133,'Quarterly Information'!$Q651,Exchange_Value)+AE651*$T651*SUMIF(Lists!$E$2:$E$133,'Quarterly Information'!$S651,Exchange_Value))/1000,AE651*SUMIF(Lists!$E$2:$E$133,$I651,Exchange_Value)/1000),1)</f>
        <v>0</v>
      </c>
      <c r="CC651" s="151">
        <f>ROUND(IF($I651="Other HFC Blend",(AF651*$L651*SUMIF(Lists!$E$2:$E$133,'Quarterly Information'!$K651,Exchange_Value)+AF651*$N651*SUMIF(Lists!$E$2:$E$133,'Quarterly Information'!$M651,Exchange_Value)+AF651*$P651*SUMIF(Lists!$E$2:$E$133,'Quarterly Information'!$O651,Exchange_Value)+AF651*$R651*SUMIF(Lists!$E$2:$E$133,'Quarterly Information'!$Q651,Exchange_Value)+AF651*$T651*SUMIF(Lists!$E$2:$E$133,'Quarterly Information'!$S651,Exchange_Value))/1000,AF651*SUMIF(Lists!$E$2:$E$133,$I651,Exchange_Value)/1000),1)</f>
        <v>0</v>
      </c>
    </row>
    <row r="652" spans="1:81" ht="14.1">
      <c r="A652" s="18">
        <v>610</v>
      </c>
      <c r="B652" s="46" t="str">
        <f t="shared" si="369"/>
        <v/>
      </c>
      <c r="C652" s="72"/>
      <c r="D652" s="47"/>
      <c r="E652" s="81"/>
      <c r="F652" s="48"/>
      <c r="G652" s="49"/>
      <c r="H652" s="50"/>
      <c r="I652" s="48"/>
      <c r="J652" s="104"/>
      <c r="K652" s="109"/>
      <c r="L652" s="51"/>
      <c r="M652" s="48"/>
      <c r="N652" s="51"/>
      <c r="O652" s="48"/>
      <c r="P652" s="51"/>
      <c r="Q652" s="69"/>
      <c r="R652" s="51"/>
      <c r="S652" s="69"/>
      <c r="T652" s="110"/>
      <c r="U652" s="107"/>
      <c r="V652" s="48"/>
      <c r="W652" s="52"/>
      <c r="X652" s="48"/>
      <c r="Y652" s="116"/>
      <c r="Z652" s="133"/>
      <c r="AA652" s="131"/>
      <c r="AB652" s="76"/>
      <c r="AC652" s="76"/>
      <c r="AD652" s="76"/>
      <c r="AE652" s="76"/>
      <c r="AF652" s="76"/>
      <c r="AG652" s="145"/>
      <c r="AH652"/>
      <c r="AI652" s="148">
        <f t="shared" si="333"/>
        <v>0</v>
      </c>
      <c r="AJ652" s="148">
        <f t="shared" si="334"/>
        <v>0</v>
      </c>
      <c r="AK652" s="148">
        <f t="shared" si="335"/>
        <v>0</v>
      </c>
      <c r="AL652" s="148">
        <f t="shared" si="336"/>
        <v>0</v>
      </c>
      <c r="AM652" s="148">
        <f t="shared" si="337"/>
        <v>0</v>
      </c>
      <c r="AN652" s="148">
        <f t="shared" si="338"/>
        <v>0</v>
      </c>
      <c r="AO652" s="150"/>
      <c r="AP652" s="149" t="e">
        <f t="shared" si="339"/>
        <v>#DIV/0!</v>
      </c>
      <c r="AQ652" s="149" t="e">
        <f t="shared" si="340"/>
        <v>#DIV/0!</v>
      </c>
      <c r="AR652" s="149" t="e">
        <f t="shared" si="341"/>
        <v>#DIV/0!</v>
      </c>
      <c r="AS652" s="149" t="e">
        <f t="shared" si="342"/>
        <v>#DIV/0!</v>
      </c>
      <c r="AT652" s="149" t="e">
        <f t="shared" si="343"/>
        <v>#DIV/0!</v>
      </c>
      <c r="AU652" s="148">
        <f t="shared" si="344"/>
        <v>0</v>
      </c>
      <c r="AV652" s="149" t="e">
        <f t="shared" si="345"/>
        <v>#DIV/0!</v>
      </c>
      <c r="AW652" s="149" t="e">
        <f t="shared" si="346"/>
        <v>#DIV/0!</v>
      </c>
      <c r="AX652" s="149" t="e">
        <f t="shared" si="347"/>
        <v>#DIV/0!</v>
      </c>
      <c r="AY652" s="149" t="e">
        <f t="shared" si="348"/>
        <v>#DIV/0!</v>
      </c>
      <c r="AZ652" s="149" t="e">
        <f t="shared" si="349"/>
        <v>#DIV/0!</v>
      </c>
      <c r="BA652" s="148">
        <f t="shared" si="350"/>
        <v>0</v>
      </c>
      <c r="BB652" s="149" t="e">
        <f t="shared" si="351"/>
        <v>#DIV/0!</v>
      </c>
      <c r="BC652" s="149" t="e">
        <f t="shared" si="352"/>
        <v>#DIV/0!</v>
      </c>
      <c r="BD652" s="149" t="e">
        <f t="shared" si="353"/>
        <v>#DIV/0!</v>
      </c>
      <c r="BE652" s="149" t="e">
        <f t="shared" si="354"/>
        <v>#DIV/0!</v>
      </c>
      <c r="BF652" s="149" t="e">
        <f t="shared" si="355"/>
        <v>#DIV/0!</v>
      </c>
      <c r="BG652" s="148">
        <f t="shared" si="356"/>
        <v>0</v>
      </c>
      <c r="BH652" s="149" t="e">
        <f t="shared" si="357"/>
        <v>#DIV/0!</v>
      </c>
      <c r="BI652" s="149" t="e">
        <f t="shared" si="358"/>
        <v>#DIV/0!</v>
      </c>
      <c r="BJ652" s="149" t="e">
        <f t="shared" si="359"/>
        <v>#DIV/0!</v>
      </c>
      <c r="BK652" s="149" t="e">
        <f t="shared" si="360"/>
        <v>#DIV/0!</v>
      </c>
      <c r="BL652" s="149" t="e">
        <f t="shared" si="361"/>
        <v>#DIV/0!</v>
      </c>
      <c r="BM652" s="148">
        <f t="shared" si="362"/>
        <v>0</v>
      </c>
      <c r="BN652" s="149" t="e">
        <f t="shared" si="363"/>
        <v>#DIV/0!</v>
      </c>
      <c r="BO652" s="149" t="e">
        <f t="shared" si="364"/>
        <v>#DIV/0!</v>
      </c>
      <c r="BP652" s="149" t="e">
        <f t="shared" si="365"/>
        <v>#DIV/0!</v>
      </c>
      <c r="BQ652" s="149" t="e">
        <f t="shared" si="366"/>
        <v>#DIV/0!</v>
      </c>
      <c r="BR652" s="149" t="e">
        <f t="shared" si="367"/>
        <v>#DIV/0!</v>
      </c>
      <c r="BS652" s="148">
        <f t="shared" si="368"/>
        <v>0</v>
      </c>
      <c r="BT652" s="150"/>
      <c r="BU652" s="150" t="e">
        <f>VLOOKUP(I652,Lists!$D$2:$D$19,1,FALSE)</f>
        <v>#N/A</v>
      </c>
      <c r="BV652" s="150" t="e">
        <f>VLOOKUP($I652,Blends!$B$2:$B$115,1,FALSE)</f>
        <v>#N/A</v>
      </c>
      <c r="BW652" s="150"/>
      <c r="BX652" s="151">
        <f>ROUND(IF($I652="Other HFC Blend",(AA652*$L652*SUMIF(Lists!$E$2:$E$133,'Quarterly Information'!$K652,Exchange_Value)+AA652*$N652*SUMIF(Lists!$E$2:$E$133,'Quarterly Information'!$M652,Exchange_Value)+AA652*$P652*SUMIF(Lists!$E$2:$E$133,'Quarterly Information'!$O652,Exchange_Value)+AA652*$R652*SUMIF(Lists!$E$2:$E$133,'Quarterly Information'!$Q652,Exchange_Value)+AA652*$T652*SUMIF(Lists!$E$2:$E$133,'Quarterly Information'!$S652,Exchange_Value))/1000,AA652*SUMIF(Lists!$E$2:$E$133,$I652,Exchange_Value)/1000),1)</f>
        <v>0</v>
      </c>
      <c r="BY652" s="151">
        <f>ROUND(IF($I652="Other HFC Blend",(AB652*$L652*SUMIF(Lists!$E$2:$E$133,'Quarterly Information'!$K652,Exchange_Value)+AB652*$N652*SUMIF(Lists!$E$2:$E$133,'Quarterly Information'!$M652,Exchange_Value)+AB652*$P652*SUMIF(Lists!$E$2:$E$133,'Quarterly Information'!$O652,Exchange_Value)+AB652*$R652*SUMIF(Lists!$E$2:$E$133,'Quarterly Information'!$Q652,Exchange_Value)+AB652*$T652*SUMIF(Lists!$E$2:$E$133,'Quarterly Information'!$S652,Exchange_Value))/1000,AB652*SUMIF(Lists!$E$2:$E$133,$I652,Exchange_Value)/1000),1)</f>
        <v>0</v>
      </c>
      <c r="BZ652" s="151">
        <f>ROUND(IF($I652="Other HFC Blend",(AC652*$L652*SUMIF(Lists!$E$2:$E$133,'Quarterly Information'!$K652,Exchange_Value)+AC652*$N652*SUMIF(Lists!$E$2:$E$133,'Quarterly Information'!$M652,Exchange_Value)+AC652*$P652*SUMIF(Lists!$E$2:$E$133,'Quarterly Information'!$O652,Exchange_Value)+AC652*$R652*SUMIF(Lists!$E$2:$E$133,'Quarterly Information'!$Q652,Exchange_Value)+AC652*$T652*SUMIF(Lists!$E$2:$E$133,'Quarterly Information'!$S652,Exchange_Value))/1000,AC652*SUMIF(Lists!$E$2:$E$133,$I652,Exchange_Value)/1000),1)</f>
        <v>0</v>
      </c>
      <c r="CA652" s="151">
        <f>ROUND(IF($I652="Other HFC Blend",(AD652*$L652*SUMIF(Lists!$E$2:$E$133,'Quarterly Information'!$K652,Exchange_Value)+AD652*$N652*SUMIF(Lists!$E$2:$E$133,'Quarterly Information'!$M652,Exchange_Value)+AD652*$P652*SUMIF(Lists!$E$2:$E$133,'Quarterly Information'!$O652,Exchange_Value)+AD652*$R652*SUMIF(Lists!$E$2:$E$133,'Quarterly Information'!$Q652,Exchange_Value)+AD652*$T652*SUMIF(Lists!$E$2:$E$133,'Quarterly Information'!$S652,Exchange_Value))/1000,AD652*SUMIF(Lists!$E$2:$E$133,$I652,Exchange_Value)/1000),1)</f>
        <v>0</v>
      </c>
      <c r="CB652" s="151">
        <f>ROUND(IF($I652="Other HFC Blend",(AE652*$L652*SUMIF(Lists!$E$2:$E$133,'Quarterly Information'!$K652,Exchange_Value)+AE652*$N652*SUMIF(Lists!$E$2:$E$133,'Quarterly Information'!$M652,Exchange_Value)+AE652*$P652*SUMIF(Lists!$E$2:$E$133,'Quarterly Information'!$O652,Exchange_Value)+AE652*$R652*SUMIF(Lists!$E$2:$E$133,'Quarterly Information'!$Q652,Exchange_Value)+AE652*$T652*SUMIF(Lists!$E$2:$E$133,'Quarterly Information'!$S652,Exchange_Value))/1000,AE652*SUMIF(Lists!$E$2:$E$133,$I652,Exchange_Value)/1000),1)</f>
        <v>0</v>
      </c>
      <c r="CC652" s="151">
        <f>ROUND(IF($I652="Other HFC Blend",(AF652*$L652*SUMIF(Lists!$E$2:$E$133,'Quarterly Information'!$K652,Exchange_Value)+AF652*$N652*SUMIF(Lists!$E$2:$E$133,'Quarterly Information'!$M652,Exchange_Value)+AF652*$P652*SUMIF(Lists!$E$2:$E$133,'Quarterly Information'!$O652,Exchange_Value)+AF652*$R652*SUMIF(Lists!$E$2:$E$133,'Quarterly Information'!$Q652,Exchange_Value)+AF652*$T652*SUMIF(Lists!$E$2:$E$133,'Quarterly Information'!$S652,Exchange_Value))/1000,AF652*SUMIF(Lists!$E$2:$E$133,$I652,Exchange_Value)/1000),1)</f>
        <v>0</v>
      </c>
    </row>
    <row r="653" spans="1:81" ht="14.1">
      <c r="A653" s="18">
        <v>611</v>
      </c>
      <c r="B653" s="46" t="str">
        <f t="shared" si="369"/>
        <v/>
      </c>
      <c r="C653" s="72"/>
      <c r="D653" s="47"/>
      <c r="E653" s="81"/>
      <c r="F653" s="48"/>
      <c r="G653" s="49"/>
      <c r="H653" s="50"/>
      <c r="I653" s="48"/>
      <c r="J653" s="104"/>
      <c r="K653" s="109"/>
      <c r="L653" s="51"/>
      <c r="M653" s="48"/>
      <c r="N653" s="51"/>
      <c r="O653" s="48"/>
      <c r="P653" s="51"/>
      <c r="Q653" s="69"/>
      <c r="R653" s="51"/>
      <c r="S653" s="69"/>
      <c r="T653" s="110"/>
      <c r="U653" s="107"/>
      <c r="V653" s="48"/>
      <c r="W653" s="52"/>
      <c r="X653" s="48"/>
      <c r="Y653" s="116"/>
      <c r="Z653" s="133"/>
      <c r="AA653" s="131"/>
      <c r="AB653" s="76"/>
      <c r="AC653" s="76"/>
      <c r="AD653" s="76"/>
      <c r="AE653" s="76"/>
      <c r="AF653" s="76"/>
      <c r="AG653" s="145"/>
      <c r="AH653"/>
      <c r="AI653" s="148">
        <f t="shared" si="333"/>
        <v>0</v>
      </c>
      <c r="AJ653" s="148">
        <f t="shared" si="334"/>
        <v>0</v>
      </c>
      <c r="AK653" s="148">
        <f t="shared" si="335"/>
        <v>0</v>
      </c>
      <c r="AL653" s="148">
        <f t="shared" si="336"/>
        <v>0</v>
      </c>
      <c r="AM653" s="148">
        <f t="shared" si="337"/>
        <v>0</v>
      </c>
      <c r="AN653" s="148">
        <f t="shared" si="338"/>
        <v>0</v>
      </c>
      <c r="AO653" s="150"/>
      <c r="AP653" s="149" t="e">
        <f t="shared" si="339"/>
        <v>#DIV/0!</v>
      </c>
      <c r="AQ653" s="149" t="e">
        <f t="shared" si="340"/>
        <v>#DIV/0!</v>
      </c>
      <c r="AR653" s="149" t="e">
        <f t="shared" si="341"/>
        <v>#DIV/0!</v>
      </c>
      <c r="AS653" s="149" t="e">
        <f t="shared" si="342"/>
        <v>#DIV/0!</v>
      </c>
      <c r="AT653" s="149" t="e">
        <f t="shared" si="343"/>
        <v>#DIV/0!</v>
      </c>
      <c r="AU653" s="148">
        <f t="shared" si="344"/>
        <v>0</v>
      </c>
      <c r="AV653" s="149" t="e">
        <f t="shared" si="345"/>
        <v>#DIV/0!</v>
      </c>
      <c r="AW653" s="149" t="e">
        <f t="shared" si="346"/>
        <v>#DIV/0!</v>
      </c>
      <c r="AX653" s="149" t="e">
        <f t="shared" si="347"/>
        <v>#DIV/0!</v>
      </c>
      <c r="AY653" s="149" t="e">
        <f t="shared" si="348"/>
        <v>#DIV/0!</v>
      </c>
      <c r="AZ653" s="149" t="e">
        <f t="shared" si="349"/>
        <v>#DIV/0!</v>
      </c>
      <c r="BA653" s="148">
        <f t="shared" si="350"/>
        <v>0</v>
      </c>
      <c r="BB653" s="149" t="e">
        <f t="shared" si="351"/>
        <v>#DIV/0!</v>
      </c>
      <c r="BC653" s="149" t="e">
        <f t="shared" si="352"/>
        <v>#DIV/0!</v>
      </c>
      <c r="BD653" s="149" t="e">
        <f t="shared" si="353"/>
        <v>#DIV/0!</v>
      </c>
      <c r="BE653" s="149" t="e">
        <f t="shared" si="354"/>
        <v>#DIV/0!</v>
      </c>
      <c r="BF653" s="149" t="e">
        <f t="shared" si="355"/>
        <v>#DIV/0!</v>
      </c>
      <c r="BG653" s="148">
        <f t="shared" si="356"/>
        <v>0</v>
      </c>
      <c r="BH653" s="149" t="e">
        <f t="shared" si="357"/>
        <v>#DIV/0!</v>
      </c>
      <c r="BI653" s="149" t="e">
        <f t="shared" si="358"/>
        <v>#DIV/0!</v>
      </c>
      <c r="BJ653" s="149" t="e">
        <f t="shared" si="359"/>
        <v>#DIV/0!</v>
      </c>
      <c r="BK653" s="149" t="e">
        <f t="shared" si="360"/>
        <v>#DIV/0!</v>
      </c>
      <c r="BL653" s="149" t="e">
        <f t="shared" si="361"/>
        <v>#DIV/0!</v>
      </c>
      <c r="BM653" s="148">
        <f t="shared" si="362"/>
        <v>0</v>
      </c>
      <c r="BN653" s="149" t="e">
        <f t="shared" si="363"/>
        <v>#DIV/0!</v>
      </c>
      <c r="BO653" s="149" t="e">
        <f t="shared" si="364"/>
        <v>#DIV/0!</v>
      </c>
      <c r="BP653" s="149" t="e">
        <f t="shared" si="365"/>
        <v>#DIV/0!</v>
      </c>
      <c r="BQ653" s="149" t="e">
        <f t="shared" si="366"/>
        <v>#DIV/0!</v>
      </c>
      <c r="BR653" s="149" t="e">
        <f t="shared" si="367"/>
        <v>#DIV/0!</v>
      </c>
      <c r="BS653" s="148">
        <f t="shared" si="368"/>
        <v>0</v>
      </c>
      <c r="BT653" s="150"/>
      <c r="BU653" s="150" t="e">
        <f>VLOOKUP(I653,Lists!$D$2:$D$19,1,FALSE)</f>
        <v>#N/A</v>
      </c>
      <c r="BV653" s="150" t="e">
        <f>VLOOKUP($I653,Blends!$B$2:$B$115,1,FALSE)</f>
        <v>#N/A</v>
      </c>
      <c r="BW653" s="150"/>
      <c r="BX653" s="151">
        <f>ROUND(IF($I653="Other HFC Blend",(AA653*$L653*SUMIF(Lists!$E$2:$E$133,'Quarterly Information'!$K653,Exchange_Value)+AA653*$N653*SUMIF(Lists!$E$2:$E$133,'Quarterly Information'!$M653,Exchange_Value)+AA653*$P653*SUMIF(Lists!$E$2:$E$133,'Quarterly Information'!$O653,Exchange_Value)+AA653*$R653*SUMIF(Lists!$E$2:$E$133,'Quarterly Information'!$Q653,Exchange_Value)+AA653*$T653*SUMIF(Lists!$E$2:$E$133,'Quarterly Information'!$S653,Exchange_Value))/1000,AA653*SUMIF(Lists!$E$2:$E$133,$I653,Exchange_Value)/1000),1)</f>
        <v>0</v>
      </c>
      <c r="BY653" s="151">
        <f>ROUND(IF($I653="Other HFC Blend",(AB653*$L653*SUMIF(Lists!$E$2:$E$133,'Quarterly Information'!$K653,Exchange_Value)+AB653*$N653*SUMIF(Lists!$E$2:$E$133,'Quarterly Information'!$M653,Exchange_Value)+AB653*$P653*SUMIF(Lists!$E$2:$E$133,'Quarterly Information'!$O653,Exchange_Value)+AB653*$R653*SUMIF(Lists!$E$2:$E$133,'Quarterly Information'!$Q653,Exchange_Value)+AB653*$T653*SUMIF(Lists!$E$2:$E$133,'Quarterly Information'!$S653,Exchange_Value))/1000,AB653*SUMIF(Lists!$E$2:$E$133,$I653,Exchange_Value)/1000),1)</f>
        <v>0</v>
      </c>
      <c r="BZ653" s="151">
        <f>ROUND(IF($I653="Other HFC Blend",(AC653*$L653*SUMIF(Lists!$E$2:$E$133,'Quarterly Information'!$K653,Exchange_Value)+AC653*$N653*SUMIF(Lists!$E$2:$E$133,'Quarterly Information'!$M653,Exchange_Value)+AC653*$P653*SUMIF(Lists!$E$2:$E$133,'Quarterly Information'!$O653,Exchange_Value)+AC653*$R653*SUMIF(Lists!$E$2:$E$133,'Quarterly Information'!$Q653,Exchange_Value)+AC653*$T653*SUMIF(Lists!$E$2:$E$133,'Quarterly Information'!$S653,Exchange_Value))/1000,AC653*SUMIF(Lists!$E$2:$E$133,$I653,Exchange_Value)/1000),1)</f>
        <v>0</v>
      </c>
      <c r="CA653" s="151">
        <f>ROUND(IF($I653="Other HFC Blend",(AD653*$L653*SUMIF(Lists!$E$2:$E$133,'Quarterly Information'!$K653,Exchange_Value)+AD653*$N653*SUMIF(Lists!$E$2:$E$133,'Quarterly Information'!$M653,Exchange_Value)+AD653*$P653*SUMIF(Lists!$E$2:$E$133,'Quarterly Information'!$O653,Exchange_Value)+AD653*$R653*SUMIF(Lists!$E$2:$E$133,'Quarterly Information'!$Q653,Exchange_Value)+AD653*$T653*SUMIF(Lists!$E$2:$E$133,'Quarterly Information'!$S653,Exchange_Value))/1000,AD653*SUMIF(Lists!$E$2:$E$133,$I653,Exchange_Value)/1000),1)</f>
        <v>0</v>
      </c>
      <c r="CB653" s="151">
        <f>ROUND(IF($I653="Other HFC Blend",(AE653*$L653*SUMIF(Lists!$E$2:$E$133,'Quarterly Information'!$K653,Exchange_Value)+AE653*$N653*SUMIF(Lists!$E$2:$E$133,'Quarterly Information'!$M653,Exchange_Value)+AE653*$P653*SUMIF(Lists!$E$2:$E$133,'Quarterly Information'!$O653,Exchange_Value)+AE653*$R653*SUMIF(Lists!$E$2:$E$133,'Quarterly Information'!$Q653,Exchange_Value)+AE653*$T653*SUMIF(Lists!$E$2:$E$133,'Quarterly Information'!$S653,Exchange_Value))/1000,AE653*SUMIF(Lists!$E$2:$E$133,$I653,Exchange_Value)/1000),1)</f>
        <v>0</v>
      </c>
      <c r="CC653" s="151">
        <f>ROUND(IF($I653="Other HFC Blend",(AF653*$L653*SUMIF(Lists!$E$2:$E$133,'Quarterly Information'!$K653,Exchange_Value)+AF653*$N653*SUMIF(Lists!$E$2:$E$133,'Quarterly Information'!$M653,Exchange_Value)+AF653*$P653*SUMIF(Lists!$E$2:$E$133,'Quarterly Information'!$O653,Exchange_Value)+AF653*$R653*SUMIF(Lists!$E$2:$E$133,'Quarterly Information'!$Q653,Exchange_Value)+AF653*$T653*SUMIF(Lists!$E$2:$E$133,'Quarterly Information'!$S653,Exchange_Value))/1000,AF653*SUMIF(Lists!$E$2:$E$133,$I653,Exchange_Value)/1000),1)</f>
        <v>0</v>
      </c>
    </row>
    <row r="654" spans="1:81" ht="14.1">
      <c r="A654" s="18">
        <v>612</v>
      </c>
      <c r="B654" s="46" t="str">
        <f t="shared" si="369"/>
        <v/>
      </c>
      <c r="C654" s="72"/>
      <c r="D654" s="47"/>
      <c r="E654" s="81"/>
      <c r="F654" s="48"/>
      <c r="G654" s="49"/>
      <c r="H654" s="50"/>
      <c r="I654" s="48"/>
      <c r="J654" s="104"/>
      <c r="K654" s="109"/>
      <c r="L654" s="51"/>
      <c r="M654" s="48"/>
      <c r="N654" s="51"/>
      <c r="O654" s="48"/>
      <c r="P654" s="51"/>
      <c r="Q654" s="69"/>
      <c r="R654" s="51"/>
      <c r="S654" s="69"/>
      <c r="T654" s="110"/>
      <c r="U654" s="107"/>
      <c r="V654" s="48"/>
      <c r="W654" s="52"/>
      <c r="X654" s="48"/>
      <c r="Y654" s="116"/>
      <c r="Z654" s="133"/>
      <c r="AA654" s="131"/>
      <c r="AB654" s="76"/>
      <c r="AC654" s="76"/>
      <c r="AD654" s="76"/>
      <c r="AE654" s="76"/>
      <c r="AF654" s="76"/>
      <c r="AG654" s="145"/>
      <c r="AH654"/>
      <c r="AI654" s="148">
        <f t="shared" si="333"/>
        <v>0</v>
      </c>
      <c r="AJ654" s="148">
        <f t="shared" si="334"/>
        <v>0</v>
      </c>
      <c r="AK654" s="148">
        <f t="shared" si="335"/>
        <v>0</v>
      </c>
      <c r="AL654" s="148">
        <f t="shared" si="336"/>
        <v>0</v>
      </c>
      <c r="AM654" s="148">
        <f t="shared" si="337"/>
        <v>0</v>
      </c>
      <c r="AN654" s="148">
        <f t="shared" si="338"/>
        <v>0</v>
      </c>
      <c r="AO654" s="150"/>
      <c r="AP654" s="149" t="e">
        <f t="shared" si="339"/>
        <v>#DIV/0!</v>
      </c>
      <c r="AQ654" s="149" t="e">
        <f t="shared" si="340"/>
        <v>#DIV/0!</v>
      </c>
      <c r="AR654" s="149" t="e">
        <f t="shared" si="341"/>
        <v>#DIV/0!</v>
      </c>
      <c r="AS654" s="149" t="e">
        <f t="shared" si="342"/>
        <v>#DIV/0!</v>
      </c>
      <c r="AT654" s="149" t="e">
        <f t="shared" si="343"/>
        <v>#DIV/0!</v>
      </c>
      <c r="AU654" s="148">
        <f t="shared" si="344"/>
        <v>0</v>
      </c>
      <c r="AV654" s="149" t="e">
        <f t="shared" si="345"/>
        <v>#DIV/0!</v>
      </c>
      <c r="AW654" s="149" t="e">
        <f t="shared" si="346"/>
        <v>#DIV/0!</v>
      </c>
      <c r="AX654" s="149" t="e">
        <f t="shared" si="347"/>
        <v>#DIV/0!</v>
      </c>
      <c r="AY654" s="149" t="e">
        <f t="shared" si="348"/>
        <v>#DIV/0!</v>
      </c>
      <c r="AZ654" s="149" t="e">
        <f t="shared" si="349"/>
        <v>#DIV/0!</v>
      </c>
      <c r="BA654" s="148">
        <f t="shared" si="350"/>
        <v>0</v>
      </c>
      <c r="BB654" s="149" t="e">
        <f t="shared" si="351"/>
        <v>#DIV/0!</v>
      </c>
      <c r="BC654" s="149" t="e">
        <f t="shared" si="352"/>
        <v>#DIV/0!</v>
      </c>
      <c r="BD654" s="149" t="e">
        <f t="shared" si="353"/>
        <v>#DIV/0!</v>
      </c>
      <c r="BE654" s="149" t="e">
        <f t="shared" si="354"/>
        <v>#DIV/0!</v>
      </c>
      <c r="BF654" s="149" t="e">
        <f t="shared" si="355"/>
        <v>#DIV/0!</v>
      </c>
      <c r="BG654" s="148">
        <f t="shared" si="356"/>
        <v>0</v>
      </c>
      <c r="BH654" s="149" t="e">
        <f t="shared" si="357"/>
        <v>#DIV/0!</v>
      </c>
      <c r="BI654" s="149" t="e">
        <f t="shared" si="358"/>
        <v>#DIV/0!</v>
      </c>
      <c r="BJ654" s="149" t="e">
        <f t="shared" si="359"/>
        <v>#DIV/0!</v>
      </c>
      <c r="BK654" s="149" t="e">
        <f t="shared" si="360"/>
        <v>#DIV/0!</v>
      </c>
      <c r="BL654" s="149" t="e">
        <f t="shared" si="361"/>
        <v>#DIV/0!</v>
      </c>
      <c r="BM654" s="148">
        <f t="shared" si="362"/>
        <v>0</v>
      </c>
      <c r="BN654" s="149" t="e">
        <f t="shared" si="363"/>
        <v>#DIV/0!</v>
      </c>
      <c r="BO654" s="149" t="e">
        <f t="shared" si="364"/>
        <v>#DIV/0!</v>
      </c>
      <c r="BP654" s="149" t="e">
        <f t="shared" si="365"/>
        <v>#DIV/0!</v>
      </c>
      <c r="BQ654" s="149" t="e">
        <f t="shared" si="366"/>
        <v>#DIV/0!</v>
      </c>
      <c r="BR654" s="149" t="e">
        <f t="shared" si="367"/>
        <v>#DIV/0!</v>
      </c>
      <c r="BS654" s="148">
        <f t="shared" si="368"/>
        <v>0</v>
      </c>
      <c r="BT654" s="150"/>
      <c r="BU654" s="150" t="e">
        <f>VLOOKUP(I654,Lists!$D$2:$D$19,1,FALSE)</f>
        <v>#N/A</v>
      </c>
      <c r="BV654" s="150" t="e">
        <f>VLOOKUP($I654,Blends!$B$2:$B$115,1,FALSE)</f>
        <v>#N/A</v>
      </c>
      <c r="BW654" s="150"/>
      <c r="BX654" s="151">
        <f>ROUND(IF($I654="Other HFC Blend",(AA654*$L654*SUMIF(Lists!$E$2:$E$133,'Quarterly Information'!$K654,Exchange_Value)+AA654*$N654*SUMIF(Lists!$E$2:$E$133,'Quarterly Information'!$M654,Exchange_Value)+AA654*$P654*SUMIF(Lists!$E$2:$E$133,'Quarterly Information'!$O654,Exchange_Value)+AA654*$R654*SUMIF(Lists!$E$2:$E$133,'Quarterly Information'!$Q654,Exchange_Value)+AA654*$T654*SUMIF(Lists!$E$2:$E$133,'Quarterly Information'!$S654,Exchange_Value))/1000,AA654*SUMIF(Lists!$E$2:$E$133,$I654,Exchange_Value)/1000),1)</f>
        <v>0</v>
      </c>
      <c r="BY654" s="151">
        <f>ROUND(IF($I654="Other HFC Blend",(AB654*$L654*SUMIF(Lists!$E$2:$E$133,'Quarterly Information'!$K654,Exchange_Value)+AB654*$N654*SUMIF(Lists!$E$2:$E$133,'Quarterly Information'!$M654,Exchange_Value)+AB654*$P654*SUMIF(Lists!$E$2:$E$133,'Quarterly Information'!$O654,Exchange_Value)+AB654*$R654*SUMIF(Lists!$E$2:$E$133,'Quarterly Information'!$Q654,Exchange_Value)+AB654*$T654*SUMIF(Lists!$E$2:$E$133,'Quarterly Information'!$S654,Exchange_Value))/1000,AB654*SUMIF(Lists!$E$2:$E$133,$I654,Exchange_Value)/1000),1)</f>
        <v>0</v>
      </c>
      <c r="BZ654" s="151">
        <f>ROUND(IF($I654="Other HFC Blend",(AC654*$L654*SUMIF(Lists!$E$2:$E$133,'Quarterly Information'!$K654,Exchange_Value)+AC654*$N654*SUMIF(Lists!$E$2:$E$133,'Quarterly Information'!$M654,Exchange_Value)+AC654*$P654*SUMIF(Lists!$E$2:$E$133,'Quarterly Information'!$O654,Exchange_Value)+AC654*$R654*SUMIF(Lists!$E$2:$E$133,'Quarterly Information'!$Q654,Exchange_Value)+AC654*$T654*SUMIF(Lists!$E$2:$E$133,'Quarterly Information'!$S654,Exchange_Value))/1000,AC654*SUMIF(Lists!$E$2:$E$133,$I654,Exchange_Value)/1000),1)</f>
        <v>0</v>
      </c>
      <c r="CA654" s="151">
        <f>ROUND(IF($I654="Other HFC Blend",(AD654*$L654*SUMIF(Lists!$E$2:$E$133,'Quarterly Information'!$K654,Exchange_Value)+AD654*$N654*SUMIF(Lists!$E$2:$E$133,'Quarterly Information'!$M654,Exchange_Value)+AD654*$P654*SUMIF(Lists!$E$2:$E$133,'Quarterly Information'!$O654,Exchange_Value)+AD654*$R654*SUMIF(Lists!$E$2:$E$133,'Quarterly Information'!$Q654,Exchange_Value)+AD654*$T654*SUMIF(Lists!$E$2:$E$133,'Quarterly Information'!$S654,Exchange_Value))/1000,AD654*SUMIF(Lists!$E$2:$E$133,$I654,Exchange_Value)/1000),1)</f>
        <v>0</v>
      </c>
      <c r="CB654" s="151">
        <f>ROUND(IF($I654="Other HFC Blend",(AE654*$L654*SUMIF(Lists!$E$2:$E$133,'Quarterly Information'!$K654,Exchange_Value)+AE654*$N654*SUMIF(Lists!$E$2:$E$133,'Quarterly Information'!$M654,Exchange_Value)+AE654*$P654*SUMIF(Lists!$E$2:$E$133,'Quarterly Information'!$O654,Exchange_Value)+AE654*$R654*SUMIF(Lists!$E$2:$E$133,'Quarterly Information'!$Q654,Exchange_Value)+AE654*$T654*SUMIF(Lists!$E$2:$E$133,'Quarterly Information'!$S654,Exchange_Value))/1000,AE654*SUMIF(Lists!$E$2:$E$133,$I654,Exchange_Value)/1000),1)</f>
        <v>0</v>
      </c>
      <c r="CC654" s="151">
        <f>ROUND(IF($I654="Other HFC Blend",(AF654*$L654*SUMIF(Lists!$E$2:$E$133,'Quarterly Information'!$K654,Exchange_Value)+AF654*$N654*SUMIF(Lists!$E$2:$E$133,'Quarterly Information'!$M654,Exchange_Value)+AF654*$P654*SUMIF(Lists!$E$2:$E$133,'Quarterly Information'!$O654,Exchange_Value)+AF654*$R654*SUMIF(Lists!$E$2:$E$133,'Quarterly Information'!$Q654,Exchange_Value)+AF654*$T654*SUMIF(Lists!$E$2:$E$133,'Quarterly Information'!$S654,Exchange_Value))/1000,AF654*SUMIF(Lists!$E$2:$E$133,$I654,Exchange_Value)/1000),1)</f>
        <v>0</v>
      </c>
    </row>
    <row r="655" spans="1:81" ht="14.1">
      <c r="A655" s="18">
        <v>613</v>
      </c>
      <c r="B655" s="46" t="str">
        <f t="shared" si="369"/>
        <v/>
      </c>
      <c r="C655" s="72"/>
      <c r="D655" s="47"/>
      <c r="E655" s="81"/>
      <c r="F655" s="48"/>
      <c r="G655" s="49"/>
      <c r="H655" s="50"/>
      <c r="I655" s="48"/>
      <c r="J655" s="104"/>
      <c r="K655" s="109"/>
      <c r="L655" s="51"/>
      <c r="M655" s="48"/>
      <c r="N655" s="51"/>
      <c r="O655" s="48"/>
      <c r="P655" s="51"/>
      <c r="Q655" s="69"/>
      <c r="R655" s="51"/>
      <c r="S655" s="69"/>
      <c r="T655" s="110"/>
      <c r="U655" s="107"/>
      <c r="V655" s="48"/>
      <c r="W655" s="52"/>
      <c r="X655" s="48"/>
      <c r="Y655" s="116"/>
      <c r="Z655" s="133"/>
      <c r="AA655" s="131"/>
      <c r="AB655" s="76"/>
      <c r="AC655" s="76"/>
      <c r="AD655" s="76"/>
      <c r="AE655" s="76"/>
      <c r="AF655" s="76"/>
      <c r="AG655" s="145"/>
      <c r="AH655"/>
      <c r="AI655" s="148">
        <f t="shared" si="333"/>
        <v>0</v>
      </c>
      <c r="AJ655" s="148">
        <f t="shared" si="334"/>
        <v>0</v>
      </c>
      <c r="AK655" s="148">
        <f t="shared" si="335"/>
        <v>0</v>
      </c>
      <c r="AL655" s="148">
        <f t="shared" si="336"/>
        <v>0</v>
      </c>
      <c r="AM655" s="148">
        <f t="shared" si="337"/>
        <v>0</v>
      </c>
      <c r="AN655" s="148">
        <f t="shared" si="338"/>
        <v>0</v>
      </c>
      <c r="AO655" s="150"/>
      <c r="AP655" s="149" t="e">
        <f t="shared" si="339"/>
        <v>#DIV/0!</v>
      </c>
      <c r="AQ655" s="149" t="e">
        <f t="shared" si="340"/>
        <v>#DIV/0!</v>
      </c>
      <c r="AR655" s="149" t="e">
        <f t="shared" si="341"/>
        <v>#DIV/0!</v>
      </c>
      <c r="AS655" s="149" t="e">
        <f t="shared" si="342"/>
        <v>#DIV/0!</v>
      </c>
      <c r="AT655" s="149" t="e">
        <f t="shared" si="343"/>
        <v>#DIV/0!</v>
      </c>
      <c r="AU655" s="148">
        <f t="shared" si="344"/>
        <v>0</v>
      </c>
      <c r="AV655" s="149" t="e">
        <f t="shared" si="345"/>
        <v>#DIV/0!</v>
      </c>
      <c r="AW655" s="149" t="e">
        <f t="shared" si="346"/>
        <v>#DIV/0!</v>
      </c>
      <c r="AX655" s="149" t="e">
        <f t="shared" si="347"/>
        <v>#DIV/0!</v>
      </c>
      <c r="AY655" s="149" t="e">
        <f t="shared" si="348"/>
        <v>#DIV/0!</v>
      </c>
      <c r="AZ655" s="149" t="e">
        <f t="shared" si="349"/>
        <v>#DIV/0!</v>
      </c>
      <c r="BA655" s="148">
        <f t="shared" si="350"/>
        <v>0</v>
      </c>
      <c r="BB655" s="149" t="e">
        <f t="shared" si="351"/>
        <v>#DIV/0!</v>
      </c>
      <c r="BC655" s="149" t="e">
        <f t="shared" si="352"/>
        <v>#DIV/0!</v>
      </c>
      <c r="BD655" s="149" t="e">
        <f t="shared" si="353"/>
        <v>#DIV/0!</v>
      </c>
      <c r="BE655" s="149" t="e">
        <f t="shared" si="354"/>
        <v>#DIV/0!</v>
      </c>
      <c r="BF655" s="149" t="e">
        <f t="shared" si="355"/>
        <v>#DIV/0!</v>
      </c>
      <c r="BG655" s="148">
        <f t="shared" si="356"/>
        <v>0</v>
      </c>
      <c r="BH655" s="149" t="e">
        <f t="shared" si="357"/>
        <v>#DIV/0!</v>
      </c>
      <c r="BI655" s="149" t="e">
        <f t="shared" si="358"/>
        <v>#DIV/0!</v>
      </c>
      <c r="BJ655" s="149" t="e">
        <f t="shared" si="359"/>
        <v>#DIV/0!</v>
      </c>
      <c r="BK655" s="149" t="e">
        <f t="shared" si="360"/>
        <v>#DIV/0!</v>
      </c>
      <c r="BL655" s="149" t="e">
        <f t="shared" si="361"/>
        <v>#DIV/0!</v>
      </c>
      <c r="BM655" s="148">
        <f t="shared" si="362"/>
        <v>0</v>
      </c>
      <c r="BN655" s="149" t="e">
        <f t="shared" si="363"/>
        <v>#DIV/0!</v>
      </c>
      <c r="BO655" s="149" t="e">
        <f t="shared" si="364"/>
        <v>#DIV/0!</v>
      </c>
      <c r="BP655" s="149" t="e">
        <f t="shared" si="365"/>
        <v>#DIV/0!</v>
      </c>
      <c r="BQ655" s="149" t="e">
        <f t="shared" si="366"/>
        <v>#DIV/0!</v>
      </c>
      <c r="BR655" s="149" t="e">
        <f t="shared" si="367"/>
        <v>#DIV/0!</v>
      </c>
      <c r="BS655" s="148">
        <f t="shared" si="368"/>
        <v>0</v>
      </c>
      <c r="BT655" s="150"/>
      <c r="BU655" s="150" t="e">
        <f>VLOOKUP(I655,Lists!$D$2:$D$19,1,FALSE)</f>
        <v>#N/A</v>
      </c>
      <c r="BV655" s="150" t="e">
        <f>VLOOKUP($I655,Blends!$B$2:$B$115,1,FALSE)</f>
        <v>#N/A</v>
      </c>
      <c r="BW655" s="150"/>
      <c r="BX655" s="151">
        <f>ROUND(IF($I655="Other HFC Blend",(AA655*$L655*SUMIF(Lists!$E$2:$E$133,'Quarterly Information'!$K655,Exchange_Value)+AA655*$N655*SUMIF(Lists!$E$2:$E$133,'Quarterly Information'!$M655,Exchange_Value)+AA655*$P655*SUMIF(Lists!$E$2:$E$133,'Quarterly Information'!$O655,Exchange_Value)+AA655*$R655*SUMIF(Lists!$E$2:$E$133,'Quarterly Information'!$Q655,Exchange_Value)+AA655*$T655*SUMIF(Lists!$E$2:$E$133,'Quarterly Information'!$S655,Exchange_Value))/1000,AA655*SUMIF(Lists!$E$2:$E$133,$I655,Exchange_Value)/1000),1)</f>
        <v>0</v>
      </c>
      <c r="BY655" s="151">
        <f>ROUND(IF($I655="Other HFC Blend",(AB655*$L655*SUMIF(Lists!$E$2:$E$133,'Quarterly Information'!$K655,Exchange_Value)+AB655*$N655*SUMIF(Lists!$E$2:$E$133,'Quarterly Information'!$M655,Exchange_Value)+AB655*$P655*SUMIF(Lists!$E$2:$E$133,'Quarterly Information'!$O655,Exchange_Value)+AB655*$R655*SUMIF(Lists!$E$2:$E$133,'Quarterly Information'!$Q655,Exchange_Value)+AB655*$T655*SUMIF(Lists!$E$2:$E$133,'Quarterly Information'!$S655,Exchange_Value))/1000,AB655*SUMIF(Lists!$E$2:$E$133,$I655,Exchange_Value)/1000),1)</f>
        <v>0</v>
      </c>
      <c r="BZ655" s="151">
        <f>ROUND(IF($I655="Other HFC Blend",(AC655*$L655*SUMIF(Lists!$E$2:$E$133,'Quarterly Information'!$K655,Exchange_Value)+AC655*$N655*SUMIF(Lists!$E$2:$E$133,'Quarterly Information'!$M655,Exchange_Value)+AC655*$P655*SUMIF(Lists!$E$2:$E$133,'Quarterly Information'!$O655,Exchange_Value)+AC655*$R655*SUMIF(Lists!$E$2:$E$133,'Quarterly Information'!$Q655,Exchange_Value)+AC655*$T655*SUMIF(Lists!$E$2:$E$133,'Quarterly Information'!$S655,Exchange_Value))/1000,AC655*SUMIF(Lists!$E$2:$E$133,$I655,Exchange_Value)/1000),1)</f>
        <v>0</v>
      </c>
      <c r="CA655" s="151">
        <f>ROUND(IF($I655="Other HFC Blend",(AD655*$L655*SUMIF(Lists!$E$2:$E$133,'Quarterly Information'!$K655,Exchange_Value)+AD655*$N655*SUMIF(Lists!$E$2:$E$133,'Quarterly Information'!$M655,Exchange_Value)+AD655*$P655*SUMIF(Lists!$E$2:$E$133,'Quarterly Information'!$O655,Exchange_Value)+AD655*$R655*SUMIF(Lists!$E$2:$E$133,'Quarterly Information'!$Q655,Exchange_Value)+AD655*$T655*SUMIF(Lists!$E$2:$E$133,'Quarterly Information'!$S655,Exchange_Value))/1000,AD655*SUMIF(Lists!$E$2:$E$133,$I655,Exchange_Value)/1000),1)</f>
        <v>0</v>
      </c>
      <c r="CB655" s="151">
        <f>ROUND(IF($I655="Other HFC Blend",(AE655*$L655*SUMIF(Lists!$E$2:$E$133,'Quarterly Information'!$K655,Exchange_Value)+AE655*$N655*SUMIF(Lists!$E$2:$E$133,'Quarterly Information'!$M655,Exchange_Value)+AE655*$P655*SUMIF(Lists!$E$2:$E$133,'Quarterly Information'!$O655,Exchange_Value)+AE655*$R655*SUMIF(Lists!$E$2:$E$133,'Quarterly Information'!$Q655,Exchange_Value)+AE655*$T655*SUMIF(Lists!$E$2:$E$133,'Quarterly Information'!$S655,Exchange_Value))/1000,AE655*SUMIF(Lists!$E$2:$E$133,$I655,Exchange_Value)/1000),1)</f>
        <v>0</v>
      </c>
      <c r="CC655" s="151">
        <f>ROUND(IF($I655="Other HFC Blend",(AF655*$L655*SUMIF(Lists!$E$2:$E$133,'Quarterly Information'!$K655,Exchange_Value)+AF655*$N655*SUMIF(Lists!$E$2:$E$133,'Quarterly Information'!$M655,Exchange_Value)+AF655*$P655*SUMIF(Lists!$E$2:$E$133,'Quarterly Information'!$O655,Exchange_Value)+AF655*$R655*SUMIF(Lists!$E$2:$E$133,'Quarterly Information'!$Q655,Exchange_Value)+AF655*$T655*SUMIF(Lists!$E$2:$E$133,'Quarterly Information'!$S655,Exchange_Value))/1000,AF655*SUMIF(Lists!$E$2:$E$133,$I655,Exchange_Value)/1000),1)</f>
        <v>0</v>
      </c>
    </row>
    <row r="656" spans="1:81" ht="14.1">
      <c r="A656" s="18">
        <v>614</v>
      </c>
      <c r="B656" s="46" t="str">
        <f t="shared" si="369"/>
        <v/>
      </c>
      <c r="C656" s="72"/>
      <c r="D656" s="47"/>
      <c r="E656" s="81"/>
      <c r="F656" s="48"/>
      <c r="G656" s="49"/>
      <c r="H656" s="50"/>
      <c r="I656" s="48"/>
      <c r="J656" s="104"/>
      <c r="K656" s="109"/>
      <c r="L656" s="51"/>
      <c r="M656" s="48"/>
      <c r="N656" s="51"/>
      <c r="O656" s="48"/>
      <c r="P656" s="51"/>
      <c r="Q656" s="69"/>
      <c r="R656" s="51"/>
      <c r="S656" s="69"/>
      <c r="T656" s="110"/>
      <c r="U656" s="107"/>
      <c r="V656" s="48"/>
      <c r="W656" s="52"/>
      <c r="X656" s="48"/>
      <c r="Y656" s="116"/>
      <c r="Z656" s="133"/>
      <c r="AA656" s="131"/>
      <c r="AB656" s="76"/>
      <c r="AC656" s="76"/>
      <c r="AD656" s="76"/>
      <c r="AE656" s="76"/>
      <c r="AF656" s="76"/>
      <c r="AG656" s="145"/>
      <c r="AH656"/>
      <c r="AI656" s="148">
        <f t="shared" si="333"/>
        <v>0</v>
      </c>
      <c r="AJ656" s="148">
        <f t="shared" si="334"/>
        <v>0</v>
      </c>
      <c r="AK656" s="148">
        <f t="shared" si="335"/>
        <v>0</v>
      </c>
      <c r="AL656" s="148">
        <f t="shared" si="336"/>
        <v>0</v>
      </c>
      <c r="AM656" s="148">
        <f t="shared" si="337"/>
        <v>0</v>
      </c>
      <c r="AN656" s="148">
        <f t="shared" si="338"/>
        <v>0</v>
      </c>
      <c r="AO656" s="150"/>
      <c r="AP656" s="149" t="e">
        <f t="shared" si="339"/>
        <v>#DIV/0!</v>
      </c>
      <c r="AQ656" s="149" t="e">
        <f t="shared" si="340"/>
        <v>#DIV/0!</v>
      </c>
      <c r="AR656" s="149" t="e">
        <f t="shared" si="341"/>
        <v>#DIV/0!</v>
      </c>
      <c r="AS656" s="149" t="e">
        <f t="shared" si="342"/>
        <v>#DIV/0!</v>
      </c>
      <c r="AT656" s="149" t="e">
        <f t="shared" si="343"/>
        <v>#DIV/0!</v>
      </c>
      <c r="AU656" s="148">
        <f t="shared" si="344"/>
        <v>0</v>
      </c>
      <c r="AV656" s="149" t="e">
        <f t="shared" si="345"/>
        <v>#DIV/0!</v>
      </c>
      <c r="AW656" s="149" t="e">
        <f t="shared" si="346"/>
        <v>#DIV/0!</v>
      </c>
      <c r="AX656" s="149" t="e">
        <f t="shared" si="347"/>
        <v>#DIV/0!</v>
      </c>
      <c r="AY656" s="149" t="e">
        <f t="shared" si="348"/>
        <v>#DIV/0!</v>
      </c>
      <c r="AZ656" s="149" t="e">
        <f t="shared" si="349"/>
        <v>#DIV/0!</v>
      </c>
      <c r="BA656" s="148">
        <f t="shared" si="350"/>
        <v>0</v>
      </c>
      <c r="BB656" s="149" t="e">
        <f t="shared" si="351"/>
        <v>#DIV/0!</v>
      </c>
      <c r="BC656" s="149" t="e">
        <f t="shared" si="352"/>
        <v>#DIV/0!</v>
      </c>
      <c r="BD656" s="149" t="e">
        <f t="shared" si="353"/>
        <v>#DIV/0!</v>
      </c>
      <c r="BE656" s="149" t="e">
        <f t="shared" si="354"/>
        <v>#DIV/0!</v>
      </c>
      <c r="BF656" s="149" t="e">
        <f t="shared" si="355"/>
        <v>#DIV/0!</v>
      </c>
      <c r="BG656" s="148">
        <f t="shared" si="356"/>
        <v>0</v>
      </c>
      <c r="BH656" s="149" t="e">
        <f t="shared" si="357"/>
        <v>#DIV/0!</v>
      </c>
      <c r="BI656" s="149" t="e">
        <f t="shared" si="358"/>
        <v>#DIV/0!</v>
      </c>
      <c r="BJ656" s="149" t="e">
        <f t="shared" si="359"/>
        <v>#DIV/0!</v>
      </c>
      <c r="BK656" s="149" t="e">
        <f t="shared" si="360"/>
        <v>#DIV/0!</v>
      </c>
      <c r="BL656" s="149" t="e">
        <f t="shared" si="361"/>
        <v>#DIV/0!</v>
      </c>
      <c r="BM656" s="148">
        <f t="shared" si="362"/>
        <v>0</v>
      </c>
      <c r="BN656" s="149" t="e">
        <f t="shared" si="363"/>
        <v>#DIV/0!</v>
      </c>
      <c r="BO656" s="149" t="e">
        <f t="shared" si="364"/>
        <v>#DIV/0!</v>
      </c>
      <c r="BP656" s="149" t="e">
        <f t="shared" si="365"/>
        <v>#DIV/0!</v>
      </c>
      <c r="BQ656" s="149" t="e">
        <f t="shared" si="366"/>
        <v>#DIV/0!</v>
      </c>
      <c r="BR656" s="149" t="e">
        <f t="shared" si="367"/>
        <v>#DIV/0!</v>
      </c>
      <c r="BS656" s="148">
        <f t="shared" si="368"/>
        <v>0</v>
      </c>
      <c r="BT656" s="150"/>
      <c r="BU656" s="150" t="e">
        <f>VLOOKUP(I656,Lists!$D$2:$D$19,1,FALSE)</f>
        <v>#N/A</v>
      </c>
      <c r="BV656" s="150" t="e">
        <f>VLOOKUP($I656,Blends!$B$2:$B$115,1,FALSE)</f>
        <v>#N/A</v>
      </c>
      <c r="BW656" s="150"/>
      <c r="BX656" s="151">
        <f>ROUND(IF($I656="Other HFC Blend",(AA656*$L656*SUMIF(Lists!$E$2:$E$133,'Quarterly Information'!$K656,Exchange_Value)+AA656*$N656*SUMIF(Lists!$E$2:$E$133,'Quarterly Information'!$M656,Exchange_Value)+AA656*$P656*SUMIF(Lists!$E$2:$E$133,'Quarterly Information'!$O656,Exchange_Value)+AA656*$R656*SUMIF(Lists!$E$2:$E$133,'Quarterly Information'!$Q656,Exchange_Value)+AA656*$T656*SUMIF(Lists!$E$2:$E$133,'Quarterly Information'!$S656,Exchange_Value))/1000,AA656*SUMIF(Lists!$E$2:$E$133,$I656,Exchange_Value)/1000),1)</f>
        <v>0</v>
      </c>
      <c r="BY656" s="151">
        <f>ROUND(IF($I656="Other HFC Blend",(AB656*$L656*SUMIF(Lists!$E$2:$E$133,'Quarterly Information'!$K656,Exchange_Value)+AB656*$N656*SUMIF(Lists!$E$2:$E$133,'Quarterly Information'!$M656,Exchange_Value)+AB656*$P656*SUMIF(Lists!$E$2:$E$133,'Quarterly Information'!$O656,Exchange_Value)+AB656*$R656*SUMIF(Lists!$E$2:$E$133,'Quarterly Information'!$Q656,Exchange_Value)+AB656*$T656*SUMIF(Lists!$E$2:$E$133,'Quarterly Information'!$S656,Exchange_Value))/1000,AB656*SUMIF(Lists!$E$2:$E$133,$I656,Exchange_Value)/1000),1)</f>
        <v>0</v>
      </c>
      <c r="BZ656" s="151">
        <f>ROUND(IF($I656="Other HFC Blend",(AC656*$L656*SUMIF(Lists!$E$2:$E$133,'Quarterly Information'!$K656,Exchange_Value)+AC656*$N656*SUMIF(Lists!$E$2:$E$133,'Quarterly Information'!$M656,Exchange_Value)+AC656*$P656*SUMIF(Lists!$E$2:$E$133,'Quarterly Information'!$O656,Exchange_Value)+AC656*$R656*SUMIF(Lists!$E$2:$E$133,'Quarterly Information'!$Q656,Exchange_Value)+AC656*$T656*SUMIF(Lists!$E$2:$E$133,'Quarterly Information'!$S656,Exchange_Value))/1000,AC656*SUMIF(Lists!$E$2:$E$133,$I656,Exchange_Value)/1000),1)</f>
        <v>0</v>
      </c>
      <c r="CA656" s="151">
        <f>ROUND(IF($I656="Other HFC Blend",(AD656*$L656*SUMIF(Lists!$E$2:$E$133,'Quarterly Information'!$K656,Exchange_Value)+AD656*$N656*SUMIF(Lists!$E$2:$E$133,'Quarterly Information'!$M656,Exchange_Value)+AD656*$P656*SUMIF(Lists!$E$2:$E$133,'Quarterly Information'!$O656,Exchange_Value)+AD656*$R656*SUMIF(Lists!$E$2:$E$133,'Quarterly Information'!$Q656,Exchange_Value)+AD656*$T656*SUMIF(Lists!$E$2:$E$133,'Quarterly Information'!$S656,Exchange_Value))/1000,AD656*SUMIF(Lists!$E$2:$E$133,$I656,Exchange_Value)/1000),1)</f>
        <v>0</v>
      </c>
      <c r="CB656" s="151">
        <f>ROUND(IF($I656="Other HFC Blend",(AE656*$L656*SUMIF(Lists!$E$2:$E$133,'Quarterly Information'!$K656,Exchange_Value)+AE656*$N656*SUMIF(Lists!$E$2:$E$133,'Quarterly Information'!$M656,Exchange_Value)+AE656*$P656*SUMIF(Lists!$E$2:$E$133,'Quarterly Information'!$O656,Exchange_Value)+AE656*$R656*SUMIF(Lists!$E$2:$E$133,'Quarterly Information'!$Q656,Exchange_Value)+AE656*$T656*SUMIF(Lists!$E$2:$E$133,'Quarterly Information'!$S656,Exchange_Value))/1000,AE656*SUMIF(Lists!$E$2:$E$133,$I656,Exchange_Value)/1000),1)</f>
        <v>0</v>
      </c>
      <c r="CC656" s="151">
        <f>ROUND(IF($I656="Other HFC Blend",(AF656*$L656*SUMIF(Lists!$E$2:$E$133,'Quarterly Information'!$K656,Exchange_Value)+AF656*$N656*SUMIF(Lists!$E$2:$E$133,'Quarterly Information'!$M656,Exchange_Value)+AF656*$P656*SUMIF(Lists!$E$2:$E$133,'Quarterly Information'!$O656,Exchange_Value)+AF656*$R656*SUMIF(Lists!$E$2:$E$133,'Quarterly Information'!$Q656,Exchange_Value)+AF656*$T656*SUMIF(Lists!$E$2:$E$133,'Quarterly Information'!$S656,Exchange_Value))/1000,AF656*SUMIF(Lists!$E$2:$E$133,$I656,Exchange_Value)/1000),1)</f>
        <v>0</v>
      </c>
    </row>
    <row r="657" spans="1:81" ht="14.1">
      <c r="A657" s="18">
        <v>615</v>
      </c>
      <c r="B657" s="46" t="str">
        <f t="shared" si="369"/>
        <v/>
      </c>
      <c r="C657" s="72"/>
      <c r="D657" s="47"/>
      <c r="E657" s="81"/>
      <c r="F657" s="48"/>
      <c r="G657" s="49"/>
      <c r="H657" s="50"/>
      <c r="I657" s="48"/>
      <c r="J657" s="104"/>
      <c r="K657" s="109"/>
      <c r="L657" s="51"/>
      <c r="M657" s="48"/>
      <c r="N657" s="51"/>
      <c r="O657" s="48"/>
      <c r="P657" s="51"/>
      <c r="Q657" s="69"/>
      <c r="R657" s="51"/>
      <c r="S657" s="69"/>
      <c r="T657" s="110"/>
      <c r="U657" s="107"/>
      <c r="V657" s="48"/>
      <c r="W657" s="52"/>
      <c r="X657" s="48"/>
      <c r="Y657" s="116"/>
      <c r="Z657" s="133"/>
      <c r="AA657" s="131"/>
      <c r="AB657" s="76"/>
      <c r="AC657" s="76"/>
      <c r="AD657" s="76"/>
      <c r="AE657" s="76"/>
      <c r="AF657" s="76"/>
      <c r="AG657" s="145"/>
      <c r="AH657"/>
      <c r="AI657" s="148">
        <f t="shared" si="333"/>
        <v>0</v>
      </c>
      <c r="AJ657" s="148">
        <f t="shared" si="334"/>
        <v>0</v>
      </c>
      <c r="AK657" s="148">
        <f t="shared" si="335"/>
        <v>0</v>
      </c>
      <c r="AL657" s="148">
        <f t="shared" si="336"/>
        <v>0</v>
      </c>
      <c r="AM657" s="148">
        <f t="shared" si="337"/>
        <v>0</v>
      </c>
      <c r="AN657" s="148">
        <f t="shared" si="338"/>
        <v>0</v>
      </c>
      <c r="AO657" s="150"/>
      <c r="AP657" s="149" t="e">
        <f t="shared" si="339"/>
        <v>#DIV/0!</v>
      </c>
      <c r="AQ657" s="149" t="e">
        <f t="shared" si="340"/>
        <v>#DIV/0!</v>
      </c>
      <c r="AR657" s="149" t="e">
        <f t="shared" si="341"/>
        <v>#DIV/0!</v>
      </c>
      <c r="AS657" s="149" t="e">
        <f t="shared" si="342"/>
        <v>#DIV/0!</v>
      </c>
      <c r="AT657" s="149" t="e">
        <f t="shared" si="343"/>
        <v>#DIV/0!</v>
      </c>
      <c r="AU657" s="148">
        <f t="shared" si="344"/>
        <v>0</v>
      </c>
      <c r="AV657" s="149" t="e">
        <f t="shared" si="345"/>
        <v>#DIV/0!</v>
      </c>
      <c r="AW657" s="149" t="e">
        <f t="shared" si="346"/>
        <v>#DIV/0!</v>
      </c>
      <c r="AX657" s="149" t="e">
        <f t="shared" si="347"/>
        <v>#DIV/0!</v>
      </c>
      <c r="AY657" s="149" t="e">
        <f t="shared" si="348"/>
        <v>#DIV/0!</v>
      </c>
      <c r="AZ657" s="149" t="e">
        <f t="shared" si="349"/>
        <v>#DIV/0!</v>
      </c>
      <c r="BA657" s="148">
        <f t="shared" si="350"/>
        <v>0</v>
      </c>
      <c r="BB657" s="149" t="e">
        <f t="shared" si="351"/>
        <v>#DIV/0!</v>
      </c>
      <c r="BC657" s="149" t="e">
        <f t="shared" si="352"/>
        <v>#DIV/0!</v>
      </c>
      <c r="BD657" s="149" t="e">
        <f t="shared" si="353"/>
        <v>#DIV/0!</v>
      </c>
      <c r="BE657" s="149" t="e">
        <f t="shared" si="354"/>
        <v>#DIV/0!</v>
      </c>
      <c r="BF657" s="149" t="e">
        <f t="shared" si="355"/>
        <v>#DIV/0!</v>
      </c>
      <c r="BG657" s="148">
        <f t="shared" si="356"/>
        <v>0</v>
      </c>
      <c r="BH657" s="149" t="e">
        <f t="shared" si="357"/>
        <v>#DIV/0!</v>
      </c>
      <c r="BI657" s="149" t="e">
        <f t="shared" si="358"/>
        <v>#DIV/0!</v>
      </c>
      <c r="BJ657" s="149" t="e">
        <f t="shared" si="359"/>
        <v>#DIV/0!</v>
      </c>
      <c r="BK657" s="149" t="e">
        <f t="shared" si="360"/>
        <v>#DIV/0!</v>
      </c>
      <c r="BL657" s="149" t="e">
        <f t="shared" si="361"/>
        <v>#DIV/0!</v>
      </c>
      <c r="BM657" s="148">
        <f t="shared" si="362"/>
        <v>0</v>
      </c>
      <c r="BN657" s="149" t="e">
        <f t="shared" si="363"/>
        <v>#DIV/0!</v>
      </c>
      <c r="BO657" s="149" t="e">
        <f t="shared" si="364"/>
        <v>#DIV/0!</v>
      </c>
      <c r="BP657" s="149" t="e">
        <f t="shared" si="365"/>
        <v>#DIV/0!</v>
      </c>
      <c r="BQ657" s="149" t="e">
        <f t="shared" si="366"/>
        <v>#DIV/0!</v>
      </c>
      <c r="BR657" s="149" t="e">
        <f t="shared" si="367"/>
        <v>#DIV/0!</v>
      </c>
      <c r="BS657" s="148">
        <f t="shared" si="368"/>
        <v>0</v>
      </c>
      <c r="BT657" s="150"/>
      <c r="BU657" s="150" t="e">
        <f>VLOOKUP(I657,Lists!$D$2:$D$19,1,FALSE)</f>
        <v>#N/A</v>
      </c>
      <c r="BV657" s="150" t="e">
        <f>VLOOKUP($I657,Blends!$B$2:$B$115,1,FALSE)</f>
        <v>#N/A</v>
      </c>
      <c r="BW657" s="150"/>
      <c r="BX657" s="151">
        <f>ROUND(IF($I657="Other HFC Blend",(AA657*$L657*SUMIF(Lists!$E$2:$E$133,'Quarterly Information'!$K657,Exchange_Value)+AA657*$N657*SUMIF(Lists!$E$2:$E$133,'Quarterly Information'!$M657,Exchange_Value)+AA657*$P657*SUMIF(Lists!$E$2:$E$133,'Quarterly Information'!$O657,Exchange_Value)+AA657*$R657*SUMIF(Lists!$E$2:$E$133,'Quarterly Information'!$Q657,Exchange_Value)+AA657*$T657*SUMIF(Lists!$E$2:$E$133,'Quarterly Information'!$S657,Exchange_Value))/1000,AA657*SUMIF(Lists!$E$2:$E$133,$I657,Exchange_Value)/1000),1)</f>
        <v>0</v>
      </c>
      <c r="BY657" s="151">
        <f>ROUND(IF($I657="Other HFC Blend",(AB657*$L657*SUMIF(Lists!$E$2:$E$133,'Quarterly Information'!$K657,Exchange_Value)+AB657*$N657*SUMIF(Lists!$E$2:$E$133,'Quarterly Information'!$M657,Exchange_Value)+AB657*$P657*SUMIF(Lists!$E$2:$E$133,'Quarterly Information'!$O657,Exchange_Value)+AB657*$R657*SUMIF(Lists!$E$2:$E$133,'Quarterly Information'!$Q657,Exchange_Value)+AB657*$T657*SUMIF(Lists!$E$2:$E$133,'Quarterly Information'!$S657,Exchange_Value))/1000,AB657*SUMIF(Lists!$E$2:$E$133,$I657,Exchange_Value)/1000),1)</f>
        <v>0</v>
      </c>
      <c r="BZ657" s="151">
        <f>ROUND(IF($I657="Other HFC Blend",(AC657*$L657*SUMIF(Lists!$E$2:$E$133,'Quarterly Information'!$K657,Exchange_Value)+AC657*$N657*SUMIF(Lists!$E$2:$E$133,'Quarterly Information'!$M657,Exchange_Value)+AC657*$P657*SUMIF(Lists!$E$2:$E$133,'Quarterly Information'!$O657,Exchange_Value)+AC657*$R657*SUMIF(Lists!$E$2:$E$133,'Quarterly Information'!$Q657,Exchange_Value)+AC657*$T657*SUMIF(Lists!$E$2:$E$133,'Quarterly Information'!$S657,Exchange_Value))/1000,AC657*SUMIF(Lists!$E$2:$E$133,$I657,Exchange_Value)/1000),1)</f>
        <v>0</v>
      </c>
      <c r="CA657" s="151">
        <f>ROUND(IF($I657="Other HFC Blend",(AD657*$L657*SUMIF(Lists!$E$2:$E$133,'Quarterly Information'!$K657,Exchange_Value)+AD657*$N657*SUMIF(Lists!$E$2:$E$133,'Quarterly Information'!$M657,Exchange_Value)+AD657*$P657*SUMIF(Lists!$E$2:$E$133,'Quarterly Information'!$O657,Exchange_Value)+AD657*$R657*SUMIF(Lists!$E$2:$E$133,'Quarterly Information'!$Q657,Exchange_Value)+AD657*$T657*SUMIF(Lists!$E$2:$E$133,'Quarterly Information'!$S657,Exchange_Value))/1000,AD657*SUMIF(Lists!$E$2:$E$133,$I657,Exchange_Value)/1000),1)</f>
        <v>0</v>
      </c>
      <c r="CB657" s="151">
        <f>ROUND(IF($I657="Other HFC Blend",(AE657*$L657*SUMIF(Lists!$E$2:$E$133,'Quarterly Information'!$K657,Exchange_Value)+AE657*$N657*SUMIF(Lists!$E$2:$E$133,'Quarterly Information'!$M657,Exchange_Value)+AE657*$P657*SUMIF(Lists!$E$2:$E$133,'Quarterly Information'!$O657,Exchange_Value)+AE657*$R657*SUMIF(Lists!$E$2:$E$133,'Quarterly Information'!$Q657,Exchange_Value)+AE657*$T657*SUMIF(Lists!$E$2:$E$133,'Quarterly Information'!$S657,Exchange_Value))/1000,AE657*SUMIF(Lists!$E$2:$E$133,$I657,Exchange_Value)/1000),1)</f>
        <v>0</v>
      </c>
      <c r="CC657" s="151">
        <f>ROUND(IF($I657="Other HFC Blend",(AF657*$L657*SUMIF(Lists!$E$2:$E$133,'Quarterly Information'!$K657,Exchange_Value)+AF657*$N657*SUMIF(Lists!$E$2:$E$133,'Quarterly Information'!$M657,Exchange_Value)+AF657*$P657*SUMIF(Lists!$E$2:$E$133,'Quarterly Information'!$O657,Exchange_Value)+AF657*$R657*SUMIF(Lists!$E$2:$E$133,'Quarterly Information'!$Q657,Exchange_Value)+AF657*$T657*SUMIF(Lists!$E$2:$E$133,'Quarterly Information'!$S657,Exchange_Value))/1000,AF657*SUMIF(Lists!$E$2:$E$133,$I657,Exchange_Value)/1000),1)</f>
        <v>0</v>
      </c>
    </row>
    <row r="658" spans="1:81" ht="14.1">
      <c r="A658" s="18">
        <v>616</v>
      </c>
      <c r="B658" s="46" t="str">
        <f t="shared" si="369"/>
        <v/>
      </c>
      <c r="C658" s="72"/>
      <c r="D658" s="47"/>
      <c r="E658" s="81"/>
      <c r="F658" s="48"/>
      <c r="G658" s="49"/>
      <c r="H658" s="50"/>
      <c r="I658" s="48"/>
      <c r="J658" s="104"/>
      <c r="K658" s="109"/>
      <c r="L658" s="51"/>
      <c r="M658" s="48"/>
      <c r="N658" s="51"/>
      <c r="O658" s="48"/>
      <c r="P658" s="51"/>
      <c r="Q658" s="69"/>
      <c r="R658" s="51"/>
      <c r="S658" s="69"/>
      <c r="T658" s="110"/>
      <c r="U658" s="107"/>
      <c r="V658" s="48"/>
      <c r="W658" s="52"/>
      <c r="X658" s="48"/>
      <c r="Y658" s="116"/>
      <c r="Z658" s="133"/>
      <c r="AA658" s="131"/>
      <c r="AB658" s="76"/>
      <c r="AC658" s="76"/>
      <c r="AD658" s="76"/>
      <c r="AE658" s="76"/>
      <c r="AF658" s="76"/>
      <c r="AG658" s="145"/>
      <c r="AH658"/>
      <c r="AI658" s="148">
        <f t="shared" si="333"/>
        <v>0</v>
      </c>
      <c r="AJ658" s="148">
        <f t="shared" si="334"/>
        <v>0</v>
      </c>
      <c r="AK658" s="148">
        <f t="shared" si="335"/>
        <v>0</v>
      </c>
      <c r="AL658" s="148">
        <f t="shared" si="336"/>
        <v>0</v>
      </c>
      <c r="AM658" s="148">
        <f t="shared" si="337"/>
        <v>0</v>
      </c>
      <c r="AN658" s="148">
        <f t="shared" si="338"/>
        <v>0</v>
      </c>
      <c r="AO658" s="150"/>
      <c r="AP658" s="149" t="e">
        <f t="shared" si="339"/>
        <v>#DIV/0!</v>
      </c>
      <c r="AQ658" s="149" t="e">
        <f t="shared" si="340"/>
        <v>#DIV/0!</v>
      </c>
      <c r="AR658" s="149" t="e">
        <f t="shared" si="341"/>
        <v>#DIV/0!</v>
      </c>
      <c r="AS658" s="149" t="e">
        <f t="shared" si="342"/>
        <v>#DIV/0!</v>
      </c>
      <c r="AT658" s="149" t="e">
        <f t="shared" si="343"/>
        <v>#DIV/0!</v>
      </c>
      <c r="AU658" s="148">
        <f t="shared" si="344"/>
        <v>0</v>
      </c>
      <c r="AV658" s="149" t="e">
        <f t="shared" si="345"/>
        <v>#DIV/0!</v>
      </c>
      <c r="AW658" s="149" t="e">
        <f t="shared" si="346"/>
        <v>#DIV/0!</v>
      </c>
      <c r="AX658" s="149" t="e">
        <f t="shared" si="347"/>
        <v>#DIV/0!</v>
      </c>
      <c r="AY658" s="149" t="e">
        <f t="shared" si="348"/>
        <v>#DIV/0!</v>
      </c>
      <c r="AZ658" s="149" t="e">
        <f t="shared" si="349"/>
        <v>#DIV/0!</v>
      </c>
      <c r="BA658" s="148">
        <f t="shared" si="350"/>
        <v>0</v>
      </c>
      <c r="BB658" s="149" t="e">
        <f t="shared" si="351"/>
        <v>#DIV/0!</v>
      </c>
      <c r="BC658" s="149" t="e">
        <f t="shared" si="352"/>
        <v>#DIV/0!</v>
      </c>
      <c r="BD658" s="149" t="e">
        <f t="shared" si="353"/>
        <v>#DIV/0!</v>
      </c>
      <c r="BE658" s="149" t="e">
        <f t="shared" si="354"/>
        <v>#DIV/0!</v>
      </c>
      <c r="BF658" s="149" t="e">
        <f t="shared" si="355"/>
        <v>#DIV/0!</v>
      </c>
      <c r="BG658" s="148">
        <f t="shared" si="356"/>
        <v>0</v>
      </c>
      <c r="BH658" s="149" t="e">
        <f t="shared" si="357"/>
        <v>#DIV/0!</v>
      </c>
      <c r="BI658" s="149" t="e">
        <f t="shared" si="358"/>
        <v>#DIV/0!</v>
      </c>
      <c r="BJ658" s="149" t="e">
        <f t="shared" si="359"/>
        <v>#DIV/0!</v>
      </c>
      <c r="BK658" s="149" t="e">
        <f t="shared" si="360"/>
        <v>#DIV/0!</v>
      </c>
      <c r="BL658" s="149" t="e">
        <f t="shared" si="361"/>
        <v>#DIV/0!</v>
      </c>
      <c r="BM658" s="148">
        <f t="shared" si="362"/>
        <v>0</v>
      </c>
      <c r="BN658" s="149" t="e">
        <f t="shared" si="363"/>
        <v>#DIV/0!</v>
      </c>
      <c r="BO658" s="149" t="e">
        <f t="shared" si="364"/>
        <v>#DIV/0!</v>
      </c>
      <c r="BP658" s="149" t="e">
        <f t="shared" si="365"/>
        <v>#DIV/0!</v>
      </c>
      <c r="BQ658" s="149" t="e">
        <f t="shared" si="366"/>
        <v>#DIV/0!</v>
      </c>
      <c r="BR658" s="149" t="e">
        <f t="shared" si="367"/>
        <v>#DIV/0!</v>
      </c>
      <c r="BS658" s="148">
        <f t="shared" si="368"/>
        <v>0</v>
      </c>
      <c r="BT658" s="150"/>
      <c r="BU658" s="150" t="e">
        <f>VLOOKUP(I658,Lists!$D$2:$D$19,1,FALSE)</f>
        <v>#N/A</v>
      </c>
      <c r="BV658" s="150" t="e">
        <f>VLOOKUP($I658,Blends!$B$2:$B$115,1,FALSE)</f>
        <v>#N/A</v>
      </c>
      <c r="BW658" s="150"/>
      <c r="BX658" s="151">
        <f>ROUND(IF($I658="Other HFC Blend",(AA658*$L658*SUMIF(Lists!$E$2:$E$133,'Quarterly Information'!$K658,Exchange_Value)+AA658*$N658*SUMIF(Lists!$E$2:$E$133,'Quarterly Information'!$M658,Exchange_Value)+AA658*$P658*SUMIF(Lists!$E$2:$E$133,'Quarterly Information'!$O658,Exchange_Value)+AA658*$R658*SUMIF(Lists!$E$2:$E$133,'Quarterly Information'!$Q658,Exchange_Value)+AA658*$T658*SUMIF(Lists!$E$2:$E$133,'Quarterly Information'!$S658,Exchange_Value))/1000,AA658*SUMIF(Lists!$E$2:$E$133,$I658,Exchange_Value)/1000),1)</f>
        <v>0</v>
      </c>
      <c r="BY658" s="151">
        <f>ROUND(IF($I658="Other HFC Blend",(AB658*$L658*SUMIF(Lists!$E$2:$E$133,'Quarterly Information'!$K658,Exchange_Value)+AB658*$N658*SUMIF(Lists!$E$2:$E$133,'Quarterly Information'!$M658,Exchange_Value)+AB658*$P658*SUMIF(Lists!$E$2:$E$133,'Quarterly Information'!$O658,Exchange_Value)+AB658*$R658*SUMIF(Lists!$E$2:$E$133,'Quarterly Information'!$Q658,Exchange_Value)+AB658*$T658*SUMIF(Lists!$E$2:$E$133,'Quarterly Information'!$S658,Exchange_Value))/1000,AB658*SUMIF(Lists!$E$2:$E$133,$I658,Exchange_Value)/1000),1)</f>
        <v>0</v>
      </c>
      <c r="BZ658" s="151">
        <f>ROUND(IF($I658="Other HFC Blend",(AC658*$L658*SUMIF(Lists!$E$2:$E$133,'Quarterly Information'!$K658,Exchange_Value)+AC658*$N658*SUMIF(Lists!$E$2:$E$133,'Quarterly Information'!$M658,Exchange_Value)+AC658*$P658*SUMIF(Lists!$E$2:$E$133,'Quarterly Information'!$O658,Exchange_Value)+AC658*$R658*SUMIF(Lists!$E$2:$E$133,'Quarterly Information'!$Q658,Exchange_Value)+AC658*$T658*SUMIF(Lists!$E$2:$E$133,'Quarterly Information'!$S658,Exchange_Value))/1000,AC658*SUMIF(Lists!$E$2:$E$133,$I658,Exchange_Value)/1000),1)</f>
        <v>0</v>
      </c>
      <c r="CA658" s="151">
        <f>ROUND(IF($I658="Other HFC Blend",(AD658*$L658*SUMIF(Lists!$E$2:$E$133,'Quarterly Information'!$K658,Exchange_Value)+AD658*$N658*SUMIF(Lists!$E$2:$E$133,'Quarterly Information'!$M658,Exchange_Value)+AD658*$P658*SUMIF(Lists!$E$2:$E$133,'Quarterly Information'!$O658,Exchange_Value)+AD658*$R658*SUMIF(Lists!$E$2:$E$133,'Quarterly Information'!$Q658,Exchange_Value)+AD658*$T658*SUMIF(Lists!$E$2:$E$133,'Quarterly Information'!$S658,Exchange_Value))/1000,AD658*SUMIF(Lists!$E$2:$E$133,$I658,Exchange_Value)/1000),1)</f>
        <v>0</v>
      </c>
      <c r="CB658" s="151">
        <f>ROUND(IF($I658="Other HFC Blend",(AE658*$L658*SUMIF(Lists!$E$2:$E$133,'Quarterly Information'!$K658,Exchange_Value)+AE658*$N658*SUMIF(Lists!$E$2:$E$133,'Quarterly Information'!$M658,Exchange_Value)+AE658*$P658*SUMIF(Lists!$E$2:$E$133,'Quarterly Information'!$O658,Exchange_Value)+AE658*$R658*SUMIF(Lists!$E$2:$E$133,'Quarterly Information'!$Q658,Exchange_Value)+AE658*$T658*SUMIF(Lists!$E$2:$E$133,'Quarterly Information'!$S658,Exchange_Value))/1000,AE658*SUMIF(Lists!$E$2:$E$133,$I658,Exchange_Value)/1000),1)</f>
        <v>0</v>
      </c>
      <c r="CC658" s="151">
        <f>ROUND(IF($I658="Other HFC Blend",(AF658*$L658*SUMIF(Lists!$E$2:$E$133,'Quarterly Information'!$K658,Exchange_Value)+AF658*$N658*SUMIF(Lists!$E$2:$E$133,'Quarterly Information'!$M658,Exchange_Value)+AF658*$P658*SUMIF(Lists!$E$2:$E$133,'Quarterly Information'!$O658,Exchange_Value)+AF658*$R658*SUMIF(Lists!$E$2:$E$133,'Quarterly Information'!$Q658,Exchange_Value)+AF658*$T658*SUMIF(Lists!$E$2:$E$133,'Quarterly Information'!$S658,Exchange_Value))/1000,AF658*SUMIF(Lists!$E$2:$E$133,$I658,Exchange_Value)/1000),1)</f>
        <v>0</v>
      </c>
    </row>
    <row r="659" spans="1:81" ht="14.1">
      <c r="A659" s="18">
        <v>617</v>
      </c>
      <c r="B659" s="46" t="str">
        <f t="shared" si="369"/>
        <v/>
      </c>
      <c r="C659" s="72"/>
      <c r="D659" s="47"/>
      <c r="E659" s="81"/>
      <c r="F659" s="48"/>
      <c r="G659" s="49"/>
      <c r="H659" s="50"/>
      <c r="I659" s="48"/>
      <c r="J659" s="104"/>
      <c r="K659" s="109"/>
      <c r="L659" s="51"/>
      <c r="M659" s="48"/>
      <c r="N659" s="51"/>
      <c r="O659" s="48"/>
      <c r="P659" s="51"/>
      <c r="Q659" s="69"/>
      <c r="R659" s="51"/>
      <c r="S659" s="69"/>
      <c r="T659" s="110"/>
      <c r="U659" s="107"/>
      <c r="V659" s="48"/>
      <c r="W659" s="52"/>
      <c r="X659" s="48"/>
      <c r="Y659" s="116"/>
      <c r="Z659" s="133"/>
      <c r="AA659" s="131"/>
      <c r="AB659" s="76"/>
      <c r="AC659" s="76"/>
      <c r="AD659" s="76"/>
      <c r="AE659" s="76"/>
      <c r="AF659" s="76"/>
      <c r="AG659" s="145"/>
      <c r="AH659"/>
      <c r="AI659" s="148">
        <f t="shared" si="333"/>
        <v>0</v>
      </c>
      <c r="AJ659" s="148">
        <f t="shared" si="334"/>
        <v>0</v>
      </c>
      <c r="AK659" s="148">
        <f t="shared" si="335"/>
        <v>0</v>
      </c>
      <c r="AL659" s="148">
        <f t="shared" si="336"/>
        <v>0</v>
      </c>
      <c r="AM659" s="148">
        <f t="shared" si="337"/>
        <v>0</v>
      </c>
      <c r="AN659" s="148">
        <f t="shared" si="338"/>
        <v>0</v>
      </c>
      <c r="AO659" s="150"/>
      <c r="AP659" s="149" t="e">
        <f t="shared" si="339"/>
        <v>#DIV/0!</v>
      </c>
      <c r="AQ659" s="149" t="e">
        <f t="shared" si="340"/>
        <v>#DIV/0!</v>
      </c>
      <c r="AR659" s="149" t="e">
        <f t="shared" si="341"/>
        <v>#DIV/0!</v>
      </c>
      <c r="AS659" s="149" t="e">
        <f t="shared" si="342"/>
        <v>#DIV/0!</v>
      </c>
      <c r="AT659" s="149" t="e">
        <f t="shared" si="343"/>
        <v>#DIV/0!</v>
      </c>
      <c r="AU659" s="148">
        <f t="shared" si="344"/>
        <v>0</v>
      </c>
      <c r="AV659" s="149" t="e">
        <f t="shared" si="345"/>
        <v>#DIV/0!</v>
      </c>
      <c r="AW659" s="149" t="e">
        <f t="shared" si="346"/>
        <v>#DIV/0!</v>
      </c>
      <c r="AX659" s="149" t="e">
        <f t="shared" si="347"/>
        <v>#DIV/0!</v>
      </c>
      <c r="AY659" s="149" t="e">
        <f t="shared" si="348"/>
        <v>#DIV/0!</v>
      </c>
      <c r="AZ659" s="149" t="e">
        <f t="shared" si="349"/>
        <v>#DIV/0!</v>
      </c>
      <c r="BA659" s="148">
        <f t="shared" si="350"/>
        <v>0</v>
      </c>
      <c r="BB659" s="149" t="e">
        <f t="shared" si="351"/>
        <v>#DIV/0!</v>
      </c>
      <c r="BC659" s="149" t="e">
        <f t="shared" si="352"/>
        <v>#DIV/0!</v>
      </c>
      <c r="BD659" s="149" t="e">
        <f t="shared" si="353"/>
        <v>#DIV/0!</v>
      </c>
      <c r="BE659" s="149" t="e">
        <f t="shared" si="354"/>
        <v>#DIV/0!</v>
      </c>
      <c r="BF659" s="149" t="e">
        <f t="shared" si="355"/>
        <v>#DIV/0!</v>
      </c>
      <c r="BG659" s="148">
        <f t="shared" si="356"/>
        <v>0</v>
      </c>
      <c r="BH659" s="149" t="e">
        <f t="shared" si="357"/>
        <v>#DIV/0!</v>
      </c>
      <c r="BI659" s="149" t="e">
        <f t="shared" si="358"/>
        <v>#DIV/0!</v>
      </c>
      <c r="BJ659" s="149" t="e">
        <f t="shared" si="359"/>
        <v>#DIV/0!</v>
      </c>
      <c r="BK659" s="149" t="e">
        <f t="shared" si="360"/>
        <v>#DIV/0!</v>
      </c>
      <c r="BL659" s="149" t="e">
        <f t="shared" si="361"/>
        <v>#DIV/0!</v>
      </c>
      <c r="BM659" s="148">
        <f t="shared" si="362"/>
        <v>0</v>
      </c>
      <c r="BN659" s="149" t="e">
        <f t="shared" si="363"/>
        <v>#DIV/0!</v>
      </c>
      <c r="BO659" s="149" t="e">
        <f t="shared" si="364"/>
        <v>#DIV/0!</v>
      </c>
      <c r="BP659" s="149" t="e">
        <f t="shared" si="365"/>
        <v>#DIV/0!</v>
      </c>
      <c r="BQ659" s="149" t="e">
        <f t="shared" si="366"/>
        <v>#DIV/0!</v>
      </c>
      <c r="BR659" s="149" t="e">
        <f t="shared" si="367"/>
        <v>#DIV/0!</v>
      </c>
      <c r="BS659" s="148">
        <f t="shared" si="368"/>
        <v>0</v>
      </c>
      <c r="BT659" s="150"/>
      <c r="BU659" s="150" t="e">
        <f>VLOOKUP(I659,Lists!$D$2:$D$19,1,FALSE)</f>
        <v>#N/A</v>
      </c>
      <c r="BV659" s="150" t="e">
        <f>VLOOKUP($I659,Blends!$B$2:$B$115,1,FALSE)</f>
        <v>#N/A</v>
      </c>
      <c r="BW659" s="150"/>
      <c r="BX659" s="151">
        <f>ROUND(IF($I659="Other HFC Blend",(AA659*$L659*SUMIF(Lists!$E$2:$E$133,'Quarterly Information'!$K659,Exchange_Value)+AA659*$N659*SUMIF(Lists!$E$2:$E$133,'Quarterly Information'!$M659,Exchange_Value)+AA659*$P659*SUMIF(Lists!$E$2:$E$133,'Quarterly Information'!$O659,Exchange_Value)+AA659*$R659*SUMIF(Lists!$E$2:$E$133,'Quarterly Information'!$Q659,Exchange_Value)+AA659*$T659*SUMIF(Lists!$E$2:$E$133,'Quarterly Information'!$S659,Exchange_Value))/1000,AA659*SUMIF(Lists!$E$2:$E$133,$I659,Exchange_Value)/1000),1)</f>
        <v>0</v>
      </c>
      <c r="BY659" s="151">
        <f>ROUND(IF($I659="Other HFC Blend",(AB659*$L659*SUMIF(Lists!$E$2:$E$133,'Quarterly Information'!$K659,Exchange_Value)+AB659*$N659*SUMIF(Lists!$E$2:$E$133,'Quarterly Information'!$M659,Exchange_Value)+AB659*$P659*SUMIF(Lists!$E$2:$E$133,'Quarterly Information'!$O659,Exchange_Value)+AB659*$R659*SUMIF(Lists!$E$2:$E$133,'Quarterly Information'!$Q659,Exchange_Value)+AB659*$T659*SUMIF(Lists!$E$2:$E$133,'Quarterly Information'!$S659,Exchange_Value))/1000,AB659*SUMIF(Lists!$E$2:$E$133,$I659,Exchange_Value)/1000),1)</f>
        <v>0</v>
      </c>
      <c r="BZ659" s="151">
        <f>ROUND(IF($I659="Other HFC Blend",(AC659*$L659*SUMIF(Lists!$E$2:$E$133,'Quarterly Information'!$K659,Exchange_Value)+AC659*$N659*SUMIF(Lists!$E$2:$E$133,'Quarterly Information'!$M659,Exchange_Value)+AC659*$P659*SUMIF(Lists!$E$2:$E$133,'Quarterly Information'!$O659,Exchange_Value)+AC659*$R659*SUMIF(Lists!$E$2:$E$133,'Quarterly Information'!$Q659,Exchange_Value)+AC659*$T659*SUMIF(Lists!$E$2:$E$133,'Quarterly Information'!$S659,Exchange_Value))/1000,AC659*SUMIF(Lists!$E$2:$E$133,$I659,Exchange_Value)/1000),1)</f>
        <v>0</v>
      </c>
      <c r="CA659" s="151">
        <f>ROUND(IF($I659="Other HFC Blend",(AD659*$L659*SUMIF(Lists!$E$2:$E$133,'Quarterly Information'!$K659,Exchange_Value)+AD659*$N659*SUMIF(Lists!$E$2:$E$133,'Quarterly Information'!$M659,Exchange_Value)+AD659*$P659*SUMIF(Lists!$E$2:$E$133,'Quarterly Information'!$O659,Exchange_Value)+AD659*$R659*SUMIF(Lists!$E$2:$E$133,'Quarterly Information'!$Q659,Exchange_Value)+AD659*$T659*SUMIF(Lists!$E$2:$E$133,'Quarterly Information'!$S659,Exchange_Value))/1000,AD659*SUMIF(Lists!$E$2:$E$133,$I659,Exchange_Value)/1000),1)</f>
        <v>0</v>
      </c>
      <c r="CB659" s="151">
        <f>ROUND(IF($I659="Other HFC Blend",(AE659*$L659*SUMIF(Lists!$E$2:$E$133,'Quarterly Information'!$K659,Exchange_Value)+AE659*$N659*SUMIF(Lists!$E$2:$E$133,'Quarterly Information'!$M659,Exchange_Value)+AE659*$P659*SUMIF(Lists!$E$2:$E$133,'Quarterly Information'!$O659,Exchange_Value)+AE659*$R659*SUMIF(Lists!$E$2:$E$133,'Quarterly Information'!$Q659,Exchange_Value)+AE659*$T659*SUMIF(Lists!$E$2:$E$133,'Quarterly Information'!$S659,Exchange_Value))/1000,AE659*SUMIF(Lists!$E$2:$E$133,$I659,Exchange_Value)/1000),1)</f>
        <v>0</v>
      </c>
      <c r="CC659" s="151">
        <f>ROUND(IF($I659="Other HFC Blend",(AF659*$L659*SUMIF(Lists!$E$2:$E$133,'Quarterly Information'!$K659,Exchange_Value)+AF659*$N659*SUMIF(Lists!$E$2:$E$133,'Quarterly Information'!$M659,Exchange_Value)+AF659*$P659*SUMIF(Lists!$E$2:$E$133,'Quarterly Information'!$O659,Exchange_Value)+AF659*$R659*SUMIF(Lists!$E$2:$E$133,'Quarterly Information'!$Q659,Exchange_Value)+AF659*$T659*SUMIF(Lists!$E$2:$E$133,'Quarterly Information'!$S659,Exchange_Value))/1000,AF659*SUMIF(Lists!$E$2:$E$133,$I659,Exchange_Value)/1000),1)</f>
        <v>0</v>
      </c>
    </row>
    <row r="660" spans="1:81" ht="14.1">
      <c r="A660" s="18">
        <v>618</v>
      </c>
      <c r="B660" s="46" t="str">
        <f t="shared" si="369"/>
        <v/>
      </c>
      <c r="C660" s="72"/>
      <c r="D660" s="47"/>
      <c r="E660" s="81"/>
      <c r="F660" s="48"/>
      <c r="G660" s="49"/>
      <c r="H660" s="50"/>
      <c r="I660" s="48"/>
      <c r="J660" s="104"/>
      <c r="K660" s="109"/>
      <c r="L660" s="51"/>
      <c r="M660" s="48"/>
      <c r="N660" s="51"/>
      <c r="O660" s="48"/>
      <c r="P660" s="51"/>
      <c r="Q660" s="69"/>
      <c r="R660" s="51"/>
      <c r="S660" s="69"/>
      <c r="T660" s="110"/>
      <c r="U660" s="107"/>
      <c r="V660" s="48"/>
      <c r="W660" s="52"/>
      <c r="X660" s="48"/>
      <c r="Y660" s="116"/>
      <c r="Z660" s="133"/>
      <c r="AA660" s="131"/>
      <c r="AB660" s="76"/>
      <c r="AC660" s="76"/>
      <c r="AD660" s="76"/>
      <c r="AE660" s="76"/>
      <c r="AF660" s="76"/>
      <c r="AG660" s="145"/>
      <c r="AH660"/>
      <c r="AI660" s="148">
        <f t="shared" si="333"/>
        <v>0</v>
      </c>
      <c r="AJ660" s="148">
        <f t="shared" si="334"/>
        <v>0</v>
      </c>
      <c r="AK660" s="148">
        <f t="shared" si="335"/>
        <v>0</v>
      </c>
      <c r="AL660" s="148">
        <f t="shared" si="336"/>
        <v>0</v>
      </c>
      <c r="AM660" s="148">
        <f t="shared" si="337"/>
        <v>0</v>
      </c>
      <c r="AN660" s="148">
        <f t="shared" si="338"/>
        <v>0</v>
      </c>
      <c r="AO660" s="150"/>
      <c r="AP660" s="149" t="e">
        <f t="shared" si="339"/>
        <v>#DIV/0!</v>
      </c>
      <c r="AQ660" s="149" t="e">
        <f t="shared" si="340"/>
        <v>#DIV/0!</v>
      </c>
      <c r="AR660" s="149" t="e">
        <f t="shared" si="341"/>
        <v>#DIV/0!</v>
      </c>
      <c r="AS660" s="149" t="e">
        <f t="shared" si="342"/>
        <v>#DIV/0!</v>
      </c>
      <c r="AT660" s="149" t="e">
        <f t="shared" si="343"/>
        <v>#DIV/0!</v>
      </c>
      <c r="AU660" s="148">
        <f t="shared" si="344"/>
        <v>0</v>
      </c>
      <c r="AV660" s="149" t="e">
        <f t="shared" si="345"/>
        <v>#DIV/0!</v>
      </c>
      <c r="AW660" s="149" t="e">
        <f t="shared" si="346"/>
        <v>#DIV/0!</v>
      </c>
      <c r="AX660" s="149" t="e">
        <f t="shared" si="347"/>
        <v>#DIV/0!</v>
      </c>
      <c r="AY660" s="149" t="e">
        <f t="shared" si="348"/>
        <v>#DIV/0!</v>
      </c>
      <c r="AZ660" s="149" t="e">
        <f t="shared" si="349"/>
        <v>#DIV/0!</v>
      </c>
      <c r="BA660" s="148">
        <f t="shared" si="350"/>
        <v>0</v>
      </c>
      <c r="BB660" s="149" t="e">
        <f t="shared" si="351"/>
        <v>#DIV/0!</v>
      </c>
      <c r="BC660" s="149" t="e">
        <f t="shared" si="352"/>
        <v>#DIV/0!</v>
      </c>
      <c r="BD660" s="149" t="e">
        <f t="shared" si="353"/>
        <v>#DIV/0!</v>
      </c>
      <c r="BE660" s="149" t="e">
        <f t="shared" si="354"/>
        <v>#DIV/0!</v>
      </c>
      <c r="BF660" s="149" t="e">
        <f t="shared" si="355"/>
        <v>#DIV/0!</v>
      </c>
      <c r="BG660" s="148">
        <f t="shared" si="356"/>
        <v>0</v>
      </c>
      <c r="BH660" s="149" t="e">
        <f t="shared" si="357"/>
        <v>#DIV/0!</v>
      </c>
      <c r="BI660" s="149" t="e">
        <f t="shared" si="358"/>
        <v>#DIV/0!</v>
      </c>
      <c r="BJ660" s="149" t="e">
        <f t="shared" si="359"/>
        <v>#DIV/0!</v>
      </c>
      <c r="BK660" s="149" t="e">
        <f t="shared" si="360"/>
        <v>#DIV/0!</v>
      </c>
      <c r="BL660" s="149" t="e">
        <f t="shared" si="361"/>
        <v>#DIV/0!</v>
      </c>
      <c r="BM660" s="148">
        <f t="shared" si="362"/>
        <v>0</v>
      </c>
      <c r="BN660" s="149" t="e">
        <f t="shared" si="363"/>
        <v>#DIV/0!</v>
      </c>
      <c r="BO660" s="149" t="e">
        <f t="shared" si="364"/>
        <v>#DIV/0!</v>
      </c>
      <c r="BP660" s="149" t="e">
        <f t="shared" si="365"/>
        <v>#DIV/0!</v>
      </c>
      <c r="BQ660" s="149" t="e">
        <f t="shared" si="366"/>
        <v>#DIV/0!</v>
      </c>
      <c r="BR660" s="149" t="e">
        <f t="shared" si="367"/>
        <v>#DIV/0!</v>
      </c>
      <c r="BS660" s="148">
        <f t="shared" si="368"/>
        <v>0</v>
      </c>
      <c r="BT660" s="150"/>
      <c r="BU660" s="150" t="e">
        <f>VLOOKUP(I660,Lists!$D$2:$D$19,1,FALSE)</f>
        <v>#N/A</v>
      </c>
      <c r="BV660" s="150" t="e">
        <f>VLOOKUP($I660,Blends!$B$2:$B$115,1,FALSE)</f>
        <v>#N/A</v>
      </c>
      <c r="BW660" s="150"/>
      <c r="BX660" s="151">
        <f>ROUND(IF($I660="Other HFC Blend",(AA660*$L660*SUMIF(Lists!$E$2:$E$133,'Quarterly Information'!$K660,Exchange_Value)+AA660*$N660*SUMIF(Lists!$E$2:$E$133,'Quarterly Information'!$M660,Exchange_Value)+AA660*$P660*SUMIF(Lists!$E$2:$E$133,'Quarterly Information'!$O660,Exchange_Value)+AA660*$R660*SUMIF(Lists!$E$2:$E$133,'Quarterly Information'!$Q660,Exchange_Value)+AA660*$T660*SUMIF(Lists!$E$2:$E$133,'Quarterly Information'!$S660,Exchange_Value))/1000,AA660*SUMIF(Lists!$E$2:$E$133,$I660,Exchange_Value)/1000),1)</f>
        <v>0</v>
      </c>
      <c r="BY660" s="151">
        <f>ROUND(IF($I660="Other HFC Blend",(AB660*$L660*SUMIF(Lists!$E$2:$E$133,'Quarterly Information'!$K660,Exchange_Value)+AB660*$N660*SUMIF(Lists!$E$2:$E$133,'Quarterly Information'!$M660,Exchange_Value)+AB660*$P660*SUMIF(Lists!$E$2:$E$133,'Quarterly Information'!$O660,Exchange_Value)+AB660*$R660*SUMIF(Lists!$E$2:$E$133,'Quarterly Information'!$Q660,Exchange_Value)+AB660*$T660*SUMIF(Lists!$E$2:$E$133,'Quarterly Information'!$S660,Exchange_Value))/1000,AB660*SUMIF(Lists!$E$2:$E$133,$I660,Exchange_Value)/1000),1)</f>
        <v>0</v>
      </c>
      <c r="BZ660" s="151">
        <f>ROUND(IF($I660="Other HFC Blend",(AC660*$L660*SUMIF(Lists!$E$2:$E$133,'Quarterly Information'!$K660,Exchange_Value)+AC660*$N660*SUMIF(Lists!$E$2:$E$133,'Quarterly Information'!$M660,Exchange_Value)+AC660*$P660*SUMIF(Lists!$E$2:$E$133,'Quarterly Information'!$O660,Exchange_Value)+AC660*$R660*SUMIF(Lists!$E$2:$E$133,'Quarterly Information'!$Q660,Exchange_Value)+AC660*$T660*SUMIF(Lists!$E$2:$E$133,'Quarterly Information'!$S660,Exchange_Value))/1000,AC660*SUMIF(Lists!$E$2:$E$133,$I660,Exchange_Value)/1000),1)</f>
        <v>0</v>
      </c>
      <c r="CA660" s="151">
        <f>ROUND(IF($I660="Other HFC Blend",(AD660*$L660*SUMIF(Lists!$E$2:$E$133,'Quarterly Information'!$K660,Exchange_Value)+AD660*$N660*SUMIF(Lists!$E$2:$E$133,'Quarterly Information'!$M660,Exchange_Value)+AD660*$P660*SUMIF(Lists!$E$2:$E$133,'Quarterly Information'!$O660,Exchange_Value)+AD660*$R660*SUMIF(Lists!$E$2:$E$133,'Quarterly Information'!$Q660,Exchange_Value)+AD660*$T660*SUMIF(Lists!$E$2:$E$133,'Quarterly Information'!$S660,Exchange_Value))/1000,AD660*SUMIF(Lists!$E$2:$E$133,$I660,Exchange_Value)/1000),1)</f>
        <v>0</v>
      </c>
      <c r="CB660" s="151">
        <f>ROUND(IF($I660="Other HFC Blend",(AE660*$L660*SUMIF(Lists!$E$2:$E$133,'Quarterly Information'!$K660,Exchange_Value)+AE660*$N660*SUMIF(Lists!$E$2:$E$133,'Quarterly Information'!$M660,Exchange_Value)+AE660*$P660*SUMIF(Lists!$E$2:$E$133,'Quarterly Information'!$O660,Exchange_Value)+AE660*$R660*SUMIF(Lists!$E$2:$E$133,'Quarterly Information'!$Q660,Exchange_Value)+AE660*$T660*SUMIF(Lists!$E$2:$E$133,'Quarterly Information'!$S660,Exchange_Value))/1000,AE660*SUMIF(Lists!$E$2:$E$133,$I660,Exchange_Value)/1000),1)</f>
        <v>0</v>
      </c>
      <c r="CC660" s="151">
        <f>ROUND(IF($I660="Other HFC Blend",(AF660*$L660*SUMIF(Lists!$E$2:$E$133,'Quarterly Information'!$K660,Exchange_Value)+AF660*$N660*SUMIF(Lists!$E$2:$E$133,'Quarterly Information'!$M660,Exchange_Value)+AF660*$P660*SUMIF(Lists!$E$2:$E$133,'Quarterly Information'!$O660,Exchange_Value)+AF660*$R660*SUMIF(Lists!$E$2:$E$133,'Quarterly Information'!$Q660,Exchange_Value)+AF660*$T660*SUMIF(Lists!$E$2:$E$133,'Quarterly Information'!$S660,Exchange_Value))/1000,AF660*SUMIF(Lists!$E$2:$E$133,$I660,Exchange_Value)/1000),1)</f>
        <v>0</v>
      </c>
    </row>
    <row r="661" spans="1:81" ht="14.1">
      <c r="A661" s="18">
        <v>619</v>
      </c>
      <c r="B661" s="46" t="str">
        <f t="shared" si="369"/>
        <v/>
      </c>
      <c r="C661" s="72"/>
      <c r="D661" s="47"/>
      <c r="E661" s="81"/>
      <c r="F661" s="48"/>
      <c r="G661" s="49"/>
      <c r="H661" s="50"/>
      <c r="I661" s="48"/>
      <c r="J661" s="104"/>
      <c r="K661" s="109"/>
      <c r="L661" s="51"/>
      <c r="M661" s="48"/>
      <c r="N661" s="51"/>
      <c r="O661" s="48"/>
      <c r="P661" s="51"/>
      <c r="Q661" s="69"/>
      <c r="R661" s="51"/>
      <c r="S661" s="69"/>
      <c r="T661" s="110"/>
      <c r="U661" s="107"/>
      <c r="V661" s="48"/>
      <c r="W661" s="52"/>
      <c r="X661" s="48"/>
      <c r="Y661" s="116"/>
      <c r="Z661" s="133"/>
      <c r="AA661" s="131"/>
      <c r="AB661" s="76"/>
      <c r="AC661" s="76"/>
      <c r="AD661" s="76"/>
      <c r="AE661" s="76"/>
      <c r="AF661" s="76"/>
      <c r="AG661" s="145"/>
      <c r="AH661"/>
      <c r="AI661" s="148">
        <f t="shared" si="333"/>
        <v>0</v>
      </c>
      <c r="AJ661" s="148">
        <f t="shared" si="334"/>
        <v>0</v>
      </c>
      <c r="AK661" s="148">
        <f t="shared" si="335"/>
        <v>0</v>
      </c>
      <c r="AL661" s="148">
        <f t="shared" si="336"/>
        <v>0</v>
      </c>
      <c r="AM661" s="148">
        <f t="shared" si="337"/>
        <v>0</v>
      </c>
      <c r="AN661" s="148">
        <f t="shared" si="338"/>
        <v>0</v>
      </c>
      <c r="AO661" s="150"/>
      <c r="AP661" s="149" t="e">
        <f t="shared" si="339"/>
        <v>#DIV/0!</v>
      </c>
      <c r="AQ661" s="149" t="e">
        <f t="shared" si="340"/>
        <v>#DIV/0!</v>
      </c>
      <c r="AR661" s="149" t="e">
        <f t="shared" si="341"/>
        <v>#DIV/0!</v>
      </c>
      <c r="AS661" s="149" t="e">
        <f t="shared" si="342"/>
        <v>#DIV/0!</v>
      </c>
      <c r="AT661" s="149" t="e">
        <f t="shared" si="343"/>
        <v>#DIV/0!</v>
      </c>
      <c r="AU661" s="148">
        <f t="shared" si="344"/>
        <v>0</v>
      </c>
      <c r="AV661" s="149" t="e">
        <f t="shared" si="345"/>
        <v>#DIV/0!</v>
      </c>
      <c r="AW661" s="149" t="e">
        <f t="shared" si="346"/>
        <v>#DIV/0!</v>
      </c>
      <c r="AX661" s="149" t="e">
        <f t="shared" si="347"/>
        <v>#DIV/0!</v>
      </c>
      <c r="AY661" s="149" t="e">
        <f t="shared" si="348"/>
        <v>#DIV/0!</v>
      </c>
      <c r="AZ661" s="149" t="e">
        <f t="shared" si="349"/>
        <v>#DIV/0!</v>
      </c>
      <c r="BA661" s="148">
        <f t="shared" si="350"/>
        <v>0</v>
      </c>
      <c r="BB661" s="149" t="e">
        <f t="shared" si="351"/>
        <v>#DIV/0!</v>
      </c>
      <c r="BC661" s="149" t="e">
        <f t="shared" si="352"/>
        <v>#DIV/0!</v>
      </c>
      <c r="BD661" s="149" t="e">
        <f t="shared" si="353"/>
        <v>#DIV/0!</v>
      </c>
      <c r="BE661" s="149" t="e">
        <f t="shared" si="354"/>
        <v>#DIV/0!</v>
      </c>
      <c r="BF661" s="149" t="e">
        <f t="shared" si="355"/>
        <v>#DIV/0!</v>
      </c>
      <c r="BG661" s="148">
        <f t="shared" si="356"/>
        <v>0</v>
      </c>
      <c r="BH661" s="149" t="e">
        <f t="shared" si="357"/>
        <v>#DIV/0!</v>
      </c>
      <c r="BI661" s="149" t="e">
        <f t="shared" si="358"/>
        <v>#DIV/0!</v>
      </c>
      <c r="BJ661" s="149" t="e">
        <f t="shared" si="359"/>
        <v>#DIV/0!</v>
      </c>
      <c r="BK661" s="149" t="e">
        <f t="shared" si="360"/>
        <v>#DIV/0!</v>
      </c>
      <c r="BL661" s="149" t="e">
        <f t="shared" si="361"/>
        <v>#DIV/0!</v>
      </c>
      <c r="BM661" s="148">
        <f t="shared" si="362"/>
        <v>0</v>
      </c>
      <c r="BN661" s="149" t="e">
        <f t="shared" si="363"/>
        <v>#DIV/0!</v>
      </c>
      <c r="BO661" s="149" t="e">
        <f t="shared" si="364"/>
        <v>#DIV/0!</v>
      </c>
      <c r="BP661" s="149" t="e">
        <f t="shared" si="365"/>
        <v>#DIV/0!</v>
      </c>
      <c r="BQ661" s="149" t="e">
        <f t="shared" si="366"/>
        <v>#DIV/0!</v>
      </c>
      <c r="BR661" s="149" t="e">
        <f t="shared" si="367"/>
        <v>#DIV/0!</v>
      </c>
      <c r="BS661" s="148">
        <f t="shared" si="368"/>
        <v>0</v>
      </c>
      <c r="BT661" s="150"/>
      <c r="BU661" s="150" t="e">
        <f>VLOOKUP(I661,Lists!$D$2:$D$19,1,FALSE)</f>
        <v>#N/A</v>
      </c>
      <c r="BV661" s="150" t="e">
        <f>VLOOKUP($I661,Blends!$B$2:$B$115,1,FALSE)</f>
        <v>#N/A</v>
      </c>
      <c r="BW661" s="150"/>
      <c r="BX661" s="151">
        <f>ROUND(IF($I661="Other HFC Blend",(AA661*$L661*SUMIF(Lists!$E$2:$E$133,'Quarterly Information'!$K661,Exchange_Value)+AA661*$N661*SUMIF(Lists!$E$2:$E$133,'Quarterly Information'!$M661,Exchange_Value)+AA661*$P661*SUMIF(Lists!$E$2:$E$133,'Quarterly Information'!$O661,Exchange_Value)+AA661*$R661*SUMIF(Lists!$E$2:$E$133,'Quarterly Information'!$Q661,Exchange_Value)+AA661*$T661*SUMIF(Lists!$E$2:$E$133,'Quarterly Information'!$S661,Exchange_Value))/1000,AA661*SUMIF(Lists!$E$2:$E$133,$I661,Exchange_Value)/1000),1)</f>
        <v>0</v>
      </c>
      <c r="BY661" s="151">
        <f>ROUND(IF($I661="Other HFC Blend",(AB661*$L661*SUMIF(Lists!$E$2:$E$133,'Quarterly Information'!$K661,Exchange_Value)+AB661*$N661*SUMIF(Lists!$E$2:$E$133,'Quarterly Information'!$M661,Exchange_Value)+AB661*$P661*SUMIF(Lists!$E$2:$E$133,'Quarterly Information'!$O661,Exchange_Value)+AB661*$R661*SUMIF(Lists!$E$2:$E$133,'Quarterly Information'!$Q661,Exchange_Value)+AB661*$T661*SUMIF(Lists!$E$2:$E$133,'Quarterly Information'!$S661,Exchange_Value))/1000,AB661*SUMIF(Lists!$E$2:$E$133,$I661,Exchange_Value)/1000),1)</f>
        <v>0</v>
      </c>
      <c r="BZ661" s="151">
        <f>ROUND(IF($I661="Other HFC Blend",(AC661*$L661*SUMIF(Lists!$E$2:$E$133,'Quarterly Information'!$K661,Exchange_Value)+AC661*$N661*SUMIF(Lists!$E$2:$E$133,'Quarterly Information'!$M661,Exchange_Value)+AC661*$P661*SUMIF(Lists!$E$2:$E$133,'Quarterly Information'!$O661,Exchange_Value)+AC661*$R661*SUMIF(Lists!$E$2:$E$133,'Quarterly Information'!$Q661,Exchange_Value)+AC661*$T661*SUMIF(Lists!$E$2:$E$133,'Quarterly Information'!$S661,Exchange_Value))/1000,AC661*SUMIF(Lists!$E$2:$E$133,$I661,Exchange_Value)/1000),1)</f>
        <v>0</v>
      </c>
      <c r="CA661" s="151">
        <f>ROUND(IF($I661="Other HFC Blend",(AD661*$L661*SUMIF(Lists!$E$2:$E$133,'Quarterly Information'!$K661,Exchange_Value)+AD661*$N661*SUMIF(Lists!$E$2:$E$133,'Quarterly Information'!$M661,Exchange_Value)+AD661*$P661*SUMIF(Lists!$E$2:$E$133,'Quarterly Information'!$O661,Exchange_Value)+AD661*$R661*SUMIF(Lists!$E$2:$E$133,'Quarterly Information'!$Q661,Exchange_Value)+AD661*$T661*SUMIF(Lists!$E$2:$E$133,'Quarterly Information'!$S661,Exchange_Value))/1000,AD661*SUMIF(Lists!$E$2:$E$133,$I661,Exchange_Value)/1000),1)</f>
        <v>0</v>
      </c>
      <c r="CB661" s="151">
        <f>ROUND(IF($I661="Other HFC Blend",(AE661*$L661*SUMIF(Lists!$E$2:$E$133,'Quarterly Information'!$K661,Exchange_Value)+AE661*$N661*SUMIF(Lists!$E$2:$E$133,'Quarterly Information'!$M661,Exchange_Value)+AE661*$P661*SUMIF(Lists!$E$2:$E$133,'Quarterly Information'!$O661,Exchange_Value)+AE661*$R661*SUMIF(Lists!$E$2:$E$133,'Quarterly Information'!$Q661,Exchange_Value)+AE661*$T661*SUMIF(Lists!$E$2:$E$133,'Quarterly Information'!$S661,Exchange_Value))/1000,AE661*SUMIF(Lists!$E$2:$E$133,$I661,Exchange_Value)/1000),1)</f>
        <v>0</v>
      </c>
      <c r="CC661" s="151">
        <f>ROUND(IF($I661="Other HFC Blend",(AF661*$L661*SUMIF(Lists!$E$2:$E$133,'Quarterly Information'!$K661,Exchange_Value)+AF661*$N661*SUMIF(Lists!$E$2:$E$133,'Quarterly Information'!$M661,Exchange_Value)+AF661*$P661*SUMIF(Lists!$E$2:$E$133,'Quarterly Information'!$O661,Exchange_Value)+AF661*$R661*SUMIF(Lists!$E$2:$E$133,'Quarterly Information'!$Q661,Exchange_Value)+AF661*$T661*SUMIF(Lists!$E$2:$E$133,'Quarterly Information'!$S661,Exchange_Value))/1000,AF661*SUMIF(Lists!$E$2:$E$133,$I661,Exchange_Value)/1000),1)</f>
        <v>0</v>
      </c>
    </row>
    <row r="662" spans="1:81" ht="14.1">
      <c r="A662" s="18">
        <v>620</v>
      </c>
      <c r="B662" s="46" t="str">
        <f t="shared" si="369"/>
        <v/>
      </c>
      <c r="C662" s="72"/>
      <c r="D662" s="47"/>
      <c r="E662" s="81"/>
      <c r="F662" s="48"/>
      <c r="G662" s="49"/>
      <c r="H662" s="50"/>
      <c r="I662" s="48"/>
      <c r="J662" s="104"/>
      <c r="K662" s="109"/>
      <c r="L662" s="51"/>
      <c r="M662" s="48"/>
      <c r="N662" s="51"/>
      <c r="O662" s="48"/>
      <c r="P662" s="51"/>
      <c r="Q662" s="69"/>
      <c r="R662" s="51"/>
      <c r="S662" s="69"/>
      <c r="T662" s="110"/>
      <c r="U662" s="107"/>
      <c r="V662" s="48"/>
      <c r="W662" s="52"/>
      <c r="X662" s="48"/>
      <c r="Y662" s="116"/>
      <c r="Z662" s="133"/>
      <c r="AA662" s="131"/>
      <c r="AB662" s="76"/>
      <c r="AC662" s="76"/>
      <c r="AD662" s="76"/>
      <c r="AE662" s="76"/>
      <c r="AF662" s="76"/>
      <c r="AG662" s="145"/>
      <c r="AH662"/>
      <c r="AI662" s="148">
        <f t="shared" si="333"/>
        <v>0</v>
      </c>
      <c r="AJ662" s="148">
        <f t="shared" si="334"/>
        <v>0</v>
      </c>
      <c r="AK662" s="148">
        <f t="shared" si="335"/>
        <v>0</v>
      </c>
      <c r="AL662" s="148">
        <f t="shared" si="336"/>
        <v>0</v>
      </c>
      <c r="AM662" s="148">
        <f t="shared" si="337"/>
        <v>0</v>
      </c>
      <c r="AN662" s="148">
        <f t="shared" si="338"/>
        <v>0</v>
      </c>
      <c r="AO662" s="150"/>
      <c r="AP662" s="149" t="e">
        <f t="shared" si="339"/>
        <v>#DIV/0!</v>
      </c>
      <c r="AQ662" s="149" t="e">
        <f t="shared" si="340"/>
        <v>#DIV/0!</v>
      </c>
      <c r="AR662" s="149" t="e">
        <f t="shared" si="341"/>
        <v>#DIV/0!</v>
      </c>
      <c r="AS662" s="149" t="e">
        <f t="shared" si="342"/>
        <v>#DIV/0!</v>
      </c>
      <c r="AT662" s="149" t="e">
        <f t="shared" si="343"/>
        <v>#DIV/0!</v>
      </c>
      <c r="AU662" s="148">
        <f t="shared" si="344"/>
        <v>0</v>
      </c>
      <c r="AV662" s="149" t="e">
        <f t="shared" si="345"/>
        <v>#DIV/0!</v>
      </c>
      <c r="AW662" s="149" t="e">
        <f t="shared" si="346"/>
        <v>#DIV/0!</v>
      </c>
      <c r="AX662" s="149" t="e">
        <f t="shared" si="347"/>
        <v>#DIV/0!</v>
      </c>
      <c r="AY662" s="149" t="e">
        <f t="shared" si="348"/>
        <v>#DIV/0!</v>
      </c>
      <c r="AZ662" s="149" t="e">
        <f t="shared" si="349"/>
        <v>#DIV/0!</v>
      </c>
      <c r="BA662" s="148">
        <f t="shared" si="350"/>
        <v>0</v>
      </c>
      <c r="BB662" s="149" t="e">
        <f t="shared" si="351"/>
        <v>#DIV/0!</v>
      </c>
      <c r="BC662" s="149" t="e">
        <f t="shared" si="352"/>
        <v>#DIV/0!</v>
      </c>
      <c r="BD662" s="149" t="e">
        <f t="shared" si="353"/>
        <v>#DIV/0!</v>
      </c>
      <c r="BE662" s="149" t="e">
        <f t="shared" si="354"/>
        <v>#DIV/0!</v>
      </c>
      <c r="BF662" s="149" t="e">
        <f t="shared" si="355"/>
        <v>#DIV/0!</v>
      </c>
      <c r="BG662" s="148">
        <f t="shared" si="356"/>
        <v>0</v>
      </c>
      <c r="BH662" s="149" t="e">
        <f t="shared" si="357"/>
        <v>#DIV/0!</v>
      </c>
      <c r="BI662" s="149" t="e">
        <f t="shared" si="358"/>
        <v>#DIV/0!</v>
      </c>
      <c r="BJ662" s="149" t="e">
        <f t="shared" si="359"/>
        <v>#DIV/0!</v>
      </c>
      <c r="BK662" s="149" t="e">
        <f t="shared" si="360"/>
        <v>#DIV/0!</v>
      </c>
      <c r="BL662" s="149" t="e">
        <f t="shared" si="361"/>
        <v>#DIV/0!</v>
      </c>
      <c r="BM662" s="148">
        <f t="shared" si="362"/>
        <v>0</v>
      </c>
      <c r="BN662" s="149" t="e">
        <f t="shared" si="363"/>
        <v>#DIV/0!</v>
      </c>
      <c r="BO662" s="149" t="e">
        <f t="shared" si="364"/>
        <v>#DIV/0!</v>
      </c>
      <c r="BP662" s="149" t="e">
        <f t="shared" si="365"/>
        <v>#DIV/0!</v>
      </c>
      <c r="BQ662" s="149" t="e">
        <f t="shared" si="366"/>
        <v>#DIV/0!</v>
      </c>
      <c r="BR662" s="149" t="e">
        <f t="shared" si="367"/>
        <v>#DIV/0!</v>
      </c>
      <c r="BS662" s="148">
        <f t="shared" si="368"/>
        <v>0</v>
      </c>
      <c r="BT662" s="150"/>
      <c r="BU662" s="150" t="e">
        <f>VLOOKUP(I662,Lists!$D$2:$D$19,1,FALSE)</f>
        <v>#N/A</v>
      </c>
      <c r="BV662" s="150" t="e">
        <f>VLOOKUP($I662,Blends!$B$2:$B$115,1,FALSE)</f>
        <v>#N/A</v>
      </c>
      <c r="BW662" s="150"/>
      <c r="BX662" s="151">
        <f>ROUND(IF($I662="Other HFC Blend",(AA662*$L662*SUMIF(Lists!$E$2:$E$133,'Quarterly Information'!$K662,Exchange_Value)+AA662*$N662*SUMIF(Lists!$E$2:$E$133,'Quarterly Information'!$M662,Exchange_Value)+AA662*$P662*SUMIF(Lists!$E$2:$E$133,'Quarterly Information'!$O662,Exchange_Value)+AA662*$R662*SUMIF(Lists!$E$2:$E$133,'Quarterly Information'!$Q662,Exchange_Value)+AA662*$T662*SUMIF(Lists!$E$2:$E$133,'Quarterly Information'!$S662,Exchange_Value))/1000,AA662*SUMIF(Lists!$E$2:$E$133,$I662,Exchange_Value)/1000),1)</f>
        <v>0</v>
      </c>
      <c r="BY662" s="151">
        <f>ROUND(IF($I662="Other HFC Blend",(AB662*$L662*SUMIF(Lists!$E$2:$E$133,'Quarterly Information'!$K662,Exchange_Value)+AB662*$N662*SUMIF(Lists!$E$2:$E$133,'Quarterly Information'!$M662,Exchange_Value)+AB662*$P662*SUMIF(Lists!$E$2:$E$133,'Quarterly Information'!$O662,Exchange_Value)+AB662*$R662*SUMIF(Lists!$E$2:$E$133,'Quarterly Information'!$Q662,Exchange_Value)+AB662*$T662*SUMIF(Lists!$E$2:$E$133,'Quarterly Information'!$S662,Exchange_Value))/1000,AB662*SUMIF(Lists!$E$2:$E$133,$I662,Exchange_Value)/1000),1)</f>
        <v>0</v>
      </c>
      <c r="BZ662" s="151">
        <f>ROUND(IF($I662="Other HFC Blend",(AC662*$L662*SUMIF(Lists!$E$2:$E$133,'Quarterly Information'!$K662,Exchange_Value)+AC662*$N662*SUMIF(Lists!$E$2:$E$133,'Quarterly Information'!$M662,Exchange_Value)+AC662*$P662*SUMIF(Lists!$E$2:$E$133,'Quarterly Information'!$O662,Exchange_Value)+AC662*$R662*SUMIF(Lists!$E$2:$E$133,'Quarterly Information'!$Q662,Exchange_Value)+AC662*$T662*SUMIF(Lists!$E$2:$E$133,'Quarterly Information'!$S662,Exchange_Value))/1000,AC662*SUMIF(Lists!$E$2:$E$133,$I662,Exchange_Value)/1000),1)</f>
        <v>0</v>
      </c>
      <c r="CA662" s="151">
        <f>ROUND(IF($I662="Other HFC Blend",(AD662*$L662*SUMIF(Lists!$E$2:$E$133,'Quarterly Information'!$K662,Exchange_Value)+AD662*$N662*SUMIF(Lists!$E$2:$E$133,'Quarterly Information'!$M662,Exchange_Value)+AD662*$P662*SUMIF(Lists!$E$2:$E$133,'Quarterly Information'!$O662,Exchange_Value)+AD662*$R662*SUMIF(Lists!$E$2:$E$133,'Quarterly Information'!$Q662,Exchange_Value)+AD662*$T662*SUMIF(Lists!$E$2:$E$133,'Quarterly Information'!$S662,Exchange_Value))/1000,AD662*SUMIF(Lists!$E$2:$E$133,$I662,Exchange_Value)/1000),1)</f>
        <v>0</v>
      </c>
      <c r="CB662" s="151">
        <f>ROUND(IF($I662="Other HFC Blend",(AE662*$L662*SUMIF(Lists!$E$2:$E$133,'Quarterly Information'!$K662,Exchange_Value)+AE662*$N662*SUMIF(Lists!$E$2:$E$133,'Quarterly Information'!$M662,Exchange_Value)+AE662*$P662*SUMIF(Lists!$E$2:$E$133,'Quarterly Information'!$O662,Exchange_Value)+AE662*$R662*SUMIF(Lists!$E$2:$E$133,'Quarterly Information'!$Q662,Exchange_Value)+AE662*$T662*SUMIF(Lists!$E$2:$E$133,'Quarterly Information'!$S662,Exchange_Value))/1000,AE662*SUMIF(Lists!$E$2:$E$133,$I662,Exchange_Value)/1000),1)</f>
        <v>0</v>
      </c>
      <c r="CC662" s="151">
        <f>ROUND(IF($I662="Other HFC Blend",(AF662*$L662*SUMIF(Lists!$E$2:$E$133,'Quarterly Information'!$K662,Exchange_Value)+AF662*$N662*SUMIF(Lists!$E$2:$E$133,'Quarterly Information'!$M662,Exchange_Value)+AF662*$P662*SUMIF(Lists!$E$2:$E$133,'Quarterly Information'!$O662,Exchange_Value)+AF662*$R662*SUMIF(Lists!$E$2:$E$133,'Quarterly Information'!$Q662,Exchange_Value)+AF662*$T662*SUMIF(Lists!$E$2:$E$133,'Quarterly Information'!$S662,Exchange_Value))/1000,AF662*SUMIF(Lists!$E$2:$E$133,$I662,Exchange_Value)/1000),1)</f>
        <v>0</v>
      </c>
    </row>
    <row r="663" spans="1:81" ht="14.1">
      <c r="A663" s="18">
        <v>621</v>
      </c>
      <c r="B663" s="46" t="str">
        <f t="shared" si="369"/>
        <v/>
      </c>
      <c r="C663" s="72"/>
      <c r="D663" s="47"/>
      <c r="E663" s="81"/>
      <c r="F663" s="48"/>
      <c r="G663" s="49"/>
      <c r="H663" s="50"/>
      <c r="I663" s="48"/>
      <c r="J663" s="104"/>
      <c r="K663" s="109"/>
      <c r="L663" s="51"/>
      <c r="M663" s="48"/>
      <c r="N663" s="51"/>
      <c r="O663" s="48"/>
      <c r="P663" s="51"/>
      <c r="Q663" s="69"/>
      <c r="R663" s="51"/>
      <c r="S663" s="69"/>
      <c r="T663" s="110"/>
      <c r="U663" s="107"/>
      <c r="V663" s="48"/>
      <c r="W663" s="52"/>
      <c r="X663" s="48"/>
      <c r="Y663" s="116"/>
      <c r="Z663" s="133"/>
      <c r="AA663" s="131"/>
      <c r="AB663" s="76"/>
      <c r="AC663" s="76"/>
      <c r="AD663" s="76"/>
      <c r="AE663" s="76"/>
      <c r="AF663" s="76"/>
      <c r="AG663" s="145"/>
      <c r="AH663"/>
      <c r="AI663" s="148">
        <f t="shared" si="333"/>
        <v>0</v>
      </c>
      <c r="AJ663" s="148">
        <f t="shared" si="334"/>
        <v>0</v>
      </c>
      <c r="AK663" s="148">
        <f t="shared" si="335"/>
        <v>0</v>
      </c>
      <c r="AL663" s="148">
        <f t="shared" si="336"/>
        <v>0</v>
      </c>
      <c r="AM663" s="148">
        <f t="shared" si="337"/>
        <v>0</v>
      </c>
      <c r="AN663" s="148">
        <f t="shared" si="338"/>
        <v>0</v>
      </c>
      <c r="AO663" s="150"/>
      <c r="AP663" s="149" t="e">
        <f t="shared" si="339"/>
        <v>#DIV/0!</v>
      </c>
      <c r="AQ663" s="149" t="e">
        <f t="shared" si="340"/>
        <v>#DIV/0!</v>
      </c>
      <c r="AR663" s="149" t="e">
        <f t="shared" si="341"/>
        <v>#DIV/0!</v>
      </c>
      <c r="AS663" s="149" t="e">
        <f t="shared" si="342"/>
        <v>#DIV/0!</v>
      </c>
      <c r="AT663" s="149" t="e">
        <f t="shared" si="343"/>
        <v>#DIV/0!</v>
      </c>
      <c r="AU663" s="148">
        <f t="shared" si="344"/>
        <v>0</v>
      </c>
      <c r="AV663" s="149" t="e">
        <f t="shared" si="345"/>
        <v>#DIV/0!</v>
      </c>
      <c r="AW663" s="149" t="e">
        <f t="shared" si="346"/>
        <v>#DIV/0!</v>
      </c>
      <c r="AX663" s="149" t="e">
        <f t="shared" si="347"/>
        <v>#DIV/0!</v>
      </c>
      <c r="AY663" s="149" t="e">
        <f t="shared" si="348"/>
        <v>#DIV/0!</v>
      </c>
      <c r="AZ663" s="149" t="e">
        <f t="shared" si="349"/>
        <v>#DIV/0!</v>
      </c>
      <c r="BA663" s="148">
        <f t="shared" si="350"/>
        <v>0</v>
      </c>
      <c r="BB663" s="149" t="e">
        <f t="shared" si="351"/>
        <v>#DIV/0!</v>
      </c>
      <c r="BC663" s="149" t="e">
        <f t="shared" si="352"/>
        <v>#DIV/0!</v>
      </c>
      <c r="BD663" s="149" t="e">
        <f t="shared" si="353"/>
        <v>#DIV/0!</v>
      </c>
      <c r="BE663" s="149" t="e">
        <f t="shared" si="354"/>
        <v>#DIV/0!</v>
      </c>
      <c r="BF663" s="149" t="e">
        <f t="shared" si="355"/>
        <v>#DIV/0!</v>
      </c>
      <c r="BG663" s="148">
        <f t="shared" si="356"/>
        <v>0</v>
      </c>
      <c r="BH663" s="149" t="e">
        <f t="shared" si="357"/>
        <v>#DIV/0!</v>
      </c>
      <c r="BI663" s="149" t="e">
        <f t="shared" si="358"/>
        <v>#DIV/0!</v>
      </c>
      <c r="BJ663" s="149" t="e">
        <f t="shared" si="359"/>
        <v>#DIV/0!</v>
      </c>
      <c r="BK663" s="149" t="e">
        <f t="shared" si="360"/>
        <v>#DIV/0!</v>
      </c>
      <c r="BL663" s="149" t="e">
        <f t="shared" si="361"/>
        <v>#DIV/0!</v>
      </c>
      <c r="BM663" s="148">
        <f t="shared" si="362"/>
        <v>0</v>
      </c>
      <c r="BN663" s="149" t="e">
        <f t="shared" si="363"/>
        <v>#DIV/0!</v>
      </c>
      <c r="BO663" s="149" t="e">
        <f t="shared" si="364"/>
        <v>#DIV/0!</v>
      </c>
      <c r="BP663" s="149" t="e">
        <f t="shared" si="365"/>
        <v>#DIV/0!</v>
      </c>
      <c r="BQ663" s="149" t="e">
        <f t="shared" si="366"/>
        <v>#DIV/0!</v>
      </c>
      <c r="BR663" s="149" t="e">
        <f t="shared" si="367"/>
        <v>#DIV/0!</v>
      </c>
      <c r="BS663" s="148">
        <f t="shared" si="368"/>
        <v>0</v>
      </c>
      <c r="BT663" s="150"/>
      <c r="BU663" s="150" t="e">
        <f>VLOOKUP(I663,Lists!$D$2:$D$19,1,FALSE)</f>
        <v>#N/A</v>
      </c>
      <c r="BV663" s="150" t="e">
        <f>VLOOKUP($I663,Blends!$B$2:$B$115,1,FALSE)</f>
        <v>#N/A</v>
      </c>
      <c r="BW663" s="150"/>
      <c r="BX663" s="151">
        <f>ROUND(IF($I663="Other HFC Blend",(AA663*$L663*SUMIF(Lists!$E$2:$E$133,'Quarterly Information'!$K663,Exchange_Value)+AA663*$N663*SUMIF(Lists!$E$2:$E$133,'Quarterly Information'!$M663,Exchange_Value)+AA663*$P663*SUMIF(Lists!$E$2:$E$133,'Quarterly Information'!$O663,Exchange_Value)+AA663*$R663*SUMIF(Lists!$E$2:$E$133,'Quarterly Information'!$Q663,Exchange_Value)+AA663*$T663*SUMIF(Lists!$E$2:$E$133,'Quarterly Information'!$S663,Exchange_Value))/1000,AA663*SUMIF(Lists!$E$2:$E$133,$I663,Exchange_Value)/1000),1)</f>
        <v>0</v>
      </c>
      <c r="BY663" s="151">
        <f>ROUND(IF($I663="Other HFC Blend",(AB663*$L663*SUMIF(Lists!$E$2:$E$133,'Quarterly Information'!$K663,Exchange_Value)+AB663*$N663*SUMIF(Lists!$E$2:$E$133,'Quarterly Information'!$M663,Exchange_Value)+AB663*$P663*SUMIF(Lists!$E$2:$E$133,'Quarterly Information'!$O663,Exchange_Value)+AB663*$R663*SUMIF(Lists!$E$2:$E$133,'Quarterly Information'!$Q663,Exchange_Value)+AB663*$T663*SUMIF(Lists!$E$2:$E$133,'Quarterly Information'!$S663,Exchange_Value))/1000,AB663*SUMIF(Lists!$E$2:$E$133,$I663,Exchange_Value)/1000),1)</f>
        <v>0</v>
      </c>
      <c r="BZ663" s="151">
        <f>ROUND(IF($I663="Other HFC Blend",(AC663*$L663*SUMIF(Lists!$E$2:$E$133,'Quarterly Information'!$K663,Exchange_Value)+AC663*$N663*SUMIF(Lists!$E$2:$E$133,'Quarterly Information'!$M663,Exchange_Value)+AC663*$P663*SUMIF(Lists!$E$2:$E$133,'Quarterly Information'!$O663,Exchange_Value)+AC663*$R663*SUMIF(Lists!$E$2:$E$133,'Quarterly Information'!$Q663,Exchange_Value)+AC663*$T663*SUMIF(Lists!$E$2:$E$133,'Quarterly Information'!$S663,Exchange_Value))/1000,AC663*SUMIF(Lists!$E$2:$E$133,$I663,Exchange_Value)/1000),1)</f>
        <v>0</v>
      </c>
      <c r="CA663" s="151">
        <f>ROUND(IF($I663="Other HFC Blend",(AD663*$L663*SUMIF(Lists!$E$2:$E$133,'Quarterly Information'!$K663,Exchange_Value)+AD663*$N663*SUMIF(Lists!$E$2:$E$133,'Quarterly Information'!$M663,Exchange_Value)+AD663*$P663*SUMIF(Lists!$E$2:$E$133,'Quarterly Information'!$O663,Exchange_Value)+AD663*$R663*SUMIF(Lists!$E$2:$E$133,'Quarterly Information'!$Q663,Exchange_Value)+AD663*$T663*SUMIF(Lists!$E$2:$E$133,'Quarterly Information'!$S663,Exchange_Value))/1000,AD663*SUMIF(Lists!$E$2:$E$133,$I663,Exchange_Value)/1000),1)</f>
        <v>0</v>
      </c>
      <c r="CB663" s="151">
        <f>ROUND(IF($I663="Other HFC Blend",(AE663*$L663*SUMIF(Lists!$E$2:$E$133,'Quarterly Information'!$K663,Exchange_Value)+AE663*$N663*SUMIF(Lists!$E$2:$E$133,'Quarterly Information'!$M663,Exchange_Value)+AE663*$P663*SUMIF(Lists!$E$2:$E$133,'Quarterly Information'!$O663,Exchange_Value)+AE663*$R663*SUMIF(Lists!$E$2:$E$133,'Quarterly Information'!$Q663,Exchange_Value)+AE663*$T663*SUMIF(Lists!$E$2:$E$133,'Quarterly Information'!$S663,Exchange_Value))/1000,AE663*SUMIF(Lists!$E$2:$E$133,$I663,Exchange_Value)/1000),1)</f>
        <v>0</v>
      </c>
      <c r="CC663" s="151">
        <f>ROUND(IF($I663="Other HFC Blend",(AF663*$L663*SUMIF(Lists!$E$2:$E$133,'Quarterly Information'!$K663,Exchange_Value)+AF663*$N663*SUMIF(Lists!$E$2:$E$133,'Quarterly Information'!$M663,Exchange_Value)+AF663*$P663*SUMIF(Lists!$E$2:$E$133,'Quarterly Information'!$O663,Exchange_Value)+AF663*$R663*SUMIF(Lists!$E$2:$E$133,'Quarterly Information'!$Q663,Exchange_Value)+AF663*$T663*SUMIF(Lists!$E$2:$E$133,'Quarterly Information'!$S663,Exchange_Value))/1000,AF663*SUMIF(Lists!$E$2:$E$133,$I663,Exchange_Value)/1000),1)</f>
        <v>0</v>
      </c>
    </row>
    <row r="664" spans="1:81" ht="14.1">
      <c r="A664" s="18">
        <v>622</v>
      </c>
      <c r="B664" s="46" t="str">
        <f t="shared" si="369"/>
        <v/>
      </c>
      <c r="C664" s="72"/>
      <c r="D664" s="47"/>
      <c r="E664" s="81"/>
      <c r="F664" s="48"/>
      <c r="G664" s="49"/>
      <c r="H664" s="50"/>
      <c r="I664" s="48"/>
      <c r="J664" s="104"/>
      <c r="K664" s="109"/>
      <c r="L664" s="51"/>
      <c r="M664" s="48"/>
      <c r="N664" s="51"/>
      <c r="O664" s="48"/>
      <c r="P664" s="51"/>
      <c r="Q664" s="69"/>
      <c r="R664" s="51"/>
      <c r="S664" s="69"/>
      <c r="T664" s="110"/>
      <c r="U664" s="107"/>
      <c r="V664" s="48"/>
      <c r="W664" s="52"/>
      <c r="X664" s="48"/>
      <c r="Y664" s="116"/>
      <c r="Z664" s="133"/>
      <c r="AA664" s="131"/>
      <c r="AB664" s="76"/>
      <c r="AC664" s="76"/>
      <c r="AD664" s="76"/>
      <c r="AE664" s="76"/>
      <c r="AF664" s="76"/>
      <c r="AG664" s="145"/>
      <c r="AH664"/>
      <c r="AI664" s="148">
        <f t="shared" si="333"/>
        <v>0</v>
      </c>
      <c r="AJ664" s="148">
        <f t="shared" si="334"/>
        <v>0</v>
      </c>
      <c r="AK664" s="148">
        <f t="shared" si="335"/>
        <v>0</v>
      </c>
      <c r="AL664" s="148">
        <f t="shared" si="336"/>
        <v>0</v>
      </c>
      <c r="AM664" s="148">
        <f t="shared" si="337"/>
        <v>0</v>
      </c>
      <c r="AN664" s="148">
        <f t="shared" si="338"/>
        <v>0</v>
      </c>
      <c r="AO664" s="150"/>
      <c r="AP664" s="149" t="e">
        <f t="shared" si="339"/>
        <v>#DIV/0!</v>
      </c>
      <c r="AQ664" s="149" t="e">
        <f t="shared" si="340"/>
        <v>#DIV/0!</v>
      </c>
      <c r="AR664" s="149" t="e">
        <f t="shared" si="341"/>
        <v>#DIV/0!</v>
      </c>
      <c r="AS664" s="149" t="e">
        <f t="shared" si="342"/>
        <v>#DIV/0!</v>
      </c>
      <c r="AT664" s="149" t="e">
        <f t="shared" si="343"/>
        <v>#DIV/0!</v>
      </c>
      <c r="AU664" s="148">
        <f t="shared" si="344"/>
        <v>0</v>
      </c>
      <c r="AV664" s="149" t="e">
        <f t="shared" si="345"/>
        <v>#DIV/0!</v>
      </c>
      <c r="AW664" s="149" t="e">
        <f t="shared" si="346"/>
        <v>#DIV/0!</v>
      </c>
      <c r="AX664" s="149" t="e">
        <f t="shared" si="347"/>
        <v>#DIV/0!</v>
      </c>
      <c r="AY664" s="149" t="e">
        <f t="shared" si="348"/>
        <v>#DIV/0!</v>
      </c>
      <c r="AZ664" s="149" t="e">
        <f t="shared" si="349"/>
        <v>#DIV/0!</v>
      </c>
      <c r="BA664" s="148">
        <f t="shared" si="350"/>
        <v>0</v>
      </c>
      <c r="BB664" s="149" t="e">
        <f t="shared" si="351"/>
        <v>#DIV/0!</v>
      </c>
      <c r="BC664" s="149" t="e">
        <f t="shared" si="352"/>
        <v>#DIV/0!</v>
      </c>
      <c r="BD664" s="149" t="e">
        <f t="shared" si="353"/>
        <v>#DIV/0!</v>
      </c>
      <c r="BE664" s="149" t="e">
        <f t="shared" si="354"/>
        <v>#DIV/0!</v>
      </c>
      <c r="BF664" s="149" t="e">
        <f t="shared" si="355"/>
        <v>#DIV/0!</v>
      </c>
      <c r="BG664" s="148">
        <f t="shared" si="356"/>
        <v>0</v>
      </c>
      <c r="BH664" s="149" t="e">
        <f t="shared" si="357"/>
        <v>#DIV/0!</v>
      </c>
      <c r="BI664" s="149" t="e">
        <f t="shared" si="358"/>
        <v>#DIV/0!</v>
      </c>
      <c r="BJ664" s="149" t="e">
        <f t="shared" si="359"/>
        <v>#DIV/0!</v>
      </c>
      <c r="BK664" s="149" t="e">
        <f t="shared" si="360"/>
        <v>#DIV/0!</v>
      </c>
      <c r="BL664" s="149" t="e">
        <f t="shared" si="361"/>
        <v>#DIV/0!</v>
      </c>
      <c r="BM664" s="148">
        <f t="shared" si="362"/>
        <v>0</v>
      </c>
      <c r="BN664" s="149" t="e">
        <f t="shared" si="363"/>
        <v>#DIV/0!</v>
      </c>
      <c r="BO664" s="149" t="e">
        <f t="shared" si="364"/>
        <v>#DIV/0!</v>
      </c>
      <c r="BP664" s="149" t="e">
        <f t="shared" si="365"/>
        <v>#DIV/0!</v>
      </c>
      <c r="BQ664" s="149" t="e">
        <f t="shared" si="366"/>
        <v>#DIV/0!</v>
      </c>
      <c r="BR664" s="149" t="e">
        <f t="shared" si="367"/>
        <v>#DIV/0!</v>
      </c>
      <c r="BS664" s="148">
        <f t="shared" si="368"/>
        <v>0</v>
      </c>
      <c r="BT664" s="150"/>
      <c r="BU664" s="150" t="e">
        <f>VLOOKUP(I664,Lists!$D$2:$D$19,1,FALSE)</f>
        <v>#N/A</v>
      </c>
      <c r="BV664" s="150" t="e">
        <f>VLOOKUP($I664,Blends!$B$2:$B$115,1,FALSE)</f>
        <v>#N/A</v>
      </c>
      <c r="BW664" s="150"/>
      <c r="BX664" s="151">
        <f>ROUND(IF($I664="Other HFC Blend",(AA664*$L664*SUMIF(Lists!$E$2:$E$133,'Quarterly Information'!$K664,Exchange_Value)+AA664*$N664*SUMIF(Lists!$E$2:$E$133,'Quarterly Information'!$M664,Exchange_Value)+AA664*$P664*SUMIF(Lists!$E$2:$E$133,'Quarterly Information'!$O664,Exchange_Value)+AA664*$R664*SUMIF(Lists!$E$2:$E$133,'Quarterly Information'!$Q664,Exchange_Value)+AA664*$T664*SUMIF(Lists!$E$2:$E$133,'Quarterly Information'!$S664,Exchange_Value))/1000,AA664*SUMIF(Lists!$E$2:$E$133,$I664,Exchange_Value)/1000),1)</f>
        <v>0</v>
      </c>
      <c r="BY664" s="151">
        <f>ROUND(IF($I664="Other HFC Blend",(AB664*$L664*SUMIF(Lists!$E$2:$E$133,'Quarterly Information'!$K664,Exchange_Value)+AB664*$N664*SUMIF(Lists!$E$2:$E$133,'Quarterly Information'!$M664,Exchange_Value)+AB664*$P664*SUMIF(Lists!$E$2:$E$133,'Quarterly Information'!$O664,Exchange_Value)+AB664*$R664*SUMIF(Lists!$E$2:$E$133,'Quarterly Information'!$Q664,Exchange_Value)+AB664*$T664*SUMIF(Lists!$E$2:$E$133,'Quarterly Information'!$S664,Exchange_Value))/1000,AB664*SUMIF(Lists!$E$2:$E$133,$I664,Exchange_Value)/1000),1)</f>
        <v>0</v>
      </c>
      <c r="BZ664" s="151">
        <f>ROUND(IF($I664="Other HFC Blend",(AC664*$L664*SUMIF(Lists!$E$2:$E$133,'Quarterly Information'!$K664,Exchange_Value)+AC664*$N664*SUMIF(Lists!$E$2:$E$133,'Quarterly Information'!$M664,Exchange_Value)+AC664*$P664*SUMIF(Lists!$E$2:$E$133,'Quarterly Information'!$O664,Exchange_Value)+AC664*$R664*SUMIF(Lists!$E$2:$E$133,'Quarterly Information'!$Q664,Exchange_Value)+AC664*$T664*SUMIF(Lists!$E$2:$E$133,'Quarterly Information'!$S664,Exchange_Value))/1000,AC664*SUMIF(Lists!$E$2:$E$133,$I664,Exchange_Value)/1000),1)</f>
        <v>0</v>
      </c>
      <c r="CA664" s="151">
        <f>ROUND(IF($I664="Other HFC Blend",(AD664*$L664*SUMIF(Lists!$E$2:$E$133,'Quarterly Information'!$K664,Exchange_Value)+AD664*$N664*SUMIF(Lists!$E$2:$E$133,'Quarterly Information'!$M664,Exchange_Value)+AD664*$P664*SUMIF(Lists!$E$2:$E$133,'Quarterly Information'!$O664,Exchange_Value)+AD664*$R664*SUMIF(Lists!$E$2:$E$133,'Quarterly Information'!$Q664,Exchange_Value)+AD664*$T664*SUMIF(Lists!$E$2:$E$133,'Quarterly Information'!$S664,Exchange_Value))/1000,AD664*SUMIF(Lists!$E$2:$E$133,$I664,Exchange_Value)/1000),1)</f>
        <v>0</v>
      </c>
      <c r="CB664" s="151">
        <f>ROUND(IF($I664="Other HFC Blend",(AE664*$L664*SUMIF(Lists!$E$2:$E$133,'Quarterly Information'!$K664,Exchange_Value)+AE664*$N664*SUMIF(Lists!$E$2:$E$133,'Quarterly Information'!$M664,Exchange_Value)+AE664*$P664*SUMIF(Lists!$E$2:$E$133,'Quarterly Information'!$O664,Exchange_Value)+AE664*$R664*SUMIF(Lists!$E$2:$E$133,'Quarterly Information'!$Q664,Exchange_Value)+AE664*$T664*SUMIF(Lists!$E$2:$E$133,'Quarterly Information'!$S664,Exchange_Value))/1000,AE664*SUMIF(Lists!$E$2:$E$133,$I664,Exchange_Value)/1000),1)</f>
        <v>0</v>
      </c>
      <c r="CC664" s="151">
        <f>ROUND(IF($I664="Other HFC Blend",(AF664*$L664*SUMIF(Lists!$E$2:$E$133,'Quarterly Information'!$K664,Exchange_Value)+AF664*$N664*SUMIF(Lists!$E$2:$E$133,'Quarterly Information'!$M664,Exchange_Value)+AF664*$P664*SUMIF(Lists!$E$2:$E$133,'Quarterly Information'!$O664,Exchange_Value)+AF664*$R664*SUMIF(Lists!$E$2:$E$133,'Quarterly Information'!$Q664,Exchange_Value)+AF664*$T664*SUMIF(Lists!$E$2:$E$133,'Quarterly Information'!$S664,Exchange_Value))/1000,AF664*SUMIF(Lists!$E$2:$E$133,$I664,Exchange_Value)/1000),1)</f>
        <v>0</v>
      </c>
    </row>
    <row r="665" spans="1:81" ht="14.1">
      <c r="A665" s="18">
        <v>623</v>
      </c>
      <c r="B665" s="46" t="str">
        <f t="shared" si="369"/>
        <v/>
      </c>
      <c r="C665" s="72"/>
      <c r="D665" s="47"/>
      <c r="E665" s="81"/>
      <c r="F665" s="48"/>
      <c r="G665" s="49"/>
      <c r="H665" s="50"/>
      <c r="I665" s="48"/>
      <c r="J665" s="104"/>
      <c r="K665" s="109"/>
      <c r="L665" s="51"/>
      <c r="M665" s="48"/>
      <c r="N665" s="51"/>
      <c r="O665" s="48"/>
      <c r="P665" s="51"/>
      <c r="Q665" s="69"/>
      <c r="R665" s="51"/>
      <c r="S665" s="69"/>
      <c r="T665" s="110"/>
      <c r="U665" s="107"/>
      <c r="V665" s="48"/>
      <c r="W665" s="52"/>
      <c r="X665" s="48"/>
      <c r="Y665" s="116"/>
      <c r="Z665" s="133"/>
      <c r="AA665" s="131"/>
      <c r="AB665" s="76"/>
      <c r="AC665" s="76"/>
      <c r="AD665" s="76"/>
      <c r="AE665" s="76"/>
      <c r="AF665" s="76"/>
      <c r="AG665" s="145"/>
      <c r="AH665"/>
      <c r="AI665" s="148">
        <f t="shared" si="333"/>
        <v>0</v>
      </c>
      <c r="AJ665" s="148">
        <f t="shared" si="334"/>
        <v>0</v>
      </c>
      <c r="AK665" s="148">
        <f t="shared" si="335"/>
        <v>0</v>
      </c>
      <c r="AL665" s="148">
        <f t="shared" si="336"/>
        <v>0</v>
      </c>
      <c r="AM665" s="148">
        <f t="shared" si="337"/>
        <v>0</v>
      </c>
      <c r="AN665" s="148">
        <f t="shared" si="338"/>
        <v>0</v>
      </c>
      <c r="AO665" s="150"/>
      <c r="AP665" s="149" t="e">
        <f t="shared" si="339"/>
        <v>#DIV/0!</v>
      </c>
      <c r="AQ665" s="149" t="e">
        <f t="shared" si="340"/>
        <v>#DIV/0!</v>
      </c>
      <c r="AR665" s="149" t="e">
        <f t="shared" si="341"/>
        <v>#DIV/0!</v>
      </c>
      <c r="AS665" s="149" t="e">
        <f t="shared" si="342"/>
        <v>#DIV/0!</v>
      </c>
      <c r="AT665" s="149" t="e">
        <f t="shared" si="343"/>
        <v>#DIV/0!</v>
      </c>
      <c r="AU665" s="148">
        <f t="shared" si="344"/>
        <v>0</v>
      </c>
      <c r="AV665" s="149" t="e">
        <f t="shared" si="345"/>
        <v>#DIV/0!</v>
      </c>
      <c r="AW665" s="149" t="e">
        <f t="shared" si="346"/>
        <v>#DIV/0!</v>
      </c>
      <c r="AX665" s="149" t="e">
        <f t="shared" si="347"/>
        <v>#DIV/0!</v>
      </c>
      <c r="AY665" s="149" t="e">
        <f t="shared" si="348"/>
        <v>#DIV/0!</v>
      </c>
      <c r="AZ665" s="149" t="e">
        <f t="shared" si="349"/>
        <v>#DIV/0!</v>
      </c>
      <c r="BA665" s="148">
        <f t="shared" si="350"/>
        <v>0</v>
      </c>
      <c r="BB665" s="149" t="e">
        <f t="shared" si="351"/>
        <v>#DIV/0!</v>
      </c>
      <c r="BC665" s="149" t="e">
        <f t="shared" si="352"/>
        <v>#DIV/0!</v>
      </c>
      <c r="BD665" s="149" t="e">
        <f t="shared" si="353"/>
        <v>#DIV/0!</v>
      </c>
      <c r="BE665" s="149" t="e">
        <f t="shared" si="354"/>
        <v>#DIV/0!</v>
      </c>
      <c r="BF665" s="149" t="e">
        <f t="shared" si="355"/>
        <v>#DIV/0!</v>
      </c>
      <c r="BG665" s="148">
        <f t="shared" si="356"/>
        <v>0</v>
      </c>
      <c r="BH665" s="149" t="e">
        <f t="shared" si="357"/>
        <v>#DIV/0!</v>
      </c>
      <c r="BI665" s="149" t="e">
        <f t="shared" si="358"/>
        <v>#DIV/0!</v>
      </c>
      <c r="BJ665" s="149" t="e">
        <f t="shared" si="359"/>
        <v>#DIV/0!</v>
      </c>
      <c r="BK665" s="149" t="e">
        <f t="shared" si="360"/>
        <v>#DIV/0!</v>
      </c>
      <c r="BL665" s="149" t="e">
        <f t="shared" si="361"/>
        <v>#DIV/0!</v>
      </c>
      <c r="BM665" s="148">
        <f t="shared" si="362"/>
        <v>0</v>
      </c>
      <c r="BN665" s="149" t="e">
        <f t="shared" si="363"/>
        <v>#DIV/0!</v>
      </c>
      <c r="BO665" s="149" t="e">
        <f t="shared" si="364"/>
        <v>#DIV/0!</v>
      </c>
      <c r="BP665" s="149" t="e">
        <f t="shared" si="365"/>
        <v>#DIV/0!</v>
      </c>
      <c r="BQ665" s="149" t="e">
        <f t="shared" si="366"/>
        <v>#DIV/0!</v>
      </c>
      <c r="BR665" s="149" t="e">
        <f t="shared" si="367"/>
        <v>#DIV/0!</v>
      </c>
      <c r="BS665" s="148">
        <f t="shared" si="368"/>
        <v>0</v>
      </c>
      <c r="BT665" s="150"/>
      <c r="BU665" s="150" t="e">
        <f>VLOOKUP(I665,Lists!$D$2:$D$19,1,FALSE)</f>
        <v>#N/A</v>
      </c>
      <c r="BV665" s="150" t="e">
        <f>VLOOKUP($I665,Blends!$B$2:$B$115,1,FALSE)</f>
        <v>#N/A</v>
      </c>
      <c r="BW665" s="150"/>
      <c r="BX665" s="151">
        <f>ROUND(IF($I665="Other HFC Blend",(AA665*$L665*SUMIF(Lists!$E$2:$E$133,'Quarterly Information'!$K665,Exchange_Value)+AA665*$N665*SUMIF(Lists!$E$2:$E$133,'Quarterly Information'!$M665,Exchange_Value)+AA665*$P665*SUMIF(Lists!$E$2:$E$133,'Quarterly Information'!$O665,Exchange_Value)+AA665*$R665*SUMIF(Lists!$E$2:$E$133,'Quarterly Information'!$Q665,Exchange_Value)+AA665*$T665*SUMIF(Lists!$E$2:$E$133,'Quarterly Information'!$S665,Exchange_Value))/1000,AA665*SUMIF(Lists!$E$2:$E$133,$I665,Exchange_Value)/1000),1)</f>
        <v>0</v>
      </c>
      <c r="BY665" s="151">
        <f>ROUND(IF($I665="Other HFC Blend",(AB665*$L665*SUMIF(Lists!$E$2:$E$133,'Quarterly Information'!$K665,Exchange_Value)+AB665*$N665*SUMIF(Lists!$E$2:$E$133,'Quarterly Information'!$M665,Exchange_Value)+AB665*$P665*SUMIF(Lists!$E$2:$E$133,'Quarterly Information'!$O665,Exchange_Value)+AB665*$R665*SUMIF(Lists!$E$2:$E$133,'Quarterly Information'!$Q665,Exchange_Value)+AB665*$T665*SUMIF(Lists!$E$2:$E$133,'Quarterly Information'!$S665,Exchange_Value))/1000,AB665*SUMIF(Lists!$E$2:$E$133,$I665,Exchange_Value)/1000),1)</f>
        <v>0</v>
      </c>
      <c r="BZ665" s="151">
        <f>ROUND(IF($I665="Other HFC Blend",(AC665*$L665*SUMIF(Lists!$E$2:$E$133,'Quarterly Information'!$K665,Exchange_Value)+AC665*$N665*SUMIF(Lists!$E$2:$E$133,'Quarterly Information'!$M665,Exchange_Value)+AC665*$P665*SUMIF(Lists!$E$2:$E$133,'Quarterly Information'!$O665,Exchange_Value)+AC665*$R665*SUMIF(Lists!$E$2:$E$133,'Quarterly Information'!$Q665,Exchange_Value)+AC665*$T665*SUMIF(Lists!$E$2:$E$133,'Quarterly Information'!$S665,Exchange_Value))/1000,AC665*SUMIF(Lists!$E$2:$E$133,$I665,Exchange_Value)/1000),1)</f>
        <v>0</v>
      </c>
      <c r="CA665" s="151">
        <f>ROUND(IF($I665="Other HFC Blend",(AD665*$L665*SUMIF(Lists!$E$2:$E$133,'Quarterly Information'!$K665,Exchange_Value)+AD665*$N665*SUMIF(Lists!$E$2:$E$133,'Quarterly Information'!$M665,Exchange_Value)+AD665*$P665*SUMIF(Lists!$E$2:$E$133,'Quarterly Information'!$O665,Exchange_Value)+AD665*$R665*SUMIF(Lists!$E$2:$E$133,'Quarterly Information'!$Q665,Exchange_Value)+AD665*$T665*SUMIF(Lists!$E$2:$E$133,'Quarterly Information'!$S665,Exchange_Value))/1000,AD665*SUMIF(Lists!$E$2:$E$133,$I665,Exchange_Value)/1000),1)</f>
        <v>0</v>
      </c>
      <c r="CB665" s="151">
        <f>ROUND(IF($I665="Other HFC Blend",(AE665*$L665*SUMIF(Lists!$E$2:$E$133,'Quarterly Information'!$K665,Exchange_Value)+AE665*$N665*SUMIF(Lists!$E$2:$E$133,'Quarterly Information'!$M665,Exchange_Value)+AE665*$P665*SUMIF(Lists!$E$2:$E$133,'Quarterly Information'!$O665,Exchange_Value)+AE665*$R665*SUMIF(Lists!$E$2:$E$133,'Quarterly Information'!$Q665,Exchange_Value)+AE665*$T665*SUMIF(Lists!$E$2:$E$133,'Quarterly Information'!$S665,Exchange_Value))/1000,AE665*SUMIF(Lists!$E$2:$E$133,$I665,Exchange_Value)/1000),1)</f>
        <v>0</v>
      </c>
      <c r="CC665" s="151">
        <f>ROUND(IF($I665="Other HFC Blend",(AF665*$L665*SUMIF(Lists!$E$2:$E$133,'Quarterly Information'!$K665,Exchange_Value)+AF665*$N665*SUMIF(Lists!$E$2:$E$133,'Quarterly Information'!$M665,Exchange_Value)+AF665*$P665*SUMIF(Lists!$E$2:$E$133,'Quarterly Information'!$O665,Exchange_Value)+AF665*$R665*SUMIF(Lists!$E$2:$E$133,'Quarterly Information'!$Q665,Exchange_Value)+AF665*$T665*SUMIF(Lists!$E$2:$E$133,'Quarterly Information'!$S665,Exchange_Value))/1000,AF665*SUMIF(Lists!$E$2:$E$133,$I665,Exchange_Value)/1000),1)</f>
        <v>0</v>
      </c>
    </row>
    <row r="666" spans="1:81" ht="14.1">
      <c r="A666" s="18">
        <v>624</v>
      </c>
      <c r="B666" s="46" t="str">
        <f t="shared" si="369"/>
        <v/>
      </c>
      <c r="C666" s="72"/>
      <c r="D666" s="47"/>
      <c r="E666" s="81"/>
      <c r="F666" s="48"/>
      <c r="G666" s="49"/>
      <c r="H666" s="50"/>
      <c r="I666" s="48"/>
      <c r="J666" s="104"/>
      <c r="K666" s="109"/>
      <c r="L666" s="51"/>
      <c r="M666" s="48"/>
      <c r="N666" s="51"/>
      <c r="O666" s="48"/>
      <c r="P666" s="51"/>
      <c r="Q666" s="69"/>
      <c r="R666" s="51"/>
      <c r="S666" s="69"/>
      <c r="T666" s="110"/>
      <c r="U666" s="107"/>
      <c r="V666" s="48"/>
      <c r="W666" s="52"/>
      <c r="X666" s="48"/>
      <c r="Y666" s="116"/>
      <c r="Z666" s="133"/>
      <c r="AA666" s="131"/>
      <c r="AB666" s="76"/>
      <c r="AC666" s="76"/>
      <c r="AD666" s="76"/>
      <c r="AE666" s="76"/>
      <c r="AF666" s="76"/>
      <c r="AG666" s="145"/>
      <c r="AH666"/>
      <c r="AI666" s="148">
        <f t="shared" si="333"/>
        <v>0</v>
      </c>
      <c r="AJ666" s="148">
        <f t="shared" si="334"/>
        <v>0</v>
      </c>
      <c r="AK666" s="148">
        <f t="shared" si="335"/>
        <v>0</v>
      </c>
      <c r="AL666" s="148">
        <f t="shared" si="336"/>
        <v>0</v>
      </c>
      <c r="AM666" s="148">
        <f t="shared" si="337"/>
        <v>0</v>
      </c>
      <c r="AN666" s="148">
        <f t="shared" si="338"/>
        <v>0</v>
      </c>
      <c r="AO666" s="150"/>
      <c r="AP666" s="149" t="e">
        <f t="shared" si="339"/>
        <v>#DIV/0!</v>
      </c>
      <c r="AQ666" s="149" t="e">
        <f t="shared" si="340"/>
        <v>#DIV/0!</v>
      </c>
      <c r="AR666" s="149" t="e">
        <f t="shared" si="341"/>
        <v>#DIV/0!</v>
      </c>
      <c r="AS666" s="149" t="e">
        <f t="shared" si="342"/>
        <v>#DIV/0!</v>
      </c>
      <c r="AT666" s="149" t="e">
        <f t="shared" si="343"/>
        <v>#DIV/0!</v>
      </c>
      <c r="AU666" s="148">
        <f t="shared" si="344"/>
        <v>0</v>
      </c>
      <c r="AV666" s="149" t="e">
        <f t="shared" si="345"/>
        <v>#DIV/0!</v>
      </c>
      <c r="AW666" s="149" t="e">
        <f t="shared" si="346"/>
        <v>#DIV/0!</v>
      </c>
      <c r="AX666" s="149" t="e">
        <f t="shared" si="347"/>
        <v>#DIV/0!</v>
      </c>
      <c r="AY666" s="149" t="e">
        <f t="shared" si="348"/>
        <v>#DIV/0!</v>
      </c>
      <c r="AZ666" s="149" t="e">
        <f t="shared" si="349"/>
        <v>#DIV/0!</v>
      </c>
      <c r="BA666" s="148">
        <f t="shared" si="350"/>
        <v>0</v>
      </c>
      <c r="BB666" s="149" t="e">
        <f t="shared" si="351"/>
        <v>#DIV/0!</v>
      </c>
      <c r="BC666" s="149" t="e">
        <f t="shared" si="352"/>
        <v>#DIV/0!</v>
      </c>
      <c r="BD666" s="149" t="e">
        <f t="shared" si="353"/>
        <v>#DIV/0!</v>
      </c>
      <c r="BE666" s="149" t="e">
        <f t="shared" si="354"/>
        <v>#DIV/0!</v>
      </c>
      <c r="BF666" s="149" t="e">
        <f t="shared" si="355"/>
        <v>#DIV/0!</v>
      </c>
      <c r="BG666" s="148">
        <f t="shared" si="356"/>
        <v>0</v>
      </c>
      <c r="BH666" s="149" t="e">
        <f t="shared" si="357"/>
        <v>#DIV/0!</v>
      </c>
      <c r="BI666" s="149" t="e">
        <f t="shared" si="358"/>
        <v>#DIV/0!</v>
      </c>
      <c r="BJ666" s="149" t="e">
        <f t="shared" si="359"/>
        <v>#DIV/0!</v>
      </c>
      <c r="BK666" s="149" t="e">
        <f t="shared" si="360"/>
        <v>#DIV/0!</v>
      </c>
      <c r="BL666" s="149" t="e">
        <f t="shared" si="361"/>
        <v>#DIV/0!</v>
      </c>
      <c r="BM666" s="148">
        <f t="shared" si="362"/>
        <v>0</v>
      </c>
      <c r="BN666" s="149" t="e">
        <f t="shared" si="363"/>
        <v>#DIV/0!</v>
      </c>
      <c r="BO666" s="149" t="e">
        <f t="shared" si="364"/>
        <v>#DIV/0!</v>
      </c>
      <c r="BP666" s="149" t="e">
        <f t="shared" si="365"/>
        <v>#DIV/0!</v>
      </c>
      <c r="BQ666" s="149" t="e">
        <f t="shared" si="366"/>
        <v>#DIV/0!</v>
      </c>
      <c r="BR666" s="149" t="e">
        <f t="shared" si="367"/>
        <v>#DIV/0!</v>
      </c>
      <c r="BS666" s="148">
        <f t="shared" si="368"/>
        <v>0</v>
      </c>
      <c r="BT666" s="150"/>
      <c r="BU666" s="150" t="e">
        <f>VLOOKUP(I666,Lists!$D$2:$D$19,1,FALSE)</f>
        <v>#N/A</v>
      </c>
      <c r="BV666" s="150" t="e">
        <f>VLOOKUP($I666,Blends!$B$2:$B$115,1,FALSE)</f>
        <v>#N/A</v>
      </c>
      <c r="BW666" s="150"/>
      <c r="BX666" s="151">
        <f>ROUND(IF($I666="Other HFC Blend",(AA666*$L666*SUMIF(Lists!$E$2:$E$133,'Quarterly Information'!$K666,Exchange_Value)+AA666*$N666*SUMIF(Lists!$E$2:$E$133,'Quarterly Information'!$M666,Exchange_Value)+AA666*$P666*SUMIF(Lists!$E$2:$E$133,'Quarterly Information'!$O666,Exchange_Value)+AA666*$R666*SUMIF(Lists!$E$2:$E$133,'Quarterly Information'!$Q666,Exchange_Value)+AA666*$T666*SUMIF(Lists!$E$2:$E$133,'Quarterly Information'!$S666,Exchange_Value))/1000,AA666*SUMIF(Lists!$E$2:$E$133,$I666,Exchange_Value)/1000),1)</f>
        <v>0</v>
      </c>
      <c r="BY666" s="151">
        <f>ROUND(IF($I666="Other HFC Blend",(AB666*$L666*SUMIF(Lists!$E$2:$E$133,'Quarterly Information'!$K666,Exchange_Value)+AB666*$N666*SUMIF(Lists!$E$2:$E$133,'Quarterly Information'!$M666,Exchange_Value)+AB666*$P666*SUMIF(Lists!$E$2:$E$133,'Quarterly Information'!$O666,Exchange_Value)+AB666*$R666*SUMIF(Lists!$E$2:$E$133,'Quarterly Information'!$Q666,Exchange_Value)+AB666*$T666*SUMIF(Lists!$E$2:$E$133,'Quarterly Information'!$S666,Exchange_Value))/1000,AB666*SUMIF(Lists!$E$2:$E$133,$I666,Exchange_Value)/1000),1)</f>
        <v>0</v>
      </c>
      <c r="BZ666" s="151">
        <f>ROUND(IF($I666="Other HFC Blend",(AC666*$L666*SUMIF(Lists!$E$2:$E$133,'Quarterly Information'!$K666,Exchange_Value)+AC666*$N666*SUMIF(Lists!$E$2:$E$133,'Quarterly Information'!$M666,Exchange_Value)+AC666*$P666*SUMIF(Lists!$E$2:$E$133,'Quarterly Information'!$O666,Exchange_Value)+AC666*$R666*SUMIF(Lists!$E$2:$E$133,'Quarterly Information'!$Q666,Exchange_Value)+AC666*$T666*SUMIF(Lists!$E$2:$E$133,'Quarterly Information'!$S666,Exchange_Value))/1000,AC666*SUMIF(Lists!$E$2:$E$133,$I666,Exchange_Value)/1000),1)</f>
        <v>0</v>
      </c>
      <c r="CA666" s="151">
        <f>ROUND(IF($I666="Other HFC Blend",(AD666*$L666*SUMIF(Lists!$E$2:$E$133,'Quarterly Information'!$K666,Exchange_Value)+AD666*$N666*SUMIF(Lists!$E$2:$E$133,'Quarterly Information'!$M666,Exchange_Value)+AD666*$P666*SUMIF(Lists!$E$2:$E$133,'Quarterly Information'!$O666,Exchange_Value)+AD666*$R666*SUMIF(Lists!$E$2:$E$133,'Quarterly Information'!$Q666,Exchange_Value)+AD666*$T666*SUMIF(Lists!$E$2:$E$133,'Quarterly Information'!$S666,Exchange_Value))/1000,AD666*SUMIF(Lists!$E$2:$E$133,$I666,Exchange_Value)/1000),1)</f>
        <v>0</v>
      </c>
      <c r="CB666" s="151">
        <f>ROUND(IF($I666="Other HFC Blend",(AE666*$L666*SUMIF(Lists!$E$2:$E$133,'Quarterly Information'!$K666,Exchange_Value)+AE666*$N666*SUMIF(Lists!$E$2:$E$133,'Quarterly Information'!$M666,Exchange_Value)+AE666*$P666*SUMIF(Lists!$E$2:$E$133,'Quarterly Information'!$O666,Exchange_Value)+AE666*$R666*SUMIF(Lists!$E$2:$E$133,'Quarterly Information'!$Q666,Exchange_Value)+AE666*$T666*SUMIF(Lists!$E$2:$E$133,'Quarterly Information'!$S666,Exchange_Value))/1000,AE666*SUMIF(Lists!$E$2:$E$133,$I666,Exchange_Value)/1000),1)</f>
        <v>0</v>
      </c>
      <c r="CC666" s="151">
        <f>ROUND(IF($I666="Other HFC Blend",(AF666*$L666*SUMIF(Lists!$E$2:$E$133,'Quarterly Information'!$K666,Exchange_Value)+AF666*$N666*SUMIF(Lists!$E$2:$E$133,'Quarterly Information'!$M666,Exchange_Value)+AF666*$P666*SUMIF(Lists!$E$2:$E$133,'Quarterly Information'!$O666,Exchange_Value)+AF666*$R666*SUMIF(Lists!$E$2:$E$133,'Quarterly Information'!$Q666,Exchange_Value)+AF666*$T666*SUMIF(Lists!$E$2:$E$133,'Quarterly Information'!$S666,Exchange_Value))/1000,AF666*SUMIF(Lists!$E$2:$E$133,$I666,Exchange_Value)/1000),1)</f>
        <v>0</v>
      </c>
    </row>
    <row r="667" spans="1:81" ht="14.1">
      <c r="A667" s="18">
        <v>625</v>
      </c>
      <c r="B667" s="46" t="str">
        <f t="shared" si="369"/>
        <v/>
      </c>
      <c r="C667" s="72"/>
      <c r="D667" s="47"/>
      <c r="E667" s="81"/>
      <c r="F667" s="48"/>
      <c r="G667" s="49"/>
      <c r="H667" s="50"/>
      <c r="I667" s="48"/>
      <c r="J667" s="104"/>
      <c r="K667" s="109"/>
      <c r="L667" s="51"/>
      <c r="M667" s="48"/>
      <c r="N667" s="51"/>
      <c r="O667" s="48"/>
      <c r="P667" s="51"/>
      <c r="Q667" s="69"/>
      <c r="R667" s="51"/>
      <c r="S667" s="69"/>
      <c r="T667" s="110"/>
      <c r="U667" s="107"/>
      <c r="V667" s="48"/>
      <c r="W667" s="52"/>
      <c r="X667" s="48"/>
      <c r="Y667" s="116"/>
      <c r="Z667" s="133"/>
      <c r="AA667" s="131"/>
      <c r="AB667" s="76"/>
      <c r="AC667" s="76"/>
      <c r="AD667" s="76"/>
      <c r="AE667" s="76"/>
      <c r="AF667" s="76"/>
      <c r="AG667" s="145"/>
      <c r="AH667"/>
      <c r="AI667" s="148">
        <f t="shared" si="333"/>
        <v>0</v>
      </c>
      <c r="AJ667" s="148">
        <f t="shared" si="334"/>
        <v>0</v>
      </c>
      <c r="AK667" s="148">
        <f t="shared" si="335"/>
        <v>0</v>
      </c>
      <c r="AL667" s="148">
        <f t="shared" si="336"/>
        <v>0</v>
      </c>
      <c r="AM667" s="148">
        <f t="shared" si="337"/>
        <v>0</v>
      </c>
      <c r="AN667" s="148">
        <f t="shared" si="338"/>
        <v>0</v>
      </c>
      <c r="AO667" s="150"/>
      <c r="AP667" s="149" t="e">
        <f t="shared" si="339"/>
        <v>#DIV/0!</v>
      </c>
      <c r="AQ667" s="149" t="e">
        <f t="shared" si="340"/>
        <v>#DIV/0!</v>
      </c>
      <c r="AR667" s="149" t="e">
        <f t="shared" si="341"/>
        <v>#DIV/0!</v>
      </c>
      <c r="AS667" s="149" t="e">
        <f t="shared" si="342"/>
        <v>#DIV/0!</v>
      </c>
      <c r="AT667" s="149" t="e">
        <f t="shared" si="343"/>
        <v>#DIV/0!</v>
      </c>
      <c r="AU667" s="148">
        <f t="shared" si="344"/>
        <v>0</v>
      </c>
      <c r="AV667" s="149" t="e">
        <f t="shared" si="345"/>
        <v>#DIV/0!</v>
      </c>
      <c r="AW667" s="149" t="e">
        <f t="shared" si="346"/>
        <v>#DIV/0!</v>
      </c>
      <c r="AX667" s="149" t="e">
        <f t="shared" si="347"/>
        <v>#DIV/0!</v>
      </c>
      <c r="AY667" s="149" t="e">
        <f t="shared" si="348"/>
        <v>#DIV/0!</v>
      </c>
      <c r="AZ667" s="149" t="e">
        <f t="shared" si="349"/>
        <v>#DIV/0!</v>
      </c>
      <c r="BA667" s="148">
        <f t="shared" si="350"/>
        <v>0</v>
      </c>
      <c r="BB667" s="149" t="e">
        <f t="shared" si="351"/>
        <v>#DIV/0!</v>
      </c>
      <c r="BC667" s="149" t="e">
        <f t="shared" si="352"/>
        <v>#DIV/0!</v>
      </c>
      <c r="BD667" s="149" t="e">
        <f t="shared" si="353"/>
        <v>#DIV/0!</v>
      </c>
      <c r="BE667" s="149" t="e">
        <f t="shared" si="354"/>
        <v>#DIV/0!</v>
      </c>
      <c r="BF667" s="149" t="e">
        <f t="shared" si="355"/>
        <v>#DIV/0!</v>
      </c>
      <c r="BG667" s="148">
        <f t="shared" si="356"/>
        <v>0</v>
      </c>
      <c r="BH667" s="149" t="e">
        <f t="shared" si="357"/>
        <v>#DIV/0!</v>
      </c>
      <c r="BI667" s="149" t="e">
        <f t="shared" si="358"/>
        <v>#DIV/0!</v>
      </c>
      <c r="BJ667" s="149" t="e">
        <f t="shared" si="359"/>
        <v>#DIV/0!</v>
      </c>
      <c r="BK667" s="149" t="e">
        <f t="shared" si="360"/>
        <v>#DIV/0!</v>
      </c>
      <c r="BL667" s="149" t="e">
        <f t="shared" si="361"/>
        <v>#DIV/0!</v>
      </c>
      <c r="BM667" s="148">
        <f t="shared" si="362"/>
        <v>0</v>
      </c>
      <c r="BN667" s="149" t="e">
        <f t="shared" si="363"/>
        <v>#DIV/0!</v>
      </c>
      <c r="BO667" s="149" t="e">
        <f t="shared" si="364"/>
        <v>#DIV/0!</v>
      </c>
      <c r="BP667" s="149" t="e">
        <f t="shared" si="365"/>
        <v>#DIV/0!</v>
      </c>
      <c r="BQ667" s="149" t="e">
        <f t="shared" si="366"/>
        <v>#DIV/0!</v>
      </c>
      <c r="BR667" s="149" t="e">
        <f t="shared" si="367"/>
        <v>#DIV/0!</v>
      </c>
      <c r="BS667" s="148">
        <f t="shared" si="368"/>
        <v>0</v>
      </c>
      <c r="BT667" s="150"/>
      <c r="BU667" s="150" t="e">
        <f>VLOOKUP(I667,Lists!$D$2:$D$19,1,FALSE)</f>
        <v>#N/A</v>
      </c>
      <c r="BV667" s="150" t="e">
        <f>VLOOKUP($I667,Blends!$B$2:$B$115,1,FALSE)</f>
        <v>#N/A</v>
      </c>
      <c r="BW667" s="150"/>
      <c r="BX667" s="151">
        <f>ROUND(IF($I667="Other HFC Blend",(AA667*$L667*SUMIF(Lists!$E$2:$E$133,'Quarterly Information'!$K667,Exchange_Value)+AA667*$N667*SUMIF(Lists!$E$2:$E$133,'Quarterly Information'!$M667,Exchange_Value)+AA667*$P667*SUMIF(Lists!$E$2:$E$133,'Quarterly Information'!$O667,Exchange_Value)+AA667*$R667*SUMIF(Lists!$E$2:$E$133,'Quarterly Information'!$Q667,Exchange_Value)+AA667*$T667*SUMIF(Lists!$E$2:$E$133,'Quarterly Information'!$S667,Exchange_Value))/1000,AA667*SUMIF(Lists!$E$2:$E$133,$I667,Exchange_Value)/1000),1)</f>
        <v>0</v>
      </c>
      <c r="BY667" s="151">
        <f>ROUND(IF($I667="Other HFC Blend",(AB667*$L667*SUMIF(Lists!$E$2:$E$133,'Quarterly Information'!$K667,Exchange_Value)+AB667*$N667*SUMIF(Lists!$E$2:$E$133,'Quarterly Information'!$M667,Exchange_Value)+AB667*$P667*SUMIF(Lists!$E$2:$E$133,'Quarterly Information'!$O667,Exchange_Value)+AB667*$R667*SUMIF(Lists!$E$2:$E$133,'Quarterly Information'!$Q667,Exchange_Value)+AB667*$T667*SUMIF(Lists!$E$2:$E$133,'Quarterly Information'!$S667,Exchange_Value))/1000,AB667*SUMIF(Lists!$E$2:$E$133,$I667,Exchange_Value)/1000),1)</f>
        <v>0</v>
      </c>
      <c r="BZ667" s="151">
        <f>ROUND(IF($I667="Other HFC Blend",(AC667*$L667*SUMIF(Lists!$E$2:$E$133,'Quarterly Information'!$K667,Exchange_Value)+AC667*$N667*SUMIF(Lists!$E$2:$E$133,'Quarterly Information'!$M667,Exchange_Value)+AC667*$P667*SUMIF(Lists!$E$2:$E$133,'Quarterly Information'!$O667,Exchange_Value)+AC667*$R667*SUMIF(Lists!$E$2:$E$133,'Quarterly Information'!$Q667,Exchange_Value)+AC667*$T667*SUMIF(Lists!$E$2:$E$133,'Quarterly Information'!$S667,Exchange_Value))/1000,AC667*SUMIF(Lists!$E$2:$E$133,$I667,Exchange_Value)/1000),1)</f>
        <v>0</v>
      </c>
      <c r="CA667" s="151">
        <f>ROUND(IF($I667="Other HFC Blend",(AD667*$L667*SUMIF(Lists!$E$2:$E$133,'Quarterly Information'!$K667,Exchange_Value)+AD667*$N667*SUMIF(Lists!$E$2:$E$133,'Quarterly Information'!$M667,Exchange_Value)+AD667*$P667*SUMIF(Lists!$E$2:$E$133,'Quarterly Information'!$O667,Exchange_Value)+AD667*$R667*SUMIF(Lists!$E$2:$E$133,'Quarterly Information'!$Q667,Exchange_Value)+AD667*$T667*SUMIF(Lists!$E$2:$E$133,'Quarterly Information'!$S667,Exchange_Value))/1000,AD667*SUMIF(Lists!$E$2:$E$133,$I667,Exchange_Value)/1000),1)</f>
        <v>0</v>
      </c>
      <c r="CB667" s="151">
        <f>ROUND(IF($I667="Other HFC Blend",(AE667*$L667*SUMIF(Lists!$E$2:$E$133,'Quarterly Information'!$K667,Exchange_Value)+AE667*$N667*SUMIF(Lists!$E$2:$E$133,'Quarterly Information'!$M667,Exchange_Value)+AE667*$P667*SUMIF(Lists!$E$2:$E$133,'Quarterly Information'!$O667,Exchange_Value)+AE667*$R667*SUMIF(Lists!$E$2:$E$133,'Quarterly Information'!$Q667,Exchange_Value)+AE667*$T667*SUMIF(Lists!$E$2:$E$133,'Quarterly Information'!$S667,Exchange_Value))/1000,AE667*SUMIF(Lists!$E$2:$E$133,$I667,Exchange_Value)/1000),1)</f>
        <v>0</v>
      </c>
      <c r="CC667" s="151">
        <f>ROUND(IF($I667="Other HFC Blend",(AF667*$L667*SUMIF(Lists!$E$2:$E$133,'Quarterly Information'!$K667,Exchange_Value)+AF667*$N667*SUMIF(Lists!$E$2:$E$133,'Quarterly Information'!$M667,Exchange_Value)+AF667*$P667*SUMIF(Lists!$E$2:$E$133,'Quarterly Information'!$O667,Exchange_Value)+AF667*$R667*SUMIF(Lists!$E$2:$E$133,'Quarterly Information'!$Q667,Exchange_Value)+AF667*$T667*SUMIF(Lists!$E$2:$E$133,'Quarterly Information'!$S667,Exchange_Value))/1000,AF667*SUMIF(Lists!$E$2:$E$133,$I667,Exchange_Value)/1000),1)</f>
        <v>0</v>
      </c>
    </row>
    <row r="668" spans="1:81" ht="14.1">
      <c r="A668" s="18">
        <v>626</v>
      </c>
      <c r="B668" s="46" t="str">
        <f t="shared" si="369"/>
        <v/>
      </c>
      <c r="C668" s="72"/>
      <c r="D668" s="47"/>
      <c r="E668" s="81"/>
      <c r="F668" s="48"/>
      <c r="G668" s="49"/>
      <c r="H668" s="50"/>
      <c r="I668" s="48"/>
      <c r="J668" s="104"/>
      <c r="K668" s="109"/>
      <c r="L668" s="51"/>
      <c r="M668" s="48"/>
      <c r="N668" s="51"/>
      <c r="O668" s="48"/>
      <c r="P668" s="51"/>
      <c r="Q668" s="69"/>
      <c r="R668" s="51"/>
      <c r="S668" s="69"/>
      <c r="T668" s="110"/>
      <c r="U668" s="107"/>
      <c r="V668" s="48"/>
      <c r="W668" s="52"/>
      <c r="X668" s="48"/>
      <c r="Y668" s="116"/>
      <c r="Z668" s="133"/>
      <c r="AA668" s="131"/>
      <c r="AB668" s="76"/>
      <c r="AC668" s="76"/>
      <c r="AD668" s="76"/>
      <c r="AE668" s="76"/>
      <c r="AF668" s="76"/>
      <c r="AG668" s="145"/>
      <c r="AH668"/>
      <c r="AI668" s="148">
        <f t="shared" si="333"/>
        <v>0</v>
      </c>
      <c r="AJ668" s="148">
        <f t="shared" si="334"/>
        <v>0</v>
      </c>
      <c r="AK668" s="148">
        <f t="shared" si="335"/>
        <v>0</v>
      </c>
      <c r="AL668" s="148">
        <f t="shared" si="336"/>
        <v>0</v>
      </c>
      <c r="AM668" s="148">
        <f t="shared" si="337"/>
        <v>0</v>
      </c>
      <c r="AN668" s="148">
        <f t="shared" si="338"/>
        <v>0</v>
      </c>
      <c r="AO668" s="150"/>
      <c r="AP668" s="149" t="e">
        <f t="shared" si="339"/>
        <v>#DIV/0!</v>
      </c>
      <c r="AQ668" s="149" t="e">
        <f t="shared" si="340"/>
        <v>#DIV/0!</v>
      </c>
      <c r="AR668" s="149" t="e">
        <f t="shared" si="341"/>
        <v>#DIV/0!</v>
      </c>
      <c r="AS668" s="149" t="e">
        <f t="shared" si="342"/>
        <v>#DIV/0!</v>
      </c>
      <c r="AT668" s="149" t="e">
        <f t="shared" si="343"/>
        <v>#DIV/0!</v>
      </c>
      <c r="AU668" s="148">
        <f t="shared" si="344"/>
        <v>0</v>
      </c>
      <c r="AV668" s="149" t="e">
        <f t="shared" si="345"/>
        <v>#DIV/0!</v>
      </c>
      <c r="AW668" s="149" t="e">
        <f t="shared" si="346"/>
        <v>#DIV/0!</v>
      </c>
      <c r="AX668" s="149" t="e">
        <f t="shared" si="347"/>
        <v>#DIV/0!</v>
      </c>
      <c r="AY668" s="149" t="e">
        <f t="shared" si="348"/>
        <v>#DIV/0!</v>
      </c>
      <c r="AZ668" s="149" t="e">
        <f t="shared" si="349"/>
        <v>#DIV/0!</v>
      </c>
      <c r="BA668" s="148">
        <f t="shared" si="350"/>
        <v>0</v>
      </c>
      <c r="BB668" s="149" t="e">
        <f t="shared" si="351"/>
        <v>#DIV/0!</v>
      </c>
      <c r="BC668" s="149" t="e">
        <f t="shared" si="352"/>
        <v>#DIV/0!</v>
      </c>
      <c r="BD668" s="149" t="e">
        <f t="shared" si="353"/>
        <v>#DIV/0!</v>
      </c>
      <c r="BE668" s="149" t="e">
        <f t="shared" si="354"/>
        <v>#DIV/0!</v>
      </c>
      <c r="BF668" s="149" t="e">
        <f t="shared" si="355"/>
        <v>#DIV/0!</v>
      </c>
      <c r="BG668" s="148">
        <f t="shared" si="356"/>
        <v>0</v>
      </c>
      <c r="BH668" s="149" t="e">
        <f t="shared" si="357"/>
        <v>#DIV/0!</v>
      </c>
      <c r="BI668" s="149" t="e">
        <f t="shared" si="358"/>
        <v>#DIV/0!</v>
      </c>
      <c r="BJ668" s="149" t="e">
        <f t="shared" si="359"/>
        <v>#DIV/0!</v>
      </c>
      <c r="BK668" s="149" t="e">
        <f t="shared" si="360"/>
        <v>#DIV/0!</v>
      </c>
      <c r="BL668" s="149" t="e">
        <f t="shared" si="361"/>
        <v>#DIV/0!</v>
      </c>
      <c r="BM668" s="148">
        <f t="shared" si="362"/>
        <v>0</v>
      </c>
      <c r="BN668" s="149" t="e">
        <f t="shared" si="363"/>
        <v>#DIV/0!</v>
      </c>
      <c r="BO668" s="149" t="e">
        <f t="shared" si="364"/>
        <v>#DIV/0!</v>
      </c>
      <c r="BP668" s="149" t="e">
        <f t="shared" si="365"/>
        <v>#DIV/0!</v>
      </c>
      <c r="BQ668" s="149" t="e">
        <f t="shared" si="366"/>
        <v>#DIV/0!</v>
      </c>
      <c r="BR668" s="149" t="e">
        <f t="shared" si="367"/>
        <v>#DIV/0!</v>
      </c>
      <c r="BS668" s="148">
        <f t="shared" si="368"/>
        <v>0</v>
      </c>
      <c r="BT668" s="150"/>
      <c r="BU668" s="150" t="e">
        <f>VLOOKUP(I668,Lists!$D$2:$D$19,1,FALSE)</f>
        <v>#N/A</v>
      </c>
      <c r="BV668" s="150" t="e">
        <f>VLOOKUP($I668,Blends!$B$2:$B$115,1,FALSE)</f>
        <v>#N/A</v>
      </c>
      <c r="BW668" s="150"/>
      <c r="BX668" s="151">
        <f>ROUND(IF($I668="Other HFC Blend",(AA668*$L668*SUMIF(Lists!$E$2:$E$133,'Quarterly Information'!$K668,Exchange_Value)+AA668*$N668*SUMIF(Lists!$E$2:$E$133,'Quarterly Information'!$M668,Exchange_Value)+AA668*$P668*SUMIF(Lists!$E$2:$E$133,'Quarterly Information'!$O668,Exchange_Value)+AA668*$R668*SUMIF(Lists!$E$2:$E$133,'Quarterly Information'!$Q668,Exchange_Value)+AA668*$T668*SUMIF(Lists!$E$2:$E$133,'Quarterly Information'!$S668,Exchange_Value))/1000,AA668*SUMIF(Lists!$E$2:$E$133,$I668,Exchange_Value)/1000),1)</f>
        <v>0</v>
      </c>
      <c r="BY668" s="151">
        <f>ROUND(IF($I668="Other HFC Blend",(AB668*$L668*SUMIF(Lists!$E$2:$E$133,'Quarterly Information'!$K668,Exchange_Value)+AB668*$N668*SUMIF(Lists!$E$2:$E$133,'Quarterly Information'!$M668,Exchange_Value)+AB668*$P668*SUMIF(Lists!$E$2:$E$133,'Quarterly Information'!$O668,Exchange_Value)+AB668*$R668*SUMIF(Lists!$E$2:$E$133,'Quarterly Information'!$Q668,Exchange_Value)+AB668*$T668*SUMIF(Lists!$E$2:$E$133,'Quarterly Information'!$S668,Exchange_Value))/1000,AB668*SUMIF(Lists!$E$2:$E$133,$I668,Exchange_Value)/1000),1)</f>
        <v>0</v>
      </c>
      <c r="BZ668" s="151">
        <f>ROUND(IF($I668="Other HFC Blend",(AC668*$L668*SUMIF(Lists!$E$2:$E$133,'Quarterly Information'!$K668,Exchange_Value)+AC668*$N668*SUMIF(Lists!$E$2:$E$133,'Quarterly Information'!$M668,Exchange_Value)+AC668*$P668*SUMIF(Lists!$E$2:$E$133,'Quarterly Information'!$O668,Exchange_Value)+AC668*$R668*SUMIF(Lists!$E$2:$E$133,'Quarterly Information'!$Q668,Exchange_Value)+AC668*$T668*SUMIF(Lists!$E$2:$E$133,'Quarterly Information'!$S668,Exchange_Value))/1000,AC668*SUMIF(Lists!$E$2:$E$133,$I668,Exchange_Value)/1000),1)</f>
        <v>0</v>
      </c>
      <c r="CA668" s="151">
        <f>ROUND(IF($I668="Other HFC Blend",(AD668*$L668*SUMIF(Lists!$E$2:$E$133,'Quarterly Information'!$K668,Exchange_Value)+AD668*$N668*SUMIF(Lists!$E$2:$E$133,'Quarterly Information'!$M668,Exchange_Value)+AD668*$P668*SUMIF(Lists!$E$2:$E$133,'Quarterly Information'!$O668,Exchange_Value)+AD668*$R668*SUMIF(Lists!$E$2:$E$133,'Quarterly Information'!$Q668,Exchange_Value)+AD668*$T668*SUMIF(Lists!$E$2:$E$133,'Quarterly Information'!$S668,Exchange_Value))/1000,AD668*SUMIF(Lists!$E$2:$E$133,$I668,Exchange_Value)/1000),1)</f>
        <v>0</v>
      </c>
      <c r="CB668" s="151">
        <f>ROUND(IF($I668="Other HFC Blend",(AE668*$L668*SUMIF(Lists!$E$2:$E$133,'Quarterly Information'!$K668,Exchange_Value)+AE668*$N668*SUMIF(Lists!$E$2:$E$133,'Quarterly Information'!$M668,Exchange_Value)+AE668*$P668*SUMIF(Lists!$E$2:$E$133,'Quarterly Information'!$O668,Exchange_Value)+AE668*$R668*SUMIF(Lists!$E$2:$E$133,'Quarterly Information'!$Q668,Exchange_Value)+AE668*$T668*SUMIF(Lists!$E$2:$E$133,'Quarterly Information'!$S668,Exchange_Value))/1000,AE668*SUMIF(Lists!$E$2:$E$133,$I668,Exchange_Value)/1000),1)</f>
        <v>0</v>
      </c>
      <c r="CC668" s="151">
        <f>ROUND(IF($I668="Other HFC Blend",(AF668*$L668*SUMIF(Lists!$E$2:$E$133,'Quarterly Information'!$K668,Exchange_Value)+AF668*$N668*SUMIF(Lists!$E$2:$E$133,'Quarterly Information'!$M668,Exchange_Value)+AF668*$P668*SUMIF(Lists!$E$2:$E$133,'Quarterly Information'!$O668,Exchange_Value)+AF668*$R668*SUMIF(Lists!$E$2:$E$133,'Quarterly Information'!$Q668,Exchange_Value)+AF668*$T668*SUMIF(Lists!$E$2:$E$133,'Quarterly Information'!$S668,Exchange_Value))/1000,AF668*SUMIF(Lists!$E$2:$E$133,$I668,Exchange_Value)/1000),1)</f>
        <v>0</v>
      </c>
    </row>
    <row r="669" spans="1:81" ht="14.1">
      <c r="A669" s="18">
        <v>627</v>
      </c>
      <c r="B669" s="46" t="str">
        <f t="shared" si="369"/>
        <v/>
      </c>
      <c r="C669" s="72"/>
      <c r="D669" s="47"/>
      <c r="E669" s="81"/>
      <c r="F669" s="48"/>
      <c r="G669" s="49"/>
      <c r="H669" s="50"/>
      <c r="I669" s="48"/>
      <c r="J669" s="104"/>
      <c r="K669" s="109"/>
      <c r="L669" s="51"/>
      <c r="M669" s="48"/>
      <c r="N669" s="51"/>
      <c r="O669" s="48"/>
      <c r="P669" s="51"/>
      <c r="Q669" s="69"/>
      <c r="R669" s="51"/>
      <c r="S669" s="69"/>
      <c r="T669" s="110"/>
      <c r="U669" s="107"/>
      <c r="V669" s="48"/>
      <c r="W669" s="52"/>
      <c r="X669" s="48"/>
      <c r="Y669" s="116"/>
      <c r="Z669" s="133"/>
      <c r="AA669" s="131"/>
      <c r="AB669" s="76"/>
      <c r="AC669" s="76"/>
      <c r="AD669" s="76"/>
      <c r="AE669" s="76"/>
      <c r="AF669" s="76"/>
      <c r="AG669" s="145"/>
      <c r="AH669"/>
      <c r="AI669" s="148">
        <f t="shared" si="333"/>
        <v>0</v>
      </c>
      <c r="AJ669" s="148">
        <f t="shared" si="334"/>
        <v>0</v>
      </c>
      <c r="AK669" s="148">
        <f t="shared" si="335"/>
        <v>0</v>
      </c>
      <c r="AL669" s="148">
        <f t="shared" si="336"/>
        <v>0</v>
      </c>
      <c r="AM669" s="148">
        <f t="shared" si="337"/>
        <v>0</v>
      </c>
      <c r="AN669" s="148">
        <f t="shared" si="338"/>
        <v>0</v>
      </c>
      <c r="AO669" s="150"/>
      <c r="AP669" s="149" t="e">
        <f t="shared" si="339"/>
        <v>#DIV/0!</v>
      </c>
      <c r="AQ669" s="149" t="e">
        <f t="shared" si="340"/>
        <v>#DIV/0!</v>
      </c>
      <c r="AR669" s="149" t="e">
        <f t="shared" si="341"/>
        <v>#DIV/0!</v>
      </c>
      <c r="AS669" s="149" t="e">
        <f t="shared" si="342"/>
        <v>#DIV/0!</v>
      </c>
      <c r="AT669" s="149" t="e">
        <f t="shared" si="343"/>
        <v>#DIV/0!</v>
      </c>
      <c r="AU669" s="148">
        <f t="shared" si="344"/>
        <v>0</v>
      </c>
      <c r="AV669" s="149" t="e">
        <f t="shared" si="345"/>
        <v>#DIV/0!</v>
      </c>
      <c r="AW669" s="149" t="e">
        <f t="shared" si="346"/>
        <v>#DIV/0!</v>
      </c>
      <c r="AX669" s="149" t="e">
        <f t="shared" si="347"/>
        <v>#DIV/0!</v>
      </c>
      <c r="AY669" s="149" t="e">
        <f t="shared" si="348"/>
        <v>#DIV/0!</v>
      </c>
      <c r="AZ669" s="149" t="e">
        <f t="shared" si="349"/>
        <v>#DIV/0!</v>
      </c>
      <c r="BA669" s="148">
        <f t="shared" si="350"/>
        <v>0</v>
      </c>
      <c r="BB669" s="149" t="e">
        <f t="shared" si="351"/>
        <v>#DIV/0!</v>
      </c>
      <c r="BC669" s="149" t="e">
        <f t="shared" si="352"/>
        <v>#DIV/0!</v>
      </c>
      <c r="BD669" s="149" t="e">
        <f t="shared" si="353"/>
        <v>#DIV/0!</v>
      </c>
      <c r="BE669" s="149" t="e">
        <f t="shared" si="354"/>
        <v>#DIV/0!</v>
      </c>
      <c r="BF669" s="149" t="e">
        <f t="shared" si="355"/>
        <v>#DIV/0!</v>
      </c>
      <c r="BG669" s="148">
        <f t="shared" si="356"/>
        <v>0</v>
      </c>
      <c r="BH669" s="149" t="e">
        <f t="shared" si="357"/>
        <v>#DIV/0!</v>
      </c>
      <c r="BI669" s="149" t="e">
        <f t="shared" si="358"/>
        <v>#DIV/0!</v>
      </c>
      <c r="BJ669" s="149" t="e">
        <f t="shared" si="359"/>
        <v>#DIV/0!</v>
      </c>
      <c r="BK669" s="149" t="e">
        <f t="shared" si="360"/>
        <v>#DIV/0!</v>
      </c>
      <c r="BL669" s="149" t="e">
        <f t="shared" si="361"/>
        <v>#DIV/0!</v>
      </c>
      <c r="BM669" s="148">
        <f t="shared" si="362"/>
        <v>0</v>
      </c>
      <c r="BN669" s="149" t="e">
        <f t="shared" si="363"/>
        <v>#DIV/0!</v>
      </c>
      <c r="BO669" s="149" t="e">
        <f t="shared" si="364"/>
        <v>#DIV/0!</v>
      </c>
      <c r="BP669" s="149" t="e">
        <f t="shared" si="365"/>
        <v>#DIV/0!</v>
      </c>
      <c r="BQ669" s="149" t="e">
        <f t="shared" si="366"/>
        <v>#DIV/0!</v>
      </c>
      <c r="BR669" s="149" t="e">
        <f t="shared" si="367"/>
        <v>#DIV/0!</v>
      </c>
      <c r="BS669" s="148">
        <f t="shared" si="368"/>
        <v>0</v>
      </c>
      <c r="BT669" s="150"/>
      <c r="BU669" s="150" t="e">
        <f>VLOOKUP(I669,Lists!$D$2:$D$19,1,FALSE)</f>
        <v>#N/A</v>
      </c>
      <c r="BV669" s="150" t="e">
        <f>VLOOKUP($I669,Blends!$B$2:$B$115,1,FALSE)</f>
        <v>#N/A</v>
      </c>
      <c r="BW669" s="150"/>
      <c r="BX669" s="151">
        <f>ROUND(IF($I669="Other HFC Blend",(AA669*$L669*SUMIF(Lists!$E$2:$E$133,'Quarterly Information'!$K669,Exchange_Value)+AA669*$N669*SUMIF(Lists!$E$2:$E$133,'Quarterly Information'!$M669,Exchange_Value)+AA669*$P669*SUMIF(Lists!$E$2:$E$133,'Quarterly Information'!$O669,Exchange_Value)+AA669*$R669*SUMIF(Lists!$E$2:$E$133,'Quarterly Information'!$Q669,Exchange_Value)+AA669*$T669*SUMIF(Lists!$E$2:$E$133,'Quarterly Information'!$S669,Exchange_Value))/1000,AA669*SUMIF(Lists!$E$2:$E$133,$I669,Exchange_Value)/1000),1)</f>
        <v>0</v>
      </c>
      <c r="BY669" s="151">
        <f>ROUND(IF($I669="Other HFC Blend",(AB669*$L669*SUMIF(Lists!$E$2:$E$133,'Quarterly Information'!$K669,Exchange_Value)+AB669*$N669*SUMIF(Lists!$E$2:$E$133,'Quarterly Information'!$M669,Exchange_Value)+AB669*$P669*SUMIF(Lists!$E$2:$E$133,'Quarterly Information'!$O669,Exchange_Value)+AB669*$R669*SUMIF(Lists!$E$2:$E$133,'Quarterly Information'!$Q669,Exchange_Value)+AB669*$T669*SUMIF(Lists!$E$2:$E$133,'Quarterly Information'!$S669,Exchange_Value))/1000,AB669*SUMIF(Lists!$E$2:$E$133,$I669,Exchange_Value)/1000),1)</f>
        <v>0</v>
      </c>
      <c r="BZ669" s="151">
        <f>ROUND(IF($I669="Other HFC Blend",(AC669*$L669*SUMIF(Lists!$E$2:$E$133,'Quarterly Information'!$K669,Exchange_Value)+AC669*$N669*SUMIF(Lists!$E$2:$E$133,'Quarterly Information'!$M669,Exchange_Value)+AC669*$P669*SUMIF(Lists!$E$2:$E$133,'Quarterly Information'!$O669,Exchange_Value)+AC669*$R669*SUMIF(Lists!$E$2:$E$133,'Quarterly Information'!$Q669,Exchange_Value)+AC669*$T669*SUMIF(Lists!$E$2:$E$133,'Quarterly Information'!$S669,Exchange_Value))/1000,AC669*SUMIF(Lists!$E$2:$E$133,$I669,Exchange_Value)/1000),1)</f>
        <v>0</v>
      </c>
      <c r="CA669" s="151">
        <f>ROUND(IF($I669="Other HFC Blend",(AD669*$L669*SUMIF(Lists!$E$2:$E$133,'Quarterly Information'!$K669,Exchange_Value)+AD669*$N669*SUMIF(Lists!$E$2:$E$133,'Quarterly Information'!$M669,Exchange_Value)+AD669*$P669*SUMIF(Lists!$E$2:$E$133,'Quarterly Information'!$O669,Exchange_Value)+AD669*$R669*SUMIF(Lists!$E$2:$E$133,'Quarterly Information'!$Q669,Exchange_Value)+AD669*$T669*SUMIF(Lists!$E$2:$E$133,'Quarterly Information'!$S669,Exchange_Value))/1000,AD669*SUMIF(Lists!$E$2:$E$133,$I669,Exchange_Value)/1000),1)</f>
        <v>0</v>
      </c>
      <c r="CB669" s="151">
        <f>ROUND(IF($I669="Other HFC Blend",(AE669*$L669*SUMIF(Lists!$E$2:$E$133,'Quarterly Information'!$K669,Exchange_Value)+AE669*$N669*SUMIF(Lists!$E$2:$E$133,'Quarterly Information'!$M669,Exchange_Value)+AE669*$P669*SUMIF(Lists!$E$2:$E$133,'Quarterly Information'!$O669,Exchange_Value)+AE669*$R669*SUMIF(Lists!$E$2:$E$133,'Quarterly Information'!$Q669,Exchange_Value)+AE669*$T669*SUMIF(Lists!$E$2:$E$133,'Quarterly Information'!$S669,Exchange_Value))/1000,AE669*SUMIF(Lists!$E$2:$E$133,$I669,Exchange_Value)/1000),1)</f>
        <v>0</v>
      </c>
      <c r="CC669" s="151">
        <f>ROUND(IF($I669="Other HFC Blend",(AF669*$L669*SUMIF(Lists!$E$2:$E$133,'Quarterly Information'!$K669,Exchange_Value)+AF669*$N669*SUMIF(Lists!$E$2:$E$133,'Quarterly Information'!$M669,Exchange_Value)+AF669*$P669*SUMIF(Lists!$E$2:$E$133,'Quarterly Information'!$O669,Exchange_Value)+AF669*$R669*SUMIF(Lists!$E$2:$E$133,'Quarterly Information'!$Q669,Exchange_Value)+AF669*$T669*SUMIF(Lists!$E$2:$E$133,'Quarterly Information'!$S669,Exchange_Value))/1000,AF669*SUMIF(Lists!$E$2:$E$133,$I669,Exchange_Value)/1000),1)</f>
        <v>0</v>
      </c>
    </row>
    <row r="670" spans="1:81" ht="14.1">
      <c r="A670" s="18">
        <v>628</v>
      </c>
      <c r="B670" s="46" t="str">
        <f t="shared" si="369"/>
        <v/>
      </c>
      <c r="C670" s="72"/>
      <c r="D670" s="47"/>
      <c r="E670" s="81"/>
      <c r="F670" s="48"/>
      <c r="G670" s="49"/>
      <c r="H670" s="50"/>
      <c r="I670" s="48"/>
      <c r="J670" s="104"/>
      <c r="K670" s="109"/>
      <c r="L670" s="51"/>
      <c r="M670" s="48"/>
      <c r="N670" s="51"/>
      <c r="O670" s="48"/>
      <c r="P670" s="51"/>
      <c r="Q670" s="69"/>
      <c r="R670" s="51"/>
      <c r="S670" s="69"/>
      <c r="T670" s="110"/>
      <c r="U670" s="107"/>
      <c r="V670" s="48"/>
      <c r="W670" s="52"/>
      <c r="X670" s="48"/>
      <c r="Y670" s="116"/>
      <c r="Z670" s="133"/>
      <c r="AA670" s="131"/>
      <c r="AB670" s="76"/>
      <c r="AC670" s="76"/>
      <c r="AD670" s="76"/>
      <c r="AE670" s="76"/>
      <c r="AF670" s="76"/>
      <c r="AG670" s="145"/>
      <c r="AH670"/>
      <c r="AI670" s="148">
        <f t="shared" si="333"/>
        <v>0</v>
      </c>
      <c r="AJ670" s="148">
        <f t="shared" si="334"/>
        <v>0</v>
      </c>
      <c r="AK670" s="148">
        <f t="shared" si="335"/>
        <v>0</v>
      </c>
      <c r="AL670" s="148">
        <f t="shared" si="336"/>
        <v>0</v>
      </c>
      <c r="AM670" s="148">
        <f t="shared" si="337"/>
        <v>0</v>
      </c>
      <c r="AN670" s="148">
        <f t="shared" si="338"/>
        <v>0</v>
      </c>
      <c r="AO670" s="150"/>
      <c r="AP670" s="149" t="e">
        <f t="shared" si="339"/>
        <v>#DIV/0!</v>
      </c>
      <c r="AQ670" s="149" t="e">
        <f t="shared" si="340"/>
        <v>#DIV/0!</v>
      </c>
      <c r="AR670" s="149" t="e">
        <f t="shared" si="341"/>
        <v>#DIV/0!</v>
      </c>
      <c r="AS670" s="149" t="e">
        <f t="shared" si="342"/>
        <v>#DIV/0!</v>
      </c>
      <c r="AT670" s="149" t="e">
        <f t="shared" si="343"/>
        <v>#DIV/0!</v>
      </c>
      <c r="AU670" s="148">
        <f t="shared" si="344"/>
        <v>0</v>
      </c>
      <c r="AV670" s="149" t="e">
        <f t="shared" si="345"/>
        <v>#DIV/0!</v>
      </c>
      <c r="AW670" s="149" t="e">
        <f t="shared" si="346"/>
        <v>#DIV/0!</v>
      </c>
      <c r="AX670" s="149" t="e">
        <f t="shared" si="347"/>
        <v>#DIV/0!</v>
      </c>
      <c r="AY670" s="149" t="e">
        <f t="shared" si="348"/>
        <v>#DIV/0!</v>
      </c>
      <c r="AZ670" s="149" t="e">
        <f t="shared" si="349"/>
        <v>#DIV/0!</v>
      </c>
      <c r="BA670" s="148">
        <f t="shared" si="350"/>
        <v>0</v>
      </c>
      <c r="BB670" s="149" t="e">
        <f t="shared" si="351"/>
        <v>#DIV/0!</v>
      </c>
      <c r="BC670" s="149" t="e">
        <f t="shared" si="352"/>
        <v>#DIV/0!</v>
      </c>
      <c r="BD670" s="149" t="e">
        <f t="shared" si="353"/>
        <v>#DIV/0!</v>
      </c>
      <c r="BE670" s="149" t="e">
        <f t="shared" si="354"/>
        <v>#DIV/0!</v>
      </c>
      <c r="BF670" s="149" t="e">
        <f t="shared" si="355"/>
        <v>#DIV/0!</v>
      </c>
      <c r="BG670" s="148">
        <f t="shared" si="356"/>
        <v>0</v>
      </c>
      <c r="BH670" s="149" t="e">
        <f t="shared" si="357"/>
        <v>#DIV/0!</v>
      </c>
      <c r="BI670" s="149" t="e">
        <f t="shared" si="358"/>
        <v>#DIV/0!</v>
      </c>
      <c r="BJ670" s="149" t="e">
        <f t="shared" si="359"/>
        <v>#DIV/0!</v>
      </c>
      <c r="BK670" s="149" t="e">
        <f t="shared" si="360"/>
        <v>#DIV/0!</v>
      </c>
      <c r="BL670" s="149" t="e">
        <f t="shared" si="361"/>
        <v>#DIV/0!</v>
      </c>
      <c r="BM670" s="148">
        <f t="shared" si="362"/>
        <v>0</v>
      </c>
      <c r="BN670" s="149" t="e">
        <f t="shared" si="363"/>
        <v>#DIV/0!</v>
      </c>
      <c r="BO670" s="149" t="e">
        <f t="shared" si="364"/>
        <v>#DIV/0!</v>
      </c>
      <c r="BP670" s="149" t="e">
        <f t="shared" si="365"/>
        <v>#DIV/0!</v>
      </c>
      <c r="BQ670" s="149" t="e">
        <f t="shared" si="366"/>
        <v>#DIV/0!</v>
      </c>
      <c r="BR670" s="149" t="e">
        <f t="shared" si="367"/>
        <v>#DIV/0!</v>
      </c>
      <c r="BS670" s="148">
        <f t="shared" si="368"/>
        <v>0</v>
      </c>
      <c r="BT670" s="150"/>
      <c r="BU670" s="150" t="e">
        <f>VLOOKUP(I670,Lists!$D$2:$D$19,1,FALSE)</f>
        <v>#N/A</v>
      </c>
      <c r="BV670" s="150" t="e">
        <f>VLOOKUP($I670,Blends!$B$2:$B$115,1,FALSE)</f>
        <v>#N/A</v>
      </c>
      <c r="BW670" s="150"/>
      <c r="BX670" s="151">
        <f>ROUND(IF($I670="Other HFC Blend",(AA670*$L670*SUMIF(Lists!$E$2:$E$133,'Quarterly Information'!$K670,Exchange_Value)+AA670*$N670*SUMIF(Lists!$E$2:$E$133,'Quarterly Information'!$M670,Exchange_Value)+AA670*$P670*SUMIF(Lists!$E$2:$E$133,'Quarterly Information'!$O670,Exchange_Value)+AA670*$R670*SUMIF(Lists!$E$2:$E$133,'Quarterly Information'!$Q670,Exchange_Value)+AA670*$T670*SUMIF(Lists!$E$2:$E$133,'Quarterly Information'!$S670,Exchange_Value))/1000,AA670*SUMIF(Lists!$E$2:$E$133,$I670,Exchange_Value)/1000),1)</f>
        <v>0</v>
      </c>
      <c r="BY670" s="151">
        <f>ROUND(IF($I670="Other HFC Blend",(AB670*$L670*SUMIF(Lists!$E$2:$E$133,'Quarterly Information'!$K670,Exchange_Value)+AB670*$N670*SUMIF(Lists!$E$2:$E$133,'Quarterly Information'!$M670,Exchange_Value)+AB670*$P670*SUMIF(Lists!$E$2:$E$133,'Quarterly Information'!$O670,Exchange_Value)+AB670*$R670*SUMIF(Lists!$E$2:$E$133,'Quarterly Information'!$Q670,Exchange_Value)+AB670*$T670*SUMIF(Lists!$E$2:$E$133,'Quarterly Information'!$S670,Exchange_Value))/1000,AB670*SUMIF(Lists!$E$2:$E$133,$I670,Exchange_Value)/1000),1)</f>
        <v>0</v>
      </c>
      <c r="BZ670" s="151">
        <f>ROUND(IF($I670="Other HFC Blend",(AC670*$L670*SUMIF(Lists!$E$2:$E$133,'Quarterly Information'!$K670,Exchange_Value)+AC670*$N670*SUMIF(Lists!$E$2:$E$133,'Quarterly Information'!$M670,Exchange_Value)+AC670*$P670*SUMIF(Lists!$E$2:$E$133,'Quarterly Information'!$O670,Exchange_Value)+AC670*$R670*SUMIF(Lists!$E$2:$E$133,'Quarterly Information'!$Q670,Exchange_Value)+AC670*$T670*SUMIF(Lists!$E$2:$E$133,'Quarterly Information'!$S670,Exchange_Value))/1000,AC670*SUMIF(Lists!$E$2:$E$133,$I670,Exchange_Value)/1000),1)</f>
        <v>0</v>
      </c>
      <c r="CA670" s="151">
        <f>ROUND(IF($I670="Other HFC Blend",(AD670*$L670*SUMIF(Lists!$E$2:$E$133,'Quarterly Information'!$K670,Exchange_Value)+AD670*$N670*SUMIF(Lists!$E$2:$E$133,'Quarterly Information'!$M670,Exchange_Value)+AD670*$P670*SUMIF(Lists!$E$2:$E$133,'Quarterly Information'!$O670,Exchange_Value)+AD670*$R670*SUMIF(Lists!$E$2:$E$133,'Quarterly Information'!$Q670,Exchange_Value)+AD670*$T670*SUMIF(Lists!$E$2:$E$133,'Quarterly Information'!$S670,Exchange_Value))/1000,AD670*SUMIF(Lists!$E$2:$E$133,$I670,Exchange_Value)/1000),1)</f>
        <v>0</v>
      </c>
      <c r="CB670" s="151">
        <f>ROUND(IF($I670="Other HFC Blend",(AE670*$L670*SUMIF(Lists!$E$2:$E$133,'Quarterly Information'!$K670,Exchange_Value)+AE670*$N670*SUMIF(Lists!$E$2:$E$133,'Quarterly Information'!$M670,Exchange_Value)+AE670*$P670*SUMIF(Lists!$E$2:$E$133,'Quarterly Information'!$O670,Exchange_Value)+AE670*$R670*SUMIF(Lists!$E$2:$E$133,'Quarterly Information'!$Q670,Exchange_Value)+AE670*$T670*SUMIF(Lists!$E$2:$E$133,'Quarterly Information'!$S670,Exchange_Value))/1000,AE670*SUMIF(Lists!$E$2:$E$133,$I670,Exchange_Value)/1000),1)</f>
        <v>0</v>
      </c>
      <c r="CC670" s="151">
        <f>ROUND(IF($I670="Other HFC Blend",(AF670*$L670*SUMIF(Lists!$E$2:$E$133,'Quarterly Information'!$K670,Exchange_Value)+AF670*$N670*SUMIF(Lists!$E$2:$E$133,'Quarterly Information'!$M670,Exchange_Value)+AF670*$P670*SUMIF(Lists!$E$2:$E$133,'Quarterly Information'!$O670,Exchange_Value)+AF670*$R670*SUMIF(Lists!$E$2:$E$133,'Quarterly Information'!$Q670,Exchange_Value)+AF670*$T670*SUMIF(Lists!$E$2:$E$133,'Quarterly Information'!$S670,Exchange_Value))/1000,AF670*SUMIF(Lists!$E$2:$E$133,$I670,Exchange_Value)/1000),1)</f>
        <v>0</v>
      </c>
    </row>
    <row r="671" spans="1:81" ht="14.1">
      <c r="A671" s="18">
        <v>629</v>
      </c>
      <c r="B671" s="46" t="str">
        <f t="shared" si="369"/>
        <v/>
      </c>
      <c r="C671" s="72"/>
      <c r="D671" s="47"/>
      <c r="E671" s="81"/>
      <c r="F671" s="48"/>
      <c r="G671" s="49"/>
      <c r="H671" s="50"/>
      <c r="I671" s="48"/>
      <c r="J671" s="104"/>
      <c r="K671" s="109"/>
      <c r="L671" s="51"/>
      <c r="M671" s="48"/>
      <c r="N671" s="51"/>
      <c r="O671" s="48"/>
      <c r="P671" s="51"/>
      <c r="Q671" s="69"/>
      <c r="R671" s="51"/>
      <c r="S671" s="69"/>
      <c r="T671" s="110"/>
      <c r="U671" s="107"/>
      <c r="V671" s="48"/>
      <c r="W671" s="52"/>
      <c r="X671" s="48"/>
      <c r="Y671" s="116"/>
      <c r="Z671" s="133"/>
      <c r="AA671" s="131"/>
      <c r="AB671" s="76"/>
      <c r="AC671" s="76"/>
      <c r="AD671" s="76"/>
      <c r="AE671" s="76"/>
      <c r="AF671" s="76"/>
      <c r="AG671" s="145"/>
      <c r="AH671"/>
      <c r="AI671" s="148">
        <f t="shared" si="333"/>
        <v>0</v>
      </c>
      <c r="AJ671" s="148">
        <f t="shared" si="334"/>
        <v>0</v>
      </c>
      <c r="AK671" s="148">
        <f t="shared" si="335"/>
        <v>0</v>
      </c>
      <c r="AL671" s="148">
        <f t="shared" si="336"/>
        <v>0</v>
      </c>
      <c r="AM671" s="148">
        <f t="shared" si="337"/>
        <v>0</v>
      </c>
      <c r="AN671" s="148">
        <f t="shared" si="338"/>
        <v>0</v>
      </c>
      <c r="AO671" s="150"/>
      <c r="AP671" s="149" t="e">
        <f t="shared" si="339"/>
        <v>#DIV/0!</v>
      </c>
      <c r="AQ671" s="149" t="e">
        <f t="shared" si="340"/>
        <v>#DIV/0!</v>
      </c>
      <c r="AR671" s="149" t="e">
        <f t="shared" si="341"/>
        <v>#DIV/0!</v>
      </c>
      <c r="AS671" s="149" t="e">
        <f t="shared" si="342"/>
        <v>#DIV/0!</v>
      </c>
      <c r="AT671" s="149" t="e">
        <f t="shared" si="343"/>
        <v>#DIV/0!</v>
      </c>
      <c r="AU671" s="148">
        <f t="shared" si="344"/>
        <v>0</v>
      </c>
      <c r="AV671" s="149" t="e">
        <f t="shared" si="345"/>
        <v>#DIV/0!</v>
      </c>
      <c r="AW671" s="149" t="e">
        <f t="shared" si="346"/>
        <v>#DIV/0!</v>
      </c>
      <c r="AX671" s="149" t="e">
        <f t="shared" si="347"/>
        <v>#DIV/0!</v>
      </c>
      <c r="AY671" s="149" t="e">
        <f t="shared" si="348"/>
        <v>#DIV/0!</v>
      </c>
      <c r="AZ671" s="149" t="e">
        <f t="shared" si="349"/>
        <v>#DIV/0!</v>
      </c>
      <c r="BA671" s="148">
        <f t="shared" si="350"/>
        <v>0</v>
      </c>
      <c r="BB671" s="149" t="e">
        <f t="shared" si="351"/>
        <v>#DIV/0!</v>
      </c>
      <c r="BC671" s="149" t="e">
        <f t="shared" si="352"/>
        <v>#DIV/0!</v>
      </c>
      <c r="BD671" s="149" t="e">
        <f t="shared" si="353"/>
        <v>#DIV/0!</v>
      </c>
      <c r="BE671" s="149" t="e">
        <f t="shared" si="354"/>
        <v>#DIV/0!</v>
      </c>
      <c r="BF671" s="149" t="e">
        <f t="shared" si="355"/>
        <v>#DIV/0!</v>
      </c>
      <c r="BG671" s="148">
        <f t="shared" si="356"/>
        <v>0</v>
      </c>
      <c r="BH671" s="149" t="e">
        <f t="shared" si="357"/>
        <v>#DIV/0!</v>
      </c>
      <c r="BI671" s="149" t="e">
        <f t="shared" si="358"/>
        <v>#DIV/0!</v>
      </c>
      <c r="BJ671" s="149" t="e">
        <f t="shared" si="359"/>
        <v>#DIV/0!</v>
      </c>
      <c r="BK671" s="149" t="e">
        <f t="shared" si="360"/>
        <v>#DIV/0!</v>
      </c>
      <c r="BL671" s="149" t="e">
        <f t="shared" si="361"/>
        <v>#DIV/0!</v>
      </c>
      <c r="BM671" s="148">
        <f t="shared" si="362"/>
        <v>0</v>
      </c>
      <c r="BN671" s="149" t="e">
        <f t="shared" si="363"/>
        <v>#DIV/0!</v>
      </c>
      <c r="BO671" s="149" t="e">
        <f t="shared" si="364"/>
        <v>#DIV/0!</v>
      </c>
      <c r="BP671" s="149" t="e">
        <f t="shared" si="365"/>
        <v>#DIV/0!</v>
      </c>
      <c r="BQ671" s="149" t="e">
        <f t="shared" si="366"/>
        <v>#DIV/0!</v>
      </c>
      <c r="BR671" s="149" t="e">
        <f t="shared" si="367"/>
        <v>#DIV/0!</v>
      </c>
      <c r="BS671" s="148">
        <f t="shared" si="368"/>
        <v>0</v>
      </c>
      <c r="BT671" s="150"/>
      <c r="BU671" s="150" t="e">
        <f>VLOOKUP(I671,Lists!$D$2:$D$19,1,FALSE)</f>
        <v>#N/A</v>
      </c>
      <c r="BV671" s="150" t="e">
        <f>VLOOKUP($I671,Blends!$B$2:$B$115,1,FALSE)</f>
        <v>#N/A</v>
      </c>
      <c r="BW671" s="150"/>
      <c r="BX671" s="151">
        <f>ROUND(IF($I671="Other HFC Blend",(AA671*$L671*SUMIF(Lists!$E$2:$E$133,'Quarterly Information'!$K671,Exchange_Value)+AA671*$N671*SUMIF(Lists!$E$2:$E$133,'Quarterly Information'!$M671,Exchange_Value)+AA671*$P671*SUMIF(Lists!$E$2:$E$133,'Quarterly Information'!$O671,Exchange_Value)+AA671*$R671*SUMIF(Lists!$E$2:$E$133,'Quarterly Information'!$Q671,Exchange_Value)+AA671*$T671*SUMIF(Lists!$E$2:$E$133,'Quarterly Information'!$S671,Exchange_Value))/1000,AA671*SUMIF(Lists!$E$2:$E$133,$I671,Exchange_Value)/1000),1)</f>
        <v>0</v>
      </c>
      <c r="BY671" s="151">
        <f>ROUND(IF($I671="Other HFC Blend",(AB671*$L671*SUMIF(Lists!$E$2:$E$133,'Quarterly Information'!$K671,Exchange_Value)+AB671*$N671*SUMIF(Lists!$E$2:$E$133,'Quarterly Information'!$M671,Exchange_Value)+AB671*$P671*SUMIF(Lists!$E$2:$E$133,'Quarterly Information'!$O671,Exchange_Value)+AB671*$R671*SUMIF(Lists!$E$2:$E$133,'Quarterly Information'!$Q671,Exchange_Value)+AB671*$T671*SUMIF(Lists!$E$2:$E$133,'Quarterly Information'!$S671,Exchange_Value))/1000,AB671*SUMIF(Lists!$E$2:$E$133,$I671,Exchange_Value)/1000),1)</f>
        <v>0</v>
      </c>
      <c r="BZ671" s="151">
        <f>ROUND(IF($I671="Other HFC Blend",(AC671*$L671*SUMIF(Lists!$E$2:$E$133,'Quarterly Information'!$K671,Exchange_Value)+AC671*$N671*SUMIF(Lists!$E$2:$E$133,'Quarterly Information'!$M671,Exchange_Value)+AC671*$P671*SUMIF(Lists!$E$2:$E$133,'Quarterly Information'!$O671,Exchange_Value)+AC671*$R671*SUMIF(Lists!$E$2:$E$133,'Quarterly Information'!$Q671,Exchange_Value)+AC671*$T671*SUMIF(Lists!$E$2:$E$133,'Quarterly Information'!$S671,Exchange_Value))/1000,AC671*SUMIF(Lists!$E$2:$E$133,$I671,Exchange_Value)/1000),1)</f>
        <v>0</v>
      </c>
      <c r="CA671" s="151">
        <f>ROUND(IF($I671="Other HFC Blend",(AD671*$L671*SUMIF(Lists!$E$2:$E$133,'Quarterly Information'!$K671,Exchange_Value)+AD671*$N671*SUMIF(Lists!$E$2:$E$133,'Quarterly Information'!$M671,Exchange_Value)+AD671*$P671*SUMIF(Lists!$E$2:$E$133,'Quarterly Information'!$O671,Exchange_Value)+AD671*$R671*SUMIF(Lists!$E$2:$E$133,'Quarterly Information'!$Q671,Exchange_Value)+AD671*$T671*SUMIF(Lists!$E$2:$E$133,'Quarterly Information'!$S671,Exchange_Value))/1000,AD671*SUMIF(Lists!$E$2:$E$133,$I671,Exchange_Value)/1000),1)</f>
        <v>0</v>
      </c>
      <c r="CB671" s="151">
        <f>ROUND(IF($I671="Other HFC Blend",(AE671*$L671*SUMIF(Lists!$E$2:$E$133,'Quarterly Information'!$K671,Exchange_Value)+AE671*$N671*SUMIF(Lists!$E$2:$E$133,'Quarterly Information'!$M671,Exchange_Value)+AE671*$P671*SUMIF(Lists!$E$2:$E$133,'Quarterly Information'!$O671,Exchange_Value)+AE671*$R671*SUMIF(Lists!$E$2:$E$133,'Quarterly Information'!$Q671,Exchange_Value)+AE671*$T671*SUMIF(Lists!$E$2:$E$133,'Quarterly Information'!$S671,Exchange_Value))/1000,AE671*SUMIF(Lists!$E$2:$E$133,$I671,Exchange_Value)/1000),1)</f>
        <v>0</v>
      </c>
      <c r="CC671" s="151">
        <f>ROUND(IF($I671="Other HFC Blend",(AF671*$L671*SUMIF(Lists!$E$2:$E$133,'Quarterly Information'!$K671,Exchange_Value)+AF671*$N671*SUMIF(Lists!$E$2:$E$133,'Quarterly Information'!$M671,Exchange_Value)+AF671*$P671*SUMIF(Lists!$E$2:$E$133,'Quarterly Information'!$O671,Exchange_Value)+AF671*$R671*SUMIF(Lists!$E$2:$E$133,'Quarterly Information'!$Q671,Exchange_Value)+AF671*$T671*SUMIF(Lists!$E$2:$E$133,'Quarterly Information'!$S671,Exchange_Value))/1000,AF671*SUMIF(Lists!$E$2:$E$133,$I671,Exchange_Value)/1000),1)</f>
        <v>0</v>
      </c>
    </row>
    <row r="672" spans="1:81" ht="14.1">
      <c r="A672" s="18">
        <v>630</v>
      </c>
      <c r="B672" s="46" t="str">
        <f t="shared" si="369"/>
        <v/>
      </c>
      <c r="C672" s="72"/>
      <c r="D672" s="47"/>
      <c r="E672" s="81"/>
      <c r="F672" s="48"/>
      <c r="G672" s="49"/>
      <c r="H672" s="50"/>
      <c r="I672" s="48"/>
      <c r="J672" s="104"/>
      <c r="K672" s="109"/>
      <c r="L672" s="51"/>
      <c r="M672" s="48"/>
      <c r="N672" s="51"/>
      <c r="O672" s="48"/>
      <c r="P672" s="51"/>
      <c r="Q672" s="69"/>
      <c r="R672" s="51"/>
      <c r="S672" s="69"/>
      <c r="T672" s="110"/>
      <c r="U672" s="107"/>
      <c r="V672" s="48"/>
      <c r="W672" s="52"/>
      <c r="X672" s="48"/>
      <c r="Y672" s="116"/>
      <c r="Z672" s="133"/>
      <c r="AA672" s="131"/>
      <c r="AB672" s="76"/>
      <c r="AC672" s="76"/>
      <c r="AD672" s="76"/>
      <c r="AE672" s="76"/>
      <c r="AF672" s="76"/>
      <c r="AG672" s="145"/>
      <c r="AH672"/>
      <c r="AI672" s="148">
        <f t="shared" si="333"/>
        <v>0</v>
      </c>
      <c r="AJ672" s="148">
        <f t="shared" si="334"/>
        <v>0</v>
      </c>
      <c r="AK672" s="148">
        <f t="shared" si="335"/>
        <v>0</v>
      </c>
      <c r="AL672" s="148">
        <f t="shared" si="336"/>
        <v>0</v>
      </c>
      <c r="AM672" s="148">
        <f t="shared" si="337"/>
        <v>0</v>
      </c>
      <c r="AN672" s="148">
        <f t="shared" si="338"/>
        <v>0</v>
      </c>
      <c r="AO672" s="150"/>
      <c r="AP672" s="149" t="e">
        <f t="shared" si="339"/>
        <v>#DIV/0!</v>
      </c>
      <c r="AQ672" s="149" t="e">
        <f t="shared" si="340"/>
        <v>#DIV/0!</v>
      </c>
      <c r="AR672" s="149" t="e">
        <f t="shared" si="341"/>
        <v>#DIV/0!</v>
      </c>
      <c r="AS672" s="149" t="e">
        <f t="shared" si="342"/>
        <v>#DIV/0!</v>
      </c>
      <c r="AT672" s="149" t="e">
        <f t="shared" si="343"/>
        <v>#DIV/0!</v>
      </c>
      <c r="AU672" s="148">
        <f t="shared" si="344"/>
        <v>0</v>
      </c>
      <c r="AV672" s="149" t="e">
        <f t="shared" si="345"/>
        <v>#DIV/0!</v>
      </c>
      <c r="AW672" s="149" t="e">
        <f t="shared" si="346"/>
        <v>#DIV/0!</v>
      </c>
      <c r="AX672" s="149" t="e">
        <f t="shared" si="347"/>
        <v>#DIV/0!</v>
      </c>
      <c r="AY672" s="149" t="e">
        <f t="shared" si="348"/>
        <v>#DIV/0!</v>
      </c>
      <c r="AZ672" s="149" t="e">
        <f t="shared" si="349"/>
        <v>#DIV/0!</v>
      </c>
      <c r="BA672" s="148">
        <f t="shared" si="350"/>
        <v>0</v>
      </c>
      <c r="BB672" s="149" t="e">
        <f t="shared" si="351"/>
        <v>#DIV/0!</v>
      </c>
      <c r="BC672" s="149" t="e">
        <f t="shared" si="352"/>
        <v>#DIV/0!</v>
      </c>
      <c r="BD672" s="149" t="e">
        <f t="shared" si="353"/>
        <v>#DIV/0!</v>
      </c>
      <c r="BE672" s="149" t="e">
        <f t="shared" si="354"/>
        <v>#DIV/0!</v>
      </c>
      <c r="BF672" s="149" t="e">
        <f t="shared" si="355"/>
        <v>#DIV/0!</v>
      </c>
      <c r="BG672" s="148">
        <f t="shared" si="356"/>
        <v>0</v>
      </c>
      <c r="BH672" s="149" t="e">
        <f t="shared" si="357"/>
        <v>#DIV/0!</v>
      </c>
      <c r="BI672" s="149" t="e">
        <f t="shared" si="358"/>
        <v>#DIV/0!</v>
      </c>
      <c r="BJ672" s="149" t="e">
        <f t="shared" si="359"/>
        <v>#DIV/0!</v>
      </c>
      <c r="BK672" s="149" t="e">
        <f t="shared" si="360"/>
        <v>#DIV/0!</v>
      </c>
      <c r="BL672" s="149" t="e">
        <f t="shared" si="361"/>
        <v>#DIV/0!</v>
      </c>
      <c r="BM672" s="148">
        <f t="shared" si="362"/>
        <v>0</v>
      </c>
      <c r="BN672" s="149" t="e">
        <f t="shared" si="363"/>
        <v>#DIV/0!</v>
      </c>
      <c r="BO672" s="149" t="e">
        <f t="shared" si="364"/>
        <v>#DIV/0!</v>
      </c>
      <c r="BP672" s="149" t="e">
        <f t="shared" si="365"/>
        <v>#DIV/0!</v>
      </c>
      <c r="BQ672" s="149" t="e">
        <f t="shared" si="366"/>
        <v>#DIV/0!</v>
      </c>
      <c r="BR672" s="149" t="e">
        <f t="shared" si="367"/>
        <v>#DIV/0!</v>
      </c>
      <c r="BS672" s="148">
        <f t="shared" si="368"/>
        <v>0</v>
      </c>
      <c r="BT672" s="150"/>
      <c r="BU672" s="150" t="e">
        <f>VLOOKUP(I672,Lists!$D$2:$D$19,1,FALSE)</f>
        <v>#N/A</v>
      </c>
      <c r="BV672" s="150" t="e">
        <f>VLOOKUP($I672,Blends!$B$2:$B$115,1,FALSE)</f>
        <v>#N/A</v>
      </c>
      <c r="BW672" s="150"/>
      <c r="BX672" s="151">
        <f>ROUND(IF($I672="Other HFC Blend",(AA672*$L672*SUMIF(Lists!$E$2:$E$133,'Quarterly Information'!$K672,Exchange_Value)+AA672*$N672*SUMIF(Lists!$E$2:$E$133,'Quarterly Information'!$M672,Exchange_Value)+AA672*$P672*SUMIF(Lists!$E$2:$E$133,'Quarterly Information'!$O672,Exchange_Value)+AA672*$R672*SUMIF(Lists!$E$2:$E$133,'Quarterly Information'!$Q672,Exchange_Value)+AA672*$T672*SUMIF(Lists!$E$2:$E$133,'Quarterly Information'!$S672,Exchange_Value))/1000,AA672*SUMIF(Lists!$E$2:$E$133,$I672,Exchange_Value)/1000),1)</f>
        <v>0</v>
      </c>
      <c r="BY672" s="151">
        <f>ROUND(IF($I672="Other HFC Blend",(AB672*$L672*SUMIF(Lists!$E$2:$E$133,'Quarterly Information'!$K672,Exchange_Value)+AB672*$N672*SUMIF(Lists!$E$2:$E$133,'Quarterly Information'!$M672,Exchange_Value)+AB672*$P672*SUMIF(Lists!$E$2:$E$133,'Quarterly Information'!$O672,Exchange_Value)+AB672*$R672*SUMIF(Lists!$E$2:$E$133,'Quarterly Information'!$Q672,Exchange_Value)+AB672*$T672*SUMIF(Lists!$E$2:$E$133,'Quarterly Information'!$S672,Exchange_Value))/1000,AB672*SUMIF(Lists!$E$2:$E$133,$I672,Exchange_Value)/1000),1)</f>
        <v>0</v>
      </c>
      <c r="BZ672" s="151">
        <f>ROUND(IF($I672="Other HFC Blend",(AC672*$L672*SUMIF(Lists!$E$2:$E$133,'Quarterly Information'!$K672,Exchange_Value)+AC672*$N672*SUMIF(Lists!$E$2:$E$133,'Quarterly Information'!$M672,Exchange_Value)+AC672*$P672*SUMIF(Lists!$E$2:$E$133,'Quarterly Information'!$O672,Exchange_Value)+AC672*$R672*SUMIF(Lists!$E$2:$E$133,'Quarterly Information'!$Q672,Exchange_Value)+AC672*$T672*SUMIF(Lists!$E$2:$E$133,'Quarterly Information'!$S672,Exchange_Value))/1000,AC672*SUMIF(Lists!$E$2:$E$133,$I672,Exchange_Value)/1000),1)</f>
        <v>0</v>
      </c>
      <c r="CA672" s="151">
        <f>ROUND(IF($I672="Other HFC Blend",(AD672*$L672*SUMIF(Lists!$E$2:$E$133,'Quarterly Information'!$K672,Exchange_Value)+AD672*$N672*SUMIF(Lists!$E$2:$E$133,'Quarterly Information'!$M672,Exchange_Value)+AD672*$P672*SUMIF(Lists!$E$2:$E$133,'Quarterly Information'!$O672,Exchange_Value)+AD672*$R672*SUMIF(Lists!$E$2:$E$133,'Quarterly Information'!$Q672,Exchange_Value)+AD672*$T672*SUMIF(Lists!$E$2:$E$133,'Quarterly Information'!$S672,Exchange_Value))/1000,AD672*SUMIF(Lists!$E$2:$E$133,$I672,Exchange_Value)/1000),1)</f>
        <v>0</v>
      </c>
      <c r="CB672" s="151">
        <f>ROUND(IF($I672="Other HFC Blend",(AE672*$L672*SUMIF(Lists!$E$2:$E$133,'Quarterly Information'!$K672,Exchange_Value)+AE672*$N672*SUMIF(Lists!$E$2:$E$133,'Quarterly Information'!$M672,Exchange_Value)+AE672*$P672*SUMIF(Lists!$E$2:$E$133,'Quarterly Information'!$O672,Exchange_Value)+AE672*$R672*SUMIF(Lists!$E$2:$E$133,'Quarterly Information'!$Q672,Exchange_Value)+AE672*$T672*SUMIF(Lists!$E$2:$E$133,'Quarterly Information'!$S672,Exchange_Value))/1000,AE672*SUMIF(Lists!$E$2:$E$133,$I672,Exchange_Value)/1000),1)</f>
        <v>0</v>
      </c>
      <c r="CC672" s="151">
        <f>ROUND(IF($I672="Other HFC Blend",(AF672*$L672*SUMIF(Lists!$E$2:$E$133,'Quarterly Information'!$K672,Exchange_Value)+AF672*$N672*SUMIF(Lists!$E$2:$E$133,'Quarterly Information'!$M672,Exchange_Value)+AF672*$P672*SUMIF(Lists!$E$2:$E$133,'Quarterly Information'!$O672,Exchange_Value)+AF672*$R672*SUMIF(Lists!$E$2:$E$133,'Quarterly Information'!$Q672,Exchange_Value)+AF672*$T672*SUMIF(Lists!$E$2:$E$133,'Quarterly Information'!$S672,Exchange_Value))/1000,AF672*SUMIF(Lists!$E$2:$E$133,$I672,Exchange_Value)/1000),1)</f>
        <v>0</v>
      </c>
    </row>
    <row r="673" spans="1:81" ht="14.1">
      <c r="A673" s="18">
        <v>631</v>
      </c>
      <c r="B673" s="46" t="str">
        <f t="shared" si="369"/>
        <v/>
      </c>
      <c r="C673" s="72"/>
      <c r="D673" s="47"/>
      <c r="E673" s="81"/>
      <c r="F673" s="48"/>
      <c r="G673" s="49"/>
      <c r="H673" s="50"/>
      <c r="I673" s="48"/>
      <c r="J673" s="104"/>
      <c r="K673" s="109"/>
      <c r="L673" s="51"/>
      <c r="M673" s="48"/>
      <c r="N673" s="51"/>
      <c r="O673" s="48"/>
      <c r="P673" s="51"/>
      <c r="Q673" s="69"/>
      <c r="R673" s="51"/>
      <c r="S673" s="69"/>
      <c r="T673" s="110"/>
      <c r="U673" s="107"/>
      <c r="V673" s="48"/>
      <c r="W673" s="52"/>
      <c r="X673" s="48"/>
      <c r="Y673" s="116"/>
      <c r="Z673" s="133"/>
      <c r="AA673" s="131"/>
      <c r="AB673" s="76"/>
      <c r="AC673" s="76"/>
      <c r="AD673" s="76"/>
      <c r="AE673" s="76"/>
      <c r="AF673" s="76"/>
      <c r="AG673" s="145"/>
      <c r="AH673"/>
      <c r="AI673" s="148">
        <f t="shared" si="333"/>
        <v>0</v>
      </c>
      <c r="AJ673" s="148">
        <f t="shared" si="334"/>
        <v>0</v>
      </c>
      <c r="AK673" s="148">
        <f t="shared" si="335"/>
        <v>0</v>
      </c>
      <c r="AL673" s="148">
        <f t="shared" si="336"/>
        <v>0</v>
      </c>
      <c r="AM673" s="148">
        <f t="shared" si="337"/>
        <v>0</v>
      </c>
      <c r="AN673" s="148">
        <f t="shared" si="338"/>
        <v>0</v>
      </c>
      <c r="AO673" s="150"/>
      <c r="AP673" s="149" t="e">
        <f t="shared" si="339"/>
        <v>#DIV/0!</v>
      </c>
      <c r="AQ673" s="149" t="e">
        <f t="shared" si="340"/>
        <v>#DIV/0!</v>
      </c>
      <c r="AR673" s="149" t="e">
        <f t="shared" si="341"/>
        <v>#DIV/0!</v>
      </c>
      <c r="AS673" s="149" t="e">
        <f t="shared" si="342"/>
        <v>#DIV/0!</v>
      </c>
      <c r="AT673" s="149" t="e">
        <f t="shared" si="343"/>
        <v>#DIV/0!</v>
      </c>
      <c r="AU673" s="148">
        <f t="shared" si="344"/>
        <v>0</v>
      </c>
      <c r="AV673" s="149" t="e">
        <f t="shared" si="345"/>
        <v>#DIV/0!</v>
      </c>
      <c r="AW673" s="149" t="e">
        <f t="shared" si="346"/>
        <v>#DIV/0!</v>
      </c>
      <c r="AX673" s="149" t="e">
        <f t="shared" si="347"/>
        <v>#DIV/0!</v>
      </c>
      <c r="AY673" s="149" t="e">
        <f t="shared" si="348"/>
        <v>#DIV/0!</v>
      </c>
      <c r="AZ673" s="149" t="e">
        <f t="shared" si="349"/>
        <v>#DIV/0!</v>
      </c>
      <c r="BA673" s="148">
        <f t="shared" si="350"/>
        <v>0</v>
      </c>
      <c r="BB673" s="149" t="e">
        <f t="shared" si="351"/>
        <v>#DIV/0!</v>
      </c>
      <c r="BC673" s="149" t="e">
        <f t="shared" si="352"/>
        <v>#DIV/0!</v>
      </c>
      <c r="BD673" s="149" t="e">
        <f t="shared" si="353"/>
        <v>#DIV/0!</v>
      </c>
      <c r="BE673" s="149" t="e">
        <f t="shared" si="354"/>
        <v>#DIV/0!</v>
      </c>
      <c r="BF673" s="149" t="e">
        <f t="shared" si="355"/>
        <v>#DIV/0!</v>
      </c>
      <c r="BG673" s="148">
        <f t="shared" si="356"/>
        <v>0</v>
      </c>
      <c r="BH673" s="149" t="e">
        <f t="shared" si="357"/>
        <v>#DIV/0!</v>
      </c>
      <c r="BI673" s="149" t="e">
        <f t="shared" si="358"/>
        <v>#DIV/0!</v>
      </c>
      <c r="BJ673" s="149" t="e">
        <f t="shared" si="359"/>
        <v>#DIV/0!</v>
      </c>
      <c r="BK673" s="149" t="e">
        <f t="shared" si="360"/>
        <v>#DIV/0!</v>
      </c>
      <c r="BL673" s="149" t="e">
        <f t="shared" si="361"/>
        <v>#DIV/0!</v>
      </c>
      <c r="BM673" s="148">
        <f t="shared" si="362"/>
        <v>0</v>
      </c>
      <c r="BN673" s="149" t="e">
        <f t="shared" si="363"/>
        <v>#DIV/0!</v>
      </c>
      <c r="BO673" s="149" t="e">
        <f t="shared" si="364"/>
        <v>#DIV/0!</v>
      </c>
      <c r="BP673" s="149" t="e">
        <f t="shared" si="365"/>
        <v>#DIV/0!</v>
      </c>
      <c r="BQ673" s="149" t="e">
        <f t="shared" si="366"/>
        <v>#DIV/0!</v>
      </c>
      <c r="BR673" s="149" t="e">
        <f t="shared" si="367"/>
        <v>#DIV/0!</v>
      </c>
      <c r="BS673" s="148">
        <f t="shared" si="368"/>
        <v>0</v>
      </c>
      <c r="BT673" s="150"/>
      <c r="BU673" s="150" t="e">
        <f>VLOOKUP(I673,Lists!$D$2:$D$19,1,FALSE)</f>
        <v>#N/A</v>
      </c>
      <c r="BV673" s="150" t="e">
        <f>VLOOKUP($I673,Blends!$B$2:$B$115,1,FALSE)</f>
        <v>#N/A</v>
      </c>
      <c r="BW673" s="150"/>
      <c r="BX673" s="151">
        <f>ROUND(IF($I673="Other HFC Blend",(AA673*$L673*SUMIF(Lists!$E$2:$E$133,'Quarterly Information'!$K673,Exchange_Value)+AA673*$N673*SUMIF(Lists!$E$2:$E$133,'Quarterly Information'!$M673,Exchange_Value)+AA673*$P673*SUMIF(Lists!$E$2:$E$133,'Quarterly Information'!$O673,Exchange_Value)+AA673*$R673*SUMIF(Lists!$E$2:$E$133,'Quarterly Information'!$Q673,Exchange_Value)+AA673*$T673*SUMIF(Lists!$E$2:$E$133,'Quarterly Information'!$S673,Exchange_Value))/1000,AA673*SUMIF(Lists!$E$2:$E$133,$I673,Exchange_Value)/1000),1)</f>
        <v>0</v>
      </c>
      <c r="BY673" s="151">
        <f>ROUND(IF($I673="Other HFC Blend",(AB673*$L673*SUMIF(Lists!$E$2:$E$133,'Quarterly Information'!$K673,Exchange_Value)+AB673*$N673*SUMIF(Lists!$E$2:$E$133,'Quarterly Information'!$M673,Exchange_Value)+AB673*$P673*SUMIF(Lists!$E$2:$E$133,'Quarterly Information'!$O673,Exchange_Value)+AB673*$R673*SUMIF(Lists!$E$2:$E$133,'Quarterly Information'!$Q673,Exchange_Value)+AB673*$T673*SUMIF(Lists!$E$2:$E$133,'Quarterly Information'!$S673,Exchange_Value))/1000,AB673*SUMIF(Lists!$E$2:$E$133,$I673,Exchange_Value)/1000),1)</f>
        <v>0</v>
      </c>
      <c r="BZ673" s="151">
        <f>ROUND(IF($I673="Other HFC Blend",(AC673*$L673*SUMIF(Lists!$E$2:$E$133,'Quarterly Information'!$K673,Exchange_Value)+AC673*$N673*SUMIF(Lists!$E$2:$E$133,'Quarterly Information'!$M673,Exchange_Value)+AC673*$P673*SUMIF(Lists!$E$2:$E$133,'Quarterly Information'!$O673,Exchange_Value)+AC673*$R673*SUMIF(Lists!$E$2:$E$133,'Quarterly Information'!$Q673,Exchange_Value)+AC673*$T673*SUMIF(Lists!$E$2:$E$133,'Quarterly Information'!$S673,Exchange_Value))/1000,AC673*SUMIF(Lists!$E$2:$E$133,$I673,Exchange_Value)/1000),1)</f>
        <v>0</v>
      </c>
      <c r="CA673" s="151">
        <f>ROUND(IF($I673="Other HFC Blend",(AD673*$L673*SUMIF(Lists!$E$2:$E$133,'Quarterly Information'!$K673,Exchange_Value)+AD673*$N673*SUMIF(Lists!$E$2:$E$133,'Quarterly Information'!$M673,Exchange_Value)+AD673*$P673*SUMIF(Lists!$E$2:$E$133,'Quarterly Information'!$O673,Exchange_Value)+AD673*$R673*SUMIF(Lists!$E$2:$E$133,'Quarterly Information'!$Q673,Exchange_Value)+AD673*$T673*SUMIF(Lists!$E$2:$E$133,'Quarterly Information'!$S673,Exchange_Value))/1000,AD673*SUMIF(Lists!$E$2:$E$133,$I673,Exchange_Value)/1000),1)</f>
        <v>0</v>
      </c>
      <c r="CB673" s="151">
        <f>ROUND(IF($I673="Other HFC Blend",(AE673*$L673*SUMIF(Lists!$E$2:$E$133,'Quarterly Information'!$K673,Exchange_Value)+AE673*$N673*SUMIF(Lists!$E$2:$E$133,'Quarterly Information'!$M673,Exchange_Value)+AE673*$P673*SUMIF(Lists!$E$2:$E$133,'Quarterly Information'!$O673,Exchange_Value)+AE673*$R673*SUMIF(Lists!$E$2:$E$133,'Quarterly Information'!$Q673,Exchange_Value)+AE673*$T673*SUMIF(Lists!$E$2:$E$133,'Quarterly Information'!$S673,Exchange_Value))/1000,AE673*SUMIF(Lists!$E$2:$E$133,$I673,Exchange_Value)/1000),1)</f>
        <v>0</v>
      </c>
      <c r="CC673" s="151">
        <f>ROUND(IF($I673="Other HFC Blend",(AF673*$L673*SUMIF(Lists!$E$2:$E$133,'Quarterly Information'!$K673,Exchange_Value)+AF673*$N673*SUMIF(Lists!$E$2:$E$133,'Quarterly Information'!$M673,Exchange_Value)+AF673*$P673*SUMIF(Lists!$E$2:$E$133,'Quarterly Information'!$O673,Exchange_Value)+AF673*$R673*SUMIF(Lists!$E$2:$E$133,'Quarterly Information'!$Q673,Exchange_Value)+AF673*$T673*SUMIF(Lists!$E$2:$E$133,'Quarterly Information'!$S673,Exchange_Value))/1000,AF673*SUMIF(Lists!$E$2:$E$133,$I673,Exchange_Value)/1000),1)</f>
        <v>0</v>
      </c>
    </row>
    <row r="674" spans="1:81" ht="14.1">
      <c r="A674" s="18">
        <v>632</v>
      </c>
      <c r="B674" s="46" t="str">
        <f t="shared" si="369"/>
        <v/>
      </c>
      <c r="C674" s="72"/>
      <c r="D674" s="47"/>
      <c r="E674" s="81"/>
      <c r="F674" s="48"/>
      <c r="G674" s="49"/>
      <c r="H674" s="50"/>
      <c r="I674" s="48"/>
      <c r="J674" s="104"/>
      <c r="K674" s="109"/>
      <c r="L674" s="51"/>
      <c r="M674" s="48"/>
      <c r="N674" s="51"/>
      <c r="O674" s="48"/>
      <c r="P674" s="51"/>
      <c r="Q674" s="69"/>
      <c r="R674" s="51"/>
      <c r="S674" s="69"/>
      <c r="T674" s="110"/>
      <c r="U674" s="107"/>
      <c r="V674" s="48"/>
      <c r="W674" s="52"/>
      <c r="X674" s="48"/>
      <c r="Y674" s="116"/>
      <c r="Z674" s="133"/>
      <c r="AA674" s="131"/>
      <c r="AB674" s="76"/>
      <c r="AC674" s="76"/>
      <c r="AD674" s="76"/>
      <c r="AE674" s="76"/>
      <c r="AF674" s="76"/>
      <c r="AG674" s="145"/>
      <c r="AH674"/>
      <c r="AI674" s="148">
        <f t="shared" si="333"/>
        <v>0</v>
      </c>
      <c r="AJ674" s="148">
        <f t="shared" si="334"/>
        <v>0</v>
      </c>
      <c r="AK674" s="148">
        <f t="shared" si="335"/>
        <v>0</v>
      </c>
      <c r="AL674" s="148">
        <f t="shared" si="336"/>
        <v>0</v>
      </c>
      <c r="AM674" s="148">
        <f t="shared" si="337"/>
        <v>0</v>
      </c>
      <c r="AN674" s="148">
        <f t="shared" si="338"/>
        <v>0</v>
      </c>
      <c r="AO674" s="150"/>
      <c r="AP674" s="149" t="e">
        <f t="shared" si="339"/>
        <v>#DIV/0!</v>
      </c>
      <c r="AQ674" s="149" t="e">
        <f t="shared" si="340"/>
        <v>#DIV/0!</v>
      </c>
      <c r="AR674" s="149" t="e">
        <f t="shared" si="341"/>
        <v>#DIV/0!</v>
      </c>
      <c r="AS674" s="149" t="e">
        <f t="shared" si="342"/>
        <v>#DIV/0!</v>
      </c>
      <c r="AT674" s="149" t="e">
        <f t="shared" si="343"/>
        <v>#DIV/0!</v>
      </c>
      <c r="AU674" s="148">
        <f t="shared" si="344"/>
        <v>0</v>
      </c>
      <c r="AV674" s="149" t="e">
        <f t="shared" si="345"/>
        <v>#DIV/0!</v>
      </c>
      <c r="AW674" s="149" t="e">
        <f t="shared" si="346"/>
        <v>#DIV/0!</v>
      </c>
      <c r="AX674" s="149" t="e">
        <f t="shared" si="347"/>
        <v>#DIV/0!</v>
      </c>
      <c r="AY674" s="149" t="e">
        <f t="shared" si="348"/>
        <v>#DIV/0!</v>
      </c>
      <c r="AZ674" s="149" t="e">
        <f t="shared" si="349"/>
        <v>#DIV/0!</v>
      </c>
      <c r="BA674" s="148">
        <f t="shared" si="350"/>
        <v>0</v>
      </c>
      <c r="BB674" s="149" t="e">
        <f t="shared" si="351"/>
        <v>#DIV/0!</v>
      </c>
      <c r="BC674" s="149" t="e">
        <f t="shared" si="352"/>
        <v>#DIV/0!</v>
      </c>
      <c r="BD674" s="149" t="e">
        <f t="shared" si="353"/>
        <v>#DIV/0!</v>
      </c>
      <c r="BE674" s="149" t="e">
        <f t="shared" si="354"/>
        <v>#DIV/0!</v>
      </c>
      <c r="BF674" s="149" t="e">
        <f t="shared" si="355"/>
        <v>#DIV/0!</v>
      </c>
      <c r="BG674" s="148">
        <f t="shared" si="356"/>
        <v>0</v>
      </c>
      <c r="BH674" s="149" t="e">
        <f t="shared" si="357"/>
        <v>#DIV/0!</v>
      </c>
      <c r="BI674" s="149" t="e">
        <f t="shared" si="358"/>
        <v>#DIV/0!</v>
      </c>
      <c r="BJ674" s="149" t="e">
        <f t="shared" si="359"/>
        <v>#DIV/0!</v>
      </c>
      <c r="BK674" s="149" t="e">
        <f t="shared" si="360"/>
        <v>#DIV/0!</v>
      </c>
      <c r="BL674" s="149" t="e">
        <f t="shared" si="361"/>
        <v>#DIV/0!</v>
      </c>
      <c r="BM674" s="148">
        <f t="shared" si="362"/>
        <v>0</v>
      </c>
      <c r="BN674" s="149" t="e">
        <f t="shared" si="363"/>
        <v>#DIV/0!</v>
      </c>
      <c r="BO674" s="149" t="e">
        <f t="shared" si="364"/>
        <v>#DIV/0!</v>
      </c>
      <c r="BP674" s="149" t="e">
        <f t="shared" si="365"/>
        <v>#DIV/0!</v>
      </c>
      <c r="BQ674" s="149" t="e">
        <f t="shared" si="366"/>
        <v>#DIV/0!</v>
      </c>
      <c r="BR674" s="149" t="e">
        <f t="shared" si="367"/>
        <v>#DIV/0!</v>
      </c>
      <c r="BS674" s="148">
        <f t="shared" si="368"/>
        <v>0</v>
      </c>
      <c r="BT674" s="150"/>
      <c r="BU674" s="150" t="e">
        <f>VLOOKUP(I674,Lists!$D$2:$D$19,1,FALSE)</f>
        <v>#N/A</v>
      </c>
      <c r="BV674" s="150" t="e">
        <f>VLOOKUP($I674,Blends!$B$2:$B$115,1,FALSE)</f>
        <v>#N/A</v>
      </c>
      <c r="BW674" s="150"/>
      <c r="BX674" s="151">
        <f>ROUND(IF($I674="Other HFC Blend",(AA674*$L674*SUMIF(Lists!$E$2:$E$133,'Quarterly Information'!$K674,Exchange_Value)+AA674*$N674*SUMIF(Lists!$E$2:$E$133,'Quarterly Information'!$M674,Exchange_Value)+AA674*$P674*SUMIF(Lists!$E$2:$E$133,'Quarterly Information'!$O674,Exchange_Value)+AA674*$R674*SUMIF(Lists!$E$2:$E$133,'Quarterly Information'!$Q674,Exchange_Value)+AA674*$T674*SUMIF(Lists!$E$2:$E$133,'Quarterly Information'!$S674,Exchange_Value))/1000,AA674*SUMIF(Lists!$E$2:$E$133,$I674,Exchange_Value)/1000),1)</f>
        <v>0</v>
      </c>
      <c r="BY674" s="151">
        <f>ROUND(IF($I674="Other HFC Blend",(AB674*$L674*SUMIF(Lists!$E$2:$E$133,'Quarterly Information'!$K674,Exchange_Value)+AB674*$N674*SUMIF(Lists!$E$2:$E$133,'Quarterly Information'!$M674,Exchange_Value)+AB674*$P674*SUMIF(Lists!$E$2:$E$133,'Quarterly Information'!$O674,Exchange_Value)+AB674*$R674*SUMIF(Lists!$E$2:$E$133,'Quarterly Information'!$Q674,Exchange_Value)+AB674*$T674*SUMIF(Lists!$E$2:$E$133,'Quarterly Information'!$S674,Exchange_Value))/1000,AB674*SUMIF(Lists!$E$2:$E$133,$I674,Exchange_Value)/1000),1)</f>
        <v>0</v>
      </c>
      <c r="BZ674" s="151">
        <f>ROUND(IF($I674="Other HFC Blend",(AC674*$L674*SUMIF(Lists!$E$2:$E$133,'Quarterly Information'!$K674,Exchange_Value)+AC674*$N674*SUMIF(Lists!$E$2:$E$133,'Quarterly Information'!$M674,Exchange_Value)+AC674*$P674*SUMIF(Lists!$E$2:$E$133,'Quarterly Information'!$O674,Exchange_Value)+AC674*$R674*SUMIF(Lists!$E$2:$E$133,'Quarterly Information'!$Q674,Exchange_Value)+AC674*$T674*SUMIF(Lists!$E$2:$E$133,'Quarterly Information'!$S674,Exchange_Value))/1000,AC674*SUMIF(Lists!$E$2:$E$133,$I674,Exchange_Value)/1000),1)</f>
        <v>0</v>
      </c>
      <c r="CA674" s="151">
        <f>ROUND(IF($I674="Other HFC Blend",(AD674*$L674*SUMIF(Lists!$E$2:$E$133,'Quarterly Information'!$K674,Exchange_Value)+AD674*$N674*SUMIF(Lists!$E$2:$E$133,'Quarterly Information'!$M674,Exchange_Value)+AD674*$P674*SUMIF(Lists!$E$2:$E$133,'Quarterly Information'!$O674,Exchange_Value)+AD674*$R674*SUMIF(Lists!$E$2:$E$133,'Quarterly Information'!$Q674,Exchange_Value)+AD674*$T674*SUMIF(Lists!$E$2:$E$133,'Quarterly Information'!$S674,Exchange_Value))/1000,AD674*SUMIF(Lists!$E$2:$E$133,$I674,Exchange_Value)/1000),1)</f>
        <v>0</v>
      </c>
      <c r="CB674" s="151">
        <f>ROUND(IF($I674="Other HFC Blend",(AE674*$L674*SUMIF(Lists!$E$2:$E$133,'Quarterly Information'!$K674,Exchange_Value)+AE674*$N674*SUMIF(Lists!$E$2:$E$133,'Quarterly Information'!$M674,Exchange_Value)+AE674*$P674*SUMIF(Lists!$E$2:$E$133,'Quarterly Information'!$O674,Exchange_Value)+AE674*$R674*SUMIF(Lists!$E$2:$E$133,'Quarterly Information'!$Q674,Exchange_Value)+AE674*$T674*SUMIF(Lists!$E$2:$E$133,'Quarterly Information'!$S674,Exchange_Value))/1000,AE674*SUMIF(Lists!$E$2:$E$133,$I674,Exchange_Value)/1000),1)</f>
        <v>0</v>
      </c>
      <c r="CC674" s="151">
        <f>ROUND(IF($I674="Other HFC Blend",(AF674*$L674*SUMIF(Lists!$E$2:$E$133,'Quarterly Information'!$K674,Exchange_Value)+AF674*$N674*SUMIF(Lists!$E$2:$E$133,'Quarterly Information'!$M674,Exchange_Value)+AF674*$P674*SUMIF(Lists!$E$2:$E$133,'Quarterly Information'!$O674,Exchange_Value)+AF674*$R674*SUMIF(Lists!$E$2:$E$133,'Quarterly Information'!$Q674,Exchange_Value)+AF674*$T674*SUMIF(Lists!$E$2:$E$133,'Quarterly Information'!$S674,Exchange_Value))/1000,AF674*SUMIF(Lists!$E$2:$E$133,$I674,Exchange_Value)/1000),1)</f>
        <v>0</v>
      </c>
    </row>
    <row r="675" spans="1:81" ht="14.1">
      <c r="A675" s="18">
        <v>633</v>
      </c>
      <c r="B675" s="46" t="str">
        <f t="shared" si="369"/>
        <v/>
      </c>
      <c r="C675" s="72"/>
      <c r="D675" s="47"/>
      <c r="E675" s="81"/>
      <c r="F675" s="48"/>
      <c r="G675" s="49"/>
      <c r="H675" s="50"/>
      <c r="I675" s="48"/>
      <c r="J675" s="104"/>
      <c r="K675" s="109"/>
      <c r="L675" s="51"/>
      <c r="M675" s="48"/>
      <c r="N675" s="51"/>
      <c r="O675" s="48"/>
      <c r="P675" s="51"/>
      <c r="Q675" s="69"/>
      <c r="R675" s="51"/>
      <c r="S675" s="69"/>
      <c r="T675" s="110"/>
      <c r="U675" s="107"/>
      <c r="V675" s="48"/>
      <c r="W675" s="52"/>
      <c r="X675" s="48"/>
      <c r="Y675" s="116"/>
      <c r="Z675" s="133"/>
      <c r="AA675" s="131"/>
      <c r="AB675" s="76"/>
      <c r="AC675" s="76"/>
      <c r="AD675" s="76"/>
      <c r="AE675" s="76"/>
      <c r="AF675" s="76"/>
      <c r="AG675" s="145"/>
      <c r="AH675"/>
      <c r="AI675" s="148">
        <f t="shared" si="333"/>
        <v>0</v>
      </c>
      <c r="AJ675" s="148">
        <f t="shared" si="334"/>
        <v>0</v>
      </c>
      <c r="AK675" s="148">
        <f t="shared" si="335"/>
        <v>0</v>
      </c>
      <c r="AL675" s="148">
        <f t="shared" si="336"/>
        <v>0</v>
      </c>
      <c r="AM675" s="148">
        <f t="shared" si="337"/>
        <v>0</v>
      </c>
      <c r="AN675" s="148">
        <f t="shared" si="338"/>
        <v>0</v>
      </c>
      <c r="AO675" s="150"/>
      <c r="AP675" s="149" t="e">
        <f t="shared" si="339"/>
        <v>#DIV/0!</v>
      </c>
      <c r="AQ675" s="149" t="e">
        <f t="shared" si="340"/>
        <v>#DIV/0!</v>
      </c>
      <c r="AR675" s="149" t="e">
        <f t="shared" si="341"/>
        <v>#DIV/0!</v>
      </c>
      <c r="AS675" s="149" t="e">
        <f t="shared" si="342"/>
        <v>#DIV/0!</v>
      </c>
      <c r="AT675" s="149" t="e">
        <f t="shared" si="343"/>
        <v>#DIV/0!</v>
      </c>
      <c r="AU675" s="148">
        <f t="shared" si="344"/>
        <v>0</v>
      </c>
      <c r="AV675" s="149" t="e">
        <f t="shared" si="345"/>
        <v>#DIV/0!</v>
      </c>
      <c r="AW675" s="149" t="e">
        <f t="shared" si="346"/>
        <v>#DIV/0!</v>
      </c>
      <c r="AX675" s="149" t="e">
        <f t="shared" si="347"/>
        <v>#DIV/0!</v>
      </c>
      <c r="AY675" s="149" t="e">
        <f t="shared" si="348"/>
        <v>#DIV/0!</v>
      </c>
      <c r="AZ675" s="149" t="e">
        <f t="shared" si="349"/>
        <v>#DIV/0!</v>
      </c>
      <c r="BA675" s="148">
        <f t="shared" si="350"/>
        <v>0</v>
      </c>
      <c r="BB675" s="149" t="e">
        <f t="shared" si="351"/>
        <v>#DIV/0!</v>
      </c>
      <c r="BC675" s="149" t="e">
        <f t="shared" si="352"/>
        <v>#DIV/0!</v>
      </c>
      <c r="BD675" s="149" t="e">
        <f t="shared" si="353"/>
        <v>#DIV/0!</v>
      </c>
      <c r="BE675" s="149" t="e">
        <f t="shared" si="354"/>
        <v>#DIV/0!</v>
      </c>
      <c r="BF675" s="149" t="e">
        <f t="shared" si="355"/>
        <v>#DIV/0!</v>
      </c>
      <c r="BG675" s="148">
        <f t="shared" si="356"/>
        <v>0</v>
      </c>
      <c r="BH675" s="149" t="e">
        <f t="shared" si="357"/>
        <v>#DIV/0!</v>
      </c>
      <c r="BI675" s="149" t="e">
        <f t="shared" si="358"/>
        <v>#DIV/0!</v>
      </c>
      <c r="BJ675" s="149" t="e">
        <f t="shared" si="359"/>
        <v>#DIV/0!</v>
      </c>
      <c r="BK675" s="149" t="e">
        <f t="shared" si="360"/>
        <v>#DIV/0!</v>
      </c>
      <c r="BL675" s="149" t="e">
        <f t="shared" si="361"/>
        <v>#DIV/0!</v>
      </c>
      <c r="BM675" s="148">
        <f t="shared" si="362"/>
        <v>0</v>
      </c>
      <c r="BN675" s="149" t="e">
        <f t="shared" si="363"/>
        <v>#DIV/0!</v>
      </c>
      <c r="BO675" s="149" t="e">
        <f t="shared" si="364"/>
        <v>#DIV/0!</v>
      </c>
      <c r="BP675" s="149" t="e">
        <f t="shared" si="365"/>
        <v>#DIV/0!</v>
      </c>
      <c r="BQ675" s="149" t="e">
        <f t="shared" si="366"/>
        <v>#DIV/0!</v>
      </c>
      <c r="BR675" s="149" t="e">
        <f t="shared" si="367"/>
        <v>#DIV/0!</v>
      </c>
      <c r="BS675" s="148">
        <f t="shared" si="368"/>
        <v>0</v>
      </c>
      <c r="BT675" s="150"/>
      <c r="BU675" s="150" t="e">
        <f>VLOOKUP(I675,Lists!$D$2:$D$19,1,FALSE)</f>
        <v>#N/A</v>
      </c>
      <c r="BV675" s="150" t="e">
        <f>VLOOKUP($I675,Blends!$B$2:$B$115,1,FALSE)</f>
        <v>#N/A</v>
      </c>
      <c r="BW675" s="150"/>
      <c r="BX675" s="151">
        <f>ROUND(IF($I675="Other HFC Blend",(AA675*$L675*SUMIF(Lists!$E$2:$E$133,'Quarterly Information'!$K675,Exchange_Value)+AA675*$N675*SUMIF(Lists!$E$2:$E$133,'Quarterly Information'!$M675,Exchange_Value)+AA675*$P675*SUMIF(Lists!$E$2:$E$133,'Quarterly Information'!$O675,Exchange_Value)+AA675*$R675*SUMIF(Lists!$E$2:$E$133,'Quarterly Information'!$Q675,Exchange_Value)+AA675*$T675*SUMIF(Lists!$E$2:$E$133,'Quarterly Information'!$S675,Exchange_Value))/1000,AA675*SUMIF(Lists!$E$2:$E$133,$I675,Exchange_Value)/1000),1)</f>
        <v>0</v>
      </c>
      <c r="BY675" s="151">
        <f>ROUND(IF($I675="Other HFC Blend",(AB675*$L675*SUMIF(Lists!$E$2:$E$133,'Quarterly Information'!$K675,Exchange_Value)+AB675*$N675*SUMIF(Lists!$E$2:$E$133,'Quarterly Information'!$M675,Exchange_Value)+AB675*$P675*SUMIF(Lists!$E$2:$E$133,'Quarterly Information'!$O675,Exchange_Value)+AB675*$R675*SUMIF(Lists!$E$2:$E$133,'Quarterly Information'!$Q675,Exchange_Value)+AB675*$T675*SUMIF(Lists!$E$2:$E$133,'Quarterly Information'!$S675,Exchange_Value))/1000,AB675*SUMIF(Lists!$E$2:$E$133,$I675,Exchange_Value)/1000),1)</f>
        <v>0</v>
      </c>
      <c r="BZ675" s="151">
        <f>ROUND(IF($I675="Other HFC Blend",(AC675*$L675*SUMIF(Lists!$E$2:$E$133,'Quarterly Information'!$K675,Exchange_Value)+AC675*$N675*SUMIF(Lists!$E$2:$E$133,'Quarterly Information'!$M675,Exchange_Value)+AC675*$P675*SUMIF(Lists!$E$2:$E$133,'Quarterly Information'!$O675,Exchange_Value)+AC675*$R675*SUMIF(Lists!$E$2:$E$133,'Quarterly Information'!$Q675,Exchange_Value)+AC675*$T675*SUMIF(Lists!$E$2:$E$133,'Quarterly Information'!$S675,Exchange_Value))/1000,AC675*SUMIF(Lists!$E$2:$E$133,$I675,Exchange_Value)/1000),1)</f>
        <v>0</v>
      </c>
      <c r="CA675" s="151">
        <f>ROUND(IF($I675="Other HFC Blend",(AD675*$L675*SUMIF(Lists!$E$2:$E$133,'Quarterly Information'!$K675,Exchange_Value)+AD675*$N675*SUMIF(Lists!$E$2:$E$133,'Quarterly Information'!$M675,Exchange_Value)+AD675*$P675*SUMIF(Lists!$E$2:$E$133,'Quarterly Information'!$O675,Exchange_Value)+AD675*$R675*SUMIF(Lists!$E$2:$E$133,'Quarterly Information'!$Q675,Exchange_Value)+AD675*$T675*SUMIF(Lists!$E$2:$E$133,'Quarterly Information'!$S675,Exchange_Value))/1000,AD675*SUMIF(Lists!$E$2:$E$133,$I675,Exchange_Value)/1000),1)</f>
        <v>0</v>
      </c>
      <c r="CB675" s="151">
        <f>ROUND(IF($I675="Other HFC Blend",(AE675*$L675*SUMIF(Lists!$E$2:$E$133,'Quarterly Information'!$K675,Exchange_Value)+AE675*$N675*SUMIF(Lists!$E$2:$E$133,'Quarterly Information'!$M675,Exchange_Value)+AE675*$P675*SUMIF(Lists!$E$2:$E$133,'Quarterly Information'!$O675,Exchange_Value)+AE675*$R675*SUMIF(Lists!$E$2:$E$133,'Quarterly Information'!$Q675,Exchange_Value)+AE675*$T675*SUMIF(Lists!$E$2:$E$133,'Quarterly Information'!$S675,Exchange_Value))/1000,AE675*SUMIF(Lists!$E$2:$E$133,$I675,Exchange_Value)/1000),1)</f>
        <v>0</v>
      </c>
      <c r="CC675" s="151">
        <f>ROUND(IF($I675="Other HFC Blend",(AF675*$L675*SUMIF(Lists!$E$2:$E$133,'Quarterly Information'!$K675,Exchange_Value)+AF675*$N675*SUMIF(Lists!$E$2:$E$133,'Quarterly Information'!$M675,Exchange_Value)+AF675*$P675*SUMIF(Lists!$E$2:$E$133,'Quarterly Information'!$O675,Exchange_Value)+AF675*$R675*SUMIF(Lists!$E$2:$E$133,'Quarterly Information'!$Q675,Exchange_Value)+AF675*$T675*SUMIF(Lists!$E$2:$E$133,'Quarterly Information'!$S675,Exchange_Value))/1000,AF675*SUMIF(Lists!$E$2:$E$133,$I675,Exchange_Value)/1000),1)</f>
        <v>0</v>
      </c>
    </row>
    <row r="676" spans="1:81" ht="14.1">
      <c r="A676" s="18">
        <v>634</v>
      </c>
      <c r="B676" s="46" t="str">
        <f t="shared" si="369"/>
        <v/>
      </c>
      <c r="C676" s="72"/>
      <c r="D676" s="47"/>
      <c r="E676" s="81"/>
      <c r="F676" s="48"/>
      <c r="G676" s="49"/>
      <c r="H676" s="50"/>
      <c r="I676" s="48"/>
      <c r="J676" s="104"/>
      <c r="K676" s="109"/>
      <c r="L676" s="51"/>
      <c r="M676" s="48"/>
      <c r="N676" s="51"/>
      <c r="O676" s="48"/>
      <c r="P676" s="51"/>
      <c r="Q676" s="69"/>
      <c r="R676" s="51"/>
      <c r="S676" s="69"/>
      <c r="T676" s="110"/>
      <c r="U676" s="107"/>
      <c r="V676" s="48"/>
      <c r="W676" s="52"/>
      <c r="X676" s="48"/>
      <c r="Y676" s="116"/>
      <c r="Z676" s="133"/>
      <c r="AA676" s="131"/>
      <c r="AB676" s="76"/>
      <c r="AC676" s="76"/>
      <c r="AD676" s="76"/>
      <c r="AE676" s="76"/>
      <c r="AF676" s="76"/>
      <c r="AG676" s="145"/>
      <c r="AH676"/>
      <c r="AI676" s="148">
        <f t="shared" si="333"/>
        <v>0</v>
      </c>
      <c r="AJ676" s="148">
        <f t="shared" si="334"/>
        <v>0</v>
      </c>
      <c r="AK676" s="148">
        <f t="shared" si="335"/>
        <v>0</v>
      </c>
      <c r="AL676" s="148">
        <f t="shared" si="336"/>
        <v>0</v>
      </c>
      <c r="AM676" s="148">
        <f t="shared" si="337"/>
        <v>0</v>
      </c>
      <c r="AN676" s="148">
        <f t="shared" si="338"/>
        <v>0</v>
      </c>
      <c r="AO676" s="150"/>
      <c r="AP676" s="149" t="e">
        <f t="shared" si="339"/>
        <v>#DIV/0!</v>
      </c>
      <c r="AQ676" s="149" t="e">
        <f t="shared" si="340"/>
        <v>#DIV/0!</v>
      </c>
      <c r="AR676" s="149" t="e">
        <f t="shared" si="341"/>
        <v>#DIV/0!</v>
      </c>
      <c r="AS676" s="149" t="e">
        <f t="shared" si="342"/>
        <v>#DIV/0!</v>
      </c>
      <c r="AT676" s="149" t="e">
        <f t="shared" si="343"/>
        <v>#DIV/0!</v>
      </c>
      <c r="AU676" s="148">
        <f t="shared" si="344"/>
        <v>0</v>
      </c>
      <c r="AV676" s="149" t="e">
        <f t="shared" si="345"/>
        <v>#DIV/0!</v>
      </c>
      <c r="AW676" s="149" t="e">
        <f t="shared" si="346"/>
        <v>#DIV/0!</v>
      </c>
      <c r="AX676" s="149" t="e">
        <f t="shared" si="347"/>
        <v>#DIV/0!</v>
      </c>
      <c r="AY676" s="149" t="e">
        <f t="shared" si="348"/>
        <v>#DIV/0!</v>
      </c>
      <c r="AZ676" s="149" t="e">
        <f t="shared" si="349"/>
        <v>#DIV/0!</v>
      </c>
      <c r="BA676" s="148">
        <f t="shared" si="350"/>
        <v>0</v>
      </c>
      <c r="BB676" s="149" t="e">
        <f t="shared" si="351"/>
        <v>#DIV/0!</v>
      </c>
      <c r="BC676" s="149" t="e">
        <f t="shared" si="352"/>
        <v>#DIV/0!</v>
      </c>
      <c r="BD676" s="149" t="e">
        <f t="shared" si="353"/>
        <v>#DIV/0!</v>
      </c>
      <c r="BE676" s="149" t="e">
        <f t="shared" si="354"/>
        <v>#DIV/0!</v>
      </c>
      <c r="BF676" s="149" t="e">
        <f t="shared" si="355"/>
        <v>#DIV/0!</v>
      </c>
      <c r="BG676" s="148">
        <f t="shared" si="356"/>
        <v>0</v>
      </c>
      <c r="BH676" s="149" t="e">
        <f t="shared" si="357"/>
        <v>#DIV/0!</v>
      </c>
      <c r="BI676" s="149" t="e">
        <f t="shared" si="358"/>
        <v>#DIV/0!</v>
      </c>
      <c r="BJ676" s="149" t="e">
        <f t="shared" si="359"/>
        <v>#DIV/0!</v>
      </c>
      <c r="BK676" s="149" t="e">
        <f t="shared" si="360"/>
        <v>#DIV/0!</v>
      </c>
      <c r="BL676" s="149" t="e">
        <f t="shared" si="361"/>
        <v>#DIV/0!</v>
      </c>
      <c r="BM676" s="148">
        <f t="shared" si="362"/>
        <v>0</v>
      </c>
      <c r="BN676" s="149" t="e">
        <f t="shared" si="363"/>
        <v>#DIV/0!</v>
      </c>
      <c r="BO676" s="149" t="e">
        <f t="shared" si="364"/>
        <v>#DIV/0!</v>
      </c>
      <c r="BP676" s="149" t="e">
        <f t="shared" si="365"/>
        <v>#DIV/0!</v>
      </c>
      <c r="BQ676" s="149" t="e">
        <f t="shared" si="366"/>
        <v>#DIV/0!</v>
      </c>
      <c r="BR676" s="149" t="e">
        <f t="shared" si="367"/>
        <v>#DIV/0!</v>
      </c>
      <c r="BS676" s="148">
        <f t="shared" si="368"/>
        <v>0</v>
      </c>
      <c r="BT676" s="150"/>
      <c r="BU676" s="150" t="e">
        <f>VLOOKUP(I676,Lists!$D$2:$D$19,1,FALSE)</f>
        <v>#N/A</v>
      </c>
      <c r="BV676" s="150" t="e">
        <f>VLOOKUP($I676,Blends!$B$2:$B$115,1,FALSE)</f>
        <v>#N/A</v>
      </c>
      <c r="BW676" s="150"/>
      <c r="BX676" s="151">
        <f>ROUND(IF($I676="Other HFC Blend",(AA676*$L676*SUMIF(Lists!$E$2:$E$133,'Quarterly Information'!$K676,Exchange_Value)+AA676*$N676*SUMIF(Lists!$E$2:$E$133,'Quarterly Information'!$M676,Exchange_Value)+AA676*$P676*SUMIF(Lists!$E$2:$E$133,'Quarterly Information'!$O676,Exchange_Value)+AA676*$R676*SUMIF(Lists!$E$2:$E$133,'Quarterly Information'!$Q676,Exchange_Value)+AA676*$T676*SUMIF(Lists!$E$2:$E$133,'Quarterly Information'!$S676,Exchange_Value))/1000,AA676*SUMIF(Lists!$E$2:$E$133,$I676,Exchange_Value)/1000),1)</f>
        <v>0</v>
      </c>
      <c r="BY676" s="151">
        <f>ROUND(IF($I676="Other HFC Blend",(AB676*$L676*SUMIF(Lists!$E$2:$E$133,'Quarterly Information'!$K676,Exchange_Value)+AB676*$N676*SUMIF(Lists!$E$2:$E$133,'Quarterly Information'!$M676,Exchange_Value)+AB676*$P676*SUMIF(Lists!$E$2:$E$133,'Quarterly Information'!$O676,Exchange_Value)+AB676*$R676*SUMIF(Lists!$E$2:$E$133,'Quarterly Information'!$Q676,Exchange_Value)+AB676*$T676*SUMIF(Lists!$E$2:$E$133,'Quarterly Information'!$S676,Exchange_Value))/1000,AB676*SUMIF(Lists!$E$2:$E$133,$I676,Exchange_Value)/1000),1)</f>
        <v>0</v>
      </c>
      <c r="BZ676" s="151">
        <f>ROUND(IF($I676="Other HFC Blend",(AC676*$L676*SUMIF(Lists!$E$2:$E$133,'Quarterly Information'!$K676,Exchange_Value)+AC676*$N676*SUMIF(Lists!$E$2:$E$133,'Quarterly Information'!$M676,Exchange_Value)+AC676*$P676*SUMIF(Lists!$E$2:$E$133,'Quarterly Information'!$O676,Exchange_Value)+AC676*$R676*SUMIF(Lists!$E$2:$E$133,'Quarterly Information'!$Q676,Exchange_Value)+AC676*$T676*SUMIF(Lists!$E$2:$E$133,'Quarterly Information'!$S676,Exchange_Value))/1000,AC676*SUMIF(Lists!$E$2:$E$133,$I676,Exchange_Value)/1000),1)</f>
        <v>0</v>
      </c>
      <c r="CA676" s="151">
        <f>ROUND(IF($I676="Other HFC Blend",(AD676*$L676*SUMIF(Lists!$E$2:$E$133,'Quarterly Information'!$K676,Exchange_Value)+AD676*$N676*SUMIF(Lists!$E$2:$E$133,'Quarterly Information'!$M676,Exchange_Value)+AD676*$P676*SUMIF(Lists!$E$2:$E$133,'Quarterly Information'!$O676,Exchange_Value)+AD676*$R676*SUMIF(Lists!$E$2:$E$133,'Quarterly Information'!$Q676,Exchange_Value)+AD676*$T676*SUMIF(Lists!$E$2:$E$133,'Quarterly Information'!$S676,Exchange_Value))/1000,AD676*SUMIF(Lists!$E$2:$E$133,$I676,Exchange_Value)/1000),1)</f>
        <v>0</v>
      </c>
      <c r="CB676" s="151">
        <f>ROUND(IF($I676="Other HFC Blend",(AE676*$L676*SUMIF(Lists!$E$2:$E$133,'Quarterly Information'!$K676,Exchange_Value)+AE676*$N676*SUMIF(Lists!$E$2:$E$133,'Quarterly Information'!$M676,Exchange_Value)+AE676*$P676*SUMIF(Lists!$E$2:$E$133,'Quarterly Information'!$O676,Exchange_Value)+AE676*$R676*SUMIF(Lists!$E$2:$E$133,'Quarterly Information'!$Q676,Exchange_Value)+AE676*$T676*SUMIF(Lists!$E$2:$E$133,'Quarterly Information'!$S676,Exchange_Value))/1000,AE676*SUMIF(Lists!$E$2:$E$133,$I676,Exchange_Value)/1000),1)</f>
        <v>0</v>
      </c>
      <c r="CC676" s="151">
        <f>ROUND(IF($I676="Other HFC Blend",(AF676*$L676*SUMIF(Lists!$E$2:$E$133,'Quarterly Information'!$K676,Exchange_Value)+AF676*$N676*SUMIF(Lists!$E$2:$E$133,'Quarterly Information'!$M676,Exchange_Value)+AF676*$P676*SUMIF(Lists!$E$2:$E$133,'Quarterly Information'!$O676,Exchange_Value)+AF676*$R676*SUMIF(Lists!$E$2:$E$133,'Quarterly Information'!$Q676,Exchange_Value)+AF676*$T676*SUMIF(Lists!$E$2:$E$133,'Quarterly Information'!$S676,Exchange_Value))/1000,AF676*SUMIF(Lists!$E$2:$E$133,$I676,Exchange_Value)/1000),1)</f>
        <v>0</v>
      </c>
    </row>
    <row r="677" spans="1:81" ht="14.1">
      <c r="A677" s="18">
        <v>635</v>
      </c>
      <c r="B677" s="46" t="str">
        <f t="shared" si="369"/>
        <v/>
      </c>
      <c r="C677" s="72"/>
      <c r="D677" s="47"/>
      <c r="E677" s="81"/>
      <c r="F677" s="48"/>
      <c r="G677" s="49"/>
      <c r="H677" s="50"/>
      <c r="I677" s="48"/>
      <c r="J677" s="104"/>
      <c r="K677" s="109"/>
      <c r="L677" s="51"/>
      <c r="M677" s="48"/>
      <c r="N677" s="51"/>
      <c r="O677" s="48"/>
      <c r="P677" s="51"/>
      <c r="Q677" s="69"/>
      <c r="R677" s="51"/>
      <c r="S677" s="69"/>
      <c r="T677" s="110"/>
      <c r="U677" s="107"/>
      <c r="V677" s="48"/>
      <c r="W677" s="52"/>
      <c r="X677" s="48"/>
      <c r="Y677" s="116"/>
      <c r="Z677" s="133"/>
      <c r="AA677" s="131"/>
      <c r="AB677" s="76"/>
      <c r="AC677" s="76"/>
      <c r="AD677" s="76"/>
      <c r="AE677" s="76"/>
      <c r="AF677" s="76"/>
      <c r="AG677" s="145"/>
      <c r="AH677"/>
      <c r="AI677" s="148">
        <f t="shared" si="333"/>
        <v>0</v>
      </c>
      <c r="AJ677" s="148">
        <f t="shared" si="334"/>
        <v>0</v>
      </c>
      <c r="AK677" s="148">
        <f t="shared" si="335"/>
        <v>0</v>
      </c>
      <c r="AL677" s="148">
        <f t="shared" si="336"/>
        <v>0</v>
      </c>
      <c r="AM677" s="148">
        <f t="shared" si="337"/>
        <v>0</v>
      </c>
      <c r="AN677" s="148">
        <f t="shared" si="338"/>
        <v>0</v>
      </c>
      <c r="AO677" s="150"/>
      <c r="AP677" s="149" t="e">
        <f t="shared" si="339"/>
        <v>#DIV/0!</v>
      </c>
      <c r="AQ677" s="149" t="e">
        <f t="shared" si="340"/>
        <v>#DIV/0!</v>
      </c>
      <c r="AR677" s="149" t="e">
        <f t="shared" si="341"/>
        <v>#DIV/0!</v>
      </c>
      <c r="AS677" s="149" t="e">
        <f t="shared" si="342"/>
        <v>#DIV/0!</v>
      </c>
      <c r="AT677" s="149" t="e">
        <f t="shared" si="343"/>
        <v>#DIV/0!</v>
      </c>
      <c r="AU677" s="148">
        <f t="shared" si="344"/>
        <v>0</v>
      </c>
      <c r="AV677" s="149" t="e">
        <f t="shared" si="345"/>
        <v>#DIV/0!</v>
      </c>
      <c r="AW677" s="149" t="e">
        <f t="shared" si="346"/>
        <v>#DIV/0!</v>
      </c>
      <c r="AX677" s="149" t="e">
        <f t="shared" si="347"/>
        <v>#DIV/0!</v>
      </c>
      <c r="AY677" s="149" t="e">
        <f t="shared" si="348"/>
        <v>#DIV/0!</v>
      </c>
      <c r="AZ677" s="149" t="e">
        <f t="shared" si="349"/>
        <v>#DIV/0!</v>
      </c>
      <c r="BA677" s="148">
        <f t="shared" si="350"/>
        <v>0</v>
      </c>
      <c r="BB677" s="149" t="e">
        <f t="shared" si="351"/>
        <v>#DIV/0!</v>
      </c>
      <c r="BC677" s="149" t="e">
        <f t="shared" si="352"/>
        <v>#DIV/0!</v>
      </c>
      <c r="BD677" s="149" t="e">
        <f t="shared" si="353"/>
        <v>#DIV/0!</v>
      </c>
      <c r="BE677" s="149" t="e">
        <f t="shared" si="354"/>
        <v>#DIV/0!</v>
      </c>
      <c r="BF677" s="149" t="e">
        <f t="shared" si="355"/>
        <v>#DIV/0!</v>
      </c>
      <c r="BG677" s="148">
        <f t="shared" si="356"/>
        <v>0</v>
      </c>
      <c r="BH677" s="149" t="e">
        <f t="shared" si="357"/>
        <v>#DIV/0!</v>
      </c>
      <c r="BI677" s="149" t="e">
        <f t="shared" si="358"/>
        <v>#DIV/0!</v>
      </c>
      <c r="BJ677" s="149" t="e">
        <f t="shared" si="359"/>
        <v>#DIV/0!</v>
      </c>
      <c r="BK677" s="149" t="e">
        <f t="shared" si="360"/>
        <v>#DIV/0!</v>
      </c>
      <c r="BL677" s="149" t="e">
        <f t="shared" si="361"/>
        <v>#DIV/0!</v>
      </c>
      <c r="BM677" s="148">
        <f t="shared" si="362"/>
        <v>0</v>
      </c>
      <c r="BN677" s="149" t="e">
        <f t="shared" si="363"/>
        <v>#DIV/0!</v>
      </c>
      <c r="BO677" s="149" t="e">
        <f t="shared" si="364"/>
        <v>#DIV/0!</v>
      </c>
      <c r="BP677" s="149" t="e">
        <f t="shared" si="365"/>
        <v>#DIV/0!</v>
      </c>
      <c r="BQ677" s="149" t="e">
        <f t="shared" si="366"/>
        <v>#DIV/0!</v>
      </c>
      <c r="BR677" s="149" t="e">
        <f t="shared" si="367"/>
        <v>#DIV/0!</v>
      </c>
      <c r="BS677" s="148">
        <f t="shared" si="368"/>
        <v>0</v>
      </c>
      <c r="BT677" s="150"/>
      <c r="BU677" s="150" t="e">
        <f>VLOOKUP(I677,Lists!$D$2:$D$19,1,FALSE)</f>
        <v>#N/A</v>
      </c>
      <c r="BV677" s="150" t="e">
        <f>VLOOKUP($I677,Blends!$B$2:$B$115,1,FALSE)</f>
        <v>#N/A</v>
      </c>
      <c r="BW677" s="150"/>
      <c r="BX677" s="151">
        <f>ROUND(IF($I677="Other HFC Blend",(AA677*$L677*SUMIF(Lists!$E$2:$E$133,'Quarterly Information'!$K677,Exchange_Value)+AA677*$N677*SUMIF(Lists!$E$2:$E$133,'Quarterly Information'!$M677,Exchange_Value)+AA677*$P677*SUMIF(Lists!$E$2:$E$133,'Quarterly Information'!$O677,Exchange_Value)+AA677*$R677*SUMIF(Lists!$E$2:$E$133,'Quarterly Information'!$Q677,Exchange_Value)+AA677*$T677*SUMIF(Lists!$E$2:$E$133,'Quarterly Information'!$S677,Exchange_Value))/1000,AA677*SUMIF(Lists!$E$2:$E$133,$I677,Exchange_Value)/1000),1)</f>
        <v>0</v>
      </c>
      <c r="BY677" s="151">
        <f>ROUND(IF($I677="Other HFC Blend",(AB677*$L677*SUMIF(Lists!$E$2:$E$133,'Quarterly Information'!$K677,Exchange_Value)+AB677*$N677*SUMIF(Lists!$E$2:$E$133,'Quarterly Information'!$M677,Exchange_Value)+AB677*$P677*SUMIF(Lists!$E$2:$E$133,'Quarterly Information'!$O677,Exchange_Value)+AB677*$R677*SUMIF(Lists!$E$2:$E$133,'Quarterly Information'!$Q677,Exchange_Value)+AB677*$T677*SUMIF(Lists!$E$2:$E$133,'Quarterly Information'!$S677,Exchange_Value))/1000,AB677*SUMIF(Lists!$E$2:$E$133,$I677,Exchange_Value)/1000),1)</f>
        <v>0</v>
      </c>
      <c r="BZ677" s="151">
        <f>ROUND(IF($I677="Other HFC Blend",(AC677*$L677*SUMIF(Lists!$E$2:$E$133,'Quarterly Information'!$K677,Exchange_Value)+AC677*$N677*SUMIF(Lists!$E$2:$E$133,'Quarterly Information'!$M677,Exchange_Value)+AC677*$P677*SUMIF(Lists!$E$2:$E$133,'Quarterly Information'!$O677,Exchange_Value)+AC677*$R677*SUMIF(Lists!$E$2:$E$133,'Quarterly Information'!$Q677,Exchange_Value)+AC677*$T677*SUMIF(Lists!$E$2:$E$133,'Quarterly Information'!$S677,Exchange_Value))/1000,AC677*SUMIF(Lists!$E$2:$E$133,$I677,Exchange_Value)/1000),1)</f>
        <v>0</v>
      </c>
      <c r="CA677" s="151">
        <f>ROUND(IF($I677="Other HFC Blend",(AD677*$L677*SUMIF(Lists!$E$2:$E$133,'Quarterly Information'!$K677,Exchange_Value)+AD677*$N677*SUMIF(Lists!$E$2:$E$133,'Quarterly Information'!$M677,Exchange_Value)+AD677*$P677*SUMIF(Lists!$E$2:$E$133,'Quarterly Information'!$O677,Exchange_Value)+AD677*$R677*SUMIF(Lists!$E$2:$E$133,'Quarterly Information'!$Q677,Exchange_Value)+AD677*$T677*SUMIF(Lists!$E$2:$E$133,'Quarterly Information'!$S677,Exchange_Value))/1000,AD677*SUMIF(Lists!$E$2:$E$133,$I677,Exchange_Value)/1000),1)</f>
        <v>0</v>
      </c>
      <c r="CB677" s="151">
        <f>ROUND(IF($I677="Other HFC Blend",(AE677*$L677*SUMIF(Lists!$E$2:$E$133,'Quarterly Information'!$K677,Exchange_Value)+AE677*$N677*SUMIF(Lists!$E$2:$E$133,'Quarterly Information'!$M677,Exchange_Value)+AE677*$P677*SUMIF(Lists!$E$2:$E$133,'Quarterly Information'!$O677,Exchange_Value)+AE677*$R677*SUMIF(Lists!$E$2:$E$133,'Quarterly Information'!$Q677,Exchange_Value)+AE677*$T677*SUMIF(Lists!$E$2:$E$133,'Quarterly Information'!$S677,Exchange_Value))/1000,AE677*SUMIF(Lists!$E$2:$E$133,$I677,Exchange_Value)/1000),1)</f>
        <v>0</v>
      </c>
      <c r="CC677" s="151">
        <f>ROUND(IF($I677="Other HFC Blend",(AF677*$L677*SUMIF(Lists!$E$2:$E$133,'Quarterly Information'!$K677,Exchange_Value)+AF677*$N677*SUMIF(Lists!$E$2:$E$133,'Quarterly Information'!$M677,Exchange_Value)+AF677*$P677*SUMIF(Lists!$E$2:$E$133,'Quarterly Information'!$O677,Exchange_Value)+AF677*$R677*SUMIF(Lists!$E$2:$E$133,'Quarterly Information'!$Q677,Exchange_Value)+AF677*$T677*SUMIF(Lists!$E$2:$E$133,'Quarterly Information'!$S677,Exchange_Value))/1000,AF677*SUMIF(Lists!$E$2:$E$133,$I677,Exchange_Value)/1000),1)</f>
        <v>0</v>
      </c>
    </row>
    <row r="678" spans="1:81" ht="14.1">
      <c r="A678" s="18">
        <v>636</v>
      </c>
      <c r="B678" s="46" t="str">
        <f t="shared" si="369"/>
        <v/>
      </c>
      <c r="C678" s="72"/>
      <c r="D678" s="47"/>
      <c r="E678" s="81"/>
      <c r="F678" s="48"/>
      <c r="G678" s="49"/>
      <c r="H678" s="50"/>
      <c r="I678" s="48"/>
      <c r="J678" s="104"/>
      <c r="K678" s="109"/>
      <c r="L678" s="51"/>
      <c r="M678" s="48"/>
      <c r="N678" s="51"/>
      <c r="O678" s="48"/>
      <c r="P678" s="51"/>
      <c r="Q678" s="69"/>
      <c r="R678" s="51"/>
      <c r="S678" s="69"/>
      <c r="T678" s="110"/>
      <c r="U678" s="107"/>
      <c r="V678" s="48"/>
      <c r="W678" s="52"/>
      <c r="X678" s="48"/>
      <c r="Y678" s="116"/>
      <c r="Z678" s="133"/>
      <c r="AA678" s="131"/>
      <c r="AB678" s="76"/>
      <c r="AC678" s="76"/>
      <c r="AD678" s="76"/>
      <c r="AE678" s="76"/>
      <c r="AF678" s="76"/>
      <c r="AG678" s="145"/>
      <c r="AH678"/>
      <c r="AI678" s="148">
        <f t="shared" si="333"/>
        <v>0</v>
      </c>
      <c r="AJ678" s="148">
        <f t="shared" si="334"/>
        <v>0</v>
      </c>
      <c r="AK678" s="148">
        <f t="shared" si="335"/>
        <v>0</v>
      </c>
      <c r="AL678" s="148">
        <f t="shared" si="336"/>
        <v>0</v>
      </c>
      <c r="AM678" s="148">
        <f t="shared" si="337"/>
        <v>0</v>
      </c>
      <c r="AN678" s="148">
        <f t="shared" si="338"/>
        <v>0</v>
      </c>
      <c r="AO678" s="150"/>
      <c r="AP678" s="149" t="e">
        <f t="shared" si="339"/>
        <v>#DIV/0!</v>
      </c>
      <c r="AQ678" s="149" t="e">
        <f t="shared" si="340"/>
        <v>#DIV/0!</v>
      </c>
      <c r="AR678" s="149" t="e">
        <f t="shared" si="341"/>
        <v>#DIV/0!</v>
      </c>
      <c r="AS678" s="149" t="e">
        <f t="shared" si="342"/>
        <v>#DIV/0!</v>
      </c>
      <c r="AT678" s="149" t="e">
        <f t="shared" si="343"/>
        <v>#DIV/0!</v>
      </c>
      <c r="AU678" s="148">
        <f t="shared" si="344"/>
        <v>0</v>
      </c>
      <c r="AV678" s="149" t="e">
        <f t="shared" si="345"/>
        <v>#DIV/0!</v>
      </c>
      <c r="AW678" s="149" t="e">
        <f t="shared" si="346"/>
        <v>#DIV/0!</v>
      </c>
      <c r="AX678" s="149" t="e">
        <f t="shared" si="347"/>
        <v>#DIV/0!</v>
      </c>
      <c r="AY678" s="149" t="e">
        <f t="shared" si="348"/>
        <v>#DIV/0!</v>
      </c>
      <c r="AZ678" s="149" t="e">
        <f t="shared" si="349"/>
        <v>#DIV/0!</v>
      </c>
      <c r="BA678" s="148">
        <f t="shared" si="350"/>
        <v>0</v>
      </c>
      <c r="BB678" s="149" t="e">
        <f t="shared" si="351"/>
        <v>#DIV/0!</v>
      </c>
      <c r="BC678" s="149" t="e">
        <f t="shared" si="352"/>
        <v>#DIV/0!</v>
      </c>
      <c r="BD678" s="149" t="e">
        <f t="shared" si="353"/>
        <v>#DIV/0!</v>
      </c>
      <c r="BE678" s="149" t="e">
        <f t="shared" si="354"/>
        <v>#DIV/0!</v>
      </c>
      <c r="BF678" s="149" t="e">
        <f t="shared" si="355"/>
        <v>#DIV/0!</v>
      </c>
      <c r="BG678" s="148">
        <f t="shared" si="356"/>
        <v>0</v>
      </c>
      <c r="BH678" s="149" t="e">
        <f t="shared" si="357"/>
        <v>#DIV/0!</v>
      </c>
      <c r="BI678" s="149" t="e">
        <f t="shared" si="358"/>
        <v>#DIV/0!</v>
      </c>
      <c r="BJ678" s="149" t="e">
        <f t="shared" si="359"/>
        <v>#DIV/0!</v>
      </c>
      <c r="BK678" s="149" t="e">
        <f t="shared" si="360"/>
        <v>#DIV/0!</v>
      </c>
      <c r="BL678" s="149" t="e">
        <f t="shared" si="361"/>
        <v>#DIV/0!</v>
      </c>
      <c r="BM678" s="148">
        <f t="shared" si="362"/>
        <v>0</v>
      </c>
      <c r="BN678" s="149" t="e">
        <f t="shared" si="363"/>
        <v>#DIV/0!</v>
      </c>
      <c r="BO678" s="149" t="e">
        <f t="shared" si="364"/>
        <v>#DIV/0!</v>
      </c>
      <c r="BP678" s="149" t="e">
        <f t="shared" si="365"/>
        <v>#DIV/0!</v>
      </c>
      <c r="BQ678" s="149" t="e">
        <f t="shared" si="366"/>
        <v>#DIV/0!</v>
      </c>
      <c r="BR678" s="149" t="e">
        <f t="shared" si="367"/>
        <v>#DIV/0!</v>
      </c>
      <c r="BS678" s="148">
        <f t="shared" si="368"/>
        <v>0</v>
      </c>
      <c r="BT678" s="150"/>
      <c r="BU678" s="150" t="e">
        <f>VLOOKUP(I678,Lists!$D$2:$D$19,1,FALSE)</f>
        <v>#N/A</v>
      </c>
      <c r="BV678" s="150" t="e">
        <f>VLOOKUP($I678,Blends!$B$2:$B$115,1,FALSE)</f>
        <v>#N/A</v>
      </c>
      <c r="BW678" s="150"/>
      <c r="BX678" s="151">
        <f>ROUND(IF($I678="Other HFC Blend",(AA678*$L678*SUMIF(Lists!$E$2:$E$133,'Quarterly Information'!$K678,Exchange_Value)+AA678*$N678*SUMIF(Lists!$E$2:$E$133,'Quarterly Information'!$M678,Exchange_Value)+AA678*$P678*SUMIF(Lists!$E$2:$E$133,'Quarterly Information'!$O678,Exchange_Value)+AA678*$R678*SUMIF(Lists!$E$2:$E$133,'Quarterly Information'!$Q678,Exchange_Value)+AA678*$T678*SUMIF(Lists!$E$2:$E$133,'Quarterly Information'!$S678,Exchange_Value))/1000,AA678*SUMIF(Lists!$E$2:$E$133,$I678,Exchange_Value)/1000),1)</f>
        <v>0</v>
      </c>
      <c r="BY678" s="151">
        <f>ROUND(IF($I678="Other HFC Blend",(AB678*$L678*SUMIF(Lists!$E$2:$E$133,'Quarterly Information'!$K678,Exchange_Value)+AB678*$N678*SUMIF(Lists!$E$2:$E$133,'Quarterly Information'!$M678,Exchange_Value)+AB678*$P678*SUMIF(Lists!$E$2:$E$133,'Quarterly Information'!$O678,Exchange_Value)+AB678*$R678*SUMIF(Lists!$E$2:$E$133,'Quarterly Information'!$Q678,Exchange_Value)+AB678*$T678*SUMIF(Lists!$E$2:$E$133,'Quarterly Information'!$S678,Exchange_Value))/1000,AB678*SUMIF(Lists!$E$2:$E$133,$I678,Exchange_Value)/1000),1)</f>
        <v>0</v>
      </c>
      <c r="BZ678" s="151">
        <f>ROUND(IF($I678="Other HFC Blend",(AC678*$L678*SUMIF(Lists!$E$2:$E$133,'Quarterly Information'!$K678,Exchange_Value)+AC678*$N678*SUMIF(Lists!$E$2:$E$133,'Quarterly Information'!$M678,Exchange_Value)+AC678*$P678*SUMIF(Lists!$E$2:$E$133,'Quarterly Information'!$O678,Exchange_Value)+AC678*$R678*SUMIF(Lists!$E$2:$E$133,'Quarterly Information'!$Q678,Exchange_Value)+AC678*$T678*SUMIF(Lists!$E$2:$E$133,'Quarterly Information'!$S678,Exchange_Value))/1000,AC678*SUMIF(Lists!$E$2:$E$133,$I678,Exchange_Value)/1000),1)</f>
        <v>0</v>
      </c>
      <c r="CA678" s="151">
        <f>ROUND(IF($I678="Other HFC Blend",(AD678*$L678*SUMIF(Lists!$E$2:$E$133,'Quarterly Information'!$K678,Exchange_Value)+AD678*$N678*SUMIF(Lists!$E$2:$E$133,'Quarterly Information'!$M678,Exchange_Value)+AD678*$P678*SUMIF(Lists!$E$2:$E$133,'Quarterly Information'!$O678,Exchange_Value)+AD678*$R678*SUMIF(Lists!$E$2:$E$133,'Quarterly Information'!$Q678,Exchange_Value)+AD678*$T678*SUMIF(Lists!$E$2:$E$133,'Quarterly Information'!$S678,Exchange_Value))/1000,AD678*SUMIF(Lists!$E$2:$E$133,$I678,Exchange_Value)/1000),1)</f>
        <v>0</v>
      </c>
      <c r="CB678" s="151">
        <f>ROUND(IF($I678="Other HFC Blend",(AE678*$L678*SUMIF(Lists!$E$2:$E$133,'Quarterly Information'!$K678,Exchange_Value)+AE678*$N678*SUMIF(Lists!$E$2:$E$133,'Quarterly Information'!$M678,Exchange_Value)+AE678*$P678*SUMIF(Lists!$E$2:$E$133,'Quarterly Information'!$O678,Exchange_Value)+AE678*$R678*SUMIF(Lists!$E$2:$E$133,'Quarterly Information'!$Q678,Exchange_Value)+AE678*$T678*SUMIF(Lists!$E$2:$E$133,'Quarterly Information'!$S678,Exchange_Value))/1000,AE678*SUMIF(Lists!$E$2:$E$133,$I678,Exchange_Value)/1000),1)</f>
        <v>0</v>
      </c>
      <c r="CC678" s="151">
        <f>ROUND(IF($I678="Other HFC Blend",(AF678*$L678*SUMIF(Lists!$E$2:$E$133,'Quarterly Information'!$K678,Exchange_Value)+AF678*$N678*SUMIF(Lists!$E$2:$E$133,'Quarterly Information'!$M678,Exchange_Value)+AF678*$P678*SUMIF(Lists!$E$2:$E$133,'Quarterly Information'!$O678,Exchange_Value)+AF678*$R678*SUMIF(Lists!$E$2:$E$133,'Quarterly Information'!$Q678,Exchange_Value)+AF678*$T678*SUMIF(Lists!$E$2:$E$133,'Quarterly Information'!$S678,Exchange_Value))/1000,AF678*SUMIF(Lists!$E$2:$E$133,$I678,Exchange_Value)/1000),1)</f>
        <v>0</v>
      </c>
    </row>
    <row r="679" spans="1:81" ht="14.1">
      <c r="A679" s="18">
        <v>637</v>
      </c>
      <c r="B679" s="46" t="str">
        <f t="shared" si="369"/>
        <v/>
      </c>
      <c r="C679" s="72"/>
      <c r="D679" s="47"/>
      <c r="E679" s="81"/>
      <c r="F679" s="48"/>
      <c r="G679" s="49"/>
      <c r="H679" s="50"/>
      <c r="I679" s="48"/>
      <c r="J679" s="104"/>
      <c r="K679" s="109"/>
      <c r="L679" s="51"/>
      <c r="M679" s="48"/>
      <c r="N679" s="51"/>
      <c r="O679" s="48"/>
      <c r="P679" s="51"/>
      <c r="Q679" s="69"/>
      <c r="R679" s="51"/>
      <c r="S679" s="69"/>
      <c r="T679" s="110"/>
      <c r="U679" s="107"/>
      <c r="V679" s="48"/>
      <c r="W679" s="52"/>
      <c r="X679" s="48"/>
      <c r="Y679" s="116"/>
      <c r="Z679" s="133"/>
      <c r="AA679" s="131"/>
      <c r="AB679" s="76"/>
      <c r="AC679" s="76"/>
      <c r="AD679" s="76"/>
      <c r="AE679" s="76"/>
      <c r="AF679" s="76"/>
      <c r="AG679" s="145"/>
      <c r="AH679"/>
      <c r="AI679" s="148">
        <f t="shared" si="333"/>
        <v>0</v>
      </c>
      <c r="AJ679" s="148">
        <f t="shared" si="334"/>
        <v>0</v>
      </c>
      <c r="AK679" s="148">
        <f t="shared" si="335"/>
        <v>0</v>
      </c>
      <c r="AL679" s="148">
        <f t="shared" si="336"/>
        <v>0</v>
      </c>
      <c r="AM679" s="148">
        <f t="shared" si="337"/>
        <v>0</v>
      </c>
      <c r="AN679" s="148">
        <f t="shared" si="338"/>
        <v>0</v>
      </c>
      <c r="AO679" s="150"/>
      <c r="AP679" s="149" t="e">
        <f t="shared" si="339"/>
        <v>#DIV/0!</v>
      </c>
      <c r="AQ679" s="149" t="e">
        <f t="shared" si="340"/>
        <v>#DIV/0!</v>
      </c>
      <c r="AR679" s="149" t="e">
        <f t="shared" si="341"/>
        <v>#DIV/0!</v>
      </c>
      <c r="AS679" s="149" t="e">
        <f t="shared" si="342"/>
        <v>#DIV/0!</v>
      </c>
      <c r="AT679" s="149" t="e">
        <f t="shared" si="343"/>
        <v>#DIV/0!</v>
      </c>
      <c r="AU679" s="148">
        <f t="shared" si="344"/>
        <v>0</v>
      </c>
      <c r="AV679" s="149" t="e">
        <f t="shared" si="345"/>
        <v>#DIV/0!</v>
      </c>
      <c r="AW679" s="149" t="e">
        <f t="shared" si="346"/>
        <v>#DIV/0!</v>
      </c>
      <c r="AX679" s="149" t="e">
        <f t="shared" si="347"/>
        <v>#DIV/0!</v>
      </c>
      <c r="AY679" s="149" t="e">
        <f t="shared" si="348"/>
        <v>#DIV/0!</v>
      </c>
      <c r="AZ679" s="149" t="e">
        <f t="shared" si="349"/>
        <v>#DIV/0!</v>
      </c>
      <c r="BA679" s="148">
        <f t="shared" si="350"/>
        <v>0</v>
      </c>
      <c r="BB679" s="149" t="e">
        <f t="shared" si="351"/>
        <v>#DIV/0!</v>
      </c>
      <c r="BC679" s="149" t="e">
        <f t="shared" si="352"/>
        <v>#DIV/0!</v>
      </c>
      <c r="BD679" s="149" t="e">
        <f t="shared" si="353"/>
        <v>#DIV/0!</v>
      </c>
      <c r="BE679" s="149" t="e">
        <f t="shared" si="354"/>
        <v>#DIV/0!</v>
      </c>
      <c r="BF679" s="149" t="e">
        <f t="shared" si="355"/>
        <v>#DIV/0!</v>
      </c>
      <c r="BG679" s="148">
        <f t="shared" si="356"/>
        <v>0</v>
      </c>
      <c r="BH679" s="149" t="e">
        <f t="shared" si="357"/>
        <v>#DIV/0!</v>
      </c>
      <c r="BI679" s="149" t="e">
        <f t="shared" si="358"/>
        <v>#DIV/0!</v>
      </c>
      <c r="BJ679" s="149" t="e">
        <f t="shared" si="359"/>
        <v>#DIV/0!</v>
      </c>
      <c r="BK679" s="149" t="e">
        <f t="shared" si="360"/>
        <v>#DIV/0!</v>
      </c>
      <c r="BL679" s="149" t="e">
        <f t="shared" si="361"/>
        <v>#DIV/0!</v>
      </c>
      <c r="BM679" s="148">
        <f t="shared" si="362"/>
        <v>0</v>
      </c>
      <c r="BN679" s="149" t="e">
        <f t="shared" si="363"/>
        <v>#DIV/0!</v>
      </c>
      <c r="BO679" s="149" t="e">
        <f t="shared" si="364"/>
        <v>#DIV/0!</v>
      </c>
      <c r="BP679" s="149" t="e">
        <f t="shared" si="365"/>
        <v>#DIV/0!</v>
      </c>
      <c r="BQ679" s="149" t="e">
        <f t="shared" si="366"/>
        <v>#DIV/0!</v>
      </c>
      <c r="BR679" s="149" t="e">
        <f t="shared" si="367"/>
        <v>#DIV/0!</v>
      </c>
      <c r="BS679" s="148">
        <f t="shared" si="368"/>
        <v>0</v>
      </c>
      <c r="BT679" s="150"/>
      <c r="BU679" s="150" t="e">
        <f>VLOOKUP(I679,Lists!$D$2:$D$19,1,FALSE)</f>
        <v>#N/A</v>
      </c>
      <c r="BV679" s="150" t="e">
        <f>VLOOKUP($I679,Blends!$B$2:$B$115,1,FALSE)</f>
        <v>#N/A</v>
      </c>
      <c r="BW679" s="150"/>
      <c r="BX679" s="151">
        <f>ROUND(IF($I679="Other HFC Blend",(AA679*$L679*SUMIF(Lists!$E$2:$E$133,'Quarterly Information'!$K679,Exchange_Value)+AA679*$N679*SUMIF(Lists!$E$2:$E$133,'Quarterly Information'!$M679,Exchange_Value)+AA679*$P679*SUMIF(Lists!$E$2:$E$133,'Quarterly Information'!$O679,Exchange_Value)+AA679*$R679*SUMIF(Lists!$E$2:$E$133,'Quarterly Information'!$Q679,Exchange_Value)+AA679*$T679*SUMIF(Lists!$E$2:$E$133,'Quarterly Information'!$S679,Exchange_Value))/1000,AA679*SUMIF(Lists!$E$2:$E$133,$I679,Exchange_Value)/1000),1)</f>
        <v>0</v>
      </c>
      <c r="BY679" s="151">
        <f>ROUND(IF($I679="Other HFC Blend",(AB679*$L679*SUMIF(Lists!$E$2:$E$133,'Quarterly Information'!$K679,Exchange_Value)+AB679*$N679*SUMIF(Lists!$E$2:$E$133,'Quarterly Information'!$M679,Exchange_Value)+AB679*$P679*SUMIF(Lists!$E$2:$E$133,'Quarterly Information'!$O679,Exchange_Value)+AB679*$R679*SUMIF(Lists!$E$2:$E$133,'Quarterly Information'!$Q679,Exchange_Value)+AB679*$T679*SUMIF(Lists!$E$2:$E$133,'Quarterly Information'!$S679,Exchange_Value))/1000,AB679*SUMIF(Lists!$E$2:$E$133,$I679,Exchange_Value)/1000),1)</f>
        <v>0</v>
      </c>
      <c r="BZ679" s="151">
        <f>ROUND(IF($I679="Other HFC Blend",(AC679*$L679*SUMIF(Lists!$E$2:$E$133,'Quarterly Information'!$K679,Exchange_Value)+AC679*$N679*SUMIF(Lists!$E$2:$E$133,'Quarterly Information'!$M679,Exchange_Value)+AC679*$P679*SUMIF(Lists!$E$2:$E$133,'Quarterly Information'!$O679,Exchange_Value)+AC679*$R679*SUMIF(Lists!$E$2:$E$133,'Quarterly Information'!$Q679,Exchange_Value)+AC679*$T679*SUMIF(Lists!$E$2:$E$133,'Quarterly Information'!$S679,Exchange_Value))/1000,AC679*SUMIF(Lists!$E$2:$E$133,$I679,Exchange_Value)/1000),1)</f>
        <v>0</v>
      </c>
      <c r="CA679" s="151">
        <f>ROUND(IF($I679="Other HFC Blend",(AD679*$L679*SUMIF(Lists!$E$2:$E$133,'Quarterly Information'!$K679,Exchange_Value)+AD679*$N679*SUMIF(Lists!$E$2:$E$133,'Quarterly Information'!$M679,Exchange_Value)+AD679*$P679*SUMIF(Lists!$E$2:$E$133,'Quarterly Information'!$O679,Exchange_Value)+AD679*$R679*SUMIF(Lists!$E$2:$E$133,'Quarterly Information'!$Q679,Exchange_Value)+AD679*$T679*SUMIF(Lists!$E$2:$E$133,'Quarterly Information'!$S679,Exchange_Value))/1000,AD679*SUMIF(Lists!$E$2:$E$133,$I679,Exchange_Value)/1000),1)</f>
        <v>0</v>
      </c>
      <c r="CB679" s="151">
        <f>ROUND(IF($I679="Other HFC Blend",(AE679*$L679*SUMIF(Lists!$E$2:$E$133,'Quarterly Information'!$K679,Exchange_Value)+AE679*$N679*SUMIF(Lists!$E$2:$E$133,'Quarterly Information'!$M679,Exchange_Value)+AE679*$P679*SUMIF(Lists!$E$2:$E$133,'Quarterly Information'!$O679,Exchange_Value)+AE679*$R679*SUMIF(Lists!$E$2:$E$133,'Quarterly Information'!$Q679,Exchange_Value)+AE679*$T679*SUMIF(Lists!$E$2:$E$133,'Quarterly Information'!$S679,Exchange_Value))/1000,AE679*SUMIF(Lists!$E$2:$E$133,$I679,Exchange_Value)/1000),1)</f>
        <v>0</v>
      </c>
      <c r="CC679" s="151">
        <f>ROUND(IF($I679="Other HFC Blend",(AF679*$L679*SUMIF(Lists!$E$2:$E$133,'Quarterly Information'!$K679,Exchange_Value)+AF679*$N679*SUMIF(Lists!$E$2:$E$133,'Quarterly Information'!$M679,Exchange_Value)+AF679*$P679*SUMIF(Lists!$E$2:$E$133,'Quarterly Information'!$O679,Exchange_Value)+AF679*$R679*SUMIF(Lists!$E$2:$E$133,'Quarterly Information'!$Q679,Exchange_Value)+AF679*$T679*SUMIF(Lists!$E$2:$E$133,'Quarterly Information'!$S679,Exchange_Value))/1000,AF679*SUMIF(Lists!$E$2:$E$133,$I679,Exchange_Value)/1000),1)</f>
        <v>0</v>
      </c>
    </row>
    <row r="680" spans="1:81" ht="14.1">
      <c r="A680" s="18">
        <v>638</v>
      </c>
      <c r="B680" s="46" t="str">
        <f t="shared" si="369"/>
        <v/>
      </c>
      <c r="C680" s="72"/>
      <c r="D680" s="47"/>
      <c r="E680" s="81"/>
      <c r="F680" s="48"/>
      <c r="G680" s="49"/>
      <c r="H680" s="50"/>
      <c r="I680" s="48"/>
      <c r="J680" s="104"/>
      <c r="K680" s="109"/>
      <c r="L680" s="51"/>
      <c r="M680" s="48"/>
      <c r="N680" s="51"/>
      <c r="O680" s="48"/>
      <c r="P680" s="51"/>
      <c r="Q680" s="69"/>
      <c r="R680" s="51"/>
      <c r="S680" s="69"/>
      <c r="T680" s="110"/>
      <c r="U680" s="107"/>
      <c r="V680" s="48"/>
      <c r="W680" s="52"/>
      <c r="X680" s="48"/>
      <c r="Y680" s="116"/>
      <c r="Z680" s="133"/>
      <c r="AA680" s="131"/>
      <c r="AB680" s="76"/>
      <c r="AC680" s="76"/>
      <c r="AD680" s="76"/>
      <c r="AE680" s="76"/>
      <c r="AF680" s="76"/>
      <c r="AG680" s="145"/>
      <c r="AH680"/>
      <c r="AI680" s="148">
        <f t="shared" si="333"/>
        <v>0</v>
      </c>
      <c r="AJ680" s="148">
        <f t="shared" si="334"/>
        <v>0</v>
      </c>
      <c r="AK680" s="148">
        <f t="shared" si="335"/>
        <v>0</v>
      </c>
      <c r="AL680" s="148">
        <f t="shared" si="336"/>
        <v>0</v>
      </c>
      <c r="AM680" s="148">
        <f t="shared" si="337"/>
        <v>0</v>
      </c>
      <c r="AN680" s="148">
        <f t="shared" si="338"/>
        <v>0</v>
      </c>
      <c r="AO680" s="150"/>
      <c r="AP680" s="149" t="e">
        <f t="shared" si="339"/>
        <v>#DIV/0!</v>
      </c>
      <c r="AQ680" s="149" t="e">
        <f t="shared" si="340"/>
        <v>#DIV/0!</v>
      </c>
      <c r="AR680" s="149" t="e">
        <f t="shared" si="341"/>
        <v>#DIV/0!</v>
      </c>
      <c r="AS680" s="149" t="e">
        <f t="shared" si="342"/>
        <v>#DIV/0!</v>
      </c>
      <c r="AT680" s="149" t="e">
        <f t="shared" si="343"/>
        <v>#DIV/0!</v>
      </c>
      <c r="AU680" s="148">
        <f t="shared" si="344"/>
        <v>0</v>
      </c>
      <c r="AV680" s="149" t="e">
        <f t="shared" si="345"/>
        <v>#DIV/0!</v>
      </c>
      <c r="AW680" s="149" t="e">
        <f t="shared" si="346"/>
        <v>#DIV/0!</v>
      </c>
      <c r="AX680" s="149" t="e">
        <f t="shared" si="347"/>
        <v>#DIV/0!</v>
      </c>
      <c r="AY680" s="149" t="e">
        <f t="shared" si="348"/>
        <v>#DIV/0!</v>
      </c>
      <c r="AZ680" s="149" t="e">
        <f t="shared" si="349"/>
        <v>#DIV/0!</v>
      </c>
      <c r="BA680" s="148">
        <f t="shared" si="350"/>
        <v>0</v>
      </c>
      <c r="BB680" s="149" t="e">
        <f t="shared" si="351"/>
        <v>#DIV/0!</v>
      </c>
      <c r="BC680" s="149" t="e">
        <f t="shared" si="352"/>
        <v>#DIV/0!</v>
      </c>
      <c r="BD680" s="149" t="e">
        <f t="shared" si="353"/>
        <v>#DIV/0!</v>
      </c>
      <c r="BE680" s="149" t="e">
        <f t="shared" si="354"/>
        <v>#DIV/0!</v>
      </c>
      <c r="BF680" s="149" t="e">
        <f t="shared" si="355"/>
        <v>#DIV/0!</v>
      </c>
      <c r="BG680" s="148">
        <f t="shared" si="356"/>
        <v>0</v>
      </c>
      <c r="BH680" s="149" t="e">
        <f t="shared" si="357"/>
        <v>#DIV/0!</v>
      </c>
      <c r="BI680" s="149" t="e">
        <f t="shared" si="358"/>
        <v>#DIV/0!</v>
      </c>
      <c r="BJ680" s="149" t="e">
        <f t="shared" si="359"/>
        <v>#DIV/0!</v>
      </c>
      <c r="BK680" s="149" t="e">
        <f t="shared" si="360"/>
        <v>#DIV/0!</v>
      </c>
      <c r="BL680" s="149" t="e">
        <f t="shared" si="361"/>
        <v>#DIV/0!</v>
      </c>
      <c r="BM680" s="148">
        <f t="shared" si="362"/>
        <v>0</v>
      </c>
      <c r="BN680" s="149" t="e">
        <f t="shared" si="363"/>
        <v>#DIV/0!</v>
      </c>
      <c r="BO680" s="149" t="e">
        <f t="shared" si="364"/>
        <v>#DIV/0!</v>
      </c>
      <c r="BP680" s="149" t="e">
        <f t="shared" si="365"/>
        <v>#DIV/0!</v>
      </c>
      <c r="BQ680" s="149" t="e">
        <f t="shared" si="366"/>
        <v>#DIV/0!</v>
      </c>
      <c r="BR680" s="149" t="e">
        <f t="shared" si="367"/>
        <v>#DIV/0!</v>
      </c>
      <c r="BS680" s="148">
        <f t="shared" si="368"/>
        <v>0</v>
      </c>
      <c r="BT680" s="150"/>
      <c r="BU680" s="150" t="e">
        <f>VLOOKUP(I680,Lists!$D$2:$D$19,1,FALSE)</f>
        <v>#N/A</v>
      </c>
      <c r="BV680" s="150" t="e">
        <f>VLOOKUP($I680,Blends!$B$2:$B$115,1,FALSE)</f>
        <v>#N/A</v>
      </c>
      <c r="BW680" s="150"/>
      <c r="BX680" s="151">
        <f>ROUND(IF($I680="Other HFC Blend",(AA680*$L680*SUMIF(Lists!$E$2:$E$133,'Quarterly Information'!$K680,Exchange_Value)+AA680*$N680*SUMIF(Lists!$E$2:$E$133,'Quarterly Information'!$M680,Exchange_Value)+AA680*$P680*SUMIF(Lists!$E$2:$E$133,'Quarterly Information'!$O680,Exchange_Value)+AA680*$R680*SUMIF(Lists!$E$2:$E$133,'Quarterly Information'!$Q680,Exchange_Value)+AA680*$T680*SUMIF(Lists!$E$2:$E$133,'Quarterly Information'!$S680,Exchange_Value))/1000,AA680*SUMIF(Lists!$E$2:$E$133,$I680,Exchange_Value)/1000),1)</f>
        <v>0</v>
      </c>
      <c r="BY680" s="151">
        <f>ROUND(IF($I680="Other HFC Blend",(AB680*$L680*SUMIF(Lists!$E$2:$E$133,'Quarterly Information'!$K680,Exchange_Value)+AB680*$N680*SUMIF(Lists!$E$2:$E$133,'Quarterly Information'!$M680,Exchange_Value)+AB680*$P680*SUMIF(Lists!$E$2:$E$133,'Quarterly Information'!$O680,Exchange_Value)+AB680*$R680*SUMIF(Lists!$E$2:$E$133,'Quarterly Information'!$Q680,Exchange_Value)+AB680*$T680*SUMIF(Lists!$E$2:$E$133,'Quarterly Information'!$S680,Exchange_Value))/1000,AB680*SUMIF(Lists!$E$2:$E$133,$I680,Exchange_Value)/1000),1)</f>
        <v>0</v>
      </c>
      <c r="BZ680" s="151">
        <f>ROUND(IF($I680="Other HFC Blend",(AC680*$L680*SUMIF(Lists!$E$2:$E$133,'Quarterly Information'!$K680,Exchange_Value)+AC680*$N680*SUMIF(Lists!$E$2:$E$133,'Quarterly Information'!$M680,Exchange_Value)+AC680*$P680*SUMIF(Lists!$E$2:$E$133,'Quarterly Information'!$O680,Exchange_Value)+AC680*$R680*SUMIF(Lists!$E$2:$E$133,'Quarterly Information'!$Q680,Exchange_Value)+AC680*$T680*SUMIF(Lists!$E$2:$E$133,'Quarterly Information'!$S680,Exchange_Value))/1000,AC680*SUMIF(Lists!$E$2:$E$133,$I680,Exchange_Value)/1000),1)</f>
        <v>0</v>
      </c>
      <c r="CA680" s="151">
        <f>ROUND(IF($I680="Other HFC Blend",(AD680*$L680*SUMIF(Lists!$E$2:$E$133,'Quarterly Information'!$K680,Exchange_Value)+AD680*$N680*SUMIF(Lists!$E$2:$E$133,'Quarterly Information'!$M680,Exchange_Value)+AD680*$P680*SUMIF(Lists!$E$2:$E$133,'Quarterly Information'!$O680,Exchange_Value)+AD680*$R680*SUMIF(Lists!$E$2:$E$133,'Quarterly Information'!$Q680,Exchange_Value)+AD680*$T680*SUMIF(Lists!$E$2:$E$133,'Quarterly Information'!$S680,Exchange_Value))/1000,AD680*SUMIF(Lists!$E$2:$E$133,$I680,Exchange_Value)/1000),1)</f>
        <v>0</v>
      </c>
      <c r="CB680" s="151">
        <f>ROUND(IF($I680="Other HFC Blend",(AE680*$L680*SUMIF(Lists!$E$2:$E$133,'Quarterly Information'!$K680,Exchange_Value)+AE680*$N680*SUMIF(Lists!$E$2:$E$133,'Quarterly Information'!$M680,Exchange_Value)+AE680*$P680*SUMIF(Lists!$E$2:$E$133,'Quarterly Information'!$O680,Exchange_Value)+AE680*$R680*SUMIF(Lists!$E$2:$E$133,'Quarterly Information'!$Q680,Exchange_Value)+AE680*$T680*SUMIF(Lists!$E$2:$E$133,'Quarterly Information'!$S680,Exchange_Value))/1000,AE680*SUMIF(Lists!$E$2:$E$133,$I680,Exchange_Value)/1000),1)</f>
        <v>0</v>
      </c>
      <c r="CC680" s="151">
        <f>ROUND(IF($I680="Other HFC Blend",(AF680*$L680*SUMIF(Lists!$E$2:$E$133,'Quarterly Information'!$K680,Exchange_Value)+AF680*$N680*SUMIF(Lists!$E$2:$E$133,'Quarterly Information'!$M680,Exchange_Value)+AF680*$P680*SUMIF(Lists!$E$2:$E$133,'Quarterly Information'!$O680,Exchange_Value)+AF680*$R680*SUMIF(Lists!$E$2:$E$133,'Quarterly Information'!$Q680,Exchange_Value)+AF680*$T680*SUMIF(Lists!$E$2:$E$133,'Quarterly Information'!$S680,Exchange_Value))/1000,AF680*SUMIF(Lists!$E$2:$E$133,$I680,Exchange_Value)/1000),1)</f>
        <v>0</v>
      </c>
    </row>
    <row r="681" spans="1:81" ht="14.1">
      <c r="A681" s="18">
        <v>639</v>
      </c>
      <c r="B681" s="46" t="str">
        <f t="shared" si="369"/>
        <v/>
      </c>
      <c r="C681" s="72"/>
      <c r="D681" s="47"/>
      <c r="E681" s="81"/>
      <c r="F681" s="48"/>
      <c r="G681" s="49"/>
      <c r="H681" s="50"/>
      <c r="I681" s="48"/>
      <c r="J681" s="104"/>
      <c r="K681" s="109"/>
      <c r="L681" s="51"/>
      <c r="M681" s="48"/>
      <c r="N681" s="51"/>
      <c r="O681" s="48"/>
      <c r="P681" s="51"/>
      <c r="Q681" s="69"/>
      <c r="R681" s="51"/>
      <c r="S681" s="69"/>
      <c r="T681" s="110"/>
      <c r="U681" s="107"/>
      <c r="V681" s="48"/>
      <c r="W681" s="52"/>
      <c r="X681" s="48"/>
      <c r="Y681" s="116"/>
      <c r="Z681" s="133"/>
      <c r="AA681" s="131"/>
      <c r="AB681" s="76"/>
      <c r="AC681" s="76"/>
      <c r="AD681" s="76"/>
      <c r="AE681" s="76"/>
      <c r="AF681" s="76"/>
      <c r="AG681" s="145"/>
      <c r="AH681"/>
      <c r="AI681" s="148">
        <f t="shared" si="333"/>
        <v>0</v>
      </c>
      <c r="AJ681" s="148">
        <f t="shared" si="334"/>
        <v>0</v>
      </c>
      <c r="AK681" s="148">
        <f t="shared" si="335"/>
        <v>0</v>
      </c>
      <c r="AL681" s="148">
        <f t="shared" si="336"/>
        <v>0</v>
      </c>
      <c r="AM681" s="148">
        <f t="shared" si="337"/>
        <v>0</v>
      </c>
      <c r="AN681" s="148">
        <f t="shared" si="338"/>
        <v>0</v>
      </c>
      <c r="AO681" s="150"/>
      <c r="AP681" s="149" t="e">
        <f t="shared" si="339"/>
        <v>#DIV/0!</v>
      </c>
      <c r="AQ681" s="149" t="e">
        <f t="shared" si="340"/>
        <v>#DIV/0!</v>
      </c>
      <c r="AR681" s="149" t="e">
        <f t="shared" si="341"/>
        <v>#DIV/0!</v>
      </c>
      <c r="AS681" s="149" t="e">
        <f t="shared" si="342"/>
        <v>#DIV/0!</v>
      </c>
      <c r="AT681" s="149" t="e">
        <f t="shared" si="343"/>
        <v>#DIV/0!</v>
      </c>
      <c r="AU681" s="148">
        <f t="shared" si="344"/>
        <v>0</v>
      </c>
      <c r="AV681" s="149" t="e">
        <f t="shared" si="345"/>
        <v>#DIV/0!</v>
      </c>
      <c r="AW681" s="149" t="e">
        <f t="shared" si="346"/>
        <v>#DIV/0!</v>
      </c>
      <c r="AX681" s="149" t="e">
        <f t="shared" si="347"/>
        <v>#DIV/0!</v>
      </c>
      <c r="AY681" s="149" t="e">
        <f t="shared" si="348"/>
        <v>#DIV/0!</v>
      </c>
      <c r="AZ681" s="149" t="e">
        <f t="shared" si="349"/>
        <v>#DIV/0!</v>
      </c>
      <c r="BA681" s="148">
        <f t="shared" si="350"/>
        <v>0</v>
      </c>
      <c r="BB681" s="149" t="e">
        <f t="shared" si="351"/>
        <v>#DIV/0!</v>
      </c>
      <c r="BC681" s="149" t="e">
        <f t="shared" si="352"/>
        <v>#DIV/0!</v>
      </c>
      <c r="BD681" s="149" t="e">
        <f t="shared" si="353"/>
        <v>#DIV/0!</v>
      </c>
      <c r="BE681" s="149" t="e">
        <f t="shared" si="354"/>
        <v>#DIV/0!</v>
      </c>
      <c r="BF681" s="149" t="e">
        <f t="shared" si="355"/>
        <v>#DIV/0!</v>
      </c>
      <c r="BG681" s="148">
        <f t="shared" si="356"/>
        <v>0</v>
      </c>
      <c r="BH681" s="149" t="e">
        <f t="shared" si="357"/>
        <v>#DIV/0!</v>
      </c>
      <c r="BI681" s="149" t="e">
        <f t="shared" si="358"/>
        <v>#DIV/0!</v>
      </c>
      <c r="BJ681" s="149" t="e">
        <f t="shared" si="359"/>
        <v>#DIV/0!</v>
      </c>
      <c r="BK681" s="149" t="e">
        <f t="shared" si="360"/>
        <v>#DIV/0!</v>
      </c>
      <c r="BL681" s="149" t="e">
        <f t="shared" si="361"/>
        <v>#DIV/0!</v>
      </c>
      <c r="BM681" s="148">
        <f t="shared" si="362"/>
        <v>0</v>
      </c>
      <c r="BN681" s="149" t="e">
        <f t="shared" si="363"/>
        <v>#DIV/0!</v>
      </c>
      <c r="BO681" s="149" t="e">
        <f t="shared" si="364"/>
        <v>#DIV/0!</v>
      </c>
      <c r="BP681" s="149" t="e">
        <f t="shared" si="365"/>
        <v>#DIV/0!</v>
      </c>
      <c r="BQ681" s="149" t="e">
        <f t="shared" si="366"/>
        <v>#DIV/0!</v>
      </c>
      <c r="BR681" s="149" t="e">
        <f t="shared" si="367"/>
        <v>#DIV/0!</v>
      </c>
      <c r="BS681" s="148">
        <f t="shared" si="368"/>
        <v>0</v>
      </c>
      <c r="BT681" s="150"/>
      <c r="BU681" s="150" t="e">
        <f>VLOOKUP(I681,Lists!$D$2:$D$19,1,FALSE)</f>
        <v>#N/A</v>
      </c>
      <c r="BV681" s="150" t="e">
        <f>VLOOKUP($I681,Blends!$B$2:$B$115,1,FALSE)</f>
        <v>#N/A</v>
      </c>
      <c r="BW681" s="150"/>
      <c r="BX681" s="151">
        <f>ROUND(IF($I681="Other HFC Blend",(AA681*$L681*SUMIF(Lists!$E$2:$E$133,'Quarterly Information'!$K681,Exchange_Value)+AA681*$N681*SUMIF(Lists!$E$2:$E$133,'Quarterly Information'!$M681,Exchange_Value)+AA681*$P681*SUMIF(Lists!$E$2:$E$133,'Quarterly Information'!$O681,Exchange_Value)+AA681*$R681*SUMIF(Lists!$E$2:$E$133,'Quarterly Information'!$Q681,Exchange_Value)+AA681*$T681*SUMIF(Lists!$E$2:$E$133,'Quarterly Information'!$S681,Exchange_Value))/1000,AA681*SUMIF(Lists!$E$2:$E$133,$I681,Exchange_Value)/1000),1)</f>
        <v>0</v>
      </c>
      <c r="BY681" s="151">
        <f>ROUND(IF($I681="Other HFC Blend",(AB681*$L681*SUMIF(Lists!$E$2:$E$133,'Quarterly Information'!$K681,Exchange_Value)+AB681*$N681*SUMIF(Lists!$E$2:$E$133,'Quarterly Information'!$M681,Exchange_Value)+AB681*$P681*SUMIF(Lists!$E$2:$E$133,'Quarterly Information'!$O681,Exchange_Value)+AB681*$R681*SUMIF(Lists!$E$2:$E$133,'Quarterly Information'!$Q681,Exchange_Value)+AB681*$T681*SUMIF(Lists!$E$2:$E$133,'Quarterly Information'!$S681,Exchange_Value))/1000,AB681*SUMIF(Lists!$E$2:$E$133,$I681,Exchange_Value)/1000),1)</f>
        <v>0</v>
      </c>
      <c r="BZ681" s="151">
        <f>ROUND(IF($I681="Other HFC Blend",(AC681*$L681*SUMIF(Lists!$E$2:$E$133,'Quarterly Information'!$K681,Exchange_Value)+AC681*$N681*SUMIF(Lists!$E$2:$E$133,'Quarterly Information'!$M681,Exchange_Value)+AC681*$P681*SUMIF(Lists!$E$2:$E$133,'Quarterly Information'!$O681,Exchange_Value)+AC681*$R681*SUMIF(Lists!$E$2:$E$133,'Quarterly Information'!$Q681,Exchange_Value)+AC681*$T681*SUMIF(Lists!$E$2:$E$133,'Quarterly Information'!$S681,Exchange_Value))/1000,AC681*SUMIF(Lists!$E$2:$E$133,$I681,Exchange_Value)/1000),1)</f>
        <v>0</v>
      </c>
      <c r="CA681" s="151">
        <f>ROUND(IF($I681="Other HFC Blend",(AD681*$L681*SUMIF(Lists!$E$2:$E$133,'Quarterly Information'!$K681,Exchange_Value)+AD681*$N681*SUMIF(Lists!$E$2:$E$133,'Quarterly Information'!$M681,Exchange_Value)+AD681*$P681*SUMIF(Lists!$E$2:$E$133,'Quarterly Information'!$O681,Exchange_Value)+AD681*$R681*SUMIF(Lists!$E$2:$E$133,'Quarterly Information'!$Q681,Exchange_Value)+AD681*$T681*SUMIF(Lists!$E$2:$E$133,'Quarterly Information'!$S681,Exchange_Value))/1000,AD681*SUMIF(Lists!$E$2:$E$133,$I681,Exchange_Value)/1000),1)</f>
        <v>0</v>
      </c>
      <c r="CB681" s="151">
        <f>ROUND(IF($I681="Other HFC Blend",(AE681*$L681*SUMIF(Lists!$E$2:$E$133,'Quarterly Information'!$K681,Exchange_Value)+AE681*$N681*SUMIF(Lists!$E$2:$E$133,'Quarterly Information'!$M681,Exchange_Value)+AE681*$P681*SUMIF(Lists!$E$2:$E$133,'Quarterly Information'!$O681,Exchange_Value)+AE681*$R681*SUMIF(Lists!$E$2:$E$133,'Quarterly Information'!$Q681,Exchange_Value)+AE681*$T681*SUMIF(Lists!$E$2:$E$133,'Quarterly Information'!$S681,Exchange_Value))/1000,AE681*SUMIF(Lists!$E$2:$E$133,$I681,Exchange_Value)/1000),1)</f>
        <v>0</v>
      </c>
      <c r="CC681" s="151">
        <f>ROUND(IF($I681="Other HFC Blend",(AF681*$L681*SUMIF(Lists!$E$2:$E$133,'Quarterly Information'!$K681,Exchange_Value)+AF681*$N681*SUMIF(Lists!$E$2:$E$133,'Quarterly Information'!$M681,Exchange_Value)+AF681*$P681*SUMIF(Lists!$E$2:$E$133,'Quarterly Information'!$O681,Exchange_Value)+AF681*$R681*SUMIF(Lists!$E$2:$E$133,'Quarterly Information'!$Q681,Exchange_Value)+AF681*$T681*SUMIF(Lists!$E$2:$E$133,'Quarterly Information'!$S681,Exchange_Value))/1000,AF681*SUMIF(Lists!$E$2:$E$133,$I681,Exchange_Value)/1000),1)</f>
        <v>0</v>
      </c>
    </row>
    <row r="682" spans="1:81" ht="14.1">
      <c r="A682" s="18">
        <v>640</v>
      </c>
      <c r="B682" s="46" t="str">
        <f t="shared" si="369"/>
        <v/>
      </c>
      <c r="C682" s="72"/>
      <c r="D682" s="47"/>
      <c r="E682" s="81"/>
      <c r="F682" s="48"/>
      <c r="G682" s="49"/>
      <c r="H682" s="50"/>
      <c r="I682" s="48"/>
      <c r="J682" s="104"/>
      <c r="K682" s="109"/>
      <c r="L682" s="51"/>
      <c r="M682" s="48"/>
      <c r="N682" s="51"/>
      <c r="O682" s="48"/>
      <c r="P682" s="51"/>
      <c r="Q682" s="69"/>
      <c r="R682" s="51"/>
      <c r="S682" s="69"/>
      <c r="T682" s="110"/>
      <c r="U682" s="107"/>
      <c r="V682" s="48"/>
      <c r="W682" s="52"/>
      <c r="X682" s="48"/>
      <c r="Y682" s="116"/>
      <c r="Z682" s="133"/>
      <c r="AA682" s="131"/>
      <c r="AB682" s="76"/>
      <c r="AC682" s="76"/>
      <c r="AD682" s="76"/>
      <c r="AE682" s="76"/>
      <c r="AF682" s="76"/>
      <c r="AG682" s="145"/>
      <c r="AH682"/>
      <c r="AI682" s="148">
        <f t="shared" si="333"/>
        <v>0</v>
      </c>
      <c r="AJ682" s="148">
        <f t="shared" si="334"/>
        <v>0</v>
      </c>
      <c r="AK682" s="148">
        <f t="shared" si="335"/>
        <v>0</v>
      </c>
      <c r="AL682" s="148">
        <f t="shared" si="336"/>
        <v>0</v>
      </c>
      <c r="AM682" s="148">
        <f t="shared" si="337"/>
        <v>0</v>
      </c>
      <c r="AN682" s="148">
        <f t="shared" si="338"/>
        <v>0</v>
      </c>
      <c r="AO682" s="150"/>
      <c r="AP682" s="149" t="e">
        <f t="shared" si="339"/>
        <v>#DIV/0!</v>
      </c>
      <c r="AQ682" s="149" t="e">
        <f t="shared" si="340"/>
        <v>#DIV/0!</v>
      </c>
      <c r="AR682" s="149" t="e">
        <f t="shared" si="341"/>
        <v>#DIV/0!</v>
      </c>
      <c r="AS682" s="149" t="e">
        <f t="shared" si="342"/>
        <v>#DIV/0!</v>
      </c>
      <c r="AT682" s="149" t="e">
        <f t="shared" si="343"/>
        <v>#DIV/0!</v>
      </c>
      <c r="AU682" s="148">
        <f t="shared" si="344"/>
        <v>0</v>
      </c>
      <c r="AV682" s="149" t="e">
        <f t="shared" si="345"/>
        <v>#DIV/0!</v>
      </c>
      <c r="AW682" s="149" t="e">
        <f t="shared" si="346"/>
        <v>#DIV/0!</v>
      </c>
      <c r="AX682" s="149" t="e">
        <f t="shared" si="347"/>
        <v>#DIV/0!</v>
      </c>
      <c r="AY682" s="149" t="e">
        <f t="shared" si="348"/>
        <v>#DIV/0!</v>
      </c>
      <c r="AZ682" s="149" t="e">
        <f t="shared" si="349"/>
        <v>#DIV/0!</v>
      </c>
      <c r="BA682" s="148">
        <f t="shared" si="350"/>
        <v>0</v>
      </c>
      <c r="BB682" s="149" t="e">
        <f t="shared" si="351"/>
        <v>#DIV/0!</v>
      </c>
      <c r="BC682" s="149" t="e">
        <f t="shared" si="352"/>
        <v>#DIV/0!</v>
      </c>
      <c r="BD682" s="149" t="e">
        <f t="shared" si="353"/>
        <v>#DIV/0!</v>
      </c>
      <c r="BE682" s="149" t="e">
        <f t="shared" si="354"/>
        <v>#DIV/0!</v>
      </c>
      <c r="BF682" s="149" t="e">
        <f t="shared" si="355"/>
        <v>#DIV/0!</v>
      </c>
      <c r="BG682" s="148">
        <f t="shared" si="356"/>
        <v>0</v>
      </c>
      <c r="BH682" s="149" t="e">
        <f t="shared" si="357"/>
        <v>#DIV/0!</v>
      </c>
      <c r="BI682" s="149" t="e">
        <f t="shared" si="358"/>
        <v>#DIV/0!</v>
      </c>
      <c r="BJ682" s="149" t="e">
        <f t="shared" si="359"/>
        <v>#DIV/0!</v>
      </c>
      <c r="BK682" s="149" t="e">
        <f t="shared" si="360"/>
        <v>#DIV/0!</v>
      </c>
      <c r="BL682" s="149" t="e">
        <f t="shared" si="361"/>
        <v>#DIV/0!</v>
      </c>
      <c r="BM682" s="148">
        <f t="shared" si="362"/>
        <v>0</v>
      </c>
      <c r="BN682" s="149" t="e">
        <f t="shared" si="363"/>
        <v>#DIV/0!</v>
      </c>
      <c r="BO682" s="149" t="e">
        <f t="shared" si="364"/>
        <v>#DIV/0!</v>
      </c>
      <c r="BP682" s="149" t="e">
        <f t="shared" si="365"/>
        <v>#DIV/0!</v>
      </c>
      <c r="BQ682" s="149" t="e">
        <f t="shared" si="366"/>
        <v>#DIV/0!</v>
      </c>
      <c r="BR682" s="149" t="e">
        <f t="shared" si="367"/>
        <v>#DIV/0!</v>
      </c>
      <c r="BS682" s="148">
        <f t="shared" si="368"/>
        <v>0</v>
      </c>
      <c r="BT682" s="150"/>
      <c r="BU682" s="150" t="e">
        <f>VLOOKUP(I682,Lists!$D$2:$D$19,1,FALSE)</f>
        <v>#N/A</v>
      </c>
      <c r="BV682" s="150" t="e">
        <f>VLOOKUP($I682,Blends!$B$2:$B$115,1,FALSE)</f>
        <v>#N/A</v>
      </c>
      <c r="BW682" s="150"/>
      <c r="BX682" s="151">
        <f>ROUND(IF($I682="Other HFC Blend",(AA682*$L682*SUMIF(Lists!$E$2:$E$133,'Quarterly Information'!$K682,Exchange_Value)+AA682*$N682*SUMIF(Lists!$E$2:$E$133,'Quarterly Information'!$M682,Exchange_Value)+AA682*$P682*SUMIF(Lists!$E$2:$E$133,'Quarterly Information'!$O682,Exchange_Value)+AA682*$R682*SUMIF(Lists!$E$2:$E$133,'Quarterly Information'!$Q682,Exchange_Value)+AA682*$T682*SUMIF(Lists!$E$2:$E$133,'Quarterly Information'!$S682,Exchange_Value))/1000,AA682*SUMIF(Lists!$E$2:$E$133,$I682,Exchange_Value)/1000),1)</f>
        <v>0</v>
      </c>
      <c r="BY682" s="151">
        <f>ROUND(IF($I682="Other HFC Blend",(AB682*$L682*SUMIF(Lists!$E$2:$E$133,'Quarterly Information'!$K682,Exchange_Value)+AB682*$N682*SUMIF(Lists!$E$2:$E$133,'Quarterly Information'!$M682,Exchange_Value)+AB682*$P682*SUMIF(Lists!$E$2:$E$133,'Quarterly Information'!$O682,Exchange_Value)+AB682*$R682*SUMIF(Lists!$E$2:$E$133,'Quarterly Information'!$Q682,Exchange_Value)+AB682*$T682*SUMIF(Lists!$E$2:$E$133,'Quarterly Information'!$S682,Exchange_Value))/1000,AB682*SUMIF(Lists!$E$2:$E$133,$I682,Exchange_Value)/1000),1)</f>
        <v>0</v>
      </c>
      <c r="BZ682" s="151">
        <f>ROUND(IF($I682="Other HFC Blend",(AC682*$L682*SUMIF(Lists!$E$2:$E$133,'Quarterly Information'!$K682,Exchange_Value)+AC682*$N682*SUMIF(Lists!$E$2:$E$133,'Quarterly Information'!$M682,Exchange_Value)+AC682*$P682*SUMIF(Lists!$E$2:$E$133,'Quarterly Information'!$O682,Exchange_Value)+AC682*$R682*SUMIF(Lists!$E$2:$E$133,'Quarterly Information'!$Q682,Exchange_Value)+AC682*$T682*SUMIF(Lists!$E$2:$E$133,'Quarterly Information'!$S682,Exchange_Value))/1000,AC682*SUMIF(Lists!$E$2:$E$133,$I682,Exchange_Value)/1000),1)</f>
        <v>0</v>
      </c>
      <c r="CA682" s="151">
        <f>ROUND(IF($I682="Other HFC Blend",(AD682*$L682*SUMIF(Lists!$E$2:$E$133,'Quarterly Information'!$K682,Exchange_Value)+AD682*$N682*SUMIF(Lists!$E$2:$E$133,'Quarterly Information'!$M682,Exchange_Value)+AD682*$P682*SUMIF(Lists!$E$2:$E$133,'Quarterly Information'!$O682,Exchange_Value)+AD682*$R682*SUMIF(Lists!$E$2:$E$133,'Quarterly Information'!$Q682,Exchange_Value)+AD682*$T682*SUMIF(Lists!$E$2:$E$133,'Quarterly Information'!$S682,Exchange_Value))/1000,AD682*SUMIF(Lists!$E$2:$E$133,$I682,Exchange_Value)/1000),1)</f>
        <v>0</v>
      </c>
      <c r="CB682" s="151">
        <f>ROUND(IF($I682="Other HFC Blend",(AE682*$L682*SUMIF(Lists!$E$2:$E$133,'Quarterly Information'!$K682,Exchange_Value)+AE682*$N682*SUMIF(Lists!$E$2:$E$133,'Quarterly Information'!$M682,Exchange_Value)+AE682*$P682*SUMIF(Lists!$E$2:$E$133,'Quarterly Information'!$O682,Exchange_Value)+AE682*$R682*SUMIF(Lists!$E$2:$E$133,'Quarterly Information'!$Q682,Exchange_Value)+AE682*$T682*SUMIF(Lists!$E$2:$E$133,'Quarterly Information'!$S682,Exchange_Value))/1000,AE682*SUMIF(Lists!$E$2:$E$133,$I682,Exchange_Value)/1000),1)</f>
        <v>0</v>
      </c>
      <c r="CC682" s="151">
        <f>ROUND(IF($I682="Other HFC Blend",(AF682*$L682*SUMIF(Lists!$E$2:$E$133,'Quarterly Information'!$K682,Exchange_Value)+AF682*$N682*SUMIF(Lists!$E$2:$E$133,'Quarterly Information'!$M682,Exchange_Value)+AF682*$P682*SUMIF(Lists!$E$2:$E$133,'Quarterly Information'!$O682,Exchange_Value)+AF682*$R682*SUMIF(Lists!$E$2:$E$133,'Quarterly Information'!$Q682,Exchange_Value)+AF682*$T682*SUMIF(Lists!$E$2:$E$133,'Quarterly Information'!$S682,Exchange_Value))/1000,AF682*SUMIF(Lists!$E$2:$E$133,$I682,Exchange_Value)/1000),1)</f>
        <v>0</v>
      </c>
    </row>
    <row r="683" spans="1:81" ht="14.1">
      <c r="A683" s="18">
        <v>641</v>
      </c>
      <c r="B683" s="46" t="str">
        <f t="shared" si="369"/>
        <v/>
      </c>
      <c r="C683" s="72"/>
      <c r="D683" s="47"/>
      <c r="E683" s="81"/>
      <c r="F683" s="48"/>
      <c r="G683" s="49"/>
      <c r="H683" s="50"/>
      <c r="I683" s="48"/>
      <c r="J683" s="104"/>
      <c r="K683" s="109"/>
      <c r="L683" s="51"/>
      <c r="M683" s="48"/>
      <c r="N683" s="51"/>
      <c r="O683" s="48"/>
      <c r="P683" s="51"/>
      <c r="Q683" s="69"/>
      <c r="R683" s="51"/>
      <c r="S683" s="69"/>
      <c r="T683" s="110"/>
      <c r="U683" s="107"/>
      <c r="V683" s="48"/>
      <c r="W683" s="52"/>
      <c r="X683" s="48"/>
      <c r="Y683" s="116"/>
      <c r="Z683" s="133"/>
      <c r="AA683" s="131"/>
      <c r="AB683" s="76"/>
      <c r="AC683" s="76"/>
      <c r="AD683" s="76"/>
      <c r="AE683" s="76"/>
      <c r="AF683" s="76"/>
      <c r="AG683" s="145"/>
      <c r="AH683"/>
      <c r="AI683" s="148">
        <f t="shared" ref="AI683:AI746" si="370">L683*J683</f>
        <v>0</v>
      </c>
      <c r="AJ683" s="148">
        <f t="shared" ref="AJ683:AJ746" si="371">N683*J683</f>
        <v>0</v>
      </c>
      <c r="AK683" s="148">
        <f t="shared" ref="AK683:AK746" si="372">P683*J683</f>
        <v>0</v>
      </c>
      <c r="AL683" s="148">
        <f t="shared" ref="AL683:AL746" si="373">R683*J683</f>
        <v>0</v>
      </c>
      <c r="AM683" s="148">
        <f t="shared" ref="AM683:AM746" si="374">T683*J683</f>
        <v>0</v>
      </c>
      <c r="AN683" s="148">
        <f t="shared" ref="AN683:AN746" si="375">IF(F683="No",J683,0)</f>
        <v>0</v>
      </c>
      <c r="AO683" s="150"/>
      <c r="AP683" s="149" t="e">
        <f t="shared" ref="AP683:AP746" si="376">(J683*L683)*(AA683/J683)</f>
        <v>#DIV/0!</v>
      </c>
      <c r="AQ683" s="149" t="e">
        <f t="shared" ref="AQ683:AQ746" si="377">(J683*N683)*(AA683/J683)</f>
        <v>#DIV/0!</v>
      </c>
      <c r="AR683" s="149" t="e">
        <f t="shared" ref="AR683:AR746" si="378">(J683*P683)*(AA683/J683)</f>
        <v>#DIV/0!</v>
      </c>
      <c r="AS683" s="149" t="e">
        <f t="shared" ref="AS683:AS746" si="379">(J683*R683)*(AA683/J683)</f>
        <v>#DIV/0!</v>
      </c>
      <c r="AT683" s="149" t="e">
        <f t="shared" ref="AT683:AT746" si="380">(J683*T683)*(AA683/J683)</f>
        <v>#DIV/0!</v>
      </c>
      <c r="AU683" s="148">
        <f t="shared" ref="AU683:AU746" si="381">IF(F683="No",AA683,0)</f>
        <v>0</v>
      </c>
      <c r="AV683" s="149" t="e">
        <f t="shared" ref="AV683:AV746" si="382">(J683*L683)*(AB683/J683)</f>
        <v>#DIV/0!</v>
      </c>
      <c r="AW683" s="149" t="e">
        <f t="shared" ref="AW683:AW746" si="383">(J683*N683)*(AB683/J683)</f>
        <v>#DIV/0!</v>
      </c>
      <c r="AX683" s="149" t="e">
        <f t="shared" ref="AX683:AX746" si="384">(J683*P683)*(AB683/J683)</f>
        <v>#DIV/0!</v>
      </c>
      <c r="AY683" s="149" t="e">
        <f t="shared" ref="AY683:AY746" si="385">(J683*R683)*(AB683/J683)</f>
        <v>#DIV/0!</v>
      </c>
      <c r="AZ683" s="149" t="e">
        <f t="shared" ref="AZ683:AZ746" si="386">(J683*T683)*(AB683/J683)</f>
        <v>#DIV/0!</v>
      </c>
      <c r="BA683" s="148">
        <f t="shared" ref="BA683:BA746" si="387">IF(F683="No",AB683,0)</f>
        <v>0</v>
      </c>
      <c r="BB683" s="149" t="e">
        <f t="shared" ref="BB683:BB746" si="388">(J683*L683)*(AC683/J683)</f>
        <v>#DIV/0!</v>
      </c>
      <c r="BC683" s="149" t="e">
        <f t="shared" ref="BC683:BC746" si="389">(J683*N683)*(AC683/J683)</f>
        <v>#DIV/0!</v>
      </c>
      <c r="BD683" s="149" t="e">
        <f t="shared" ref="BD683:BD746" si="390">(J683*P683)*(AC683/J683)</f>
        <v>#DIV/0!</v>
      </c>
      <c r="BE683" s="149" t="e">
        <f t="shared" ref="BE683:BE746" si="391">(J683*R683)*(AC683/J683)</f>
        <v>#DIV/0!</v>
      </c>
      <c r="BF683" s="149" t="e">
        <f t="shared" ref="BF683:BF746" si="392">(J683*T683)*(AC683/J683)</f>
        <v>#DIV/0!</v>
      </c>
      <c r="BG683" s="148">
        <f t="shared" ref="BG683:BG746" si="393">IF(F683="No",AC683,0)</f>
        <v>0</v>
      </c>
      <c r="BH683" s="149" t="e">
        <f t="shared" ref="BH683:BH746" si="394">(J683*L683)*(AD683/J683)</f>
        <v>#DIV/0!</v>
      </c>
      <c r="BI683" s="149" t="e">
        <f t="shared" ref="BI683:BI746" si="395">(J683*N683)*(AD683/J683)</f>
        <v>#DIV/0!</v>
      </c>
      <c r="BJ683" s="149" t="e">
        <f t="shared" ref="BJ683:BJ746" si="396">(J683*P683)*(AD683/J683)</f>
        <v>#DIV/0!</v>
      </c>
      <c r="BK683" s="149" t="e">
        <f t="shared" ref="BK683:BK746" si="397">(J683*R683)*(AD683/J683)</f>
        <v>#DIV/0!</v>
      </c>
      <c r="BL683" s="149" t="e">
        <f t="shared" ref="BL683:BL746" si="398">(J683*T683)*(AD683/J683)</f>
        <v>#DIV/0!</v>
      </c>
      <c r="BM683" s="148">
        <f t="shared" ref="BM683:BM746" si="399">IF(F683="No",AD683,0)</f>
        <v>0</v>
      </c>
      <c r="BN683" s="149" t="e">
        <f t="shared" ref="BN683:BN746" si="400">(J683*L683)*(AE683/J683)</f>
        <v>#DIV/0!</v>
      </c>
      <c r="BO683" s="149" t="e">
        <f t="shared" ref="BO683:BO746" si="401">(J683*N683)*(AE683/J683)</f>
        <v>#DIV/0!</v>
      </c>
      <c r="BP683" s="149" t="e">
        <f t="shared" ref="BP683:BP746" si="402">(J683*P683)*(AE683/J683)</f>
        <v>#DIV/0!</v>
      </c>
      <c r="BQ683" s="149" t="e">
        <f t="shared" ref="BQ683:BQ746" si="403">(J683*R683)*(AE683/J683)</f>
        <v>#DIV/0!</v>
      </c>
      <c r="BR683" s="149" t="e">
        <f t="shared" ref="BR683:BR746" si="404">(J683*T683)*(AE683/J683)</f>
        <v>#DIV/0!</v>
      </c>
      <c r="BS683" s="148">
        <f t="shared" ref="BS683:BS746" si="405">IF(F683="No",AE683,0)</f>
        <v>0</v>
      </c>
      <c r="BT683" s="150"/>
      <c r="BU683" s="150" t="e">
        <f>VLOOKUP(I683,Lists!$D$2:$D$19,1,FALSE)</f>
        <v>#N/A</v>
      </c>
      <c r="BV683" s="150" t="e">
        <f>VLOOKUP($I683,Blends!$B$2:$B$115,1,FALSE)</f>
        <v>#N/A</v>
      </c>
      <c r="BW683" s="150"/>
      <c r="BX683" s="151">
        <f>ROUND(IF($I683="Other HFC Blend",(AA683*$L683*SUMIF(Lists!$E$2:$E$133,'Quarterly Information'!$K683,Exchange_Value)+AA683*$N683*SUMIF(Lists!$E$2:$E$133,'Quarterly Information'!$M683,Exchange_Value)+AA683*$P683*SUMIF(Lists!$E$2:$E$133,'Quarterly Information'!$O683,Exchange_Value)+AA683*$R683*SUMIF(Lists!$E$2:$E$133,'Quarterly Information'!$Q683,Exchange_Value)+AA683*$T683*SUMIF(Lists!$E$2:$E$133,'Quarterly Information'!$S683,Exchange_Value))/1000,AA683*SUMIF(Lists!$E$2:$E$133,$I683,Exchange_Value)/1000),1)</f>
        <v>0</v>
      </c>
      <c r="BY683" s="151">
        <f>ROUND(IF($I683="Other HFC Blend",(AB683*$L683*SUMIF(Lists!$E$2:$E$133,'Quarterly Information'!$K683,Exchange_Value)+AB683*$N683*SUMIF(Lists!$E$2:$E$133,'Quarterly Information'!$M683,Exchange_Value)+AB683*$P683*SUMIF(Lists!$E$2:$E$133,'Quarterly Information'!$O683,Exchange_Value)+AB683*$R683*SUMIF(Lists!$E$2:$E$133,'Quarterly Information'!$Q683,Exchange_Value)+AB683*$T683*SUMIF(Lists!$E$2:$E$133,'Quarterly Information'!$S683,Exchange_Value))/1000,AB683*SUMIF(Lists!$E$2:$E$133,$I683,Exchange_Value)/1000),1)</f>
        <v>0</v>
      </c>
      <c r="BZ683" s="151">
        <f>ROUND(IF($I683="Other HFC Blend",(AC683*$L683*SUMIF(Lists!$E$2:$E$133,'Quarterly Information'!$K683,Exchange_Value)+AC683*$N683*SUMIF(Lists!$E$2:$E$133,'Quarterly Information'!$M683,Exchange_Value)+AC683*$P683*SUMIF(Lists!$E$2:$E$133,'Quarterly Information'!$O683,Exchange_Value)+AC683*$R683*SUMIF(Lists!$E$2:$E$133,'Quarterly Information'!$Q683,Exchange_Value)+AC683*$T683*SUMIF(Lists!$E$2:$E$133,'Quarterly Information'!$S683,Exchange_Value))/1000,AC683*SUMIF(Lists!$E$2:$E$133,$I683,Exchange_Value)/1000),1)</f>
        <v>0</v>
      </c>
      <c r="CA683" s="151">
        <f>ROUND(IF($I683="Other HFC Blend",(AD683*$L683*SUMIF(Lists!$E$2:$E$133,'Quarterly Information'!$K683,Exchange_Value)+AD683*$N683*SUMIF(Lists!$E$2:$E$133,'Quarterly Information'!$M683,Exchange_Value)+AD683*$P683*SUMIF(Lists!$E$2:$E$133,'Quarterly Information'!$O683,Exchange_Value)+AD683*$R683*SUMIF(Lists!$E$2:$E$133,'Quarterly Information'!$Q683,Exchange_Value)+AD683*$T683*SUMIF(Lists!$E$2:$E$133,'Quarterly Information'!$S683,Exchange_Value))/1000,AD683*SUMIF(Lists!$E$2:$E$133,$I683,Exchange_Value)/1000),1)</f>
        <v>0</v>
      </c>
      <c r="CB683" s="151">
        <f>ROUND(IF($I683="Other HFC Blend",(AE683*$L683*SUMIF(Lists!$E$2:$E$133,'Quarterly Information'!$K683,Exchange_Value)+AE683*$N683*SUMIF(Lists!$E$2:$E$133,'Quarterly Information'!$M683,Exchange_Value)+AE683*$P683*SUMIF(Lists!$E$2:$E$133,'Quarterly Information'!$O683,Exchange_Value)+AE683*$R683*SUMIF(Lists!$E$2:$E$133,'Quarterly Information'!$Q683,Exchange_Value)+AE683*$T683*SUMIF(Lists!$E$2:$E$133,'Quarterly Information'!$S683,Exchange_Value))/1000,AE683*SUMIF(Lists!$E$2:$E$133,$I683,Exchange_Value)/1000),1)</f>
        <v>0</v>
      </c>
      <c r="CC683" s="151">
        <f>ROUND(IF($I683="Other HFC Blend",(AF683*$L683*SUMIF(Lists!$E$2:$E$133,'Quarterly Information'!$K683,Exchange_Value)+AF683*$N683*SUMIF(Lists!$E$2:$E$133,'Quarterly Information'!$M683,Exchange_Value)+AF683*$P683*SUMIF(Lists!$E$2:$E$133,'Quarterly Information'!$O683,Exchange_Value)+AF683*$R683*SUMIF(Lists!$E$2:$E$133,'Quarterly Information'!$Q683,Exchange_Value)+AF683*$T683*SUMIF(Lists!$E$2:$E$133,'Quarterly Information'!$S683,Exchange_Value))/1000,AF683*SUMIF(Lists!$E$2:$E$133,$I683,Exchange_Value)/1000),1)</f>
        <v>0</v>
      </c>
    </row>
    <row r="684" spans="1:81" ht="14.1">
      <c r="A684" s="18">
        <v>642</v>
      </c>
      <c r="B684" s="46" t="str">
        <f t="shared" ref="B684:B747" si="406">IF(C684&gt;0,A684,"")</f>
        <v/>
      </c>
      <c r="C684" s="72"/>
      <c r="D684" s="47"/>
      <c r="E684" s="81"/>
      <c r="F684" s="48"/>
      <c r="G684" s="49"/>
      <c r="H684" s="50"/>
      <c r="I684" s="48"/>
      <c r="J684" s="104"/>
      <c r="K684" s="109"/>
      <c r="L684" s="51"/>
      <c r="M684" s="48"/>
      <c r="N684" s="51"/>
      <c r="O684" s="48"/>
      <c r="P684" s="51"/>
      <c r="Q684" s="69"/>
      <c r="R684" s="51"/>
      <c r="S684" s="69"/>
      <c r="T684" s="110"/>
      <c r="U684" s="107"/>
      <c r="V684" s="48"/>
      <c r="W684" s="52"/>
      <c r="X684" s="48"/>
      <c r="Y684" s="116"/>
      <c r="Z684" s="133"/>
      <c r="AA684" s="131"/>
      <c r="AB684" s="76"/>
      <c r="AC684" s="76"/>
      <c r="AD684" s="76"/>
      <c r="AE684" s="76"/>
      <c r="AF684" s="76"/>
      <c r="AG684" s="145"/>
      <c r="AH684"/>
      <c r="AI684" s="148">
        <f t="shared" si="370"/>
        <v>0</v>
      </c>
      <c r="AJ684" s="148">
        <f t="shared" si="371"/>
        <v>0</v>
      </c>
      <c r="AK684" s="148">
        <f t="shared" si="372"/>
        <v>0</v>
      </c>
      <c r="AL684" s="148">
        <f t="shared" si="373"/>
        <v>0</v>
      </c>
      <c r="AM684" s="148">
        <f t="shared" si="374"/>
        <v>0</v>
      </c>
      <c r="AN684" s="148">
        <f t="shared" si="375"/>
        <v>0</v>
      </c>
      <c r="AO684" s="150"/>
      <c r="AP684" s="149" t="e">
        <f t="shared" si="376"/>
        <v>#DIV/0!</v>
      </c>
      <c r="AQ684" s="149" t="e">
        <f t="shared" si="377"/>
        <v>#DIV/0!</v>
      </c>
      <c r="AR684" s="149" t="e">
        <f t="shared" si="378"/>
        <v>#DIV/0!</v>
      </c>
      <c r="AS684" s="149" t="e">
        <f t="shared" si="379"/>
        <v>#DIV/0!</v>
      </c>
      <c r="AT684" s="149" t="e">
        <f t="shared" si="380"/>
        <v>#DIV/0!</v>
      </c>
      <c r="AU684" s="148">
        <f t="shared" si="381"/>
        <v>0</v>
      </c>
      <c r="AV684" s="149" t="e">
        <f t="shared" si="382"/>
        <v>#DIV/0!</v>
      </c>
      <c r="AW684" s="149" t="e">
        <f t="shared" si="383"/>
        <v>#DIV/0!</v>
      </c>
      <c r="AX684" s="149" t="e">
        <f t="shared" si="384"/>
        <v>#DIV/0!</v>
      </c>
      <c r="AY684" s="149" t="e">
        <f t="shared" si="385"/>
        <v>#DIV/0!</v>
      </c>
      <c r="AZ684" s="149" t="e">
        <f t="shared" si="386"/>
        <v>#DIV/0!</v>
      </c>
      <c r="BA684" s="148">
        <f t="shared" si="387"/>
        <v>0</v>
      </c>
      <c r="BB684" s="149" t="e">
        <f t="shared" si="388"/>
        <v>#DIV/0!</v>
      </c>
      <c r="BC684" s="149" t="e">
        <f t="shared" si="389"/>
        <v>#DIV/0!</v>
      </c>
      <c r="BD684" s="149" t="e">
        <f t="shared" si="390"/>
        <v>#DIV/0!</v>
      </c>
      <c r="BE684" s="149" t="e">
        <f t="shared" si="391"/>
        <v>#DIV/0!</v>
      </c>
      <c r="BF684" s="149" t="e">
        <f t="shared" si="392"/>
        <v>#DIV/0!</v>
      </c>
      <c r="BG684" s="148">
        <f t="shared" si="393"/>
        <v>0</v>
      </c>
      <c r="BH684" s="149" t="e">
        <f t="shared" si="394"/>
        <v>#DIV/0!</v>
      </c>
      <c r="BI684" s="149" t="e">
        <f t="shared" si="395"/>
        <v>#DIV/0!</v>
      </c>
      <c r="BJ684" s="149" t="e">
        <f t="shared" si="396"/>
        <v>#DIV/0!</v>
      </c>
      <c r="BK684" s="149" t="e">
        <f t="shared" si="397"/>
        <v>#DIV/0!</v>
      </c>
      <c r="BL684" s="149" t="e">
        <f t="shared" si="398"/>
        <v>#DIV/0!</v>
      </c>
      <c r="BM684" s="148">
        <f t="shared" si="399"/>
        <v>0</v>
      </c>
      <c r="BN684" s="149" t="e">
        <f t="shared" si="400"/>
        <v>#DIV/0!</v>
      </c>
      <c r="BO684" s="149" t="e">
        <f t="shared" si="401"/>
        <v>#DIV/0!</v>
      </c>
      <c r="BP684" s="149" t="e">
        <f t="shared" si="402"/>
        <v>#DIV/0!</v>
      </c>
      <c r="BQ684" s="149" t="e">
        <f t="shared" si="403"/>
        <v>#DIV/0!</v>
      </c>
      <c r="BR684" s="149" t="e">
        <f t="shared" si="404"/>
        <v>#DIV/0!</v>
      </c>
      <c r="BS684" s="148">
        <f t="shared" si="405"/>
        <v>0</v>
      </c>
      <c r="BT684" s="150"/>
      <c r="BU684" s="150" t="e">
        <f>VLOOKUP(I684,Lists!$D$2:$D$19,1,FALSE)</f>
        <v>#N/A</v>
      </c>
      <c r="BV684" s="150" t="e">
        <f>VLOOKUP($I684,Blends!$B$2:$B$115,1,FALSE)</f>
        <v>#N/A</v>
      </c>
      <c r="BW684" s="150"/>
      <c r="BX684" s="151">
        <f>ROUND(IF($I684="Other HFC Blend",(AA684*$L684*SUMIF(Lists!$E$2:$E$133,'Quarterly Information'!$K684,Exchange_Value)+AA684*$N684*SUMIF(Lists!$E$2:$E$133,'Quarterly Information'!$M684,Exchange_Value)+AA684*$P684*SUMIF(Lists!$E$2:$E$133,'Quarterly Information'!$O684,Exchange_Value)+AA684*$R684*SUMIF(Lists!$E$2:$E$133,'Quarterly Information'!$Q684,Exchange_Value)+AA684*$T684*SUMIF(Lists!$E$2:$E$133,'Quarterly Information'!$S684,Exchange_Value))/1000,AA684*SUMIF(Lists!$E$2:$E$133,$I684,Exchange_Value)/1000),1)</f>
        <v>0</v>
      </c>
      <c r="BY684" s="151">
        <f>ROUND(IF($I684="Other HFC Blend",(AB684*$L684*SUMIF(Lists!$E$2:$E$133,'Quarterly Information'!$K684,Exchange_Value)+AB684*$N684*SUMIF(Lists!$E$2:$E$133,'Quarterly Information'!$M684,Exchange_Value)+AB684*$P684*SUMIF(Lists!$E$2:$E$133,'Quarterly Information'!$O684,Exchange_Value)+AB684*$R684*SUMIF(Lists!$E$2:$E$133,'Quarterly Information'!$Q684,Exchange_Value)+AB684*$T684*SUMIF(Lists!$E$2:$E$133,'Quarterly Information'!$S684,Exchange_Value))/1000,AB684*SUMIF(Lists!$E$2:$E$133,$I684,Exchange_Value)/1000),1)</f>
        <v>0</v>
      </c>
      <c r="BZ684" s="151">
        <f>ROUND(IF($I684="Other HFC Blend",(AC684*$L684*SUMIF(Lists!$E$2:$E$133,'Quarterly Information'!$K684,Exchange_Value)+AC684*$N684*SUMIF(Lists!$E$2:$E$133,'Quarterly Information'!$M684,Exchange_Value)+AC684*$P684*SUMIF(Lists!$E$2:$E$133,'Quarterly Information'!$O684,Exchange_Value)+AC684*$R684*SUMIF(Lists!$E$2:$E$133,'Quarterly Information'!$Q684,Exchange_Value)+AC684*$T684*SUMIF(Lists!$E$2:$E$133,'Quarterly Information'!$S684,Exchange_Value))/1000,AC684*SUMIF(Lists!$E$2:$E$133,$I684,Exchange_Value)/1000),1)</f>
        <v>0</v>
      </c>
      <c r="CA684" s="151">
        <f>ROUND(IF($I684="Other HFC Blend",(AD684*$L684*SUMIF(Lists!$E$2:$E$133,'Quarterly Information'!$K684,Exchange_Value)+AD684*$N684*SUMIF(Lists!$E$2:$E$133,'Quarterly Information'!$M684,Exchange_Value)+AD684*$P684*SUMIF(Lists!$E$2:$E$133,'Quarterly Information'!$O684,Exchange_Value)+AD684*$R684*SUMIF(Lists!$E$2:$E$133,'Quarterly Information'!$Q684,Exchange_Value)+AD684*$T684*SUMIF(Lists!$E$2:$E$133,'Quarterly Information'!$S684,Exchange_Value))/1000,AD684*SUMIF(Lists!$E$2:$E$133,$I684,Exchange_Value)/1000),1)</f>
        <v>0</v>
      </c>
      <c r="CB684" s="151">
        <f>ROUND(IF($I684="Other HFC Blend",(AE684*$L684*SUMIF(Lists!$E$2:$E$133,'Quarterly Information'!$K684,Exchange_Value)+AE684*$N684*SUMIF(Lists!$E$2:$E$133,'Quarterly Information'!$M684,Exchange_Value)+AE684*$P684*SUMIF(Lists!$E$2:$E$133,'Quarterly Information'!$O684,Exchange_Value)+AE684*$R684*SUMIF(Lists!$E$2:$E$133,'Quarterly Information'!$Q684,Exchange_Value)+AE684*$T684*SUMIF(Lists!$E$2:$E$133,'Quarterly Information'!$S684,Exchange_Value))/1000,AE684*SUMIF(Lists!$E$2:$E$133,$I684,Exchange_Value)/1000),1)</f>
        <v>0</v>
      </c>
      <c r="CC684" s="151">
        <f>ROUND(IF($I684="Other HFC Blend",(AF684*$L684*SUMIF(Lists!$E$2:$E$133,'Quarterly Information'!$K684,Exchange_Value)+AF684*$N684*SUMIF(Lists!$E$2:$E$133,'Quarterly Information'!$M684,Exchange_Value)+AF684*$P684*SUMIF(Lists!$E$2:$E$133,'Quarterly Information'!$O684,Exchange_Value)+AF684*$R684*SUMIF(Lists!$E$2:$E$133,'Quarterly Information'!$Q684,Exchange_Value)+AF684*$T684*SUMIF(Lists!$E$2:$E$133,'Quarterly Information'!$S684,Exchange_Value))/1000,AF684*SUMIF(Lists!$E$2:$E$133,$I684,Exchange_Value)/1000),1)</f>
        <v>0</v>
      </c>
    </row>
    <row r="685" spans="1:81" ht="14.1">
      <c r="A685" s="18">
        <v>643</v>
      </c>
      <c r="B685" s="46" t="str">
        <f t="shared" si="406"/>
        <v/>
      </c>
      <c r="C685" s="72"/>
      <c r="D685" s="47"/>
      <c r="E685" s="81"/>
      <c r="F685" s="48"/>
      <c r="G685" s="49"/>
      <c r="H685" s="50"/>
      <c r="I685" s="48"/>
      <c r="J685" s="104"/>
      <c r="K685" s="109"/>
      <c r="L685" s="51"/>
      <c r="M685" s="48"/>
      <c r="N685" s="51"/>
      <c r="O685" s="48"/>
      <c r="P685" s="51"/>
      <c r="Q685" s="69"/>
      <c r="R685" s="51"/>
      <c r="S685" s="69"/>
      <c r="T685" s="110"/>
      <c r="U685" s="107"/>
      <c r="V685" s="48"/>
      <c r="W685" s="52"/>
      <c r="X685" s="48"/>
      <c r="Y685" s="116"/>
      <c r="Z685" s="133"/>
      <c r="AA685" s="131"/>
      <c r="AB685" s="76"/>
      <c r="AC685" s="76"/>
      <c r="AD685" s="76"/>
      <c r="AE685" s="76"/>
      <c r="AF685" s="76"/>
      <c r="AG685" s="145"/>
      <c r="AH685"/>
      <c r="AI685" s="148">
        <f t="shared" si="370"/>
        <v>0</v>
      </c>
      <c r="AJ685" s="148">
        <f t="shared" si="371"/>
        <v>0</v>
      </c>
      <c r="AK685" s="148">
        <f t="shared" si="372"/>
        <v>0</v>
      </c>
      <c r="AL685" s="148">
        <f t="shared" si="373"/>
        <v>0</v>
      </c>
      <c r="AM685" s="148">
        <f t="shared" si="374"/>
        <v>0</v>
      </c>
      <c r="AN685" s="148">
        <f t="shared" si="375"/>
        <v>0</v>
      </c>
      <c r="AO685" s="150"/>
      <c r="AP685" s="149" t="e">
        <f t="shared" si="376"/>
        <v>#DIV/0!</v>
      </c>
      <c r="AQ685" s="149" t="e">
        <f t="shared" si="377"/>
        <v>#DIV/0!</v>
      </c>
      <c r="AR685" s="149" t="e">
        <f t="shared" si="378"/>
        <v>#DIV/0!</v>
      </c>
      <c r="AS685" s="149" t="e">
        <f t="shared" si="379"/>
        <v>#DIV/0!</v>
      </c>
      <c r="AT685" s="149" t="e">
        <f t="shared" si="380"/>
        <v>#DIV/0!</v>
      </c>
      <c r="AU685" s="148">
        <f t="shared" si="381"/>
        <v>0</v>
      </c>
      <c r="AV685" s="149" t="e">
        <f t="shared" si="382"/>
        <v>#DIV/0!</v>
      </c>
      <c r="AW685" s="149" t="e">
        <f t="shared" si="383"/>
        <v>#DIV/0!</v>
      </c>
      <c r="AX685" s="149" t="e">
        <f t="shared" si="384"/>
        <v>#DIV/0!</v>
      </c>
      <c r="AY685" s="149" t="e">
        <f t="shared" si="385"/>
        <v>#DIV/0!</v>
      </c>
      <c r="AZ685" s="149" t="e">
        <f t="shared" si="386"/>
        <v>#DIV/0!</v>
      </c>
      <c r="BA685" s="148">
        <f t="shared" si="387"/>
        <v>0</v>
      </c>
      <c r="BB685" s="149" t="e">
        <f t="shared" si="388"/>
        <v>#DIV/0!</v>
      </c>
      <c r="BC685" s="149" t="e">
        <f t="shared" si="389"/>
        <v>#DIV/0!</v>
      </c>
      <c r="BD685" s="149" t="e">
        <f t="shared" si="390"/>
        <v>#DIV/0!</v>
      </c>
      <c r="BE685" s="149" t="e">
        <f t="shared" si="391"/>
        <v>#DIV/0!</v>
      </c>
      <c r="BF685" s="149" t="e">
        <f t="shared" si="392"/>
        <v>#DIV/0!</v>
      </c>
      <c r="BG685" s="148">
        <f t="shared" si="393"/>
        <v>0</v>
      </c>
      <c r="BH685" s="149" t="e">
        <f t="shared" si="394"/>
        <v>#DIV/0!</v>
      </c>
      <c r="BI685" s="149" t="e">
        <f t="shared" si="395"/>
        <v>#DIV/0!</v>
      </c>
      <c r="BJ685" s="149" t="e">
        <f t="shared" si="396"/>
        <v>#DIV/0!</v>
      </c>
      <c r="BK685" s="149" t="e">
        <f t="shared" si="397"/>
        <v>#DIV/0!</v>
      </c>
      <c r="BL685" s="149" t="e">
        <f t="shared" si="398"/>
        <v>#DIV/0!</v>
      </c>
      <c r="BM685" s="148">
        <f t="shared" si="399"/>
        <v>0</v>
      </c>
      <c r="BN685" s="149" t="e">
        <f t="shared" si="400"/>
        <v>#DIV/0!</v>
      </c>
      <c r="BO685" s="149" t="e">
        <f t="shared" si="401"/>
        <v>#DIV/0!</v>
      </c>
      <c r="BP685" s="149" t="e">
        <f t="shared" si="402"/>
        <v>#DIV/0!</v>
      </c>
      <c r="BQ685" s="149" t="e">
        <f t="shared" si="403"/>
        <v>#DIV/0!</v>
      </c>
      <c r="BR685" s="149" t="e">
        <f t="shared" si="404"/>
        <v>#DIV/0!</v>
      </c>
      <c r="BS685" s="148">
        <f t="shared" si="405"/>
        <v>0</v>
      </c>
      <c r="BT685" s="150"/>
      <c r="BU685" s="150" t="e">
        <f>VLOOKUP(I685,Lists!$D$2:$D$19,1,FALSE)</f>
        <v>#N/A</v>
      </c>
      <c r="BV685" s="150" t="e">
        <f>VLOOKUP($I685,Blends!$B$2:$B$115,1,FALSE)</f>
        <v>#N/A</v>
      </c>
      <c r="BW685" s="150"/>
      <c r="BX685" s="151">
        <f>ROUND(IF($I685="Other HFC Blend",(AA685*$L685*SUMIF(Lists!$E$2:$E$133,'Quarterly Information'!$K685,Exchange_Value)+AA685*$N685*SUMIF(Lists!$E$2:$E$133,'Quarterly Information'!$M685,Exchange_Value)+AA685*$P685*SUMIF(Lists!$E$2:$E$133,'Quarterly Information'!$O685,Exchange_Value)+AA685*$R685*SUMIF(Lists!$E$2:$E$133,'Quarterly Information'!$Q685,Exchange_Value)+AA685*$T685*SUMIF(Lists!$E$2:$E$133,'Quarterly Information'!$S685,Exchange_Value))/1000,AA685*SUMIF(Lists!$E$2:$E$133,$I685,Exchange_Value)/1000),1)</f>
        <v>0</v>
      </c>
      <c r="BY685" s="151">
        <f>ROUND(IF($I685="Other HFC Blend",(AB685*$L685*SUMIF(Lists!$E$2:$E$133,'Quarterly Information'!$K685,Exchange_Value)+AB685*$N685*SUMIF(Lists!$E$2:$E$133,'Quarterly Information'!$M685,Exchange_Value)+AB685*$P685*SUMIF(Lists!$E$2:$E$133,'Quarterly Information'!$O685,Exchange_Value)+AB685*$R685*SUMIF(Lists!$E$2:$E$133,'Quarterly Information'!$Q685,Exchange_Value)+AB685*$T685*SUMIF(Lists!$E$2:$E$133,'Quarterly Information'!$S685,Exchange_Value))/1000,AB685*SUMIF(Lists!$E$2:$E$133,$I685,Exchange_Value)/1000),1)</f>
        <v>0</v>
      </c>
      <c r="BZ685" s="151">
        <f>ROUND(IF($I685="Other HFC Blend",(AC685*$L685*SUMIF(Lists!$E$2:$E$133,'Quarterly Information'!$K685,Exchange_Value)+AC685*$N685*SUMIF(Lists!$E$2:$E$133,'Quarterly Information'!$M685,Exchange_Value)+AC685*$P685*SUMIF(Lists!$E$2:$E$133,'Quarterly Information'!$O685,Exchange_Value)+AC685*$R685*SUMIF(Lists!$E$2:$E$133,'Quarterly Information'!$Q685,Exchange_Value)+AC685*$T685*SUMIF(Lists!$E$2:$E$133,'Quarterly Information'!$S685,Exchange_Value))/1000,AC685*SUMIF(Lists!$E$2:$E$133,$I685,Exchange_Value)/1000),1)</f>
        <v>0</v>
      </c>
      <c r="CA685" s="151">
        <f>ROUND(IF($I685="Other HFC Blend",(AD685*$L685*SUMIF(Lists!$E$2:$E$133,'Quarterly Information'!$K685,Exchange_Value)+AD685*$N685*SUMIF(Lists!$E$2:$E$133,'Quarterly Information'!$M685,Exchange_Value)+AD685*$P685*SUMIF(Lists!$E$2:$E$133,'Quarterly Information'!$O685,Exchange_Value)+AD685*$R685*SUMIF(Lists!$E$2:$E$133,'Quarterly Information'!$Q685,Exchange_Value)+AD685*$T685*SUMIF(Lists!$E$2:$E$133,'Quarterly Information'!$S685,Exchange_Value))/1000,AD685*SUMIF(Lists!$E$2:$E$133,$I685,Exchange_Value)/1000),1)</f>
        <v>0</v>
      </c>
      <c r="CB685" s="151">
        <f>ROUND(IF($I685="Other HFC Blend",(AE685*$L685*SUMIF(Lists!$E$2:$E$133,'Quarterly Information'!$K685,Exchange_Value)+AE685*$N685*SUMIF(Lists!$E$2:$E$133,'Quarterly Information'!$M685,Exchange_Value)+AE685*$P685*SUMIF(Lists!$E$2:$E$133,'Quarterly Information'!$O685,Exchange_Value)+AE685*$R685*SUMIF(Lists!$E$2:$E$133,'Quarterly Information'!$Q685,Exchange_Value)+AE685*$T685*SUMIF(Lists!$E$2:$E$133,'Quarterly Information'!$S685,Exchange_Value))/1000,AE685*SUMIF(Lists!$E$2:$E$133,$I685,Exchange_Value)/1000),1)</f>
        <v>0</v>
      </c>
      <c r="CC685" s="151">
        <f>ROUND(IF($I685="Other HFC Blend",(AF685*$L685*SUMIF(Lists!$E$2:$E$133,'Quarterly Information'!$K685,Exchange_Value)+AF685*$N685*SUMIF(Lists!$E$2:$E$133,'Quarterly Information'!$M685,Exchange_Value)+AF685*$P685*SUMIF(Lists!$E$2:$E$133,'Quarterly Information'!$O685,Exchange_Value)+AF685*$R685*SUMIF(Lists!$E$2:$E$133,'Quarterly Information'!$Q685,Exchange_Value)+AF685*$T685*SUMIF(Lists!$E$2:$E$133,'Quarterly Information'!$S685,Exchange_Value))/1000,AF685*SUMIF(Lists!$E$2:$E$133,$I685,Exchange_Value)/1000),1)</f>
        <v>0</v>
      </c>
    </row>
    <row r="686" spans="1:81" ht="14.1">
      <c r="A686" s="18">
        <v>644</v>
      </c>
      <c r="B686" s="46" t="str">
        <f t="shared" si="406"/>
        <v/>
      </c>
      <c r="C686" s="72"/>
      <c r="D686" s="47"/>
      <c r="E686" s="81"/>
      <c r="F686" s="48"/>
      <c r="G686" s="49"/>
      <c r="H686" s="50"/>
      <c r="I686" s="48"/>
      <c r="J686" s="104"/>
      <c r="K686" s="109"/>
      <c r="L686" s="51"/>
      <c r="M686" s="48"/>
      <c r="N686" s="51"/>
      <c r="O686" s="48"/>
      <c r="P686" s="51"/>
      <c r="Q686" s="69"/>
      <c r="R686" s="51"/>
      <c r="S686" s="69"/>
      <c r="T686" s="110"/>
      <c r="U686" s="107"/>
      <c r="V686" s="48"/>
      <c r="W686" s="52"/>
      <c r="X686" s="48"/>
      <c r="Y686" s="116"/>
      <c r="Z686" s="133"/>
      <c r="AA686" s="131"/>
      <c r="AB686" s="76"/>
      <c r="AC686" s="76"/>
      <c r="AD686" s="76"/>
      <c r="AE686" s="76"/>
      <c r="AF686" s="76"/>
      <c r="AG686" s="145"/>
      <c r="AH686"/>
      <c r="AI686" s="148">
        <f t="shared" si="370"/>
        <v>0</v>
      </c>
      <c r="AJ686" s="148">
        <f t="shared" si="371"/>
        <v>0</v>
      </c>
      <c r="AK686" s="148">
        <f t="shared" si="372"/>
        <v>0</v>
      </c>
      <c r="AL686" s="148">
        <f t="shared" si="373"/>
        <v>0</v>
      </c>
      <c r="AM686" s="148">
        <f t="shared" si="374"/>
        <v>0</v>
      </c>
      <c r="AN686" s="148">
        <f t="shared" si="375"/>
        <v>0</v>
      </c>
      <c r="AO686" s="150"/>
      <c r="AP686" s="149" t="e">
        <f t="shared" si="376"/>
        <v>#DIV/0!</v>
      </c>
      <c r="AQ686" s="149" t="e">
        <f t="shared" si="377"/>
        <v>#DIV/0!</v>
      </c>
      <c r="AR686" s="149" t="e">
        <f t="shared" si="378"/>
        <v>#DIV/0!</v>
      </c>
      <c r="AS686" s="149" t="e">
        <f t="shared" si="379"/>
        <v>#DIV/0!</v>
      </c>
      <c r="AT686" s="149" t="e">
        <f t="shared" si="380"/>
        <v>#DIV/0!</v>
      </c>
      <c r="AU686" s="148">
        <f t="shared" si="381"/>
        <v>0</v>
      </c>
      <c r="AV686" s="149" t="e">
        <f t="shared" si="382"/>
        <v>#DIV/0!</v>
      </c>
      <c r="AW686" s="149" t="e">
        <f t="shared" si="383"/>
        <v>#DIV/0!</v>
      </c>
      <c r="AX686" s="149" t="e">
        <f t="shared" si="384"/>
        <v>#DIV/0!</v>
      </c>
      <c r="AY686" s="149" t="e">
        <f t="shared" si="385"/>
        <v>#DIV/0!</v>
      </c>
      <c r="AZ686" s="149" t="e">
        <f t="shared" si="386"/>
        <v>#DIV/0!</v>
      </c>
      <c r="BA686" s="148">
        <f t="shared" si="387"/>
        <v>0</v>
      </c>
      <c r="BB686" s="149" t="e">
        <f t="shared" si="388"/>
        <v>#DIV/0!</v>
      </c>
      <c r="BC686" s="149" t="e">
        <f t="shared" si="389"/>
        <v>#DIV/0!</v>
      </c>
      <c r="BD686" s="149" t="e">
        <f t="shared" si="390"/>
        <v>#DIV/0!</v>
      </c>
      <c r="BE686" s="149" t="e">
        <f t="shared" si="391"/>
        <v>#DIV/0!</v>
      </c>
      <c r="BF686" s="149" t="e">
        <f t="shared" si="392"/>
        <v>#DIV/0!</v>
      </c>
      <c r="BG686" s="148">
        <f t="shared" si="393"/>
        <v>0</v>
      </c>
      <c r="BH686" s="149" t="e">
        <f t="shared" si="394"/>
        <v>#DIV/0!</v>
      </c>
      <c r="BI686" s="149" t="e">
        <f t="shared" si="395"/>
        <v>#DIV/0!</v>
      </c>
      <c r="BJ686" s="149" t="e">
        <f t="shared" si="396"/>
        <v>#DIV/0!</v>
      </c>
      <c r="BK686" s="149" t="e">
        <f t="shared" si="397"/>
        <v>#DIV/0!</v>
      </c>
      <c r="BL686" s="149" t="e">
        <f t="shared" si="398"/>
        <v>#DIV/0!</v>
      </c>
      <c r="BM686" s="148">
        <f t="shared" si="399"/>
        <v>0</v>
      </c>
      <c r="BN686" s="149" t="e">
        <f t="shared" si="400"/>
        <v>#DIV/0!</v>
      </c>
      <c r="BO686" s="149" t="e">
        <f t="shared" si="401"/>
        <v>#DIV/0!</v>
      </c>
      <c r="BP686" s="149" t="e">
        <f t="shared" si="402"/>
        <v>#DIV/0!</v>
      </c>
      <c r="BQ686" s="149" t="e">
        <f t="shared" si="403"/>
        <v>#DIV/0!</v>
      </c>
      <c r="BR686" s="149" t="e">
        <f t="shared" si="404"/>
        <v>#DIV/0!</v>
      </c>
      <c r="BS686" s="148">
        <f t="shared" si="405"/>
        <v>0</v>
      </c>
      <c r="BT686" s="150"/>
      <c r="BU686" s="150" t="e">
        <f>VLOOKUP(I686,Lists!$D$2:$D$19,1,FALSE)</f>
        <v>#N/A</v>
      </c>
      <c r="BV686" s="150" t="e">
        <f>VLOOKUP($I686,Blends!$B$2:$B$115,1,FALSE)</f>
        <v>#N/A</v>
      </c>
      <c r="BW686" s="150"/>
      <c r="BX686" s="151">
        <f>ROUND(IF($I686="Other HFC Blend",(AA686*$L686*SUMIF(Lists!$E$2:$E$133,'Quarterly Information'!$K686,Exchange_Value)+AA686*$N686*SUMIF(Lists!$E$2:$E$133,'Quarterly Information'!$M686,Exchange_Value)+AA686*$P686*SUMIF(Lists!$E$2:$E$133,'Quarterly Information'!$O686,Exchange_Value)+AA686*$R686*SUMIF(Lists!$E$2:$E$133,'Quarterly Information'!$Q686,Exchange_Value)+AA686*$T686*SUMIF(Lists!$E$2:$E$133,'Quarterly Information'!$S686,Exchange_Value))/1000,AA686*SUMIF(Lists!$E$2:$E$133,$I686,Exchange_Value)/1000),1)</f>
        <v>0</v>
      </c>
      <c r="BY686" s="151">
        <f>ROUND(IF($I686="Other HFC Blend",(AB686*$L686*SUMIF(Lists!$E$2:$E$133,'Quarterly Information'!$K686,Exchange_Value)+AB686*$N686*SUMIF(Lists!$E$2:$E$133,'Quarterly Information'!$M686,Exchange_Value)+AB686*$P686*SUMIF(Lists!$E$2:$E$133,'Quarterly Information'!$O686,Exchange_Value)+AB686*$R686*SUMIF(Lists!$E$2:$E$133,'Quarterly Information'!$Q686,Exchange_Value)+AB686*$T686*SUMIF(Lists!$E$2:$E$133,'Quarterly Information'!$S686,Exchange_Value))/1000,AB686*SUMIF(Lists!$E$2:$E$133,$I686,Exchange_Value)/1000),1)</f>
        <v>0</v>
      </c>
      <c r="BZ686" s="151">
        <f>ROUND(IF($I686="Other HFC Blend",(AC686*$L686*SUMIF(Lists!$E$2:$E$133,'Quarterly Information'!$K686,Exchange_Value)+AC686*$N686*SUMIF(Lists!$E$2:$E$133,'Quarterly Information'!$M686,Exchange_Value)+AC686*$P686*SUMIF(Lists!$E$2:$E$133,'Quarterly Information'!$O686,Exchange_Value)+AC686*$R686*SUMIF(Lists!$E$2:$E$133,'Quarterly Information'!$Q686,Exchange_Value)+AC686*$T686*SUMIF(Lists!$E$2:$E$133,'Quarterly Information'!$S686,Exchange_Value))/1000,AC686*SUMIF(Lists!$E$2:$E$133,$I686,Exchange_Value)/1000),1)</f>
        <v>0</v>
      </c>
      <c r="CA686" s="151">
        <f>ROUND(IF($I686="Other HFC Blend",(AD686*$L686*SUMIF(Lists!$E$2:$E$133,'Quarterly Information'!$K686,Exchange_Value)+AD686*$N686*SUMIF(Lists!$E$2:$E$133,'Quarterly Information'!$M686,Exchange_Value)+AD686*$P686*SUMIF(Lists!$E$2:$E$133,'Quarterly Information'!$O686,Exchange_Value)+AD686*$R686*SUMIF(Lists!$E$2:$E$133,'Quarterly Information'!$Q686,Exchange_Value)+AD686*$T686*SUMIF(Lists!$E$2:$E$133,'Quarterly Information'!$S686,Exchange_Value))/1000,AD686*SUMIF(Lists!$E$2:$E$133,$I686,Exchange_Value)/1000),1)</f>
        <v>0</v>
      </c>
      <c r="CB686" s="151">
        <f>ROUND(IF($I686="Other HFC Blend",(AE686*$L686*SUMIF(Lists!$E$2:$E$133,'Quarterly Information'!$K686,Exchange_Value)+AE686*$N686*SUMIF(Lists!$E$2:$E$133,'Quarterly Information'!$M686,Exchange_Value)+AE686*$P686*SUMIF(Lists!$E$2:$E$133,'Quarterly Information'!$O686,Exchange_Value)+AE686*$R686*SUMIF(Lists!$E$2:$E$133,'Quarterly Information'!$Q686,Exchange_Value)+AE686*$T686*SUMIF(Lists!$E$2:$E$133,'Quarterly Information'!$S686,Exchange_Value))/1000,AE686*SUMIF(Lists!$E$2:$E$133,$I686,Exchange_Value)/1000),1)</f>
        <v>0</v>
      </c>
      <c r="CC686" s="151">
        <f>ROUND(IF($I686="Other HFC Blend",(AF686*$L686*SUMIF(Lists!$E$2:$E$133,'Quarterly Information'!$K686,Exchange_Value)+AF686*$N686*SUMIF(Lists!$E$2:$E$133,'Quarterly Information'!$M686,Exchange_Value)+AF686*$P686*SUMIF(Lists!$E$2:$E$133,'Quarterly Information'!$O686,Exchange_Value)+AF686*$R686*SUMIF(Lists!$E$2:$E$133,'Quarterly Information'!$Q686,Exchange_Value)+AF686*$T686*SUMIF(Lists!$E$2:$E$133,'Quarterly Information'!$S686,Exchange_Value))/1000,AF686*SUMIF(Lists!$E$2:$E$133,$I686,Exchange_Value)/1000),1)</f>
        <v>0</v>
      </c>
    </row>
    <row r="687" spans="1:81" ht="14.1">
      <c r="A687" s="18">
        <v>645</v>
      </c>
      <c r="B687" s="46" t="str">
        <f t="shared" si="406"/>
        <v/>
      </c>
      <c r="C687" s="72"/>
      <c r="D687" s="47"/>
      <c r="E687" s="81"/>
      <c r="F687" s="48"/>
      <c r="G687" s="49"/>
      <c r="H687" s="50"/>
      <c r="I687" s="48"/>
      <c r="J687" s="104"/>
      <c r="K687" s="109"/>
      <c r="L687" s="51"/>
      <c r="M687" s="48"/>
      <c r="N687" s="51"/>
      <c r="O687" s="48"/>
      <c r="P687" s="51"/>
      <c r="Q687" s="69"/>
      <c r="R687" s="51"/>
      <c r="S687" s="69"/>
      <c r="T687" s="110"/>
      <c r="U687" s="107"/>
      <c r="V687" s="48"/>
      <c r="W687" s="52"/>
      <c r="X687" s="48"/>
      <c r="Y687" s="116"/>
      <c r="Z687" s="133"/>
      <c r="AA687" s="131"/>
      <c r="AB687" s="76"/>
      <c r="AC687" s="76"/>
      <c r="AD687" s="76"/>
      <c r="AE687" s="76"/>
      <c r="AF687" s="76"/>
      <c r="AG687" s="145"/>
      <c r="AH687"/>
      <c r="AI687" s="148">
        <f t="shared" si="370"/>
        <v>0</v>
      </c>
      <c r="AJ687" s="148">
        <f t="shared" si="371"/>
        <v>0</v>
      </c>
      <c r="AK687" s="148">
        <f t="shared" si="372"/>
        <v>0</v>
      </c>
      <c r="AL687" s="148">
        <f t="shared" si="373"/>
        <v>0</v>
      </c>
      <c r="AM687" s="148">
        <f t="shared" si="374"/>
        <v>0</v>
      </c>
      <c r="AN687" s="148">
        <f t="shared" si="375"/>
        <v>0</v>
      </c>
      <c r="AO687" s="150"/>
      <c r="AP687" s="149" t="e">
        <f t="shared" si="376"/>
        <v>#DIV/0!</v>
      </c>
      <c r="AQ687" s="149" t="e">
        <f t="shared" si="377"/>
        <v>#DIV/0!</v>
      </c>
      <c r="AR687" s="149" t="e">
        <f t="shared" si="378"/>
        <v>#DIV/0!</v>
      </c>
      <c r="AS687" s="149" t="e">
        <f t="shared" si="379"/>
        <v>#DIV/0!</v>
      </c>
      <c r="AT687" s="149" t="e">
        <f t="shared" si="380"/>
        <v>#DIV/0!</v>
      </c>
      <c r="AU687" s="148">
        <f t="shared" si="381"/>
        <v>0</v>
      </c>
      <c r="AV687" s="149" t="e">
        <f t="shared" si="382"/>
        <v>#DIV/0!</v>
      </c>
      <c r="AW687" s="149" t="e">
        <f t="shared" si="383"/>
        <v>#DIV/0!</v>
      </c>
      <c r="AX687" s="149" t="e">
        <f t="shared" si="384"/>
        <v>#DIV/0!</v>
      </c>
      <c r="AY687" s="149" t="e">
        <f t="shared" si="385"/>
        <v>#DIV/0!</v>
      </c>
      <c r="AZ687" s="149" t="e">
        <f t="shared" si="386"/>
        <v>#DIV/0!</v>
      </c>
      <c r="BA687" s="148">
        <f t="shared" si="387"/>
        <v>0</v>
      </c>
      <c r="BB687" s="149" t="e">
        <f t="shared" si="388"/>
        <v>#DIV/0!</v>
      </c>
      <c r="BC687" s="149" t="e">
        <f t="shared" si="389"/>
        <v>#DIV/0!</v>
      </c>
      <c r="BD687" s="149" t="e">
        <f t="shared" si="390"/>
        <v>#DIV/0!</v>
      </c>
      <c r="BE687" s="149" t="e">
        <f t="shared" si="391"/>
        <v>#DIV/0!</v>
      </c>
      <c r="BF687" s="149" t="e">
        <f t="shared" si="392"/>
        <v>#DIV/0!</v>
      </c>
      <c r="BG687" s="148">
        <f t="shared" si="393"/>
        <v>0</v>
      </c>
      <c r="BH687" s="149" t="e">
        <f t="shared" si="394"/>
        <v>#DIV/0!</v>
      </c>
      <c r="BI687" s="149" t="e">
        <f t="shared" si="395"/>
        <v>#DIV/0!</v>
      </c>
      <c r="BJ687" s="149" t="e">
        <f t="shared" si="396"/>
        <v>#DIV/0!</v>
      </c>
      <c r="BK687" s="149" t="e">
        <f t="shared" si="397"/>
        <v>#DIV/0!</v>
      </c>
      <c r="BL687" s="149" t="e">
        <f t="shared" si="398"/>
        <v>#DIV/0!</v>
      </c>
      <c r="BM687" s="148">
        <f t="shared" si="399"/>
        <v>0</v>
      </c>
      <c r="BN687" s="149" t="e">
        <f t="shared" si="400"/>
        <v>#DIV/0!</v>
      </c>
      <c r="BO687" s="149" t="e">
        <f t="shared" si="401"/>
        <v>#DIV/0!</v>
      </c>
      <c r="BP687" s="149" t="e">
        <f t="shared" si="402"/>
        <v>#DIV/0!</v>
      </c>
      <c r="BQ687" s="149" t="e">
        <f t="shared" si="403"/>
        <v>#DIV/0!</v>
      </c>
      <c r="BR687" s="149" t="e">
        <f t="shared" si="404"/>
        <v>#DIV/0!</v>
      </c>
      <c r="BS687" s="148">
        <f t="shared" si="405"/>
        <v>0</v>
      </c>
      <c r="BT687" s="150"/>
      <c r="BU687" s="150" t="e">
        <f>VLOOKUP(I687,Lists!$D$2:$D$19,1,FALSE)</f>
        <v>#N/A</v>
      </c>
      <c r="BV687" s="150" t="e">
        <f>VLOOKUP($I687,Blends!$B$2:$B$115,1,FALSE)</f>
        <v>#N/A</v>
      </c>
      <c r="BW687" s="150"/>
      <c r="BX687" s="151">
        <f>ROUND(IF($I687="Other HFC Blend",(AA687*$L687*SUMIF(Lists!$E$2:$E$133,'Quarterly Information'!$K687,Exchange_Value)+AA687*$N687*SUMIF(Lists!$E$2:$E$133,'Quarterly Information'!$M687,Exchange_Value)+AA687*$P687*SUMIF(Lists!$E$2:$E$133,'Quarterly Information'!$O687,Exchange_Value)+AA687*$R687*SUMIF(Lists!$E$2:$E$133,'Quarterly Information'!$Q687,Exchange_Value)+AA687*$T687*SUMIF(Lists!$E$2:$E$133,'Quarterly Information'!$S687,Exchange_Value))/1000,AA687*SUMIF(Lists!$E$2:$E$133,$I687,Exchange_Value)/1000),1)</f>
        <v>0</v>
      </c>
      <c r="BY687" s="151">
        <f>ROUND(IF($I687="Other HFC Blend",(AB687*$L687*SUMIF(Lists!$E$2:$E$133,'Quarterly Information'!$K687,Exchange_Value)+AB687*$N687*SUMIF(Lists!$E$2:$E$133,'Quarterly Information'!$M687,Exchange_Value)+AB687*$P687*SUMIF(Lists!$E$2:$E$133,'Quarterly Information'!$O687,Exchange_Value)+AB687*$R687*SUMIF(Lists!$E$2:$E$133,'Quarterly Information'!$Q687,Exchange_Value)+AB687*$T687*SUMIF(Lists!$E$2:$E$133,'Quarterly Information'!$S687,Exchange_Value))/1000,AB687*SUMIF(Lists!$E$2:$E$133,$I687,Exchange_Value)/1000),1)</f>
        <v>0</v>
      </c>
      <c r="BZ687" s="151">
        <f>ROUND(IF($I687="Other HFC Blend",(AC687*$L687*SUMIF(Lists!$E$2:$E$133,'Quarterly Information'!$K687,Exchange_Value)+AC687*$N687*SUMIF(Lists!$E$2:$E$133,'Quarterly Information'!$M687,Exchange_Value)+AC687*$P687*SUMIF(Lists!$E$2:$E$133,'Quarterly Information'!$O687,Exchange_Value)+AC687*$R687*SUMIF(Lists!$E$2:$E$133,'Quarterly Information'!$Q687,Exchange_Value)+AC687*$T687*SUMIF(Lists!$E$2:$E$133,'Quarterly Information'!$S687,Exchange_Value))/1000,AC687*SUMIF(Lists!$E$2:$E$133,$I687,Exchange_Value)/1000),1)</f>
        <v>0</v>
      </c>
      <c r="CA687" s="151">
        <f>ROUND(IF($I687="Other HFC Blend",(AD687*$L687*SUMIF(Lists!$E$2:$E$133,'Quarterly Information'!$K687,Exchange_Value)+AD687*$N687*SUMIF(Lists!$E$2:$E$133,'Quarterly Information'!$M687,Exchange_Value)+AD687*$P687*SUMIF(Lists!$E$2:$E$133,'Quarterly Information'!$O687,Exchange_Value)+AD687*$R687*SUMIF(Lists!$E$2:$E$133,'Quarterly Information'!$Q687,Exchange_Value)+AD687*$T687*SUMIF(Lists!$E$2:$E$133,'Quarterly Information'!$S687,Exchange_Value))/1000,AD687*SUMIF(Lists!$E$2:$E$133,$I687,Exchange_Value)/1000),1)</f>
        <v>0</v>
      </c>
      <c r="CB687" s="151">
        <f>ROUND(IF($I687="Other HFC Blend",(AE687*$L687*SUMIF(Lists!$E$2:$E$133,'Quarterly Information'!$K687,Exchange_Value)+AE687*$N687*SUMIF(Lists!$E$2:$E$133,'Quarterly Information'!$M687,Exchange_Value)+AE687*$P687*SUMIF(Lists!$E$2:$E$133,'Quarterly Information'!$O687,Exchange_Value)+AE687*$R687*SUMIF(Lists!$E$2:$E$133,'Quarterly Information'!$Q687,Exchange_Value)+AE687*$T687*SUMIF(Lists!$E$2:$E$133,'Quarterly Information'!$S687,Exchange_Value))/1000,AE687*SUMIF(Lists!$E$2:$E$133,$I687,Exchange_Value)/1000),1)</f>
        <v>0</v>
      </c>
      <c r="CC687" s="151">
        <f>ROUND(IF($I687="Other HFC Blend",(AF687*$L687*SUMIF(Lists!$E$2:$E$133,'Quarterly Information'!$K687,Exchange_Value)+AF687*$N687*SUMIF(Lists!$E$2:$E$133,'Quarterly Information'!$M687,Exchange_Value)+AF687*$P687*SUMIF(Lists!$E$2:$E$133,'Quarterly Information'!$O687,Exchange_Value)+AF687*$R687*SUMIF(Lists!$E$2:$E$133,'Quarterly Information'!$Q687,Exchange_Value)+AF687*$T687*SUMIF(Lists!$E$2:$E$133,'Quarterly Information'!$S687,Exchange_Value))/1000,AF687*SUMIF(Lists!$E$2:$E$133,$I687,Exchange_Value)/1000),1)</f>
        <v>0</v>
      </c>
    </row>
    <row r="688" spans="1:81" ht="14.1">
      <c r="A688" s="18">
        <v>646</v>
      </c>
      <c r="B688" s="46" t="str">
        <f t="shared" si="406"/>
        <v/>
      </c>
      <c r="C688" s="72"/>
      <c r="D688" s="47"/>
      <c r="E688" s="81"/>
      <c r="F688" s="48"/>
      <c r="G688" s="49"/>
      <c r="H688" s="50"/>
      <c r="I688" s="48"/>
      <c r="J688" s="104"/>
      <c r="K688" s="109"/>
      <c r="L688" s="51"/>
      <c r="M688" s="48"/>
      <c r="N688" s="51"/>
      <c r="O688" s="48"/>
      <c r="P688" s="51"/>
      <c r="Q688" s="69"/>
      <c r="R688" s="51"/>
      <c r="S688" s="69"/>
      <c r="T688" s="110"/>
      <c r="U688" s="107"/>
      <c r="V688" s="48"/>
      <c r="W688" s="52"/>
      <c r="X688" s="48"/>
      <c r="Y688" s="116"/>
      <c r="Z688" s="133"/>
      <c r="AA688" s="131"/>
      <c r="AB688" s="76"/>
      <c r="AC688" s="76"/>
      <c r="AD688" s="76"/>
      <c r="AE688" s="76"/>
      <c r="AF688" s="76"/>
      <c r="AG688" s="145"/>
      <c r="AH688"/>
      <c r="AI688" s="148">
        <f t="shared" si="370"/>
        <v>0</v>
      </c>
      <c r="AJ688" s="148">
        <f t="shared" si="371"/>
        <v>0</v>
      </c>
      <c r="AK688" s="148">
        <f t="shared" si="372"/>
        <v>0</v>
      </c>
      <c r="AL688" s="148">
        <f t="shared" si="373"/>
        <v>0</v>
      </c>
      <c r="AM688" s="148">
        <f t="shared" si="374"/>
        <v>0</v>
      </c>
      <c r="AN688" s="148">
        <f t="shared" si="375"/>
        <v>0</v>
      </c>
      <c r="AO688" s="150"/>
      <c r="AP688" s="149" t="e">
        <f t="shared" si="376"/>
        <v>#DIV/0!</v>
      </c>
      <c r="AQ688" s="149" t="e">
        <f t="shared" si="377"/>
        <v>#DIV/0!</v>
      </c>
      <c r="AR688" s="149" t="e">
        <f t="shared" si="378"/>
        <v>#DIV/0!</v>
      </c>
      <c r="AS688" s="149" t="e">
        <f t="shared" si="379"/>
        <v>#DIV/0!</v>
      </c>
      <c r="AT688" s="149" t="e">
        <f t="shared" si="380"/>
        <v>#DIV/0!</v>
      </c>
      <c r="AU688" s="148">
        <f t="shared" si="381"/>
        <v>0</v>
      </c>
      <c r="AV688" s="149" t="e">
        <f t="shared" si="382"/>
        <v>#DIV/0!</v>
      </c>
      <c r="AW688" s="149" t="e">
        <f t="shared" si="383"/>
        <v>#DIV/0!</v>
      </c>
      <c r="AX688" s="149" t="e">
        <f t="shared" si="384"/>
        <v>#DIV/0!</v>
      </c>
      <c r="AY688" s="149" t="e">
        <f t="shared" si="385"/>
        <v>#DIV/0!</v>
      </c>
      <c r="AZ688" s="149" t="e">
        <f t="shared" si="386"/>
        <v>#DIV/0!</v>
      </c>
      <c r="BA688" s="148">
        <f t="shared" si="387"/>
        <v>0</v>
      </c>
      <c r="BB688" s="149" t="e">
        <f t="shared" si="388"/>
        <v>#DIV/0!</v>
      </c>
      <c r="BC688" s="149" t="e">
        <f t="shared" si="389"/>
        <v>#DIV/0!</v>
      </c>
      <c r="BD688" s="149" t="e">
        <f t="shared" si="390"/>
        <v>#DIV/0!</v>
      </c>
      <c r="BE688" s="149" t="e">
        <f t="shared" si="391"/>
        <v>#DIV/0!</v>
      </c>
      <c r="BF688" s="149" t="e">
        <f t="shared" si="392"/>
        <v>#DIV/0!</v>
      </c>
      <c r="BG688" s="148">
        <f t="shared" si="393"/>
        <v>0</v>
      </c>
      <c r="BH688" s="149" t="e">
        <f t="shared" si="394"/>
        <v>#DIV/0!</v>
      </c>
      <c r="BI688" s="149" t="e">
        <f t="shared" si="395"/>
        <v>#DIV/0!</v>
      </c>
      <c r="BJ688" s="149" t="e">
        <f t="shared" si="396"/>
        <v>#DIV/0!</v>
      </c>
      <c r="BK688" s="149" t="e">
        <f t="shared" si="397"/>
        <v>#DIV/0!</v>
      </c>
      <c r="BL688" s="149" t="e">
        <f t="shared" si="398"/>
        <v>#DIV/0!</v>
      </c>
      <c r="BM688" s="148">
        <f t="shared" si="399"/>
        <v>0</v>
      </c>
      <c r="BN688" s="149" t="e">
        <f t="shared" si="400"/>
        <v>#DIV/0!</v>
      </c>
      <c r="BO688" s="149" t="e">
        <f t="shared" si="401"/>
        <v>#DIV/0!</v>
      </c>
      <c r="BP688" s="149" t="e">
        <f t="shared" si="402"/>
        <v>#DIV/0!</v>
      </c>
      <c r="BQ688" s="149" t="e">
        <f t="shared" si="403"/>
        <v>#DIV/0!</v>
      </c>
      <c r="BR688" s="149" t="e">
        <f t="shared" si="404"/>
        <v>#DIV/0!</v>
      </c>
      <c r="BS688" s="148">
        <f t="shared" si="405"/>
        <v>0</v>
      </c>
      <c r="BT688" s="150"/>
      <c r="BU688" s="150" t="e">
        <f>VLOOKUP(I688,Lists!$D$2:$D$19,1,FALSE)</f>
        <v>#N/A</v>
      </c>
      <c r="BV688" s="150" t="e">
        <f>VLOOKUP($I688,Blends!$B$2:$B$115,1,FALSE)</f>
        <v>#N/A</v>
      </c>
      <c r="BW688" s="150"/>
      <c r="BX688" s="151">
        <f>ROUND(IF($I688="Other HFC Blend",(AA688*$L688*SUMIF(Lists!$E$2:$E$133,'Quarterly Information'!$K688,Exchange_Value)+AA688*$N688*SUMIF(Lists!$E$2:$E$133,'Quarterly Information'!$M688,Exchange_Value)+AA688*$P688*SUMIF(Lists!$E$2:$E$133,'Quarterly Information'!$O688,Exchange_Value)+AA688*$R688*SUMIF(Lists!$E$2:$E$133,'Quarterly Information'!$Q688,Exchange_Value)+AA688*$T688*SUMIF(Lists!$E$2:$E$133,'Quarterly Information'!$S688,Exchange_Value))/1000,AA688*SUMIF(Lists!$E$2:$E$133,$I688,Exchange_Value)/1000),1)</f>
        <v>0</v>
      </c>
      <c r="BY688" s="151">
        <f>ROUND(IF($I688="Other HFC Blend",(AB688*$L688*SUMIF(Lists!$E$2:$E$133,'Quarterly Information'!$K688,Exchange_Value)+AB688*$N688*SUMIF(Lists!$E$2:$E$133,'Quarterly Information'!$M688,Exchange_Value)+AB688*$P688*SUMIF(Lists!$E$2:$E$133,'Quarterly Information'!$O688,Exchange_Value)+AB688*$R688*SUMIF(Lists!$E$2:$E$133,'Quarterly Information'!$Q688,Exchange_Value)+AB688*$T688*SUMIF(Lists!$E$2:$E$133,'Quarterly Information'!$S688,Exchange_Value))/1000,AB688*SUMIF(Lists!$E$2:$E$133,$I688,Exchange_Value)/1000),1)</f>
        <v>0</v>
      </c>
      <c r="BZ688" s="151">
        <f>ROUND(IF($I688="Other HFC Blend",(AC688*$L688*SUMIF(Lists!$E$2:$E$133,'Quarterly Information'!$K688,Exchange_Value)+AC688*$N688*SUMIF(Lists!$E$2:$E$133,'Quarterly Information'!$M688,Exchange_Value)+AC688*$P688*SUMIF(Lists!$E$2:$E$133,'Quarterly Information'!$O688,Exchange_Value)+AC688*$R688*SUMIF(Lists!$E$2:$E$133,'Quarterly Information'!$Q688,Exchange_Value)+AC688*$T688*SUMIF(Lists!$E$2:$E$133,'Quarterly Information'!$S688,Exchange_Value))/1000,AC688*SUMIF(Lists!$E$2:$E$133,$I688,Exchange_Value)/1000),1)</f>
        <v>0</v>
      </c>
      <c r="CA688" s="151">
        <f>ROUND(IF($I688="Other HFC Blend",(AD688*$L688*SUMIF(Lists!$E$2:$E$133,'Quarterly Information'!$K688,Exchange_Value)+AD688*$N688*SUMIF(Lists!$E$2:$E$133,'Quarterly Information'!$M688,Exchange_Value)+AD688*$P688*SUMIF(Lists!$E$2:$E$133,'Quarterly Information'!$O688,Exchange_Value)+AD688*$R688*SUMIF(Lists!$E$2:$E$133,'Quarterly Information'!$Q688,Exchange_Value)+AD688*$T688*SUMIF(Lists!$E$2:$E$133,'Quarterly Information'!$S688,Exchange_Value))/1000,AD688*SUMIF(Lists!$E$2:$E$133,$I688,Exchange_Value)/1000),1)</f>
        <v>0</v>
      </c>
      <c r="CB688" s="151">
        <f>ROUND(IF($I688="Other HFC Blend",(AE688*$L688*SUMIF(Lists!$E$2:$E$133,'Quarterly Information'!$K688,Exchange_Value)+AE688*$N688*SUMIF(Lists!$E$2:$E$133,'Quarterly Information'!$M688,Exchange_Value)+AE688*$P688*SUMIF(Lists!$E$2:$E$133,'Quarterly Information'!$O688,Exchange_Value)+AE688*$R688*SUMIF(Lists!$E$2:$E$133,'Quarterly Information'!$Q688,Exchange_Value)+AE688*$T688*SUMIF(Lists!$E$2:$E$133,'Quarterly Information'!$S688,Exchange_Value))/1000,AE688*SUMIF(Lists!$E$2:$E$133,$I688,Exchange_Value)/1000),1)</f>
        <v>0</v>
      </c>
      <c r="CC688" s="151">
        <f>ROUND(IF($I688="Other HFC Blend",(AF688*$L688*SUMIF(Lists!$E$2:$E$133,'Quarterly Information'!$K688,Exchange_Value)+AF688*$N688*SUMIF(Lists!$E$2:$E$133,'Quarterly Information'!$M688,Exchange_Value)+AF688*$P688*SUMIF(Lists!$E$2:$E$133,'Quarterly Information'!$O688,Exchange_Value)+AF688*$R688*SUMIF(Lists!$E$2:$E$133,'Quarterly Information'!$Q688,Exchange_Value)+AF688*$T688*SUMIF(Lists!$E$2:$E$133,'Quarterly Information'!$S688,Exchange_Value))/1000,AF688*SUMIF(Lists!$E$2:$E$133,$I688,Exchange_Value)/1000),1)</f>
        <v>0</v>
      </c>
    </row>
    <row r="689" spans="1:81" ht="14.1">
      <c r="A689" s="18">
        <v>647</v>
      </c>
      <c r="B689" s="46" t="str">
        <f t="shared" si="406"/>
        <v/>
      </c>
      <c r="C689" s="72"/>
      <c r="D689" s="47"/>
      <c r="E689" s="81"/>
      <c r="F689" s="48"/>
      <c r="G689" s="49"/>
      <c r="H689" s="50"/>
      <c r="I689" s="48"/>
      <c r="J689" s="104"/>
      <c r="K689" s="109"/>
      <c r="L689" s="51"/>
      <c r="M689" s="48"/>
      <c r="N689" s="51"/>
      <c r="O689" s="48"/>
      <c r="P689" s="51"/>
      <c r="Q689" s="69"/>
      <c r="R689" s="51"/>
      <c r="S689" s="69"/>
      <c r="T689" s="110"/>
      <c r="U689" s="107"/>
      <c r="V689" s="48"/>
      <c r="W689" s="52"/>
      <c r="X689" s="48"/>
      <c r="Y689" s="116"/>
      <c r="Z689" s="133"/>
      <c r="AA689" s="131"/>
      <c r="AB689" s="76"/>
      <c r="AC689" s="76"/>
      <c r="AD689" s="76"/>
      <c r="AE689" s="76"/>
      <c r="AF689" s="76"/>
      <c r="AG689" s="145"/>
      <c r="AH689"/>
      <c r="AI689" s="148">
        <f t="shared" si="370"/>
        <v>0</v>
      </c>
      <c r="AJ689" s="148">
        <f t="shared" si="371"/>
        <v>0</v>
      </c>
      <c r="AK689" s="148">
        <f t="shared" si="372"/>
        <v>0</v>
      </c>
      <c r="AL689" s="148">
        <f t="shared" si="373"/>
        <v>0</v>
      </c>
      <c r="AM689" s="148">
        <f t="shared" si="374"/>
        <v>0</v>
      </c>
      <c r="AN689" s="148">
        <f t="shared" si="375"/>
        <v>0</v>
      </c>
      <c r="AO689" s="150"/>
      <c r="AP689" s="149" t="e">
        <f t="shared" si="376"/>
        <v>#DIV/0!</v>
      </c>
      <c r="AQ689" s="149" t="e">
        <f t="shared" si="377"/>
        <v>#DIV/0!</v>
      </c>
      <c r="AR689" s="149" t="e">
        <f t="shared" si="378"/>
        <v>#DIV/0!</v>
      </c>
      <c r="AS689" s="149" t="e">
        <f t="shared" si="379"/>
        <v>#DIV/0!</v>
      </c>
      <c r="AT689" s="149" t="e">
        <f t="shared" si="380"/>
        <v>#DIV/0!</v>
      </c>
      <c r="AU689" s="148">
        <f t="shared" si="381"/>
        <v>0</v>
      </c>
      <c r="AV689" s="149" t="e">
        <f t="shared" si="382"/>
        <v>#DIV/0!</v>
      </c>
      <c r="AW689" s="149" t="e">
        <f t="shared" si="383"/>
        <v>#DIV/0!</v>
      </c>
      <c r="AX689" s="149" t="e">
        <f t="shared" si="384"/>
        <v>#DIV/0!</v>
      </c>
      <c r="AY689" s="149" t="e">
        <f t="shared" si="385"/>
        <v>#DIV/0!</v>
      </c>
      <c r="AZ689" s="149" t="e">
        <f t="shared" si="386"/>
        <v>#DIV/0!</v>
      </c>
      <c r="BA689" s="148">
        <f t="shared" si="387"/>
        <v>0</v>
      </c>
      <c r="BB689" s="149" t="e">
        <f t="shared" si="388"/>
        <v>#DIV/0!</v>
      </c>
      <c r="BC689" s="149" t="e">
        <f t="shared" si="389"/>
        <v>#DIV/0!</v>
      </c>
      <c r="BD689" s="149" t="e">
        <f t="shared" si="390"/>
        <v>#DIV/0!</v>
      </c>
      <c r="BE689" s="149" t="e">
        <f t="shared" si="391"/>
        <v>#DIV/0!</v>
      </c>
      <c r="BF689" s="149" t="e">
        <f t="shared" si="392"/>
        <v>#DIV/0!</v>
      </c>
      <c r="BG689" s="148">
        <f t="shared" si="393"/>
        <v>0</v>
      </c>
      <c r="BH689" s="149" t="e">
        <f t="shared" si="394"/>
        <v>#DIV/0!</v>
      </c>
      <c r="BI689" s="149" t="e">
        <f t="shared" si="395"/>
        <v>#DIV/0!</v>
      </c>
      <c r="BJ689" s="149" t="e">
        <f t="shared" si="396"/>
        <v>#DIV/0!</v>
      </c>
      <c r="BK689" s="149" t="e">
        <f t="shared" si="397"/>
        <v>#DIV/0!</v>
      </c>
      <c r="BL689" s="149" t="e">
        <f t="shared" si="398"/>
        <v>#DIV/0!</v>
      </c>
      <c r="BM689" s="148">
        <f t="shared" si="399"/>
        <v>0</v>
      </c>
      <c r="BN689" s="149" t="e">
        <f t="shared" si="400"/>
        <v>#DIV/0!</v>
      </c>
      <c r="BO689" s="149" t="e">
        <f t="shared" si="401"/>
        <v>#DIV/0!</v>
      </c>
      <c r="BP689" s="149" t="e">
        <f t="shared" si="402"/>
        <v>#DIV/0!</v>
      </c>
      <c r="BQ689" s="149" t="e">
        <f t="shared" si="403"/>
        <v>#DIV/0!</v>
      </c>
      <c r="BR689" s="149" t="e">
        <f t="shared" si="404"/>
        <v>#DIV/0!</v>
      </c>
      <c r="BS689" s="148">
        <f t="shared" si="405"/>
        <v>0</v>
      </c>
      <c r="BT689" s="150"/>
      <c r="BU689" s="150" t="e">
        <f>VLOOKUP(I689,Lists!$D$2:$D$19,1,FALSE)</f>
        <v>#N/A</v>
      </c>
      <c r="BV689" s="150" t="e">
        <f>VLOOKUP($I689,Blends!$B$2:$B$115,1,FALSE)</f>
        <v>#N/A</v>
      </c>
      <c r="BW689" s="150"/>
      <c r="BX689" s="151">
        <f>ROUND(IF($I689="Other HFC Blend",(AA689*$L689*SUMIF(Lists!$E$2:$E$133,'Quarterly Information'!$K689,Exchange_Value)+AA689*$N689*SUMIF(Lists!$E$2:$E$133,'Quarterly Information'!$M689,Exchange_Value)+AA689*$P689*SUMIF(Lists!$E$2:$E$133,'Quarterly Information'!$O689,Exchange_Value)+AA689*$R689*SUMIF(Lists!$E$2:$E$133,'Quarterly Information'!$Q689,Exchange_Value)+AA689*$T689*SUMIF(Lists!$E$2:$E$133,'Quarterly Information'!$S689,Exchange_Value))/1000,AA689*SUMIF(Lists!$E$2:$E$133,$I689,Exchange_Value)/1000),1)</f>
        <v>0</v>
      </c>
      <c r="BY689" s="151">
        <f>ROUND(IF($I689="Other HFC Blend",(AB689*$L689*SUMIF(Lists!$E$2:$E$133,'Quarterly Information'!$K689,Exchange_Value)+AB689*$N689*SUMIF(Lists!$E$2:$E$133,'Quarterly Information'!$M689,Exchange_Value)+AB689*$P689*SUMIF(Lists!$E$2:$E$133,'Quarterly Information'!$O689,Exchange_Value)+AB689*$R689*SUMIF(Lists!$E$2:$E$133,'Quarterly Information'!$Q689,Exchange_Value)+AB689*$T689*SUMIF(Lists!$E$2:$E$133,'Quarterly Information'!$S689,Exchange_Value))/1000,AB689*SUMIF(Lists!$E$2:$E$133,$I689,Exchange_Value)/1000),1)</f>
        <v>0</v>
      </c>
      <c r="BZ689" s="151">
        <f>ROUND(IF($I689="Other HFC Blend",(AC689*$L689*SUMIF(Lists!$E$2:$E$133,'Quarterly Information'!$K689,Exchange_Value)+AC689*$N689*SUMIF(Lists!$E$2:$E$133,'Quarterly Information'!$M689,Exchange_Value)+AC689*$P689*SUMIF(Lists!$E$2:$E$133,'Quarterly Information'!$O689,Exchange_Value)+AC689*$R689*SUMIF(Lists!$E$2:$E$133,'Quarterly Information'!$Q689,Exchange_Value)+AC689*$T689*SUMIF(Lists!$E$2:$E$133,'Quarterly Information'!$S689,Exchange_Value))/1000,AC689*SUMIF(Lists!$E$2:$E$133,$I689,Exchange_Value)/1000),1)</f>
        <v>0</v>
      </c>
      <c r="CA689" s="151">
        <f>ROUND(IF($I689="Other HFC Blend",(AD689*$L689*SUMIF(Lists!$E$2:$E$133,'Quarterly Information'!$K689,Exchange_Value)+AD689*$N689*SUMIF(Lists!$E$2:$E$133,'Quarterly Information'!$M689,Exchange_Value)+AD689*$P689*SUMIF(Lists!$E$2:$E$133,'Quarterly Information'!$O689,Exchange_Value)+AD689*$R689*SUMIF(Lists!$E$2:$E$133,'Quarterly Information'!$Q689,Exchange_Value)+AD689*$T689*SUMIF(Lists!$E$2:$E$133,'Quarterly Information'!$S689,Exchange_Value))/1000,AD689*SUMIF(Lists!$E$2:$E$133,$I689,Exchange_Value)/1000),1)</f>
        <v>0</v>
      </c>
      <c r="CB689" s="151">
        <f>ROUND(IF($I689="Other HFC Blend",(AE689*$L689*SUMIF(Lists!$E$2:$E$133,'Quarterly Information'!$K689,Exchange_Value)+AE689*$N689*SUMIF(Lists!$E$2:$E$133,'Quarterly Information'!$M689,Exchange_Value)+AE689*$P689*SUMIF(Lists!$E$2:$E$133,'Quarterly Information'!$O689,Exchange_Value)+AE689*$R689*SUMIF(Lists!$E$2:$E$133,'Quarterly Information'!$Q689,Exchange_Value)+AE689*$T689*SUMIF(Lists!$E$2:$E$133,'Quarterly Information'!$S689,Exchange_Value))/1000,AE689*SUMIF(Lists!$E$2:$E$133,$I689,Exchange_Value)/1000),1)</f>
        <v>0</v>
      </c>
      <c r="CC689" s="151">
        <f>ROUND(IF($I689="Other HFC Blend",(AF689*$L689*SUMIF(Lists!$E$2:$E$133,'Quarterly Information'!$K689,Exchange_Value)+AF689*$N689*SUMIF(Lists!$E$2:$E$133,'Quarterly Information'!$M689,Exchange_Value)+AF689*$P689*SUMIF(Lists!$E$2:$E$133,'Quarterly Information'!$O689,Exchange_Value)+AF689*$R689*SUMIF(Lists!$E$2:$E$133,'Quarterly Information'!$Q689,Exchange_Value)+AF689*$T689*SUMIF(Lists!$E$2:$E$133,'Quarterly Information'!$S689,Exchange_Value))/1000,AF689*SUMIF(Lists!$E$2:$E$133,$I689,Exchange_Value)/1000),1)</f>
        <v>0</v>
      </c>
    </row>
    <row r="690" spans="1:81" ht="14.1">
      <c r="A690" s="18">
        <v>648</v>
      </c>
      <c r="B690" s="46" t="str">
        <f t="shared" si="406"/>
        <v/>
      </c>
      <c r="C690" s="72"/>
      <c r="D690" s="47"/>
      <c r="E690" s="81"/>
      <c r="F690" s="48"/>
      <c r="G690" s="49"/>
      <c r="H690" s="50"/>
      <c r="I690" s="48"/>
      <c r="J690" s="104"/>
      <c r="K690" s="109"/>
      <c r="L690" s="51"/>
      <c r="M690" s="48"/>
      <c r="N690" s="51"/>
      <c r="O690" s="48"/>
      <c r="P690" s="51"/>
      <c r="Q690" s="69"/>
      <c r="R690" s="51"/>
      <c r="S690" s="69"/>
      <c r="T690" s="110"/>
      <c r="U690" s="107"/>
      <c r="V690" s="48"/>
      <c r="W690" s="52"/>
      <c r="X690" s="48"/>
      <c r="Y690" s="116"/>
      <c r="Z690" s="133"/>
      <c r="AA690" s="131"/>
      <c r="AB690" s="76"/>
      <c r="AC690" s="76"/>
      <c r="AD690" s="76"/>
      <c r="AE690" s="76"/>
      <c r="AF690" s="76"/>
      <c r="AG690" s="145"/>
      <c r="AH690"/>
      <c r="AI690" s="148">
        <f t="shared" si="370"/>
        <v>0</v>
      </c>
      <c r="AJ690" s="148">
        <f t="shared" si="371"/>
        <v>0</v>
      </c>
      <c r="AK690" s="148">
        <f t="shared" si="372"/>
        <v>0</v>
      </c>
      <c r="AL690" s="148">
        <f t="shared" si="373"/>
        <v>0</v>
      </c>
      <c r="AM690" s="148">
        <f t="shared" si="374"/>
        <v>0</v>
      </c>
      <c r="AN690" s="148">
        <f t="shared" si="375"/>
        <v>0</v>
      </c>
      <c r="AO690" s="150"/>
      <c r="AP690" s="149" t="e">
        <f t="shared" si="376"/>
        <v>#DIV/0!</v>
      </c>
      <c r="AQ690" s="149" t="e">
        <f t="shared" si="377"/>
        <v>#DIV/0!</v>
      </c>
      <c r="AR690" s="149" t="e">
        <f t="shared" si="378"/>
        <v>#DIV/0!</v>
      </c>
      <c r="AS690" s="149" t="e">
        <f t="shared" si="379"/>
        <v>#DIV/0!</v>
      </c>
      <c r="AT690" s="149" t="e">
        <f t="shared" si="380"/>
        <v>#DIV/0!</v>
      </c>
      <c r="AU690" s="148">
        <f t="shared" si="381"/>
        <v>0</v>
      </c>
      <c r="AV690" s="149" t="e">
        <f t="shared" si="382"/>
        <v>#DIV/0!</v>
      </c>
      <c r="AW690" s="149" t="e">
        <f t="shared" si="383"/>
        <v>#DIV/0!</v>
      </c>
      <c r="AX690" s="149" t="e">
        <f t="shared" si="384"/>
        <v>#DIV/0!</v>
      </c>
      <c r="AY690" s="149" t="e">
        <f t="shared" si="385"/>
        <v>#DIV/0!</v>
      </c>
      <c r="AZ690" s="149" t="e">
        <f t="shared" si="386"/>
        <v>#DIV/0!</v>
      </c>
      <c r="BA690" s="148">
        <f t="shared" si="387"/>
        <v>0</v>
      </c>
      <c r="BB690" s="149" t="e">
        <f t="shared" si="388"/>
        <v>#DIV/0!</v>
      </c>
      <c r="BC690" s="149" t="e">
        <f t="shared" si="389"/>
        <v>#DIV/0!</v>
      </c>
      <c r="BD690" s="149" t="e">
        <f t="shared" si="390"/>
        <v>#DIV/0!</v>
      </c>
      <c r="BE690" s="149" t="e">
        <f t="shared" si="391"/>
        <v>#DIV/0!</v>
      </c>
      <c r="BF690" s="149" t="e">
        <f t="shared" si="392"/>
        <v>#DIV/0!</v>
      </c>
      <c r="BG690" s="148">
        <f t="shared" si="393"/>
        <v>0</v>
      </c>
      <c r="BH690" s="149" t="e">
        <f t="shared" si="394"/>
        <v>#DIV/0!</v>
      </c>
      <c r="BI690" s="149" t="e">
        <f t="shared" si="395"/>
        <v>#DIV/0!</v>
      </c>
      <c r="BJ690" s="149" t="e">
        <f t="shared" si="396"/>
        <v>#DIV/0!</v>
      </c>
      <c r="BK690" s="149" t="e">
        <f t="shared" si="397"/>
        <v>#DIV/0!</v>
      </c>
      <c r="BL690" s="149" t="e">
        <f t="shared" si="398"/>
        <v>#DIV/0!</v>
      </c>
      <c r="BM690" s="148">
        <f t="shared" si="399"/>
        <v>0</v>
      </c>
      <c r="BN690" s="149" t="e">
        <f t="shared" si="400"/>
        <v>#DIV/0!</v>
      </c>
      <c r="BO690" s="149" t="e">
        <f t="shared" si="401"/>
        <v>#DIV/0!</v>
      </c>
      <c r="BP690" s="149" t="e">
        <f t="shared" si="402"/>
        <v>#DIV/0!</v>
      </c>
      <c r="BQ690" s="149" t="e">
        <f t="shared" si="403"/>
        <v>#DIV/0!</v>
      </c>
      <c r="BR690" s="149" t="e">
        <f t="shared" si="404"/>
        <v>#DIV/0!</v>
      </c>
      <c r="BS690" s="148">
        <f t="shared" si="405"/>
        <v>0</v>
      </c>
      <c r="BT690" s="150"/>
      <c r="BU690" s="150" t="e">
        <f>VLOOKUP(I690,Lists!$D$2:$D$19,1,FALSE)</f>
        <v>#N/A</v>
      </c>
      <c r="BV690" s="150" t="e">
        <f>VLOOKUP($I690,Blends!$B$2:$B$115,1,FALSE)</f>
        <v>#N/A</v>
      </c>
      <c r="BW690" s="150"/>
      <c r="BX690" s="151">
        <f>ROUND(IF($I690="Other HFC Blend",(AA690*$L690*SUMIF(Lists!$E$2:$E$133,'Quarterly Information'!$K690,Exchange_Value)+AA690*$N690*SUMIF(Lists!$E$2:$E$133,'Quarterly Information'!$M690,Exchange_Value)+AA690*$P690*SUMIF(Lists!$E$2:$E$133,'Quarterly Information'!$O690,Exchange_Value)+AA690*$R690*SUMIF(Lists!$E$2:$E$133,'Quarterly Information'!$Q690,Exchange_Value)+AA690*$T690*SUMIF(Lists!$E$2:$E$133,'Quarterly Information'!$S690,Exchange_Value))/1000,AA690*SUMIF(Lists!$E$2:$E$133,$I690,Exchange_Value)/1000),1)</f>
        <v>0</v>
      </c>
      <c r="BY690" s="151">
        <f>ROUND(IF($I690="Other HFC Blend",(AB690*$L690*SUMIF(Lists!$E$2:$E$133,'Quarterly Information'!$K690,Exchange_Value)+AB690*$N690*SUMIF(Lists!$E$2:$E$133,'Quarterly Information'!$M690,Exchange_Value)+AB690*$P690*SUMIF(Lists!$E$2:$E$133,'Quarterly Information'!$O690,Exchange_Value)+AB690*$R690*SUMIF(Lists!$E$2:$E$133,'Quarterly Information'!$Q690,Exchange_Value)+AB690*$T690*SUMIF(Lists!$E$2:$E$133,'Quarterly Information'!$S690,Exchange_Value))/1000,AB690*SUMIF(Lists!$E$2:$E$133,$I690,Exchange_Value)/1000),1)</f>
        <v>0</v>
      </c>
      <c r="BZ690" s="151">
        <f>ROUND(IF($I690="Other HFC Blend",(AC690*$L690*SUMIF(Lists!$E$2:$E$133,'Quarterly Information'!$K690,Exchange_Value)+AC690*$N690*SUMIF(Lists!$E$2:$E$133,'Quarterly Information'!$M690,Exchange_Value)+AC690*$P690*SUMIF(Lists!$E$2:$E$133,'Quarterly Information'!$O690,Exchange_Value)+AC690*$R690*SUMIF(Lists!$E$2:$E$133,'Quarterly Information'!$Q690,Exchange_Value)+AC690*$T690*SUMIF(Lists!$E$2:$E$133,'Quarterly Information'!$S690,Exchange_Value))/1000,AC690*SUMIF(Lists!$E$2:$E$133,$I690,Exchange_Value)/1000),1)</f>
        <v>0</v>
      </c>
      <c r="CA690" s="151">
        <f>ROUND(IF($I690="Other HFC Blend",(AD690*$L690*SUMIF(Lists!$E$2:$E$133,'Quarterly Information'!$K690,Exchange_Value)+AD690*$N690*SUMIF(Lists!$E$2:$E$133,'Quarterly Information'!$M690,Exchange_Value)+AD690*$P690*SUMIF(Lists!$E$2:$E$133,'Quarterly Information'!$O690,Exchange_Value)+AD690*$R690*SUMIF(Lists!$E$2:$E$133,'Quarterly Information'!$Q690,Exchange_Value)+AD690*$T690*SUMIF(Lists!$E$2:$E$133,'Quarterly Information'!$S690,Exchange_Value))/1000,AD690*SUMIF(Lists!$E$2:$E$133,$I690,Exchange_Value)/1000),1)</f>
        <v>0</v>
      </c>
      <c r="CB690" s="151">
        <f>ROUND(IF($I690="Other HFC Blend",(AE690*$L690*SUMIF(Lists!$E$2:$E$133,'Quarterly Information'!$K690,Exchange_Value)+AE690*$N690*SUMIF(Lists!$E$2:$E$133,'Quarterly Information'!$M690,Exchange_Value)+AE690*$P690*SUMIF(Lists!$E$2:$E$133,'Quarterly Information'!$O690,Exchange_Value)+AE690*$R690*SUMIF(Lists!$E$2:$E$133,'Quarterly Information'!$Q690,Exchange_Value)+AE690*$T690*SUMIF(Lists!$E$2:$E$133,'Quarterly Information'!$S690,Exchange_Value))/1000,AE690*SUMIF(Lists!$E$2:$E$133,$I690,Exchange_Value)/1000),1)</f>
        <v>0</v>
      </c>
      <c r="CC690" s="151">
        <f>ROUND(IF($I690="Other HFC Blend",(AF690*$L690*SUMIF(Lists!$E$2:$E$133,'Quarterly Information'!$K690,Exchange_Value)+AF690*$N690*SUMIF(Lists!$E$2:$E$133,'Quarterly Information'!$M690,Exchange_Value)+AF690*$P690*SUMIF(Lists!$E$2:$E$133,'Quarterly Information'!$O690,Exchange_Value)+AF690*$R690*SUMIF(Lists!$E$2:$E$133,'Quarterly Information'!$Q690,Exchange_Value)+AF690*$T690*SUMIF(Lists!$E$2:$E$133,'Quarterly Information'!$S690,Exchange_Value))/1000,AF690*SUMIF(Lists!$E$2:$E$133,$I690,Exchange_Value)/1000),1)</f>
        <v>0</v>
      </c>
    </row>
    <row r="691" spans="1:81" ht="14.1">
      <c r="A691" s="18">
        <v>649</v>
      </c>
      <c r="B691" s="46" t="str">
        <f t="shared" si="406"/>
        <v/>
      </c>
      <c r="C691" s="72"/>
      <c r="D691" s="47"/>
      <c r="E691" s="81"/>
      <c r="F691" s="48"/>
      <c r="G691" s="49"/>
      <c r="H691" s="50"/>
      <c r="I691" s="48"/>
      <c r="J691" s="104"/>
      <c r="K691" s="109"/>
      <c r="L691" s="51"/>
      <c r="M691" s="48"/>
      <c r="N691" s="51"/>
      <c r="O691" s="48"/>
      <c r="P691" s="51"/>
      <c r="Q691" s="69"/>
      <c r="R691" s="51"/>
      <c r="S691" s="69"/>
      <c r="T691" s="110"/>
      <c r="U691" s="107"/>
      <c r="V691" s="48"/>
      <c r="W691" s="52"/>
      <c r="X691" s="48"/>
      <c r="Y691" s="116"/>
      <c r="Z691" s="133"/>
      <c r="AA691" s="131"/>
      <c r="AB691" s="76"/>
      <c r="AC691" s="76"/>
      <c r="AD691" s="76"/>
      <c r="AE691" s="76"/>
      <c r="AF691" s="76"/>
      <c r="AG691" s="145"/>
      <c r="AH691"/>
      <c r="AI691" s="148">
        <f t="shared" si="370"/>
        <v>0</v>
      </c>
      <c r="AJ691" s="148">
        <f t="shared" si="371"/>
        <v>0</v>
      </c>
      <c r="AK691" s="148">
        <f t="shared" si="372"/>
        <v>0</v>
      </c>
      <c r="AL691" s="148">
        <f t="shared" si="373"/>
        <v>0</v>
      </c>
      <c r="AM691" s="148">
        <f t="shared" si="374"/>
        <v>0</v>
      </c>
      <c r="AN691" s="148">
        <f t="shared" si="375"/>
        <v>0</v>
      </c>
      <c r="AO691" s="150"/>
      <c r="AP691" s="149" t="e">
        <f t="shared" si="376"/>
        <v>#DIV/0!</v>
      </c>
      <c r="AQ691" s="149" t="e">
        <f t="shared" si="377"/>
        <v>#DIV/0!</v>
      </c>
      <c r="AR691" s="149" t="e">
        <f t="shared" si="378"/>
        <v>#DIV/0!</v>
      </c>
      <c r="AS691" s="149" t="e">
        <f t="shared" si="379"/>
        <v>#DIV/0!</v>
      </c>
      <c r="AT691" s="149" t="e">
        <f t="shared" si="380"/>
        <v>#DIV/0!</v>
      </c>
      <c r="AU691" s="148">
        <f t="shared" si="381"/>
        <v>0</v>
      </c>
      <c r="AV691" s="149" t="e">
        <f t="shared" si="382"/>
        <v>#DIV/0!</v>
      </c>
      <c r="AW691" s="149" t="e">
        <f t="shared" si="383"/>
        <v>#DIV/0!</v>
      </c>
      <c r="AX691" s="149" t="e">
        <f t="shared" si="384"/>
        <v>#DIV/0!</v>
      </c>
      <c r="AY691" s="149" t="e">
        <f t="shared" si="385"/>
        <v>#DIV/0!</v>
      </c>
      <c r="AZ691" s="149" t="e">
        <f t="shared" si="386"/>
        <v>#DIV/0!</v>
      </c>
      <c r="BA691" s="148">
        <f t="shared" si="387"/>
        <v>0</v>
      </c>
      <c r="BB691" s="149" t="e">
        <f t="shared" si="388"/>
        <v>#DIV/0!</v>
      </c>
      <c r="BC691" s="149" t="e">
        <f t="shared" si="389"/>
        <v>#DIV/0!</v>
      </c>
      <c r="BD691" s="149" t="e">
        <f t="shared" si="390"/>
        <v>#DIV/0!</v>
      </c>
      <c r="BE691" s="149" t="e">
        <f t="shared" si="391"/>
        <v>#DIV/0!</v>
      </c>
      <c r="BF691" s="149" t="e">
        <f t="shared" si="392"/>
        <v>#DIV/0!</v>
      </c>
      <c r="BG691" s="148">
        <f t="shared" si="393"/>
        <v>0</v>
      </c>
      <c r="BH691" s="149" t="e">
        <f t="shared" si="394"/>
        <v>#DIV/0!</v>
      </c>
      <c r="BI691" s="149" t="e">
        <f t="shared" si="395"/>
        <v>#DIV/0!</v>
      </c>
      <c r="BJ691" s="149" t="e">
        <f t="shared" si="396"/>
        <v>#DIV/0!</v>
      </c>
      <c r="BK691" s="149" t="e">
        <f t="shared" si="397"/>
        <v>#DIV/0!</v>
      </c>
      <c r="BL691" s="149" t="e">
        <f t="shared" si="398"/>
        <v>#DIV/0!</v>
      </c>
      <c r="BM691" s="148">
        <f t="shared" si="399"/>
        <v>0</v>
      </c>
      <c r="BN691" s="149" t="e">
        <f t="shared" si="400"/>
        <v>#DIV/0!</v>
      </c>
      <c r="BO691" s="149" t="e">
        <f t="shared" si="401"/>
        <v>#DIV/0!</v>
      </c>
      <c r="BP691" s="149" t="e">
        <f t="shared" si="402"/>
        <v>#DIV/0!</v>
      </c>
      <c r="BQ691" s="149" t="e">
        <f t="shared" si="403"/>
        <v>#DIV/0!</v>
      </c>
      <c r="BR691" s="149" t="e">
        <f t="shared" si="404"/>
        <v>#DIV/0!</v>
      </c>
      <c r="BS691" s="148">
        <f t="shared" si="405"/>
        <v>0</v>
      </c>
      <c r="BT691" s="150"/>
      <c r="BU691" s="150" t="e">
        <f>VLOOKUP(I691,Lists!$D$2:$D$19,1,FALSE)</f>
        <v>#N/A</v>
      </c>
      <c r="BV691" s="150" t="e">
        <f>VLOOKUP($I691,Blends!$B$2:$B$115,1,FALSE)</f>
        <v>#N/A</v>
      </c>
      <c r="BW691" s="150"/>
      <c r="BX691" s="151">
        <f>ROUND(IF($I691="Other HFC Blend",(AA691*$L691*SUMIF(Lists!$E$2:$E$133,'Quarterly Information'!$K691,Exchange_Value)+AA691*$N691*SUMIF(Lists!$E$2:$E$133,'Quarterly Information'!$M691,Exchange_Value)+AA691*$P691*SUMIF(Lists!$E$2:$E$133,'Quarterly Information'!$O691,Exchange_Value)+AA691*$R691*SUMIF(Lists!$E$2:$E$133,'Quarterly Information'!$Q691,Exchange_Value)+AA691*$T691*SUMIF(Lists!$E$2:$E$133,'Quarterly Information'!$S691,Exchange_Value))/1000,AA691*SUMIF(Lists!$E$2:$E$133,$I691,Exchange_Value)/1000),1)</f>
        <v>0</v>
      </c>
      <c r="BY691" s="151">
        <f>ROUND(IF($I691="Other HFC Blend",(AB691*$L691*SUMIF(Lists!$E$2:$E$133,'Quarterly Information'!$K691,Exchange_Value)+AB691*$N691*SUMIF(Lists!$E$2:$E$133,'Quarterly Information'!$M691,Exchange_Value)+AB691*$P691*SUMIF(Lists!$E$2:$E$133,'Quarterly Information'!$O691,Exchange_Value)+AB691*$R691*SUMIF(Lists!$E$2:$E$133,'Quarterly Information'!$Q691,Exchange_Value)+AB691*$T691*SUMIF(Lists!$E$2:$E$133,'Quarterly Information'!$S691,Exchange_Value))/1000,AB691*SUMIF(Lists!$E$2:$E$133,$I691,Exchange_Value)/1000),1)</f>
        <v>0</v>
      </c>
      <c r="BZ691" s="151">
        <f>ROUND(IF($I691="Other HFC Blend",(AC691*$L691*SUMIF(Lists!$E$2:$E$133,'Quarterly Information'!$K691,Exchange_Value)+AC691*$N691*SUMIF(Lists!$E$2:$E$133,'Quarterly Information'!$M691,Exchange_Value)+AC691*$P691*SUMIF(Lists!$E$2:$E$133,'Quarterly Information'!$O691,Exchange_Value)+AC691*$R691*SUMIF(Lists!$E$2:$E$133,'Quarterly Information'!$Q691,Exchange_Value)+AC691*$T691*SUMIF(Lists!$E$2:$E$133,'Quarterly Information'!$S691,Exchange_Value))/1000,AC691*SUMIF(Lists!$E$2:$E$133,$I691,Exchange_Value)/1000),1)</f>
        <v>0</v>
      </c>
      <c r="CA691" s="151">
        <f>ROUND(IF($I691="Other HFC Blend",(AD691*$L691*SUMIF(Lists!$E$2:$E$133,'Quarterly Information'!$K691,Exchange_Value)+AD691*$N691*SUMIF(Lists!$E$2:$E$133,'Quarterly Information'!$M691,Exchange_Value)+AD691*$P691*SUMIF(Lists!$E$2:$E$133,'Quarterly Information'!$O691,Exchange_Value)+AD691*$R691*SUMIF(Lists!$E$2:$E$133,'Quarterly Information'!$Q691,Exchange_Value)+AD691*$T691*SUMIF(Lists!$E$2:$E$133,'Quarterly Information'!$S691,Exchange_Value))/1000,AD691*SUMIF(Lists!$E$2:$E$133,$I691,Exchange_Value)/1000),1)</f>
        <v>0</v>
      </c>
      <c r="CB691" s="151">
        <f>ROUND(IF($I691="Other HFC Blend",(AE691*$L691*SUMIF(Lists!$E$2:$E$133,'Quarterly Information'!$K691,Exchange_Value)+AE691*$N691*SUMIF(Lists!$E$2:$E$133,'Quarterly Information'!$M691,Exchange_Value)+AE691*$P691*SUMIF(Lists!$E$2:$E$133,'Quarterly Information'!$O691,Exchange_Value)+AE691*$R691*SUMIF(Lists!$E$2:$E$133,'Quarterly Information'!$Q691,Exchange_Value)+AE691*$T691*SUMIF(Lists!$E$2:$E$133,'Quarterly Information'!$S691,Exchange_Value))/1000,AE691*SUMIF(Lists!$E$2:$E$133,$I691,Exchange_Value)/1000),1)</f>
        <v>0</v>
      </c>
      <c r="CC691" s="151">
        <f>ROUND(IF($I691="Other HFC Blend",(AF691*$L691*SUMIF(Lists!$E$2:$E$133,'Quarterly Information'!$K691,Exchange_Value)+AF691*$N691*SUMIF(Lists!$E$2:$E$133,'Quarterly Information'!$M691,Exchange_Value)+AF691*$P691*SUMIF(Lists!$E$2:$E$133,'Quarterly Information'!$O691,Exchange_Value)+AF691*$R691*SUMIF(Lists!$E$2:$E$133,'Quarterly Information'!$Q691,Exchange_Value)+AF691*$T691*SUMIF(Lists!$E$2:$E$133,'Quarterly Information'!$S691,Exchange_Value))/1000,AF691*SUMIF(Lists!$E$2:$E$133,$I691,Exchange_Value)/1000),1)</f>
        <v>0</v>
      </c>
    </row>
    <row r="692" spans="1:81" ht="14.1">
      <c r="A692" s="18">
        <v>650</v>
      </c>
      <c r="B692" s="46" t="str">
        <f t="shared" si="406"/>
        <v/>
      </c>
      <c r="C692" s="72"/>
      <c r="D692" s="47"/>
      <c r="E692" s="81"/>
      <c r="F692" s="48"/>
      <c r="G692" s="49"/>
      <c r="H692" s="50"/>
      <c r="I692" s="48"/>
      <c r="J692" s="104"/>
      <c r="K692" s="109"/>
      <c r="L692" s="51"/>
      <c r="M692" s="48"/>
      <c r="N692" s="51"/>
      <c r="O692" s="48"/>
      <c r="P692" s="51"/>
      <c r="Q692" s="69"/>
      <c r="R692" s="51"/>
      <c r="S692" s="69"/>
      <c r="T692" s="110"/>
      <c r="U692" s="107"/>
      <c r="V692" s="48"/>
      <c r="W692" s="52"/>
      <c r="X692" s="48"/>
      <c r="Y692" s="116"/>
      <c r="Z692" s="133"/>
      <c r="AA692" s="131"/>
      <c r="AB692" s="76"/>
      <c r="AC692" s="76"/>
      <c r="AD692" s="76"/>
      <c r="AE692" s="76"/>
      <c r="AF692" s="76"/>
      <c r="AG692" s="145"/>
      <c r="AH692"/>
      <c r="AI692" s="148">
        <f t="shared" si="370"/>
        <v>0</v>
      </c>
      <c r="AJ692" s="148">
        <f t="shared" si="371"/>
        <v>0</v>
      </c>
      <c r="AK692" s="148">
        <f t="shared" si="372"/>
        <v>0</v>
      </c>
      <c r="AL692" s="148">
        <f t="shared" si="373"/>
        <v>0</v>
      </c>
      <c r="AM692" s="148">
        <f t="shared" si="374"/>
        <v>0</v>
      </c>
      <c r="AN692" s="148">
        <f t="shared" si="375"/>
        <v>0</v>
      </c>
      <c r="AO692" s="150"/>
      <c r="AP692" s="149" t="e">
        <f t="shared" si="376"/>
        <v>#DIV/0!</v>
      </c>
      <c r="AQ692" s="149" t="e">
        <f t="shared" si="377"/>
        <v>#DIV/0!</v>
      </c>
      <c r="AR692" s="149" t="e">
        <f t="shared" si="378"/>
        <v>#DIV/0!</v>
      </c>
      <c r="AS692" s="149" t="e">
        <f t="shared" si="379"/>
        <v>#DIV/0!</v>
      </c>
      <c r="AT692" s="149" t="e">
        <f t="shared" si="380"/>
        <v>#DIV/0!</v>
      </c>
      <c r="AU692" s="148">
        <f t="shared" si="381"/>
        <v>0</v>
      </c>
      <c r="AV692" s="149" t="e">
        <f t="shared" si="382"/>
        <v>#DIV/0!</v>
      </c>
      <c r="AW692" s="149" t="e">
        <f t="shared" si="383"/>
        <v>#DIV/0!</v>
      </c>
      <c r="AX692" s="149" t="e">
        <f t="shared" si="384"/>
        <v>#DIV/0!</v>
      </c>
      <c r="AY692" s="149" t="e">
        <f t="shared" si="385"/>
        <v>#DIV/0!</v>
      </c>
      <c r="AZ692" s="149" t="e">
        <f t="shared" si="386"/>
        <v>#DIV/0!</v>
      </c>
      <c r="BA692" s="148">
        <f t="shared" si="387"/>
        <v>0</v>
      </c>
      <c r="BB692" s="149" t="e">
        <f t="shared" si="388"/>
        <v>#DIV/0!</v>
      </c>
      <c r="BC692" s="149" t="e">
        <f t="shared" si="389"/>
        <v>#DIV/0!</v>
      </c>
      <c r="BD692" s="149" t="e">
        <f t="shared" si="390"/>
        <v>#DIV/0!</v>
      </c>
      <c r="BE692" s="149" t="e">
        <f t="shared" si="391"/>
        <v>#DIV/0!</v>
      </c>
      <c r="BF692" s="149" t="e">
        <f t="shared" si="392"/>
        <v>#DIV/0!</v>
      </c>
      <c r="BG692" s="148">
        <f t="shared" si="393"/>
        <v>0</v>
      </c>
      <c r="BH692" s="149" t="e">
        <f t="shared" si="394"/>
        <v>#DIV/0!</v>
      </c>
      <c r="BI692" s="149" t="e">
        <f t="shared" si="395"/>
        <v>#DIV/0!</v>
      </c>
      <c r="BJ692" s="149" t="e">
        <f t="shared" si="396"/>
        <v>#DIV/0!</v>
      </c>
      <c r="BK692" s="149" t="e">
        <f t="shared" si="397"/>
        <v>#DIV/0!</v>
      </c>
      <c r="BL692" s="149" t="e">
        <f t="shared" si="398"/>
        <v>#DIV/0!</v>
      </c>
      <c r="BM692" s="148">
        <f t="shared" si="399"/>
        <v>0</v>
      </c>
      <c r="BN692" s="149" t="e">
        <f t="shared" si="400"/>
        <v>#DIV/0!</v>
      </c>
      <c r="BO692" s="149" t="e">
        <f t="shared" si="401"/>
        <v>#DIV/0!</v>
      </c>
      <c r="BP692" s="149" t="e">
        <f t="shared" si="402"/>
        <v>#DIV/0!</v>
      </c>
      <c r="BQ692" s="149" t="e">
        <f t="shared" si="403"/>
        <v>#DIV/0!</v>
      </c>
      <c r="BR692" s="149" t="e">
        <f t="shared" si="404"/>
        <v>#DIV/0!</v>
      </c>
      <c r="BS692" s="148">
        <f t="shared" si="405"/>
        <v>0</v>
      </c>
      <c r="BT692" s="150"/>
      <c r="BU692" s="150" t="e">
        <f>VLOOKUP(I692,Lists!$D$2:$D$19,1,FALSE)</f>
        <v>#N/A</v>
      </c>
      <c r="BV692" s="150" t="e">
        <f>VLOOKUP($I692,Blends!$B$2:$B$115,1,FALSE)</f>
        <v>#N/A</v>
      </c>
      <c r="BW692" s="150"/>
      <c r="BX692" s="151">
        <f>ROUND(IF($I692="Other HFC Blend",(AA692*$L692*SUMIF(Lists!$E$2:$E$133,'Quarterly Information'!$K692,Exchange_Value)+AA692*$N692*SUMIF(Lists!$E$2:$E$133,'Quarterly Information'!$M692,Exchange_Value)+AA692*$P692*SUMIF(Lists!$E$2:$E$133,'Quarterly Information'!$O692,Exchange_Value)+AA692*$R692*SUMIF(Lists!$E$2:$E$133,'Quarterly Information'!$Q692,Exchange_Value)+AA692*$T692*SUMIF(Lists!$E$2:$E$133,'Quarterly Information'!$S692,Exchange_Value))/1000,AA692*SUMIF(Lists!$E$2:$E$133,$I692,Exchange_Value)/1000),1)</f>
        <v>0</v>
      </c>
      <c r="BY692" s="151">
        <f>ROUND(IF($I692="Other HFC Blend",(AB692*$L692*SUMIF(Lists!$E$2:$E$133,'Quarterly Information'!$K692,Exchange_Value)+AB692*$N692*SUMIF(Lists!$E$2:$E$133,'Quarterly Information'!$M692,Exchange_Value)+AB692*$P692*SUMIF(Lists!$E$2:$E$133,'Quarterly Information'!$O692,Exchange_Value)+AB692*$R692*SUMIF(Lists!$E$2:$E$133,'Quarterly Information'!$Q692,Exchange_Value)+AB692*$T692*SUMIF(Lists!$E$2:$E$133,'Quarterly Information'!$S692,Exchange_Value))/1000,AB692*SUMIF(Lists!$E$2:$E$133,$I692,Exchange_Value)/1000),1)</f>
        <v>0</v>
      </c>
      <c r="BZ692" s="151">
        <f>ROUND(IF($I692="Other HFC Blend",(AC692*$L692*SUMIF(Lists!$E$2:$E$133,'Quarterly Information'!$K692,Exchange_Value)+AC692*$N692*SUMIF(Lists!$E$2:$E$133,'Quarterly Information'!$M692,Exchange_Value)+AC692*$P692*SUMIF(Lists!$E$2:$E$133,'Quarterly Information'!$O692,Exchange_Value)+AC692*$R692*SUMIF(Lists!$E$2:$E$133,'Quarterly Information'!$Q692,Exchange_Value)+AC692*$T692*SUMIF(Lists!$E$2:$E$133,'Quarterly Information'!$S692,Exchange_Value))/1000,AC692*SUMIF(Lists!$E$2:$E$133,$I692,Exchange_Value)/1000),1)</f>
        <v>0</v>
      </c>
      <c r="CA692" s="151">
        <f>ROUND(IF($I692="Other HFC Blend",(AD692*$L692*SUMIF(Lists!$E$2:$E$133,'Quarterly Information'!$K692,Exchange_Value)+AD692*$N692*SUMIF(Lists!$E$2:$E$133,'Quarterly Information'!$M692,Exchange_Value)+AD692*$P692*SUMIF(Lists!$E$2:$E$133,'Quarterly Information'!$O692,Exchange_Value)+AD692*$R692*SUMIF(Lists!$E$2:$E$133,'Quarterly Information'!$Q692,Exchange_Value)+AD692*$T692*SUMIF(Lists!$E$2:$E$133,'Quarterly Information'!$S692,Exchange_Value))/1000,AD692*SUMIF(Lists!$E$2:$E$133,$I692,Exchange_Value)/1000),1)</f>
        <v>0</v>
      </c>
      <c r="CB692" s="151">
        <f>ROUND(IF($I692="Other HFC Blend",(AE692*$L692*SUMIF(Lists!$E$2:$E$133,'Quarterly Information'!$K692,Exchange_Value)+AE692*$N692*SUMIF(Lists!$E$2:$E$133,'Quarterly Information'!$M692,Exchange_Value)+AE692*$P692*SUMIF(Lists!$E$2:$E$133,'Quarterly Information'!$O692,Exchange_Value)+AE692*$R692*SUMIF(Lists!$E$2:$E$133,'Quarterly Information'!$Q692,Exchange_Value)+AE692*$T692*SUMIF(Lists!$E$2:$E$133,'Quarterly Information'!$S692,Exchange_Value))/1000,AE692*SUMIF(Lists!$E$2:$E$133,$I692,Exchange_Value)/1000),1)</f>
        <v>0</v>
      </c>
      <c r="CC692" s="151">
        <f>ROUND(IF($I692="Other HFC Blend",(AF692*$L692*SUMIF(Lists!$E$2:$E$133,'Quarterly Information'!$K692,Exchange_Value)+AF692*$N692*SUMIF(Lists!$E$2:$E$133,'Quarterly Information'!$M692,Exchange_Value)+AF692*$P692*SUMIF(Lists!$E$2:$E$133,'Quarterly Information'!$O692,Exchange_Value)+AF692*$R692*SUMIF(Lists!$E$2:$E$133,'Quarterly Information'!$Q692,Exchange_Value)+AF692*$T692*SUMIF(Lists!$E$2:$E$133,'Quarterly Information'!$S692,Exchange_Value))/1000,AF692*SUMIF(Lists!$E$2:$E$133,$I692,Exchange_Value)/1000),1)</f>
        <v>0</v>
      </c>
    </row>
    <row r="693" spans="1:81" ht="14.1">
      <c r="A693" s="18">
        <v>651</v>
      </c>
      <c r="B693" s="46" t="str">
        <f t="shared" si="406"/>
        <v/>
      </c>
      <c r="C693" s="72"/>
      <c r="D693" s="47"/>
      <c r="E693" s="81"/>
      <c r="F693" s="48"/>
      <c r="G693" s="49"/>
      <c r="H693" s="50"/>
      <c r="I693" s="48"/>
      <c r="J693" s="104"/>
      <c r="K693" s="109"/>
      <c r="L693" s="51"/>
      <c r="M693" s="48"/>
      <c r="N693" s="51"/>
      <c r="O693" s="48"/>
      <c r="P693" s="51"/>
      <c r="Q693" s="69"/>
      <c r="R693" s="51"/>
      <c r="S693" s="69"/>
      <c r="T693" s="110"/>
      <c r="U693" s="107"/>
      <c r="V693" s="48"/>
      <c r="W693" s="52"/>
      <c r="X693" s="48"/>
      <c r="Y693" s="116"/>
      <c r="Z693" s="133"/>
      <c r="AA693" s="131"/>
      <c r="AB693" s="76"/>
      <c r="AC693" s="76"/>
      <c r="AD693" s="76"/>
      <c r="AE693" s="76"/>
      <c r="AF693" s="76"/>
      <c r="AG693" s="145"/>
      <c r="AH693"/>
      <c r="AI693" s="148">
        <f t="shared" si="370"/>
        <v>0</v>
      </c>
      <c r="AJ693" s="148">
        <f t="shared" si="371"/>
        <v>0</v>
      </c>
      <c r="AK693" s="148">
        <f t="shared" si="372"/>
        <v>0</v>
      </c>
      <c r="AL693" s="148">
        <f t="shared" si="373"/>
        <v>0</v>
      </c>
      <c r="AM693" s="148">
        <f t="shared" si="374"/>
        <v>0</v>
      </c>
      <c r="AN693" s="148">
        <f t="shared" si="375"/>
        <v>0</v>
      </c>
      <c r="AO693" s="150"/>
      <c r="AP693" s="149" t="e">
        <f t="shared" si="376"/>
        <v>#DIV/0!</v>
      </c>
      <c r="AQ693" s="149" t="e">
        <f t="shared" si="377"/>
        <v>#DIV/0!</v>
      </c>
      <c r="AR693" s="149" t="e">
        <f t="shared" si="378"/>
        <v>#DIV/0!</v>
      </c>
      <c r="AS693" s="149" t="e">
        <f t="shared" si="379"/>
        <v>#DIV/0!</v>
      </c>
      <c r="AT693" s="149" t="e">
        <f t="shared" si="380"/>
        <v>#DIV/0!</v>
      </c>
      <c r="AU693" s="148">
        <f t="shared" si="381"/>
        <v>0</v>
      </c>
      <c r="AV693" s="149" t="e">
        <f t="shared" si="382"/>
        <v>#DIV/0!</v>
      </c>
      <c r="AW693" s="149" t="e">
        <f t="shared" si="383"/>
        <v>#DIV/0!</v>
      </c>
      <c r="AX693" s="149" t="e">
        <f t="shared" si="384"/>
        <v>#DIV/0!</v>
      </c>
      <c r="AY693" s="149" t="e">
        <f t="shared" si="385"/>
        <v>#DIV/0!</v>
      </c>
      <c r="AZ693" s="149" t="e">
        <f t="shared" si="386"/>
        <v>#DIV/0!</v>
      </c>
      <c r="BA693" s="148">
        <f t="shared" si="387"/>
        <v>0</v>
      </c>
      <c r="BB693" s="149" t="e">
        <f t="shared" si="388"/>
        <v>#DIV/0!</v>
      </c>
      <c r="BC693" s="149" t="e">
        <f t="shared" si="389"/>
        <v>#DIV/0!</v>
      </c>
      <c r="BD693" s="149" t="e">
        <f t="shared" si="390"/>
        <v>#DIV/0!</v>
      </c>
      <c r="BE693" s="149" t="e">
        <f t="shared" si="391"/>
        <v>#DIV/0!</v>
      </c>
      <c r="BF693" s="149" t="e">
        <f t="shared" si="392"/>
        <v>#DIV/0!</v>
      </c>
      <c r="BG693" s="148">
        <f t="shared" si="393"/>
        <v>0</v>
      </c>
      <c r="BH693" s="149" t="e">
        <f t="shared" si="394"/>
        <v>#DIV/0!</v>
      </c>
      <c r="BI693" s="149" t="e">
        <f t="shared" si="395"/>
        <v>#DIV/0!</v>
      </c>
      <c r="BJ693" s="149" t="e">
        <f t="shared" si="396"/>
        <v>#DIV/0!</v>
      </c>
      <c r="BK693" s="149" t="e">
        <f t="shared" si="397"/>
        <v>#DIV/0!</v>
      </c>
      <c r="BL693" s="149" t="e">
        <f t="shared" si="398"/>
        <v>#DIV/0!</v>
      </c>
      <c r="BM693" s="148">
        <f t="shared" si="399"/>
        <v>0</v>
      </c>
      <c r="BN693" s="149" t="e">
        <f t="shared" si="400"/>
        <v>#DIV/0!</v>
      </c>
      <c r="BO693" s="149" t="e">
        <f t="shared" si="401"/>
        <v>#DIV/0!</v>
      </c>
      <c r="BP693" s="149" t="e">
        <f t="shared" si="402"/>
        <v>#DIV/0!</v>
      </c>
      <c r="BQ693" s="149" t="e">
        <f t="shared" si="403"/>
        <v>#DIV/0!</v>
      </c>
      <c r="BR693" s="149" t="e">
        <f t="shared" si="404"/>
        <v>#DIV/0!</v>
      </c>
      <c r="BS693" s="148">
        <f t="shared" si="405"/>
        <v>0</v>
      </c>
      <c r="BT693" s="150"/>
      <c r="BU693" s="150" t="e">
        <f>VLOOKUP(I693,Lists!$D$2:$D$19,1,FALSE)</f>
        <v>#N/A</v>
      </c>
      <c r="BV693" s="150" t="e">
        <f>VLOOKUP($I693,Blends!$B$2:$B$115,1,FALSE)</f>
        <v>#N/A</v>
      </c>
      <c r="BW693" s="150"/>
      <c r="BX693" s="151">
        <f>ROUND(IF($I693="Other HFC Blend",(AA693*$L693*SUMIF(Lists!$E$2:$E$133,'Quarterly Information'!$K693,Exchange_Value)+AA693*$N693*SUMIF(Lists!$E$2:$E$133,'Quarterly Information'!$M693,Exchange_Value)+AA693*$P693*SUMIF(Lists!$E$2:$E$133,'Quarterly Information'!$O693,Exchange_Value)+AA693*$R693*SUMIF(Lists!$E$2:$E$133,'Quarterly Information'!$Q693,Exchange_Value)+AA693*$T693*SUMIF(Lists!$E$2:$E$133,'Quarterly Information'!$S693,Exchange_Value))/1000,AA693*SUMIF(Lists!$E$2:$E$133,$I693,Exchange_Value)/1000),1)</f>
        <v>0</v>
      </c>
      <c r="BY693" s="151">
        <f>ROUND(IF($I693="Other HFC Blend",(AB693*$L693*SUMIF(Lists!$E$2:$E$133,'Quarterly Information'!$K693,Exchange_Value)+AB693*$N693*SUMIF(Lists!$E$2:$E$133,'Quarterly Information'!$M693,Exchange_Value)+AB693*$P693*SUMIF(Lists!$E$2:$E$133,'Quarterly Information'!$O693,Exchange_Value)+AB693*$R693*SUMIF(Lists!$E$2:$E$133,'Quarterly Information'!$Q693,Exchange_Value)+AB693*$T693*SUMIF(Lists!$E$2:$E$133,'Quarterly Information'!$S693,Exchange_Value))/1000,AB693*SUMIF(Lists!$E$2:$E$133,$I693,Exchange_Value)/1000),1)</f>
        <v>0</v>
      </c>
      <c r="BZ693" s="151">
        <f>ROUND(IF($I693="Other HFC Blend",(AC693*$L693*SUMIF(Lists!$E$2:$E$133,'Quarterly Information'!$K693,Exchange_Value)+AC693*$N693*SUMIF(Lists!$E$2:$E$133,'Quarterly Information'!$M693,Exchange_Value)+AC693*$P693*SUMIF(Lists!$E$2:$E$133,'Quarterly Information'!$O693,Exchange_Value)+AC693*$R693*SUMIF(Lists!$E$2:$E$133,'Quarterly Information'!$Q693,Exchange_Value)+AC693*$T693*SUMIF(Lists!$E$2:$E$133,'Quarterly Information'!$S693,Exchange_Value))/1000,AC693*SUMIF(Lists!$E$2:$E$133,$I693,Exchange_Value)/1000),1)</f>
        <v>0</v>
      </c>
      <c r="CA693" s="151">
        <f>ROUND(IF($I693="Other HFC Blend",(AD693*$L693*SUMIF(Lists!$E$2:$E$133,'Quarterly Information'!$K693,Exchange_Value)+AD693*$N693*SUMIF(Lists!$E$2:$E$133,'Quarterly Information'!$M693,Exchange_Value)+AD693*$P693*SUMIF(Lists!$E$2:$E$133,'Quarterly Information'!$O693,Exchange_Value)+AD693*$R693*SUMIF(Lists!$E$2:$E$133,'Quarterly Information'!$Q693,Exchange_Value)+AD693*$T693*SUMIF(Lists!$E$2:$E$133,'Quarterly Information'!$S693,Exchange_Value))/1000,AD693*SUMIF(Lists!$E$2:$E$133,$I693,Exchange_Value)/1000),1)</f>
        <v>0</v>
      </c>
      <c r="CB693" s="151">
        <f>ROUND(IF($I693="Other HFC Blend",(AE693*$L693*SUMIF(Lists!$E$2:$E$133,'Quarterly Information'!$K693,Exchange_Value)+AE693*$N693*SUMIF(Lists!$E$2:$E$133,'Quarterly Information'!$M693,Exchange_Value)+AE693*$P693*SUMIF(Lists!$E$2:$E$133,'Quarterly Information'!$O693,Exchange_Value)+AE693*$R693*SUMIF(Lists!$E$2:$E$133,'Quarterly Information'!$Q693,Exchange_Value)+AE693*$T693*SUMIF(Lists!$E$2:$E$133,'Quarterly Information'!$S693,Exchange_Value))/1000,AE693*SUMIF(Lists!$E$2:$E$133,$I693,Exchange_Value)/1000),1)</f>
        <v>0</v>
      </c>
      <c r="CC693" s="151">
        <f>ROUND(IF($I693="Other HFC Blend",(AF693*$L693*SUMIF(Lists!$E$2:$E$133,'Quarterly Information'!$K693,Exchange_Value)+AF693*$N693*SUMIF(Lists!$E$2:$E$133,'Quarterly Information'!$M693,Exchange_Value)+AF693*$P693*SUMIF(Lists!$E$2:$E$133,'Quarterly Information'!$O693,Exchange_Value)+AF693*$R693*SUMIF(Lists!$E$2:$E$133,'Quarterly Information'!$Q693,Exchange_Value)+AF693*$T693*SUMIF(Lists!$E$2:$E$133,'Quarterly Information'!$S693,Exchange_Value))/1000,AF693*SUMIF(Lists!$E$2:$E$133,$I693,Exchange_Value)/1000),1)</f>
        <v>0</v>
      </c>
    </row>
    <row r="694" spans="1:81" ht="14.1">
      <c r="A694" s="18">
        <v>652</v>
      </c>
      <c r="B694" s="46" t="str">
        <f t="shared" si="406"/>
        <v/>
      </c>
      <c r="C694" s="72"/>
      <c r="D694" s="47"/>
      <c r="E694" s="81"/>
      <c r="F694" s="48"/>
      <c r="G694" s="49"/>
      <c r="H694" s="50"/>
      <c r="I694" s="48"/>
      <c r="J694" s="104"/>
      <c r="K694" s="109"/>
      <c r="L694" s="51"/>
      <c r="M694" s="48"/>
      <c r="N694" s="51"/>
      <c r="O694" s="48"/>
      <c r="P694" s="51"/>
      <c r="Q694" s="69"/>
      <c r="R694" s="51"/>
      <c r="S694" s="69"/>
      <c r="T694" s="110"/>
      <c r="U694" s="107"/>
      <c r="V694" s="48"/>
      <c r="W694" s="52"/>
      <c r="X694" s="48"/>
      <c r="Y694" s="116"/>
      <c r="Z694" s="133"/>
      <c r="AA694" s="131"/>
      <c r="AB694" s="76"/>
      <c r="AC694" s="76"/>
      <c r="AD694" s="76"/>
      <c r="AE694" s="76"/>
      <c r="AF694" s="76"/>
      <c r="AG694" s="145"/>
      <c r="AH694"/>
      <c r="AI694" s="148">
        <f t="shared" si="370"/>
        <v>0</v>
      </c>
      <c r="AJ694" s="148">
        <f t="shared" si="371"/>
        <v>0</v>
      </c>
      <c r="AK694" s="148">
        <f t="shared" si="372"/>
        <v>0</v>
      </c>
      <c r="AL694" s="148">
        <f t="shared" si="373"/>
        <v>0</v>
      </c>
      <c r="AM694" s="148">
        <f t="shared" si="374"/>
        <v>0</v>
      </c>
      <c r="AN694" s="148">
        <f t="shared" si="375"/>
        <v>0</v>
      </c>
      <c r="AO694" s="150"/>
      <c r="AP694" s="149" t="e">
        <f t="shared" si="376"/>
        <v>#DIV/0!</v>
      </c>
      <c r="AQ694" s="149" t="e">
        <f t="shared" si="377"/>
        <v>#DIV/0!</v>
      </c>
      <c r="AR694" s="149" t="e">
        <f t="shared" si="378"/>
        <v>#DIV/0!</v>
      </c>
      <c r="AS694" s="149" t="e">
        <f t="shared" si="379"/>
        <v>#DIV/0!</v>
      </c>
      <c r="AT694" s="149" t="e">
        <f t="shared" si="380"/>
        <v>#DIV/0!</v>
      </c>
      <c r="AU694" s="148">
        <f t="shared" si="381"/>
        <v>0</v>
      </c>
      <c r="AV694" s="149" t="e">
        <f t="shared" si="382"/>
        <v>#DIV/0!</v>
      </c>
      <c r="AW694" s="149" t="e">
        <f t="shared" si="383"/>
        <v>#DIV/0!</v>
      </c>
      <c r="AX694" s="149" t="e">
        <f t="shared" si="384"/>
        <v>#DIV/0!</v>
      </c>
      <c r="AY694" s="149" t="e">
        <f t="shared" si="385"/>
        <v>#DIV/0!</v>
      </c>
      <c r="AZ694" s="149" t="e">
        <f t="shared" si="386"/>
        <v>#DIV/0!</v>
      </c>
      <c r="BA694" s="148">
        <f t="shared" si="387"/>
        <v>0</v>
      </c>
      <c r="BB694" s="149" t="e">
        <f t="shared" si="388"/>
        <v>#DIV/0!</v>
      </c>
      <c r="BC694" s="149" t="e">
        <f t="shared" si="389"/>
        <v>#DIV/0!</v>
      </c>
      <c r="BD694" s="149" t="e">
        <f t="shared" si="390"/>
        <v>#DIV/0!</v>
      </c>
      <c r="BE694" s="149" t="e">
        <f t="shared" si="391"/>
        <v>#DIV/0!</v>
      </c>
      <c r="BF694" s="149" t="e">
        <f t="shared" si="392"/>
        <v>#DIV/0!</v>
      </c>
      <c r="BG694" s="148">
        <f t="shared" si="393"/>
        <v>0</v>
      </c>
      <c r="BH694" s="149" t="e">
        <f t="shared" si="394"/>
        <v>#DIV/0!</v>
      </c>
      <c r="BI694" s="149" t="e">
        <f t="shared" si="395"/>
        <v>#DIV/0!</v>
      </c>
      <c r="BJ694" s="149" t="e">
        <f t="shared" si="396"/>
        <v>#DIV/0!</v>
      </c>
      <c r="BK694" s="149" t="e">
        <f t="shared" si="397"/>
        <v>#DIV/0!</v>
      </c>
      <c r="BL694" s="149" t="e">
        <f t="shared" si="398"/>
        <v>#DIV/0!</v>
      </c>
      <c r="BM694" s="148">
        <f t="shared" si="399"/>
        <v>0</v>
      </c>
      <c r="BN694" s="149" t="e">
        <f t="shared" si="400"/>
        <v>#DIV/0!</v>
      </c>
      <c r="BO694" s="149" t="e">
        <f t="shared" si="401"/>
        <v>#DIV/0!</v>
      </c>
      <c r="BP694" s="149" t="e">
        <f t="shared" si="402"/>
        <v>#DIV/0!</v>
      </c>
      <c r="BQ694" s="149" t="e">
        <f t="shared" si="403"/>
        <v>#DIV/0!</v>
      </c>
      <c r="BR694" s="149" t="e">
        <f t="shared" si="404"/>
        <v>#DIV/0!</v>
      </c>
      <c r="BS694" s="148">
        <f t="shared" si="405"/>
        <v>0</v>
      </c>
      <c r="BT694" s="150"/>
      <c r="BU694" s="150" t="e">
        <f>VLOOKUP(I694,Lists!$D$2:$D$19,1,FALSE)</f>
        <v>#N/A</v>
      </c>
      <c r="BV694" s="150" t="e">
        <f>VLOOKUP($I694,Blends!$B$2:$B$115,1,FALSE)</f>
        <v>#N/A</v>
      </c>
      <c r="BW694" s="150"/>
      <c r="BX694" s="151">
        <f>ROUND(IF($I694="Other HFC Blend",(AA694*$L694*SUMIF(Lists!$E$2:$E$133,'Quarterly Information'!$K694,Exchange_Value)+AA694*$N694*SUMIF(Lists!$E$2:$E$133,'Quarterly Information'!$M694,Exchange_Value)+AA694*$P694*SUMIF(Lists!$E$2:$E$133,'Quarterly Information'!$O694,Exchange_Value)+AA694*$R694*SUMIF(Lists!$E$2:$E$133,'Quarterly Information'!$Q694,Exchange_Value)+AA694*$T694*SUMIF(Lists!$E$2:$E$133,'Quarterly Information'!$S694,Exchange_Value))/1000,AA694*SUMIF(Lists!$E$2:$E$133,$I694,Exchange_Value)/1000),1)</f>
        <v>0</v>
      </c>
      <c r="BY694" s="151">
        <f>ROUND(IF($I694="Other HFC Blend",(AB694*$L694*SUMIF(Lists!$E$2:$E$133,'Quarterly Information'!$K694,Exchange_Value)+AB694*$N694*SUMIF(Lists!$E$2:$E$133,'Quarterly Information'!$M694,Exchange_Value)+AB694*$P694*SUMIF(Lists!$E$2:$E$133,'Quarterly Information'!$O694,Exchange_Value)+AB694*$R694*SUMIF(Lists!$E$2:$E$133,'Quarterly Information'!$Q694,Exchange_Value)+AB694*$T694*SUMIF(Lists!$E$2:$E$133,'Quarterly Information'!$S694,Exchange_Value))/1000,AB694*SUMIF(Lists!$E$2:$E$133,$I694,Exchange_Value)/1000),1)</f>
        <v>0</v>
      </c>
      <c r="BZ694" s="151">
        <f>ROUND(IF($I694="Other HFC Blend",(AC694*$L694*SUMIF(Lists!$E$2:$E$133,'Quarterly Information'!$K694,Exchange_Value)+AC694*$N694*SUMIF(Lists!$E$2:$E$133,'Quarterly Information'!$M694,Exchange_Value)+AC694*$P694*SUMIF(Lists!$E$2:$E$133,'Quarterly Information'!$O694,Exchange_Value)+AC694*$R694*SUMIF(Lists!$E$2:$E$133,'Quarterly Information'!$Q694,Exchange_Value)+AC694*$T694*SUMIF(Lists!$E$2:$E$133,'Quarterly Information'!$S694,Exchange_Value))/1000,AC694*SUMIF(Lists!$E$2:$E$133,$I694,Exchange_Value)/1000),1)</f>
        <v>0</v>
      </c>
      <c r="CA694" s="151">
        <f>ROUND(IF($I694="Other HFC Blend",(AD694*$L694*SUMIF(Lists!$E$2:$E$133,'Quarterly Information'!$K694,Exchange_Value)+AD694*$N694*SUMIF(Lists!$E$2:$E$133,'Quarterly Information'!$M694,Exchange_Value)+AD694*$P694*SUMIF(Lists!$E$2:$E$133,'Quarterly Information'!$O694,Exchange_Value)+AD694*$R694*SUMIF(Lists!$E$2:$E$133,'Quarterly Information'!$Q694,Exchange_Value)+AD694*$T694*SUMIF(Lists!$E$2:$E$133,'Quarterly Information'!$S694,Exchange_Value))/1000,AD694*SUMIF(Lists!$E$2:$E$133,$I694,Exchange_Value)/1000),1)</f>
        <v>0</v>
      </c>
      <c r="CB694" s="151">
        <f>ROUND(IF($I694="Other HFC Blend",(AE694*$L694*SUMIF(Lists!$E$2:$E$133,'Quarterly Information'!$K694,Exchange_Value)+AE694*$N694*SUMIF(Lists!$E$2:$E$133,'Quarterly Information'!$M694,Exchange_Value)+AE694*$P694*SUMIF(Lists!$E$2:$E$133,'Quarterly Information'!$O694,Exchange_Value)+AE694*$R694*SUMIF(Lists!$E$2:$E$133,'Quarterly Information'!$Q694,Exchange_Value)+AE694*$T694*SUMIF(Lists!$E$2:$E$133,'Quarterly Information'!$S694,Exchange_Value))/1000,AE694*SUMIF(Lists!$E$2:$E$133,$I694,Exchange_Value)/1000),1)</f>
        <v>0</v>
      </c>
      <c r="CC694" s="151">
        <f>ROUND(IF($I694="Other HFC Blend",(AF694*$L694*SUMIF(Lists!$E$2:$E$133,'Quarterly Information'!$K694,Exchange_Value)+AF694*$N694*SUMIF(Lists!$E$2:$E$133,'Quarterly Information'!$M694,Exchange_Value)+AF694*$P694*SUMIF(Lists!$E$2:$E$133,'Quarterly Information'!$O694,Exchange_Value)+AF694*$R694*SUMIF(Lists!$E$2:$E$133,'Quarterly Information'!$Q694,Exchange_Value)+AF694*$T694*SUMIF(Lists!$E$2:$E$133,'Quarterly Information'!$S694,Exchange_Value))/1000,AF694*SUMIF(Lists!$E$2:$E$133,$I694,Exchange_Value)/1000),1)</f>
        <v>0</v>
      </c>
    </row>
    <row r="695" spans="1:81" ht="14.1">
      <c r="A695" s="18">
        <v>653</v>
      </c>
      <c r="B695" s="46" t="str">
        <f t="shared" si="406"/>
        <v/>
      </c>
      <c r="C695" s="72"/>
      <c r="D695" s="47"/>
      <c r="E695" s="81"/>
      <c r="F695" s="48"/>
      <c r="G695" s="49"/>
      <c r="H695" s="50"/>
      <c r="I695" s="48"/>
      <c r="J695" s="104"/>
      <c r="K695" s="109"/>
      <c r="L695" s="51"/>
      <c r="M695" s="48"/>
      <c r="N695" s="51"/>
      <c r="O695" s="48"/>
      <c r="P695" s="51"/>
      <c r="Q695" s="69"/>
      <c r="R695" s="51"/>
      <c r="S695" s="69"/>
      <c r="T695" s="110"/>
      <c r="U695" s="107"/>
      <c r="V695" s="48"/>
      <c r="W695" s="52"/>
      <c r="X695" s="48"/>
      <c r="Y695" s="116"/>
      <c r="Z695" s="133"/>
      <c r="AA695" s="131"/>
      <c r="AB695" s="76"/>
      <c r="AC695" s="76"/>
      <c r="AD695" s="76"/>
      <c r="AE695" s="76"/>
      <c r="AF695" s="76"/>
      <c r="AG695" s="145"/>
      <c r="AH695"/>
      <c r="AI695" s="148">
        <f t="shared" si="370"/>
        <v>0</v>
      </c>
      <c r="AJ695" s="148">
        <f t="shared" si="371"/>
        <v>0</v>
      </c>
      <c r="AK695" s="148">
        <f t="shared" si="372"/>
        <v>0</v>
      </c>
      <c r="AL695" s="148">
        <f t="shared" si="373"/>
        <v>0</v>
      </c>
      <c r="AM695" s="148">
        <f t="shared" si="374"/>
        <v>0</v>
      </c>
      <c r="AN695" s="148">
        <f t="shared" si="375"/>
        <v>0</v>
      </c>
      <c r="AO695" s="150"/>
      <c r="AP695" s="149" t="e">
        <f t="shared" si="376"/>
        <v>#DIV/0!</v>
      </c>
      <c r="AQ695" s="149" t="e">
        <f t="shared" si="377"/>
        <v>#DIV/0!</v>
      </c>
      <c r="AR695" s="149" t="e">
        <f t="shared" si="378"/>
        <v>#DIV/0!</v>
      </c>
      <c r="AS695" s="149" t="e">
        <f t="shared" si="379"/>
        <v>#DIV/0!</v>
      </c>
      <c r="AT695" s="149" t="e">
        <f t="shared" si="380"/>
        <v>#DIV/0!</v>
      </c>
      <c r="AU695" s="148">
        <f t="shared" si="381"/>
        <v>0</v>
      </c>
      <c r="AV695" s="149" t="e">
        <f t="shared" si="382"/>
        <v>#DIV/0!</v>
      </c>
      <c r="AW695" s="149" t="e">
        <f t="shared" si="383"/>
        <v>#DIV/0!</v>
      </c>
      <c r="AX695" s="149" t="e">
        <f t="shared" si="384"/>
        <v>#DIV/0!</v>
      </c>
      <c r="AY695" s="149" t="e">
        <f t="shared" si="385"/>
        <v>#DIV/0!</v>
      </c>
      <c r="AZ695" s="149" t="e">
        <f t="shared" si="386"/>
        <v>#DIV/0!</v>
      </c>
      <c r="BA695" s="148">
        <f t="shared" si="387"/>
        <v>0</v>
      </c>
      <c r="BB695" s="149" t="e">
        <f t="shared" si="388"/>
        <v>#DIV/0!</v>
      </c>
      <c r="BC695" s="149" t="e">
        <f t="shared" si="389"/>
        <v>#DIV/0!</v>
      </c>
      <c r="BD695" s="149" t="e">
        <f t="shared" si="390"/>
        <v>#DIV/0!</v>
      </c>
      <c r="BE695" s="149" t="e">
        <f t="shared" si="391"/>
        <v>#DIV/0!</v>
      </c>
      <c r="BF695" s="149" t="e">
        <f t="shared" si="392"/>
        <v>#DIV/0!</v>
      </c>
      <c r="BG695" s="148">
        <f t="shared" si="393"/>
        <v>0</v>
      </c>
      <c r="BH695" s="149" t="e">
        <f t="shared" si="394"/>
        <v>#DIV/0!</v>
      </c>
      <c r="BI695" s="149" t="e">
        <f t="shared" si="395"/>
        <v>#DIV/0!</v>
      </c>
      <c r="BJ695" s="149" t="e">
        <f t="shared" si="396"/>
        <v>#DIV/0!</v>
      </c>
      <c r="BK695" s="149" t="e">
        <f t="shared" si="397"/>
        <v>#DIV/0!</v>
      </c>
      <c r="BL695" s="149" t="e">
        <f t="shared" si="398"/>
        <v>#DIV/0!</v>
      </c>
      <c r="BM695" s="148">
        <f t="shared" si="399"/>
        <v>0</v>
      </c>
      <c r="BN695" s="149" t="e">
        <f t="shared" si="400"/>
        <v>#DIV/0!</v>
      </c>
      <c r="BO695" s="149" t="e">
        <f t="shared" si="401"/>
        <v>#DIV/0!</v>
      </c>
      <c r="BP695" s="149" t="e">
        <f t="shared" si="402"/>
        <v>#DIV/0!</v>
      </c>
      <c r="BQ695" s="149" t="e">
        <f t="shared" si="403"/>
        <v>#DIV/0!</v>
      </c>
      <c r="BR695" s="149" t="e">
        <f t="shared" si="404"/>
        <v>#DIV/0!</v>
      </c>
      <c r="BS695" s="148">
        <f t="shared" si="405"/>
        <v>0</v>
      </c>
      <c r="BT695" s="150"/>
      <c r="BU695" s="150" t="e">
        <f>VLOOKUP(I695,Lists!$D$2:$D$19,1,FALSE)</f>
        <v>#N/A</v>
      </c>
      <c r="BV695" s="150" t="e">
        <f>VLOOKUP($I695,Blends!$B$2:$B$115,1,FALSE)</f>
        <v>#N/A</v>
      </c>
      <c r="BW695" s="150"/>
      <c r="BX695" s="151">
        <f>ROUND(IF($I695="Other HFC Blend",(AA695*$L695*SUMIF(Lists!$E$2:$E$133,'Quarterly Information'!$K695,Exchange_Value)+AA695*$N695*SUMIF(Lists!$E$2:$E$133,'Quarterly Information'!$M695,Exchange_Value)+AA695*$P695*SUMIF(Lists!$E$2:$E$133,'Quarterly Information'!$O695,Exchange_Value)+AA695*$R695*SUMIF(Lists!$E$2:$E$133,'Quarterly Information'!$Q695,Exchange_Value)+AA695*$T695*SUMIF(Lists!$E$2:$E$133,'Quarterly Information'!$S695,Exchange_Value))/1000,AA695*SUMIF(Lists!$E$2:$E$133,$I695,Exchange_Value)/1000),1)</f>
        <v>0</v>
      </c>
      <c r="BY695" s="151">
        <f>ROUND(IF($I695="Other HFC Blend",(AB695*$L695*SUMIF(Lists!$E$2:$E$133,'Quarterly Information'!$K695,Exchange_Value)+AB695*$N695*SUMIF(Lists!$E$2:$E$133,'Quarterly Information'!$M695,Exchange_Value)+AB695*$P695*SUMIF(Lists!$E$2:$E$133,'Quarterly Information'!$O695,Exchange_Value)+AB695*$R695*SUMIF(Lists!$E$2:$E$133,'Quarterly Information'!$Q695,Exchange_Value)+AB695*$T695*SUMIF(Lists!$E$2:$E$133,'Quarterly Information'!$S695,Exchange_Value))/1000,AB695*SUMIF(Lists!$E$2:$E$133,$I695,Exchange_Value)/1000),1)</f>
        <v>0</v>
      </c>
      <c r="BZ695" s="151">
        <f>ROUND(IF($I695="Other HFC Blend",(AC695*$L695*SUMIF(Lists!$E$2:$E$133,'Quarterly Information'!$K695,Exchange_Value)+AC695*$N695*SUMIF(Lists!$E$2:$E$133,'Quarterly Information'!$M695,Exchange_Value)+AC695*$P695*SUMIF(Lists!$E$2:$E$133,'Quarterly Information'!$O695,Exchange_Value)+AC695*$R695*SUMIF(Lists!$E$2:$E$133,'Quarterly Information'!$Q695,Exchange_Value)+AC695*$T695*SUMIF(Lists!$E$2:$E$133,'Quarterly Information'!$S695,Exchange_Value))/1000,AC695*SUMIF(Lists!$E$2:$E$133,$I695,Exchange_Value)/1000),1)</f>
        <v>0</v>
      </c>
      <c r="CA695" s="151">
        <f>ROUND(IF($I695="Other HFC Blend",(AD695*$L695*SUMIF(Lists!$E$2:$E$133,'Quarterly Information'!$K695,Exchange_Value)+AD695*$N695*SUMIF(Lists!$E$2:$E$133,'Quarterly Information'!$M695,Exchange_Value)+AD695*$P695*SUMIF(Lists!$E$2:$E$133,'Quarterly Information'!$O695,Exchange_Value)+AD695*$R695*SUMIF(Lists!$E$2:$E$133,'Quarterly Information'!$Q695,Exchange_Value)+AD695*$T695*SUMIF(Lists!$E$2:$E$133,'Quarterly Information'!$S695,Exchange_Value))/1000,AD695*SUMIF(Lists!$E$2:$E$133,$I695,Exchange_Value)/1000),1)</f>
        <v>0</v>
      </c>
      <c r="CB695" s="151">
        <f>ROUND(IF($I695="Other HFC Blend",(AE695*$L695*SUMIF(Lists!$E$2:$E$133,'Quarterly Information'!$K695,Exchange_Value)+AE695*$N695*SUMIF(Lists!$E$2:$E$133,'Quarterly Information'!$M695,Exchange_Value)+AE695*$P695*SUMIF(Lists!$E$2:$E$133,'Quarterly Information'!$O695,Exchange_Value)+AE695*$R695*SUMIF(Lists!$E$2:$E$133,'Quarterly Information'!$Q695,Exchange_Value)+AE695*$T695*SUMIF(Lists!$E$2:$E$133,'Quarterly Information'!$S695,Exchange_Value))/1000,AE695*SUMIF(Lists!$E$2:$E$133,$I695,Exchange_Value)/1000),1)</f>
        <v>0</v>
      </c>
      <c r="CC695" s="151">
        <f>ROUND(IF($I695="Other HFC Blend",(AF695*$L695*SUMIF(Lists!$E$2:$E$133,'Quarterly Information'!$K695,Exchange_Value)+AF695*$N695*SUMIF(Lists!$E$2:$E$133,'Quarterly Information'!$M695,Exchange_Value)+AF695*$P695*SUMIF(Lists!$E$2:$E$133,'Quarterly Information'!$O695,Exchange_Value)+AF695*$R695*SUMIF(Lists!$E$2:$E$133,'Quarterly Information'!$Q695,Exchange_Value)+AF695*$T695*SUMIF(Lists!$E$2:$E$133,'Quarterly Information'!$S695,Exchange_Value))/1000,AF695*SUMIF(Lists!$E$2:$E$133,$I695,Exchange_Value)/1000),1)</f>
        <v>0</v>
      </c>
    </row>
    <row r="696" spans="1:81" ht="14.1">
      <c r="A696" s="18">
        <v>654</v>
      </c>
      <c r="B696" s="46" t="str">
        <f t="shared" si="406"/>
        <v/>
      </c>
      <c r="C696" s="72"/>
      <c r="D696" s="47"/>
      <c r="E696" s="81"/>
      <c r="F696" s="48"/>
      <c r="G696" s="49"/>
      <c r="H696" s="50"/>
      <c r="I696" s="48"/>
      <c r="J696" s="104"/>
      <c r="K696" s="109"/>
      <c r="L696" s="51"/>
      <c r="M696" s="48"/>
      <c r="N696" s="51"/>
      <c r="O696" s="48"/>
      <c r="P696" s="51"/>
      <c r="Q696" s="69"/>
      <c r="R696" s="51"/>
      <c r="S696" s="69"/>
      <c r="T696" s="110"/>
      <c r="U696" s="107"/>
      <c r="V696" s="48"/>
      <c r="W696" s="52"/>
      <c r="X696" s="48"/>
      <c r="Y696" s="116"/>
      <c r="Z696" s="133"/>
      <c r="AA696" s="131"/>
      <c r="AB696" s="76"/>
      <c r="AC696" s="76"/>
      <c r="AD696" s="76"/>
      <c r="AE696" s="76"/>
      <c r="AF696" s="76"/>
      <c r="AG696" s="145"/>
      <c r="AH696"/>
      <c r="AI696" s="148">
        <f t="shared" si="370"/>
        <v>0</v>
      </c>
      <c r="AJ696" s="148">
        <f t="shared" si="371"/>
        <v>0</v>
      </c>
      <c r="AK696" s="148">
        <f t="shared" si="372"/>
        <v>0</v>
      </c>
      <c r="AL696" s="148">
        <f t="shared" si="373"/>
        <v>0</v>
      </c>
      <c r="AM696" s="148">
        <f t="shared" si="374"/>
        <v>0</v>
      </c>
      <c r="AN696" s="148">
        <f t="shared" si="375"/>
        <v>0</v>
      </c>
      <c r="AO696" s="150"/>
      <c r="AP696" s="149" t="e">
        <f t="shared" si="376"/>
        <v>#DIV/0!</v>
      </c>
      <c r="AQ696" s="149" t="e">
        <f t="shared" si="377"/>
        <v>#DIV/0!</v>
      </c>
      <c r="AR696" s="149" t="e">
        <f t="shared" si="378"/>
        <v>#DIV/0!</v>
      </c>
      <c r="AS696" s="149" t="e">
        <f t="shared" si="379"/>
        <v>#DIV/0!</v>
      </c>
      <c r="AT696" s="149" t="e">
        <f t="shared" si="380"/>
        <v>#DIV/0!</v>
      </c>
      <c r="AU696" s="148">
        <f t="shared" si="381"/>
        <v>0</v>
      </c>
      <c r="AV696" s="149" t="e">
        <f t="shared" si="382"/>
        <v>#DIV/0!</v>
      </c>
      <c r="AW696" s="149" t="e">
        <f t="shared" si="383"/>
        <v>#DIV/0!</v>
      </c>
      <c r="AX696" s="149" t="e">
        <f t="shared" si="384"/>
        <v>#DIV/0!</v>
      </c>
      <c r="AY696" s="149" t="e">
        <f t="shared" si="385"/>
        <v>#DIV/0!</v>
      </c>
      <c r="AZ696" s="149" t="e">
        <f t="shared" si="386"/>
        <v>#DIV/0!</v>
      </c>
      <c r="BA696" s="148">
        <f t="shared" si="387"/>
        <v>0</v>
      </c>
      <c r="BB696" s="149" t="e">
        <f t="shared" si="388"/>
        <v>#DIV/0!</v>
      </c>
      <c r="BC696" s="149" t="e">
        <f t="shared" si="389"/>
        <v>#DIV/0!</v>
      </c>
      <c r="BD696" s="149" t="e">
        <f t="shared" si="390"/>
        <v>#DIV/0!</v>
      </c>
      <c r="BE696" s="149" t="e">
        <f t="shared" si="391"/>
        <v>#DIV/0!</v>
      </c>
      <c r="BF696" s="149" t="e">
        <f t="shared" si="392"/>
        <v>#DIV/0!</v>
      </c>
      <c r="BG696" s="148">
        <f t="shared" si="393"/>
        <v>0</v>
      </c>
      <c r="BH696" s="149" t="e">
        <f t="shared" si="394"/>
        <v>#DIV/0!</v>
      </c>
      <c r="BI696" s="149" t="e">
        <f t="shared" si="395"/>
        <v>#DIV/0!</v>
      </c>
      <c r="BJ696" s="149" t="e">
        <f t="shared" si="396"/>
        <v>#DIV/0!</v>
      </c>
      <c r="BK696" s="149" t="e">
        <f t="shared" si="397"/>
        <v>#DIV/0!</v>
      </c>
      <c r="BL696" s="149" t="e">
        <f t="shared" si="398"/>
        <v>#DIV/0!</v>
      </c>
      <c r="BM696" s="148">
        <f t="shared" si="399"/>
        <v>0</v>
      </c>
      <c r="BN696" s="149" t="e">
        <f t="shared" si="400"/>
        <v>#DIV/0!</v>
      </c>
      <c r="BO696" s="149" t="e">
        <f t="shared" si="401"/>
        <v>#DIV/0!</v>
      </c>
      <c r="BP696" s="149" t="e">
        <f t="shared" si="402"/>
        <v>#DIV/0!</v>
      </c>
      <c r="BQ696" s="149" t="e">
        <f t="shared" si="403"/>
        <v>#DIV/0!</v>
      </c>
      <c r="BR696" s="149" t="e">
        <f t="shared" si="404"/>
        <v>#DIV/0!</v>
      </c>
      <c r="BS696" s="148">
        <f t="shared" si="405"/>
        <v>0</v>
      </c>
      <c r="BT696" s="150"/>
      <c r="BU696" s="150" t="e">
        <f>VLOOKUP(I696,Lists!$D$2:$D$19,1,FALSE)</f>
        <v>#N/A</v>
      </c>
      <c r="BV696" s="150" t="e">
        <f>VLOOKUP($I696,Blends!$B$2:$B$115,1,FALSE)</f>
        <v>#N/A</v>
      </c>
      <c r="BW696" s="150"/>
      <c r="BX696" s="151">
        <f>ROUND(IF($I696="Other HFC Blend",(AA696*$L696*SUMIF(Lists!$E$2:$E$133,'Quarterly Information'!$K696,Exchange_Value)+AA696*$N696*SUMIF(Lists!$E$2:$E$133,'Quarterly Information'!$M696,Exchange_Value)+AA696*$P696*SUMIF(Lists!$E$2:$E$133,'Quarterly Information'!$O696,Exchange_Value)+AA696*$R696*SUMIF(Lists!$E$2:$E$133,'Quarterly Information'!$Q696,Exchange_Value)+AA696*$T696*SUMIF(Lists!$E$2:$E$133,'Quarterly Information'!$S696,Exchange_Value))/1000,AA696*SUMIF(Lists!$E$2:$E$133,$I696,Exchange_Value)/1000),1)</f>
        <v>0</v>
      </c>
      <c r="BY696" s="151">
        <f>ROUND(IF($I696="Other HFC Blend",(AB696*$L696*SUMIF(Lists!$E$2:$E$133,'Quarterly Information'!$K696,Exchange_Value)+AB696*$N696*SUMIF(Lists!$E$2:$E$133,'Quarterly Information'!$M696,Exchange_Value)+AB696*$P696*SUMIF(Lists!$E$2:$E$133,'Quarterly Information'!$O696,Exchange_Value)+AB696*$R696*SUMIF(Lists!$E$2:$E$133,'Quarterly Information'!$Q696,Exchange_Value)+AB696*$T696*SUMIF(Lists!$E$2:$E$133,'Quarterly Information'!$S696,Exchange_Value))/1000,AB696*SUMIF(Lists!$E$2:$E$133,$I696,Exchange_Value)/1000),1)</f>
        <v>0</v>
      </c>
      <c r="BZ696" s="151">
        <f>ROUND(IF($I696="Other HFC Blend",(AC696*$L696*SUMIF(Lists!$E$2:$E$133,'Quarterly Information'!$K696,Exchange_Value)+AC696*$N696*SUMIF(Lists!$E$2:$E$133,'Quarterly Information'!$M696,Exchange_Value)+AC696*$P696*SUMIF(Lists!$E$2:$E$133,'Quarterly Information'!$O696,Exchange_Value)+AC696*$R696*SUMIF(Lists!$E$2:$E$133,'Quarterly Information'!$Q696,Exchange_Value)+AC696*$T696*SUMIF(Lists!$E$2:$E$133,'Quarterly Information'!$S696,Exchange_Value))/1000,AC696*SUMIF(Lists!$E$2:$E$133,$I696,Exchange_Value)/1000),1)</f>
        <v>0</v>
      </c>
      <c r="CA696" s="151">
        <f>ROUND(IF($I696="Other HFC Blend",(AD696*$L696*SUMIF(Lists!$E$2:$E$133,'Quarterly Information'!$K696,Exchange_Value)+AD696*$N696*SUMIF(Lists!$E$2:$E$133,'Quarterly Information'!$M696,Exchange_Value)+AD696*$P696*SUMIF(Lists!$E$2:$E$133,'Quarterly Information'!$O696,Exchange_Value)+AD696*$R696*SUMIF(Lists!$E$2:$E$133,'Quarterly Information'!$Q696,Exchange_Value)+AD696*$T696*SUMIF(Lists!$E$2:$E$133,'Quarterly Information'!$S696,Exchange_Value))/1000,AD696*SUMIF(Lists!$E$2:$E$133,$I696,Exchange_Value)/1000),1)</f>
        <v>0</v>
      </c>
      <c r="CB696" s="151">
        <f>ROUND(IF($I696="Other HFC Blend",(AE696*$L696*SUMIF(Lists!$E$2:$E$133,'Quarterly Information'!$K696,Exchange_Value)+AE696*$N696*SUMIF(Lists!$E$2:$E$133,'Quarterly Information'!$M696,Exchange_Value)+AE696*$P696*SUMIF(Lists!$E$2:$E$133,'Quarterly Information'!$O696,Exchange_Value)+AE696*$R696*SUMIF(Lists!$E$2:$E$133,'Quarterly Information'!$Q696,Exchange_Value)+AE696*$T696*SUMIF(Lists!$E$2:$E$133,'Quarterly Information'!$S696,Exchange_Value))/1000,AE696*SUMIF(Lists!$E$2:$E$133,$I696,Exchange_Value)/1000),1)</f>
        <v>0</v>
      </c>
      <c r="CC696" s="151">
        <f>ROUND(IF($I696="Other HFC Blend",(AF696*$L696*SUMIF(Lists!$E$2:$E$133,'Quarterly Information'!$K696,Exchange_Value)+AF696*$N696*SUMIF(Lists!$E$2:$E$133,'Quarterly Information'!$M696,Exchange_Value)+AF696*$P696*SUMIF(Lists!$E$2:$E$133,'Quarterly Information'!$O696,Exchange_Value)+AF696*$R696*SUMIF(Lists!$E$2:$E$133,'Quarterly Information'!$Q696,Exchange_Value)+AF696*$T696*SUMIF(Lists!$E$2:$E$133,'Quarterly Information'!$S696,Exchange_Value))/1000,AF696*SUMIF(Lists!$E$2:$E$133,$I696,Exchange_Value)/1000),1)</f>
        <v>0</v>
      </c>
    </row>
    <row r="697" spans="1:81" ht="14.1">
      <c r="A697" s="18">
        <v>655</v>
      </c>
      <c r="B697" s="46" t="str">
        <f t="shared" si="406"/>
        <v/>
      </c>
      <c r="C697" s="72"/>
      <c r="D697" s="47"/>
      <c r="E697" s="81"/>
      <c r="F697" s="48"/>
      <c r="G697" s="49"/>
      <c r="H697" s="50"/>
      <c r="I697" s="48"/>
      <c r="J697" s="104"/>
      <c r="K697" s="109"/>
      <c r="L697" s="51"/>
      <c r="M697" s="48"/>
      <c r="N697" s="51"/>
      <c r="O697" s="48"/>
      <c r="P697" s="51"/>
      <c r="Q697" s="69"/>
      <c r="R697" s="51"/>
      <c r="S697" s="69"/>
      <c r="T697" s="110"/>
      <c r="U697" s="107"/>
      <c r="V697" s="48"/>
      <c r="W697" s="52"/>
      <c r="X697" s="48"/>
      <c r="Y697" s="116"/>
      <c r="Z697" s="133"/>
      <c r="AA697" s="131"/>
      <c r="AB697" s="76"/>
      <c r="AC697" s="76"/>
      <c r="AD697" s="76"/>
      <c r="AE697" s="76"/>
      <c r="AF697" s="76"/>
      <c r="AG697" s="145"/>
      <c r="AH697"/>
      <c r="AI697" s="148">
        <f t="shared" si="370"/>
        <v>0</v>
      </c>
      <c r="AJ697" s="148">
        <f t="shared" si="371"/>
        <v>0</v>
      </c>
      <c r="AK697" s="148">
        <f t="shared" si="372"/>
        <v>0</v>
      </c>
      <c r="AL697" s="148">
        <f t="shared" si="373"/>
        <v>0</v>
      </c>
      <c r="AM697" s="148">
        <f t="shared" si="374"/>
        <v>0</v>
      </c>
      <c r="AN697" s="148">
        <f t="shared" si="375"/>
        <v>0</v>
      </c>
      <c r="AO697" s="150"/>
      <c r="AP697" s="149" t="e">
        <f t="shared" si="376"/>
        <v>#DIV/0!</v>
      </c>
      <c r="AQ697" s="149" t="e">
        <f t="shared" si="377"/>
        <v>#DIV/0!</v>
      </c>
      <c r="AR697" s="149" t="e">
        <f t="shared" si="378"/>
        <v>#DIV/0!</v>
      </c>
      <c r="AS697" s="149" t="e">
        <f t="shared" si="379"/>
        <v>#DIV/0!</v>
      </c>
      <c r="AT697" s="149" t="e">
        <f t="shared" si="380"/>
        <v>#DIV/0!</v>
      </c>
      <c r="AU697" s="148">
        <f t="shared" si="381"/>
        <v>0</v>
      </c>
      <c r="AV697" s="149" t="e">
        <f t="shared" si="382"/>
        <v>#DIV/0!</v>
      </c>
      <c r="AW697" s="149" t="e">
        <f t="shared" si="383"/>
        <v>#DIV/0!</v>
      </c>
      <c r="AX697" s="149" t="e">
        <f t="shared" si="384"/>
        <v>#DIV/0!</v>
      </c>
      <c r="AY697" s="149" t="e">
        <f t="shared" si="385"/>
        <v>#DIV/0!</v>
      </c>
      <c r="AZ697" s="149" t="e">
        <f t="shared" si="386"/>
        <v>#DIV/0!</v>
      </c>
      <c r="BA697" s="148">
        <f t="shared" si="387"/>
        <v>0</v>
      </c>
      <c r="BB697" s="149" t="e">
        <f t="shared" si="388"/>
        <v>#DIV/0!</v>
      </c>
      <c r="BC697" s="149" t="e">
        <f t="shared" si="389"/>
        <v>#DIV/0!</v>
      </c>
      <c r="BD697" s="149" t="e">
        <f t="shared" si="390"/>
        <v>#DIV/0!</v>
      </c>
      <c r="BE697" s="149" t="e">
        <f t="shared" si="391"/>
        <v>#DIV/0!</v>
      </c>
      <c r="BF697" s="149" t="e">
        <f t="shared" si="392"/>
        <v>#DIV/0!</v>
      </c>
      <c r="BG697" s="148">
        <f t="shared" si="393"/>
        <v>0</v>
      </c>
      <c r="BH697" s="149" t="e">
        <f t="shared" si="394"/>
        <v>#DIV/0!</v>
      </c>
      <c r="BI697" s="149" t="e">
        <f t="shared" si="395"/>
        <v>#DIV/0!</v>
      </c>
      <c r="BJ697" s="149" t="e">
        <f t="shared" si="396"/>
        <v>#DIV/0!</v>
      </c>
      <c r="BK697" s="149" t="e">
        <f t="shared" si="397"/>
        <v>#DIV/0!</v>
      </c>
      <c r="BL697" s="149" t="e">
        <f t="shared" si="398"/>
        <v>#DIV/0!</v>
      </c>
      <c r="BM697" s="148">
        <f t="shared" si="399"/>
        <v>0</v>
      </c>
      <c r="BN697" s="149" t="e">
        <f t="shared" si="400"/>
        <v>#DIV/0!</v>
      </c>
      <c r="BO697" s="149" t="e">
        <f t="shared" si="401"/>
        <v>#DIV/0!</v>
      </c>
      <c r="BP697" s="149" t="e">
        <f t="shared" si="402"/>
        <v>#DIV/0!</v>
      </c>
      <c r="BQ697" s="149" t="e">
        <f t="shared" si="403"/>
        <v>#DIV/0!</v>
      </c>
      <c r="BR697" s="149" t="e">
        <f t="shared" si="404"/>
        <v>#DIV/0!</v>
      </c>
      <c r="BS697" s="148">
        <f t="shared" si="405"/>
        <v>0</v>
      </c>
      <c r="BT697" s="150"/>
      <c r="BU697" s="150" t="e">
        <f>VLOOKUP(I697,Lists!$D$2:$D$19,1,FALSE)</f>
        <v>#N/A</v>
      </c>
      <c r="BV697" s="150" t="e">
        <f>VLOOKUP($I697,Blends!$B$2:$B$115,1,FALSE)</f>
        <v>#N/A</v>
      </c>
      <c r="BW697" s="150"/>
      <c r="BX697" s="151">
        <f>ROUND(IF($I697="Other HFC Blend",(AA697*$L697*SUMIF(Lists!$E$2:$E$133,'Quarterly Information'!$K697,Exchange_Value)+AA697*$N697*SUMIF(Lists!$E$2:$E$133,'Quarterly Information'!$M697,Exchange_Value)+AA697*$P697*SUMIF(Lists!$E$2:$E$133,'Quarterly Information'!$O697,Exchange_Value)+AA697*$R697*SUMIF(Lists!$E$2:$E$133,'Quarterly Information'!$Q697,Exchange_Value)+AA697*$T697*SUMIF(Lists!$E$2:$E$133,'Quarterly Information'!$S697,Exchange_Value))/1000,AA697*SUMIF(Lists!$E$2:$E$133,$I697,Exchange_Value)/1000),1)</f>
        <v>0</v>
      </c>
      <c r="BY697" s="151">
        <f>ROUND(IF($I697="Other HFC Blend",(AB697*$L697*SUMIF(Lists!$E$2:$E$133,'Quarterly Information'!$K697,Exchange_Value)+AB697*$N697*SUMIF(Lists!$E$2:$E$133,'Quarterly Information'!$M697,Exchange_Value)+AB697*$P697*SUMIF(Lists!$E$2:$E$133,'Quarterly Information'!$O697,Exchange_Value)+AB697*$R697*SUMIF(Lists!$E$2:$E$133,'Quarterly Information'!$Q697,Exchange_Value)+AB697*$T697*SUMIF(Lists!$E$2:$E$133,'Quarterly Information'!$S697,Exchange_Value))/1000,AB697*SUMIF(Lists!$E$2:$E$133,$I697,Exchange_Value)/1000),1)</f>
        <v>0</v>
      </c>
      <c r="BZ697" s="151">
        <f>ROUND(IF($I697="Other HFC Blend",(AC697*$L697*SUMIF(Lists!$E$2:$E$133,'Quarterly Information'!$K697,Exchange_Value)+AC697*$N697*SUMIF(Lists!$E$2:$E$133,'Quarterly Information'!$M697,Exchange_Value)+AC697*$P697*SUMIF(Lists!$E$2:$E$133,'Quarterly Information'!$O697,Exchange_Value)+AC697*$R697*SUMIF(Lists!$E$2:$E$133,'Quarterly Information'!$Q697,Exchange_Value)+AC697*$T697*SUMIF(Lists!$E$2:$E$133,'Quarterly Information'!$S697,Exchange_Value))/1000,AC697*SUMIF(Lists!$E$2:$E$133,$I697,Exchange_Value)/1000),1)</f>
        <v>0</v>
      </c>
      <c r="CA697" s="151">
        <f>ROUND(IF($I697="Other HFC Blend",(AD697*$L697*SUMIF(Lists!$E$2:$E$133,'Quarterly Information'!$K697,Exchange_Value)+AD697*$N697*SUMIF(Lists!$E$2:$E$133,'Quarterly Information'!$M697,Exchange_Value)+AD697*$P697*SUMIF(Lists!$E$2:$E$133,'Quarterly Information'!$O697,Exchange_Value)+AD697*$R697*SUMIF(Lists!$E$2:$E$133,'Quarterly Information'!$Q697,Exchange_Value)+AD697*$T697*SUMIF(Lists!$E$2:$E$133,'Quarterly Information'!$S697,Exchange_Value))/1000,AD697*SUMIF(Lists!$E$2:$E$133,$I697,Exchange_Value)/1000),1)</f>
        <v>0</v>
      </c>
      <c r="CB697" s="151">
        <f>ROUND(IF($I697="Other HFC Blend",(AE697*$L697*SUMIF(Lists!$E$2:$E$133,'Quarterly Information'!$K697,Exchange_Value)+AE697*$N697*SUMIF(Lists!$E$2:$E$133,'Quarterly Information'!$M697,Exchange_Value)+AE697*$P697*SUMIF(Lists!$E$2:$E$133,'Quarterly Information'!$O697,Exchange_Value)+AE697*$R697*SUMIF(Lists!$E$2:$E$133,'Quarterly Information'!$Q697,Exchange_Value)+AE697*$T697*SUMIF(Lists!$E$2:$E$133,'Quarterly Information'!$S697,Exchange_Value))/1000,AE697*SUMIF(Lists!$E$2:$E$133,$I697,Exchange_Value)/1000),1)</f>
        <v>0</v>
      </c>
      <c r="CC697" s="151">
        <f>ROUND(IF($I697="Other HFC Blend",(AF697*$L697*SUMIF(Lists!$E$2:$E$133,'Quarterly Information'!$K697,Exchange_Value)+AF697*$N697*SUMIF(Lists!$E$2:$E$133,'Quarterly Information'!$M697,Exchange_Value)+AF697*$P697*SUMIF(Lists!$E$2:$E$133,'Quarterly Information'!$O697,Exchange_Value)+AF697*$R697*SUMIF(Lists!$E$2:$E$133,'Quarterly Information'!$Q697,Exchange_Value)+AF697*$T697*SUMIF(Lists!$E$2:$E$133,'Quarterly Information'!$S697,Exchange_Value))/1000,AF697*SUMIF(Lists!$E$2:$E$133,$I697,Exchange_Value)/1000),1)</f>
        <v>0</v>
      </c>
    </row>
    <row r="698" spans="1:81" ht="14.1">
      <c r="A698" s="18">
        <v>656</v>
      </c>
      <c r="B698" s="46" t="str">
        <f t="shared" si="406"/>
        <v/>
      </c>
      <c r="C698" s="72"/>
      <c r="D698" s="47"/>
      <c r="E698" s="81"/>
      <c r="F698" s="48"/>
      <c r="G698" s="49"/>
      <c r="H698" s="50"/>
      <c r="I698" s="48"/>
      <c r="J698" s="104"/>
      <c r="K698" s="109"/>
      <c r="L698" s="51"/>
      <c r="M698" s="48"/>
      <c r="N698" s="51"/>
      <c r="O698" s="48"/>
      <c r="P698" s="51"/>
      <c r="Q698" s="69"/>
      <c r="R698" s="51"/>
      <c r="S698" s="69"/>
      <c r="T698" s="110"/>
      <c r="U698" s="107"/>
      <c r="V698" s="48"/>
      <c r="W698" s="52"/>
      <c r="X698" s="48"/>
      <c r="Y698" s="116"/>
      <c r="Z698" s="133"/>
      <c r="AA698" s="131"/>
      <c r="AB698" s="76"/>
      <c r="AC698" s="76"/>
      <c r="AD698" s="76"/>
      <c r="AE698" s="76"/>
      <c r="AF698" s="76"/>
      <c r="AG698" s="145"/>
      <c r="AH698"/>
      <c r="AI698" s="148">
        <f t="shared" si="370"/>
        <v>0</v>
      </c>
      <c r="AJ698" s="148">
        <f t="shared" si="371"/>
        <v>0</v>
      </c>
      <c r="AK698" s="148">
        <f t="shared" si="372"/>
        <v>0</v>
      </c>
      <c r="AL698" s="148">
        <f t="shared" si="373"/>
        <v>0</v>
      </c>
      <c r="AM698" s="148">
        <f t="shared" si="374"/>
        <v>0</v>
      </c>
      <c r="AN698" s="148">
        <f t="shared" si="375"/>
        <v>0</v>
      </c>
      <c r="AO698" s="150"/>
      <c r="AP698" s="149" t="e">
        <f t="shared" si="376"/>
        <v>#DIV/0!</v>
      </c>
      <c r="AQ698" s="149" t="e">
        <f t="shared" si="377"/>
        <v>#DIV/0!</v>
      </c>
      <c r="AR698" s="149" t="e">
        <f t="shared" si="378"/>
        <v>#DIV/0!</v>
      </c>
      <c r="AS698" s="149" t="e">
        <f t="shared" si="379"/>
        <v>#DIV/0!</v>
      </c>
      <c r="AT698" s="149" t="e">
        <f t="shared" si="380"/>
        <v>#DIV/0!</v>
      </c>
      <c r="AU698" s="148">
        <f t="shared" si="381"/>
        <v>0</v>
      </c>
      <c r="AV698" s="149" t="e">
        <f t="shared" si="382"/>
        <v>#DIV/0!</v>
      </c>
      <c r="AW698" s="149" t="e">
        <f t="shared" si="383"/>
        <v>#DIV/0!</v>
      </c>
      <c r="AX698" s="149" t="e">
        <f t="shared" si="384"/>
        <v>#DIV/0!</v>
      </c>
      <c r="AY698" s="149" t="e">
        <f t="shared" si="385"/>
        <v>#DIV/0!</v>
      </c>
      <c r="AZ698" s="149" t="e">
        <f t="shared" si="386"/>
        <v>#DIV/0!</v>
      </c>
      <c r="BA698" s="148">
        <f t="shared" si="387"/>
        <v>0</v>
      </c>
      <c r="BB698" s="149" t="e">
        <f t="shared" si="388"/>
        <v>#DIV/0!</v>
      </c>
      <c r="BC698" s="149" t="e">
        <f t="shared" si="389"/>
        <v>#DIV/0!</v>
      </c>
      <c r="BD698" s="149" t="e">
        <f t="shared" si="390"/>
        <v>#DIV/0!</v>
      </c>
      <c r="BE698" s="149" t="e">
        <f t="shared" si="391"/>
        <v>#DIV/0!</v>
      </c>
      <c r="BF698" s="149" t="e">
        <f t="shared" si="392"/>
        <v>#DIV/0!</v>
      </c>
      <c r="BG698" s="148">
        <f t="shared" si="393"/>
        <v>0</v>
      </c>
      <c r="BH698" s="149" t="e">
        <f t="shared" si="394"/>
        <v>#DIV/0!</v>
      </c>
      <c r="BI698" s="149" t="e">
        <f t="shared" si="395"/>
        <v>#DIV/0!</v>
      </c>
      <c r="BJ698" s="149" t="e">
        <f t="shared" si="396"/>
        <v>#DIV/0!</v>
      </c>
      <c r="BK698" s="149" t="e">
        <f t="shared" si="397"/>
        <v>#DIV/0!</v>
      </c>
      <c r="BL698" s="149" t="e">
        <f t="shared" si="398"/>
        <v>#DIV/0!</v>
      </c>
      <c r="BM698" s="148">
        <f t="shared" si="399"/>
        <v>0</v>
      </c>
      <c r="BN698" s="149" t="e">
        <f t="shared" si="400"/>
        <v>#DIV/0!</v>
      </c>
      <c r="BO698" s="149" t="e">
        <f t="shared" si="401"/>
        <v>#DIV/0!</v>
      </c>
      <c r="BP698" s="149" t="e">
        <f t="shared" si="402"/>
        <v>#DIV/0!</v>
      </c>
      <c r="BQ698" s="149" t="e">
        <f t="shared" si="403"/>
        <v>#DIV/0!</v>
      </c>
      <c r="BR698" s="149" t="e">
        <f t="shared" si="404"/>
        <v>#DIV/0!</v>
      </c>
      <c r="BS698" s="148">
        <f t="shared" si="405"/>
        <v>0</v>
      </c>
      <c r="BT698" s="150"/>
      <c r="BU698" s="150" t="e">
        <f>VLOOKUP(I698,Lists!$D$2:$D$19,1,FALSE)</f>
        <v>#N/A</v>
      </c>
      <c r="BV698" s="150" t="e">
        <f>VLOOKUP($I698,Blends!$B$2:$B$115,1,FALSE)</f>
        <v>#N/A</v>
      </c>
      <c r="BW698" s="150"/>
      <c r="BX698" s="151">
        <f>ROUND(IF($I698="Other HFC Blend",(AA698*$L698*SUMIF(Lists!$E$2:$E$133,'Quarterly Information'!$K698,Exchange_Value)+AA698*$N698*SUMIF(Lists!$E$2:$E$133,'Quarterly Information'!$M698,Exchange_Value)+AA698*$P698*SUMIF(Lists!$E$2:$E$133,'Quarterly Information'!$O698,Exchange_Value)+AA698*$R698*SUMIF(Lists!$E$2:$E$133,'Quarterly Information'!$Q698,Exchange_Value)+AA698*$T698*SUMIF(Lists!$E$2:$E$133,'Quarterly Information'!$S698,Exchange_Value))/1000,AA698*SUMIF(Lists!$E$2:$E$133,$I698,Exchange_Value)/1000),1)</f>
        <v>0</v>
      </c>
      <c r="BY698" s="151">
        <f>ROUND(IF($I698="Other HFC Blend",(AB698*$L698*SUMIF(Lists!$E$2:$E$133,'Quarterly Information'!$K698,Exchange_Value)+AB698*$N698*SUMIF(Lists!$E$2:$E$133,'Quarterly Information'!$M698,Exchange_Value)+AB698*$P698*SUMIF(Lists!$E$2:$E$133,'Quarterly Information'!$O698,Exchange_Value)+AB698*$R698*SUMIF(Lists!$E$2:$E$133,'Quarterly Information'!$Q698,Exchange_Value)+AB698*$T698*SUMIF(Lists!$E$2:$E$133,'Quarterly Information'!$S698,Exchange_Value))/1000,AB698*SUMIF(Lists!$E$2:$E$133,$I698,Exchange_Value)/1000),1)</f>
        <v>0</v>
      </c>
      <c r="BZ698" s="151">
        <f>ROUND(IF($I698="Other HFC Blend",(AC698*$L698*SUMIF(Lists!$E$2:$E$133,'Quarterly Information'!$K698,Exchange_Value)+AC698*$N698*SUMIF(Lists!$E$2:$E$133,'Quarterly Information'!$M698,Exchange_Value)+AC698*$P698*SUMIF(Lists!$E$2:$E$133,'Quarterly Information'!$O698,Exchange_Value)+AC698*$R698*SUMIF(Lists!$E$2:$E$133,'Quarterly Information'!$Q698,Exchange_Value)+AC698*$T698*SUMIF(Lists!$E$2:$E$133,'Quarterly Information'!$S698,Exchange_Value))/1000,AC698*SUMIF(Lists!$E$2:$E$133,$I698,Exchange_Value)/1000),1)</f>
        <v>0</v>
      </c>
      <c r="CA698" s="151">
        <f>ROUND(IF($I698="Other HFC Blend",(AD698*$L698*SUMIF(Lists!$E$2:$E$133,'Quarterly Information'!$K698,Exchange_Value)+AD698*$N698*SUMIF(Lists!$E$2:$E$133,'Quarterly Information'!$M698,Exchange_Value)+AD698*$P698*SUMIF(Lists!$E$2:$E$133,'Quarterly Information'!$O698,Exchange_Value)+AD698*$R698*SUMIF(Lists!$E$2:$E$133,'Quarterly Information'!$Q698,Exchange_Value)+AD698*$T698*SUMIF(Lists!$E$2:$E$133,'Quarterly Information'!$S698,Exchange_Value))/1000,AD698*SUMIF(Lists!$E$2:$E$133,$I698,Exchange_Value)/1000),1)</f>
        <v>0</v>
      </c>
      <c r="CB698" s="151">
        <f>ROUND(IF($I698="Other HFC Blend",(AE698*$L698*SUMIF(Lists!$E$2:$E$133,'Quarterly Information'!$K698,Exchange_Value)+AE698*$N698*SUMIF(Lists!$E$2:$E$133,'Quarterly Information'!$M698,Exchange_Value)+AE698*$P698*SUMIF(Lists!$E$2:$E$133,'Quarterly Information'!$O698,Exchange_Value)+AE698*$R698*SUMIF(Lists!$E$2:$E$133,'Quarterly Information'!$Q698,Exchange_Value)+AE698*$T698*SUMIF(Lists!$E$2:$E$133,'Quarterly Information'!$S698,Exchange_Value))/1000,AE698*SUMIF(Lists!$E$2:$E$133,$I698,Exchange_Value)/1000),1)</f>
        <v>0</v>
      </c>
      <c r="CC698" s="151">
        <f>ROUND(IF($I698="Other HFC Blend",(AF698*$L698*SUMIF(Lists!$E$2:$E$133,'Quarterly Information'!$K698,Exchange_Value)+AF698*$N698*SUMIF(Lists!$E$2:$E$133,'Quarterly Information'!$M698,Exchange_Value)+AF698*$P698*SUMIF(Lists!$E$2:$E$133,'Quarterly Information'!$O698,Exchange_Value)+AF698*$R698*SUMIF(Lists!$E$2:$E$133,'Quarterly Information'!$Q698,Exchange_Value)+AF698*$T698*SUMIF(Lists!$E$2:$E$133,'Quarterly Information'!$S698,Exchange_Value))/1000,AF698*SUMIF(Lists!$E$2:$E$133,$I698,Exchange_Value)/1000),1)</f>
        <v>0</v>
      </c>
    </row>
    <row r="699" spans="1:81" ht="14.1">
      <c r="A699" s="18">
        <v>657</v>
      </c>
      <c r="B699" s="46" t="str">
        <f t="shared" si="406"/>
        <v/>
      </c>
      <c r="C699" s="72"/>
      <c r="D699" s="47"/>
      <c r="E699" s="81"/>
      <c r="F699" s="48"/>
      <c r="G699" s="49"/>
      <c r="H699" s="50"/>
      <c r="I699" s="48"/>
      <c r="J699" s="104"/>
      <c r="K699" s="109"/>
      <c r="L699" s="51"/>
      <c r="M699" s="48"/>
      <c r="N699" s="51"/>
      <c r="O699" s="48"/>
      <c r="P699" s="51"/>
      <c r="Q699" s="69"/>
      <c r="R699" s="51"/>
      <c r="S699" s="69"/>
      <c r="T699" s="110"/>
      <c r="U699" s="107"/>
      <c r="V699" s="48"/>
      <c r="W699" s="52"/>
      <c r="X699" s="48"/>
      <c r="Y699" s="116"/>
      <c r="Z699" s="133"/>
      <c r="AA699" s="131"/>
      <c r="AB699" s="76"/>
      <c r="AC699" s="76"/>
      <c r="AD699" s="76"/>
      <c r="AE699" s="76"/>
      <c r="AF699" s="76"/>
      <c r="AG699" s="145"/>
      <c r="AH699"/>
      <c r="AI699" s="148">
        <f t="shared" si="370"/>
        <v>0</v>
      </c>
      <c r="AJ699" s="148">
        <f t="shared" si="371"/>
        <v>0</v>
      </c>
      <c r="AK699" s="148">
        <f t="shared" si="372"/>
        <v>0</v>
      </c>
      <c r="AL699" s="148">
        <f t="shared" si="373"/>
        <v>0</v>
      </c>
      <c r="AM699" s="148">
        <f t="shared" si="374"/>
        <v>0</v>
      </c>
      <c r="AN699" s="148">
        <f t="shared" si="375"/>
        <v>0</v>
      </c>
      <c r="AO699" s="150"/>
      <c r="AP699" s="149" t="e">
        <f t="shared" si="376"/>
        <v>#DIV/0!</v>
      </c>
      <c r="AQ699" s="149" t="e">
        <f t="shared" si="377"/>
        <v>#DIV/0!</v>
      </c>
      <c r="AR699" s="149" t="e">
        <f t="shared" si="378"/>
        <v>#DIV/0!</v>
      </c>
      <c r="AS699" s="149" t="e">
        <f t="shared" si="379"/>
        <v>#DIV/0!</v>
      </c>
      <c r="AT699" s="149" t="e">
        <f t="shared" si="380"/>
        <v>#DIV/0!</v>
      </c>
      <c r="AU699" s="148">
        <f t="shared" si="381"/>
        <v>0</v>
      </c>
      <c r="AV699" s="149" t="e">
        <f t="shared" si="382"/>
        <v>#DIV/0!</v>
      </c>
      <c r="AW699" s="149" t="e">
        <f t="shared" si="383"/>
        <v>#DIV/0!</v>
      </c>
      <c r="AX699" s="149" t="e">
        <f t="shared" si="384"/>
        <v>#DIV/0!</v>
      </c>
      <c r="AY699" s="149" t="e">
        <f t="shared" si="385"/>
        <v>#DIV/0!</v>
      </c>
      <c r="AZ699" s="149" t="e">
        <f t="shared" si="386"/>
        <v>#DIV/0!</v>
      </c>
      <c r="BA699" s="148">
        <f t="shared" si="387"/>
        <v>0</v>
      </c>
      <c r="BB699" s="149" t="e">
        <f t="shared" si="388"/>
        <v>#DIV/0!</v>
      </c>
      <c r="BC699" s="149" t="e">
        <f t="shared" si="389"/>
        <v>#DIV/0!</v>
      </c>
      <c r="BD699" s="149" t="e">
        <f t="shared" si="390"/>
        <v>#DIV/0!</v>
      </c>
      <c r="BE699" s="149" t="e">
        <f t="shared" si="391"/>
        <v>#DIV/0!</v>
      </c>
      <c r="BF699" s="149" t="e">
        <f t="shared" si="392"/>
        <v>#DIV/0!</v>
      </c>
      <c r="BG699" s="148">
        <f t="shared" si="393"/>
        <v>0</v>
      </c>
      <c r="BH699" s="149" t="e">
        <f t="shared" si="394"/>
        <v>#DIV/0!</v>
      </c>
      <c r="BI699" s="149" t="e">
        <f t="shared" si="395"/>
        <v>#DIV/0!</v>
      </c>
      <c r="BJ699" s="149" t="e">
        <f t="shared" si="396"/>
        <v>#DIV/0!</v>
      </c>
      <c r="BK699" s="149" t="e">
        <f t="shared" si="397"/>
        <v>#DIV/0!</v>
      </c>
      <c r="BL699" s="149" t="e">
        <f t="shared" si="398"/>
        <v>#DIV/0!</v>
      </c>
      <c r="BM699" s="148">
        <f t="shared" si="399"/>
        <v>0</v>
      </c>
      <c r="BN699" s="149" t="e">
        <f t="shared" si="400"/>
        <v>#DIV/0!</v>
      </c>
      <c r="BO699" s="149" t="e">
        <f t="shared" si="401"/>
        <v>#DIV/0!</v>
      </c>
      <c r="BP699" s="149" t="e">
        <f t="shared" si="402"/>
        <v>#DIV/0!</v>
      </c>
      <c r="BQ699" s="149" t="e">
        <f t="shared" si="403"/>
        <v>#DIV/0!</v>
      </c>
      <c r="BR699" s="149" t="e">
        <f t="shared" si="404"/>
        <v>#DIV/0!</v>
      </c>
      <c r="BS699" s="148">
        <f t="shared" si="405"/>
        <v>0</v>
      </c>
      <c r="BT699" s="150"/>
      <c r="BU699" s="150" t="e">
        <f>VLOOKUP(I699,Lists!$D$2:$D$19,1,FALSE)</f>
        <v>#N/A</v>
      </c>
      <c r="BV699" s="150" t="e">
        <f>VLOOKUP($I699,Blends!$B$2:$B$115,1,FALSE)</f>
        <v>#N/A</v>
      </c>
      <c r="BW699" s="150"/>
      <c r="BX699" s="151">
        <f>ROUND(IF($I699="Other HFC Blend",(AA699*$L699*SUMIF(Lists!$E$2:$E$133,'Quarterly Information'!$K699,Exchange_Value)+AA699*$N699*SUMIF(Lists!$E$2:$E$133,'Quarterly Information'!$M699,Exchange_Value)+AA699*$P699*SUMIF(Lists!$E$2:$E$133,'Quarterly Information'!$O699,Exchange_Value)+AA699*$R699*SUMIF(Lists!$E$2:$E$133,'Quarterly Information'!$Q699,Exchange_Value)+AA699*$T699*SUMIF(Lists!$E$2:$E$133,'Quarterly Information'!$S699,Exchange_Value))/1000,AA699*SUMIF(Lists!$E$2:$E$133,$I699,Exchange_Value)/1000),1)</f>
        <v>0</v>
      </c>
      <c r="BY699" s="151">
        <f>ROUND(IF($I699="Other HFC Blend",(AB699*$L699*SUMIF(Lists!$E$2:$E$133,'Quarterly Information'!$K699,Exchange_Value)+AB699*$N699*SUMIF(Lists!$E$2:$E$133,'Quarterly Information'!$M699,Exchange_Value)+AB699*$P699*SUMIF(Lists!$E$2:$E$133,'Quarterly Information'!$O699,Exchange_Value)+AB699*$R699*SUMIF(Lists!$E$2:$E$133,'Quarterly Information'!$Q699,Exchange_Value)+AB699*$T699*SUMIF(Lists!$E$2:$E$133,'Quarterly Information'!$S699,Exchange_Value))/1000,AB699*SUMIF(Lists!$E$2:$E$133,$I699,Exchange_Value)/1000),1)</f>
        <v>0</v>
      </c>
      <c r="BZ699" s="151">
        <f>ROUND(IF($I699="Other HFC Blend",(AC699*$L699*SUMIF(Lists!$E$2:$E$133,'Quarterly Information'!$K699,Exchange_Value)+AC699*$N699*SUMIF(Lists!$E$2:$E$133,'Quarterly Information'!$M699,Exchange_Value)+AC699*$P699*SUMIF(Lists!$E$2:$E$133,'Quarterly Information'!$O699,Exchange_Value)+AC699*$R699*SUMIF(Lists!$E$2:$E$133,'Quarterly Information'!$Q699,Exchange_Value)+AC699*$T699*SUMIF(Lists!$E$2:$E$133,'Quarterly Information'!$S699,Exchange_Value))/1000,AC699*SUMIF(Lists!$E$2:$E$133,$I699,Exchange_Value)/1000),1)</f>
        <v>0</v>
      </c>
      <c r="CA699" s="151">
        <f>ROUND(IF($I699="Other HFC Blend",(AD699*$L699*SUMIF(Lists!$E$2:$E$133,'Quarterly Information'!$K699,Exchange_Value)+AD699*$N699*SUMIF(Lists!$E$2:$E$133,'Quarterly Information'!$M699,Exchange_Value)+AD699*$P699*SUMIF(Lists!$E$2:$E$133,'Quarterly Information'!$O699,Exchange_Value)+AD699*$R699*SUMIF(Lists!$E$2:$E$133,'Quarterly Information'!$Q699,Exchange_Value)+AD699*$T699*SUMIF(Lists!$E$2:$E$133,'Quarterly Information'!$S699,Exchange_Value))/1000,AD699*SUMIF(Lists!$E$2:$E$133,$I699,Exchange_Value)/1000),1)</f>
        <v>0</v>
      </c>
      <c r="CB699" s="151">
        <f>ROUND(IF($I699="Other HFC Blend",(AE699*$L699*SUMIF(Lists!$E$2:$E$133,'Quarterly Information'!$K699,Exchange_Value)+AE699*$N699*SUMIF(Lists!$E$2:$E$133,'Quarterly Information'!$M699,Exchange_Value)+AE699*$P699*SUMIF(Lists!$E$2:$E$133,'Quarterly Information'!$O699,Exchange_Value)+AE699*$R699*SUMIF(Lists!$E$2:$E$133,'Quarterly Information'!$Q699,Exchange_Value)+AE699*$T699*SUMIF(Lists!$E$2:$E$133,'Quarterly Information'!$S699,Exchange_Value))/1000,AE699*SUMIF(Lists!$E$2:$E$133,$I699,Exchange_Value)/1000),1)</f>
        <v>0</v>
      </c>
      <c r="CC699" s="151">
        <f>ROUND(IF($I699="Other HFC Blend",(AF699*$L699*SUMIF(Lists!$E$2:$E$133,'Quarterly Information'!$K699,Exchange_Value)+AF699*$N699*SUMIF(Lists!$E$2:$E$133,'Quarterly Information'!$M699,Exchange_Value)+AF699*$P699*SUMIF(Lists!$E$2:$E$133,'Quarterly Information'!$O699,Exchange_Value)+AF699*$R699*SUMIF(Lists!$E$2:$E$133,'Quarterly Information'!$Q699,Exchange_Value)+AF699*$T699*SUMIF(Lists!$E$2:$E$133,'Quarterly Information'!$S699,Exchange_Value))/1000,AF699*SUMIF(Lists!$E$2:$E$133,$I699,Exchange_Value)/1000),1)</f>
        <v>0</v>
      </c>
    </row>
    <row r="700" spans="1:81" ht="14.1">
      <c r="A700" s="18">
        <v>658</v>
      </c>
      <c r="B700" s="46" t="str">
        <f t="shared" si="406"/>
        <v/>
      </c>
      <c r="C700" s="72"/>
      <c r="D700" s="47"/>
      <c r="E700" s="81"/>
      <c r="F700" s="48"/>
      <c r="G700" s="49"/>
      <c r="H700" s="50"/>
      <c r="I700" s="48"/>
      <c r="J700" s="104"/>
      <c r="K700" s="109"/>
      <c r="L700" s="51"/>
      <c r="M700" s="48"/>
      <c r="N700" s="51"/>
      <c r="O700" s="48"/>
      <c r="P700" s="51"/>
      <c r="Q700" s="69"/>
      <c r="R700" s="51"/>
      <c r="S700" s="69"/>
      <c r="T700" s="110"/>
      <c r="U700" s="107"/>
      <c r="V700" s="48"/>
      <c r="W700" s="52"/>
      <c r="X700" s="48"/>
      <c r="Y700" s="116"/>
      <c r="Z700" s="133"/>
      <c r="AA700" s="131"/>
      <c r="AB700" s="76"/>
      <c r="AC700" s="76"/>
      <c r="AD700" s="76"/>
      <c r="AE700" s="76"/>
      <c r="AF700" s="76"/>
      <c r="AG700" s="145"/>
      <c r="AH700"/>
      <c r="AI700" s="148">
        <f t="shared" si="370"/>
        <v>0</v>
      </c>
      <c r="AJ700" s="148">
        <f t="shared" si="371"/>
        <v>0</v>
      </c>
      <c r="AK700" s="148">
        <f t="shared" si="372"/>
        <v>0</v>
      </c>
      <c r="AL700" s="148">
        <f t="shared" si="373"/>
        <v>0</v>
      </c>
      <c r="AM700" s="148">
        <f t="shared" si="374"/>
        <v>0</v>
      </c>
      <c r="AN700" s="148">
        <f t="shared" si="375"/>
        <v>0</v>
      </c>
      <c r="AO700" s="150"/>
      <c r="AP700" s="149" t="e">
        <f t="shared" si="376"/>
        <v>#DIV/0!</v>
      </c>
      <c r="AQ700" s="149" t="e">
        <f t="shared" si="377"/>
        <v>#DIV/0!</v>
      </c>
      <c r="AR700" s="149" t="e">
        <f t="shared" si="378"/>
        <v>#DIV/0!</v>
      </c>
      <c r="AS700" s="149" t="e">
        <f t="shared" si="379"/>
        <v>#DIV/0!</v>
      </c>
      <c r="AT700" s="149" t="e">
        <f t="shared" si="380"/>
        <v>#DIV/0!</v>
      </c>
      <c r="AU700" s="148">
        <f t="shared" si="381"/>
        <v>0</v>
      </c>
      <c r="AV700" s="149" t="e">
        <f t="shared" si="382"/>
        <v>#DIV/0!</v>
      </c>
      <c r="AW700" s="149" t="e">
        <f t="shared" si="383"/>
        <v>#DIV/0!</v>
      </c>
      <c r="AX700" s="149" t="e">
        <f t="shared" si="384"/>
        <v>#DIV/0!</v>
      </c>
      <c r="AY700" s="149" t="e">
        <f t="shared" si="385"/>
        <v>#DIV/0!</v>
      </c>
      <c r="AZ700" s="149" t="e">
        <f t="shared" si="386"/>
        <v>#DIV/0!</v>
      </c>
      <c r="BA700" s="148">
        <f t="shared" si="387"/>
        <v>0</v>
      </c>
      <c r="BB700" s="149" t="e">
        <f t="shared" si="388"/>
        <v>#DIV/0!</v>
      </c>
      <c r="BC700" s="149" t="e">
        <f t="shared" si="389"/>
        <v>#DIV/0!</v>
      </c>
      <c r="BD700" s="149" t="e">
        <f t="shared" si="390"/>
        <v>#DIV/0!</v>
      </c>
      <c r="BE700" s="149" t="e">
        <f t="shared" si="391"/>
        <v>#DIV/0!</v>
      </c>
      <c r="BF700" s="149" t="e">
        <f t="shared" si="392"/>
        <v>#DIV/0!</v>
      </c>
      <c r="BG700" s="148">
        <f t="shared" si="393"/>
        <v>0</v>
      </c>
      <c r="BH700" s="149" t="e">
        <f t="shared" si="394"/>
        <v>#DIV/0!</v>
      </c>
      <c r="BI700" s="149" t="e">
        <f t="shared" si="395"/>
        <v>#DIV/0!</v>
      </c>
      <c r="BJ700" s="149" t="e">
        <f t="shared" si="396"/>
        <v>#DIV/0!</v>
      </c>
      <c r="BK700" s="149" t="e">
        <f t="shared" si="397"/>
        <v>#DIV/0!</v>
      </c>
      <c r="BL700" s="149" t="e">
        <f t="shared" si="398"/>
        <v>#DIV/0!</v>
      </c>
      <c r="BM700" s="148">
        <f t="shared" si="399"/>
        <v>0</v>
      </c>
      <c r="BN700" s="149" t="e">
        <f t="shared" si="400"/>
        <v>#DIV/0!</v>
      </c>
      <c r="BO700" s="149" t="e">
        <f t="shared" si="401"/>
        <v>#DIV/0!</v>
      </c>
      <c r="BP700" s="149" t="e">
        <f t="shared" si="402"/>
        <v>#DIV/0!</v>
      </c>
      <c r="BQ700" s="149" t="e">
        <f t="shared" si="403"/>
        <v>#DIV/0!</v>
      </c>
      <c r="BR700" s="149" t="e">
        <f t="shared" si="404"/>
        <v>#DIV/0!</v>
      </c>
      <c r="BS700" s="148">
        <f t="shared" si="405"/>
        <v>0</v>
      </c>
      <c r="BT700" s="150"/>
      <c r="BU700" s="150" t="e">
        <f>VLOOKUP(I700,Lists!$D$2:$D$19,1,FALSE)</f>
        <v>#N/A</v>
      </c>
      <c r="BV700" s="150" t="e">
        <f>VLOOKUP($I700,Blends!$B$2:$B$115,1,FALSE)</f>
        <v>#N/A</v>
      </c>
      <c r="BW700" s="150"/>
      <c r="BX700" s="151">
        <f>ROUND(IF($I700="Other HFC Blend",(AA700*$L700*SUMIF(Lists!$E$2:$E$133,'Quarterly Information'!$K700,Exchange_Value)+AA700*$N700*SUMIF(Lists!$E$2:$E$133,'Quarterly Information'!$M700,Exchange_Value)+AA700*$P700*SUMIF(Lists!$E$2:$E$133,'Quarterly Information'!$O700,Exchange_Value)+AA700*$R700*SUMIF(Lists!$E$2:$E$133,'Quarterly Information'!$Q700,Exchange_Value)+AA700*$T700*SUMIF(Lists!$E$2:$E$133,'Quarterly Information'!$S700,Exchange_Value))/1000,AA700*SUMIF(Lists!$E$2:$E$133,$I700,Exchange_Value)/1000),1)</f>
        <v>0</v>
      </c>
      <c r="BY700" s="151">
        <f>ROUND(IF($I700="Other HFC Blend",(AB700*$L700*SUMIF(Lists!$E$2:$E$133,'Quarterly Information'!$K700,Exchange_Value)+AB700*$N700*SUMIF(Lists!$E$2:$E$133,'Quarterly Information'!$M700,Exchange_Value)+AB700*$P700*SUMIF(Lists!$E$2:$E$133,'Quarterly Information'!$O700,Exchange_Value)+AB700*$R700*SUMIF(Lists!$E$2:$E$133,'Quarterly Information'!$Q700,Exchange_Value)+AB700*$T700*SUMIF(Lists!$E$2:$E$133,'Quarterly Information'!$S700,Exchange_Value))/1000,AB700*SUMIF(Lists!$E$2:$E$133,$I700,Exchange_Value)/1000),1)</f>
        <v>0</v>
      </c>
      <c r="BZ700" s="151">
        <f>ROUND(IF($I700="Other HFC Blend",(AC700*$L700*SUMIF(Lists!$E$2:$E$133,'Quarterly Information'!$K700,Exchange_Value)+AC700*$N700*SUMIF(Lists!$E$2:$E$133,'Quarterly Information'!$M700,Exchange_Value)+AC700*$P700*SUMIF(Lists!$E$2:$E$133,'Quarterly Information'!$O700,Exchange_Value)+AC700*$R700*SUMIF(Lists!$E$2:$E$133,'Quarterly Information'!$Q700,Exchange_Value)+AC700*$T700*SUMIF(Lists!$E$2:$E$133,'Quarterly Information'!$S700,Exchange_Value))/1000,AC700*SUMIF(Lists!$E$2:$E$133,$I700,Exchange_Value)/1000),1)</f>
        <v>0</v>
      </c>
      <c r="CA700" s="151">
        <f>ROUND(IF($I700="Other HFC Blend",(AD700*$L700*SUMIF(Lists!$E$2:$E$133,'Quarterly Information'!$K700,Exchange_Value)+AD700*$N700*SUMIF(Lists!$E$2:$E$133,'Quarterly Information'!$M700,Exchange_Value)+AD700*$P700*SUMIF(Lists!$E$2:$E$133,'Quarterly Information'!$O700,Exchange_Value)+AD700*$R700*SUMIF(Lists!$E$2:$E$133,'Quarterly Information'!$Q700,Exchange_Value)+AD700*$T700*SUMIF(Lists!$E$2:$E$133,'Quarterly Information'!$S700,Exchange_Value))/1000,AD700*SUMIF(Lists!$E$2:$E$133,$I700,Exchange_Value)/1000),1)</f>
        <v>0</v>
      </c>
      <c r="CB700" s="151">
        <f>ROUND(IF($I700="Other HFC Blend",(AE700*$L700*SUMIF(Lists!$E$2:$E$133,'Quarterly Information'!$K700,Exchange_Value)+AE700*$N700*SUMIF(Lists!$E$2:$E$133,'Quarterly Information'!$M700,Exchange_Value)+AE700*$P700*SUMIF(Lists!$E$2:$E$133,'Quarterly Information'!$O700,Exchange_Value)+AE700*$R700*SUMIF(Lists!$E$2:$E$133,'Quarterly Information'!$Q700,Exchange_Value)+AE700*$T700*SUMIF(Lists!$E$2:$E$133,'Quarterly Information'!$S700,Exchange_Value))/1000,AE700*SUMIF(Lists!$E$2:$E$133,$I700,Exchange_Value)/1000),1)</f>
        <v>0</v>
      </c>
      <c r="CC700" s="151">
        <f>ROUND(IF($I700="Other HFC Blend",(AF700*$L700*SUMIF(Lists!$E$2:$E$133,'Quarterly Information'!$K700,Exchange_Value)+AF700*$N700*SUMIF(Lists!$E$2:$E$133,'Quarterly Information'!$M700,Exchange_Value)+AF700*$P700*SUMIF(Lists!$E$2:$E$133,'Quarterly Information'!$O700,Exchange_Value)+AF700*$R700*SUMIF(Lists!$E$2:$E$133,'Quarterly Information'!$Q700,Exchange_Value)+AF700*$T700*SUMIF(Lists!$E$2:$E$133,'Quarterly Information'!$S700,Exchange_Value))/1000,AF700*SUMIF(Lists!$E$2:$E$133,$I700,Exchange_Value)/1000),1)</f>
        <v>0</v>
      </c>
    </row>
    <row r="701" spans="1:81" ht="14.1">
      <c r="A701" s="18">
        <v>659</v>
      </c>
      <c r="B701" s="46" t="str">
        <f t="shared" si="406"/>
        <v/>
      </c>
      <c r="C701" s="72"/>
      <c r="D701" s="47"/>
      <c r="E701" s="81"/>
      <c r="F701" s="48"/>
      <c r="G701" s="49"/>
      <c r="H701" s="50"/>
      <c r="I701" s="48"/>
      <c r="J701" s="104"/>
      <c r="K701" s="109"/>
      <c r="L701" s="51"/>
      <c r="M701" s="48"/>
      <c r="N701" s="51"/>
      <c r="O701" s="48"/>
      <c r="P701" s="51"/>
      <c r="Q701" s="69"/>
      <c r="R701" s="51"/>
      <c r="S701" s="69"/>
      <c r="T701" s="110"/>
      <c r="U701" s="107"/>
      <c r="V701" s="48"/>
      <c r="W701" s="52"/>
      <c r="X701" s="48"/>
      <c r="Y701" s="116"/>
      <c r="Z701" s="133"/>
      <c r="AA701" s="131"/>
      <c r="AB701" s="76"/>
      <c r="AC701" s="76"/>
      <c r="AD701" s="76"/>
      <c r="AE701" s="76"/>
      <c r="AF701" s="76"/>
      <c r="AG701" s="145"/>
      <c r="AH701"/>
      <c r="AI701" s="148">
        <f t="shared" si="370"/>
        <v>0</v>
      </c>
      <c r="AJ701" s="148">
        <f t="shared" si="371"/>
        <v>0</v>
      </c>
      <c r="AK701" s="148">
        <f t="shared" si="372"/>
        <v>0</v>
      </c>
      <c r="AL701" s="148">
        <f t="shared" si="373"/>
        <v>0</v>
      </c>
      <c r="AM701" s="148">
        <f t="shared" si="374"/>
        <v>0</v>
      </c>
      <c r="AN701" s="148">
        <f t="shared" si="375"/>
        <v>0</v>
      </c>
      <c r="AO701" s="150"/>
      <c r="AP701" s="149" t="e">
        <f t="shared" si="376"/>
        <v>#DIV/0!</v>
      </c>
      <c r="AQ701" s="149" t="e">
        <f t="shared" si="377"/>
        <v>#DIV/0!</v>
      </c>
      <c r="AR701" s="149" t="e">
        <f t="shared" si="378"/>
        <v>#DIV/0!</v>
      </c>
      <c r="AS701" s="149" t="e">
        <f t="shared" si="379"/>
        <v>#DIV/0!</v>
      </c>
      <c r="AT701" s="149" t="e">
        <f t="shared" si="380"/>
        <v>#DIV/0!</v>
      </c>
      <c r="AU701" s="148">
        <f t="shared" si="381"/>
        <v>0</v>
      </c>
      <c r="AV701" s="149" t="e">
        <f t="shared" si="382"/>
        <v>#DIV/0!</v>
      </c>
      <c r="AW701" s="149" t="e">
        <f t="shared" si="383"/>
        <v>#DIV/0!</v>
      </c>
      <c r="AX701" s="149" t="e">
        <f t="shared" si="384"/>
        <v>#DIV/0!</v>
      </c>
      <c r="AY701" s="149" t="e">
        <f t="shared" si="385"/>
        <v>#DIV/0!</v>
      </c>
      <c r="AZ701" s="149" t="e">
        <f t="shared" si="386"/>
        <v>#DIV/0!</v>
      </c>
      <c r="BA701" s="148">
        <f t="shared" si="387"/>
        <v>0</v>
      </c>
      <c r="BB701" s="149" t="e">
        <f t="shared" si="388"/>
        <v>#DIV/0!</v>
      </c>
      <c r="BC701" s="149" t="e">
        <f t="shared" si="389"/>
        <v>#DIV/0!</v>
      </c>
      <c r="BD701" s="149" t="e">
        <f t="shared" si="390"/>
        <v>#DIV/0!</v>
      </c>
      <c r="BE701" s="149" t="e">
        <f t="shared" si="391"/>
        <v>#DIV/0!</v>
      </c>
      <c r="BF701" s="149" t="e">
        <f t="shared" si="392"/>
        <v>#DIV/0!</v>
      </c>
      <c r="BG701" s="148">
        <f t="shared" si="393"/>
        <v>0</v>
      </c>
      <c r="BH701" s="149" t="e">
        <f t="shared" si="394"/>
        <v>#DIV/0!</v>
      </c>
      <c r="BI701" s="149" t="e">
        <f t="shared" si="395"/>
        <v>#DIV/0!</v>
      </c>
      <c r="BJ701" s="149" t="e">
        <f t="shared" si="396"/>
        <v>#DIV/0!</v>
      </c>
      <c r="BK701" s="149" t="e">
        <f t="shared" si="397"/>
        <v>#DIV/0!</v>
      </c>
      <c r="BL701" s="149" t="e">
        <f t="shared" si="398"/>
        <v>#DIV/0!</v>
      </c>
      <c r="BM701" s="148">
        <f t="shared" si="399"/>
        <v>0</v>
      </c>
      <c r="BN701" s="149" t="e">
        <f t="shared" si="400"/>
        <v>#DIV/0!</v>
      </c>
      <c r="BO701" s="149" t="e">
        <f t="shared" si="401"/>
        <v>#DIV/0!</v>
      </c>
      <c r="BP701" s="149" t="e">
        <f t="shared" si="402"/>
        <v>#DIV/0!</v>
      </c>
      <c r="BQ701" s="149" t="e">
        <f t="shared" si="403"/>
        <v>#DIV/0!</v>
      </c>
      <c r="BR701" s="149" t="e">
        <f t="shared" si="404"/>
        <v>#DIV/0!</v>
      </c>
      <c r="BS701" s="148">
        <f t="shared" si="405"/>
        <v>0</v>
      </c>
      <c r="BT701" s="150"/>
      <c r="BU701" s="150" t="e">
        <f>VLOOKUP(I701,Lists!$D$2:$D$19,1,FALSE)</f>
        <v>#N/A</v>
      </c>
      <c r="BV701" s="150" t="e">
        <f>VLOOKUP($I701,Blends!$B$2:$B$115,1,FALSE)</f>
        <v>#N/A</v>
      </c>
      <c r="BW701" s="150"/>
      <c r="BX701" s="151">
        <f>ROUND(IF($I701="Other HFC Blend",(AA701*$L701*SUMIF(Lists!$E$2:$E$133,'Quarterly Information'!$K701,Exchange_Value)+AA701*$N701*SUMIF(Lists!$E$2:$E$133,'Quarterly Information'!$M701,Exchange_Value)+AA701*$P701*SUMIF(Lists!$E$2:$E$133,'Quarterly Information'!$O701,Exchange_Value)+AA701*$R701*SUMIF(Lists!$E$2:$E$133,'Quarterly Information'!$Q701,Exchange_Value)+AA701*$T701*SUMIF(Lists!$E$2:$E$133,'Quarterly Information'!$S701,Exchange_Value))/1000,AA701*SUMIF(Lists!$E$2:$E$133,$I701,Exchange_Value)/1000),1)</f>
        <v>0</v>
      </c>
      <c r="BY701" s="151">
        <f>ROUND(IF($I701="Other HFC Blend",(AB701*$L701*SUMIF(Lists!$E$2:$E$133,'Quarterly Information'!$K701,Exchange_Value)+AB701*$N701*SUMIF(Lists!$E$2:$E$133,'Quarterly Information'!$M701,Exchange_Value)+AB701*$P701*SUMIF(Lists!$E$2:$E$133,'Quarterly Information'!$O701,Exchange_Value)+AB701*$R701*SUMIF(Lists!$E$2:$E$133,'Quarterly Information'!$Q701,Exchange_Value)+AB701*$T701*SUMIF(Lists!$E$2:$E$133,'Quarterly Information'!$S701,Exchange_Value))/1000,AB701*SUMIF(Lists!$E$2:$E$133,$I701,Exchange_Value)/1000),1)</f>
        <v>0</v>
      </c>
      <c r="BZ701" s="151">
        <f>ROUND(IF($I701="Other HFC Blend",(AC701*$L701*SUMIF(Lists!$E$2:$E$133,'Quarterly Information'!$K701,Exchange_Value)+AC701*$N701*SUMIF(Lists!$E$2:$E$133,'Quarterly Information'!$M701,Exchange_Value)+AC701*$P701*SUMIF(Lists!$E$2:$E$133,'Quarterly Information'!$O701,Exchange_Value)+AC701*$R701*SUMIF(Lists!$E$2:$E$133,'Quarterly Information'!$Q701,Exchange_Value)+AC701*$T701*SUMIF(Lists!$E$2:$E$133,'Quarterly Information'!$S701,Exchange_Value))/1000,AC701*SUMIF(Lists!$E$2:$E$133,$I701,Exchange_Value)/1000),1)</f>
        <v>0</v>
      </c>
      <c r="CA701" s="151">
        <f>ROUND(IF($I701="Other HFC Blend",(AD701*$L701*SUMIF(Lists!$E$2:$E$133,'Quarterly Information'!$K701,Exchange_Value)+AD701*$N701*SUMIF(Lists!$E$2:$E$133,'Quarterly Information'!$M701,Exchange_Value)+AD701*$P701*SUMIF(Lists!$E$2:$E$133,'Quarterly Information'!$O701,Exchange_Value)+AD701*$R701*SUMIF(Lists!$E$2:$E$133,'Quarterly Information'!$Q701,Exchange_Value)+AD701*$T701*SUMIF(Lists!$E$2:$E$133,'Quarterly Information'!$S701,Exchange_Value))/1000,AD701*SUMIF(Lists!$E$2:$E$133,$I701,Exchange_Value)/1000),1)</f>
        <v>0</v>
      </c>
      <c r="CB701" s="151">
        <f>ROUND(IF($I701="Other HFC Blend",(AE701*$L701*SUMIF(Lists!$E$2:$E$133,'Quarterly Information'!$K701,Exchange_Value)+AE701*$N701*SUMIF(Lists!$E$2:$E$133,'Quarterly Information'!$M701,Exchange_Value)+AE701*$P701*SUMIF(Lists!$E$2:$E$133,'Quarterly Information'!$O701,Exchange_Value)+AE701*$R701*SUMIF(Lists!$E$2:$E$133,'Quarterly Information'!$Q701,Exchange_Value)+AE701*$T701*SUMIF(Lists!$E$2:$E$133,'Quarterly Information'!$S701,Exchange_Value))/1000,AE701*SUMIF(Lists!$E$2:$E$133,$I701,Exchange_Value)/1000),1)</f>
        <v>0</v>
      </c>
      <c r="CC701" s="151">
        <f>ROUND(IF($I701="Other HFC Blend",(AF701*$L701*SUMIF(Lists!$E$2:$E$133,'Quarterly Information'!$K701,Exchange_Value)+AF701*$N701*SUMIF(Lists!$E$2:$E$133,'Quarterly Information'!$M701,Exchange_Value)+AF701*$P701*SUMIF(Lists!$E$2:$E$133,'Quarterly Information'!$O701,Exchange_Value)+AF701*$R701*SUMIF(Lists!$E$2:$E$133,'Quarterly Information'!$Q701,Exchange_Value)+AF701*$T701*SUMIF(Lists!$E$2:$E$133,'Quarterly Information'!$S701,Exchange_Value))/1000,AF701*SUMIF(Lists!$E$2:$E$133,$I701,Exchange_Value)/1000),1)</f>
        <v>0</v>
      </c>
    </row>
    <row r="702" spans="1:81" ht="14.1">
      <c r="A702" s="18">
        <v>660</v>
      </c>
      <c r="B702" s="46" t="str">
        <f t="shared" si="406"/>
        <v/>
      </c>
      <c r="C702" s="72"/>
      <c r="D702" s="47"/>
      <c r="E702" s="81"/>
      <c r="F702" s="48"/>
      <c r="G702" s="49"/>
      <c r="H702" s="50"/>
      <c r="I702" s="48"/>
      <c r="J702" s="104"/>
      <c r="K702" s="109"/>
      <c r="L702" s="51"/>
      <c r="M702" s="48"/>
      <c r="N702" s="51"/>
      <c r="O702" s="48"/>
      <c r="P702" s="51"/>
      <c r="Q702" s="69"/>
      <c r="R702" s="51"/>
      <c r="S702" s="69"/>
      <c r="T702" s="110"/>
      <c r="U702" s="107"/>
      <c r="V702" s="48"/>
      <c r="W702" s="52"/>
      <c r="X702" s="48"/>
      <c r="Y702" s="116"/>
      <c r="Z702" s="133"/>
      <c r="AA702" s="131"/>
      <c r="AB702" s="76"/>
      <c r="AC702" s="76"/>
      <c r="AD702" s="76"/>
      <c r="AE702" s="76"/>
      <c r="AF702" s="76"/>
      <c r="AG702" s="145"/>
      <c r="AH702"/>
      <c r="AI702" s="148">
        <f t="shared" si="370"/>
        <v>0</v>
      </c>
      <c r="AJ702" s="148">
        <f t="shared" si="371"/>
        <v>0</v>
      </c>
      <c r="AK702" s="148">
        <f t="shared" si="372"/>
        <v>0</v>
      </c>
      <c r="AL702" s="148">
        <f t="shared" si="373"/>
        <v>0</v>
      </c>
      <c r="AM702" s="148">
        <f t="shared" si="374"/>
        <v>0</v>
      </c>
      <c r="AN702" s="148">
        <f t="shared" si="375"/>
        <v>0</v>
      </c>
      <c r="AO702" s="150"/>
      <c r="AP702" s="149" t="e">
        <f t="shared" si="376"/>
        <v>#DIV/0!</v>
      </c>
      <c r="AQ702" s="149" t="e">
        <f t="shared" si="377"/>
        <v>#DIV/0!</v>
      </c>
      <c r="AR702" s="149" t="e">
        <f t="shared" si="378"/>
        <v>#DIV/0!</v>
      </c>
      <c r="AS702" s="149" t="e">
        <f t="shared" si="379"/>
        <v>#DIV/0!</v>
      </c>
      <c r="AT702" s="149" t="e">
        <f t="shared" si="380"/>
        <v>#DIV/0!</v>
      </c>
      <c r="AU702" s="148">
        <f t="shared" si="381"/>
        <v>0</v>
      </c>
      <c r="AV702" s="149" t="e">
        <f t="shared" si="382"/>
        <v>#DIV/0!</v>
      </c>
      <c r="AW702" s="149" t="e">
        <f t="shared" si="383"/>
        <v>#DIV/0!</v>
      </c>
      <c r="AX702" s="149" t="e">
        <f t="shared" si="384"/>
        <v>#DIV/0!</v>
      </c>
      <c r="AY702" s="149" t="e">
        <f t="shared" si="385"/>
        <v>#DIV/0!</v>
      </c>
      <c r="AZ702" s="149" t="e">
        <f t="shared" si="386"/>
        <v>#DIV/0!</v>
      </c>
      <c r="BA702" s="148">
        <f t="shared" si="387"/>
        <v>0</v>
      </c>
      <c r="BB702" s="149" t="e">
        <f t="shared" si="388"/>
        <v>#DIV/0!</v>
      </c>
      <c r="BC702" s="149" t="e">
        <f t="shared" si="389"/>
        <v>#DIV/0!</v>
      </c>
      <c r="BD702" s="149" t="e">
        <f t="shared" si="390"/>
        <v>#DIV/0!</v>
      </c>
      <c r="BE702" s="149" t="e">
        <f t="shared" si="391"/>
        <v>#DIV/0!</v>
      </c>
      <c r="BF702" s="149" t="e">
        <f t="shared" si="392"/>
        <v>#DIV/0!</v>
      </c>
      <c r="BG702" s="148">
        <f t="shared" si="393"/>
        <v>0</v>
      </c>
      <c r="BH702" s="149" t="e">
        <f t="shared" si="394"/>
        <v>#DIV/0!</v>
      </c>
      <c r="BI702" s="149" t="e">
        <f t="shared" si="395"/>
        <v>#DIV/0!</v>
      </c>
      <c r="BJ702" s="149" t="e">
        <f t="shared" si="396"/>
        <v>#DIV/0!</v>
      </c>
      <c r="BK702" s="149" t="e">
        <f t="shared" si="397"/>
        <v>#DIV/0!</v>
      </c>
      <c r="BL702" s="149" t="e">
        <f t="shared" si="398"/>
        <v>#DIV/0!</v>
      </c>
      <c r="BM702" s="148">
        <f t="shared" si="399"/>
        <v>0</v>
      </c>
      <c r="BN702" s="149" t="e">
        <f t="shared" si="400"/>
        <v>#DIV/0!</v>
      </c>
      <c r="BO702" s="149" t="e">
        <f t="shared" si="401"/>
        <v>#DIV/0!</v>
      </c>
      <c r="BP702" s="149" t="e">
        <f t="shared" si="402"/>
        <v>#DIV/0!</v>
      </c>
      <c r="BQ702" s="149" t="e">
        <f t="shared" si="403"/>
        <v>#DIV/0!</v>
      </c>
      <c r="BR702" s="149" t="e">
        <f t="shared" si="404"/>
        <v>#DIV/0!</v>
      </c>
      <c r="BS702" s="148">
        <f t="shared" si="405"/>
        <v>0</v>
      </c>
      <c r="BT702" s="150"/>
      <c r="BU702" s="150" t="e">
        <f>VLOOKUP(I702,Lists!$D$2:$D$19,1,FALSE)</f>
        <v>#N/A</v>
      </c>
      <c r="BV702" s="150" t="e">
        <f>VLOOKUP($I702,Blends!$B$2:$B$115,1,FALSE)</f>
        <v>#N/A</v>
      </c>
      <c r="BW702" s="150"/>
      <c r="BX702" s="151">
        <f>ROUND(IF($I702="Other HFC Blend",(AA702*$L702*SUMIF(Lists!$E$2:$E$133,'Quarterly Information'!$K702,Exchange_Value)+AA702*$N702*SUMIF(Lists!$E$2:$E$133,'Quarterly Information'!$M702,Exchange_Value)+AA702*$P702*SUMIF(Lists!$E$2:$E$133,'Quarterly Information'!$O702,Exchange_Value)+AA702*$R702*SUMIF(Lists!$E$2:$E$133,'Quarterly Information'!$Q702,Exchange_Value)+AA702*$T702*SUMIF(Lists!$E$2:$E$133,'Quarterly Information'!$S702,Exchange_Value))/1000,AA702*SUMIF(Lists!$E$2:$E$133,$I702,Exchange_Value)/1000),1)</f>
        <v>0</v>
      </c>
      <c r="BY702" s="151">
        <f>ROUND(IF($I702="Other HFC Blend",(AB702*$L702*SUMIF(Lists!$E$2:$E$133,'Quarterly Information'!$K702,Exchange_Value)+AB702*$N702*SUMIF(Lists!$E$2:$E$133,'Quarterly Information'!$M702,Exchange_Value)+AB702*$P702*SUMIF(Lists!$E$2:$E$133,'Quarterly Information'!$O702,Exchange_Value)+AB702*$R702*SUMIF(Lists!$E$2:$E$133,'Quarterly Information'!$Q702,Exchange_Value)+AB702*$T702*SUMIF(Lists!$E$2:$E$133,'Quarterly Information'!$S702,Exchange_Value))/1000,AB702*SUMIF(Lists!$E$2:$E$133,$I702,Exchange_Value)/1000),1)</f>
        <v>0</v>
      </c>
      <c r="BZ702" s="151">
        <f>ROUND(IF($I702="Other HFC Blend",(AC702*$L702*SUMIF(Lists!$E$2:$E$133,'Quarterly Information'!$K702,Exchange_Value)+AC702*$N702*SUMIF(Lists!$E$2:$E$133,'Quarterly Information'!$M702,Exchange_Value)+AC702*$P702*SUMIF(Lists!$E$2:$E$133,'Quarterly Information'!$O702,Exchange_Value)+AC702*$R702*SUMIF(Lists!$E$2:$E$133,'Quarterly Information'!$Q702,Exchange_Value)+AC702*$T702*SUMIF(Lists!$E$2:$E$133,'Quarterly Information'!$S702,Exchange_Value))/1000,AC702*SUMIF(Lists!$E$2:$E$133,$I702,Exchange_Value)/1000),1)</f>
        <v>0</v>
      </c>
      <c r="CA702" s="151">
        <f>ROUND(IF($I702="Other HFC Blend",(AD702*$L702*SUMIF(Lists!$E$2:$E$133,'Quarterly Information'!$K702,Exchange_Value)+AD702*$N702*SUMIF(Lists!$E$2:$E$133,'Quarterly Information'!$M702,Exchange_Value)+AD702*$P702*SUMIF(Lists!$E$2:$E$133,'Quarterly Information'!$O702,Exchange_Value)+AD702*$R702*SUMIF(Lists!$E$2:$E$133,'Quarterly Information'!$Q702,Exchange_Value)+AD702*$T702*SUMIF(Lists!$E$2:$E$133,'Quarterly Information'!$S702,Exchange_Value))/1000,AD702*SUMIF(Lists!$E$2:$E$133,$I702,Exchange_Value)/1000),1)</f>
        <v>0</v>
      </c>
      <c r="CB702" s="151">
        <f>ROUND(IF($I702="Other HFC Blend",(AE702*$L702*SUMIF(Lists!$E$2:$E$133,'Quarterly Information'!$K702,Exchange_Value)+AE702*$N702*SUMIF(Lists!$E$2:$E$133,'Quarterly Information'!$M702,Exchange_Value)+AE702*$P702*SUMIF(Lists!$E$2:$E$133,'Quarterly Information'!$O702,Exchange_Value)+AE702*$R702*SUMIF(Lists!$E$2:$E$133,'Quarterly Information'!$Q702,Exchange_Value)+AE702*$T702*SUMIF(Lists!$E$2:$E$133,'Quarterly Information'!$S702,Exchange_Value))/1000,AE702*SUMIF(Lists!$E$2:$E$133,$I702,Exchange_Value)/1000),1)</f>
        <v>0</v>
      </c>
      <c r="CC702" s="151">
        <f>ROUND(IF($I702="Other HFC Blend",(AF702*$L702*SUMIF(Lists!$E$2:$E$133,'Quarterly Information'!$K702,Exchange_Value)+AF702*$N702*SUMIF(Lists!$E$2:$E$133,'Quarterly Information'!$M702,Exchange_Value)+AF702*$P702*SUMIF(Lists!$E$2:$E$133,'Quarterly Information'!$O702,Exchange_Value)+AF702*$R702*SUMIF(Lists!$E$2:$E$133,'Quarterly Information'!$Q702,Exchange_Value)+AF702*$T702*SUMIF(Lists!$E$2:$E$133,'Quarterly Information'!$S702,Exchange_Value))/1000,AF702*SUMIF(Lists!$E$2:$E$133,$I702,Exchange_Value)/1000),1)</f>
        <v>0</v>
      </c>
    </row>
    <row r="703" spans="1:81" ht="14.1">
      <c r="A703" s="18">
        <v>661</v>
      </c>
      <c r="B703" s="46" t="str">
        <f t="shared" si="406"/>
        <v/>
      </c>
      <c r="C703" s="72"/>
      <c r="D703" s="47"/>
      <c r="E703" s="81"/>
      <c r="F703" s="48"/>
      <c r="G703" s="49"/>
      <c r="H703" s="50"/>
      <c r="I703" s="48"/>
      <c r="J703" s="104"/>
      <c r="K703" s="109"/>
      <c r="L703" s="51"/>
      <c r="M703" s="48"/>
      <c r="N703" s="51"/>
      <c r="O703" s="48"/>
      <c r="P703" s="51"/>
      <c r="Q703" s="69"/>
      <c r="R703" s="51"/>
      <c r="S703" s="69"/>
      <c r="T703" s="110"/>
      <c r="U703" s="107"/>
      <c r="V703" s="48"/>
      <c r="W703" s="52"/>
      <c r="X703" s="48"/>
      <c r="Y703" s="116"/>
      <c r="Z703" s="133"/>
      <c r="AA703" s="131"/>
      <c r="AB703" s="76"/>
      <c r="AC703" s="76"/>
      <c r="AD703" s="76"/>
      <c r="AE703" s="76"/>
      <c r="AF703" s="76"/>
      <c r="AG703" s="145"/>
      <c r="AH703"/>
      <c r="AI703" s="148">
        <f t="shared" si="370"/>
        <v>0</v>
      </c>
      <c r="AJ703" s="148">
        <f t="shared" si="371"/>
        <v>0</v>
      </c>
      <c r="AK703" s="148">
        <f t="shared" si="372"/>
        <v>0</v>
      </c>
      <c r="AL703" s="148">
        <f t="shared" si="373"/>
        <v>0</v>
      </c>
      <c r="AM703" s="148">
        <f t="shared" si="374"/>
        <v>0</v>
      </c>
      <c r="AN703" s="148">
        <f t="shared" si="375"/>
        <v>0</v>
      </c>
      <c r="AO703" s="150"/>
      <c r="AP703" s="149" t="e">
        <f t="shared" si="376"/>
        <v>#DIV/0!</v>
      </c>
      <c r="AQ703" s="149" t="e">
        <f t="shared" si="377"/>
        <v>#DIV/0!</v>
      </c>
      <c r="AR703" s="149" t="e">
        <f t="shared" si="378"/>
        <v>#DIV/0!</v>
      </c>
      <c r="AS703" s="149" t="e">
        <f t="shared" si="379"/>
        <v>#DIV/0!</v>
      </c>
      <c r="AT703" s="149" t="e">
        <f t="shared" si="380"/>
        <v>#DIV/0!</v>
      </c>
      <c r="AU703" s="148">
        <f t="shared" si="381"/>
        <v>0</v>
      </c>
      <c r="AV703" s="149" t="e">
        <f t="shared" si="382"/>
        <v>#DIV/0!</v>
      </c>
      <c r="AW703" s="149" t="e">
        <f t="shared" si="383"/>
        <v>#DIV/0!</v>
      </c>
      <c r="AX703" s="149" t="e">
        <f t="shared" si="384"/>
        <v>#DIV/0!</v>
      </c>
      <c r="AY703" s="149" t="e">
        <f t="shared" si="385"/>
        <v>#DIV/0!</v>
      </c>
      <c r="AZ703" s="149" t="e">
        <f t="shared" si="386"/>
        <v>#DIV/0!</v>
      </c>
      <c r="BA703" s="148">
        <f t="shared" si="387"/>
        <v>0</v>
      </c>
      <c r="BB703" s="149" t="e">
        <f t="shared" si="388"/>
        <v>#DIV/0!</v>
      </c>
      <c r="BC703" s="149" t="e">
        <f t="shared" si="389"/>
        <v>#DIV/0!</v>
      </c>
      <c r="BD703" s="149" t="e">
        <f t="shared" si="390"/>
        <v>#DIV/0!</v>
      </c>
      <c r="BE703" s="149" t="e">
        <f t="shared" si="391"/>
        <v>#DIV/0!</v>
      </c>
      <c r="BF703" s="149" t="e">
        <f t="shared" si="392"/>
        <v>#DIV/0!</v>
      </c>
      <c r="BG703" s="148">
        <f t="shared" si="393"/>
        <v>0</v>
      </c>
      <c r="BH703" s="149" t="e">
        <f t="shared" si="394"/>
        <v>#DIV/0!</v>
      </c>
      <c r="BI703" s="149" t="e">
        <f t="shared" si="395"/>
        <v>#DIV/0!</v>
      </c>
      <c r="BJ703" s="149" t="e">
        <f t="shared" si="396"/>
        <v>#DIV/0!</v>
      </c>
      <c r="BK703" s="149" t="e">
        <f t="shared" si="397"/>
        <v>#DIV/0!</v>
      </c>
      <c r="BL703" s="149" t="e">
        <f t="shared" si="398"/>
        <v>#DIV/0!</v>
      </c>
      <c r="BM703" s="148">
        <f t="shared" si="399"/>
        <v>0</v>
      </c>
      <c r="BN703" s="149" t="e">
        <f t="shared" si="400"/>
        <v>#DIV/0!</v>
      </c>
      <c r="BO703" s="149" t="e">
        <f t="shared" si="401"/>
        <v>#DIV/0!</v>
      </c>
      <c r="BP703" s="149" t="e">
        <f t="shared" si="402"/>
        <v>#DIV/0!</v>
      </c>
      <c r="BQ703" s="149" t="e">
        <f t="shared" si="403"/>
        <v>#DIV/0!</v>
      </c>
      <c r="BR703" s="149" t="e">
        <f t="shared" si="404"/>
        <v>#DIV/0!</v>
      </c>
      <c r="BS703" s="148">
        <f t="shared" si="405"/>
        <v>0</v>
      </c>
      <c r="BT703" s="150"/>
      <c r="BU703" s="150" t="e">
        <f>VLOOKUP(I703,Lists!$D$2:$D$19,1,FALSE)</f>
        <v>#N/A</v>
      </c>
      <c r="BV703" s="150" t="e">
        <f>VLOOKUP($I703,Blends!$B$2:$B$115,1,FALSE)</f>
        <v>#N/A</v>
      </c>
      <c r="BW703" s="150"/>
      <c r="BX703" s="151">
        <f>ROUND(IF($I703="Other HFC Blend",(AA703*$L703*SUMIF(Lists!$E$2:$E$133,'Quarterly Information'!$K703,Exchange_Value)+AA703*$N703*SUMIF(Lists!$E$2:$E$133,'Quarterly Information'!$M703,Exchange_Value)+AA703*$P703*SUMIF(Lists!$E$2:$E$133,'Quarterly Information'!$O703,Exchange_Value)+AA703*$R703*SUMIF(Lists!$E$2:$E$133,'Quarterly Information'!$Q703,Exchange_Value)+AA703*$T703*SUMIF(Lists!$E$2:$E$133,'Quarterly Information'!$S703,Exchange_Value))/1000,AA703*SUMIF(Lists!$E$2:$E$133,$I703,Exchange_Value)/1000),1)</f>
        <v>0</v>
      </c>
      <c r="BY703" s="151">
        <f>ROUND(IF($I703="Other HFC Blend",(AB703*$L703*SUMIF(Lists!$E$2:$E$133,'Quarterly Information'!$K703,Exchange_Value)+AB703*$N703*SUMIF(Lists!$E$2:$E$133,'Quarterly Information'!$M703,Exchange_Value)+AB703*$P703*SUMIF(Lists!$E$2:$E$133,'Quarterly Information'!$O703,Exchange_Value)+AB703*$R703*SUMIF(Lists!$E$2:$E$133,'Quarterly Information'!$Q703,Exchange_Value)+AB703*$T703*SUMIF(Lists!$E$2:$E$133,'Quarterly Information'!$S703,Exchange_Value))/1000,AB703*SUMIF(Lists!$E$2:$E$133,$I703,Exchange_Value)/1000),1)</f>
        <v>0</v>
      </c>
      <c r="BZ703" s="151">
        <f>ROUND(IF($I703="Other HFC Blend",(AC703*$L703*SUMIF(Lists!$E$2:$E$133,'Quarterly Information'!$K703,Exchange_Value)+AC703*$N703*SUMIF(Lists!$E$2:$E$133,'Quarterly Information'!$M703,Exchange_Value)+AC703*$P703*SUMIF(Lists!$E$2:$E$133,'Quarterly Information'!$O703,Exchange_Value)+AC703*$R703*SUMIF(Lists!$E$2:$E$133,'Quarterly Information'!$Q703,Exchange_Value)+AC703*$T703*SUMIF(Lists!$E$2:$E$133,'Quarterly Information'!$S703,Exchange_Value))/1000,AC703*SUMIF(Lists!$E$2:$E$133,$I703,Exchange_Value)/1000),1)</f>
        <v>0</v>
      </c>
      <c r="CA703" s="151">
        <f>ROUND(IF($I703="Other HFC Blend",(AD703*$L703*SUMIF(Lists!$E$2:$E$133,'Quarterly Information'!$K703,Exchange_Value)+AD703*$N703*SUMIF(Lists!$E$2:$E$133,'Quarterly Information'!$M703,Exchange_Value)+AD703*$P703*SUMIF(Lists!$E$2:$E$133,'Quarterly Information'!$O703,Exchange_Value)+AD703*$R703*SUMIF(Lists!$E$2:$E$133,'Quarterly Information'!$Q703,Exchange_Value)+AD703*$T703*SUMIF(Lists!$E$2:$E$133,'Quarterly Information'!$S703,Exchange_Value))/1000,AD703*SUMIF(Lists!$E$2:$E$133,$I703,Exchange_Value)/1000),1)</f>
        <v>0</v>
      </c>
      <c r="CB703" s="151">
        <f>ROUND(IF($I703="Other HFC Blend",(AE703*$L703*SUMIF(Lists!$E$2:$E$133,'Quarterly Information'!$K703,Exchange_Value)+AE703*$N703*SUMIF(Lists!$E$2:$E$133,'Quarterly Information'!$M703,Exchange_Value)+AE703*$P703*SUMIF(Lists!$E$2:$E$133,'Quarterly Information'!$O703,Exchange_Value)+AE703*$R703*SUMIF(Lists!$E$2:$E$133,'Quarterly Information'!$Q703,Exchange_Value)+AE703*$T703*SUMIF(Lists!$E$2:$E$133,'Quarterly Information'!$S703,Exchange_Value))/1000,AE703*SUMIF(Lists!$E$2:$E$133,$I703,Exchange_Value)/1000),1)</f>
        <v>0</v>
      </c>
      <c r="CC703" s="151">
        <f>ROUND(IF($I703="Other HFC Blend",(AF703*$L703*SUMIF(Lists!$E$2:$E$133,'Quarterly Information'!$K703,Exchange_Value)+AF703*$N703*SUMIF(Lists!$E$2:$E$133,'Quarterly Information'!$M703,Exchange_Value)+AF703*$P703*SUMIF(Lists!$E$2:$E$133,'Quarterly Information'!$O703,Exchange_Value)+AF703*$R703*SUMIF(Lists!$E$2:$E$133,'Quarterly Information'!$Q703,Exchange_Value)+AF703*$T703*SUMIF(Lists!$E$2:$E$133,'Quarterly Information'!$S703,Exchange_Value))/1000,AF703*SUMIF(Lists!$E$2:$E$133,$I703,Exchange_Value)/1000),1)</f>
        <v>0</v>
      </c>
    </row>
    <row r="704" spans="1:81" ht="14.1">
      <c r="A704" s="18">
        <v>662</v>
      </c>
      <c r="B704" s="46" t="str">
        <f t="shared" si="406"/>
        <v/>
      </c>
      <c r="C704" s="72"/>
      <c r="D704" s="47"/>
      <c r="E704" s="81"/>
      <c r="F704" s="48"/>
      <c r="G704" s="49"/>
      <c r="H704" s="50"/>
      <c r="I704" s="48"/>
      <c r="J704" s="104"/>
      <c r="K704" s="109"/>
      <c r="L704" s="51"/>
      <c r="M704" s="48"/>
      <c r="N704" s="51"/>
      <c r="O704" s="48"/>
      <c r="P704" s="51"/>
      <c r="Q704" s="69"/>
      <c r="R704" s="51"/>
      <c r="S704" s="69"/>
      <c r="T704" s="110"/>
      <c r="U704" s="107"/>
      <c r="V704" s="48"/>
      <c r="W704" s="52"/>
      <c r="X704" s="48"/>
      <c r="Y704" s="116"/>
      <c r="Z704" s="133"/>
      <c r="AA704" s="131"/>
      <c r="AB704" s="76"/>
      <c r="AC704" s="76"/>
      <c r="AD704" s="76"/>
      <c r="AE704" s="76"/>
      <c r="AF704" s="76"/>
      <c r="AG704" s="145"/>
      <c r="AH704"/>
      <c r="AI704" s="148">
        <f t="shared" si="370"/>
        <v>0</v>
      </c>
      <c r="AJ704" s="148">
        <f t="shared" si="371"/>
        <v>0</v>
      </c>
      <c r="AK704" s="148">
        <f t="shared" si="372"/>
        <v>0</v>
      </c>
      <c r="AL704" s="148">
        <f t="shared" si="373"/>
        <v>0</v>
      </c>
      <c r="AM704" s="148">
        <f t="shared" si="374"/>
        <v>0</v>
      </c>
      <c r="AN704" s="148">
        <f t="shared" si="375"/>
        <v>0</v>
      </c>
      <c r="AO704" s="150"/>
      <c r="AP704" s="149" t="e">
        <f t="shared" si="376"/>
        <v>#DIV/0!</v>
      </c>
      <c r="AQ704" s="149" t="e">
        <f t="shared" si="377"/>
        <v>#DIV/0!</v>
      </c>
      <c r="AR704" s="149" t="e">
        <f t="shared" si="378"/>
        <v>#DIV/0!</v>
      </c>
      <c r="AS704" s="149" t="e">
        <f t="shared" si="379"/>
        <v>#DIV/0!</v>
      </c>
      <c r="AT704" s="149" t="e">
        <f t="shared" si="380"/>
        <v>#DIV/0!</v>
      </c>
      <c r="AU704" s="148">
        <f t="shared" si="381"/>
        <v>0</v>
      </c>
      <c r="AV704" s="149" t="e">
        <f t="shared" si="382"/>
        <v>#DIV/0!</v>
      </c>
      <c r="AW704" s="149" t="e">
        <f t="shared" si="383"/>
        <v>#DIV/0!</v>
      </c>
      <c r="AX704" s="149" t="e">
        <f t="shared" si="384"/>
        <v>#DIV/0!</v>
      </c>
      <c r="AY704" s="149" t="e">
        <f t="shared" si="385"/>
        <v>#DIV/0!</v>
      </c>
      <c r="AZ704" s="149" t="e">
        <f t="shared" si="386"/>
        <v>#DIV/0!</v>
      </c>
      <c r="BA704" s="148">
        <f t="shared" si="387"/>
        <v>0</v>
      </c>
      <c r="BB704" s="149" t="e">
        <f t="shared" si="388"/>
        <v>#DIV/0!</v>
      </c>
      <c r="BC704" s="149" t="e">
        <f t="shared" si="389"/>
        <v>#DIV/0!</v>
      </c>
      <c r="BD704" s="149" t="e">
        <f t="shared" si="390"/>
        <v>#DIV/0!</v>
      </c>
      <c r="BE704" s="149" t="e">
        <f t="shared" si="391"/>
        <v>#DIV/0!</v>
      </c>
      <c r="BF704" s="149" t="e">
        <f t="shared" si="392"/>
        <v>#DIV/0!</v>
      </c>
      <c r="BG704" s="148">
        <f t="shared" si="393"/>
        <v>0</v>
      </c>
      <c r="BH704" s="149" t="e">
        <f t="shared" si="394"/>
        <v>#DIV/0!</v>
      </c>
      <c r="BI704" s="149" t="e">
        <f t="shared" si="395"/>
        <v>#DIV/0!</v>
      </c>
      <c r="BJ704" s="149" t="e">
        <f t="shared" si="396"/>
        <v>#DIV/0!</v>
      </c>
      <c r="BK704" s="149" t="e">
        <f t="shared" si="397"/>
        <v>#DIV/0!</v>
      </c>
      <c r="BL704" s="149" t="e">
        <f t="shared" si="398"/>
        <v>#DIV/0!</v>
      </c>
      <c r="BM704" s="148">
        <f t="shared" si="399"/>
        <v>0</v>
      </c>
      <c r="BN704" s="149" t="e">
        <f t="shared" si="400"/>
        <v>#DIV/0!</v>
      </c>
      <c r="BO704" s="149" t="e">
        <f t="shared" si="401"/>
        <v>#DIV/0!</v>
      </c>
      <c r="BP704" s="149" t="e">
        <f t="shared" si="402"/>
        <v>#DIV/0!</v>
      </c>
      <c r="BQ704" s="149" t="e">
        <f t="shared" si="403"/>
        <v>#DIV/0!</v>
      </c>
      <c r="BR704" s="149" t="e">
        <f t="shared" si="404"/>
        <v>#DIV/0!</v>
      </c>
      <c r="BS704" s="148">
        <f t="shared" si="405"/>
        <v>0</v>
      </c>
      <c r="BT704" s="150"/>
      <c r="BU704" s="150" t="e">
        <f>VLOOKUP(I704,Lists!$D$2:$D$19,1,FALSE)</f>
        <v>#N/A</v>
      </c>
      <c r="BV704" s="150" t="e">
        <f>VLOOKUP($I704,Blends!$B$2:$B$115,1,FALSE)</f>
        <v>#N/A</v>
      </c>
      <c r="BW704" s="150"/>
      <c r="BX704" s="151">
        <f>ROUND(IF($I704="Other HFC Blend",(AA704*$L704*SUMIF(Lists!$E$2:$E$133,'Quarterly Information'!$K704,Exchange_Value)+AA704*$N704*SUMIF(Lists!$E$2:$E$133,'Quarterly Information'!$M704,Exchange_Value)+AA704*$P704*SUMIF(Lists!$E$2:$E$133,'Quarterly Information'!$O704,Exchange_Value)+AA704*$R704*SUMIF(Lists!$E$2:$E$133,'Quarterly Information'!$Q704,Exchange_Value)+AA704*$T704*SUMIF(Lists!$E$2:$E$133,'Quarterly Information'!$S704,Exchange_Value))/1000,AA704*SUMIF(Lists!$E$2:$E$133,$I704,Exchange_Value)/1000),1)</f>
        <v>0</v>
      </c>
      <c r="BY704" s="151">
        <f>ROUND(IF($I704="Other HFC Blend",(AB704*$L704*SUMIF(Lists!$E$2:$E$133,'Quarterly Information'!$K704,Exchange_Value)+AB704*$N704*SUMIF(Lists!$E$2:$E$133,'Quarterly Information'!$M704,Exchange_Value)+AB704*$P704*SUMIF(Lists!$E$2:$E$133,'Quarterly Information'!$O704,Exchange_Value)+AB704*$R704*SUMIF(Lists!$E$2:$E$133,'Quarterly Information'!$Q704,Exchange_Value)+AB704*$T704*SUMIF(Lists!$E$2:$E$133,'Quarterly Information'!$S704,Exchange_Value))/1000,AB704*SUMIF(Lists!$E$2:$E$133,$I704,Exchange_Value)/1000),1)</f>
        <v>0</v>
      </c>
      <c r="BZ704" s="151">
        <f>ROUND(IF($I704="Other HFC Blend",(AC704*$L704*SUMIF(Lists!$E$2:$E$133,'Quarterly Information'!$K704,Exchange_Value)+AC704*$N704*SUMIF(Lists!$E$2:$E$133,'Quarterly Information'!$M704,Exchange_Value)+AC704*$P704*SUMIF(Lists!$E$2:$E$133,'Quarterly Information'!$O704,Exchange_Value)+AC704*$R704*SUMIF(Lists!$E$2:$E$133,'Quarterly Information'!$Q704,Exchange_Value)+AC704*$T704*SUMIF(Lists!$E$2:$E$133,'Quarterly Information'!$S704,Exchange_Value))/1000,AC704*SUMIF(Lists!$E$2:$E$133,$I704,Exchange_Value)/1000),1)</f>
        <v>0</v>
      </c>
      <c r="CA704" s="151">
        <f>ROUND(IF($I704="Other HFC Blend",(AD704*$L704*SUMIF(Lists!$E$2:$E$133,'Quarterly Information'!$K704,Exchange_Value)+AD704*$N704*SUMIF(Lists!$E$2:$E$133,'Quarterly Information'!$M704,Exchange_Value)+AD704*$P704*SUMIF(Lists!$E$2:$E$133,'Quarterly Information'!$O704,Exchange_Value)+AD704*$R704*SUMIF(Lists!$E$2:$E$133,'Quarterly Information'!$Q704,Exchange_Value)+AD704*$T704*SUMIF(Lists!$E$2:$E$133,'Quarterly Information'!$S704,Exchange_Value))/1000,AD704*SUMIF(Lists!$E$2:$E$133,$I704,Exchange_Value)/1000),1)</f>
        <v>0</v>
      </c>
      <c r="CB704" s="151">
        <f>ROUND(IF($I704="Other HFC Blend",(AE704*$L704*SUMIF(Lists!$E$2:$E$133,'Quarterly Information'!$K704,Exchange_Value)+AE704*$N704*SUMIF(Lists!$E$2:$E$133,'Quarterly Information'!$M704,Exchange_Value)+AE704*$P704*SUMIF(Lists!$E$2:$E$133,'Quarterly Information'!$O704,Exchange_Value)+AE704*$R704*SUMIF(Lists!$E$2:$E$133,'Quarterly Information'!$Q704,Exchange_Value)+AE704*$T704*SUMIF(Lists!$E$2:$E$133,'Quarterly Information'!$S704,Exchange_Value))/1000,AE704*SUMIF(Lists!$E$2:$E$133,$I704,Exchange_Value)/1000),1)</f>
        <v>0</v>
      </c>
      <c r="CC704" s="151">
        <f>ROUND(IF($I704="Other HFC Blend",(AF704*$L704*SUMIF(Lists!$E$2:$E$133,'Quarterly Information'!$K704,Exchange_Value)+AF704*$N704*SUMIF(Lists!$E$2:$E$133,'Quarterly Information'!$M704,Exchange_Value)+AF704*$P704*SUMIF(Lists!$E$2:$E$133,'Quarterly Information'!$O704,Exchange_Value)+AF704*$R704*SUMIF(Lists!$E$2:$E$133,'Quarterly Information'!$Q704,Exchange_Value)+AF704*$T704*SUMIF(Lists!$E$2:$E$133,'Quarterly Information'!$S704,Exchange_Value))/1000,AF704*SUMIF(Lists!$E$2:$E$133,$I704,Exchange_Value)/1000),1)</f>
        <v>0</v>
      </c>
    </row>
    <row r="705" spans="1:81" ht="14.1">
      <c r="A705" s="18">
        <v>663</v>
      </c>
      <c r="B705" s="46" t="str">
        <f t="shared" si="406"/>
        <v/>
      </c>
      <c r="C705" s="72"/>
      <c r="D705" s="47"/>
      <c r="E705" s="81"/>
      <c r="F705" s="48"/>
      <c r="G705" s="49"/>
      <c r="H705" s="50"/>
      <c r="I705" s="48"/>
      <c r="J705" s="104"/>
      <c r="K705" s="109"/>
      <c r="L705" s="51"/>
      <c r="M705" s="48"/>
      <c r="N705" s="51"/>
      <c r="O705" s="48"/>
      <c r="P705" s="51"/>
      <c r="Q705" s="69"/>
      <c r="R705" s="51"/>
      <c r="S705" s="69"/>
      <c r="T705" s="110"/>
      <c r="U705" s="107"/>
      <c r="V705" s="48"/>
      <c r="W705" s="52"/>
      <c r="X705" s="48"/>
      <c r="Y705" s="116"/>
      <c r="Z705" s="133"/>
      <c r="AA705" s="131"/>
      <c r="AB705" s="76"/>
      <c r="AC705" s="76"/>
      <c r="AD705" s="76"/>
      <c r="AE705" s="76"/>
      <c r="AF705" s="76"/>
      <c r="AG705" s="145"/>
      <c r="AH705"/>
      <c r="AI705" s="148">
        <f t="shared" si="370"/>
        <v>0</v>
      </c>
      <c r="AJ705" s="148">
        <f t="shared" si="371"/>
        <v>0</v>
      </c>
      <c r="AK705" s="148">
        <f t="shared" si="372"/>
        <v>0</v>
      </c>
      <c r="AL705" s="148">
        <f t="shared" si="373"/>
        <v>0</v>
      </c>
      <c r="AM705" s="148">
        <f t="shared" si="374"/>
        <v>0</v>
      </c>
      <c r="AN705" s="148">
        <f t="shared" si="375"/>
        <v>0</v>
      </c>
      <c r="AO705" s="150"/>
      <c r="AP705" s="149" t="e">
        <f t="shared" si="376"/>
        <v>#DIV/0!</v>
      </c>
      <c r="AQ705" s="149" t="e">
        <f t="shared" si="377"/>
        <v>#DIV/0!</v>
      </c>
      <c r="AR705" s="149" t="e">
        <f t="shared" si="378"/>
        <v>#DIV/0!</v>
      </c>
      <c r="AS705" s="149" t="e">
        <f t="shared" si="379"/>
        <v>#DIV/0!</v>
      </c>
      <c r="AT705" s="149" t="e">
        <f t="shared" si="380"/>
        <v>#DIV/0!</v>
      </c>
      <c r="AU705" s="148">
        <f t="shared" si="381"/>
        <v>0</v>
      </c>
      <c r="AV705" s="149" t="e">
        <f t="shared" si="382"/>
        <v>#DIV/0!</v>
      </c>
      <c r="AW705" s="149" t="e">
        <f t="shared" si="383"/>
        <v>#DIV/0!</v>
      </c>
      <c r="AX705" s="149" t="e">
        <f t="shared" si="384"/>
        <v>#DIV/0!</v>
      </c>
      <c r="AY705" s="149" t="e">
        <f t="shared" si="385"/>
        <v>#DIV/0!</v>
      </c>
      <c r="AZ705" s="149" t="e">
        <f t="shared" si="386"/>
        <v>#DIV/0!</v>
      </c>
      <c r="BA705" s="148">
        <f t="shared" si="387"/>
        <v>0</v>
      </c>
      <c r="BB705" s="149" t="e">
        <f t="shared" si="388"/>
        <v>#DIV/0!</v>
      </c>
      <c r="BC705" s="149" t="e">
        <f t="shared" si="389"/>
        <v>#DIV/0!</v>
      </c>
      <c r="BD705" s="149" t="e">
        <f t="shared" si="390"/>
        <v>#DIV/0!</v>
      </c>
      <c r="BE705" s="149" t="e">
        <f t="shared" si="391"/>
        <v>#DIV/0!</v>
      </c>
      <c r="BF705" s="149" t="e">
        <f t="shared" si="392"/>
        <v>#DIV/0!</v>
      </c>
      <c r="BG705" s="148">
        <f t="shared" si="393"/>
        <v>0</v>
      </c>
      <c r="BH705" s="149" t="e">
        <f t="shared" si="394"/>
        <v>#DIV/0!</v>
      </c>
      <c r="BI705" s="149" t="e">
        <f t="shared" si="395"/>
        <v>#DIV/0!</v>
      </c>
      <c r="BJ705" s="149" t="e">
        <f t="shared" si="396"/>
        <v>#DIV/0!</v>
      </c>
      <c r="BK705" s="149" t="e">
        <f t="shared" si="397"/>
        <v>#DIV/0!</v>
      </c>
      <c r="BL705" s="149" t="e">
        <f t="shared" si="398"/>
        <v>#DIV/0!</v>
      </c>
      <c r="BM705" s="148">
        <f t="shared" si="399"/>
        <v>0</v>
      </c>
      <c r="BN705" s="149" t="e">
        <f t="shared" si="400"/>
        <v>#DIV/0!</v>
      </c>
      <c r="BO705" s="149" t="e">
        <f t="shared" si="401"/>
        <v>#DIV/0!</v>
      </c>
      <c r="BP705" s="149" t="e">
        <f t="shared" si="402"/>
        <v>#DIV/0!</v>
      </c>
      <c r="BQ705" s="149" t="e">
        <f t="shared" si="403"/>
        <v>#DIV/0!</v>
      </c>
      <c r="BR705" s="149" t="e">
        <f t="shared" si="404"/>
        <v>#DIV/0!</v>
      </c>
      <c r="BS705" s="148">
        <f t="shared" si="405"/>
        <v>0</v>
      </c>
      <c r="BT705" s="150"/>
      <c r="BU705" s="150" t="e">
        <f>VLOOKUP(I705,Lists!$D$2:$D$19,1,FALSE)</f>
        <v>#N/A</v>
      </c>
      <c r="BV705" s="150" t="e">
        <f>VLOOKUP($I705,Blends!$B$2:$B$115,1,FALSE)</f>
        <v>#N/A</v>
      </c>
      <c r="BW705" s="150"/>
      <c r="BX705" s="151">
        <f>ROUND(IF($I705="Other HFC Blend",(AA705*$L705*SUMIF(Lists!$E$2:$E$133,'Quarterly Information'!$K705,Exchange_Value)+AA705*$N705*SUMIF(Lists!$E$2:$E$133,'Quarterly Information'!$M705,Exchange_Value)+AA705*$P705*SUMIF(Lists!$E$2:$E$133,'Quarterly Information'!$O705,Exchange_Value)+AA705*$R705*SUMIF(Lists!$E$2:$E$133,'Quarterly Information'!$Q705,Exchange_Value)+AA705*$T705*SUMIF(Lists!$E$2:$E$133,'Quarterly Information'!$S705,Exchange_Value))/1000,AA705*SUMIF(Lists!$E$2:$E$133,$I705,Exchange_Value)/1000),1)</f>
        <v>0</v>
      </c>
      <c r="BY705" s="151">
        <f>ROUND(IF($I705="Other HFC Blend",(AB705*$L705*SUMIF(Lists!$E$2:$E$133,'Quarterly Information'!$K705,Exchange_Value)+AB705*$N705*SUMIF(Lists!$E$2:$E$133,'Quarterly Information'!$M705,Exchange_Value)+AB705*$P705*SUMIF(Lists!$E$2:$E$133,'Quarterly Information'!$O705,Exchange_Value)+AB705*$R705*SUMIF(Lists!$E$2:$E$133,'Quarterly Information'!$Q705,Exchange_Value)+AB705*$T705*SUMIF(Lists!$E$2:$E$133,'Quarterly Information'!$S705,Exchange_Value))/1000,AB705*SUMIF(Lists!$E$2:$E$133,$I705,Exchange_Value)/1000),1)</f>
        <v>0</v>
      </c>
      <c r="BZ705" s="151">
        <f>ROUND(IF($I705="Other HFC Blend",(AC705*$L705*SUMIF(Lists!$E$2:$E$133,'Quarterly Information'!$K705,Exchange_Value)+AC705*$N705*SUMIF(Lists!$E$2:$E$133,'Quarterly Information'!$M705,Exchange_Value)+AC705*$P705*SUMIF(Lists!$E$2:$E$133,'Quarterly Information'!$O705,Exchange_Value)+AC705*$R705*SUMIF(Lists!$E$2:$E$133,'Quarterly Information'!$Q705,Exchange_Value)+AC705*$T705*SUMIF(Lists!$E$2:$E$133,'Quarterly Information'!$S705,Exchange_Value))/1000,AC705*SUMIF(Lists!$E$2:$E$133,$I705,Exchange_Value)/1000),1)</f>
        <v>0</v>
      </c>
      <c r="CA705" s="151">
        <f>ROUND(IF($I705="Other HFC Blend",(AD705*$L705*SUMIF(Lists!$E$2:$E$133,'Quarterly Information'!$K705,Exchange_Value)+AD705*$N705*SUMIF(Lists!$E$2:$E$133,'Quarterly Information'!$M705,Exchange_Value)+AD705*$P705*SUMIF(Lists!$E$2:$E$133,'Quarterly Information'!$O705,Exchange_Value)+AD705*$R705*SUMIF(Lists!$E$2:$E$133,'Quarterly Information'!$Q705,Exchange_Value)+AD705*$T705*SUMIF(Lists!$E$2:$E$133,'Quarterly Information'!$S705,Exchange_Value))/1000,AD705*SUMIF(Lists!$E$2:$E$133,$I705,Exchange_Value)/1000),1)</f>
        <v>0</v>
      </c>
      <c r="CB705" s="151">
        <f>ROUND(IF($I705="Other HFC Blend",(AE705*$L705*SUMIF(Lists!$E$2:$E$133,'Quarterly Information'!$K705,Exchange_Value)+AE705*$N705*SUMIF(Lists!$E$2:$E$133,'Quarterly Information'!$M705,Exchange_Value)+AE705*$P705*SUMIF(Lists!$E$2:$E$133,'Quarterly Information'!$O705,Exchange_Value)+AE705*$R705*SUMIF(Lists!$E$2:$E$133,'Quarterly Information'!$Q705,Exchange_Value)+AE705*$T705*SUMIF(Lists!$E$2:$E$133,'Quarterly Information'!$S705,Exchange_Value))/1000,AE705*SUMIF(Lists!$E$2:$E$133,$I705,Exchange_Value)/1000),1)</f>
        <v>0</v>
      </c>
      <c r="CC705" s="151">
        <f>ROUND(IF($I705="Other HFC Blend",(AF705*$L705*SUMIF(Lists!$E$2:$E$133,'Quarterly Information'!$K705,Exchange_Value)+AF705*$N705*SUMIF(Lists!$E$2:$E$133,'Quarterly Information'!$M705,Exchange_Value)+AF705*$P705*SUMIF(Lists!$E$2:$E$133,'Quarterly Information'!$O705,Exchange_Value)+AF705*$R705*SUMIF(Lists!$E$2:$E$133,'Quarterly Information'!$Q705,Exchange_Value)+AF705*$T705*SUMIF(Lists!$E$2:$E$133,'Quarterly Information'!$S705,Exchange_Value))/1000,AF705*SUMIF(Lists!$E$2:$E$133,$I705,Exchange_Value)/1000),1)</f>
        <v>0</v>
      </c>
    </row>
    <row r="706" spans="1:81" ht="14.1">
      <c r="A706" s="18">
        <v>664</v>
      </c>
      <c r="B706" s="46" t="str">
        <f t="shared" si="406"/>
        <v/>
      </c>
      <c r="C706" s="72"/>
      <c r="D706" s="47"/>
      <c r="E706" s="81"/>
      <c r="F706" s="48"/>
      <c r="G706" s="49"/>
      <c r="H706" s="50"/>
      <c r="I706" s="48"/>
      <c r="J706" s="104"/>
      <c r="K706" s="109"/>
      <c r="L706" s="51"/>
      <c r="M706" s="48"/>
      <c r="N706" s="51"/>
      <c r="O706" s="48"/>
      <c r="P706" s="51"/>
      <c r="Q706" s="69"/>
      <c r="R706" s="51"/>
      <c r="S706" s="69"/>
      <c r="T706" s="110"/>
      <c r="U706" s="107"/>
      <c r="V706" s="48"/>
      <c r="W706" s="52"/>
      <c r="X706" s="48"/>
      <c r="Y706" s="116"/>
      <c r="Z706" s="133"/>
      <c r="AA706" s="131"/>
      <c r="AB706" s="76"/>
      <c r="AC706" s="76"/>
      <c r="AD706" s="76"/>
      <c r="AE706" s="76"/>
      <c r="AF706" s="76"/>
      <c r="AG706" s="145"/>
      <c r="AH706"/>
      <c r="AI706" s="148">
        <f t="shared" si="370"/>
        <v>0</v>
      </c>
      <c r="AJ706" s="148">
        <f t="shared" si="371"/>
        <v>0</v>
      </c>
      <c r="AK706" s="148">
        <f t="shared" si="372"/>
        <v>0</v>
      </c>
      <c r="AL706" s="148">
        <f t="shared" si="373"/>
        <v>0</v>
      </c>
      <c r="AM706" s="148">
        <f t="shared" si="374"/>
        <v>0</v>
      </c>
      <c r="AN706" s="148">
        <f t="shared" si="375"/>
        <v>0</v>
      </c>
      <c r="AO706" s="150"/>
      <c r="AP706" s="149" t="e">
        <f t="shared" si="376"/>
        <v>#DIV/0!</v>
      </c>
      <c r="AQ706" s="149" t="e">
        <f t="shared" si="377"/>
        <v>#DIV/0!</v>
      </c>
      <c r="AR706" s="149" t="e">
        <f t="shared" si="378"/>
        <v>#DIV/0!</v>
      </c>
      <c r="AS706" s="149" t="e">
        <f t="shared" si="379"/>
        <v>#DIV/0!</v>
      </c>
      <c r="AT706" s="149" t="e">
        <f t="shared" si="380"/>
        <v>#DIV/0!</v>
      </c>
      <c r="AU706" s="148">
        <f t="shared" si="381"/>
        <v>0</v>
      </c>
      <c r="AV706" s="149" t="e">
        <f t="shared" si="382"/>
        <v>#DIV/0!</v>
      </c>
      <c r="AW706" s="149" t="e">
        <f t="shared" si="383"/>
        <v>#DIV/0!</v>
      </c>
      <c r="AX706" s="149" t="e">
        <f t="shared" si="384"/>
        <v>#DIV/0!</v>
      </c>
      <c r="AY706" s="149" t="e">
        <f t="shared" si="385"/>
        <v>#DIV/0!</v>
      </c>
      <c r="AZ706" s="149" t="e">
        <f t="shared" si="386"/>
        <v>#DIV/0!</v>
      </c>
      <c r="BA706" s="148">
        <f t="shared" si="387"/>
        <v>0</v>
      </c>
      <c r="BB706" s="149" t="e">
        <f t="shared" si="388"/>
        <v>#DIV/0!</v>
      </c>
      <c r="BC706" s="149" t="e">
        <f t="shared" si="389"/>
        <v>#DIV/0!</v>
      </c>
      <c r="BD706" s="149" t="e">
        <f t="shared" si="390"/>
        <v>#DIV/0!</v>
      </c>
      <c r="BE706" s="149" t="e">
        <f t="shared" si="391"/>
        <v>#DIV/0!</v>
      </c>
      <c r="BF706" s="149" t="e">
        <f t="shared" si="392"/>
        <v>#DIV/0!</v>
      </c>
      <c r="BG706" s="148">
        <f t="shared" si="393"/>
        <v>0</v>
      </c>
      <c r="BH706" s="149" t="e">
        <f t="shared" si="394"/>
        <v>#DIV/0!</v>
      </c>
      <c r="BI706" s="149" t="e">
        <f t="shared" si="395"/>
        <v>#DIV/0!</v>
      </c>
      <c r="BJ706" s="149" t="e">
        <f t="shared" si="396"/>
        <v>#DIV/0!</v>
      </c>
      <c r="BK706" s="149" t="e">
        <f t="shared" si="397"/>
        <v>#DIV/0!</v>
      </c>
      <c r="BL706" s="149" t="e">
        <f t="shared" si="398"/>
        <v>#DIV/0!</v>
      </c>
      <c r="BM706" s="148">
        <f t="shared" si="399"/>
        <v>0</v>
      </c>
      <c r="BN706" s="149" t="e">
        <f t="shared" si="400"/>
        <v>#DIV/0!</v>
      </c>
      <c r="BO706" s="149" t="e">
        <f t="shared" si="401"/>
        <v>#DIV/0!</v>
      </c>
      <c r="BP706" s="149" t="e">
        <f t="shared" si="402"/>
        <v>#DIV/0!</v>
      </c>
      <c r="BQ706" s="149" t="e">
        <f t="shared" si="403"/>
        <v>#DIV/0!</v>
      </c>
      <c r="BR706" s="149" t="e">
        <f t="shared" si="404"/>
        <v>#DIV/0!</v>
      </c>
      <c r="BS706" s="148">
        <f t="shared" si="405"/>
        <v>0</v>
      </c>
      <c r="BT706" s="150"/>
      <c r="BU706" s="150" t="e">
        <f>VLOOKUP(I706,Lists!$D$2:$D$19,1,FALSE)</f>
        <v>#N/A</v>
      </c>
      <c r="BV706" s="150" t="e">
        <f>VLOOKUP($I706,Blends!$B$2:$B$115,1,FALSE)</f>
        <v>#N/A</v>
      </c>
      <c r="BW706" s="150"/>
      <c r="BX706" s="151">
        <f>ROUND(IF($I706="Other HFC Blend",(AA706*$L706*SUMIF(Lists!$E$2:$E$133,'Quarterly Information'!$K706,Exchange_Value)+AA706*$N706*SUMIF(Lists!$E$2:$E$133,'Quarterly Information'!$M706,Exchange_Value)+AA706*$P706*SUMIF(Lists!$E$2:$E$133,'Quarterly Information'!$O706,Exchange_Value)+AA706*$R706*SUMIF(Lists!$E$2:$E$133,'Quarterly Information'!$Q706,Exchange_Value)+AA706*$T706*SUMIF(Lists!$E$2:$E$133,'Quarterly Information'!$S706,Exchange_Value))/1000,AA706*SUMIF(Lists!$E$2:$E$133,$I706,Exchange_Value)/1000),1)</f>
        <v>0</v>
      </c>
      <c r="BY706" s="151">
        <f>ROUND(IF($I706="Other HFC Blend",(AB706*$L706*SUMIF(Lists!$E$2:$E$133,'Quarterly Information'!$K706,Exchange_Value)+AB706*$N706*SUMIF(Lists!$E$2:$E$133,'Quarterly Information'!$M706,Exchange_Value)+AB706*$P706*SUMIF(Lists!$E$2:$E$133,'Quarterly Information'!$O706,Exchange_Value)+AB706*$R706*SUMIF(Lists!$E$2:$E$133,'Quarterly Information'!$Q706,Exchange_Value)+AB706*$T706*SUMIF(Lists!$E$2:$E$133,'Quarterly Information'!$S706,Exchange_Value))/1000,AB706*SUMIF(Lists!$E$2:$E$133,$I706,Exchange_Value)/1000),1)</f>
        <v>0</v>
      </c>
      <c r="BZ706" s="151">
        <f>ROUND(IF($I706="Other HFC Blend",(AC706*$L706*SUMIF(Lists!$E$2:$E$133,'Quarterly Information'!$K706,Exchange_Value)+AC706*$N706*SUMIF(Lists!$E$2:$E$133,'Quarterly Information'!$M706,Exchange_Value)+AC706*$P706*SUMIF(Lists!$E$2:$E$133,'Quarterly Information'!$O706,Exchange_Value)+AC706*$R706*SUMIF(Lists!$E$2:$E$133,'Quarterly Information'!$Q706,Exchange_Value)+AC706*$T706*SUMIF(Lists!$E$2:$E$133,'Quarterly Information'!$S706,Exchange_Value))/1000,AC706*SUMIF(Lists!$E$2:$E$133,$I706,Exchange_Value)/1000),1)</f>
        <v>0</v>
      </c>
      <c r="CA706" s="151">
        <f>ROUND(IF($I706="Other HFC Blend",(AD706*$L706*SUMIF(Lists!$E$2:$E$133,'Quarterly Information'!$K706,Exchange_Value)+AD706*$N706*SUMIF(Lists!$E$2:$E$133,'Quarterly Information'!$M706,Exchange_Value)+AD706*$P706*SUMIF(Lists!$E$2:$E$133,'Quarterly Information'!$O706,Exchange_Value)+AD706*$R706*SUMIF(Lists!$E$2:$E$133,'Quarterly Information'!$Q706,Exchange_Value)+AD706*$T706*SUMIF(Lists!$E$2:$E$133,'Quarterly Information'!$S706,Exchange_Value))/1000,AD706*SUMIF(Lists!$E$2:$E$133,$I706,Exchange_Value)/1000),1)</f>
        <v>0</v>
      </c>
      <c r="CB706" s="151">
        <f>ROUND(IF($I706="Other HFC Blend",(AE706*$L706*SUMIF(Lists!$E$2:$E$133,'Quarterly Information'!$K706,Exchange_Value)+AE706*$N706*SUMIF(Lists!$E$2:$E$133,'Quarterly Information'!$M706,Exchange_Value)+AE706*$P706*SUMIF(Lists!$E$2:$E$133,'Quarterly Information'!$O706,Exchange_Value)+AE706*$R706*SUMIF(Lists!$E$2:$E$133,'Quarterly Information'!$Q706,Exchange_Value)+AE706*$T706*SUMIF(Lists!$E$2:$E$133,'Quarterly Information'!$S706,Exchange_Value))/1000,AE706*SUMIF(Lists!$E$2:$E$133,$I706,Exchange_Value)/1000),1)</f>
        <v>0</v>
      </c>
      <c r="CC706" s="151">
        <f>ROUND(IF($I706="Other HFC Blend",(AF706*$L706*SUMIF(Lists!$E$2:$E$133,'Quarterly Information'!$K706,Exchange_Value)+AF706*$N706*SUMIF(Lists!$E$2:$E$133,'Quarterly Information'!$M706,Exchange_Value)+AF706*$P706*SUMIF(Lists!$E$2:$E$133,'Quarterly Information'!$O706,Exchange_Value)+AF706*$R706*SUMIF(Lists!$E$2:$E$133,'Quarterly Information'!$Q706,Exchange_Value)+AF706*$T706*SUMIF(Lists!$E$2:$E$133,'Quarterly Information'!$S706,Exchange_Value))/1000,AF706*SUMIF(Lists!$E$2:$E$133,$I706,Exchange_Value)/1000),1)</f>
        <v>0</v>
      </c>
    </row>
    <row r="707" spans="1:81" ht="14.1">
      <c r="A707" s="18">
        <v>665</v>
      </c>
      <c r="B707" s="46" t="str">
        <f t="shared" si="406"/>
        <v/>
      </c>
      <c r="C707" s="72"/>
      <c r="D707" s="47"/>
      <c r="E707" s="81"/>
      <c r="F707" s="48"/>
      <c r="G707" s="49"/>
      <c r="H707" s="50"/>
      <c r="I707" s="48"/>
      <c r="J707" s="104"/>
      <c r="K707" s="109"/>
      <c r="L707" s="51"/>
      <c r="M707" s="48"/>
      <c r="N707" s="51"/>
      <c r="O707" s="48"/>
      <c r="P707" s="51"/>
      <c r="Q707" s="69"/>
      <c r="R707" s="51"/>
      <c r="S707" s="69"/>
      <c r="T707" s="110"/>
      <c r="U707" s="107"/>
      <c r="V707" s="48"/>
      <c r="W707" s="52"/>
      <c r="X707" s="48"/>
      <c r="Y707" s="116"/>
      <c r="Z707" s="133"/>
      <c r="AA707" s="131"/>
      <c r="AB707" s="76"/>
      <c r="AC707" s="76"/>
      <c r="AD707" s="76"/>
      <c r="AE707" s="76"/>
      <c r="AF707" s="76"/>
      <c r="AG707" s="145"/>
      <c r="AH707"/>
      <c r="AI707" s="148">
        <f t="shared" si="370"/>
        <v>0</v>
      </c>
      <c r="AJ707" s="148">
        <f t="shared" si="371"/>
        <v>0</v>
      </c>
      <c r="AK707" s="148">
        <f t="shared" si="372"/>
        <v>0</v>
      </c>
      <c r="AL707" s="148">
        <f t="shared" si="373"/>
        <v>0</v>
      </c>
      <c r="AM707" s="148">
        <f t="shared" si="374"/>
        <v>0</v>
      </c>
      <c r="AN707" s="148">
        <f t="shared" si="375"/>
        <v>0</v>
      </c>
      <c r="AO707" s="150"/>
      <c r="AP707" s="149" t="e">
        <f t="shared" si="376"/>
        <v>#DIV/0!</v>
      </c>
      <c r="AQ707" s="149" t="e">
        <f t="shared" si="377"/>
        <v>#DIV/0!</v>
      </c>
      <c r="AR707" s="149" t="e">
        <f t="shared" si="378"/>
        <v>#DIV/0!</v>
      </c>
      <c r="AS707" s="149" t="e">
        <f t="shared" si="379"/>
        <v>#DIV/0!</v>
      </c>
      <c r="AT707" s="149" t="e">
        <f t="shared" si="380"/>
        <v>#DIV/0!</v>
      </c>
      <c r="AU707" s="148">
        <f t="shared" si="381"/>
        <v>0</v>
      </c>
      <c r="AV707" s="149" t="e">
        <f t="shared" si="382"/>
        <v>#DIV/0!</v>
      </c>
      <c r="AW707" s="149" t="e">
        <f t="shared" si="383"/>
        <v>#DIV/0!</v>
      </c>
      <c r="AX707" s="149" t="e">
        <f t="shared" si="384"/>
        <v>#DIV/0!</v>
      </c>
      <c r="AY707" s="149" t="e">
        <f t="shared" si="385"/>
        <v>#DIV/0!</v>
      </c>
      <c r="AZ707" s="149" t="e">
        <f t="shared" si="386"/>
        <v>#DIV/0!</v>
      </c>
      <c r="BA707" s="148">
        <f t="shared" si="387"/>
        <v>0</v>
      </c>
      <c r="BB707" s="149" t="e">
        <f t="shared" si="388"/>
        <v>#DIV/0!</v>
      </c>
      <c r="BC707" s="149" t="e">
        <f t="shared" si="389"/>
        <v>#DIV/0!</v>
      </c>
      <c r="BD707" s="149" t="e">
        <f t="shared" si="390"/>
        <v>#DIV/0!</v>
      </c>
      <c r="BE707" s="149" t="e">
        <f t="shared" si="391"/>
        <v>#DIV/0!</v>
      </c>
      <c r="BF707" s="149" t="e">
        <f t="shared" si="392"/>
        <v>#DIV/0!</v>
      </c>
      <c r="BG707" s="148">
        <f t="shared" si="393"/>
        <v>0</v>
      </c>
      <c r="BH707" s="149" t="e">
        <f t="shared" si="394"/>
        <v>#DIV/0!</v>
      </c>
      <c r="BI707" s="149" t="e">
        <f t="shared" si="395"/>
        <v>#DIV/0!</v>
      </c>
      <c r="BJ707" s="149" t="e">
        <f t="shared" si="396"/>
        <v>#DIV/0!</v>
      </c>
      <c r="BK707" s="149" t="e">
        <f t="shared" si="397"/>
        <v>#DIV/0!</v>
      </c>
      <c r="BL707" s="149" t="e">
        <f t="shared" si="398"/>
        <v>#DIV/0!</v>
      </c>
      <c r="BM707" s="148">
        <f t="shared" si="399"/>
        <v>0</v>
      </c>
      <c r="BN707" s="149" t="e">
        <f t="shared" si="400"/>
        <v>#DIV/0!</v>
      </c>
      <c r="BO707" s="149" t="e">
        <f t="shared" si="401"/>
        <v>#DIV/0!</v>
      </c>
      <c r="BP707" s="149" t="e">
        <f t="shared" si="402"/>
        <v>#DIV/0!</v>
      </c>
      <c r="BQ707" s="149" t="e">
        <f t="shared" si="403"/>
        <v>#DIV/0!</v>
      </c>
      <c r="BR707" s="149" t="e">
        <f t="shared" si="404"/>
        <v>#DIV/0!</v>
      </c>
      <c r="BS707" s="148">
        <f t="shared" si="405"/>
        <v>0</v>
      </c>
      <c r="BT707" s="150"/>
      <c r="BU707" s="150" t="e">
        <f>VLOOKUP(I707,Lists!$D$2:$D$19,1,FALSE)</f>
        <v>#N/A</v>
      </c>
      <c r="BV707" s="150" t="e">
        <f>VLOOKUP($I707,Blends!$B$2:$B$115,1,FALSE)</f>
        <v>#N/A</v>
      </c>
      <c r="BW707" s="150"/>
      <c r="BX707" s="151">
        <f>ROUND(IF($I707="Other HFC Blend",(AA707*$L707*SUMIF(Lists!$E$2:$E$133,'Quarterly Information'!$K707,Exchange_Value)+AA707*$N707*SUMIF(Lists!$E$2:$E$133,'Quarterly Information'!$M707,Exchange_Value)+AA707*$P707*SUMIF(Lists!$E$2:$E$133,'Quarterly Information'!$O707,Exchange_Value)+AA707*$R707*SUMIF(Lists!$E$2:$E$133,'Quarterly Information'!$Q707,Exchange_Value)+AA707*$T707*SUMIF(Lists!$E$2:$E$133,'Quarterly Information'!$S707,Exchange_Value))/1000,AA707*SUMIF(Lists!$E$2:$E$133,$I707,Exchange_Value)/1000),1)</f>
        <v>0</v>
      </c>
      <c r="BY707" s="151">
        <f>ROUND(IF($I707="Other HFC Blend",(AB707*$L707*SUMIF(Lists!$E$2:$E$133,'Quarterly Information'!$K707,Exchange_Value)+AB707*$N707*SUMIF(Lists!$E$2:$E$133,'Quarterly Information'!$M707,Exchange_Value)+AB707*$P707*SUMIF(Lists!$E$2:$E$133,'Quarterly Information'!$O707,Exchange_Value)+AB707*$R707*SUMIF(Lists!$E$2:$E$133,'Quarterly Information'!$Q707,Exchange_Value)+AB707*$T707*SUMIF(Lists!$E$2:$E$133,'Quarterly Information'!$S707,Exchange_Value))/1000,AB707*SUMIF(Lists!$E$2:$E$133,$I707,Exchange_Value)/1000),1)</f>
        <v>0</v>
      </c>
      <c r="BZ707" s="151">
        <f>ROUND(IF($I707="Other HFC Blend",(AC707*$L707*SUMIF(Lists!$E$2:$E$133,'Quarterly Information'!$K707,Exchange_Value)+AC707*$N707*SUMIF(Lists!$E$2:$E$133,'Quarterly Information'!$M707,Exchange_Value)+AC707*$P707*SUMIF(Lists!$E$2:$E$133,'Quarterly Information'!$O707,Exchange_Value)+AC707*$R707*SUMIF(Lists!$E$2:$E$133,'Quarterly Information'!$Q707,Exchange_Value)+AC707*$T707*SUMIF(Lists!$E$2:$E$133,'Quarterly Information'!$S707,Exchange_Value))/1000,AC707*SUMIF(Lists!$E$2:$E$133,$I707,Exchange_Value)/1000),1)</f>
        <v>0</v>
      </c>
      <c r="CA707" s="151">
        <f>ROUND(IF($I707="Other HFC Blend",(AD707*$L707*SUMIF(Lists!$E$2:$E$133,'Quarterly Information'!$K707,Exchange_Value)+AD707*$N707*SUMIF(Lists!$E$2:$E$133,'Quarterly Information'!$M707,Exchange_Value)+AD707*$P707*SUMIF(Lists!$E$2:$E$133,'Quarterly Information'!$O707,Exchange_Value)+AD707*$R707*SUMIF(Lists!$E$2:$E$133,'Quarterly Information'!$Q707,Exchange_Value)+AD707*$T707*SUMIF(Lists!$E$2:$E$133,'Quarterly Information'!$S707,Exchange_Value))/1000,AD707*SUMIF(Lists!$E$2:$E$133,$I707,Exchange_Value)/1000),1)</f>
        <v>0</v>
      </c>
      <c r="CB707" s="151">
        <f>ROUND(IF($I707="Other HFC Blend",(AE707*$L707*SUMIF(Lists!$E$2:$E$133,'Quarterly Information'!$K707,Exchange_Value)+AE707*$N707*SUMIF(Lists!$E$2:$E$133,'Quarterly Information'!$M707,Exchange_Value)+AE707*$P707*SUMIF(Lists!$E$2:$E$133,'Quarterly Information'!$O707,Exchange_Value)+AE707*$R707*SUMIF(Lists!$E$2:$E$133,'Quarterly Information'!$Q707,Exchange_Value)+AE707*$T707*SUMIF(Lists!$E$2:$E$133,'Quarterly Information'!$S707,Exchange_Value))/1000,AE707*SUMIF(Lists!$E$2:$E$133,$I707,Exchange_Value)/1000),1)</f>
        <v>0</v>
      </c>
      <c r="CC707" s="151">
        <f>ROUND(IF($I707="Other HFC Blend",(AF707*$L707*SUMIF(Lists!$E$2:$E$133,'Quarterly Information'!$K707,Exchange_Value)+AF707*$N707*SUMIF(Lists!$E$2:$E$133,'Quarterly Information'!$M707,Exchange_Value)+AF707*$P707*SUMIF(Lists!$E$2:$E$133,'Quarterly Information'!$O707,Exchange_Value)+AF707*$R707*SUMIF(Lists!$E$2:$E$133,'Quarterly Information'!$Q707,Exchange_Value)+AF707*$T707*SUMIF(Lists!$E$2:$E$133,'Quarterly Information'!$S707,Exchange_Value))/1000,AF707*SUMIF(Lists!$E$2:$E$133,$I707,Exchange_Value)/1000),1)</f>
        <v>0</v>
      </c>
    </row>
    <row r="708" spans="1:81" ht="14.1">
      <c r="A708" s="18">
        <v>666</v>
      </c>
      <c r="B708" s="46" t="str">
        <f t="shared" si="406"/>
        <v/>
      </c>
      <c r="C708" s="72"/>
      <c r="D708" s="47"/>
      <c r="E708" s="81"/>
      <c r="F708" s="48"/>
      <c r="G708" s="49"/>
      <c r="H708" s="50"/>
      <c r="I708" s="48"/>
      <c r="J708" s="104"/>
      <c r="K708" s="109"/>
      <c r="L708" s="51"/>
      <c r="M708" s="48"/>
      <c r="N708" s="51"/>
      <c r="O708" s="48"/>
      <c r="P708" s="51"/>
      <c r="Q708" s="69"/>
      <c r="R708" s="51"/>
      <c r="S708" s="69"/>
      <c r="T708" s="110"/>
      <c r="U708" s="107"/>
      <c r="V708" s="48"/>
      <c r="W708" s="52"/>
      <c r="X708" s="48"/>
      <c r="Y708" s="116"/>
      <c r="Z708" s="133"/>
      <c r="AA708" s="131"/>
      <c r="AB708" s="76"/>
      <c r="AC708" s="76"/>
      <c r="AD708" s="76"/>
      <c r="AE708" s="76"/>
      <c r="AF708" s="76"/>
      <c r="AG708" s="145"/>
      <c r="AH708"/>
      <c r="AI708" s="148">
        <f t="shared" si="370"/>
        <v>0</v>
      </c>
      <c r="AJ708" s="148">
        <f t="shared" si="371"/>
        <v>0</v>
      </c>
      <c r="AK708" s="148">
        <f t="shared" si="372"/>
        <v>0</v>
      </c>
      <c r="AL708" s="148">
        <f t="shared" si="373"/>
        <v>0</v>
      </c>
      <c r="AM708" s="148">
        <f t="shared" si="374"/>
        <v>0</v>
      </c>
      <c r="AN708" s="148">
        <f t="shared" si="375"/>
        <v>0</v>
      </c>
      <c r="AO708" s="150"/>
      <c r="AP708" s="149" t="e">
        <f t="shared" si="376"/>
        <v>#DIV/0!</v>
      </c>
      <c r="AQ708" s="149" t="e">
        <f t="shared" si="377"/>
        <v>#DIV/0!</v>
      </c>
      <c r="AR708" s="149" t="e">
        <f t="shared" si="378"/>
        <v>#DIV/0!</v>
      </c>
      <c r="AS708" s="149" t="e">
        <f t="shared" si="379"/>
        <v>#DIV/0!</v>
      </c>
      <c r="AT708" s="149" t="e">
        <f t="shared" si="380"/>
        <v>#DIV/0!</v>
      </c>
      <c r="AU708" s="148">
        <f t="shared" si="381"/>
        <v>0</v>
      </c>
      <c r="AV708" s="149" t="e">
        <f t="shared" si="382"/>
        <v>#DIV/0!</v>
      </c>
      <c r="AW708" s="149" t="e">
        <f t="shared" si="383"/>
        <v>#DIV/0!</v>
      </c>
      <c r="AX708" s="149" t="e">
        <f t="shared" si="384"/>
        <v>#DIV/0!</v>
      </c>
      <c r="AY708" s="149" t="e">
        <f t="shared" si="385"/>
        <v>#DIV/0!</v>
      </c>
      <c r="AZ708" s="149" t="e">
        <f t="shared" si="386"/>
        <v>#DIV/0!</v>
      </c>
      <c r="BA708" s="148">
        <f t="shared" si="387"/>
        <v>0</v>
      </c>
      <c r="BB708" s="149" t="e">
        <f t="shared" si="388"/>
        <v>#DIV/0!</v>
      </c>
      <c r="BC708" s="149" t="e">
        <f t="shared" si="389"/>
        <v>#DIV/0!</v>
      </c>
      <c r="BD708" s="149" t="e">
        <f t="shared" si="390"/>
        <v>#DIV/0!</v>
      </c>
      <c r="BE708" s="149" t="e">
        <f t="shared" si="391"/>
        <v>#DIV/0!</v>
      </c>
      <c r="BF708" s="149" t="e">
        <f t="shared" si="392"/>
        <v>#DIV/0!</v>
      </c>
      <c r="BG708" s="148">
        <f t="shared" si="393"/>
        <v>0</v>
      </c>
      <c r="BH708" s="149" t="e">
        <f t="shared" si="394"/>
        <v>#DIV/0!</v>
      </c>
      <c r="BI708" s="149" t="e">
        <f t="shared" si="395"/>
        <v>#DIV/0!</v>
      </c>
      <c r="BJ708" s="149" t="e">
        <f t="shared" si="396"/>
        <v>#DIV/0!</v>
      </c>
      <c r="BK708" s="149" t="e">
        <f t="shared" si="397"/>
        <v>#DIV/0!</v>
      </c>
      <c r="BL708" s="149" t="e">
        <f t="shared" si="398"/>
        <v>#DIV/0!</v>
      </c>
      <c r="BM708" s="148">
        <f t="shared" si="399"/>
        <v>0</v>
      </c>
      <c r="BN708" s="149" t="e">
        <f t="shared" si="400"/>
        <v>#DIV/0!</v>
      </c>
      <c r="BO708" s="149" t="e">
        <f t="shared" si="401"/>
        <v>#DIV/0!</v>
      </c>
      <c r="BP708" s="149" t="e">
        <f t="shared" si="402"/>
        <v>#DIV/0!</v>
      </c>
      <c r="BQ708" s="149" t="e">
        <f t="shared" si="403"/>
        <v>#DIV/0!</v>
      </c>
      <c r="BR708" s="149" t="e">
        <f t="shared" si="404"/>
        <v>#DIV/0!</v>
      </c>
      <c r="BS708" s="148">
        <f t="shared" si="405"/>
        <v>0</v>
      </c>
      <c r="BT708" s="150"/>
      <c r="BU708" s="150" t="e">
        <f>VLOOKUP(I708,Lists!$D$2:$D$19,1,FALSE)</f>
        <v>#N/A</v>
      </c>
      <c r="BV708" s="150" t="e">
        <f>VLOOKUP($I708,Blends!$B$2:$B$115,1,FALSE)</f>
        <v>#N/A</v>
      </c>
      <c r="BW708" s="150"/>
      <c r="BX708" s="151">
        <f>ROUND(IF($I708="Other HFC Blend",(AA708*$L708*SUMIF(Lists!$E$2:$E$133,'Quarterly Information'!$K708,Exchange_Value)+AA708*$N708*SUMIF(Lists!$E$2:$E$133,'Quarterly Information'!$M708,Exchange_Value)+AA708*$P708*SUMIF(Lists!$E$2:$E$133,'Quarterly Information'!$O708,Exchange_Value)+AA708*$R708*SUMIF(Lists!$E$2:$E$133,'Quarterly Information'!$Q708,Exchange_Value)+AA708*$T708*SUMIF(Lists!$E$2:$E$133,'Quarterly Information'!$S708,Exchange_Value))/1000,AA708*SUMIF(Lists!$E$2:$E$133,$I708,Exchange_Value)/1000),1)</f>
        <v>0</v>
      </c>
      <c r="BY708" s="151">
        <f>ROUND(IF($I708="Other HFC Blend",(AB708*$L708*SUMIF(Lists!$E$2:$E$133,'Quarterly Information'!$K708,Exchange_Value)+AB708*$N708*SUMIF(Lists!$E$2:$E$133,'Quarterly Information'!$M708,Exchange_Value)+AB708*$P708*SUMIF(Lists!$E$2:$E$133,'Quarterly Information'!$O708,Exchange_Value)+AB708*$R708*SUMIF(Lists!$E$2:$E$133,'Quarterly Information'!$Q708,Exchange_Value)+AB708*$T708*SUMIF(Lists!$E$2:$E$133,'Quarterly Information'!$S708,Exchange_Value))/1000,AB708*SUMIF(Lists!$E$2:$E$133,$I708,Exchange_Value)/1000),1)</f>
        <v>0</v>
      </c>
      <c r="BZ708" s="151">
        <f>ROUND(IF($I708="Other HFC Blend",(AC708*$L708*SUMIF(Lists!$E$2:$E$133,'Quarterly Information'!$K708,Exchange_Value)+AC708*$N708*SUMIF(Lists!$E$2:$E$133,'Quarterly Information'!$M708,Exchange_Value)+AC708*$P708*SUMIF(Lists!$E$2:$E$133,'Quarterly Information'!$O708,Exchange_Value)+AC708*$R708*SUMIF(Lists!$E$2:$E$133,'Quarterly Information'!$Q708,Exchange_Value)+AC708*$T708*SUMIF(Lists!$E$2:$E$133,'Quarterly Information'!$S708,Exchange_Value))/1000,AC708*SUMIF(Lists!$E$2:$E$133,$I708,Exchange_Value)/1000),1)</f>
        <v>0</v>
      </c>
      <c r="CA708" s="151">
        <f>ROUND(IF($I708="Other HFC Blend",(AD708*$L708*SUMIF(Lists!$E$2:$E$133,'Quarterly Information'!$K708,Exchange_Value)+AD708*$N708*SUMIF(Lists!$E$2:$E$133,'Quarterly Information'!$M708,Exchange_Value)+AD708*$P708*SUMIF(Lists!$E$2:$E$133,'Quarterly Information'!$O708,Exchange_Value)+AD708*$R708*SUMIF(Lists!$E$2:$E$133,'Quarterly Information'!$Q708,Exchange_Value)+AD708*$T708*SUMIF(Lists!$E$2:$E$133,'Quarterly Information'!$S708,Exchange_Value))/1000,AD708*SUMIF(Lists!$E$2:$E$133,$I708,Exchange_Value)/1000),1)</f>
        <v>0</v>
      </c>
      <c r="CB708" s="151">
        <f>ROUND(IF($I708="Other HFC Blend",(AE708*$L708*SUMIF(Lists!$E$2:$E$133,'Quarterly Information'!$K708,Exchange_Value)+AE708*$N708*SUMIF(Lists!$E$2:$E$133,'Quarterly Information'!$M708,Exchange_Value)+AE708*$P708*SUMIF(Lists!$E$2:$E$133,'Quarterly Information'!$O708,Exchange_Value)+AE708*$R708*SUMIF(Lists!$E$2:$E$133,'Quarterly Information'!$Q708,Exchange_Value)+AE708*$T708*SUMIF(Lists!$E$2:$E$133,'Quarterly Information'!$S708,Exchange_Value))/1000,AE708*SUMIF(Lists!$E$2:$E$133,$I708,Exchange_Value)/1000),1)</f>
        <v>0</v>
      </c>
      <c r="CC708" s="151">
        <f>ROUND(IF($I708="Other HFC Blend",(AF708*$L708*SUMIF(Lists!$E$2:$E$133,'Quarterly Information'!$K708,Exchange_Value)+AF708*$N708*SUMIF(Lists!$E$2:$E$133,'Quarterly Information'!$M708,Exchange_Value)+AF708*$P708*SUMIF(Lists!$E$2:$E$133,'Quarterly Information'!$O708,Exchange_Value)+AF708*$R708*SUMIF(Lists!$E$2:$E$133,'Quarterly Information'!$Q708,Exchange_Value)+AF708*$T708*SUMIF(Lists!$E$2:$E$133,'Quarterly Information'!$S708,Exchange_Value))/1000,AF708*SUMIF(Lists!$E$2:$E$133,$I708,Exchange_Value)/1000),1)</f>
        <v>0</v>
      </c>
    </row>
    <row r="709" spans="1:81" ht="14.1">
      <c r="A709" s="18">
        <v>667</v>
      </c>
      <c r="B709" s="46" t="str">
        <f t="shared" si="406"/>
        <v/>
      </c>
      <c r="C709" s="72"/>
      <c r="D709" s="47"/>
      <c r="E709" s="81"/>
      <c r="F709" s="48"/>
      <c r="G709" s="49"/>
      <c r="H709" s="50"/>
      <c r="I709" s="48"/>
      <c r="J709" s="104"/>
      <c r="K709" s="109"/>
      <c r="L709" s="51"/>
      <c r="M709" s="48"/>
      <c r="N709" s="51"/>
      <c r="O709" s="48"/>
      <c r="P709" s="51"/>
      <c r="Q709" s="69"/>
      <c r="R709" s="51"/>
      <c r="S709" s="69"/>
      <c r="T709" s="110"/>
      <c r="U709" s="107"/>
      <c r="V709" s="48"/>
      <c r="W709" s="52"/>
      <c r="X709" s="48"/>
      <c r="Y709" s="116"/>
      <c r="Z709" s="133"/>
      <c r="AA709" s="131"/>
      <c r="AB709" s="76"/>
      <c r="AC709" s="76"/>
      <c r="AD709" s="76"/>
      <c r="AE709" s="76"/>
      <c r="AF709" s="76"/>
      <c r="AG709" s="145"/>
      <c r="AH709"/>
      <c r="AI709" s="148">
        <f t="shared" si="370"/>
        <v>0</v>
      </c>
      <c r="AJ709" s="148">
        <f t="shared" si="371"/>
        <v>0</v>
      </c>
      <c r="AK709" s="148">
        <f t="shared" si="372"/>
        <v>0</v>
      </c>
      <c r="AL709" s="148">
        <f t="shared" si="373"/>
        <v>0</v>
      </c>
      <c r="AM709" s="148">
        <f t="shared" si="374"/>
        <v>0</v>
      </c>
      <c r="AN709" s="148">
        <f t="shared" si="375"/>
        <v>0</v>
      </c>
      <c r="AO709" s="150"/>
      <c r="AP709" s="149" t="e">
        <f t="shared" si="376"/>
        <v>#DIV/0!</v>
      </c>
      <c r="AQ709" s="149" t="e">
        <f t="shared" si="377"/>
        <v>#DIV/0!</v>
      </c>
      <c r="AR709" s="149" t="e">
        <f t="shared" si="378"/>
        <v>#DIV/0!</v>
      </c>
      <c r="AS709" s="149" t="e">
        <f t="shared" si="379"/>
        <v>#DIV/0!</v>
      </c>
      <c r="AT709" s="149" t="e">
        <f t="shared" si="380"/>
        <v>#DIV/0!</v>
      </c>
      <c r="AU709" s="148">
        <f t="shared" si="381"/>
        <v>0</v>
      </c>
      <c r="AV709" s="149" t="e">
        <f t="shared" si="382"/>
        <v>#DIV/0!</v>
      </c>
      <c r="AW709" s="149" t="e">
        <f t="shared" si="383"/>
        <v>#DIV/0!</v>
      </c>
      <c r="AX709" s="149" t="e">
        <f t="shared" si="384"/>
        <v>#DIV/0!</v>
      </c>
      <c r="AY709" s="149" t="e">
        <f t="shared" si="385"/>
        <v>#DIV/0!</v>
      </c>
      <c r="AZ709" s="149" t="e">
        <f t="shared" si="386"/>
        <v>#DIV/0!</v>
      </c>
      <c r="BA709" s="148">
        <f t="shared" si="387"/>
        <v>0</v>
      </c>
      <c r="BB709" s="149" t="e">
        <f t="shared" si="388"/>
        <v>#DIV/0!</v>
      </c>
      <c r="BC709" s="149" t="e">
        <f t="shared" si="389"/>
        <v>#DIV/0!</v>
      </c>
      <c r="BD709" s="149" t="e">
        <f t="shared" si="390"/>
        <v>#DIV/0!</v>
      </c>
      <c r="BE709" s="149" t="e">
        <f t="shared" si="391"/>
        <v>#DIV/0!</v>
      </c>
      <c r="BF709" s="149" t="e">
        <f t="shared" si="392"/>
        <v>#DIV/0!</v>
      </c>
      <c r="BG709" s="148">
        <f t="shared" si="393"/>
        <v>0</v>
      </c>
      <c r="BH709" s="149" t="e">
        <f t="shared" si="394"/>
        <v>#DIV/0!</v>
      </c>
      <c r="BI709" s="149" t="e">
        <f t="shared" si="395"/>
        <v>#DIV/0!</v>
      </c>
      <c r="BJ709" s="149" t="e">
        <f t="shared" si="396"/>
        <v>#DIV/0!</v>
      </c>
      <c r="BK709" s="149" t="e">
        <f t="shared" si="397"/>
        <v>#DIV/0!</v>
      </c>
      <c r="BL709" s="149" t="e">
        <f t="shared" si="398"/>
        <v>#DIV/0!</v>
      </c>
      <c r="BM709" s="148">
        <f t="shared" si="399"/>
        <v>0</v>
      </c>
      <c r="BN709" s="149" t="e">
        <f t="shared" si="400"/>
        <v>#DIV/0!</v>
      </c>
      <c r="BO709" s="149" t="e">
        <f t="shared" si="401"/>
        <v>#DIV/0!</v>
      </c>
      <c r="BP709" s="149" t="e">
        <f t="shared" si="402"/>
        <v>#DIV/0!</v>
      </c>
      <c r="BQ709" s="149" t="e">
        <f t="shared" si="403"/>
        <v>#DIV/0!</v>
      </c>
      <c r="BR709" s="149" t="e">
        <f t="shared" si="404"/>
        <v>#DIV/0!</v>
      </c>
      <c r="BS709" s="148">
        <f t="shared" si="405"/>
        <v>0</v>
      </c>
      <c r="BT709" s="150"/>
      <c r="BU709" s="150" t="e">
        <f>VLOOKUP(I709,Lists!$D$2:$D$19,1,FALSE)</f>
        <v>#N/A</v>
      </c>
      <c r="BV709" s="150" t="e">
        <f>VLOOKUP($I709,Blends!$B$2:$B$115,1,FALSE)</f>
        <v>#N/A</v>
      </c>
      <c r="BW709" s="150"/>
      <c r="BX709" s="151">
        <f>ROUND(IF($I709="Other HFC Blend",(AA709*$L709*SUMIF(Lists!$E$2:$E$133,'Quarterly Information'!$K709,Exchange_Value)+AA709*$N709*SUMIF(Lists!$E$2:$E$133,'Quarterly Information'!$M709,Exchange_Value)+AA709*$P709*SUMIF(Lists!$E$2:$E$133,'Quarterly Information'!$O709,Exchange_Value)+AA709*$R709*SUMIF(Lists!$E$2:$E$133,'Quarterly Information'!$Q709,Exchange_Value)+AA709*$T709*SUMIF(Lists!$E$2:$E$133,'Quarterly Information'!$S709,Exchange_Value))/1000,AA709*SUMIF(Lists!$E$2:$E$133,$I709,Exchange_Value)/1000),1)</f>
        <v>0</v>
      </c>
      <c r="BY709" s="151">
        <f>ROUND(IF($I709="Other HFC Blend",(AB709*$L709*SUMIF(Lists!$E$2:$E$133,'Quarterly Information'!$K709,Exchange_Value)+AB709*$N709*SUMIF(Lists!$E$2:$E$133,'Quarterly Information'!$M709,Exchange_Value)+AB709*$P709*SUMIF(Lists!$E$2:$E$133,'Quarterly Information'!$O709,Exchange_Value)+AB709*$R709*SUMIF(Lists!$E$2:$E$133,'Quarterly Information'!$Q709,Exchange_Value)+AB709*$T709*SUMIF(Lists!$E$2:$E$133,'Quarterly Information'!$S709,Exchange_Value))/1000,AB709*SUMIF(Lists!$E$2:$E$133,$I709,Exchange_Value)/1000),1)</f>
        <v>0</v>
      </c>
      <c r="BZ709" s="151">
        <f>ROUND(IF($I709="Other HFC Blend",(AC709*$L709*SUMIF(Lists!$E$2:$E$133,'Quarterly Information'!$K709,Exchange_Value)+AC709*$N709*SUMIF(Lists!$E$2:$E$133,'Quarterly Information'!$M709,Exchange_Value)+AC709*$P709*SUMIF(Lists!$E$2:$E$133,'Quarterly Information'!$O709,Exchange_Value)+AC709*$R709*SUMIF(Lists!$E$2:$E$133,'Quarterly Information'!$Q709,Exchange_Value)+AC709*$T709*SUMIF(Lists!$E$2:$E$133,'Quarterly Information'!$S709,Exchange_Value))/1000,AC709*SUMIF(Lists!$E$2:$E$133,$I709,Exchange_Value)/1000),1)</f>
        <v>0</v>
      </c>
      <c r="CA709" s="151">
        <f>ROUND(IF($I709="Other HFC Blend",(AD709*$L709*SUMIF(Lists!$E$2:$E$133,'Quarterly Information'!$K709,Exchange_Value)+AD709*$N709*SUMIF(Lists!$E$2:$E$133,'Quarterly Information'!$M709,Exchange_Value)+AD709*$P709*SUMIF(Lists!$E$2:$E$133,'Quarterly Information'!$O709,Exchange_Value)+AD709*$R709*SUMIF(Lists!$E$2:$E$133,'Quarterly Information'!$Q709,Exchange_Value)+AD709*$T709*SUMIF(Lists!$E$2:$E$133,'Quarterly Information'!$S709,Exchange_Value))/1000,AD709*SUMIF(Lists!$E$2:$E$133,$I709,Exchange_Value)/1000),1)</f>
        <v>0</v>
      </c>
      <c r="CB709" s="151">
        <f>ROUND(IF($I709="Other HFC Blend",(AE709*$L709*SUMIF(Lists!$E$2:$E$133,'Quarterly Information'!$K709,Exchange_Value)+AE709*$N709*SUMIF(Lists!$E$2:$E$133,'Quarterly Information'!$M709,Exchange_Value)+AE709*$P709*SUMIF(Lists!$E$2:$E$133,'Quarterly Information'!$O709,Exchange_Value)+AE709*$R709*SUMIF(Lists!$E$2:$E$133,'Quarterly Information'!$Q709,Exchange_Value)+AE709*$T709*SUMIF(Lists!$E$2:$E$133,'Quarterly Information'!$S709,Exchange_Value))/1000,AE709*SUMIF(Lists!$E$2:$E$133,$I709,Exchange_Value)/1000),1)</f>
        <v>0</v>
      </c>
      <c r="CC709" s="151">
        <f>ROUND(IF($I709="Other HFC Blend",(AF709*$L709*SUMIF(Lists!$E$2:$E$133,'Quarterly Information'!$K709,Exchange_Value)+AF709*$N709*SUMIF(Lists!$E$2:$E$133,'Quarterly Information'!$M709,Exchange_Value)+AF709*$P709*SUMIF(Lists!$E$2:$E$133,'Quarterly Information'!$O709,Exchange_Value)+AF709*$R709*SUMIF(Lists!$E$2:$E$133,'Quarterly Information'!$Q709,Exchange_Value)+AF709*$T709*SUMIF(Lists!$E$2:$E$133,'Quarterly Information'!$S709,Exchange_Value))/1000,AF709*SUMIF(Lists!$E$2:$E$133,$I709,Exchange_Value)/1000),1)</f>
        <v>0</v>
      </c>
    </row>
    <row r="710" spans="1:81" ht="14.1">
      <c r="A710" s="18">
        <v>668</v>
      </c>
      <c r="B710" s="46" t="str">
        <f t="shared" si="406"/>
        <v/>
      </c>
      <c r="C710" s="72"/>
      <c r="D710" s="47"/>
      <c r="E710" s="81"/>
      <c r="F710" s="48"/>
      <c r="G710" s="49"/>
      <c r="H710" s="50"/>
      <c r="I710" s="48"/>
      <c r="J710" s="104"/>
      <c r="K710" s="109"/>
      <c r="L710" s="51"/>
      <c r="M710" s="48"/>
      <c r="N710" s="51"/>
      <c r="O710" s="48"/>
      <c r="P710" s="51"/>
      <c r="Q710" s="69"/>
      <c r="R710" s="51"/>
      <c r="S710" s="69"/>
      <c r="T710" s="110"/>
      <c r="U710" s="107"/>
      <c r="V710" s="48"/>
      <c r="W710" s="52"/>
      <c r="X710" s="48"/>
      <c r="Y710" s="116"/>
      <c r="Z710" s="133"/>
      <c r="AA710" s="131"/>
      <c r="AB710" s="76"/>
      <c r="AC710" s="76"/>
      <c r="AD710" s="76"/>
      <c r="AE710" s="76"/>
      <c r="AF710" s="76"/>
      <c r="AG710" s="145"/>
      <c r="AH710"/>
      <c r="AI710" s="148">
        <f t="shared" si="370"/>
        <v>0</v>
      </c>
      <c r="AJ710" s="148">
        <f t="shared" si="371"/>
        <v>0</v>
      </c>
      <c r="AK710" s="148">
        <f t="shared" si="372"/>
        <v>0</v>
      </c>
      <c r="AL710" s="148">
        <f t="shared" si="373"/>
        <v>0</v>
      </c>
      <c r="AM710" s="148">
        <f t="shared" si="374"/>
        <v>0</v>
      </c>
      <c r="AN710" s="148">
        <f t="shared" si="375"/>
        <v>0</v>
      </c>
      <c r="AO710" s="150"/>
      <c r="AP710" s="149" t="e">
        <f t="shared" si="376"/>
        <v>#DIV/0!</v>
      </c>
      <c r="AQ710" s="149" t="e">
        <f t="shared" si="377"/>
        <v>#DIV/0!</v>
      </c>
      <c r="AR710" s="149" t="e">
        <f t="shared" si="378"/>
        <v>#DIV/0!</v>
      </c>
      <c r="AS710" s="149" t="e">
        <f t="shared" si="379"/>
        <v>#DIV/0!</v>
      </c>
      <c r="AT710" s="149" t="e">
        <f t="shared" si="380"/>
        <v>#DIV/0!</v>
      </c>
      <c r="AU710" s="148">
        <f t="shared" si="381"/>
        <v>0</v>
      </c>
      <c r="AV710" s="149" t="e">
        <f t="shared" si="382"/>
        <v>#DIV/0!</v>
      </c>
      <c r="AW710" s="149" t="e">
        <f t="shared" si="383"/>
        <v>#DIV/0!</v>
      </c>
      <c r="AX710" s="149" t="e">
        <f t="shared" si="384"/>
        <v>#DIV/0!</v>
      </c>
      <c r="AY710" s="149" t="e">
        <f t="shared" si="385"/>
        <v>#DIV/0!</v>
      </c>
      <c r="AZ710" s="149" t="e">
        <f t="shared" si="386"/>
        <v>#DIV/0!</v>
      </c>
      <c r="BA710" s="148">
        <f t="shared" si="387"/>
        <v>0</v>
      </c>
      <c r="BB710" s="149" t="e">
        <f t="shared" si="388"/>
        <v>#DIV/0!</v>
      </c>
      <c r="BC710" s="149" t="e">
        <f t="shared" si="389"/>
        <v>#DIV/0!</v>
      </c>
      <c r="BD710" s="149" t="e">
        <f t="shared" si="390"/>
        <v>#DIV/0!</v>
      </c>
      <c r="BE710" s="149" t="e">
        <f t="shared" si="391"/>
        <v>#DIV/0!</v>
      </c>
      <c r="BF710" s="149" t="e">
        <f t="shared" si="392"/>
        <v>#DIV/0!</v>
      </c>
      <c r="BG710" s="148">
        <f t="shared" si="393"/>
        <v>0</v>
      </c>
      <c r="BH710" s="149" t="e">
        <f t="shared" si="394"/>
        <v>#DIV/0!</v>
      </c>
      <c r="BI710" s="149" t="e">
        <f t="shared" si="395"/>
        <v>#DIV/0!</v>
      </c>
      <c r="BJ710" s="149" t="e">
        <f t="shared" si="396"/>
        <v>#DIV/0!</v>
      </c>
      <c r="BK710" s="149" t="e">
        <f t="shared" si="397"/>
        <v>#DIV/0!</v>
      </c>
      <c r="BL710" s="149" t="e">
        <f t="shared" si="398"/>
        <v>#DIV/0!</v>
      </c>
      <c r="BM710" s="148">
        <f t="shared" si="399"/>
        <v>0</v>
      </c>
      <c r="BN710" s="149" t="e">
        <f t="shared" si="400"/>
        <v>#DIV/0!</v>
      </c>
      <c r="BO710" s="149" t="e">
        <f t="shared" si="401"/>
        <v>#DIV/0!</v>
      </c>
      <c r="BP710" s="149" t="e">
        <f t="shared" si="402"/>
        <v>#DIV/0!</v>
      </c>
      <c r="BQ710" s="149" t="e">
        <f t="shared" si="403"/>
        <v>#DIV/0!</v>
      </c>
      <c r="BR710" s="149" t="e">
        <f t="shared" si="404"/>
        <v>#DIV/0!</v>
      </c>
      <c r="BS710" s="148">
        <f t="shared" si="405"/>
        <v>0</v>
      </c>
      <c r="BT710" s="150"/>
      <c r="BU710" s="150" t="e">
        <f>VLOOKUP(I710,Lists!$D$2:$D$19,1,FALSE)</f>
        <v>#N/A</v>
      </c>
      <c r="BV710" s="150" t="e">
        <f>VLOOKUP($I710,Blends!$B$2:$B$115,1,FALSE)</f>
        <v>#N/A</v>
      </c>
      <c r="BW710" s="150"/>
      <c r="BX710" s="151">
        <f>ROUND(IF($I710="Other HFC Blend",(AA710*$L710*SUMIF(Lists!$E$2:$E$133,'Quarterly Information'!$K710,Exchange_Value)+AA710*$N710*SUMIF(Lists!$E$2:$E$133,'Quarterly Information'!$M710,Exchange_Value)+AA710*$P710*SUMIF(Lists!$E$2:$E$133,'Quarterly Information'!$O710,Exchange_Value)+AA710*$R710*SUMIF(Lists!$E$2:$E$133,'Quarterly Information'!$Q710,Exchange_Value)+AA710*$T710*SUMIF(Lists!$E$2:$E$133,'Quarterly Information'!$S710,Exchange_Value))/1000,AA710*SUMIF(Lists!$E$2:$E$133,$I710,Exchange_Value)/1000),1)</f>
        <v>0</v>
      </c>
      <c r="BY710" s="151">
        <f>ROUND(IF($I710="Other HFC Blend",(AB710*$L710*SUMIF(Lists!$E$2:$E$133,'Quarterly Information'!$K710,Exchange_Value)+AB710*$N710*SUMIF(Lists!$E$2:$E$133,'Quarterly Information'!$M710,Exchange_Value)+AB710*$P710*SUMIF(Lists!$E$2:$E$133,'Quarterly Information'!$O710,Exchange_Value)+AB710*$R710*SUMIF(Lists!$E$2:$E$133,'Quarterly Information'!$Q710,Exchange_Value)+AB710*$T710*SUMIF(Lists!$E$2:$E$133,'Quarterly Information'!$S710,Exchange_Value))/1000,AB710*SUMIF(Lists!$E$2:$E$133,$I710,Exchange_Value)/1000),1)</f>
        <v>0</v>
      </c>
      <c r="BZ710" s="151">
        <f>ROUND(IF($I710="Other HFC Blend",(AC710*$L710*SUMIF(Lists!$E$2:$E$133,'Quarterly Information'!$K710,Exchange_Value)+AC710*$N710*SUMIF(Lists!$E$2:$E$133,'Quarterly Information'!$M710,Exchange_Value)+AC710*$P710*SUMIF(Lists!$E$2:$E$133,'Quarterly Information'!$O710,Exchange_Value)+AC710*$R710*SUMIF(Lists!$E$2:$E$133,'Quarterly Information'!$Q710,Exchange_Value)+AC710*$T710*SUMIF(Lists!$E$2:$E$133,'Quarterly Information'!$S710,Exchange_Value))/1000,AC710*SUMIF(Lists!$E$2:$E$133,$I710,Exchange_Value)/1000),1)</f>
        <v>0</v>
      </c>
      <c r="CA710" s="151">
        <f>ROUND(IF($I710="Other HFC Blend",(AD710*$L710*SUMIF(Lists!$E$2:$E$133,'Quarterly Information'!$K710,Exchange_Value)+AD710*$N710*SUMIF(Lists!$E$2:$E$133,'Quarterly Information'!$M710,Exchange_Value)+AD710*$P710*SUMIF(Lists!$E$2:$E$133,'Quarterly Information'!$O710,Exchange_Value)+AD710*$R710*SUMIF(Lists!$E$2:$E$133,'Quarterly Information'!$Q710,Exchange_Value)+AD710*$T710*SUMIF(Lists!$E$2:$E$133,'Quarterly Information'!$S710,Exchange_Value))/1000,AD710*SUMIF(Lists!$E$2:$E$133,$I710,Exchange_Value)/1000),1)</f>
        <v>0</v>
      </c>
      <c r="CB710" s="151">
        <f>ROUND(IF($I710="Other HFC Blend",(AE710*$L710*SUMIF(Lists!$E$2:$E$133,'Quarterly Information'!$K710,Exchange_Value)+AE710*$N710*SUMIF(Lists!$E$2:$E$133,'Quarterly Information'!$M710,Exchange_Value)+AE710*$P710*SUMIF(Lists!$E$2:$E$133,'Quarterly Information'!$O710,Exchange_Value)+AE710*$R710*SUMIF(Lists!$E$2:$E$133,'Quarterly Information'!$Q710,Exchange_Value)+AE710*$T710*SUMIF(Lists!$E$2:$E$133,'Quarterly Information'!$S710,Exchange_Value))/1000,AE710*SUMIF(Lists!$E$2:$E$133,$I710,Exchange_Value)/1000),1)</f>
        <v>0</v>
      </c>
      <c r="CC710" s="151">
        <f>ROUND(IF($I710="Other HFC Blend",(AF710*$L710*SUMIF(Lists!$E$2:$E$133,'Quarterly Information'!$K710,Exchange_Value)+AF710*$N710*SUMIF(Lists!$E$2:$E$133,'Quarterly Information'!$M710,Exchange_Value)+AF710*$P710*SUMIF(Lists!$E$2:$E$133,'Quarterly Information'!$O710,Exchange_Value)+AF710*$R710*SUMIF(Lists!$E$2:$E$133,'Quarterly Information'!$Q710,Exchange_Value)+AF710*$T710*SUMIF(Lists!$E$2:$E$133,'Quarterly Information'!$S710,Exchange_Value))/1000,AF710*SUMIF(Lists!$E$2:$E$133,$I710,Exchange_Value)/1000),1)</f>
        <v>0</v>
      </c>
    </row>
    <row r="711" spans="1:81" ht="14.1">
      <c r="A711" s="18">
        <v>669</v>
      </c>
      <c r="B711" s="46" t="str">
        <f t="shared" si="406"/>
        <v/>
      </c>
      <c r="C711" s="72"/>
      <c r="D711" s="47"/>
      <c r="E711" s="81"/>
      <c r="F711" s="48"/>
      <c r="G711" s="49"/>
      <c r="H711" s="50"/>
      <c r="I711" s="48"/>
      <c r="J711" s="104"/>
      <c r="K711" s="109"/>
      <c r="L711" s="51"/>
      <c r="M711" s="48"/>
      <c r="N711" s="51"/>
      <c r="O711" s="48"/>
      <c r="P711" s="51"/>
      <c r="Q711" s="69"/>
      <c r="R711" s="51"/>
      <c r="S711" s="69"/>
      <c r="T711" s="110"/>
      <c r="U711" s="107"/>
      <c r="V711" s="48"/>
      <c r="W711" s="52"/>
      <c r="X711" s="48"/>
      <c r="Y711" s="116"/>
      <c r="Z711" s="133"/>
      <c r="AA711" s="131"/>
      <c r="AB711" s="76"/>
      <c r="AC711" s="76"/>
      <c r="AD711" s="76"/>
      <c r="AE711" s="76"/>
      <c r="AF711" s="76"/>
      <c r="AG711" s="145"/>
      <c r="AH711"/>
      <c r="AI711" s="148">
        <f t="shared" si="370"/>
        <v>0</v>
      </c>
      <c r="AJ711" s="148">
        <f t="shared" si="371"/>
        <v>0</v>
      </c>
      <c r="AK711" s="148">
        <f t="shared" si="372"/>
        <v>0</v>
      </c>
      <c r="AL711" s="148">
        <f t="shared" si="373"/>
        <v>0</v>
      </c>
      <c r="AM711" s="148">
        <f t="shared" si="374"/>
        <v>0</v>
      </c>
      <c r="AN711" s="148">
        <f t="shared" si="375"/>
        <v>0</v>
      </c>
      <c r="AO711" s="150"/>
      <c r="AP711" s="149" t="e">
        <f t="shared" si="376"/>
        <v>#DIV/0!</v>
      </c>
      <c r="AQ711" s="149" t="e">
        <f t="shared" si="377"/>
        <v>#DIV/0!</v>
      </c>
      <c r="AR711" s="149" t="e">
        <f t="shared" si="378"/>
        <v>#DIV/0!</v>
      </c>
      <c r="AS711" s="149" t="e">
        <f t="shared" si="379"/>
        <v>#DIV/0!</v>
      </c>
      <c r="AT711" s="149" t="e">
        <f t="shared" si="380"/>
        <v>#DIV/0!</v>
      </c>
      <c r="AU711" s="148">
        <f t="shared" si="381"/>
        <v>0</v>
      </c>
      <c r="AV711" s="149" t="e">
        <f t="shared" si="382"/>
        <v>#DIV/0!</v>
      </c>
      <c r="AW711" s="149" t="e">
        <f t="shared" si="383"/>
        <v>#DIV/0!</v>
      </c>
      <c r="AX711" s="149" t="e">
        <f t="shared" si="384"/>
        <v>#DIV/0!</v>
      </c>
      <c r="AY711" s="149" t="e">
        <f t="shared" si="385"/>
        <v>#DIV/0!</v>
      </c>
      <c r="AZ711" s="149" t="e">
        <f t="shared" si="386"/>
        <v>#DIV/0!</v>
      </c>
      <c r="BA711" s="148">
        <f t="shared" si="387"/>
        <v>0</v>
      </c>
      <c r="BB711" s="149" t="e">
        <f t="shared" si="388"/>
        <v>#DIV/0!</v>
      </c>
      <c r="BC711" s="149" t="e">
        <f t="shared" si="389"/>
        <v>#DIV/0!</v>
      </c>
      <c r="BD711" s="149" t="e">
        <f t="shared" si="390"/>
        <v>#DIV/0!</v>
      </c>
      <c r="BE711" s="149" t="e">
        <f t="shared" si="391"/>
        <v>#DIV/0!</v>
      </c>
      <c r="BF711" s="149" t="e">
        <f t="shared" si="392"/>
        <v>#DIV/0!</v>
      </c>
      <c r="BG711" s="148">
        <f t="shared" si="393"/>
        <v>0</v>
      </c>
      <c r="BH711" s="149" t="e">
        <f t="shared" si="394"/>
        <v>#DIV/0!</v>
      </c>
      <c r="BI711" s="149" t="e">
        <f t="shared" si="395"/>
        <v>#DIV/0!</v>
      </c>
      <c r="BJ711" s="149" t="e">
        <f t="shared" si="396"/>
        <v>#DIV/0!</v>
      </c>
      <c r="BK711" s="149" t="e">
        <f t="shared" si="397"/>
        <v>#DIV/0!</v>
      </c>
      <c r="BL711" s="149" t="e">
        <f t="shared" si="398"/>
        <v>#DIV/0!</v>
      </c>
      <c r="BM711" s="148">
        <f t="shared" si="399"/>
        <v>0</v>
      </c>
      <c r="BN711" s="149" t="e">
        <f t="shared" si="400"/>
        <v>#DIV/0!</v>
      </c>
      <c r="BO711" s="149" t="e">
        <f t="shared" si="401"/>
        <v>#DIV/0!</v>
      </c>
      <c r="BP711" s="149" t="e">
        <f t="shared" si="402"/>
        <v>#DIV/0!</v>
      </c>
      <c r="BQ711" s="149" t="e">
        <f t="shared" si="403"/>
        <v>#DIV/0!</v>
      </c>
      <c r="BR711" s="149" t="e">
        <f t="shared" si="404"/>
        <v>#DIV/0!</v>
      </c>
      <c r="BS711" s="148">
        <f t="shared" si="405"/>
        <v>0</v>
      </c>
      <c r="BT711" s="150"/>
      <c r="BU711" s="150" t="e">
        <f>VLOOKUP(I711,Lists!$D$2:$D$19,1,FALSE)</f>
        <v>#N/A</v>
      </c>
      <c r="BV711" s="150" t="e">
        <f>VLOOKUP($I711,Blends!$B$2:$B$115,1,FALSE)</f>
        <v>#N/A</v>
      </c>
      <c r="BW711" s="150"/>
      <c r="BX711" s="151">
        <f>ROUND(IF($I711="Other HFC Blend",(AA711*$L711*SUMIF(Lists!$E$2:$E$133,'Quarterly Information'!$K711,Exchange_Value)+AA711*$N711*SUMIF(Lists!$E$2:$E$133,'Quarterly Information'!$M711,Exchange_Value)+AA711*$P711*SUMIF(Lists!$E$2:$E$133,'Quarterly Information'!$O711,Exchange_Value)+AA711*$R711*SUMIF(Lists!$E$2:$E$133,'Quarterly Information'!$Q711,Exchange_Value)+AA711*$T711*SUMIF(Lists!$E$2:$E$133,'Quarterly Information'!$S711,Exchange_Value))/1000,AA711*SUMIF(Lists!$E$2:$E$133,$I711,Exchange_Value)/1000),1)</f>
        <v>0</v>
      </c>
      <c r="BY711" s="151">
        <f>ROUND(IF($I711="Other HFC Blend",(AB711*$L711*SUMIF(Lists!$E$2:$E$133,'Quarterly Information'!$K711,Exchange_Value)+AB711*$N711*SUMIF(Lists!$E$2:$E$133,'Quarterly Information'!$M711,Exchange_Value)+AB711*$P711*SUMIF(Lists!$E$2:$E$133,'Quarterly Information'!$O711,Exchange_Value)+AB711*$R711*SUMIF(Lists!$E$2:$E$133,'Quarterly Information'!$Q711,Exchange_Value)+AB711*$T711*SUMIF(Lists!$E$2:$E$133,'Quarterly Information'!$S711,Exchange_Value))/1000,AB711*SUMIF(Lists!$E$2:$E$133,$I711,Exchange_Value)/1000),1)</f>
        <v>0</v>
      </c>
      <c r="BZ711" s="151">
        <f>ROUND(IF($I711="Other HFC Blend",(AC711*$L711*SUMIF(Lists!$E$2:$E$133,'Quarterly Information'!$K711,Exchange_Value)+AC711*$N711*SUMIF(Lists!$E$2:$E$133,'Quarterly Information'!$M711,Exchange_Value)+AC711*$P711*SUMIF(Lists!$E$2:$E$133,'Quarterly Information'!$O711,Exchange_Value)+AC711*$R711*SUMIF(Lists!$E$2:$E$133,'Quarterly Information'!$Q711,Exchange_Value)+AC711*$T711*SUMIF(Lists!$E$2:$E$133,'Quarterly Information'!$S711,Exchange_Value))/1000,AC711*SUMIF(Lists!$E$2:$E$133,$I711,Exchange_Value)/1000),1)</f>
        <v>0</v>
      </c>
      <c r="CA711" s="151">
        <f>ROUND(IF($I711="Other HFC Blend",(AD711*$L711*SUMIF(Lists!$E$2:$E$133,'Quarterly Information'!$K711,Exchange_Value)+AD711*$N711*SUMIF(Lists!$E$2:$E$133,'Quarterly Information'!$M711,Exchange_Value)+AD711*$P711*SUMIF(Lists!$E$2:$E$133,'Quarterly Information'!$O711,Exchange_Value)+AD711*$R711*SUMIF(Lists!$E$2:$E$133,'Quarterly Information'!$Q711,Exchange_Value)+AD711*$T711*SUMIF(Lists!$E$2:$E$133,'Quarterly Information'!$S711,Exchange_Value))/1000,AD711*SUMIF(Lists!$E$2:$E$133,$I711,Exchange_Value)/1000),1)</f>
        <v>0</v>
      </c>
      <c r="CB711" s="151">
        <f>ROUND(IF($I711="Other HFC Blend",(AE711*$L711*SUMIF(Lists!$E$2:$E$133,'Quarterly Information'!$K711,Exchange_Value)+AE711*$N711*SUMIF(Lists!$E$2:$E$133,'Quarterly Information'!$M711,Exchange_Value)+AE711*$P711*SUMIF(Lists!$E$2:$E$133,'Quarterly Information'!$O711,Exchange_Value)+AE711*$R711*SUMIF(Lists!$E$2:$E$133,'Quarterly Information'!$Q711,Exchange_Value)+AE711*$T711*SUMIF(Lists!$E$2:$E$133,'Quarterly Information'!$S711,Exchange_Value))/1000,AE711*SUMIF(Lists!$E$2:$E$133,$I711,Exchange_Value)/1000),1)</f>
        <v>0</v>
      </c>
      <c r="CC711" s="151">
        <f>ROUND(IF($I711="Other HFC Blend",(AF711*$L711*SUMIF(Lists!$E$2:$E$133,'Quarterly Information'!$K711,Exchange_Value)+AF711*$N711*SUMIF(Lists!$E$2:$E$133,'Quarterly Information'!$M711,Exchange_Value)+AF711*$P711*SUMIF(Lists!$E$2:$E$133,'Quarterly Information'!$O711,Exchange_Value)+AF711*$R711*SUMIF(Lists!$E$2:$E$133,'Quarterly Information'!$Q711,Exchange_Value)+AF711*$T711*SUMIF(Lists!$E$2:$E$133,'Quarterly Information'!$S711,Exchange_Value))/1000,AF711*SUMIF(Lists!$E$2:$E$133,$I711,Exchange_Value)/1000),1)</f>
        <v>0</v>
      </c>
    </row>
    <row r="712" spans="1:81" ht="14.1">
      <c r="A712" s="18">
        <v>670</v>
      </c>
      <c r="B712" s="46" t="str">
        <f t="shared" si="406"/>
        <v/>
      </c>
      <c r="C712" s="72"/>
      <c r="D712" s="47"/>
      <c r="E712" s="81"/>
      <c r="F712" s="48"/>
      <c r="G712" s="49"/>
      <c r="H712" s="50"/>
      <c r="I712" s="48"/>
      <c r="J712" s="104"/>
      <c r="K712" s="109"/>
      <c r="L712" s="51"/>
      <c r="M712" s="48"/>
      <c r="N712" s="51"/>
      <c r="O712" s="48"/>
      <c r="P712" s="51"/>
      <c r="Q712" s="69"/>
      <c r="R712" s="51"/>
      <c r="S712" s="69"/>
      <c r="T712" s="110"/>
      <c r="U712" s="107"/>
      <c r="V712" s="48"/>
      <c r="W712" s="52"/>
      <c r="X712" s="48"/>
      <c r="Y712" s="116"/>
      <c r="Z712" s="133"/>
      <c r="AA712" s="131"/>
      <c r="AB712" s="76"/>
      <c r="AC712" s="76"/>
      <c r="AD712" s="76"/>
      <c r="AE712" s="76"/>
      <c r="AF712" s="76"/>
      <c r="AG712" s="145"/>
      <c r="AH712"/>
      <c r="AI712" s="148">
        <f t="shared" si="370"/>
        <v>0</v>
      </c>
      <c r="AJ712" s="148">
        <f t="shared" si="371"/>
        <v>0</v>
      </c>
      <c r="AK712" s="148">
        <f t="shared" si="372"/>
        <v>0</v>
      </c>
      <c r="AL712" s="148">
        <f t="shared" si="373"/>
        <v>0</v>
      </c>
      <c r="AM712" s="148">
        <f t="shared" si="374"/>
        <v>0</v>
      </c>
      <c r="AN712" s="148">
        <f t="shared" si="375"/>
        <v>0</v>
      </c>
      <c r="AO712" s="150"/>
      <c r="AP712" s="149" t="e">
        <f t="shared" si="376"/>
        <v>#DIV/0!</v>
      </c>
      <c r="AQ712" s="149" t="e">
        <f t="shared" si="377"/>
        <v>#DIV/0!</v>
      </c>
      <c r="AR712" s="149" t="e">
        <f t="shared" si="378"/>
        <v>#DIV/0!</v>
      </c>
      <c r="AS712" s="149" t="e">
        <f t="shared" si="379"/>
        <v>#DIV/0!</v>
      </c>
      <c r="AT712" s="149" t="e">
        <f t="shared" si="380"/>
        <v>#DIV/0!</v>
      </c>
      <c r="AU712" s="148">
        <f t="shared" si="381"/>
        <v>0</v>
      </c>
      <c r="AV712" s="149" t="e">
        <f t="shared" si="382"/>
        <v>#DIV/0!</v>
      </c>
      <c r="AW712" s="149" t="e">
        <f t="shared" si="383"/>
        <v>#DIV/0!</v>
      </c>
      <c r="AX712" s="149" t="e">
        <f t="shared" si="384"/>
        <v>#DIV/0!</v>
      </c>
      <c r="AY712" s="149" t="e">
        <f t="shared" si="385"/>
        <v>#DIV/0!</v>
      </c>
      <c r="AZ712" s="149" t="e">
        <f t="shared" si="386"/>
        <v>#DIV/0!</v>
      </c>
      <c r="BA712" s="148">
        <f t="shared" si="387"/>
        <v>0</v>
      </c>
      <c r="BB712" s="149" t="e">
        <f t="shared" si="388"/>
        <v>#DIV/0!</v>
      </c>
      <c r="BC712" s="149" t="e">
        <f t="shared" si="389"/>
        <v>#DIV/0!</v>
      </c>
      <c r="BD712" s="149" t="e">
        <f t="shared" si="390"/>
        <v>#DIV/0!</v>
      </c>
      <c r="BE712" s="149" t="e">
        <f t="shared" si="391"/>
        <v>#DIV/0!</v>
      </c>
      <c r="BF712" s="149" t="e">
        <f t="shared" si="392"/>
        <v>#DIV/0!</v>
      </c>
      <c r="BG712" s="148">
        <f t="shared" si="393"/>
        <v>0</v>
      </c>
      <c r="BH712" s="149" t="e">
        <f t="shared" si="394"/>
        <v>#DIV/0!</v>
      </c>
      <c r="BI712" s="149" t="e">
        <f t="shared" si="395"/>
        <v>#DIV/0!</v>
      </c>
      <c r="BJ712" s="149" t="e">
        <f t="shared" si="396"/>
        <v>#DIV/0!</v>
      </c>
      <c r="BK712" s="149" t="e">
        <f t="shared" si="397"/>
        <v>#DIV/0!</v>
      </c>
      <c r="BL712" s="149" t="e">
        <f t="shared" si="398"/>
        <v>#DIV/0!</v>
      </c>
      <c r="BM712" s="148">
        <f t="shared" si="399"/>
        <v>0</v>
      </c>
      <c r="BN712" s="149" t="e">
        <f t="shared" si="400"/>
        <v>#DIV/0!</v>
      </c>
      <c r="BO712" s="149" t="e">
        <f t="shared" si="401"/>
        <v>#DIV/0!</v>
      </c>
      <c r="BP712" s="149" t="e">
        <f t="shared" si="402"/>
        <v>#DIV/0!</v>
      </c>
      <c r="BQ712" s="149" t="e">
        <f t="shared" si="403"/>
        <v>#DIV/0!</v>
      </c>
      <c r="BR712" s="149" t="e">
        <f t="shared" si="404"/>
        <v>#DIV/0!</v>
      </c>
      <c r="BS712" s="148">
        <f t="shared" si="405"/>
        <v>0</v>
      </c>
      <c r="BT712" s="150"/>
      <c r="BU712" s="150" t="e">
        <f>VLOOKUP(I712,Lists!$D$2:$D$19,1,FALSE)</f>
        <v>#N/A</v>
      </c>
      <c r="BV712" s="150" t="e">
        <f>VLOOKUP($I712,Blends!$B$2:$B$115,1,FALSE)</f>
        <v>#N/A</v>
      </c>
      <c r="BW712" s="150"/>
      <c r="BX712" s="151">
        <f>ROUND(IF($I712="Other HFC Blend",(AA712*$L712*SUMIF(Lists!$E$2:$E$133,'Quarterly Information'!$K712,Exchange_Value)+AA712*$N712*SUMIF(Lists!$E$2:$E$133,'Quarterly Information'!$M712,Exchange_Value)+AA712*$P712*SUMIF(Lists!$E$2:$E$133,'Quarterly Information'!$O712,Exchange_Value)+AA712*$R712*SUMIF(Lists!$E$2:$E$133,'Quarterly Information'!$Q712,Exchange_Value)+AA712*$T712*SUMIF(Lists!$E$2:$E$133,'Quarterly Information'!$S712,Exchange_Value))/1000,AA712*SUMIF(Lists!$E$2:$E$133,$I712,Exchange_Value)/1000),1)</f>
        <v>0</v>
      </c>
      <c r="BY712" s="151">
        <f>ROUND(IF($I712="Other HFC Blend",(AB712*$L712*SUMIF(Lists!$E$2:$E$133,'Quarterly Information'!$K712,Exchange_Value)+AB712*$N712*SUMIF(Lists!$E$2:$E$133,'Quarterly Information'!$M712,Exchange_Value)+AB712*$P712*SUMIF(Lists!$E$2:$E$133,'Quarterly Information'!$O712,Exchange_Value)+AB712*$R712*SUMIF(Lists!$E$2:$E$133,'Quarterly Information'!$Q712,Exchange_Value)+AB712*$T712*SUMIF(Lists!$E$2:$E$133,'Quarterly Information'!$S712,Exchange_Value))/1000,AB712*SUMIF(Lists!$E$2:$E$133,$I712,Exchange_Value)/1000),1)</f>
        <v>0</v>
      </c>
      <c r="BZ712" s="151">
        <f>ROUND(IF($I712="Other HFC Blend",(AC712*$L712*SUMIF(Lists!$E$2:$E$133,'Quarterly Information'!$K712,Exchange_Value)+AC712*$N712*SUMIF(Lists!$E$2:$E$133,'Quarterly Information'!$M712,Exchange_Value)+AC712*$P712*SUMIF(Lists!$E$2:$E$133,'Quarterly Information'!$O712,Exchange_Value)+AC712*$R712*SUMIF(Lists!$E$2:$E$133,'Quarterly Information'!$Q712,Exchange_Value)+AC712*$T712*SUMIF(Lists!$E$2:$E$133,'Quarterly Information'!$S712,Exchange_Value))/1000,AC712*SUMIF(Lists!$E$2:$E$133,$I712,Exchange_Value)/1000),1)</f>
        <v>0</v>
      </c>
      <c r="CA712" s="151">
        <f>ROUND(IF($I712="Other HFC Blend",(AD712*$L712*SUMIF(Lists!$E$2:$E$133,'Quarterly Information'!$K712,Exchange_Value)+AD712*$N712*SUMIF(Lists!$E$2:$E$133,'Quarterly Information'!$M712,Exchange_Value)+AD712*$P712*SUMIF(Lists!$E$2:$E$133,'Quarterly Information'!$O712,Exchange_Value)+AD712*$R712*SUMIF(Lists!$E$2:$E$133,'Quarterly Information'!$Q712,Exchange_Value)+AD712*$T712*SUMIF(Lists!$E$2:$E$133,'Quarterly Information'!$S712,Exchange_Value))/1000,AD712*SUMIF(Lists!$E$2:$E$133,$I712,Exchange_Value)/1000),1)</f>
        <v>0</v>
      </c>
      <c r="CB712" s="151">
        <f>ROUND(IF($I712="Other HFC Blend",(AE712*$L712*SUMIF(Lists!$E$2:$E$133,'Quarterly Information'!$K712,Exchange_Value)+AE712*$N712*SUMIF(Lists!$E$2:$E$133,'Quarterly Information'!$M712,Exchange_Value)+AE712*$P712*SUMIF(Lists!$E$2:$E$133,'Quarterly Information'!$O712,Exchange_Value)+AE712*$R712*SUMIF(Lists!$E$2:$E$133,'Quarterly Information'!$Q712,Exchange_Value)+AE712*$T712*SUMIF(Lists!$E$2:$E$133,'Quarterly Information'!$S712,Exchange_Value))/1000,AE712*SUMIF(Lists!$E$2:$E$133,$I712,Exchange_Value)/1000),1)</f>
        <v>0</v>
      </c>
      <c r="CC712" s="151">
        <f>ROUND(IF($I712="Other HFC Blend",(AF712*$L712*SUMIF(Lists!$E$2:$E$133,'Quarterly Information'!$K712,Exchange_Value)+AF712*$N712*SUMIF(Lists!$E$2:$E$133,'Quarterly Information'!$M712,Exchange_Value)+AF712*$P712*SUMIF(Lists!$E$2:$E$133,'Quarterly Information'!$O712,Exchange_Value)+AF712*$R712*SUMIF(Lists!$E$2:$E$133,'Quarterly Information'!$Q712,Exchange_Value)+AF712*$T712*SUMIF(Lists!$E$2:$E$133,'Quarterly Information'!$S712,Exchange_Value))/1000,AF712*SUMIF(Lists!$E$2:$E$133,$I712,Exchange_Value)/1000),1)</f>
        <v>0</v>
      </c>
    </row>
    <row r="713" spans="1:81" ht="14.1">
      <c r="A713" s="18">
        <v>671</v>
      </c>
      <c r="B713" s="46" t="str">
        <f t="shared" si="406"/>
        <v/>
      </c>
      <c r="C713" s="72"/>
      <c r="D713" s="47"/>
      <c r="E713" s="81"/>
      <c r="F713" s="48"/>
      <c r="G713" s="49"/>
      <c r="H713" s="50"/>
      <c r="I713" s="48"/>
      <c r="J713" s="104"/>
      <c r="K713" s="109"/>
      <c r="L713" s="51"/>
      <c r="M713" s="48"/>
      <c r="N713" s="51"/>
      <c r="O713" s="48"/>
      <c r="P713" s="51"/>
      <c r="Q713" s="69"/>
      <c r="R713" s="51"/>
      <c r="S713" s="69"/>
      <c r="T713" s="110"/>
      <c r="U713" s="107"/>
      <c r="V713" s="48"/>
      <c r="W713" s="52"/>
      <c r="X713" s="48"/>
      <c r="Y713" s="116"/>
      <c r="Z713" s="133"/>
      <c r="AA713" s="131"/>
      <c r="AB713" s="76"/>
      <c r="AC713" s="76"/>
      <c r="AD713" s="76"/>
      <c r="AE713" s="76"/>
      <c r="AF713" s="76"/>
      <c r="AG713" s="145"/>
      <c r="AH713"/>
      <c r="AI713" s="148">
        <f t="shared" si="370"/>
        <v>0</v>
      </c>
      <c r="AJ713" s="148">
        <f t="shared" si="371"/>
        <v>0</v>
      </c>
      <c r="AK713" s="148">
        <f t="shared" si="372"/>
        <v>0</v>
      </c>
      <c r="AL713" s="148">
        <f t="shared" si="373"/>
        <v>0</v>
      </c>
      <c r="AM713" s="148">
        <f t="shared" si="374"/>
        <v>0</v>
      </c>
      <c r="AN713" s="148">
        <f t="shared" si="375"/>
        <v>0</v>
      </c>
      <c r="AO713" s="150"/>
      <c r="AP713" s="149" t="e">
        <f t="shared" si="376"/>
        <v>#DIV/0!</v>
      </c>
      <c r="AQ713" s="149" t="e">
        <f t="shared" si="377"/>
        <v>#DIV/0!</v>
      </c>
      <c r="AR713" s="149" t="e">
        <f t="shared" si="378"/>
        <v>#DIV/0!</v>
      </c>
      <c r="AS713" s="149" t="e">
        <f t="shared" si="379"/>
        <v>#DIV/0!</v>
      </c>
      <c r="AT713" s="149" t="e">
        <f t="shared" si="380"/>
        <v>#DIV/0!</v>
      </c>
      <c r="AU713" s="148">
        <f t="shared" si="381"/>
        <v>0</v>
      </c>
      <c r="AV713" s="149" t="e">
        <f t="shared" si="382"/>
        <v>#DIV/0!</v>
      </c>
      <c r="AW713" s="149" t="e">
        <f t="shared" si="383"/>
        <v>#DIV/0!</v>
      </c>
      <c r="AX713" s="149" t="e">
        <f t="shared" si="384"/>
        <v>#DIV/0!</v>
      </c>
      <c r="AY713" s="149" t="e">
        <f t="shared" si="385"/>
        <v>#DIV/0!</v>
      </c>
      <c r="AZ713" s="149" t="e">
        <f t="shared" si="386"/>
        <v>#DIV/0!</v>
      </c>
      <c r="BA713" s="148">
        <f t="shared" si="387"/>
        <v>0</v>
      </c>
      <c r="BB713" s="149" t="e">
        <f t="shared" si="388"/>
        <v>#DIV/0!</v>
      </c>
      <c r="BC713" s="149" t="e">
        <f t="shared" si="389"/>
        <v>#DIV/0!</v>
      </c>
      <c r="BD713" s="149" t="e">
        <f t="shared" si="390"/>
        <v>#DIV/0!</v>
      </c>
      <c r="BE713" s="149" t="e">
        <f t="shared" si="391"/>
        <v>#DIV/0!</v>
      </c>
      <c r="BF713" s="149" t="e">
        <f t="shared" si="392"/>
        <v>#DIV/0!</v>
      </c>
      <c r="BG713" s="148">
        <f t="shared" si="393"/>
        <v>0</v>
      </c>
      <c r="BH713" s="149" t="e">
        <f t="shared" si="394"/>
        <v>#DIV/0!</v>
      </c>
      <c r="BI713" s="149" t="e">
        <f t="shared" si="395"/>
        <v>#DIV/0!</v>
      </c>
      <c r="BJ713" s="149" t="e">
        <f t="shared" si="396"/>
        <v>#DIV/0!</v>
      </c>
      <c r="BK713" s="149" t="e">
        <f t="shared" si="397"/>
        <v>#DIV/0!</v>
      </c>
      <c r="BL713" s="149" t="e">
        <f t="shared" si="398"/>
        <v>#DIV/0!</v>
      </c>
      <c r="BM713" s="148">
        <f t="shared" si="399"/>
        <v>0</v>
      </c>
      <c r="BN713" s="149" t="e">
        <f t="shared" si="400"/>
        <v>#DIV/0!</v>
      </c>
      <c r="BO713" s="149" t="e">
        <f t="shared" si="401"/>
        <v>#DIV/0!</v>
      </c>
      <c r="BP713" s="149" t="e">
        <f t="shared" si="402"/>
        <v>#DIV/0!</v>
      </c>
      <c r="BQ713" s="149" t="e">
        <f t="shared" si="403"/>
        <v>#DIV/0!</v>
      </c>
      <c r="BR713" s="149" t="e">
        <f t="shared" si="404"/>
        <v>#DIV/0!</v>
      </c>
      <c r="BS713" s="148">
        <f t="shared" si="405"/>
        <v>0</v>
      </c>
      <c r="BT713" s="150"/>
      <c r="BU713" s="150" t="e">
        <f>VLOOKUP(I713,Lists!$D$2:$D$19,1,FALSE)</f>
        <v>#N/A</v>
      </c>
      <c r="BV713" s="150" t="e">
        <f>VLOOKUP($I713,Blends!$B$2:$B$115,1,FALSE)</f>
        <v>#N/A</v>
      </c>
      <c r="BW713" s="150"/>
      <c r="BX713" s="151">
        <f>ROUND(IF($I713="Other HFC Blend",(AA713*$L713*SUMIF(Lists!$E$2:$E$133,'Quarterly Information'!$K713,Exchange_Value)+AA713*$N713*SUMIF(Lists!$E$2:$E$133,'Quarterly Information'!$M713,Exchange_Value)+AA713*$P713*SUMIF(Lists!$E$2:$E$133,'Quarterly Information'!$O713,Exchange_Value)+AA713*$R713*SUMIF(Lists!$E$2:$E$133,'Quarterly Information'!$Q713,Exchange_Value)+AA713*$T713*SUMIF(Lists!$E$2:$E$133,'Quarterly Information'!$S713,Exchange_Value))/1000,AA713*SUMIF(Lists!$E$2:$E$133,$I713,Exchange_Value)/1000),1)</f>
        <v>0</v>
      </c>
      <c r="BY713" s="151">
        <f>ROUND(IF($I713="Other HFC Blend",(AB713*$L713*SUMIF(Lists!$E$2:$E$133,'Quarterly Information'!$K713,Exchange_Value)+AB713*$N713*SUMIF(Lists!$E$2:$E$133,'Quarterly Information'!$M713,Exchange_Value)+AB713*$P713*SUMIF(Lists!$E$2:$E$133,'Quarterly Information'!$O713,Exchange_Value)+AB713*$R713*SUMIF(Lists!$E$2:$E$133,'Quarterly Information'!$Q713,Exchange_Value)+AB713*$T713*SUMIF(Lists!$E$2:$E$133,'Quarterly Information'!$S713,Exchange_Value))/1000,AB713*SUMIF(Lists!$E$2:$E$133,$I713,Exchange_Value)/1000),1)</f>
        <v>0</v>
      </c>
      <c r="BZ713" s="151">
        <f>ROUND(IF($I713="Other HFC Blend",(AC713*$L713*SUMIF(Lists!$E$2:$E$133,'Quarterly Information'!$K713,Exchange_Value)+AC713*$N713*SUMIF(Lists!$E$2:$E$133,'Quarterly Information'!$M713,Exchange_Value)+AC713*$P713*SUMIF(Lists!$E$2:$E$133,'Quarterly Information'!$O713,Exchange_Value)+AC713*$R713*SUMIF(Lists!$E$2:$E$133,'Quarterly Information'!$Q713,Exchange_Value)+AC713*$T713*SUMIF(Lists!$E$2:$E$133,'Quarterly Information'!$S713,Exchange_Value))/1000,AC713*SUMIF(Lists!$E$2:$E$133,$I713,Exchange_Value)/1000),1)</f>
        <v>0</v>
      </c>
      <c r="CA713" s="151">
        <f>ROUND(IF($I713="Other HFC Blend",(AD713*$L713*SUMIF(Lists!$E$2:$E$133,'Quarterly Information'!$K713,Exchange_Value)+AD713*$N713*SUMIF(Lists!$E$2:$E$133,'Quarterly Information'!$M713,Exchange_Value)+AD713*$P713*SUMIF(Lists!$E$2:$E$133,'Quarterly Information'!$O713,Exchange_Value)+AD713*$R713*SUMIF(Lists!$E$2:$E$133,'Quarterly Information'!$Q713,Exchange_Value)+AD713*$T713*SUMIF(Lists!$E$2:$E$133,'Quarterly Information'!$S713,Exchange_Value))/1000,AD713*SUMIF(Lists!$E$2:$E$133,$I713,Exchange_Value)/1000),1)</f>
        <v>0</v>
      </c>
      <c r="CB713" s="151">
        <f>ROUND(IF($I713="Other HFC Blend",(AE713*$L713*SUMIF(Lists!$E$2:$E$133,'Quarterly Information'!$K713,Exchange_Value)+AE713*$N713*SUMIF(Lists!$E$2:$E$133,'Quarterly Information'!$M713,Exchange_Value)+AE713*$P713*SUMIF(Lists!$E$2:$E$133,'Quarterly Information'!$O713,Exchange_Value)+AE713*$R713*SUMIF(Lists!$E$2:$E$133,'Quarterly Information'!$Q713,Exchange_Value)+AE713*$T713*SUMIF(Lists!$E$2:$E$133,'Quarterly Information'!$S713,Exchange_Value))/1000,AE713*SUMIF(Lists!$E$2:$E$133,$I713,Exchange_Value)/1000),1)</f>
        <v>0</v>
      </c>
      <c r="CC713" s="151">
        <f>ROUND(IF($I713="Other HFC Blend",(AF713*$L713*SUMIF(Lists!$E$2:$E$133,'Quarterly Information'!$K713,Exchange_Value)+AF713*$N713*SUMIF(Lists!$E$2:$E$133,'Quarterly Information'!$M713,Exchange_Value)+AF713*$P713*SUMIF(Lists!$E$2:$E$133,'Quarterly Information'!$O713,Exchange_Value)+AF713*$R713*SUMIF(Lists!$E$2:$E$133,'Quarterly Information'!$Q713,Exchange_Value)+AF713*$T713*SUMIF(Lists!$E$2:$E$133,'Quarterly Information'!$S713,Exchange_Value))/1000,AF713*SUMIF(Lists!$E$2:$E$133,$I713,Exchange_Value)/1000),1)</f>
        <v>0</v>
      </c>
    </row>
    <row r="714" spans="1:81" ht="14.1">
      <c r="A714" s="18">
        <v>672</v>
      </c>
      <c r="B714" s="46" t="str">
        <f t="shared" si="406"/>
        <v/>
      </c>
      <c r="C714" s="72"/>
      <c r="D714" s="47"/>
      <c r="E714" s="81"/>
      <c r="F714" s="48"/>
      <c r="G714" s="49"/>
      <c r="H714" s="50"/>
      <c r="I714" s="48"/>
      <c r="J714" s="104"/>
      <c r="K714" s="109"/>
      <c r="L714" s="51"/>
      <c r="M714" s="48"/>
      <c r="N714" s="51"/>
      <c r="O714" s="48"/>
      <c r="P714" s="51"/>
      <c r="Q714" s="69"/>
      <c r="R714" s="51"/>
      <c r="S714" s="69"/>
      <c r="T714" s="110"/>
      <c r="U714" s="107"/>
      <c r="V714" s="48"/>
      <c r="W714" s="52"/>
      <c r="X714" s="48"/>
      <c r="Y714" s="116"/>
      <c r="Z714" s="133"/>
      <c r="AA714" s="131"/>
      <c r="AB714" s="76"/>
      <c r="AC714" s="76"/>
      <c r="AD714" s="76"/>
      <c r="AE714" s="76"/>
      <c r="AF714" s="76"/>
      <c r="AG714" s="145"/>
      <c r="AH714"/>
      <c r="AI714" s="148">
        <f t="shared" si="370"/>
        <v>0</v>
      </c>
      <c r="AJ714" s="148">
        <f t="shared" si="371"/>
        <v>0</v>
      </c>
      <c r="AK714" s="148">
        <f t="shared" si="372"/>
        <v>0</v>
      </c>
      <c r="AL714" s="148">
        <f t="shared" si="373"/>
        <v>0</v>
      </c>
      <c r="AM714" s="148">
        <f t="shared" si="374"/>
        <v>0</v>
      </c>
      <c r="AN714" s="148">
        <f t="shared" si="375"/>
        <v>0</v>
      </c>
      <c r="AO714" s="150"/>
      <c r="AP714" s="149" t="e">
        <f t="shared" si="376"/>
        <v>#DIV/0!</v>
      </c>
      <c r="AQ714" s="149" t="e">
        <f t="shared" si="377"/>
        <v>#DIV/0!</v>
      </c>
      <c r="AR714" s="149" t="e">
        <f t="shared" si="378"/>
        <v>#DIV/0!</v>
      </c>
      <c r="AS714" s="149" t="e">
        <f t="shared" si="379"/>
        <v>#DIV/0!</v>
      </c>
      <c r="AT714" s="149" t="e">
        <f t="shared" si="380"/>
        <v>#DIV/0!</v>
      </c>
      <c r="AU714" s="148">
        <f t="shared" si="381"/>
        <v>0</v>
      </c>
      <c r="AV714" s="149" t="e">
        <f t="shared" si="382"/>
        <v>#DIV/0!</v>
      </c>
      <c r="AW714" s="149" t="e">
        <f t="shared" si="383"/>
        <v>#DIV/0!</v>
      </c>
      <c r="AX714" s="149" t="e">
        <f t="shared" si="384"/>
        <v>#DIV/0!</v>
      </c>
      <c r="AY714" s="149" t="e">
        <f t="shared" si="385"/>
        <v>#DIV/0!</v>
      </c>
      <c r="AZ714" s="149" t="e">
        <f t="shared" si="386"/>
        <v>#DIV/0!</v>
      </c>
      <c r="BA714" s="148">
        <f t="shared" si="387"/>
        <v>0</v>
      </c>
      <c r="BB714" s="149" t="e">
        <f t="shared" si="388"/>
        <v>#DIV/0!</v>
      </c>
      <c r="BC714" s="149" t="e">
        <f t="shared" si="389"/>
        <v>#DIV/0!</v>
      </c>
      <c r="BD714" s="149" t="e">
        <f t="shared" si="390"/>
        <v>#DIV/0!</v>
      </c>
      <c r="BE714" s="149" t="e">
        <f t="shared" si="391"/>
        <v>#DIV/0!</v>
      </c>
      <c r="BF714" s="149" t="e">
        <f t="shared" si="392"/>
        <v>#DIV/0!</v>
      </c>
      <c r="BG714" s="148">
        <f t="shared" si="393"/>
        <v>0</v>
      </c>
      <c r="BH714" s="149" t="e">
        <f t="shared" si="394"/>
        <v>#DIV/0!</v>
      </c>
      <c r="BI714" s="149" t="e">
        <f t="shared" si="395"/>
        <v>#DIV/0!</v>
      </c>
      <c r="BJ714" s="149" t="e">
        <f t="shared" si="396"/>
        <v>#DIV/0!</v>
      </c>
      <c r="BK714" s="149" t="e">
        <f t="shared" si="397"/>
        <v>#DIV/0!</v>
      </c>
      <c r="BL714" s="149" t="e">
        <f t="shared" si="398"/>
        <v>#DIV/0!</v>
      </c>
      <c r="BM714" s="148">
        <f t="shared" si="399"/>
        <v>0</v>
      </c>
      <c r="BN714" s="149" t="e">
        <f t="shared" si="400"/>
        <v>#DIV/0!</v>
      </c>
      <c r="BO714" s="149" t="e">
        <f t="shared" si="401"/>
        <v>#DIV/0!</v>
      </c>
      <c r="BP714" s="149" t="e">
        <f t="shared" si="402"/>
        <v>#DIV/0!</v>
      </c>
      <c r="BQ714" s="149" t="e">
        <f t="shared" si="403"/>
        <v>#DIV/0!</v>
      </c>
      <c r="BR714" s="149" t="e">
        <f t="shared" si="404"/>
        <v>#DIV/0!</v>
      </c>
      <c r="BS714" s="148">
        <f t="shared" si="405"/>
        <v>0</v>
      </c>
      <c r="BT714" s="150"/>
      <c r="BU714" s="150" t="e">
        <f>VLOOKUP(I714,Lists!$D$2:$D$19,1,FALSE)</f>
        <v>#N/A</v>
      </c>
      <c r="BV714" s="150" t="e">
        <f>VLOOKUP($I714,Blends!$B$2:$B$115,1,FALSE)</f>
        <v>#N/A</v>
      </c>
      <c r="BW714" s="150"/>
      <c r="BX714" s="151">
        <f>ROUND(IF($I714="Other HFC Blend",(AA714*$L714*SUMIF(Lists!$E$2:$E$133,'Quarterly Information'!$K714,Exchange_Value)+AA714*$N714*SUMIF(Lists!$E$2:$E$133,'Quarterly Information'!$M714,Exchange_Value)+AA714*$P714*SUMIF(Lists!$E$2:$E$133,'Quarterly Information'!$O714,Exchange_Value)+AA714*$R714*SUMIF(Lists!$E$2:$E$133,'Quarterly Information'!$Q714,Exchange_Value)+AA714*$T714*SUMIF(Lists!$E$2:$E$133,'Quarterly Information'!$S714,Exchange_Value))/1000,AA714*SUMIF(Lists!$E$2:$E$133,$I714,Exchange_Value)/1000),1)</f>
        <v>0</v>
      </c>
      <c r="BY714" s="151">
        <f>ROUND(IF($I714="Other HFC Blend",(AB714*$L714*SUMIF(Lists!$E$2:$E$133,'Quarterly Information'!$K714,Exchange_Value)+AB714*$N714*SUMIF(Lists!$E$2:$E$133,'Quarterly Information'!$M714,Exchange_Value)+AB714*$P714*SUMIF(Lists!$E$2:$E$133,'Quarterly Information'!$O714,Exchange_Value)+AB714*$R714*SUMIF(Lists!$E$2:$E$133,'Quarterly Information'!$Q714,Exchange_Value)+AB714*$T714*SUMIF(Lists!$E$2:$E$133,'Quarterly Information'!$S714,Exchange_Value))/1000,AB714*SUMIF(Lists!$E$2:$E$133,$I714,Exchange_Value)/1000),1)</f>
        <v>0</v>
      </c>
      <c r="BZ714" s="151">
        <f>ROUND(IF($I714="Other HFC Blend",(AC714*$L714*SUMIF(Lists!$E$2:$E$133,'Quarterly Information'!$K714,Exchange_Value)+AC714*$N714*SUMIF(Lists!$E$2:$E$133,'Quarterly Information'!$M714,Exchange_Value)+AC714*$P714*SUMIF(Lists!$E$2:$E$133,'Quarterly Information'!$O714,Exchange_Value)+AC714*$R714*SUMIF(Lists!$E$2:$E$133,'Quarterly Information'!$Q714,Exchange_Value)+AC714*$T714*SUMIF(Lists!$E$2:$E$133,'Quarterly Information'!$S714,Exchange_Value))/1000,AC714*SUMIF(Lists!$E$2:$E$133,$I714,Exchange_Value)/1000),1)</f>
        <v>0</v>
      </c>
      <c r="CA714" s="151">
        <f>ROUND(IF($I714="Other HFC Blend",(AD714*$L714*SUMIF(Lists!$E$2:$E$133,'Quarterly Information'!$K714,Exchange_Value)+AD714*$N714*SUMIF(Lists!$E$2:$E$133,'Quarterly Information'!$M714,Exchange_Value)+AD714*$P714*SUMIF(Lists!$E$2:$E$133,'Quarterly Information'!$O714,Exchange_Value)+AD714*$R714*SUMIF(Lists!$E$2:$E$133,'Quarterly Information'!$Q714,Exchange_Value)+AD714*$T714*SUMIF(Lists!$E$2:$E$133,'Quarterly Information'!$S714,Exchange_Value))/1000,AD714*SUMIF(Lists!$E$2:$E$133,$I714,Exchange_Value)/1000),1)</f>
        <v>0</v>
      </c>
      <c r="CB714" s="151">
        <f>ROUND(IF($I714="Other HFC Blend",(AE714*$L714*SUMIF(Lists!$E$2:$E$133,'Quarterly Information'!$K714,Exchange_Value)+AE714*$N714*SUMIF(Lists!$E$2:$E$133,'Quarterly Information'!$M714,Exchange_Value)+AE714*$P714*SUMIF(Lists!$E$2:$E$133,'Quarterly Information'!$O714,Exchange_Value)+AE714*$R714*SUMIF(Lists!$E$2:$E$133,'Quarterly Information'!$Q714,Exchange_Value)+AE714*$T714*SUMIF(Lists!$E$2:$E$133,'Quarterly Information'!$S714,Exchange_Value))/1000,AE714*SUMIF(Lists!$E$2:$E$133,$I714,Exchange_Value)/1000),1)</f>
        <v>0</v>
      </c>
      <c r="CC714" s="151">
        <f>ROUND(IF($I714="Other HFC Blend",(AF714*$L714*SUMIF(Lists!$E$2:$E$133,'Quarterly Information'!$K714,Exchange_Value)+AF714*$N714*SUMIF(Lists!$E$2:$E$133,'Quarterly Information'!$M714,Exchange_Value)+AF714*$P714*SUMIF(Lists!$E$2:$E$133,'Quarterly Information'!$O714,Exchange_Value)+AF714*$R714*SUMIF(Lists!$E$2:$E$133,'Quarterly Information'!$Q714,Exchange_Value)+AF714*$T714*SUMIF(Lists!$E$2:$E$133,'Quarterly Information'!$S714,Exchange_Value))/1000,AF714*SUMIF(Lists!$E$2:$E$133,$I714,Exchange_Value)/1000),1)</f>
        <v>0</v>
      </c>
    </row>
    <row r="715" spans="1:81" ht="14.1">
      <c r="A715" s="18">
        <v>673</v>
      </c>
      <c r="B715" s="46" t="str">
        <f t="shared" si="406"/>
        <v/>
      </c>
      <c r="C715" s="72"/>
      <c r="D715" s="47"/>
      <c r="E715" s="81"/>
      <c r="F715" s="48"/>
      <c r="G715" s="49"/>
      <c r="H715" s="50"/>
      <c r="I715" s="48"/>
      <c r="J715" s="104"/>
      <c r="K715" s="109"/>
      <c r="L715" s="51"/>
      <c r="M715" s="48"/>
      <c r="N715" s="51"/>
      <c r="O715" s="48"/>
      <c r="P715" s="51"/>
      <c r="Q715" s="69"/>
      <c r="R715" s="51"/>
      <c r="S715" s="69"/>
      <c r="T715" s="110"/>
      <c r="U715" s="107"/>
      <c r="V715" s="48"/>
      <c r="W715" s="52"/>
      <c r="X715" s="48"/>
      <c r="Y715" s="116"/>
      <c r="Z715" s="133"/>
      <c r="AA715" s="131"/>
      <c r="AB715" s="76"/>
      <c r="AC715" s="76"/>
      <c r="AD715" s="76"/>
      <c r="AE715" s="76"/>
      <c r="AF715" s="76"/>
      <c r="AG715" s="145"/>
      <c r="AH715"/>
      <c r="AI715" s="148">
        <f t="shared" si="370"/>
        <v>0</v>
      </c>
      <c r="AJ715" s="148">
        <f t="shared" si="371"/>
        <v>0</v>
      </c>
      <c r="AK715" s="148">
        <f t="shared" si="372"/>
        <v>0</v>
      </c>
      <c r="AL715" s="148">
        <f t="shared" si="373"/>
        <v>0</v>
      </c>
      <c r="AM715" s="148">
        <f t="shared" si="374"/>
        <v>0</v>
      </c>
      <c r="AN715" s="148">
        <f t="shared" si="375"/>
        <v>0</v>
      </c>
      <c r="AO715" s="150"/>
      <c r="AP715" s="149" t="e">
        <f t="shared" si="376"/>
        <v>#DIV/0!</v>
      </c>
      <c r="AQ715" s="149" t="e">
        <f t="shared" si="377"/>
        <v>#DIV/0!</v>
      </c>
      <c r="AR715" s="149" t="e">
        <f t="shared" si="378"/>
        <v>#DIV/0!</v>
      </c>
      <c r="AS715" s="149" t="e">
        <f t="shared" si="379"/>
        <v>#DIV/0!</v>
      </c>
      <c r="AT715" s="149" t="e">
        <f t="shared" si="380"/>
        <v>#DIV/0!</v>
      </c>
      <c r="AU715" s="148">
        <f t="shared" si="381"/>
        <v>0</v>
      </c>
      <c r="AV715" s="149" t="e">
        <f t="shared" si="382"/>
        <v>#DIV/0!</v>
      </c>
      <c r="AW715" s="149" t="e">
        <f t="shared" si="383"/>
        <v>#DIV/0!</v>
      </c>
      <c r="AX715" s="149" t="e">
        <f t="shared" si="384"/>
        <v>#DIV/0!</v>
      </c>
      <c r="AY715" s="149" t="e">
        <f t="shared" si="385"/>
        <v>#DIV/0!</v>
      </c>
      <c r="AZ715" s="149" t="e">
        <f t="shared" si="386"/>
        <v>#DIV/0!</v>
      </c>
      <c r="BA715" s="148">
        <f t="shared" si="387"/>
        <v>0</v>
      </c>
      <c r="BB715" s="149" t="e">
        <f t="shared" si="388"/>
        <v>#DIV/0!</v>
      </c>
      <c r="BC715" s="149" t="e">
        <f t="shared" si="389"/>
        <v>#DIV/0!</v>
      </c>
      <c r="BD715" s="149" t="e">
        <f t="shared" si="390"/>
        <v>#DIV/0!</v>
      </c>
      <c r="BE715" s="149" t="e">
        <f t="shared" si="391"/>
        <v>#DIV/0!</v>
      </c>
      <c r="BF715" s="149" t="e">
        <f t="shared" si="392"/>
        <v>#DIV/0!</v>
      </c>
      <c r="BG715" s="148">
        <f t="shared" si="393"/>
        <v>0</v>
      </c>
      <c r="BH715" s="149" t="e">
        <f t="shared" si="394"/>
        <v>#DIV/0!</v>
      </c>
      <c r="BI715" s="149" t="e">
        <f t="shared" si="395"/>
        <v>#DIV/0!</v>
      </c>
      <c r="BJ715" s="149" t="e">
        <f t="shared" si="396"/>
        <v>#DIV/0!</v>
      </c>
      <c r="BK715" s="149" t="e">
        <f t="shared" si="397"/>
        <v>#DIV/0!</v>
      </c>
      <c r="BL715" s="149" t="e">
        <f t="shared" si="398"/>
        <v>#DIV/0!</v>
      </c>
      <c r="BM715" s="148">
        <f t="shared" si="399"/>
        <v>0</v>
      </c>
      <c r="BN715" s="149" t="e">
        <f t="shared" si="400"/>
        <v>#DIV/0!</v>
      </c>
      <c r="BO715" s="149" t="e">
        <f t="shared" si="401"/>
        <v>#DIV/0!</v>
      </c>
      <c r="BP715" s="149" t="e">
        <f t="shared" si="402"/>
        <v>#DIV/0!</v>
      </c>
      <c r="BQ715" s="149" t="e">
        <f t="shared" si="403"/>
        <v>#DIV/0!</v>
      </c>
      <c r="BR715" s="149" t="e">
        <f t="shared" si="404"/>
        <v>#DIV/0!</v>
      </c>
      <c r="BS715" s="148">
        <f t="shared" si="405"/>
        <v>0</v>
      </c>
      <c r="BT715" s="150"/>
      <c r="BU715" s="150" t="e">
        <f>VLOOKUP(I715,Lists!$D$2:$D$19,1,FALSE)</f>
        <v>#N/A</v>
      </c>
      <c r="BV715" s="150" t="e">
        <f>VLOOKUP($I715,Blends!$B$2:$B$115,1,FALSE)</f>
        <v>#N/A</v>
      </c>
      <c r="BW715" s="150"/>
      <c r="BX715" s="151">
        <f>ROUND(IF($I715="Other HFC Blend",(AA715*$L715*SUMIF(Lists!$E$2:$E$133,'Quarterly Information'!$K715,Exchange_Value)+AA715*$N715*SUMIF(Lists!$E$2:$E$133,'Quarterly Information'!$M715,Exchange_Value)+AA715*$P715*SUMIF(Lists!$E$2:$E$133,'Quarterly Information'!$O715,Exchange_Value)+AA715*$R715*SUMIF(Lists!$E$2:$E$133,'Quarterly Information'!$Q715,Exchange_Value)+AA715*$T715*SUMIF(Lists!$E$2:$E$133,'Quarterly Information'!$S715,Exchange_Value))/1000,AA715*SUMIF(Lists!$E$2:$E$133,$I715,Exchange_Value)/1000),1)</f>
        <v>0</v>
      </c>
      <c r="BY715" s="151">
        <f>ROUND(IF($I715="Other HFC Blend",(AB715*$L715*SUMIF(Lists!$E$2:$E$133,'Quarterly Information'!$K715,Exchange_Value)+AB715*$N715*SUMIF(Lists!$E$2:$E$133,'Quarterly Information'!$M715,Exchange_Value)+AB715*$P715*SUMIF(Lists!$E$2:$E$133,'Quarterly Information'!$O715,Exchange_Value)+AB715*$R715*SUMIF(Lists!$E$2:$E$133,'Quarterly Information'!$Q715,Exchange_Value)+AB715*$T715*SUMIF(Lists!$E$2:$E$133,'Quarterly Information'!$S715,Exchange_Value))/1000,AB715*SUMIF(Lists!$E$2:$E$133,$I715,Exchange_Value)/1000),1)</f>
        <v>0</v>
      </c>
      <c r="BZ715" s="151">
        <f>ROUND(IF($I715="Other HFC Blend",(AC715*$L715*SUMIF(Lists!$E$2:$E$133,'Quarterly Information'!$K715,Exchange_Value)+AC715*$N715*SUMIF(Lists!$E$2:$E$133,'Quarterly Information'!$M715,Exchange_Value)+AC715*$P715*SUMIF(Lists!$E$2:$E$133,'Quarterly Information'!$O715,Exchange_Value)+AC715*$R715*SUMIF(Lists!$E$2:$E$133,'Quarterly Information'!$Q715,Exchange_Value)+AC715*$T715*SUMIF(Lists!$E$2:$E$133,'Quarterly Information'!$S715,Exchange_Value))/1000,AC715*SUMIF(Lists!$E$2:$E$133,$I715,Exchange_Value)/1000),1)</f>
        <v>0</v>
      </c>
      <c r="CA715" s="151">
        <f>ROUND(IF($I715="Other HFC Blend",(AD715*$L715*SUMIF(Lists!$E$2:$E$133,'Quarterly Information'!$K715,Exchange_Value)+AD715*$N715*SUMIF(Lists!$E$2:$E$133,'Quarterly Information'!$M715,Exchange_Value)+AD715*$P715*SUMIF(Lists!$E$2:$E$133,'Quarterly Information'!$O715,Exchange_Value)+AD715*$R715*SUMIF(Lists!$E$2:$E$133,'Quarterly Information'!$Q715,Exchange_Value)+AD715*$T715*SUMIF(Lists!$E$2:$E$133,'Quarterly Information'!$S715,Exchange_Value))/1000,AD715*SUMIF(Lists!$E$2:$E$133,$I715,Exchange_Value)/1000),1)</f>
        <v>0</v>
      </c>
      <c r="CB715" s="151">
        <f>ROUND(IF($I715="Other HFC Blend",(AE715*$L715*SUMIF(Lists!$E$2:$E$133,'Quarterly Information'!$K715,Exchange_Value)+AE715*$N715*SUMIF(Lists!$E$2:$E$133,'Quarterly Information'!$M715,Exchange_Value)+AE715*$P715*SUMIF(Lists!$E$2:$E$133,'Quarterly Information'!$O715,Exchange_Value)+AE715*$R715*SUMIF(Lists!$E$2:$E$133,'Quarterly Information'!$Q715,Exchange_Value)+AE715*$T715*SUMIF(Lists!$E$2:$E$133,'Quarterly Information'!$S715,Exchange_Value))/1000,AE715*SUMIF(Lists!$E$2:$E$133,$I715,Exchange_Value)/1000),1)</f>
        <v>0</v>
      </c>
      <c r="CC715" s="151">
        <f>ROUND(IF($I715="Other HFC Blend",(AF715*$L715*SUMIF(Lists!$E$2:$E$133,'Quarterly Information'!$K715,Exchange_Value)+AF715*$N715*SUMIF(Lists!$E$2:$E$133,'Quarterly Information'!$M715,Exchange_Value)+AF715*$P715*SUMIF(Lists!$E$2:$E$133,'Quarterly Information'!$O715,Exchange_Value)+AF715*$R715*SUMIF(Lists!$E$2:$E$133,'Quarterly Information'!$Q715,Exchange_Value)+AF715*$T715*SUMIF(Lists!$E$2:$E$133,'Quarterly Information'!$S715,Exchange_Value))/1000,AF715*SUMIF(Lists!$E$2:$E$133,$I715,Exchange_Value)/1000),1)</f>
        <v>0</v>
      </c>
    </row>
    <row r="716" spans="1:81" ht="14.1">
      <c r="A716" s="18">
        <v>674</v>
      </c>
      <c r="B716" s="46" t="str">
        <f t="shared" si="406"/>
        <v/>
      </c>
      <c r="C716" s="72"/>
      <c r="D716" s="47"/>
      <c r="E716" s="81"/>
      <c r="F716" s="48"/>
      <c r="G716" s="49"/>
      <c r="H716" s="50"/>
      <c r="I716" s="48"/>
      <c r="J716" s="104"/>
      <c r="K716" s="109"/>
      <c r="L716" s="51"/>
      <c r="M716" s="48"/>
      <c r="N716" s="51"/>
      <c r="O716" s="48"/>
      <c r="P716" s="51"/>
      <c r="Q716" s="69"/>
      <c r="R716" s="51"/>
      <c r="S716" s="69"/>
      <c r="T716" s="110"/>
      <c r="U716" s="107"/>
      <c r="V716" s="48"/>
      <c r="W716" s="52"/>
      <c r="X716" s="48"/>
      <c r="Y716" s="116"/>
      <c r="Z716" s="133"/>
      <c r="AA716" s="131"/>
      <c r="AB716" s="76"/>
      <c r="AC716" s="76"/>
      <c r="AD716" s="76"/>
      <c r="AE716" s="76"/>
      <c r="AF716" s="76"/>
      <c r="AG716" s="145"/>
      <c r="AH716"/>
      <c r="AI716" s="148">
        <f t="shared" si="370"/>
        <v>0</v>
      </c>
      <c r="AJ716" s="148">
        <f t="shared" si="371"/>
        <v>0</v>
      </c>
      <c r="AK716" s="148">
        <f t="shared" si="372"/>
        <v>0</v>
      </c>
      <c r="AL716" s="148">
        <f t="shared" si="373"/>
        <v>0</v>
      </c>
      <c r="AM716" s="148">
        <f t="shared" si="374"/>
        <v>0</v>
      </c>
      <c r="AN716" s="148">
        <f t="shared" si="375"/>
        <v>0</v>
      </c>
      <c r="AO716" s="150"/>
      <c r="AP716" s="149" t="e">
        <f t="shared" si="376"/>
        <v>#DIV/0!</v>
      </c>
      <c r="AQ716" s="149" t="e">
        <f t="shared" si="377"/>
        <v>#DIV/0!</v>
      </c>
      <c r="AR716" s="149" t="e">
        <f t="shared" si="378"/>
        <v>#DIV/0!</v>
      </c>
      <c r="AS716" s="149" t="e">
        <f t="shared" si="379"/>
        <v>#DIV/0!</v>
      </c>
      <c r="AT716" s="149" t="e">
        <f t="shared" si="380"/>
        <v>#DIV/0!</v>
      </c>
      <c r="AU716" s="148">
        <f t="shared" si="381"/>
        <v>0</v>
      </c>
      <c r="AV716" s="149" t="e">
        <f t="shared" si="382"/>
        <v>#DIV/0!</v>
      </c>
      <c r="AW716" s="149" t="e">
        <f t="shared" si="383"/>
        <v>#DIV/0!</v>
      </c>
      <c r="AX716" s="149" t="e">
        <f t="shared" si="384"/>
        <v>#DIV/0!</v>
      </c>
      <c r="AY716" s="149" t="e">
        <f t="shared" si="385"/>
        <v>#DIV/0!</v>
      </c>
      <c r="AZ716" s="149" t="e">
        <f t="shared" si="386"/>
        <v>#DIV/0!</v>
      </c>
      <c r="BA716" s="148">
        <f t="shared" si="387"/>
        <v>0</v>
      </c>
      <c r="BB716" s="149" t="e">
        <f t="shared" si="388"/>
        <v>#DIV/0!</v>
      </c>
      <c r="BC716" s="149" t="e">
        <f t="shared" si="389"/>
        <v>#DIV/0!</v>
      </c>
      <c r="BD716" s="149" t="e">
        <f t="shared" si="390"/>
        <v>#DIV/0!</v>
      </c>
      <c r="BE716" s="149" t="e">
        <f t="shared" si="391"/>
        <v>#DIV/0!</v>
      </c>
      <c r="BF716" s="149" t="e">
        <f t="shared" si="392"/>
        <v>#DIV/0!</v>
      </c>
      <c r="BG716" s="148">
        <f t="shared" si="393"/>
        <v>0</v>
      </c>
      <c r="BH716" s="149" t="e">
        <f t="shared" si="394"/>
        <v>#DIV/0!</v>
      </c>
      <c r="BI716" s="149" t="e">
        <f t="shared" si="395"/>
        <v>#DIV/0!</v>
      </c>
      <c r="BJ716" s="149" t="e">
        <f t="shared" si="396"/>
        <v>#DIV/0!</v>
      </c>
      <c r="BK716" s="149" t="e">
        <f t="shared" si="397"/>
        <v>#DIV/0!</v>
      </c>
      <c r="BL716" s="149" t="e">
        <f t="shared" si="398"/>
        <v>#DIV/0!</v>
      </c>
      <c r="BM716" s="148">
        <f t="shared" si="399"/>
        <v>0</v>
      </c>
      <c r="BN716" s="149" t="e">
        <f t="shared" si="400"/>
        <v>#DIV/0!</v>
      </c>
      <c r="BO716" s="149" t="e">
        <f t="shared" si="401"/>
        <v>#DIV/0!</v>
      </c>
      <c r="BP716" s="149" t="e">
        <f t="shared" si="402"/>
        <v>#DIV/0!</v>
      </c>
      <c r="BQ716" s="149" t="e">
        <f t="shared" si="403"/>
        <v>#DIV/0!</v>
      </c>
      <c r="BR716" s="149" t="e">
        <f t="shared" si="404"/>
        <v>#DIV/0!</v>
      </c>
      <c r="BS716" s="148">
        <f t="shared" si="405"/>
        <v>0</v>
      </c>
      <c r="BT716" s="150"/>
      <c r="BU716" s="150" t="e">
        <f>VLOOKUP(I716,Lists!$D$2:$D$19,1,FALSE)</f>
        <v>#N/A</v>
      </c>
      <c r="BV716" s="150" t="e">
        <f>VLOOKUP($I716,Blends!$B$2:$B$115,1,FALSE)</f>
        <v>#N/A</v>
      </c>
      <c r="BW716" s="150"/>
      <c r="BX716" s="151">
        <f>ROUND(IF($I716="Other HFC Blend",(AA716*$L716*SUMIF(Lists!$E$2:$E$133,'Quarterly Information'!$K716,Exchange_Value)+AA716*$N716*SUMIF(Lists!$E$2:$E$133,'Quarterly Information'!$M716,Exchange_Value)+AA716*$P716*SUMIF(Lists!$E$2:$E$133,'Quarterly Information'!$O716,Exchange_Value)+AA716*$R716*SUMIF(Lists!$E$2:$E$133,'Quarterly Information'!$Q716,Exchange_Value)+AA716*$T716*SUMIF(Lists!$E$2:$E$133,'Quarterly Information'!$S716,Exchange_Value))/1000,AA716*SUMIF(Lists!$E$2:$E$133,$I716,Exchange_Value)/1000),1)</f>
        <v>0</v>
      </c>
      <c r="BY716" s="151">
        <f>ROUND(IF($I716="Other HFC Blend",(AB716*$L716*SUMIF(Lists!$E$2:$E$133,'Quarterly Information'!$K716,Exchange_Value)+AB716*$N716*SUMIF(Lists!$E$2:$E$133,'Quarterly Information'!$M716,Exchange_Value)+AB716*$P716*SUMIF(Lists!$E$2:$E$133,'Quarterly Information'!$O716,Exchange_Value)+AB716*$R716*SUMIF(Lists!$E$2:$E$133,'Quarterly Information'!$Q716,Exchange_Value)+AB716*$T716*SUMIF(Lists!$E$2:$E$133,'Quarterly Information'!$S716,Exchange_Value))/1000,AB716*SUMIF(Lists!$E$2:$E$133,$I716,Exchange_Value)/1000),1)</f>
        <v>0</v>
      </c>
      <c r="BZ716" s="151">
        <f>ROUND(IF($I716="Other HFC Blend",(AC716*$L716*SUMIF(Lists!$E$2:$E$133,'Quarterly Information'!$K716,Exchange_Value)+AC716*$N716*SUMIF(Lists!$E$2:$E$133,'Quarterly Information'!$M716,Exchange_Value)+AC716*$P716*SUMIF(Lists!$E$2:$E$133,'Quarterly Information'!$O716,Exchange_Value)+AC716*$R716*SUMIF(Lists!$E$2:$E$133,'Quarterly Information'!$Q716,Exchange_Value)+AC716*$T716*SUMIF(Lists!$E$2:$E$133,'Quarterly Information'!$S716,Exchange_Value))/1000,AC716*SUMIF(Lists!$E$2:$E$133,$I716,Exchange_Value)/1000),1)</f>
        <v>0</v>
      </c>
      <c r="CA716" s="151">
        <f>ROUND(IF($I716="Other HFC Blend",(AD716*$L716*SUMIF(Lists!$E$2:$E$133,'Quarterly Information'!$K716,Exchange_Value)+AD716*$N716*SUMIF(Lists!$E$2:$E$133,'Quarterly Information'!$M716,Exchange_Value)+AD716*$P716*SUMIF(Lists!$E$2:$E$133,'Quarterly Information'!$O716,Exchange_Value)+AD716*$R716*SUMIF(Lists!$E$2:$E$133,'Quarterly Information'!$Q716,Exchange_Value)+AD716*$T716*SUMIF(Lists!$E$2:$E$133,'Quarterly Information'!$S716,Exchange_Value))/1000,AD716*SUMIF(Lists!$E$2:$E$133,$I716,Exchange_Value)/1000),1)</f>
        <v>0</v>
      </c>
      <c r="CB716" s="151">
        <f>ROUND(IF($I716="Other HFC Blend",(AE716*$L716*SUMIF(Lists!$E$2:$E$133,'Quarterly Information'!$K716,Exchange_Value)+AE716*$N716*SUMIF(Lists!$E$2:$E$133,'Quarterly Information'!$M716,Exchange_Value)+AE716*$P716*SUMIF(Lists!$E$2:$E$133,'Quarterly Information'!$O716,Exchange_Value)+AE716*$R716*SUMIF(Lists!$E$2:$E$133,'Quarterly Information'!$Q716,Exchange_Value)+AE716*$T716*SUMIF(Lists!$E$2:$E$133,'Quarterly Information'!$S716,Exchange_Value))/1000,AE716*SUMIF(Lists!$E$2:$E$133,$I716,Exchange_Value)/1000),1)</f>
        <v>0</v>
      </c>
      <c r="CC716" s="151">
        <f>ROUND(IF($I716="Other HFC Blend",(AF716*$L716*SUMIF(Lists!$E$2:$E$133,'Quarterly Information'!$K716,Exchange_Value)+AF716*$N716*SUMIF(Lists!$E$2:$E$133,'Quarterly Information'!$M716,Exchange_Value)+AF716*$P716*SUMIF(Lists!$E$2:$E$133,'Quarterly Information'!$O716,Exchange_Value)+AF716*$R716*SUMIF(Lists!$E$2:$E$133,'Quarterly Information'!$Q716,Exchange_Value)+AF716*$T716*SUMIF(Lists!$E$2:$E$133,'Quarterly Information'!$S716,Exchange_Value))/1000,AF716*SUMIF(Lists!$E$2:$E$133,$I716,Exchange_Value)/1000),1)</f>
        <v>0</v>
      </c>
    </row>
    <row r="717" spans="1:81" ht="14.1">
      <c r="A717" s="18">
        <v>675</v>
      </c>
      <c r="B717" s="46" t="str">
        <f t="shared" si="406"/>
        <v/>
      </c>
      <c r="C717" s="72"/>
      <c r="D717" s="47"/>
      <c r="E717" s="81"/>
      <c r="F717" s="48"/>
      <c r="G717" s="49"/>
      <c r="H717" s="50"/>
      <c r="I717" s="48"/>
      <c r="J717" s="104"/>
      <c r="K717" s="109"/>
      <c r="L717" s="51"/>
      <c r="M717" s="48"/>
      <c r="N717" s="51"/>
      <c r="O717" s="48"/>
      <c r="P717" s="51"/>
      <c r="Q717" s="69"/>
      <c r="R717" s="51"/>
      <c r="S717" s="69"/>
      <c r="T717" s="110"/>
      <c r="U717" s="107"/>
      <c r="V717" s="48"/>
      <c r="W717" s="52"/>
      <c r="X717" s="48"/>
      <c r="Y717" s="116"/>
      <c r="Z717" s="133"/>
      <c r="AA717" s="131"/>
      <c r="AB717" s="76"/>
      <c r="AC717" s="76"/>
      <c r="AD717" s="76"/>
      <c r="AE717" s="76"/>
      <c r="AF717" s="76"/>
      <c r="AG717" s="145"/>
      <c r="AH717"/>
      <c r="AI717" s="148">
        <f t="shared" si="370"/>
        <v>0</v>
      </c>
      <c r="AJ717" s="148">
        <f t="shared" si="371"/>
        <v>0</v>
      </c>
      <c r="AK717" s="148">
        <f t="shared" si="372"/>
        <v>0</v>
      </c>
      <c r="AL717" s="148">
        <f t="shared" si="373"/>
        <v>0</v>
      </c>
      <c r="AM717" s="148">
        <f t="shared" si="374"/>
        <v>0</v>
      </c>
      <c r="AN717" s="148">
        <f t="shared" si="375"/>
        <v>0</v>
      </c>
      <c r="AO717" s="150"/>
      <c r="AP717" s="149" t="e">
        <f t="shared" si="376"/>
        <v>#DIV/0!</v>
      </c>
      <c r="AQ717" s="149" t="e">
        <f t="shared" si="377"/>
        <v>#DIV/0!</v>
      </c>
      <c r="AR717" s="149" t="e">
        <f t="shared" si="378"/>
        <v>#DIV/0!</v>
      </c>
      <c r="AS717" s="149" t="e">
        <f t="shared" si="379"/>
        <v>#DIV/0!</v>
      </c>
      <c r="AT717" s="149" t="e">
        <f t="shared" si="380"/>
        <v>#DIV/0!</v>
      </c>
      <c r="AU717" s="148">
        <f t="shared" si="381"/>
        <v>0</v>
      </c>
      <c r="AV717" s="149" t="e">
        <f t="shared" si="382"/>
        <v>#DIV/0!</v>
      </c>
      <c r="AW717" s="149" t="e">
        <f t="shared" si="383"/>
        <v>#DIV/0!</v>
      </c>
      <c r="AX717" s="149" t="e">
        <f t="shared" si="384"/>
        <v>#DIV/0!</v>
      </c>
      <c r="AY717" s="149" t="e">
        <f t="shared" si="385"/>
        <v>#DIV/0!</v>
      </c>
      <c r="AZ717" s="149" t="e">
        <f t="shared" si="386"/>
        <v>#DIV/0!</v>
      </c>
      <c r="BA717" s="148">
        <f t="shared" si="387"/>
        <v>0</v>
      </c>
      <c r="BB717" s="149" t="e">
        <f t="shared" si="388"/>
        <v>#DIV/0!</v>
      </c>
      <c r="BC717" s="149" t="e">
        <f t="shared" si="389"/>
        <v>#DIV/0!</v>
      </c>
      <c r="BD717" s="149" t="e">
        <f t="shared" si="390"/>
        <v>#DIV/0!</v>
      </c>
      <c r="BE717" s="149" t="e">
        <f t="shared" si="391"/>
        <v>#DIV/0!</v>
      </c>
      <c r="BF717" s="149" t="e">
        <f t="shared" si="392"/>
        <v>#DIV/0!</v>
      </c>
      <c r="BG717" s="148">
        <f t="shared" si="393"/>
        <v>0</v>
      </c>
      <c r="BH717" s="149" t="e">
        <f t="shared" si="394"/>
        <v>#DIV/0!</v>
      </c>
      <c r="BI717" s="149" t="e">
        <f t="shared" si="395"/>
        <v>#DIV/0!</v>
      </c>
      <c r="BJ717" s="149" t="e">
        <f t="shared" si="396"/>
        <v>#DIV/0!</v>
      </c>
      <c r="BK717" s="149" t="e">
        <f t="shared" si="397"/>
        <v>#DIV/0!</v>
      </c>
      <c r="BL717" s="149" t="e">
        <f t="shared" si="398"/>
        <v>#DIV/0!</v>
      </c>
      <c r="BM717" s="148">
        <f t="shared" si="399"/>
        <v>0</v>
      </c>
      <c r="BN717" s="149" t="e">
        <f t="shared" si="400"/>
        <v>#DIV/0!</v>
      </c>
      <c r="BO717" s="149" t="e">
        <f t="shared" si="401"/>
        <v>#DIV/0!</v>
      </c>
      <c r="BP717" s="149" t="e">
        <f t="shared" si="402"/>
        <v>#DIV/0!</v>
      </c>
      <c r="BQ717" s="149" t="e">
        <f t="shared" si="403"/>
        <v>#DIV/0!</v>
      </c>
      <c r="BR717" s="149" t="e">
        <f t="shared" si="404"/>
        <v>#DIV/0!</v>
      </c>
      <c r="BS717" s="148">
        <f t="shared" si="405"/>
        <v>0</v>
      </c>
      <c r="BT717" s="150"/>
      <c r="BU717" s="150" t="e">
        <f>VLOOKUP(I717,Lists!$D$2:$D$19,1,FALSE)</f>
        <v>#N/A</v>
      </c>
      <c r="BV717" s="150" t="e">
        <f>VLOOKUP($I717,Blends!$B$2:$B$115,1,FALSE)</f>
        <v>#N/A</v>
      </c>
      <c r="BW717" s="150"/>
      <c r="BX717" s="151">
        <f>ROUND(IF($I717="Other HFC Blend",(AA717*$L717*SUMIF(Lists!$E$2:$E$133,'Quarterly Information'!$K717,Exchange_Value)+AA717*$N717*SUMIF(Lists!$E$2:$E$133,'Quarterly Information'!$M717,Exchange_Value)+AA717*$P717*SUMIF(Lists!$E$2:$E$133,'Quarterly Information'!$O717,Exchange_Value)+AA717*$R717*SUMIF(Lists!$E$2:$E$133,'Quarterly Information'!$Q717,Exchange_Value)+AA717*$T717*SUMIF(Lists!$E$2:$E$133,'Quarterly Information'!$S717,Exchange_Value))/1000,AA717*SUMIF(Lists!$E$2:$E$133,$I717,Exchange_Value)/1000),1)</f>
        <v>0</v>
      </c>
      <c r="BY717" s="151">
        <f>ROUND(IF($I717="Other HFC Blend",(AB717*$L717*SUMIF(Lists!$E$2:$E$133,'Quarterly Information'!$K717,Exchange_Value)+AB717*$N717*SUMIF(Lists!$E$2:$E$133,'Quarterly Information'!$M717,Exchange_Value)+AB717*$P717*SUMIF(Lists!$E$2:$E$133,'Quarterly Information'!$O717,Exchange_Value)+AB717*$R717*SUMIF(Lists!$E$2:$E$133,'Quarterly Information'!$Q717,Exchange_Value)+AB717*$T717*SUMIF(Lists!$E$2:$E$133,'Quarterly Information'!$S717,Exchange_Value))/1000,AB717*SUMIF(Lists!$E$2:$E$133,$I717,Exchange_Value)/1000),1)</f>
        <v>0</v>
      </c>
      <c r="BZ717" s="151">
        <f>ROUND(IF($I717="Other HFC Blend",(AC717*$L717*SUMIF(Lists!$E$2:$E$133,'Quarterly Information'!$K717,Exchange_Value)+AC717*$N717*SUMIF(Lists!$E$2:$E$133,'Quarterly Information'!$M717,Exchange_Value)+AC717*$P717*SUMIF(Lists!$E$2:$E$133,'Quarterly Information'!$O717,Exchange_Value)+AC717*$R717*SUMIF(Lists!$E$2:$E$133,'Quarterly Information'!$Q717,Exchange_Value)+AC717*$T717*SUMIF(Lists!$E$2:$E$133,'Quarterly Information'!$S717,Exchange_Value))/1000,AC717*SUMIF(Lists!$E$2:$E$133,$I717,Exchange_Value)/1000),1)</f>
        <v>0</v>
      </c>
      <c r="CA717" s="151">
        <f>ROUND(IF($I717="Other HFC Blend",(AD717*$L717*SUMIF(Lists!$E$2:$E$133,'Quarterly Information'!$K717,Exchange_Value)+AD717*$N717*SUMIF(Lists!$E$2:$E$133,'Quarterly Information'!$M717,Exchange_Value)+AD717*$P717*SUMIF(Lists!$E$2:$E$133,'Quarterly Information'!$O717,Exchange_Value)+AD717*$R717*SUMIF(Lists!$E$2:$E$133,'Quarterly Information'!$Q717,Exchange_Value)+AD717*$T717*SUMIF(Lists!$E$2:$E$133,'Quarterly Information'!$S717,Exchange_Value))/1000,AD717*SUMIF(Lists!$E$2:$E$133,$I717,Exchange_Value)/1000),1)</f>
        <v>0</v>
      </c>
      <c r="CB717" s="151">
        <f>ROUND(IF($I717="Other HFC Blend",(AE717*$L717*SUMIF(Lists!$E$2:$E$133,'Quarterly Information'!$K717,Exchange_Value)+AE717*$N717*SUMIF(Lists!$E$2:$E$133,'Quarterly Information'!$M717,Exchange_Value)+AE717*$P717*SUMIF(Lists!$E$2:$E$133,'Quarterly Information'!$O717,Exchange_Value)+AE717*$R717*SUMIF(Lists!$E$2:$E$133,'Quarterly Information'!$Q717,Exchange_Value)+AE717*$T717*SUMIF(Lists!$E$2:$E$133,'Quarterly Information'!$S717,Exchange_Value))/1000,AE717*SUMIF(Lists!$E$2:$E$133,$I717,Exchange_Value)/1000),1)</f>
        <v>0</v>
      </c>
      <c r="CC717" s="151">
        <f>ROUND(IF($I717="Other HFC Blend",(AF717*$L717*SUMIF(Lists!$E$2:$E$133,'Quarterly Information'!$K717,Exchange_Value)+AF717*$N717*SUMIF(Lists!$E$2:$E$133,'Quarterly Information'!$M717,Exchange_Value)+AF717*$P717*SUMIF(Lists!$E$2:$E$133,'Quarterly Information'!$O717,Exchange_Value)+AF717*$R717*SUMIF(Lists!$E$2:$E$133,'Quarterly Information'!$Q717,Exchange_Value)+AF717*$T717*SUMIF(Lists!$E$2:$E$133,'Quarterly Information'!$S717,Exchange_Value))/1000,AF717*SUMIF(Lists!$E$2:$E$133,$I717,Exchange_Value)/1000),1)</f>
        <v>0</v>
      </c>
    </row>
    <row r="718" spans="1:81" ht="14.1">
      <c r="A718" s="18">
        <v>676</v>
      </c>
      <c r="B718" s="46" t="str">
        <f t="shared" si="406"/>
        <v/>
      </c>
      <c r="C718" s="72"/>
      <c r="D718" s="47"/>
      <c r="E718" s="81"/>
      <c r="F718" s="48"/>
      <c r="G718" s="49"/>
      <c r="H718" s="50"/>
      <c r="I718" s="48"/>
      <c r="J718" s="104"/>
      <c r="K718" s="109"/>
      <c r="L718" s="51"/>
      <c r="M718" s="48"/>
      <c r="N718" s="51"/>
      <c r="O718" s="48"/>
      <c r="P718" s="51"/>
      <c r="Q718" s="69"/>
      <c r="R718" s="51"/>
      <c r="S718" s="69"/>
      <c r="T718" s="110"/>
      <c r="U718" s="107"/>
      <c r="V718" s="48"/>
      <c r="W718" s="52"/>
      <c r="X718" s="48"/>
      <c r="Y718" s="116"/>
      <c r="Z718" s="133"/>
      <c r="AA718" s="131"/>
      <c r="AB718" s="76"/>
      <c r="AC718" s="76"/>
      <c r="AD718" s="76"/>
      <c r="AE718" s="76"/>
      <c r="AF718" s="76"/>
      <c r="AG718" s="145"/>
      <c r="AH718"/>
      <c r="AI718" s="148">
        <f t="shared" si="370"/>
        <v>0</v>
      </c>
      <c r="AJ718" s="148">
        <f t="shared" si="371"/>
        <v>0</v>
      </c>
      <c r="AK718" s="148">
        <f t="shared" si="372"/>
        <v>0</v>
      </c>
      <c r="AL718" s="148">
        <f t="shared" si="373"/>
        <v>0</v>
      </c>
      <c r="AM718" s="148">
        <f t="shared" si="374"/>
        <v>0</v>
      </c>
      <c r="AN718" s="148">
        <f t="shared" si="375"/>
        <v>0</v>
      </c>
      <c r="AO718" s="150"/>
      <c r="AP718" s="149" t="e">
        <f t="shared" si="376"/>
        <v>#DIV/0!</v>
      </c>
      <c r="AQ718" s="149" t="e">
        <f t="shared" si="377"/>
        <v>#DIV/0!</v>
      </c>
      <c r="AR718" s="149" t="e">
        <f t="shared" si="378"/>
        <v>#DIV/0!</v>
      </c>
      <c r="AS718" s="149" t="e">
        <f t="shared" si="379"/>
        <v>#DIV/0!</v>
      </c>
      <c r="AT718" s="149" t="e">
        <f t="shared" si="380"/>
        <v>#DIV/0!</v>
      </c>
      <c r="AU718" s="148">
        <f t="shared" si="381"/>
        <v>0</v>
      </c>
      <c r="AV718" s="149" t="e">
        <f t="shared" si="382"/>
        <v>#DIV/0!</v>
      </c>
      <c r="AW718" s="149" t="e">
        <f t="shared" si="383"/>
        <v>#DIV/0!</v>
      </c>
      <c r="AX718" s="149" t="e">
        <f t="shared" si="384"/>
        <v>#DIV/0!</v>
      </c>
      <c r="AY718" s="149" t="e">
        <f t="shared" si="385"/>
        <v>#DIV/0!</v>
      </c>
      <c r="AZ718" s="149" t="e">
        <f t="shared" si="386"/>
        <v>#DIV/0!</v>
      </c>
      <c r="BA718" s="148">
        <f t="shared" si="387"/>
        <v>0</v>
      </c>
      <c r="BB718" s="149" t="e">
        <f t="shared" si="388"/>
        <v>#DIV/0!</v>
      </c>
      <c r="BC718" s="149" t="e">
        <f t="shared" si="389"/>
        <v>#DIV/0!</v>
      </c>
      <c r="BD718" s="149" t="e">
        <f t="shared" si="390"/>
        <v>#DIV/0!</v>
      </c>
      <c r="BE718" s="149" t="e">
        <f t="shared" si="391"/>
        <v>#DIV/0!</v>
      </c>
      <c r="BF718" s="149" t="e">
        <f t="shared" si="392"/>
        <v>#DIV/0!</v>
      </c>
      <c r="BG718" s="148">
        <f t="shared" si="393"/>
        <v>0</v>
      </c>
      <c r="BH718" s="149" t="e">
        <f t="shared" si="394"/>
        <v>#DIV/0!</v>
      </c>
      <c r="BI718" s="149" t="e">
        <f t="shared" si="395"/>
        <v>#DIV/0!</v>
      </c>
      <c r="BJ718" s="149" t="e">
        <f t="shared" si="396"/>
        <v>#DIV/0!</v>
      </c>
      <c r="BK718" s="149" t="e">
        <f t="shared" si="397"/>
        <v>#DIV/0!</v>
      </c>
      <c r="BL718" s="149" t="e">
        <f t="shared" si="398"/>
        <v>#DIV/0!</v>
      </c>
      <c r="BM718" s="148">
        <f t="shared" si="399"/>
        <v>0</v>
      </c>
      <c r="BN718" s="149" t="e">
        <f t="shared" si="400"/>
        <v>#DIV/0!</v>
      </c>
      <c r="BO718" s="149" t="e">
        <f t="shared" si="401"/>
        <v>#DIV/0!</v>
      </c>
      <c r="BP718" s="149" t="e">
        <f t="shared" si="402"/>
        <v>#DIV/0!</v>
      </c>
      <c r="BQ718" s="149" t="e">
        <f t="shared" si="403"/>
        <v>#DIV/0!</v>
      </c>
      <c r="BR718" s="149" t="e">
        <f t="shared" si="404"/>
        <v>#DIV/0!</v>
      </c>
      <c r="BS718" s="148">
        <f t="shared" si="405"/>
        <v>0</v>
      </c>
      <c r="BT718" s="150"/>
      <c r="BU718" s="150" t="e">
        <f>VLOOKUP(I718,Lists!$D$2:$D$19,1,FALSE)</f>
        <v>#N/A</v>
      </c>
      <c r="BV718" s="150" t="e">
        <f>VLOOKUP($I718,Blends!$B$2:$B$115,1,FALSE)</f>
        <v>#N/A</v>
      </c>
      <c r="BW718" s="150"/>
      <c r="BX718" s="151">
        <f>ROUND(IF($I718="Other HFC Blend",(AA718*$L718*SUMIF(Lists!$E$2:$E$133,'Quarterly Information'!$K718,Exchange_Value)+AA718*$N718*SUMIF(Lists!$E$2:$E$133,'Quarterly Information'!$M718,Exchange_Value)+AA718*$P718*SUMIF(Lists!$E$2:$E$133,'Quarterly Information'!$O718,Exchange_Value)+AA718*$R718*SUMIF(Lists!$E$2:$E$133,'Quarterly Information'!$Q718,Exchange_Value)+AA718*$T718*SUMIF(Lists!$E$2:$E$133,'Quarterly Information'!$S718,Exchange_Value))/1000,AA718*SUMIF(Lists!$E$2:$E$133,$I718,Exchange_Value)/1000),1)</f>
        <v>0</v>
      </c>
      <c r="BY718" s="151">
        <f>ROUND(IF($I718="Other HFC Blend",(AB718*$L718*SUMIF(Lists!$E$2:$E$133,'Quarterly Information'!$K718,Exchange_Value)+AB718*$N718*SUMIF(Lists!$E$2:$E$133,'Quarterly Information'!$M718,Exchange_Value)+AB718*$P718*SUMIF(Lists!$E$2:$E$133,'Quarterly Information'!$O718,Exchange_Value)+AB718*$R718*SUMIF(Lists!$E$2:$E$133,'Quarterly Information'!$Q718,Exchange_Value)+AB718*$T718*SUMIF(Lists!$E$2:$E$133,'Quarterly Information'!$S718,Exchange_Value))/1000,AB718*SUMIF(Lists!$E$2:$E$133,$I718,Exchange_Value)/1000),1)</f>
        <v>0</v>
      </c>
      <c r="BZ718" s="151">
        <f>ROUND(IF($I718="Other HFC Blend",(AC718*$L718*SUMIF(Lists!$E$2:$E$133,'Quarterly Information'!$K718,Exchange_Value)+AC718*$N718*SUMIF(Lists!$E$2:$E$133,'Quarterly Information'!$M718,Exchange_Value)+AC718*$P718*SUMIF(Lists!$E$2:$E$133,'Quarterly Information'!$O718,Exchange_Value)+AC718*$R718*SUMIF(Lists!$E$2:$E$133,'Quarterly Information'!$Q718,Exchange_Value)+AC718*$T718*SUMIF(Lists!$E$2:$E$133,'Quarterly Information'!$S718,Exchange_Value))/1000,AC718*SUMIF(Lists!$E$2:$E$133,$I718,Exchange_Value)/1000),1)</f>
        <v>0</v>
      </c>
      <c r="CA718" s="151">
        <f>ROUND(IF($I718="Other HFC Blend",(AD718*$L718*SUMIF(Lists!$E$2:$E$133,'Quarterly Information'!$K718,Exchange_Value)+AD718*$N718*SUMIF(Lists!$E$2:$E$133,'Quarterly Information'!$M718,Exchange_Value)+AD718*$P718*SUMIF(Lists!$E$2:$E$133,'Quarterly Information'!$O718,Exchange_Value)+AD718*$R718*SUMIF(Lists!$E$2:$E$133,'Quarterly Information'!$Q718,Exchange_Value)+AD718*$T718*SUMIF(Lists!$E$2:$E$133,'Quarterly Information'!$S718,Exchange_Value))/1000,AD718*SUMIF(Lists!$E$2:$E$133,$I718,Exchange_Value)/1000),1)</f>
        <v>0</v>
      </c>
      <c r="CB718" s="151">
        <f>ROUND(IF($I718="Other HFC Blend",(AE718*$L718*SUMIF(Lists!$E$2:$E$133,'Quarterly Information'!$K718,Exchange_Value)+AE718*$N718*SUMIF(Lists!$E$2:$E$133,'Quarterly Information'!$M718,Exchange_Value)+AE718*$P718*SUMIF(Lists!$E$2:$E$133,'Quarterly Information'!$O718,Exchange_Value)+AE718*$R718*SUMIF(Lists!$E$2:$E$133,'Quarterly Information'!$Q718,Exchange_Value)+AE718*$T718*SUMIF(Lists!$E$2:$E$133,'Quarterly Information'!$S718,Exchange_Value))/1000,AE718*SUMIF(Lists!$E$2:$E$133,$I718,Exchange_Value)/1000),1)</f>
        <v>0</v>
      </c>
      <c r="CC718" s="151">
        <f>ROUND(IF($I718="Other HFC Blend",(AF718*$L718*SUMIF(Lists!$E$2:$E$133,'Quarterly Information'!$K718,Exchange_Value)+AF718*$N718*SUMIF(Lists!$E$2:$E$133,'Quarterly Information'!$M718,Exchange_Value)+AF718*$P718*SUMIF(Lists!$E$2:$E$133,'Quarterly Information'!$O718,Exchange_Value)+AF718*$R718*SUMIF(Lists!$E$2:$E$133,'Quarterly Information'!$Q718,Exchange_Value)+AF718*$T718*SUMIF(Lists!$E$2:$E$133,'Quarterly Information'!$S718,Exchange_Value))/1000,AF718*SUMIF(Lists!$E$2:$E$133,$I718,Exchange_Value)/1000),1)</f>
        <v>0</v>
      </c>
    </row>
    <row r="719" spans="1:81" ht="14.1">
      <c r="A719" s="18">
        <v>677</v>
      </c>
      <c r="B719" s="46" t="str">
        <f t="shared" si="406"/>
        <v/>
      </c>
      <c r="C719" s="72"/>
      <c r="D719" s="47"/>
      <c r="E719" s="81"/>
      <c r="F719" s="48"/>
      <c r="G719" s="49"/>
      <c r="H719" s="50"/>
      <c r="I719" s="48"/>
      <c r="J719" s="104"/>
      <c r="K719" s="109"/>
      <c r="L719" s="51"/>
      <c r="M719" s="48"/>
      <c r="N719" s="51"/>
      <c r="O719" s="48"/>
      <c r="P719" s="51"/>
      <c r="Q719" s="69"/>
      <c r="R719" s="51"/>
      <c r="S719" s="69"/>
      <c r="T719" s="110"/>
      <c r="U719" s="107"/>
      <c r="V719" s="48"/>
      <c r="W719" s="52"/>
      <c r="X719" s="48"/>
      <c r="Y719" s="116"/>
      <c r="Z719" s="133"/>
      <c r="AA719" s="131"/>
      <c r="AB719" s="76"/>
      <c r="AC719" s="76"/>
      <c r="AD719" s="76"/>
      <c r="AE719" s="76"/>
      <c r="AF719" s="76"/>
      <c r="AG719" s="145"/>
      <c r="AH719"/>
      <c r="AI719" s="148">
        <f t="shared" si="370"/>
        <v>0</v>
      </c>
      <c r="AJ719" s="148">
        <f t="shared" si="371"/>
        <v>0</v>
      </c>
      <c r="AK719" s="148">
        <f t="shared" si="372"/>
        <v>0</v>
      </c>
      <c r="AL719" s="148">
        <f t="shared" si="373"/>
        <v>0</v>
      </c>
      <c r="AM719" s="148">
        <f t="shared" si="374"/>
        <v>0</v>
      </c>
      <c r="AN719" s="148">
        <f t="shared" si="375"/>
        <v>0</v>
      </c>
      <c r="AO719" s="150"/>
      <c r="AP719" s="149" t="e">
        <f t="shared" si="376"/>
        <v>#DIV/0!</v>
      </c>
      <c r="AQ719" s="149" t="e">
        <f t="shared" si="377"/>
        <v>#DIV/0!</v>
      </c>
      <c r="AR719" s="149" t="e">
        <f t="shared" si="378"/>
        <v>#DIV/0!</v>
      </c>
      <c r="AS719" s="149" t="e">
        <f t="shared" si="379"/>
        <v>#DIV/0!</v>
      </c>
      <c r="AT719" s="149" t="e">
        <f t="shared" si="380"/>
        <v>#DIV/0!</v>
      </c>
      <c r="AU719" s="148">
        <f t="shared" si="381"/>
        <v>0</v>
      </c>
      <c r="AV719" s="149" t="e">
        <f t="shared" si="382"/>
        <v>#DIV/0!</v>
      </c>
      <c r="AW719" s="149" t="e">
        <f t="shared" si="383"/>
        <v>#DIV/0!</v>
      </c>
      <c r="AX719" s="149" t="e">
        <f t="shared" si="384"/>
        <v>#DIV/0!</v>
      </c>
      <c r="AY719" s="149" t="e">
        <f t="shared" si="385"/>
        <v>#DIV/0!</v>
      </c>
      <c r="AZ719" s="149" t="e">
        <f t="shared" si="386"/>
        <v>#DIV/0!</v>
      </c>
      <c r="BA719" s="148">
        <f t="shared" si="387"/>
        <v>0</v>
      </c>
      <c r="BB719" s="149" t="e">
        <f t="shared" si="388"/>
        <v>#DIV/0!</v>
      </c>
      <c r="BC719" s="149" t="e">
        <f t="shared" si="389"/>
        <v>#DIV/0!</v>
      </c>
      <c r="BD719" s="149" t="e">
        <f t="shared" si="390"/>
        <v>#DIV/0!</v>
      </c>
      <c r="BE719" s="149" t="e">
        <f t="shared" si="391"/>
        <v>#DIV/0!</v>
      </c>
      <c r="BF719" s="149" t="e">
        <f t="shared" si="392"/>
        <v>#DIV/0!</v>
      </c>
      <c r="BG719" s="148">
        <f t="shared" si="393"/>
        <v>0</v>
      </c>
      <c r="BH719" s="149" t="e">
        <f t="shared" si="394"/>
        <v>#DIV/0!</v>
      </c>
      <c r="BI719" s="149" t="e">
        <f t="shared" si="395"/>
        <v>#DIV/0!</v>
      </c>
      <c r="BJ719" s="149" t="e">
        <f t="shared" si="396"/>
        <v>#DIV/0!</v>
      </c>
      <c r="BK719" s="149" t="e">
        <f t="shared" si="397"/>
        <v>#DIV/0!</v>
      </c>
      <c r="BL719" s="149" t="e">
        <f t="shared" si="398"/>
        <v>#DIV/0!</v>
      </c>
      <c r="BM719" s="148">
        <f t="shared" si="399"/>
        <v>0</v>
      </c>
      <c r="BN719" s="149" t="e">
        <f t="shared" si="400"/>
        <v>#DIV/0!</v>
      </c>
      <c r="BO719" s="149" t="e">
        <f t="shared" si="401"/>
        <v>#DIV/0!</v>
      </c>
      <c r="BP719" s="149" t="e">
        <f t="shared" si="402"/>
        <v>#DIV/0!</v>
      </c>
      <c r="BQ719" s="149" t="e">
        <f t="shared" si="403"/>
        <v>#DIV/0!</v>
      </c>
      <c r="BR719" s="149" t="e">
        <f t="shared" si="404"/>
        <v>#DIV/0!</v>
      </c>
      <c r="BS719" s="148">
        <f t="shared" si="405"/>
        <v>0</v>
      </c>
      <c r="BT719" s="150"/>
      <c r="BU719" s="150" t="e">
        <f>VLOOKUP(I719,Lists!$D$2:$D$19,1,FALSE)</f>
        <v>#N/A</v>
      </c>
      <c r="BV719" s="150" t="e">
        <f>VLOOKUP($I719,Blends!$B$2:$B$115,1,FALSE)</f>
        <v>#N/A</v>
      </c>
      <c r="BW719" s="150"/>
      <c r="BX719" s="151">
        <f>ROUND(IF($I719="Other HFC Blend",(AA719*$L719*SUMIF(Lists!$E$2:$E$133,'Quarterly Information'!$K719,Exchange_Value)+AA719*$N719*SUMIF(Lists!$E$2:$E$133,'Quarterly Information'!$M719,Exchange_Value)+AA719*$P719*SUMIF(Lists!$E$2:$E$133,'Quarterly Information'!$O719,Exchange_Value)+AA719*$R719*SUMIF(Lists!$E$2:$E$133,'Quarterly Information'!$Q719,Exchange_Value)+AA719*$T719*SUMIF(Lists!$E$2:$E$133,'Quarterly Information'!$S719,Exchange_Value))/1000,AA719*SUMIF(Lists!$E$2:$E$133,$I719,Exchange_Value)/1000),1)</f>
        <v>0</v>
      </c>
      <c r="BY719" s="151">
        <f>ROUND(IF($I719="Other HFC Blend",(AB719*$L719*SUMIF(Lists!$E$2:$E$133,'Quarterly Information'!$K719,Exchange_Value)+AB719*$N719*SUMIF(Lists!$E$2:$E$133,'Quarterly Information'!$M719,Exchange_Value)+AB719*$P719*SUMIF(Lists!$E$2:$E$133,'Quarterly Information'!$O719,Exchange_Value)+AB719*$R719*SUMIF(Lists!$E$2:$E$133,'Quarterly Information'!$Q719,Exchange_Value)+AB719*$T719*SUMIF(Lists!$E$2:$E$133,'Quarterly Information'!$S719,Exchange_Value))/1000,AB719*SUMIF(Lists!$E$2:$E$133,$I719,Exchange_Value)/1000),1)</f>
        <v>0</v>
      </c>
      <c r="BZ719" s="151">
        <f>ROUND(IF($I719="Other HFC Blend",(AC719*$L719*SUMIF(Lists!$E$2:$E$133,'Quarterly Information'!$K719,Exchange_Value)+AC719*$N719*SUMIF(Lists!$E$2:$E$133,'Quarterly Information'!$M719,Exchange_Value)+AC719*$P719*SUMIF(Lists!$E$2:$E$133,'Quarterly Information'!$O719,Exchange_Value)+AC719*$R719*SUMIF(Lists!$E$2:$E$133,'Quarterly Information'!$Q719,Exchange_Value)+AC719*$T719*SUMIF(Lists!$E$2:$E$133,'Quarterly Information'!$S719,Exchange_Value))/1000,AC719*SUMIF(Lists!$E$2:$E$133,$I719,Exchange_Value)/1000),1)</f>
        <v>0</v>
      </c>
      <c r="CA719" s="151">
        <f>ROUND(IF($I719="Other HFC Blend",(AD719*$L719*SUMIF(Lists!$E$2:$E$133,'Quarterly Information'!$K719,Exchange_Value)+AD719*$N719*SUMIF(Lists!$E$2:$E$133,'Quarterly Information'!$M719,Exchange_Value)+AD719*$P719*SUMIF(Lists!$E$2:$E$133,'Quarterly Information'!$O719,Exchange_Value)+AD719*$R719*SUMIF(Lists!$E$2:$E$133,'Quarterly Information'!$Q719,Exchange_Value)+AD719*$T719*SUMIF(Lists!$E$2:$E$133,'Quarterly Information'!$S719,Exchange_Value))/1000,AD719*SUMIF(Lists!$E$2:$E$133,$I719,Exchange_Value)/1000),1)</f>
        <v>0</v>
      </c>
      <c r="CB719" s="151">
        <f>ROUND(IF($I719="Other HFC Blend",(AE719*$L719*SUMIF(Lists!$E$2:$E$133,'Quarterly Information'!$K719,Exchange_Value)+AE719*$N719*SUMIF(Lists!$E$2:$E$133,'Quarterly Information'!$M719,Exchange_Value)+AE719*$P719*SUMIF(Lists!$E$2:$E$133,'Quarterly Information'!$O719,Exchange_Value)+AE719*$R719*SUMIF(Lists!$E$2:$E$133,'Quarterly Information'!$Q719,Exchange_Value)+AE719*$T719*SUMIF(Lists!$E$2:$E$133,'Quarterly Information'!$S719,Exchange_Value))/1000,AE719*SUMIF(Lists!$E$2:$E$133,$I719,Exchange_Value)/1000),1)</f>
        <v>0</v>
      </c>
      <c r="CC719" s="151">
        <f>ROUND(IF($I719="Other HFC Blend",(AF719*$L719*SUMIF(Lists!$E$2:$E$133,'Quarterly Information'!$K719,Exchange_Value)+AF719*$N719*SUMIF(Lists!$E$2:$E$133,'Quarterly Information'!$M719,Exchange_Value)+AF719*$P719*SUMIF(Lists!$E$2:$E$133,'Quarterly Information'!$O719,Exchange_Value)+AF719*$R719*SUMIF(Lists!$E$2:$E$133,'Quarterly Information'!$Q719,Exchange_Value)+AF719*$T719*SUMIF(Lists!$E$2:$E$133,'Quarterly Information'!$S719,Exchange_Value))/1000,AF719*SUMIF(Lists!$E$2:$E$133,$I719,Exchange_Value)/1000),1)</f>
        <v>0</v>
      </c>
    </row>
    <row r="720" spans="1:81" ht="14.1">
      <c r="A720" s="18">
        <v>678</v>
      </c>
      <c r="B720" s="46" t="str">
        <f t="shared" si="406"/>
        <v/>
      </c>
      <c r="C720" s="72"/>
      <c r="D720" s="47"/>
      <c r="E720" s="81"/>
      <c r="F720" s="48"/>
      <c r="G720" s="49"/>
      <c r="H720" s="50"/>
      <c r="I720" s="48"/>
      <c r="J720" s="104"/>
      <c r="K720" s="109"/>
      <c r="L720" s="51"/>
      <c r="M720" s="48"/>
      <c r="N720" s="51"/>
      <c r="O720" s="48"/>
      <c r="P720" s="51"/>
      <c r="Q720" s="69"/>
      <c r="R720" s="51"/>
      <c r="S720" s="69"/>
      <c r="T720" s="110"/>
      <c r="U720" s="107"/>
      <c r="V720" s="48"/>
      <c r="W720" s="52"/>
      <c r="X720" s="48"/>
      <c r="Y720" s="116"/>
      <c r="Z720" s="133"/>
      <c r="AA720" s="131"/>
      <c r="AB720" s="76"/>
      <c r="AC720" s="76"/>
      <c r="AD720" s="76"/>
      <c r="AE720" s="76"/>
      <c r="AF720" s="76"/>
      <c r="AG720" s="145"/>
      <c r="AH720"/>
      <c r="AI720" s="148">
        <f t="shared" si="370"/>
        <v>0</v>
      </c>
      <c r="AJ720" s="148">
        <f t="shared" si="371"/>
        <v>0</v>
      </c>
      <c r="AK720" s="148">
        <f t="shared" si="372"/>
        <v>0</v>
      </c>
      <c r="AL720" s="148">
        <f t="shared" si="373"/>
        <v>0</v>
      </c>
      <c r="AM720" s="148">
        <f t="shared" si="374"/>
        <v>0</v>
      </c>
      <c r="AN720" s="148">
        <f t="shared" si="375"/>
        <v>0</v>
      </c>
      <c r="AO720" s="150"/>
      <c r="AP720" s="149" t="e">
        <f t="shared" si="376"/>
        <v>#DIV/0!</v>
      </c>
      <c r="AQ720" s="149" t="e">
        <f t="shared" si="377"/>
        <v>#DIV/0!</v>
      </c>
      <c r="AR720" s="149" t="e">
        <f t="shared" si="378"/>
        <v>#DIV/0!</v>
      </c>
      <c r="AS720" s="149" t="e">
        <f t="shared" si="379"/>
        <v>#DIV/0!</v>
      </c>
      <c r="AT720" s="149" t="e">
        <f t="shared" si="380"/>
        <v>#DIV/0!</v>
      </c>
      <c r="AU720" s="148">
        <f t="shared" si="381"/>
        <v>0</v>
      </c>
      <c r="AV720" s="149" t="e">
        <f t="shared" si="382"/>
        <v>#DIV/0!</v>
      </c>
      <c r="AW720" s="149" t="e">
        <f t="shared" si="383"/>
        <v>#DIV/0!</v>
      </c>
      <c r="AX720" s="149" t="e">
        <f t="shared" si="384"/>
        <v>#DIV/0!</v>
      </c>
      <c r="AY720" s="149" t="e">
        <f t="shared" si="385"/>
        <v>#DIV/0!</v>
      </c>
      <c r="AZ720" s="149" t="e">
        <f t="shared" si="386"/>
        <v>#DIV/0!</v>
      </c>
      <c r="BA720" s="148">
        <f t="shared" si="387"/>
        <v>0</v>
      </c>
      <c r="BB720" s="149" t="e">
        <f t="shared" si="388"/>
        <v>#DIV/0!</v>
      </c>
      <c r="BC720" s="149" t="e">
        <f t="shared" si="389"/>
        <v>#DIV/0!</v>
      </c>
      <c r="BD720" s="149" t="e">
        <f t="shared" si="390"/>
        <v>#DIV/0!</v>
      </c>
      <c r="BE720" s="149" t="e">
        <f t="shared" si="391"/>
        <v>#DIV/0!</v>
      </c>
      <c r="BF720" s="149" t="e">
        <f t="shared" si="392"/>
        <v>#DIV/0!</v>
      </c>
      <c r="BG720" s="148">
        <f t="shared" si="393"/>
        <v>0</v>
      </c>
      <c r="BH720" s="149" t="e">
        <f t="shared" si="394"/>
        <v>#DIV/0!</v>
      </c>
      <c r="BI720" s="149" t="e">
        <f t="shared" si="395"/>
        <v>#DIV/0!</v>
      </c>
      <c r="BJ720" s="149" t="e">
        <f t="shared" si="396"/>
        <v>#DIV/0!</v>
      </c>
      <c r="BK720" s="149" t="e">
        <f t="shared" si="397"/>
        <v>#DIV/0!</v>
      </c>
      <c r="BL720" s="149" t="e">
        <f t="shared" si="398"/>
        <v>#DIV/0!</v>
      </c>
      <c r="BM720" s="148">
        <f t="shared" si="399"/>
        <v>0</v>
      </c>
      <c r="BN720" s="149" t="e">
        <f t="shared" si="400"/>
        <v>#DIV/0!</v>
      </c>
      <c r="BO720" s="149" t="e">
        <f t="shared" si="401"/>
        <v>#DIV/0!</v>
      </c>
      <c r="BP720" s="149" t="e">
        <f t="shared" si="402"/>
        <v>#DIV/0!</v>
      </c>
      <c r="BQ720" s="149" t="e">
        <f t="shared" si="403"/>
        <v>#DIV/0!</v>
      </c>
      <c r="BR720" s="149" t="e">
        <f t="shared" si="404"/>
        <v>#DIV/0!</v>
      </c>
      <c r="BS720" s="148">
        <f t="shared" si="405"/>
        <v>0</v>
      </c>
      <c r="BT720" s="150"/>
      <c r="BU720" s="150" t="e">
        <f>VLOOKUP(I720,Lists!$D$2:$D$19,1,FALSE)</f>
        <v>#N/A</v>
      </c>
      <c r="BV720" s="150" t="e">
        <f>VLOOKUP($I720,Blends!$B$2:$B$115,1,FALSE)</f>
        <v>#N/A</v>
      </c>
      <c r="BW720" s="150"/>
      <c r="BX720" s="151">
        <f>ROUND(IF($I720="Other HFC Blend",(AA720*$L720*SUMIF(Lists!$E$2:$E$133,'Quarterly Information'!$K720,Exchange_Value)+AA720*$N720*SUMIF(Lists!$E$2:$E$133,'Quarterly Information'!$M720,Exchange_Value)+AA720*$P720*SUMIF(Lists!$E$2:$E$133,'Quarterly Information'!$O720,Exchange_Value)+AA720*$R720*SUMIF(Lists!$E$2:$E$133,'Quarterly Information'!$Q720,Exchange_Value)+AA720*$T720*SUMIF(Lists!$E$2:$E$133,'Quarterly Information'!$S720,Exchange_Value))/1000,AA720*SUMIF(Lists!$E$2:$E$133,$I720,Exchange_Value)/1000),1)</f>
        <v>0</v>
      </c>
      <c r="BY720" s="151">
        <f>ROUND(IF($I720="Other HFC Blend",(AB720*$L720*SUMIF(Lists!$E$2:$E$133,'Quarterly Information'!$K720,Exchange_Value)+AB720*$N720*SUMIF(Lists!$E$2:$E$133,'Quarterly Information'!$M720,Exchange_Value)+AB720*$P720*SUMIF(Lists!$E$2:$E$133,'Quarterly Information'!$O720,Exchange_Value)+AB720*$R720*SUMIF(Lists!$E$2:$E$133,'Quarterly Information'!$Q720,Exchange_Value)+AB720*$T720*SUMIF(Lists!$E$2:$E$133,'Quarterly Information'!$S720,Exchange_Value))/1000,AB720*SUMIF(Lists!$E$2:$E$133,$I720,Exchange_Value)/1000),1)</f>
        <v>0</v>
      </c>
      <c r="BZ720" s="151">
        <f>ROUND(IF($I720="Other HFC Blend",(AC720*$L720*SUMIF(Lists!$E$2:$E$133,'Quarterly Information'!$K720,Exchange_Value)+AC720*$N720*SUMIF(Lists!$E$2:$E$133,'Quarterly Information'!$M720,Exchange_Value)+AC720*$P720*SUMIF(Lists!$E$2:$E$133,'Quarterly Information'!$O720,Exchange_Value)+AC720*$R720*SUMIF(Lists!$E$2:$E$133,'Quarterly Information'!$Q720,Exchange_Value)+AC720*$T720*SUMIF(Lists!$E$2:$E$133,'Quarterly Information'!$S720,Exchange_Value))/1000,AC720*SUMIF(Lists!$E$2:$E$133,$I720,Exchange_Value)/1000),1)</f>
        <v>0</v>
      </c>
      <c r="CA720" s="151">
        <f>ROUND(IF($I720="Other HFC Blend",(AD720*$L720*SUMIF(Lists!$E$2:$E$133,'Quarterly Information'!$K720,Exchange_Value)+AD720*$N720*SUMIF(Lists!$E$2:$E$133,'Quarterly Information'!$M720,Exchange_Value)+AD720*$P720*SUMIF(Lists!$E$2:$E$133,'Quarterly Information'!$O720,Exchange_Value)+AD720*$R720*SUMIF(Lists!$E$2:$E$133,'Quarterly Information'!$Q720,Exchange_Value)+AD720*$T720*SUMIF(Lists!$E$2:$E$133,'Quarterly Information'!$S720,Exchange_Value))/1000,AD720*SUMIF(Lists!$E$2:$E$133,$I720,Exchange_Value)/1000),1)</f>
        <v>0</v>
      </c>
      <c r="CB720" s="151">
        <f>ROUND(IF($I720="Other HFC Blend",(AE720*$L720*SUMIF(Lists!$E$2:$E$133,'Quarterly Information'!$K720,Exchange_Value)+AE720*$N720*SUMIF(Lists!$E$2:$E$133,'Quarterly Information'!$M720,Exchange_Value)+AE720*$P720*SUMIF(Lists!$E$2:$E$133,'Quarterly Information'!$O720,Exchange_Value)+AE720*$R720*SUMIF(Lists!$E$2:$E$133,'Quarterly Information'!$Q720,Exchange_Value)+AE720*$T720*SUMIF(Lists!$E$2:$E$133,'Quarterly Information'!$S720,Exchange_Value))/1000,AE720*SUMIF(Lists!$E$2:$E$133,$I720,Exchange_Value)/1000),1)</f>
        <v>0</v>
      </c>
      <c r="CC720" s="151">
        <f>ROUND(IF($I720="Other HFC Blend",(AF720*$L720*SUMIF(Lists!$E$2:$E$133,'Quarterly Information'!$K720,Exchange_Value)+AF720*$N720*SUMIF(Lists!$E$2:$E$133,'Quarterly Information'!$M720,Exchange_Value)+AF720*$P720*SUMIF(Lists!$E$2:$E$133,'Quarterly Information'!$O720,Exchange_Value)+AF720*$R720*SUMIF(Lists!$E$2:$E$133,'Quarterly Information'!$Q720,Exchange_Value)+AF720*$T720*SUMIF(Lists!$E$2:$E$133,'Quarterly Information'!$S720,Exchange_Value))/1000,AF720*SUMIF(Lists!$E$2:$E$133,$I720,Exchange_Value)/1000),1)</f>
        <v>0</v>
      </c>
    </row>
    <row r="721" spans="1:81" ht="14.1">
      <c r="A721" s="18">
        <v>679</v>
      </c>
      <c r="B721" s="46" t="str">
        <f t="shared" si="406"/>
        <v/>
      </c>
      <c r="C721" s="72"/>
      <c r="D721" s="47"/>
      <c r="E721" s="81"/>
      <c r="F721" s="48"/>
      <c r="G721" s="49"/>
      <c r="H721" s="50"/>
      <c r="I721" s="48"/>
      <c r="J721" s="104"/>
      <c r="K721" s="109"/>
      <c r="L721" s="51"/>
      <c r="M721" s="48"/>
      <c r="N721" s="51"/>
      <c r="O721" s="48"/>
      <c r="P721" s="51"/>
      <c r="Q721" s="69"/>
      <c r="R721" s="51"/>
      <c r="S721" s="69"/>
      <c r="T721" s="110"/>
      <c r="U721" s="107"/>
      <c r="V721" s="48"/>
      <c r="W721" s="52"/>
      <c r="X721" s="48"/>
      <c r="Y721" s="116"/>
      <c r="Z721" s="133"/>
      <c r="AA721" s="131"/>
      <c r="AB721" s="76"/>
      <c r="AC721" s="76"/>
      <c r="AD721" s="76"/>
      <c r="AE721" s="76"/>
      <c r="AF721" s="76"/>
      <c r="AG721" s="145"/>
      <c r="AH721"/>
      <c r="AI721" s="148">
        <f t="shared" si="370"/>
        <v>0</v>
      </c>
      <c r="AJ721" s="148">
        <f t="shared" si="371"/>
        <v>0</v>
      </c>
      <c r="AK721" s="148">
        <f t="shared" si="372"/>
        <v>0</v>
      </c>
      <c r="AL721" s="148">
        <f t="shared" si="373"/>
        <v>0</v>
      </c>
      <c r="AM721" s="148">
        <f t="shared" si="374"/>
        <v>0</v>
      </c>
      <c r="AN721" s="148">
        <f t="shared" si="375"/>
        <v>0</v>
      </c>
      <c r="AO721" s="150"/>
      <c r="AP721" s="149" t="e">
        <f t="shared" si="376"/>
        <v>#DIV/0!</v>
      </c>
      <c r="AQ721" s="149" t="e">
        <f t="shared" si="377"/>
        <v>#DIV/0!</v>
      </c>
      <c r="AR721" s="149" t="e">
        <f t="shared" si="378"/>
        <v>#DIV/0!</v>
      </c>
      <c r="AS721" s="149" t="e">
        <f t="shared" si="379"/>
        <v>#DIV/0!</v>
      </c>
      <c r="AT721" s="149" t="e">
        <f t="shared" si="380"/>
        <v>#DIV/0!</v>
      </c>
      <c r="AU721" s="148">
        <f t="shared" si="381"/>
        <v>0</v>
      </c>
      <c r="AV721" s="149" t="e">
        <f t="shared" si="382"/>
        <v>#DIV/0!</v>
      </c>
      <c r="AW721" s="149" t="e">
        <f t="shared" si="383"/>
        <v>#DIV/0!</v>
      </c>
      <c r="AX721" s="149" t="e">
        <f t="shared" si="384"/>
        <v>#DIV/0!</v>
      </c>
      <c r="AY721" s="149" t="e">
        <f t="shared" si="385"/>
        <v>#DIV/0!</v>
      </c>
      <c r="AZ721" s="149" t="e">
        <f t="shared" si="386"/>
        <v>#DIV/0!</v>
      </c>
      <c r="BA721" s="148">
        <f t="shared" si="387"/>
        <v>0</v>
      </c>
      <c r="BB721" s="149" t="e">
        <f t="shared" si="388"/>
        <v>#DIV/0!</v>
      </c>
      <c r="BC721" s="149" t="e">
        <f t="shared" si="389"/>
        <v>#DIV/0!</v>
      </c>
      <c r="BD721" s="149" t="e">
        <f t="shared" si="390"/>
        <v>#DIV/0!</v>
      </c>
      <c r="BE721" s="149" t="e">
        <f t="shared" si="391"/>
        <v>#DIV/0!</v>
      </c>
      <c r="BF721" s="149" t="e">
        <f t="shared" si="392"/>
        <v>#DIV/0!</v>
      </c>
      <c r="BG721" s="148">
        <f t="shared" si="393"/>
        <v>0</v>
      </c>
      <c r="BH721" s="149" t="e">
        <f t="shared" si="394"/>
        <v>#DIV/0!</v>
      </c>
      <c r="BI721" s="149" t="e">
        <f t="shared" si="395"/>
        <v>#DIV/0!</v>
      </c>
      <c r="BJ721" s="149" t="e">
        <f t="shared" si="396"/>
        <v>#DIV/0!</v>
      </c>
      <c r="BK721" s="149" t="e">
        <f t="shared" si="397"/>
        <v>#DIV/0!</v>
      </c>
      <c r="BL721" s="149" t="e">
        <f t="shared" si="398"/>
        <v>#DIV/0!</v>
      </c>
      <c r="BM721" s="148">
        <f t="shared" si="399"/>
        <v>0</v>
      </c>
      <c r="BN721" s="149" t="e">
        <f t="shared" si="400"/>
        <v>#DIV/0!</v>
      </c>
      <c r="BO721" s="149" t="e">
        <f t="shared" si="401"/>
        <v>#DIV/0!</v>
      </c>
      <c r="BP721" s="149" t="e">
        <f t="shared" si="402"/>
        <v>#DIV/0!</v>
      </c>
      <c r="BQ721" s="149" t="e">
        <f t="shared" si="403"/>
        <v>#DIV/0!</v>
      </c>
      <c r="BR721" s="149" t="e">
        <f t="shared" si="404"/>
        <v>#DIV/0!</v>
      </c>
      <c r="BS721" s="148">
        <f t="shared" si="405"/>
        <v>0</v>
      </c>
      <c r="BT721" s="150"/>
      <c r="BU721" s="150" t="e">
        <f>VLOOKUP(I721,Lists!$D$2:$D$19,1,FALSE)</f>
        <v>#N/A</v>
      </c>
      <c r="BV721" s="150" t="e">
        <f>VLOOKUP($I721,Blends!$B$2:$B$115,1,FALSE)</f>
        <v>#N/A</v>
      </c>
      <c r="BW721" s="150"/>
      <c r="BX721" s="151">
        <f>ROUND(IF($I721="Other HFC Blend",(AA721*$L721*SUMIF(Lists!$E$2:$E$133,'Quarterly Information'!$K721,Exchange_Value)+AA721*$N721*SUMIF(Lists!$E$2:$E$133,'Quarterly Information'!$M721,Exchange_Value)+AA721*$P721*SUMIF(Lists!$E$2:$E$133,'Quarterly Information'!$O721,Exchange_Value)+AA721*$R721*SUMIF(Lists!$E$2:$E$133,'Quarterly Information'!$Q721,Exchange_Value)+AA721*$T721*SUMIF(Lists!$E$2:$E$133,'Quarterly Information'!$S721,Exchange_Value))/1000,AA721*SUMIF(Lists!$E$2:$E$133,$I721,Exchange_Value)/1000),1)</f>
        <v>0</v>
      </c>
      <c r="BY721" s="151">
        <f>ROUND(IF($I721="Other HFC Blend",(AB721*$L721*SUMIF(Lists!$E$2:$E$133,'Quarterly Information'!$K721,Exchange_Value)+AB721*$N721*SUMIF(Lists!$E$2:$E$133,'Quarterly Information'!$M721,Exchange_Value)+AB721*$P721*SUMIF(Lists!$E$2:$E$133,'Quarterly Information'!$O721,Exchange_Value)+AB721*$R721*SUMIF(Lists!$E$2:$E$133,'Quarterly Information'!$Q721,Exchange_Value)+AB721*$T721*SUMIF(Lists!$E$2:$E$133,'Quarterly Information'!$S721,Exchange_Value))/1000,AB721*SUMIF(Lists!$E$2:$E$133,$I721,Exchange_Value)/1000),1)</f>
        <v>0</v>
      </c>
      <c r="BZ721" s="151">
        <f>ROUND(IF($I721="Other HFC Blend",(AC721*$L721*SUMIF(Lists!$E$2:$E$133,'Quarterly Information'!$K721,Exchange_Value)+AC721*$N721*SUMIF(Lists!$E$2:$E$133,'Quarterly Information'!$M721,Exchange_Value)+AC721*$P721*SUMIF(Lists!$E$2:$E$133,'Quarterly Information'!$O721,Exchange_Value)+AC721*$R721*SUMIF(Lists!$E$2:$E$133,'Quarterly Information'!$Q721,Exchange_Value)+AC721*$T721*SUMIF(Lists!$E$2:$E$133,'Quarterly Information'!$S721,Exchange_Value))/1000,AC721*SUMIF(Lists!$E$2:$E$133,$I721,Exchange_Value)/1000),1)</f>
        <v>0</v>
      </c>
      <c r="CA721" s="151">
        <f>ROUND(IF($I721="Other HFC Blend",(AD721*$L721*SUMIF(Lists!$E$2:$E$133,'Quarterly Information'!$K721,Exchange_Value)+AD721*$N721*SUMIF(Lists!$E$2:$E$133,'Quarterly Information'!$M721,Exchange_Value)+AD721*$P721*SUMIF(Lists!$E$2:$E$133,'Quarterly Information'!$O721,Exchange_Value)+AD721*$R721*SUMIF(Lists!$E$2:$E$133,'Quarterly Information'!$Q721,Exchange_Value)+AD721*$T721*SUMIF(Lists!$E$2:$E$133,'Quarterly Information'!$S721,Exchange_Value))/1000,AD721*SUMIF(Lists!$E$2:$E$133,$I721,Exchange_Value)/1000),1)</f>
        <v>0</v>
      </c>
      <c r="CB721" s="151">
        <f>ROUND(IF($I721="Other HFC Blend",(AE721*$L721*SUMIF(Lists!$E$2:$E$133,'Quarterly Information'!$K721,Exchange_Value)+AE721*$N721*SUMIF(Lists!$E$2:$E$133,'Quarterly Information'!$M721,Exchange_Value)+AE721*$P721*SUMIF(Lists!$E$2:$E$133,'Quarterly Information'!$O721,Exchange_Value)+AE721*$R721*SUMIF(Lists!$E$2:$E$133,'Quarterly Information'!$Q721,Exchange_Value)+AE721*$T721*SUMIF(Lists!$E$2:$E$133,'Quarterly Information'!$S721,Exchange_Value))/1000,AE721*SUMIF(Lists!$E$2:$E$133,$I721,Exchange_Value)/1000),1)</f>
        <v>0</v>
      </c>
      <c r="CC721" s="151">
        <f>ROUND(IF($I721="Other HFC Blend",(AF721*$L721*SUMIF(Lists!$E$2:$E$133,'Quarterly Information'!$K721,Exchange_Value)+AF721*$N721*SUMIF(Lists!$E$2:$E$133,'Quarterly Information'!$M721,Exchange_Value)+AF721*$P721*SUMIF(Lists!$E$2:$E$133,'Quarterly Information'!$O721,Exchange_Value)+AF721*$R721*SUMIF(Lists!$E$2:$E$133,'Quarterly Information'!$Q721,Exchange_Value)+AF721*$T721*SUMIF(Lists!$E$2:$E$133,'Quarterly Information'!$S721,Exchange_Value))/1000,AF721*SUMIF(Lists!$E$2:$E$133,$I721,Exchange_Value)/1000),1)</f>
        <v>0</v>
      </c>
    </row>
    <row r="722" spans="1:81" ht="14.1">
      <c r="A722" s="18">
        <v>680</v>
      </c>
      <c r="B722" s="46" t="str">
        <f t="shared" si="406"/>
        <v/>
      </c>
      <c r="C722" s="72"/>
      <c r="D722" s="47"/>
      <c r="E722" s="81"/>
      <c r="F722" s="48"/>
      <c r="G722" s="49"/>
      <c r="H722" s="50"/>
      <c r="I722" s="48"/>
      <c r="J722" s="104"/>
      <c r="K722" s="109"/>
      <c r="L722" s="51"/>
      <c r="M722" s="48"/>
      <c r="N722" s="51"/>
      <c r="O722" s="48"/>
      <c r="P722" s="51"/>
      <c r="Q722" s="69"/>
      <c r="R722" s="51"/>
      <c r="S722" s="69"/>
      <c r="T722" s="110"/>
      <c r="U722" s="107"/>
      <c r="V722" s="48"/>
      <c r="W722" s="52"/>
      <c r="X722" s="48"/>
      <c r="Y722" s="116"/>
      <c r="Z722" s="133"/>
      <c r="AA722" s="131"/>
      <c r="AB722" s="76"/>
      <c r="AC722" s="76"/>
      <c r="AD722" s="76"/>
      <c r="AE722" s="76"/>
      <c r="AF722" s="76"/>
      <c r="AG722" s="145"/>
      <c r="AH722"/>
      <c r="AI722" s="148">
        <f t="shared" si="370"/>
        <v>0</v>
      </c>
      <c r="AJ722" s="148">
        <f t="shared" si="371"/>
        <v>0</v>
      </c>
      <c r="AK722" s="148">
        <f t="shared" si="372"/>
        <v>0</v>
      </c>
      <c r="AL722" s="148">
        <f t="shared" si="373"/>
        <v>0</v>
      </c>
      <c r="AM722" s="148">
        <f t="shared" si="374"/>
        <v>0</v>
      </c>
      <c r="AN722" s="148">
        <f t="shared" si="375"/>
        <v>0</v>
      </c>
      <c r="AO722" s="150"/>
      <c r="AP722" s="149" t="e">
        <f t="shared" si="376"/>
        <v>#DIV/0!</v>
      </c>
      <c r="AQ722" s="149" t="e">
        <f t="shared" si="377"/>
        <v>#DIV/0!</v>
      </c>
      <c r="AR722" s="149" t="e">
        <f t="shared" si="378"/>
        <v>#DIV/0!</v>
      </c>
      <c r="AS722" s="149" t="e">
        <f t="shared" si="379"/>
        <v>#DIV/0!</v>
      </c>
      <c r="AT722" s="149" t="e">
        <f t="shared" si="380"/>
        <v>#DIV/0!</v>
      </c>
      <c r="AU722" s="148">
        <f t="shared" si="381"/>
        <v>0</v>
      </c>
      <c r="AV722" s="149" t="e">
        <f t="shared" si="382"/>
        <v>#DIV/0!</v>
      </c>
      <c r="AW722" s="149" t="e">
        <f t="shared" si="383"/>
        <v>#DIV/0!</v>
      </c>
      <c r="AX722" s="149" t="e">
        <f t="shared" si="384"/>
        <v>#DIV/0!</v>
      </c>
      <c r="AY722" s="149" t="e">
        <f t="shared" si="385"/>
        <v>#DIV/0!</v>
      </c>
      <c r="AZ722" s="149" t="e">
        <f t="shared" si="386"/>
        <v>#DIV/0!</v>
      </c>
      <c r="BA722" s="148">
        <f t="shared" si="387"/>
        <v>0</v>
      </c>
      <c r="BB722" s="149" t="e">
        <f t="shared" si="388"/>
        <v>#DIV/0!</v>
      </c>
      <c r="BC722" s="149" t="e">
        <f t="shared" si="389"/>
        <v>#DIV/0!</v>
      </c>
      <c r="BD722" s="149" t="e">
        <f t="shared" si="390"/>
        <v>#DIV/0!</v>
      </c>
      <c r="BE722" s="149" t="e">
        <f t="shared" si="391"/>
        <v>#DIV/0!</v>
      </c>
      <c r="BF722" s="149" t="e">
        <f t="shared" si="392"/>
        <v>#DIV/0!</v>
      </c>
      <c r="BG722" s="148">
        <f t="shared" si="393"/>
        <v>0</v>
      </c>
      <c r="BH722" s="149" t="e">
        <f t="shared" si="394"/>
        <v>#DIV/0!</v>
      </c>
      <c r="BI722" s="149" t="e">
        <f t="shared" si="395"/>
        <v>#DIV/0!</v>
      </c>
      <c r="BJ722" s="149" t="e">
        <f t="shared" si="396"/>
        <v>#DIV/0!</v>
      </c>
      <c r="BK722" s="149" t="e">
        <f t="shared" si="397"/>
        <v>#DIV/0!</v>
      </c>
      <c r="BL722" s="149" t="e">
        <f t="shared" si="398"/>
        <v>#DIV/0!</v>
      </c>
      <c r="BM722" s="148">
        <f t="shared" si="399"/>
        <v>0</v>
      </c>
      <c r="BN722" s="149" t="e">
        <f t="shared" si="400"/>
        <v>#DIV/0!</v>
      </c>
      <c r="BO722" s="149" t="e">
        <f t="shared" si="401"/>
        <v>#DIV/0!</v>
      </c>
      <c r="BP722" s="149" t="e">
        <f t="shared" si="402"/>
        <v>#DIV/0!</v>
      </c>
      <c r="BQ722" s="149" t="e">
        <f t="shared" si="403"/>
        <v>#DIV/0!</v>
      </c>
      <c r="BR722" s="149" t="e">
        <f t="shared" si="404"/>
        <v>#DIV/0!</v>
      </c>
      <c r="BS722" s="148">
        <f t="shared" si="405"/>
        <v>0</v>
      </c>
      <c r="BT722" s="150"/>
      <c r="BU722" s="150" t="e">
        <f>VLOOKUP(I722,Lists!$D$2:$D$19,1,FALSE)</f>
        <v>#N/A</v>
      </c>
      <c r="BV722" s="150" t="e">
        <f>VLOOKUP($I722,Blends!$B$2:$B$115,1,FALSE)</f>
        <v>#N/A</v>
      </c>
      <c r="BW722" s="150"/>
      <c r="BX722" s="151">
        <f>ROUND(IF($I722="Other HFC Blend",(AA722*$L722*SUMIF(Lists!$E$2:$E$133,'Quarterly Information'!$K722,Exchange_Value)+AA722*$N722*SUMIF(Lists!$E$2:$E$133,'Quarterly Information'!$M722,Exchange_Value)+AA722*$P722*SUMIF(Lists!$E$2:$E$133,'Quarterly Information'!$O722,Exchange_Value)+AA722*$R722*SUMIF(Lists!$E$2:$E$133,'Quarterly Information'!$Q722,Exchange_Value)+AA722*$T722*SUMIF(Lists!$E$2:$E$133,'Quarterly Information'!$S722,Exchange_Value))/1000,AA722*SUMIF(Lists!$E$2:$E$133,$I722,Exchange_Value)/1000),1)</f>
        <v>0</v>
      </c>
      <c r="BY722" s="151">
        <f>ROUND(IF($I722="Other HFC Blend",(AB722*$L722*SUMIF(Lists!$E$2:$E$133,'Quarterly Information'!$K722,Exchange_Value)+AB722*$N722*SUMIF(Lists!$E$2:$E$133,'Quarterly Information'!$M722,Exchange_Value)+AB722*$P722*SUMIF(Lists!$E$2:$E$133,'Quarterly Information'!$O722,Exchange_Value)+AB722*$R722*SUMIF(Lists!$E$2:$E$133,'Quarterly Information'!$Q722,Exchange_Value)+AB722*$T722*SUMIF(Lists!$E$2:$E$133,'Quarterly Information'!$S722,Exchange_Value))/1000,AB722*SUMIF(Lists!$E$2:$E$133,$I722,Exchange_Value)/1000),1)</f>
        <v>0</v>
      </c>
      <c r="BZ722" s="151">
        <f>ROUND(IF($I722="Other HFC Blend",(AC722*$L722*SUMIF(Lists!$E$2:$E$133,'Quarterly Information'!$K722,Exchange_Value)+AC722*$N722*SUMIF(Lists!$E$2:$E$133,'Quarterly Information'!$M722,Exchange_Value)+AC722*$P722*SUMIF(Lists!$E$2:$E$133,'Quarterly Information'!$O722,Exchange_Value)+AC722*$R722*SUMIF(Lists!$E$2:$E$133,'Quarterly Information'!$Q722,Exchange_Value)+AC722*$T722*SUMIF(Lists!$E$2:$E$133,'Quarterly Information'!$S722,Exchange_Value))/1000,AC722*SUMIF(Lists!$E$2:$E$133,$I722,Exchange_Value)/1000),1)</f>
        <v>0</v>
      </c>
      <c r="CA722" s="151">
        <f>ROUND(IF($I722="Other HFC Blend",(AD722*$L722*SUMIF(Lists!$E$2:$E$133,'Quarterly Information'!$K722,Exchange_Value)+AD722*$N722*SUMIF(Lists!$E$2:$E$133,'Quarterly Information'!$M722,Exchange_Value)+AD722*$P722*SUMIF(Lists!$E$2:$E$133,'Quarterly Information'!$O722,Exchange_Value)+AD722*$R722*SUMIF(Lists!$E$2:$E$133,'Quarterly Information'!$Q722,Exchange_Value)+AD722*$T722*SUMIF(Lists!$E$2:$E$133,'Quarterly Information'!$S722,Exchange_Value))/1000,AD722*SUMIF(Lists!$E$2:$E$133,$I722,Exchange_Value)/1000),1)</f>
        <v>0</v>
      </c>
      <c r="CB722" s="151">
        <f>ROUND(IF($I722="Other HFC Blend",(AE722*$L722*SUMIF(Lists!$E$2:$E$133,'Quarterly Information'!$K722,Exchange_Value)+AE722*$N722*SUMIF(Lists!$E$2:$E$133,'Quarterly Information'!$M722,Exchange_Value)+AE722*$P722*SUMIF(Lists!$E$2:$E$133,'Quarterly Information'!$O722,Exchange_Value)+AE722*$R722*SUMIF(Lists!$E$2:$E$133,'Quarterly Information'!$Q722,Exchange_Value)+AE722*$T722*SUMIF(Lists!$E$2:$E$133,'Quarterly Information'!$S722,Exchange_Value))/1000,AE722*SUMIF(Lists!$E$2:$E$133,$I722,Exchange_Value)/1000),1)</f>
        <v>0</v>
      </c>
      <c r="CC722" s="151">
        <f>ROUND(IF($I722="Other HFC Blend",(AF722*$L722*SUMIF(Lists!$E$2:$E$133,'Quarterly Information'!$K722,Exchange_Value)+AF722*$N722*SUMIF(Lists!$E$2:$E$133,'Quarterly Information'!$M722,Exchange_Value)+AF722*$P722*SUMIF(Lists!$E$2:$E$133,'Quarterly Information'!$O722,Exchange_Value)+AF722*$R722*SUMIF(Lists!$E$2:$E$133,'Quarterly Information'!$Q722,Exchange_Value)+AF722*$T722*SUMIF(Lists!$E$2:$E$133,'Quarterly Information'!$S722,Exchange_Value))/1000,AF722*SUMIF(Lists!$E$2:$E$133,$I722,Exchange_Value)/1000),1)</f>
        <v>0</v>
      </c>
    </row>
    <row r="723" spans="1:81" ht="14.1">
      <c r="A723" s="18">
        <v>681</v>
      </c>
      <c r="B723" s="46" t="str">
        <f t="shared" si="406"/>
        <v/>
      </c>
      <c r="C723" s="72"/>
      <c r="D723" s="47"/>
      <c r="E723" s="81"/>
      <c r="F723" s="48"/>
      <c r="G723" s="49"/>
      <c r="H723" s="50"/>
      <c r="I723" s="48"/>
      <c r="J723" s="104"/>
      <c r="K723" s="109"/>
      <c r="L723" s="51"/>
      <c r="M723" s="48"/>
      <c r="N723" s="51"/>
      <c r="O723" s="48"/>
      <c r="P723" s="51"/>
      <c r="Q723" s="69"/>
      <c r="R723" s="51"/>
      <c r="S723" s="69"/>
      <c r="T723" s="110"/>
      <c r="U723" s="107"/>
      <c r="V723" s="48"/>
      <c r="W723" s="52"/>
      <c r="X723" s="48"/>
      <c r="Y723" s="116"/>
      <c r="Z723" s="133"/>
      <c r="AA723" s="131"/>
      <c r="AB723" s="76"/>
      <c r="AC723" s="76"/>
      <c r="AD723" s="76"/>
      <c r="AE723" s="76"/>
      <c r="AF723" s="76"/>
      <c r="AG723" s="145"/>
      <c r="AH723"/>
      <c r="AI723" s="148">
        <f t="shared" si="370"/>
        <v>0</v>
      </c>
      <c r="AJ723" s="148">
        <f t="shared" si="371"/>
        <v>0</v>
      </c>
      <c r="AK723" s="148">
        <f t="shared" si="372"/>
        <v>0</v>
      </c>
      <c r="AL723" s="148">
        <f t="shared" si="373"/>
        <v>0</v>
      </c>
      <c r="AM723" s="148">
        <f t="shared" si="374"/>
        <v>0</v>
      </c>
      <c r="AN723" s="148">
        <f t="shared" si="375"/>
        <v>0</v>
      </c>
      <c r="AO723" s="150"/>
      <c r="AP723" s="149" t="e">
        <f t="shared" si="376"/>
        <v>#DIV/0!</v>
      </c>
      <c r="AQ723" s="149" t="e">
        <f t="shared" si="377"/>
        <v>#DIV/0!</v>
      </c>
      <c r="AR723" s="149" t="e">
        <f t="shared" si="378"/>
        <v>#DIV/0!</v>
      </c>
      <c r="AS723" s="149" t="e">
        <f t="shared" si="379"/>
        <v>#DIV/0!</v>
      </c>
      <c r="AT723" s="149" t="e">
        <f t="shared" si="380"/>
        <v>#DIV/0!</v>
      </c>
      <c r="AU723" s="148">
        <f t="shared" si="381"/>
        <v>0</v>
      </c>
      <c r="AV723" s="149" t="e">
        <f t="shared" si="382"/>
        <v>#DIV/0!</v>
      </c>
      <c r="AW723" s="149" t="e">
        <f t="shared" si="383"/>
        <v>#DIV/0!</v>
      </c>
      <c r="AX723" s="149" t="e">
        <f t="shared" si="384"/>
        <v>#DIV/0!</v>
      </c>
      <c r="AY723" s="149" t="e">
        <f t="shared" si="385"/>
        <v>#DIV/0!</v>
      </c>
      <c r="AZ723" s="149" t="e">
        <f t="shared" si="386"/>
        <v>#DIV/0!</v>
      </c>
      <c r="BA723" s="148">
        <f t="shared" si="387"/>
        <v>0</v>
      </c>
      <c r="BB723" s="149" t="e">
        <f t="shared" si="388"/>
        <v>#DIV/0!</v>
      </c>
      <c r="BC723" s="149" t="e">
        <f t="shared" si="389"/>
        <v>#DIV/0!</v>
      </c>
      <c r="BD723" s="149" t="e">
        <f t="shared" si="390"/>
        <v>#DIV/0!</v>
      </c>
      <c r="BE723" s="149" t="e">
        <f t="shared" si="391"/>
        <v>#DIV/0!</v>
      </c>
      <c r="BF723" s="149" t="e">
        <f t="shared" si="392"/>
        <v>#DIV/0!</v>
      </c>
      <c r="BG723" s="148">
        <f t="shared" si="393"/>
        <v>0</v>
      </c>
      <c r="BH723" s="149" t="e">
        <f t="shared" si="394"/>
        <v>#DIV/0!</v>
      </c>
      <c r="BI723" s="149" t="e">
        <f t="shared" si="395"/>
        <v>#DIV/0!</v>
      </c>
      <c r="BJ723" s="149" t="e">
        <f t="shared" si="396"/>
        <v>#DIV/0!</v>
      </c>
      <c r="BK723" s="149" t="e">
        <f t="shared" si="397"/>
        <v>#DIV/0!</v>
      </c>
      <c r="BL723" s="149" t="e">
        <f t="shared" si="398"/>
        <v>#DIV/0!</v>
      </c>
      <c r="BM723" s="148">
        <f t="shared" si="399"/>
        <v>0</v>
      </c>
      <c r="BN723" s="149" t="e">
        <f t="shared" si="400"/>
        <v>#DIV/0!</v>
      </c>
      <c r="BO723" s="149" t="e">
        <f t="shared" si="401"/>
        <v>#DIV/0!</v>
      </c>
      <c r="BP723" s="149" t="e">
        <f t="shared" si="402"/>
        <v>#DIV/0!</v>
      </c>
      <c r="BQ723" s="149" t="e">
        <f t="shared" si="403"/>
        <v>#DIV/0!</v>
      </c>
      <c r="BR723" s="149" t="e">
        <f t="shared" si="404"/>
        <v>#DIV/0!</v>
      </c>
      <c r="BS723" s="148">
        <f t="shared" si="405"/>
        <v>0</v>
      </c>
      <c r="BT723" s="150"/>
      <c r="BU723" s="150" t="e">
        <f>VLOOKUP(I723,Lists!$D$2:$D$19,1,FALSE)</f>
        <v>#N/A</v>
      </c>
      <c r="BV723" s="150" t="e">
        <f>VLOOKUP($I723,Blends!$B$2:$B$115,1,FALSE)</f>
        <v>#N/A</v>
      </c>
      <c r="BW723" s="150"/>
      <c r="BX723" s="151">
        <f>ROUND(IF($I723="Other HFC Blend",(AA723*$L723*SUMIF(Lists!$E$2:$E$133,'Quarterly Information'!$K723,Exchange_Value)+AA723*$N723*SUMIF(Lists!$E$2:$E$133,'Quarterly Information'!$M723,Exchange_Value)+AA723*$P723*SUMIF(Lists!$E$2:$E$133,'Quarterly Information'!$O723,Exchange_Value)+AA723*$R723*SUMIF(Lists!$E$2:$E$133,'Quarterly Information'!$Q723,Exchange_Value)+AA723*$T723*SUMIF(Lists!$E$2:$E$133,'Quarterly Information'!$S723,Exchange_Value))/1000,AA723*SUMIF(Lists!$E$2:$E$133,$I723,Exchange_Value)/1000),1)</f>
        <v>0</v>
      </c>
      <c r="BY723" s="151">
        <f>ROUND(IF($I723="Other HFC Blend",(AB723*$L723*SUMIF(Lists!$E$2:$E$133,'Quarterly Information'!$K723,Exchange_Value)+AB723*$N723*SUMIF(Lists!$E$2:$E$133,'Quarterly Information'!$M723,Exchange_Value)+AB723*$P723*SUMIF(Lists!$E$2:$E$133,'Quarterly Information'!$O723,Exchange_Value)+AB723*$R723*SUMIF(Lists!$E$2:$E$133,'Quarterly Information'!$Q723,Exchange_Value)+AB723*$T723*SUMIF(Lists!$E$2:$E$133,'Quarterly Information'!$S723,Exchange_Value))/1000,AB723*SUMIF(Lists!$E$2:$E$133,$I723,Exchange_Value)/1000),1)</f>
        <v>0</v>
      </c>
      <c r="BZ723" s="151">
        <f>ROUND(IF($I723="Other HFC Blend",(AC723*$L723*SUMIF(Lists!$E$2:$E$133,'Quarterly Information'!$K723,Exchange_Value)+AC723*$N723*SUMIF(Lists!$E$2:$E$133,'Quarterly Information'!$M723,Exchange_Value)+AC723*$P723*SUMIF(Lists!$E$2:$E$133,'Quarterly Information'!$O723,Exchange_Value)+AC723*$R723*SUMIF(Lists!$E$2:$E$133,'Quarterly Information'!$Q723,Exchange_Value)+AC723*$T723*SUMIF(Lists!$E$2:$E$133,'Quarterly Information'!$S723,Exchange_Value))/1000,AC723*SUMIF(Lists!$E$2:$E$133,$I723,Exchange_Value)/1000),1)</f>
        <v>0</v>
      </c>
      <c r="CA723" s="151">
        <f>ROUND(IF($I723="Other HFC Blend",(AD723*$L723*SUMIF(Lists!$E$2:$E$133,'Quarterly Information'!$K723,Exchange_Value)+AD723*$N723*SUMIF(Lists!$E$2:$E$133,'Quarterly Information'!$M723,Exchange_Value)+AD723*$P723*SUMIF(Lists!$E$2:$E$133,'Quarterly Information'!$O723,Exchange_Value)+AD723*$R723*SUMIF(Lists!$E$2:$E$133,'Quarterly Information'!$Q723,Exchange_Value)+AD723*$T723*SUMIF(Lists!$E$2:$E$133,'Quarterly Information'!$S723,Exchange_Value))/1000,AD723*SUMIF(Lists!$E$2:$E$133,$I723,Exchange_Value)/1000),1)</f>
        <v>0</v>
      </c>
      <c r="CB723" s="151">
        <f>ROUND(IF($I723="Other HFC Blend",(AE723*$L723*SUMIF(Lists!$E$2:$E$133,'Quarterly Information'!$K723,Exchange_Value)+AE723*$N723*SUMIF(Lists!$E$2:$E$133,'Quarterly Information'!$M723,Exchange_Value)+AE723*$P723*SUMIF(Lists!$E$2:$E$133,'Quarterly Information'!$O723,Exchange_Value)+AE723*$R723*SUMIF(Lists!$E$2:$E$133,'Quarterly Information'!$Q723,Exchange_Value)+AE723*$T723*SUMIF(Lists!$E$2:$E$133,'Quarterly Information'!$S723,Exchange_Value))/1000,AE723*SUMIF(Lists!$E$2:$E$133,$I723,Exchange_Value)/1000),1)</f>
        <v>0</v>
      </c>
      <c r="CC723" s="151">
        <f>ROUND(IF($I723="Other HFC Blend",(AF723*$L723*SUMIF(Lists!$E$2:$E$133,'Quarterly Information'!$K723,Exchange_Value)+AF723*$N723*SUMIF(Lists!$E$2:$E$133,'Quarterly Information'!$M723,Exchange_Value)+AF723*$P723*SUMIF(Lists!$E$2:$E$133,'Quarterly Information'!$O723,Exchange_Value)+AF723*$R723*SUMIF(Lists!$E$2:$E$133,'Quarterly Information'!$Q723,Exchange_Value)+AF723*$T723*SUMIF(Lists!$E$2:$E$133,'Quarterly Information'!$S723,Exchange_Value))/1000,AF723*SUMIF(Lists!$E$2:$E$133,$I723,Exchange_Value)/1000),1)</f>
        <v>0</v>
      </c>
    </row>
    <row r="724" spans="1:81" ht="14.1">
      <c r="A724" s="18">
        <v>682</v>
      </c>
      <c r="B724" s="46" t="str">
        <f t="shared" si="406"/>
        <v/>
      </c>
      <c r="C724" s="72"/>
      <c r="D724" s="47"/>
      <c r="E724" s="81"/>
      <c r="F724" s="48"/>
      <c r="G724" s="49"/>
      <c r="H724" s="50"/>
      <c r="I724" s="48"/>
      <c r="J724" s="104"/>
      <c r="K724" s="109"/>
      <c r="L724" s="51"/>
      <c r="M724" s="48"/>
      <c r="N724" s="51"/>
      <c r="O724" s="48"/>
      <c r="P724" s="51"/>
      <c r="Q724" s="69"/>
      <c r="R724" s="51"/>
      <c r="S724" s="69"/>
      <c r="T724" s="110"/>
      <c r="U724" s="107"/>
      <c r="V724" s="48"/>
      <c r="W724" s="52"/>
      <c r="X724" s="48"/>
      <c r="Y724" s="116"/>
      <c r="Z724" s="133"/>
      <c r="AA724" s="131"/>
      <c r="AB724" s="76"/>
      <c r="AC724" s="76"/>
      <c r="AD724" s="76"/>
      <c r="AE724" s="76"/>
      <c r="AF724" s="76"/>
      <c r="AG724" s="145"/>
      <c r="AH724"/>
      <c r="AI724" s="148">
        <f t="shared" si="370"/>
        <v>0</v>
      </c>
      <c r="AJ724" s="148">
        <f t="shared" si="371"/>
        <v>0</v>
      </c>
      <c r="AK724" s="148">
        <f t="shared" si="372"/>
        <v>0</v>
      </c>
      <c r="AL724" s="148">
        <f t="shared" si="373"/>
        <v>0</v>
      </c>
      <c r="AM724" s="148">
        <f t="shared" si="374"/>
        <v>0</v>
      </c>
      <c r="AN724" s="148">
        <f t="shared" si="375"/>
        <v>0</v>
      </c>
      <c r="AO724" s="150"/>
      <c r="AP724" s="149" t="e">
        <f t="shared" si="376"/>
        <v>#DIV/0!</v>
      </c>
      <c r="AQ724" s="149" t="e">
        <f t="shared" si="377"/>
        <v>#DIV/0!</v>
      </c>
      <c r="AR724" s="149" t="e">
        <f t="shared" si="378"/>
        <v>#DIV/0!</v>
      </c>
      <c r="AS724" s="149" t="e">
        <f t="shared" si="379"/>
        <v>#DIV/0!</v>
      </c>
      <c r="AT724" s="149" t="e">
        <f t="shared" si="380"/>
        <v>#DIV/0!</v>
      </c>
      <c r="AU724" s="148">
        <f t="shared" si="381"/>
        <v>0</v>
      </c>
      <c r="AV724" s="149" t="e">
        <f t="shared" si="382"/>
        <v>#DIV/0!</v>
      </c>
      <c r="AW724" s="149" t="e">
        <f t="shared" si="383"/>
        <v>#DIV/0!</v>
      </c>
      <c r="AX724" s="149" t="e">
        <f t="shared" si="384"/>
        <v>#DIV/0!</v>
      </c>
      <c r="AY724" s="149" t="e">
        <f t="shared" si="385"/>
        <v>#DIV/0!</v>
      </c>
      <c r="AZ724" s="149" t="e">
        <f t="shared" si="386"/>
        <v>#DIV/0!</v>
      </c>
      <c r="BA724" s="148">
        <f t="shared" si="387"/>
        <v>0</v>
      </c>
      <c r="BB724" s="149" t="e">
        <f t="shared" si="388"/>
        <v>#DIV/0!</v>
      </c>
      <c r="BC724" s="149" t="e">
        <f t="shared" si="389"/>
        <v>#DIV/0!</v>
      </c>
      <c r="BD724" s="149" t="e">
        <f t="shared" si="390"/>
        <v>#DIV/0!</v>
      </c>
      <c r="BE724" s="149" t="e">
        <f t="shared" si="391"/>
        <v>#DIV/0!</v>
      </c>
      <c r="BF724" s="149" t="e">
        <f t="shared" si="392"/>
        <v>#DIV/0!</v>
      </c>
      <c r="BG724" s="148">
        <f t="shared" si="393"/>
        <v>0</v>
      </c>
      <c r="BH724" s="149" t="e">
        <f t="shared" si="394"/>
        <v>#DIV/0!</v>
      </c>
      <c r="BI724" s="149" t="e">
        <f t="shared" si="395"/>
        <v>#DIV/0!</v>
      </c>
      <c r="BJ724" s="149" t="e">
        <f t="shared" si="396"/>
        <v>#DIV/0!</v>
      </c>
      <c r="BK724" s="149" t="e">
        <f t="shared" si="397"/>
        <v>#DIV/0!</v>
      </c>
      <c r="BL724" s="149" t="e">
        <f t="shared" si="398"/>
        <v>#DIV/0!</v>
      </c>
      <c r="BM724" s="148">
        <f t="shared" si="399"/>
        <v>0</v>
      </c>
      <c r="BN724" s="149" t="e">
        <f t="shared" si="400"/>
        <v>#DIV/0!</v>
      </c>
      <c r="BO724" s="149" t="e">
        <f t="shared" si="401"/>
        <v>#DIV/0!</v>
      </c>
      <c r="BP724" s="149" t="e">
        <f t="shared" si="402"/>
        <v>#DIV/0!</v>
      </c>
      <c r="BQ724" s="149" t="e">
        <f t="shared" si="403"/>
        <v>#DIV/0!</v>
      </c>
      <c r="BR724" s="149" t="e">
        <f t="shared" si="404"/>
        <v>#DIV/0!</v>
      </c>
      <c r="BS724" s="148">
        <f t="shared" si="405"/>
        <v>0</v>
      </c>
      <c r="BT724" s="150"/>
      <c r="BU724" s="150" t="e">
        <f>VLOOKUP(I724,Lists!$D$2:$D$19,1,FALSE)</f>
        <v>#N/A</v>
      </c>
      <c r="BV724" s="150" t="e">
        <f>VLOOKUP($I724,Blends!$B$2:$B$115,1,FALSE)</f>
        <v>#N/A</v>
      </c>
      <c r="BW724" s="150"/>
      <c r="BX724" s="151">
        <f>ROUND(IF($I724="Other HFC Blend",(AA724*$L724*SUMIF(Lists!$E$2:$E$133,'Quarterly Information'!$K724,Exchange_Value)+AA724*$N724*SUMIF(Lists!$E$2:$E$133,'Quarterly Information'!$M724,Exchange_Value)+AA724*$P724*SUMIF(Lists!$E$2:$E$133,'Quarterly Information'!$O724,Exchange_Value)+AA724*$R724*SUMIF(Lists!$E$2:$E$133,'Quarterly Information'!$Q724,Exchange_Value)+AA724*$T724*SUMIF(Lists!$E$2:$E$133,'Quarterly Information'!$S724,Exchange_Value))/1000,AA724*SUMIF(Lists!$E$2:$E$133,$I724,Exchange_Value)/1000),1)</f>
        <v>0</v>
      </c>
      <c r="BY724" s="151">
        <f>ROUND(IF($I724="Other HFC Blend",(AB724*$L724*SUMIF(Lists!$E$2:$E$133,'Quarterly Information'!$K724,Exchange_Value)+AB724*$N724*SUMIF(Lists!$E$2:$E$133,'Quarterly Information'!$M724,Exchange_Value)+AB724*$P724*SUMIF(Lists!$E$2:$E$133,'Quarterly Information'!$O724,Exchange_Value)+AB724*$R724*SUMIF(Lists!$E$2:$E$133,'Quarterly Information'!$Q724,Exchange_Value)+AB724*$T724*SUMIF(Lists!$E$2:$E$133,'Quarterly Information'!$S724,Exchange_Value))/1000,AB724*SUMIF(Lists!$E$2:$E$133,$I724,Exchange_Value)/1000),1)</f>
        <v>0</v>
      </c>
      <c r="BZ724" s="151">
        <f>ROUND(IF($I724="Other HFC Blend",(AC724*$L724*SUMIF(Lists!$E$2:$E$133,'Quarterly Information'!$K724,Exchange_Value)+AC724*$N724*SUMIF(Lists!$E$2:$E$133,'Quarterly Information'!$M724,Exchange_Value)+AC724*$P724*SUMIF(Lists!$E$2:$E$133,'Quarterly Information'!$O724,Exchange_Value)+AC724*$R724*SUMIF(Lists!$E$2:$E$133,'Quarterly Information'!$Q724,Exchange_Value)+AC724*$T724*SUMIF(Lists!$E$2:$E$133,'Quarterly Information'!$S724,Exchange_Value))/1000,AC724*SUMIF(Lists!$E$2:$E$133,$I724,Exchange_Value)/1000),1)</f>
        <v>0</v>
      </c>
      <c r="CA724" s="151">
        <f>ROUND(IF($I724="Other HFC Blend",(AD724*$L724*SUMIF(Lists!$E$2:$E$133,'Quarterly Information'!$K724,Exchange_Value)+AD724*$N724*SUMIF(Lists!$E$2:$E$133,'Quarterly Information'!$M724,Exchange_Value)+AD724*$P724*SUMIF(Lists!$E$2:$E$133,'Quarterly Information'!$O724,Exchange_Value)+AD724*$R724*SUMIF(Lists!$E$2:$E$133,'Quarterly Information'!$Q724,Exchange_Value)+AD724*$T724*SUMIF(Lists!$E$2:$E$133,'Quarterly Information'!$S724,Exchange_Value))/1000,AD724*SUMIF(Lists!$E$2:$E$133,$I724,Exchange_Value)/1000),1)</f>
        <v>0</v>
      </c>
      <c r="CB724" s="151">
        <f>ROUND(IF($I724="Other HFC Blend",(AE724*$L724*SUMIF(Lists!$E$2:$E$133,'Quarterly Information'!$K724,Exchange_Value)+AE724*$N724*SUMIF(Lists!$E$2:$E$133,'Quarterly Information'!$M724,Exchange_Value)+AE724*$P724*SUMIF(Lists!$E$2:$E$133,'Quarterly Information'!$O724,Exchange_Value)+AE724*$R724*SUMIF(Lists!$E$2:$E$133,'Quarterly Information'!$Q724,Exchange_Value)+AE724*$T724*SUMIF(Lists!$E$2:$E$133,'Quarterly Information'!$S724,Exchange_Value))/1000,AE724*SUMIF(Lists!$E$2:$E$133,$I724,Exchange_Value)/1000),1)</f>
        <v>0</v>
      </c>
      <c r="CC724" s="151">
        <f>ROUND(IF($I724="Other HFC Blend",(AF724*$L724*SUMIF(Lists!$E$2:$E$133,'Quarterly Information'!$K724,Exchange_Value)+AF724*$N724*SUMIF(Lists!$E$2:$E$133,'Quarterly Information'!$M724,Exchange_Value)+AF724*$P724*SUMIF(Lists!$E$2:$E$133,'Quarterly Information'!$O724,Exchange_Value)+AF724*$R724*SUMIF(Lists!$E$2:$E$133,'Quarterly Information'!$Q724,Exchange_Value)+AF724*$T724*SUMIF(Lists!$E$2:$E$133,'Quarterly Information'!$S724,Exchange_Value))/1000,AF724*SUMIF(Lists!$E$2:$E$133,$I724,Exchange_Value)/1000),1)</f>
        <v>0</v>
      </c>
    </row>
    <row r="725" spans="1:81" ht="14.1">
      <c r="A725" s="18">
        <v>683</v>
      </c>
      <c r="B725" s="46" t="str">
        <f t="shared" si="406"/>
        <v/>
      </c>
      <c r="C725" s="72"/>
      <c r="D725" s="47"/>
      <c r="E725" s="81"/>
      <c r="F725" s="48"/>
      <c r="G725" s="49"/>
      <c r="H725" s="50"/>
      <c r="I725" s="48"/>
      <c r="J725" s="104"/>
      <c r="K725" s="109"/>
      <c r="L725" s="51"/>
      <c r="M725" s="48"/>
      <c r="N725" s="51"/>
      <c r="O725" s="48"/>
      <c r="P725" s="51"/>
      <c r="Q725" s="69"/>
      <c r="R725" s="51"/>
      <c r="S725" s="69"/>
      <c r="T725" s="110"/>
      <c r="U725" s="107"/>
      <c r="V725" s="48"/>
      <c r="W725" s="52"/>
      <c r="X725" s="48"/>
      <c r="Y725" s="116"/>
      <c r="Z725" s="133"/>
      <c r="AA725" s="131"/>
      <c r="AB725" s="76"/>
      <c r="AC725" s="76"/>
      <c r="AD725" s="76"/>
      <c r="AE725" s="76"/>
      <c r="AF725" s="76"/>
      <c r="AG725" s="145"/>
      <c r="AH725"/>
      <c r="AI725" s="148">
        <f t="shared" si="370"/>
        <v>0</v>
      </c>
      <c r="AJ725" s="148">
        <f t="shared" si="371"/>
        <v>0</v>
      </c>
      <c r="AK725" s="148">
        <f t="shared" si="372"/>
        <v>0</v>
      </c>
      <c r="AL725" s="148">
        <f t="shared" si="373"/>
        <v>0</v>
      </c>
      <c r="AM725" s="148">
        <f t="shared" si="374"/>
        <v>0</v>
      </c>
      <c r="AN725" s="148">
        <f t="shared" si="375"/>
        <v>0</v>
      </c>
      <c r="AO725" s="150"/>
      <c r="AP725" s="149" t="e">
        <f t="shared" si="376"/>
        <v>#DIV/0!</v>
      </c>
      <c r="AQ725" s="149" t="e">
        <f t="shared" si="377"/>
        <v>#DIV/0!</v>
      </c>
      <c r="AR725" s="149" t="e">
        <f t="shared" si="378"/>
        <v>#DIV/0!</v>
      </c>
      <c r="AS725" s="149" t="e">
        <f t="shared" si="379"/>
        <v>#DIV/0!</v>
      </c>
      <c r="AT725" s="149" t="e">
        <f t="shared" si="380"/>
        <v>#DIV/0!</v>
      </c>
      <c r="AU725" s="148">
        <f t="shared" si="381"/>
        <v>0</v>
      </c>
      <c r="AV725" s="149" t="e">
        <f t="shared" si="382"/>
        <v>#DIV/0!</v>
      </c>
      <c r="AW725" s="149" t="e">
        <f t="shared" si="383"/>
        <v>#DIV/0!</v>
      </c>
      <c r="AX725" s="149" t="e">
        <f t="shared" si="384"/>
        <v>#DIV/0!</v>
      </c>
      <c r="AY725" s="149" t="e">
        <f t="shared" si="385"/>
        <v>#DIV/0!</v>
      </c>
      <c r="AZ725" s="149" t="e">
        <f t="shared" si="386"/>
        <v>#DIV/0!</v>
      </c>
      <c r="BA725" s="148">
        <f t="shared" si="387"/>
        <v>0</v>
      </c>
      <c r="BB725" s="149" t="e">
        <f t="shared" si="388"/>
        <v>#DIV/0!</v>
      </c>
      <c r="BC725" s="149" t="e">
        <f t="shared" si="389"/>
        <v>#DIV/0!</v>
      </c>
      <c r="BD725" s="149" t="e">
        <f t="shared" si="390"/>
        <v>#DIV/0!</v>
      </c>
      <c r="BE725" s="149" t="e">
        <f t="shared" si="391"/>
        <v>#DIV/0!</v>
      </c>
      <c r="BF725" s="149" t="e">
        <f t="shared" si="392"/>
        <v>#DIV/0!</v>
      </c>
      <c r="BG725" s="148">
        <f t="shared" si="393"/>
        <v>0</v>
      </c>
      <c r="BH725" s="149" t="e">
        <f t="shared" si="394"/>
        <v>#DIV/0!</v>
      </c>
      <c r="BI725" s="149" t="e">
        <f t="shared" si="395"/>
        <v>#DIV/0!</v>
      </c>
      <c r="BJ725" s="149" t="e">
        <f t="shared" si="396"/>
        <v>#DIV/0!</v>
      </c>
      <c r="BK725" s="149" t="e">
        <f t="shared" si="397"/>
        <v>#DIV/0!</v>
      </c>
      <c r="BL725" s="149" t="e">
        <f t="shared" si="398"/>
        <v>#DIV/0!</v>
      </c>
      <c r="BM725" s="148">
        <f t="shared" si="399"/>
        <v>0</v>
      </c>
      <c r="BN725" s="149" t="e">
        <f t="shared" si="400"/>
        <v>#DIV/0!</v>
      </c>
      <c r="BO725" s="149" t="e">
        <f t="shared" si="401"/>
        <v>#DIV/0!</v>
      </c>
      <c r="BP725" s="149" t="e">
        <f t="shared" si="402"/>
        <v>#DIV/0!</v>
      </c>
      <c r="BQ725" s="149" t="e">
        <f t="shared" si="403"/>
        <v>#DIV/0!</v>
      </c>
      <c r="BR725" s="149" t="e">
        <f t="shared" si="404"/>
        <v>#DIV/0!</v>
      </c>
      <c r="BS725" s="148">
        <f t="shared" si="405"/>
        <v>0</v>
      </c>
      <c r="BT725" s="150"/>
      <c r="BU725" s="150" t="e">
        <f>VLOOKUP(I725,Lists!$D$2:$D$19,1,FALSE)</f>
        <v>#N/A</v>
      </c>
      <c r="BV725" s="150" t="e">
        <f>VLOOKUP($I725,Blends!$B$2:$B$115,1,FALSE)</f>
        <v>#N/A</v>
      </c>
      <c r="BW725" s="150"/>
      <c r="BX725" s="151">
        <f>ROUND(IF($I725="Other HFC Blend",(AA725*$L725*SUMIF(Lists!$E$2:$E$133,'Quarterly Information'!$K725,Exchange_Value)+AA725*$N725*SUMIF(Lists!$E$2:$E$133,'Quarterly Information'!$M725,Exchange_Value)+AA725*$P725*SUMIF(Lists!$E$2:$E$133,'Quarterly Information'!$O725,Exchange_Value)+AA725*$R725*SUMIF(Lists!$E$2:$E$133,'Quarterly Information'!$Q725,Exchange_Value)+AA725*$T725*SUMIF(Lists!$E$2:$E$133,'Quarterly Information'!$S725,Exchange_Value))/1000,AA725*SUMIF(Lists!$E$2:$E$133,$I725,Exchange_Value)/1000),1)</f>
        <v>0</v>
      </c>
      <c r="BY725" s="151">
        <f>ROUND(IF($I725="Other HFC Blend",(AB725*$L725*SUMIF(Lists!$E$2:$E$133,'Quarterly Information'!$K725,Exchange_Value)+AB725*$N725*SUMIF(Lists!$E$2:$E$133,'Quarterly Information'!$M725,Exchange_Value)+AB725*$P725*SUMIF(Lists!$E$2:$E$133,'Quarterly Information'!$O725,Exchange_Value)+AB725*$R725*SUMIF(Lists!$E$2:$E$133,'Quarterly Information'!$Q725,Exchange_Value)+AB725*$T725*SUMIF(Lists!$E$2:$E$133,'Quarterly Information'!$S725,Exchange_Value))/1000,AB725*SUMIF(Lists!$E$2:$E$133,$I725,Exchange_Value)/1000),1)</f>
        <v>0</v>
      </c>
      <c r="BZ725" s="151">
        <f>ROUND(IF($I725="Other HFC Blend",(AC725*$L725*SUMIF(Lists!$E$2:$E$133,'Quarterly Information'!$K725,Exchange_Value)+AC725*$N725*SUMIF(Lists!$E$2:$E$133,'Quarterly Information'!$M725,Exchange_Value)+AC725*$P725*SUMIF(Lists!$E$2:$E$133,'Quarterly Information'!$O725,Exchange_Value)+AC725*$R725*SUMIF(Lists!$E$2:$E$133,'Quarterly Information'!$Q725,Exchange_Value)+AC725*$T725*SUMIF(Lists!$E$2:$E$133,'Quarterly Information'!$S725,Exchange_Value))/1000,AC725*SUMIF(Lists!$E$2:$E$133,$I725,Exchange_Value)/1000),1)</f>
        <v>0</v>
      </c>
      <c r="CA725" s="151">
        <f>ROUND(IF($I725="Other HFC Blend",(AD725*$L725*SUMIF(Lists!$E$2:$E$133,'Quarterly Information'!$K725,Exchange_Value)+AD725*$N725*SUMIF(Lists!$E$2:$E$133,'Quarterly Information'!$M725,Exchange_Value)+AD725*$P725*SUMIF(Lists!$E$2:$E$133,'Quarterly Information'!$O725,Exchange_Value)+AD725*$R725*SUMIF(Lists!$E$2:$E$133,'Quarterly Information'!$Q725,Exchange_Value)+AD725*$T725*SUMIF(Lists!$E$2:$E$133,'Quarterly Information'!$S725,Exchange_Value))/1000,AD725*SUMIF(Lists!$E$2:$E$133,$I725,Exchange_Value)/1000),1)</f>
        <v>0</v>
      </c>
      <c r="CB725" s="151">
        <f>ROUND(IF($I725="Other HFC Blend",(AE725*$L725*SUMIF(Lists!$E$2:$E$133,'Quarterly Information'!$K725,Exchange_Value)+AE725*$N725*SUMIF(Lists!$E$2:$E$133,'Quarterly Information'!$M725,Exchange_Value)+AE725*$P725*SUMIF(Lists!$E$2:$E$133,'Quarterly Information'!$O725,Exchange_Value)+AE725*$R725*SUMIF(Lists!$E$2:$E$133,'Quarterly Information'!$Q725,Exchange_Value)+AE725*$T725*SUMIF(Lists!$E$2:$E$133,'Quarterly Information'!$S725,Exchange_Value))/1000,AE725*SUMIF(Lists!$E$2:$E$133,$I725,Exchange_Value)/1000),1)</f>
        <v>0</v>
      </c>
      <c r="CC725" s="151">
        <f>ROUND(IF($I725="Other HFC Blend",(AF725*$L725*SUMIF(Lists!$E$2:$E$133,'Quarterly Information'!$K725,Exchange_Value)+AF725*$N725*SUMIF(Lists!$E$2:$E$133,'Quarterly Information'!$M725,Exchange_Value)+AF725*$P725*SUMIF(Lists!$E$2:$E$133,'Quarterly Information'!$O725,Exchange_Value)+AF725*$R725*SUMIF(Lists!$E$2:$E$133,'Quarterly Information'!$Q725,Exchange_Value)+AF725*$T725*SUMIF(Lists!$E$2:$E$133,'Quarterly Information'!$S725,Exchange_Value))/1000,AF725*SUMIF(Lists!$E$2:$E$133,$I725,Exchange_Value)/1000),1)</f>
        <v>0</v>
      </c>
    </row>
    <row r="726" spans="1:81" ht="14.1">
      <c r="A726" s="18">
        <v>684</v>
      </c>
      <c r="B726" s="46" t="str">
        <f t="shared" si="406"/>
        <v/>
      </c>
      <c r="C726" s="72"/>
      <c r="D726" s="47"/>
      <c r="E726" s="81"/>
      <c r="F726" s="48"/>
      <c r="G726" s="49"/>
      <c r="H726" s="50"/>
      <c r="I726" s="48"/>
      <c r="J726" s="104"/>
      <c r="K726" s="109"/>
      <c r="L726" s="51"/>
      <c r="M726" s="48"/>
      <c r="N726" s="51"/>
      <c r="O726" s="48"/>
      <c r="P726" s="51"/>
      <c r="Q726" s="69"/>
      <c r="R726" s="51"/>
      <c r="S726" s="69"/>
      <c r="T726" s="110"/>
      <c r="U726" s="107"/>
      <c r="V726" s="48"/>
      <c r="W726" s="52"/>
      <c r="X726" s="48"/>
      <c r="Y726" s="116"/>
      <c r="Z726" s="133"/>
      <c r="AA726" s="131"/>
      <c r="AB726" s="76"/>
      <c r="AC726" s="76"/>
      <c r="AD726" s="76"/>
      <c r="AE726" s="76"/>
      <c r="AF726" s="76"/>
      <c r="AG726" s="145"/>
      <c r="AH726"/>
      <c r="AI726" s="148">
        <f t="shared" si="370"/>
        <v>0</v>
      </c>
      <c r="AJ726" s="148">
        <f t="shared" si="371"/>
        <v>0</v>
      </c>
      <c r="AK726" s="148">
        <f t="shared" si="372"/>
        <v>0</v>
      </c>
      <c r="AL726" s="148">
        <f t="shared" si="373"/>
        <v>0</v>
      </c>
      <c r="AM726" s="148">
        <f t="shared" si="374"/>
        <v>0</v>
      </c>
      <c r="AN726" s="148">
        <f t="shared" si="375"/>
        <v>0</v>
      </c>
      <c r="AO726" s="150"/>
      <c r="AP726" s="149" t="e">
        <f t="shared" si="376"/>
        <v>#DIV/0!</v>
      </c>
      <c r="AQ726" s="149" t="e">
        <f t="shared" si="377"/>
        <v>#DIV/0!</v>
      </c>
      <c r="AR726" s="149" t="e">
        <f t="shared" si="378"/>
        <v>#DIV/0!</v>
      </c>
      <c r="AS726" s="149" t="e">
        <f t="shared" si="379"/>
        <v>#DIV/0!</v>
      </c>
      <c r="AT726" s="149" t="e">
        <f t="shared" si="380"/>
        <v>#DIV/0!</v>
      </c>
      <c r="AU726" s="148">
        <f t="shared" si="381"/>
        <v>0</v>
      </c>
      <c r="AV726" s="149" t="e">
        <f t="shared" si="382"/>
        <v>#DIV/0!</v>
      </c>
      <c r="AW726" s="149" t="e">
        <f t="shared" si="383"/>
        <v>#DIV/0!</v>
      </c>
      <c r="AX726" s="149" t="e">
        <f t="shared" si="384"/>
        <v>#DIV/0!</v>
      </c>
      <c r="AY726" s="149" t="e">
        <f t="shared" si="385"/>
        <v>#DIV/0!</v>
      </c>
      <c r="AZ726" s="149" t="e">
        <f t="shared" si="386"/>
        <v>#DIV/0!</v>
      </c>
      <c r="BA726" s="148">
        <f t="shared" si="387"/>
        <v>0</v>
      </c>
      <c r="BB726" s="149" t="e">
        <f t="shared" si="388"/>
        <v>#DIV/0!</v>
      </c>
      <c r="BC726" s="149" t="e">
        <f t="shared" si="389"/>
        <v>#DIV/0!</v>
      </c>
      <c r="BD726" s="149" t="e">
        <f t="shared" si="390"/>
        <v>#DIV/0!</v>
      </c>
      <c r="BE726" s="149" t="e">
        <f t="shared" si="391"/>
        <v>#DIV/0!</v>
      </c>
      <c r="BF726" s="149" t="e">
        <f t="shared" si="392"/>
        <v>#DIV/0!</v>
      </c>
      <c r="BG726" s="148">
        <f t="shared" si="393"/>
        <v>0</v>
      </c>
      <c r="BH726" s="149" t="e">
        <f t="shared" si="394"/>
        <v>#DIV/0!</v>
      </c>
      <c r="BI726" s="149" t="e">
        <f t="shared" si="395"/>
        <v>#DIV/0!</v>
      </c>
      <c r="BJ726" s="149" t="e">
        <f t="shared" si="396"/>
        <v>#DIV/0!</v>
      </c>
      <c r="BK726" s="149" t="e">
        <f t="shared" si="397"/>
        <v>#DIV/0!</v>
      </c>
      <c r="BL726" s="149" t="e">
        <f t="shared" si="398"/>
        <v>#DIV/0!</v>
      </c>
      <c r="BM726" s="148">
        <f t="shared" si="399"/>
        <v>0</v>
      </c>
      <c r="BN726" s="149" t="e">
        <f t="shared" si="400"/>
        <v>#DIV/0!</v>
      </c>
      <c r="BO726" s="149" t="e">
        <f t="shared" si="401"/>
        <v>#DIV/0!</v>
      </c>
      <c r="BP726" s="149" t="e">
        <f t="shared" si="402"/>
        <v>#DIV/0!</v>
      </c>
      <c r="BQ726" s="149" t="e">
        <f t="shared" si="403"/>
        <v>#DIV/0!</v>
      </c>
      <c r="BR726" s="149" t="e">
        <f t="shared" si="404"/>
        <v>#DIV/0!</v>
      </c>
      <c r="BS726" s="148">
        <f t="shared" si="405"/>
        <v>0</v>
      </c>
      <c r="BT726" s="150"/>
      <c r="BU726" s="150" t="e">
        <f>VLOOKUP(I726,Lists!$D$2:$D$19,1,FALSE)</f>
        <v>#N/A</v>
      </c>
      <c r="BV726" s="150" t="e">
        <f>VLOOKUP($I726,Blends!$B$2:$B$115,1,FALSE)</f>
        <v>#N/A</v>
      </c>
      <c r="BW726" s="150"/>
      <c r="BX726" s="151">
        <f>ROUND(IF($I726="Other HFC Blend",(AA726*$L726*SUMIF(Lists!$E$2:$E$133,'Quarterly Information'!$K726,Exchange_Value)+AA726*$N726*SUMIF(Lists!$E$2:$E$133,'Quarterly Information'!$M726,Exchange_Value)+AA726*$P726*SUMIF(Lists!$E$2:$E$133,'Quarterly Information'!$O726,Exchange_Value)+AA726*$R726*SUMIF(Lists!$E$2:$E$133,'Quarterly Information'!$Q726,Exchange_Value)+AA726*$T726*SUMIF(Lists!$E$2:$E$133,'Quarterly Information'!$S726,Exchange_Value))/1000,AA726*SUMIF(Lists!$E$2:$E$133,$I726,Exchange_Value)/1000),1)</f>
        <v>0</v>
      </c>
      <c r="BY726" s="151">
        <f>ROUND(IF($I726="Other HFC Blend",(AB726*$L726*SUMIF(Lists!$E$2:$E$133,'Quarterly Information'!$K726,Exchange_Value)+AB726*$N726*SUMIF(Lists!$E$2:$E$133,'Quarterly Information'!$M726,Exchange_Value)+AB726*$P726*SUMIF(Lists!$E$2:$E$133,'Quarterly Information'!$O726,Exchange_Value)+AB726*$R726*SUMIF(Lists!$E$2:$E$133,'Quarterly Information'!$Q726,Exchange_Value)+AB726*$T726*SUMIF(Lists!$E$2:$E$133,'Quarterly Information'!$S726,Exchange_Value))/1000,AB726*SUMIF(Lists!$E$2:$E$133,$I726,Exchange_Value)/1000),1)</f>
        <v>0</v>
      </c>
      <c r="BZ726" s="151">
        <f>ROUND(IF($I726="Other HFC Blend",(AC726*$L726*SUMIF(Lists!$E$2:$E$133,'Quarterly Information'!$K726,Exchange_Value)+AC726*$N726*SUMIF(Lists!$E$2:$E$133,'Quarterly Information'!$M726,Exchange_Value)+AC726*$P726*SUMIF(Lists!$E$2:$E$133,'Quarterly Information'!$O726,Exchange_Value)+AC726*$R726*SUMIF(Lists!$E$2:$E$133,'Quarterly Information'!$Q726,Exchange_Value)+AC726*$T726*SUMIF(Lists!$E$2:$E$133,'Quarterly Information'!$S726,Exchange_Value))/1000,AC726*SUMIF(Lists!$E$2:$E$133,$I726,Exchange_Value)/1000),1)</f>
        <v>0</v>
      </c>
      <c r="CA726" s="151">
        <f>ROUND(IF($I726="Other HFC Blend",(AD726*$L726*SUMIF(Lists!$E$2:$E$133,'Quarterly Information'!$K726,Exchange_Value)+AD726*$N726*SUMIF(Lists!$E$2:$E$133,'Quarterly Information'!$M726,Exchange_Value)+AD726*$P726*SUMIF(Lists!$E$2:$E$133,'Quarterly Information'!$O726,Exchange_Value)+AD726*$R726*SUMIF(Lists!$E$2:$E$133,'Quarterly Information'!$Q726,Exchange_Value)+AD726*$T726*SUMIF(Lists!$E$2:$E$133,'Quarterly Information'!$S726,Exchange_Value))/1000,AD726*SUMIF(Lists!$E$2:$E$133,$I726,Exchange_Value)/1000),1)</f>
        <v>0</v>
      </c>
      <c r="CB726" s="151">
        <f>ROUND(IF($I726="Other HFC Blend",(AE726*$L726*SUMIF(Lists!$E$2:$E$133,'Quarterly Information'!$K726,Exchange_Value)+AE726*$N726*SUMIF(Lists!$E$2:$E$133,'Quarterly Information'!$M726,Exchange_Value)+AE726*$P726*SUMIF(Lists!$E$2:$E$133,'Quarterly Information'!$O726,Exchange_Value)+AE726*$R726*SUMIF(Lists!$E$2:$E$133,'Quarterly Information'!$Q726,Exchange_Value)+AE726*$T726*SUMIF(Lists!$E$2:$E$133,'Quarterly Information'!$S726,Exchange_Value))/1000,AE726*SUMIF(Lists!$E$2:$E$133,$I726,Exchange_Value)/1000),1)</f>
        <v>0</v>
      </c>
      <c r="CC726" s="151">
        <f>ROUND(IF($I726="Other HFC Blend",(AF726*$L726*SUMIF(Lists!$E$2:$E$133,'Quarterly Information'!$K726,Exchange_Value)+AF726*$N726*SUMIF(Lists!$E$2:$E$133,'Quarterly Information'!$M726,Exchange_Value)+AF726*$P726*SUMIF(Lists!$E$2:$E$133,'Quarterly Information'!$O726,Exchange_Value)+AF726*$R726*SUMIF(Lists!$E$2:$E$133,'Quarterly Information'!$Q726,Exchange_Value)+AF726*$T726*SUMIF(Lists!$E$2:$E$133,'Quarterly Information'!$S726,Exchange_Value))/1000,AF726*SUMIF(Lists!$E$2:$E$133,$I726,Exchange_Value)/1000),1)</f>
        <v>0</v>
      </c>
    </row>
    <row r="727" spans="1:81" ht="14.1">
      <c r="A727" s="18">
        <v>685</v>
      </c>
      <c r="B727" s="46" t="str">
        <f t="shared" si="406"/>
        <v/>
      </c>
      <c r="C727" s="72"/>
      <c r="D727" s="47"/>
      <c r="E727" s="81"/>
      <c r="F727" s="48"/>
      <c r="G727" s="49"/>
      <c r="H727" s="50"/>
      <c r="I727" s="48"/>
      <c r="J727" s="104"/>
      <c r="K727" s="109"/>
      <c r="L727" s="51"/>
      <c r="M727" s="48"/>
      <c r="N727" s="51"/>
      <c r="O727" s="48"/>
      <c r="P727" s="51"/>
      <c r="Q727" s="69"/>
      <c r="R727" s="51"/>
      <c r="S727" s="69"/>
      <c r="T727" s="110"/>
      <c r="U727" s="107"/>
      <c r="V727" s="48"/>
      <c r="W727" s="52"/>
      <c r="X727" s="48"/>
      <c r="Y727" s="116"/>
      <c r="Z727" s="133"/>
      <c r="AA727" s="131"/>
      <c r="AB727" s="76"/>
      <c r="AC727" s="76"/>
      <c r="AD727" s="76"/>
      <c r="AE727" s="76"/>
      <c r="AF727" s="76"/>
      <c r="AG727" s="145"/>
      <c r="AH727"/>
      <c r="AI727" s="148">
        <f t="shared" si="370"/>
        <v>0</v>
      </c>
      <c r="AJ727" s="148">
        <f t="shared" si="371"/>
        <v>0</v>
      </c>
      <c r="AK727" s="148">
        <f t="shared" si="372"/>
        <v>0</v>
      </c>
      <c r="AL727" s="148">
        <f t="shared" si="373"/>
        <v>0</v>
      </c>
      <c r="AM727" s="148">
        <f t="shared" si="374"/>
        <v>0</v>
      </c>
      <c r="AN727" s="148">
        <f t="shared" si="375"/>
        <v>0</v>
      </c>
      <c r="AO727" s="150"/>
      <c r="AP727" s="149" t="e">
        <f t="shared" si="376"/>
        <v>#DIV/0!</v>
      </c>
      <c r="AQ727" s="149" t="e">
        <f t="shared" si="377"/>
        <v>#DIV/0!</v>
      </c>
      <c r="AR727" s="149" t="e">
        <f t="shared" si="378"/>
        <v>#DIV/0!</v>
      </c>
      <c r="AS727" s="149" t="e">
        <f t="shared" si="379"/>
        <v>#DIV/0!</v>
      </c>
      <c r="AT727" s="149" t="e">
        <f t="shared" si="380"/>
        <v>#DIV/0!</v>
      </c>
      <c r="AU727" s="148">
        <f t="shared" si="381"/>
        <v>0</v>
      </c>
      <c r="AV727" s="149" t="e">
        <f t="shared" si="382"/>
        <v>#DIV/0!</v>
      </c>
      <c r="AW727" s="149" t="e">
        <f t="shared" si="383"/>
        <v>#DIV/0!</v>
      </c>
      <c r="AX727" s="149" t="e">
        <f t="shared" si="384"/>
        <v>#DIV/0!</v>
      </c>
      <c r="AY727" s="149" t="e">
        <f t="shared" si="385"/>
        <v>#DIV/0!</v>
      </c>
      <c r="AZ727" s="149" t="e">
        <f t="shared" si="386"/>
        <v>#DIV/0!</v>
      </c>
      <c r="BA727" s="148">
        <f t="shared" si="387"/>
        <v>0</v>
      </c>
      <c r="BB727" s="149" t="e">
        <f t="shared" si="388"/>
        <v>#DIV/0!</v>
      </c>
      <c r="BC727" s="149" t="e">
        <f t="shared" si="389"/>
        <v>#DIV/0!</v>
      </c>
      <c r="BD727" s="149" t="e">
        <f t="shared" si="390"/>
        <v>#DIV/0!</v>
      </c>
      <c r="BE727" s="149" t="e">
        <f t="shared" si="391"/>
        <v>#DIV/0!</v>
      </c>
      <c r="BF727" s="149" t="e">
        <f t="shared" si="392"/>
        <v>#DIV/0!</v>
      </c>
      <c r="BG727" s="148">
        <f t="shared" si="393"/>
        <v>0</v>
      </c>
      <c r="BH727" s="149" t="e">
        <f t="shared" si="394"/>
        <v>#DIV/0!</v>
      </c>
      <c r="BI727" s="149" t="e">
        <f t="shared" si="395"/>
        <v>#DIV/0!</v>
      </c>
      <c r="BJ727" s="149" t="e">
        <f t="shared" si="396"/>
        <v>#DIV/0!</v>
      </c>
      <c r="BK727" s="149" t="e">
        <f t="shared" si="397"/>
        <v>#DIV/0!</v>
      </c>
      <c r="BL727" s="149" t="e">
        <f t="shared" si="398"/>
        <v>#DIV/0!</v>
      </c>
      <c r="BM727" s="148">
        <f t="shared" si="399"/>
        <v>0</v>
      </c>
      <c r="BN727" s="149" t="e">
        <f t="shared" si="400"/>
        <v>#DIV/0!</v>
      </c>
      <c r="BO727" s="149" t="e">
        <f t="shared" si="401"/>
        <v>#DIV/0!</v>
      </c>
      <c r="BP727" s="149" t="e">
        <f t="shared" si="402"/>
        <v>#DIV/0!</v>
      </c>
      <c r="BQ727" s="149" t="e">
        <f t="shared" si="403"/>
        <v>#DIV/0!</v>
      </c>
      <c r="BR727" s="149" t="e">
        <f t="shared" si="404"/>
        <v>#DIV/0!</v>
      </c>
      <c r="BS727" s="148">
        <f t="shared" si="405"/>
        <v>0</v>
      </c>
      <c r="BT727" s="150"/>
      <c r="BU727" s="150" t="e">
        <f>VLOOKUP(I727,Lists!$D$2:$D$19,1,FALSE)</f>
        <v>#N/A</v>
      </c>
      <c r="BV727" s="150" t="e">
        <f>VLOOKUP($I727,Blends!$B$2:$B$115,1,FALSE)</f>
        <v>#N/A</v>
      </c>
      <c r="BW727" s="150"/>
      <c r="BX727" s="151">
        <f>ROUND(IF($I727="Other HFC Blend",(AA727*$L727*SUMIF(Lists!$E$2:$E$133,'Quarterly Information'!$K727,Exchange_Value)+AA727*$N727*SUMIF(Lists!$E$2:$E$133,'Quarterly Information'!$M727,Exchange_Value)+AA727*$P727*SUMIF(Lists!$E$2:$E$133,'Quarterly Information'!$O727,Exchange_Value)+AA727*$R727*SUMIF(Lists!$E$2:$E$133,'Quarterly Information'!$Q727,Exchange_Value)+AA727*$T727*SUMIF(Lists!$E$2:$E$133,'Quarterly Information'!$S727,Exchange_Value))/1000,AA727*SUMIF(Lists!$E$2:$E$133,$I727,Exchange_Value)/1000),1)</f>
        <v>0</v>
      </c>
      <c r="BY727" s="151">
        <f>ROUND(IF($I727="Other HFC Blend",(AB727*$L727*SUMIF(Lists!$E$2:$E$133,'Quarterly Information'!$K727,Exchange_Value)+AB727*$N727*SUMIF(Lists!$E$2:$E$133,'Quarterly Information'!$M727,Exchange_Value)+AB727*$P727*SUMIF(Lists!$E$2:$E$133,'Quarterly Information'!$O727,Exchange_Value)+AB727*$R727*SUMIF(Lists!$E$2:$E$133,'Quarterly Information'!$Q727,Exchange_Value)+AB727*$T727*SUMIF(Lists!$E$2:$E$133,'Quarterly Information'!$S727,Exchange_Value))/1000,AB727*SUMIF(Lists!$E$2:$E$133,$I727,Exchange_Value)/1000),1)</f>
        <v>0</v>
      </c>
      <c r="BZ727" s="151">
        <f>ROUND(IF($I727="Other HFC Blend",(AC727*$L727*SUMIF(Lists!$E$2:$E$133,'Quarterly Information'!$K727,Exchange_Value)+AC727*$N727*SUMIF(Lists!$E$2:$E$133,'Quarterly Information'!$M727,Exchange_Value)+AC727*$P727*SUMIF(Lists!$E$2:$E$133,'Quarterly Information'!$O727,Exchange_Value)+AC727*$R727*SUMIF(Lists!$E$2:$E$133,'Quarterly Information'!$Q727,Exchange_Value)+AC727*$T727*SUMIF(Lists!$E$2:$E$133,'Quarterly Information'!$S727,Exchange_Value))/1000,AC727*SUMIF(Lists!$E$2:$E$133,$I727,Exchange_Value)/1000),1)</f>
        <v>0</v>
      </c>
      <c r="CA727" s="151">
        <f>ROUND(IF($I727="Other HFC Blend",(AD727*$L727*SUMIF(Lists!$E$2:$E$133,'Quarterly Information'!$K727,Exchange_Value)+AD727*$N727*SUMIF(Lists!$E$2:$E$133,'Quarterly Information'!$M727,Exchange_Value)+AD727*$P727*SUMIF(Lists!$E$2:$E$133,'Quarterly Information'!$O727,Exchange_Value)+AD727*$R727*SUMIF(Lists!$E$2:$E$133,'Quarterly Information'!$Q727,Exchange_Value)+AD727*$T727*SUMIF(Lists!$E$2:$E$133,'Quarterly Information'!$S727,Exchange_Value))/1000,AD727*SUMIF(Lists!$E$2:$E$133,$I727,Exchange_Value)/1000),1)</f>
        <v>0</v>
      </c>
      <c r="CB727" s="151">
        <f>ROUND(IF($I727="Other HFC Blend",(AE727*$L727*SUMIF(Lists!$E$2:$E$133,'Quarterly Information'!$K727,Exchange_Value)+AE727*$N727*SUMIF(Lists!$E$2:$E$133,'Quarterly Information'!$M727,Exchange_Value)+AE727*$P727*SUMIF(Lists!$E$2:$E$133,'Quarterly Information'!$O727,Exchange_Value)+AE727*$R727*SUMIF(Lists!$E$2:$E$133,'Quarterly Information'!$Q727,Exchange_Value)+AE727*$T727*SUMIF(Lists!$E$2:$E$133,'Quarterly Information'!$S727,Exchange_Value))/1000,AE727*SUMIF(Lists!$E$2:$E$133,$I727,Exchange_Value)/1000),1)</f>
        <v>0</v>
      </c>
      <c r="CC727" s="151">
        <f>ROUND(IF($I727="Other HFC Blend",(AF727*$L727*SUMIF(Lists!$E$2:$E$133,'Quarterly Information'!$K727,Exchange_Value)+AF727*$N727*SUMIF(Lists!$E$2:$E$133,'Quarterly Information'!$M727,Exchange_Value)+AF727*$P727*SUMIF(Lists!$E$2:$E$133,'Quarterly Information'!$O727,Exchange_Value)+AF727*$R727*SUMIF(Lists!$E$2:$E$133,'Quarterly Information'!$Q727,Exchange_Value)+AF727*$T727*SUMIF(Lists!$E$2:$E$133,'Quarterly Information'!$S727,Exchange_Value))/1000,AF727*SUMIF(Lists!$E$2:$E$133,$I727,Exchange_Value)/1000),1)</f>
        <v>0</v>
      </c>
    </row>
    <row r="728" spans="1:81" ht="14.1">
      <c r="A728" s="18">
        <v>686</v>
      </c>
      <c r="B728" s="46" t="str">
        <f t="shared" si="406"/>
        <v/>
      </c>
      <c r="C728" s="72"/>
      <c r="D728" s="47"/>
      <c r="E728" s="81"/>
      <c r="F728" s="48"/>
      <c r="G728" s="49"/>
      <c r="H728" s="50"/>
      <c r="I728" s="48"/>
      <c r="J728" s="104"/>
      <c r="K728" s="109"/>
      <c r="L728" s="51"/>
      <c r="M728" s="48"/>
      <c r="N728" s="51"/>
      <c r="O728" s="48"/>
      <c r="P728" s="51"/>
      <c r="Q728" s="69"/>
      <c r="R728" s="51"/>
      <c r="S728" s="69"/>
      <c r="T728" s="110"/>
      <c r="U728" s="107"/>
      <c r="V728" s="48"/>
      <c r="W728" s="52"/>
      <c r="X728" s="48"/>
      <c r="Y728" s="116"/>
      <c r="Z728" s="133"/>
      <c r="AA728" s="131"/>
      <c r="AB728" s="76"/>
      <c r="AC728" s="76"/>
      <c r="AD728" s="76"/>
      <c r="AE728" s="76"/>
      <c r="AF728" s="76"/>
      <c r="AG728" s="145"/>
      <c r="AH728"/>
      <c r="AI728" s="148">
        <f t="shared" si="370"/>
        <v>0</v>
      </c>
      <c r="AJ728" s="148">
        <f t="shared" si="371"/>
        <v>0</v>
      </c>
      <c r="AK728" s="148">
        <f t="shared" si="372"/>
        <v>0</v>
      </c>
      <c r="AL728" s="148">
        <f t="shared" si="373"/>
        <v>0</v>
      </c>
      <c r="AM728" s="148">
        <f t="shared" si="374"/>
        <v>0</v>
      </c>
      <c r="AN728" s="148">
        <f t="shared" si="375"/>
        <v>0</v>
      </c>
      <c r="AO728" s="150"/>
      <c r="AP728" s="149" t="e">
        <f t="shared" si="376"/>
        <v>#DIV/0!</v>
      </c>
      <c r="AQ728" s="149" t="e">
        <f t="shared" si="377"/>
        <v>#DIV/0!</v>
      </c>
      <c r="AR728" s="149" t="e">
        <f t="shared" si="378"/>
        <v>#DIV/0!</v>
      </c>
      <c r="AS728" s="149" t="e">
        <f t="shared" si="379"/>
        <v>#DIV/0!</v>
      </c>
      <c r="AT728" s="149" t="e">
        <f t="shared" si="380"/>
        <v>#DIV/0!</v>
      </c>
      <c r="AU728" s="148">
        <f t="shared" si="381"/>
        <v>0</v>
      </c>
      <c r="AV728" s="149" t="e">
        <f t="shared" si="382"/>
        <v>#DIV/0!</v>
      </c>
      <c r="AW728" s="149" t="e">
        <f t="shared" si="383"/>
        <v>#DIV/0!</v>
      </c>
      <c r="AX728" s="149" t="e">
        <f t="shared" si="384"/>
        <v>#DIV/0!</v>
      </c>
      <c r="AY728" s="149" t="e">
        <f t="shared" si="385"/>
        <v>#DIV/0!</v>
      </c>
      <c r="AZ728" s="149" t="e">
        <f t="shared" si="386"/>
        <v>#DIV/0!</v>
      </c>
      <c r="BA728" s="148">
        <f t="shared" si="387"/>
        <v>0</v>
      </c>
      <c r="BB728" s="149" t="e">
        <f t="shared" si="388"/>
        <v>#DIV/0!</v>
      </c>
      <c r="BC728" s="149" t="e">
        <f t="shared" si="389"/>
        <v>#DIV/0!</v>
      </c>
      <c r="BD728" s="149" t="e">
        <f t="shared" si="390"/>
        <v>#DIV/0!</v>
      </c>
      <c r="BE728" s="149" t="e">
        <f t="shared" si="391"/>
        <v>#DIV/0!</v>
      </c>
      <c r="BF728" s="149" t="e">
        <f t="shared" si="392"/>
        <v>#DIV/0!</v>
      </c>
      <c r="BG728" s="148">
        <f t="shared" si="393"/>
        <v>0</v>
      </c>
      <c r="BH728" s="149" t="e">
        <f t="shared" si="394"/>
        <v>#DIV/0!</v>
      </c>
      <c r="BI728" s="149" t="e">
        <f t="shared" si="395"/>
        <v>#DIV/0!</v>
      </c>
      <c r="BJ728" s="149" t="e">
        <f t="shared" si="396"/>
        <v>#DIV/0!</v>
      </c>
      <c r="BK728" s="149" t="e">
        <f t="shared" si="397"/>
        <v>#DIV/0!</v>
      </c>
      <c r="BL728" s="149" t="e">
        <f t="shared" si="398"/>
        <v>#DIV/0!</v>
      </c>
      <c r="BM728" s="148">
        <f t="shared" si="399"/>
        <v>0</v>
      </c>
      <c r="BN728" s="149" t="e">
        <f t="shared" si="400"/>
        <v>#DIV/0!</v>
      </c>
      <c r="BO728" s="149" t="e">
        <f t="shared" si="401"/>
        <v>#DIV/0!</v>
      </c>
      <c r="BP728" s="149" t="e">
        <f t="shared" si="402"/>
        <v>#DIV/0!</v>
      </c>
      <c r="BQ728" s="149" t="e">
        <f t="shared" si="403"/>
        <v>#DIV/0!</v>
      </c>
      <c r="BR728" s="149" t="e">
        <f t="shared" si="404"/>
        <v>#DIV/0!</v>
      </c>
      <c r="BS728" s="148">
        <f t="shared" si="405"/>
        <v>0</v>
      </c>
      <c r="BT728" s="150"/>
      <c r="BU728" s="150" t="e">
        <f>VLOOKUP(I728,Lists!$D$2:$D$19,1,FALSE)</f>
        <v>#N/A</v>
      </c>
      <c r="BV728" s="150" t="e">
        <f>VLOOKUP($I728,Blends!$B$2:$B$115,1,FALSE)</f>
        <v>#N/A</v>
      </c>
      <c r="BW728" s="150"/>
      <c r="BX728" s="151">
        <f>ROUND(IF($I728="Other HFC Blend",(AA728*$L728*SUMIF(Lists!$E$2:$E$133,'Quarterly Information'!$K728,Exchange_Value)+AA728*$N728*SUMIF(Lists!$E$2:$E$133,'Quarterly Information'!$M728,Exchange_Value)+AA728*$P728*SUMIF(Lists!$E$2:$E$133,'Quarterly Information'!$O728,Exchange_Value)+AA728*$R728*SUMIF(Lists!$E$2:$E$133,'Quarterly Information'!$Q728,Exchange_Value)+AA728*$T728*SUMIF(Lists!$E$2:$E$133,'Quarterly Information'!$S728,Exchange_Value))/1000,AA728*SUMIF(Lists!$E$2:$E$133,$I728,Exchange_Value)/1000),1)</f>
        <v>0</v>
      </c>
      <c r="BY728" s="151">
        <f>ROUND(IF($I728="Other HFC Blend",(AB728*$L728*SUMIF(Lists!$E$2:$E$133,'Quarterly Information'!$K728,Exchange_Value)+AB728*$N728*SUMIF(Lists!$E$2:$E$133,'Quarterly Information'!$M728,Exchange_Value)+AB728*$P728*SUMIF(Lists!$E$2:$E$133,'Quarterly Information'!$O728,Exchange_Value)+AB728*$R728*SUMIF(Lists!$E$2:$E$133,'Quarterly Information'!$Q728,Exchange_Value)+AB728*$T728*SUMIF(Lists!$E$2:$E$133,'Quarterly Information'!$S728,Exchange_Value))/1000,AB728*SUMIF(Lists!$E$2:$E$133,$I728,Exchange_Value)/1000),1)</f>
        <v>0</v>
      </c>
      <c r="BZ728" s="151">
        <f>ROUND(IF($I728="Other HFC Blend",(AC728*$L728*SUMIF(Lists!$E$2:$E$133,'Quarterly Information'!$K728,Exchange_Value)+AC728*$N728*SUMIF(Lists!$E$2:$E$133,'Quarterly Information'!$M728,Exchange_Value)+AC728*$P728*SUMIF(Lists!$E$2:$E$133,'Quarterly Information'!$O728,Exchange_Value)+AC728*$R728*SUMIF(Lists!$E$2:$E$133,'Quarterly Information'!$Q728,Exchange_Value)+AC728*$T728*SUMIF(Lists!$E$2:$E$133,'Quarterly Information'!$S728,Exchange_Value))/1000,AC728*SUMIF(Lists!$E$2:$E$133,$I728,Exchange_Value)/1000),1)</f>
        <v>0</v>
      </c>
      <c r="CA728" s="151">
        <f>ROUND(IF($I728="Other HFC Blend",(AD728*$L728*SUMIF(Lists!$E$2:$E$133,'Quarterly Information'!$K728,Exchange_Value)+AD728*$N728*SUMIF(Lists!$E$2:$E$133,'Quarterly Information'!$M728,Exchange_Value)+AD728*$P728*SUMIF(Lists!$E$2:$E$133,'Quarterly Information'!$O728,Exchange_Value)+AD728*$R728*SUMIF(Lists!$E$2:$E$133,'Quarterly Information'!$Q728,Exchange_Value)+AD728*$T728*SUMIF(Lists!$E$2:$E$133,'Quarterly Information'!$S728,Exchange_Value))/1000,AD728*SUMIF(Lists!$E$2:$E$133,$I728,Exchange_Value)/1000),1)</f>
        <v>0</v>
      </c>
      <c r="CB728" s="151">
        <f>ROUND(IF($I728="Other HFC Blend",(AE728*$L728*SUMIF(Lists!$E$2:$E$133,'Quarterly Information'!$K728,Exchange_Value)+AE728*$N728*SUMIF(Lists!$E$2:$E$133,'Quarterly Information'!$M728,Exchange_Value)+AE728*$P728*SUMIF(Lists!$E$2:$E$133,'Quarterly Information'!$O728,Exchange_Value)+AE728*$R728*SUMIF(Lists!$E$2:$E$133,'Quarterly Information'!$Q728,Exchange_Value)+AE728*$T728*SUMIF(Lists!$E$2:$E$133,'Quarterly Information'!$S728,Exchange_Value))/1000,AE728*SUMIF(Lists!$E$2:$E$133,$I728,Exchange_Value)/1000),1)</f>
        <v>0</v>
      </c>
      <c r="CC728" s="151">
        <f>ROUND(IF($I728="Other HFC Blend",(AF728*$L728*SUMIF(Lists!$E$2:$E$133,'Quarterly Information'!$K728,Exchange_Value)+AF728*$N728*SUMIF(Lists!$E$2:$E$133,'Quarterly Information'!$M728,Exchange_Value)+AF728*$P728*SUMIF(Lists!$E$2:$E$133,'Quarterly Information'!$O728,Exchange_Value)+AF728*$R728*SUMIF(Lists!$E$2:$E$133,'Quarterly Information'!$Q728,Exchange_Value)+AF728*$T728*SUMIF(Lists!$E$2:$E$133,'Quarterly Information'!$S728,Exchange_Value))/1000,AF728*SUMIF(Lists!$E$2:$E$133,$I728,Exchange_Value)/1000),1)</f>
        <v>0</v>
      </c>
    </row>
    <row r="729" spans="1:81" ht="14.1">
      <c r="A729" s="18">
        <v>687</v>
      </c>
      <c r="B729" s="46" t="str">
        <f t="shared" si="406"/>
        <v/>
      </c>
      <c r="C729" s="72"/>
      <c r="D729" s="47"/>
      <c r="E729" s="81"/>
      <c r="F729" s="48"/>
      <c r="G729" s="49"/>
      <c r="H729" s="50"/>
      <c r="I729" s="48"/>
      <c r="J729" s="104"/>
      <c r="K729" s="109"/>
      <c r="L729" s="51"/>
      <c r="M729" s="48"/>
      <c r="N729" s="51"/>
      <c r="O729" s="48"/>
      <c r="P729" s="51"/>
      <c r="Q729" s="69"/>
      <c r="R729" s="51"/>
      <c r="S729" s="69"/>
      <c r="T729" s="110"/>
      <c r="U729" s="107"/>
      <c r="V729" s="48"/>
      <c r="W729" s="52"/>
      <c r="X729" s="48"/>
      <c r="Y729" s="116"/>
      <c r="Z729" s="133"/>
      <c r="AA729" s="131"/>
      <c r="AB729" s="76"/>
      <c r="AC729" s="76"/>
      <c r="AD729" s="76"/>
      <c r="AE729" s="76"/>
      <c r="AF729" s="76"/>
      <c r="AG729" s="145"/>
      <c r="AH729"/>
      <c r="AI729" s="148">
        <f t="shared" si="370"/>
        <v>0</v>
      </c>
      <c r="AJ729" s="148">
        <f t="shared" si="371"/>
        <v>0</v>
      </c>
      <c r="AK729" s="148">
        <f t="shared" si="372"/>
        <v>0</v>
      </c>
      <c r="AL729" s="148">
        <f t="shared" si="373"/>
        <v>0</v>
      </c>
      <c r="AM729" s="148">
        <f t="shared" si="374"/>
        <v>0</v>
      </c>
      <c r="AN729" s="148">
        <f t="shared" si="375"/>
        <v>0</v>
      </c>
      <c r="AO729" s="150"/>
      <c r="AP729" s="149" t="e">
        <f t="shared" si="376"/>
        <v>#DIV/0!</v>
      </c>
      <c r="AQ729" s="149" t="e">
        <f t="shared" si="377"/>
        <v>#DIV/0!</v>
      </c>
      <c r="AR729" s="149" t="e">
        <f t="shared" si="378"/>
        <v>#DIV/0!</v>
      </c>
      <c r="AS729" s="149" t="e">
        <f t="shared" si="379"/>
        <v>#DIV/0!</v>
      </c>
      <c r="AT729" s="149" t="e">
        <f t="shared" si="380"/>
        <v>#DIV/0!</v>
      </c>
      <c r="AU729" s="148">
        <f t="shared" si="381"/>
        <v>0</v>
      </c>
      <c r="AV729" s="149" t="e">
        <f t="shared" si="382"/>
        <v>#DIV/0!</v>
      </c>
      <c r="AW729" s="149" t="e">
        <f t="shared" si="383"/>
        <v>#DIV/0!</v>
      </c>
      <c r="AX729" s="149" t="e">
        <f t="shared" si="384"/>
        <v>#DIV/0!</v>
      </c>
      <c r="AY729" s="149" t="e">
        <f t="shared" si="385"/>
        <v>#DIV/0!</v>
      </c>
      <c r="AZ729" s="149" t="e">
        <f t="shared" si="386"/>
        <v>#DIV/0!</v>
      </c>
      <c r="BA729" s="148">
        <f t="shared" si="387"/>
        <v>0</v>
      </c>
      <c r="BB729" s="149" t="e">
        <f t="shared" si="388"/>
        <v>#DIV/0!</v>
      </c>
      <c r="BC729" s="149" t="e">
        <f t="shared" si="389"/>
        <v>#DIV/0!</v>
      </c>
      <c r="BD729" s="149" t="e">
        <f t="shared" si="390"/>
        <v>#DIV/0!</v>
      </c>
      <c r="BE729" s="149" t="e">
        <f t="shared" si="391"/>
        <v>#DIV/0!</v>
      </c>
      <c r="BF729" s="149" t="e">
        <f t="shared" si="392"/>
        <v>#DIV/0!</v>
      </c>
      <c r="BG729" s="148">
        <f t="shared" si="393"/>
        <v>0</v>
      </c>
      <c r="BH729" s="149" t="e">
        <f t="shared" si="394"/>
        <v>#DIV/0!</v>
      </c>
      <c r="BI729" s="149" t="e">
        <f t="shared" si="395"/>
        <v>#DIV/0!</v>
      </c>
      <c r="BJ729" s="149" t="e">
        <f t="shared" si="396"/>
        <v>#DIV/0!</v>
      </c>
      <c r="BK729" s="149" t="e">
        <f t="shared" si="397"/>
        <v>#DIV/0!</v>
      </c>
      <c r="BL729" s="149" t="e">
        <f t="shared" si="398"/>
        <v>#DIV/0!</v>
      </c>
      <c r="BM729" s="148">
        <f t="shared" si="399"/>
        <v>0</v>
      </c>
      <c r="BN729" s="149" t="e">
        <f t="shared" si="400"/>
        <v>#DIV/0!</v>
      </c>
      <c r="BO729" s="149" t="e">
        <f t="shared" si="401"/>
        <v>#DIV/0!</v>
      </c>
      <c r="BP729" s="149" t="e">
        <f t="shared" si="402"/>
        <v>#DIV/0!</v>
      </c>
      <c r="BQ729" s="149" t="e">
        <f t="shared" si="403"/>
        <v>#DIV/0!</v>
      </c>
      <c r="BR729" s="149" t="e">
        <f t="shared" si="404"/>
        <v>#DIV/0!</v>
      </c>
      <c r="BS729" s="148">
        <f t="shared" si="405"/>
        <v>0</v>
      </c>
      <c r="BT729" s="150"/>
      <c r="BU729" s="150" t="e">
        <f>VLOOKUP(I729,Lists!$D$2:$D$19,1,FALSE)</f>
        <v>#N/A</v>
      </c>
      <c r="BV729" s="150" t="e">
        <f>VLOOKUP($I729,Blends!$B$2:$B$115,1,FALSE)</f>
        <v>#N/A</v>
      </c>
      <c r="BW729" s="150"/>
      <c r="BX729" s="151">
        <f>ROUND(IF($I729="Other HFC Blend",(AA729*$L729*SUMIF(Lists!$E$2:$E$133,'Quarterly Information'!$K729,Exchange_Value)+AA729*$N729*SUMIF(Lists!$E$2:$E$133,'Quarterly Information'!$M729,Exchange_Value)+AA729*$P729*SUMIF(Lists!$E$2:$E$133,'Quarterly Information'!$O729,Exchange_Value)+AA729*$R729*SUMIF(Lists!$E$2:$E$133,'Quarterly Information'!$Q729,Exchange_Value)+AA729*$T729*SUMIF(Lists!$E$2:$E$133,'Quarterly Information'!$S729,Exchange_Value))/1000,AA729*SUMIF(Lists!$E$2:$E$133,$I729,Exchange_Value)/1000),1)</f>
        <v>0</v>
      </c>
      <c r="BY729" s="151">
        <f>ROUND(IF($I729="Other HFC Blend",(AB729*$L729*SUMIF(Lists!$E$2:$E$133,'Quarterly Information'!$K729,Exchange_Value)+AB729*$N729*SUMIF(Lists!$E$2:$E$133,'Quarterly Information'!$M729,Exchange_Value)+AB729*$P729*SUMIF(Lists!$E$2:$E$133,'Quarterly Information'!$O729,Exchange_Value)+AB729*$R729*SUMIF(Lists!$E$2:$E$133,'Quarterly Information'!$Q729,Exchange_Value)+AB729*$T729*SUMIF(Lists!$E$2:$E$133,'Quarterly Information'!$S729,Exchange_Value))/1000,AB729*SUMIF(Lists!$E$2:$E$133,$I729,Exchange_Value)/1000),1)</f>
        <v>0</v>
      </c>
      <c r="BZ729" s="151">
        <f>ROUND(IF($I729="Other HFC Blend",(AC729*$L729*SUMIF(Lists!$E$2:$E$133,'Quarterly Information'!$K729,Exchange_Value)+AC729*$N729*SUMIF(Lists!$E$2:$E$133,'Quarterly Information'!$M729,Exchange_Value)+AC729*$P729*SUMIF(Lists!$E$2:$E$133,'Quarterly Information'!$O729,Exchange_Value)+AC729*$R729*SUMIF(Lists!$E$2:$E$133,'Quarterly Information'!$Q729,Exchange_Value)+AC729*$T729*SUMIF(Lists!$E$2:$E$133,'Quarterly Information'!$S729,Exchange_Value))/1000,AC729*SUMIF(Lists!$E$2:$E$133,$I729,Exchange_Value)/1000),1)</f>
        <v>0</v>
      </c>
      <c r="CA729" s="151">
        <f>ROUND(IF($I729="Other HFC Blend",(AD729*$L729*SUMIF(Lists!$E$2:$E$133,'Quarterly Information'!$K729,Exchange_Value)+AD729*$N729*SUMIF(Lists!$E$2:$E$133,'Quarterly Information'!$M729,Exchange_Value)+AD729*$P729*SUMIF(Lists!$E$2:$E$133,'Quarterly Information'!$O729,Exchange_Value)+AD729*$R729*SUMIF(Lists!$E$2:$E$133,'Quarterly Information'!$Q729,Exchange_Value)+AD729*$T729*SUMIF(Lists!$E$2:$E$133,'Quarterly Information'!$S729,Exchange_Value))/1000,AD729*SUMIF(Lists!$E$2:$E$133,$I729,Exchange_Value)/1000),1)</f>
        <v>0</v>
      </c>
      <c r="CB729" s="151">
        <f>ROUND(IF($I729="Other HFC Blend",(AE729*$L729*SUMIF(Lists!$E$2:$E$133,'Quarterly Information'!$K729,Exchange_Value)+AE729*$N729*SUMIF(Lists!$E$2:$E$133,'Quarterly Information'!$M729,Exchange_Value)+AE729*$P729*SUMIF(Lists!$E$2:$E$133,'Quarterly Information'!$O729,Exchange_Value)+AE729*$R729*SUMIF(Lists!$E$2:$E$133,'Quarterly Information'!$Q729,Exchange_Value)+AE729*$T729*SUMIF(Lists!$E$2:$E$133,'Quarterly Information'!$S729,Exchange_Value))/1000,AE729*SUMIF(Lists!$E$2:$E$133,$I729,Exchange_Value)/1000),1)</f>
        <v>0</v>
      </c>
      <c r="CC729" s="151">
        <f>ROUND(IF($I729="Other HFC Blend",(AF729*$L729*SUMIF(Lists!$E$2:$E$133,'Quarterly Information'!$K729,Exchange_Value)+AF729*$N729*SUMIF(Lists!$E$2:$E$133,'Quarterly Information'!$M729,Exchange_Value)+AF729*$P729*SUMIF(Lists!$E$2:$E$133,'Quarterly Information'!$O729,Exchange_Value)+AF729*$R729*SUMIF(Lists!$E$2:$E$133,'Quarterly Information'!$Q729,Exchange_Value)+AF729*$T729*SUMIF(Lists!$E$2:$E$133,'Quarterly Information'!$S729,Exchange_Value))/1000,AF729*SUMIF(Lists!$E$2:$E$133,$I729,Exchange_Value)/1000),1)</f>
        <v>0</v>
      </c>
    </row>
    <row r="730" spans="1:81" ht="14.1">
      <c r="A730" s="18">
        <v>688</v>
      </c>
      <c r="B730" s="46" t="str">
        <f t="shared" si="406"/>
        <v/>
      </c>
      <c r="C730" s="72"/>
      <c r="D730" s="47"/>
      <c r="E730" s="81"/>
      <c r="F730" s="48"/>
      <c r="G730" s="49"/>
      <c r="H730" s="50"/>
      <c r="I730" s="48"/>
      <c r="J730" s="104"/>
      <c r="K730" s="109"/>
      <c r="L730" s="51"/>
      <c r="M730" s="48"/>
      <c r="N730" s="51"/>
      <c r="O730" s="48"/>
      <c r="P730" s="51"/>
      <c r="Q730" s="69"/>
      <c r="R730" s="51"/>
      <c r="S730" s="69"/>
      <c r="T730" s="110"/>
      <c r="U730" s="107"/>
      <c r="V730" s="48"/>
      <c r="W730" s="52"/>
      <c r="X730" s="48"/>
      <c r="Y730" s="116"/>
      <c r="Z730" s="133"/>
      <c r="AA730" s="131"/>
      <c r="AB730" s="76"/>
      <c r="AC730" s="76"/>
      <c r="AD730" s="76"/>
      <c r="AE730" s="76"/>
      <c r="AF730" s="76"/>
      <c r="AG730" s="145"/>
      <c r="AH730"/>
      <c r="AI730" s="148">
        <f t="shared" si="370"/>
        <v>0</v>
      </c>
      <c r="AJ730" s="148">
        <f t="shared" si="371"/>
        <v>0</v>
      </c>
      <c r="AK730" s="148">
        <f t="shared" si="372"/>
        <v>0</v>
      </c>
      <c r="AL730" s="148">
        <f t="shared" si="373"/>
        <v>0</v>
      </c>
      <c r="AM730" s="148">
        <f t="shared" si="374"/>
        <v>0</v>
      </c>
      <c r="AN730" s="148">
        <f t="shared" si="375"/>
        <v>0</v>
      </c>
      <c r="AO730" s="150"/>
      <c r="AP730" s="149" t="e">
        <f t="shared" si="376"/>
        <v>#DIV/0!</v>
      </c>
      <c r="AQ730" s="149" t="e">
        <f t="shared" si="377"/>
        <v>#DIV/0!</v>
      </c>
      <c r="AR730" s="149" t="e">
        <f t="shared" si="378"/>
        <v>#DIV/0!</v>
      </c>
      <c r="AS730" s="149" t="e">
        <f t="shared" si="379"/>
        <v>#DIV/0!</v>
      </c>
      <c r="AT730" s="149" t="e">
        <f t="shared" si="380"/>
        <v>#DIV/0!</v>
      </c>
      <c r="AU730" s="148">
        <f t="shared" si="381"/>
        <v>0</v>
      </c>
      <c r="AV730" s="149" t="e">
        <f t="shared" si="382"/>
        <v>#DIV/0!</v>
      </c>
      <c r="AW730" s="149" t="e">
        <f t="shared" si="383"/>
        <v>#DIV/0!</v>
      </c>
      <c r="AX730" s="149" t="e">
        <f t="shared" si="384"/>
        <v>#DIV/0!</v>
      </c>
      <c r="AY730" s="149" t="e">
        <f t="shared" si="385"/>
        <v>#DIV/0!</v>
      </c>
      <c r="AZ730" s="149" t="e">
        <f t="shared" si="386"/>
        <v>#DIV/0!</v>
      </c>
      <c r="BA730" s="148">
        <f t="shared" si="387"/>
        <v>0</v>
      </c>
      <c r="BB730" s="149" t="e">
        <f t="shared" si="388"/>
        <v>#DIV/0!</v>
      </c>
      <c r="BC730" s="149" t="e">
        <f t="shared" si="389"/>
        <v>#DIV/0!</v>
      </c>
      <c r="BD730" s="149" t="e">
        <f t="shared" si="390"/>
        <v>#DIV/0!</v>
      </c>
      <c r="BE730" s="149" t="e">
        <f t="shared" si="391"/>
        <v>#DIV/0!</v>
      </c>
      <c r="BF730" s="149" t="e">
        <f t="shared" si="392"/>
        <v>#DIV/0!</v>
      </c>
      <c r="BG730" s="148">
        <f t="shared" si="393"/>
        <v>0</v>
      </c>
      <c r="BH730" s="149" t="e">
        <f t="shared" si="394"/>
        <v>#DIV/0!</v>
      </c>
      <c r="BI730" s="149" t="e">
        <f t="shared" si="395"/>
        <v>#DIV/0!</v>
      </c>
      <c r="BJ730" s="149" t="e">
        <f t="shared" si="396"/>
        <v>#DIV/0!</v>
      </c>
      <c r="BK730" s="149" t="e">
        <f t="shared" si="397"/>
        <v>#DIV/0!</v>
      </c>
      <c r="BL730" s="149" t="e">
        <f t="shared" si="398"/>
        <v>#DIV/0!</v>
      </c>
      <c r="BM730" s="148">
        <f t="shared" si="399"/>
        <v>0</v>
      </c>
      <c r="BN730" s="149" t="e">
        <f t="shared" si="400"/>
        <v>#DIV/0!</v>
      </c>
      <c r="BO730" s="149" t="e">
        <f t="shared" si="401"/>
        <v>#DIV/0!</v>
      </c>
      <c r="BP730" s="149" t="e">
        <f t="shared" si="402"/>
        <v>#DIV/0!</v>
      </c>
      <c r="BQ730" s="149" t="e">
        <f t="shared" si="403"/>
        <v>#DIV/0!</v>
      </c>
      <c r="BR730" s="149" t="e">
        <f t="shared" si="404"/>
        <v>#DIV/0!</v>
      </c>
      <c r="BS730" s="148">
        <f t="shared" si="405"/>
        <v>0</v>
      </c>
      <c r="BT730" s="150"/>
      <c r="BU730" s="150" t="e">
        <f>VLOOKUP(I730,Lists!$D$2:$D$19,1,FALSE)</f>
        <v>#N/A</v>
      </c>
      <c r="BV730" s="150" t="e">
        <f>VLOOKUP($I730,Blends!$B$2:$B$115,1,FALSE)</f>
        <v>#N/A</v>
      </c>
      <c r="BW730" s="150"/>
      <c r="BX730" s="151">
        <f>ROUND(IF($I730="Other HFC Blend",(AA730*$L730*SUMIF(Lists!$E$2:$E$133,'Quarterly Information'!$K730,Exchange_Value)+AA730*$N730*SUMIF(Lists!$E$2:$E$133,'Quarterly Information'!$M730,Exchange_Value)+AA730*$P730*SUMIF(Lists!$E$2:$E$133,'Quarterly Information'!$O730,Exchange_Value)+AA730*$R730*SUMIF(Lists!$E$2:$E$133,'Quarterly Information'!$Q730,Exchange_Value)+AA730*$T730*SUMIF(Lists!$E$2:$E$133,'Quarterly Information'!$S730,Exchange_Value))/1000,AA730*SUMIF(Lists!$E$2:$E$133,$I730,Exchange_Value)/1000),1)</f>
        <v>0</v>
      </c>
      <c r="BY730" s="151">
        <f>ROUND(IF($I730="Other HFC Blend",(AB730*$L730*SUMIF(Lists!$E$2:$E$133,'Quarterly Information'!$K730,Exchange_Value)+AB730*$N730*SUMIF(Lists!$E$2:$E$133,'Quarterly Information'!$M730,Exchange_Value)+AB730*$P730*SUMIF(Lists!$E$2:$E$133,'Quarterly Information'!$O730,Exchange_Value)+AB730*$R730*SUMIF(Lists!$E$2:$E$133,'Quarterly Information'!$Q730,Exchange_Value)+AB730*$T730*SUMIF(Lists!$E$2:$E$133,'Quarterly Information'!$S730,Exchange_Value))/1000,AB730*SUMIF(Lists!$E$2:$E$133,$I730,Exchange_Value)/1000),1)</f>
        <v>0</v>
      </c>
      <c r="BZ730" s="151">
        <f>ROUND(IF($I730="Other HFC Blend",(AC730*$L730*SUMIF(Lists!$E$2:$E$133,'Quarterly Information'!$K730,Exchange_Value)+AC730*$N730*SUMIF(Lists!$E$2:$E$133,'Quarterly Information'!$M730,Exchange_Value)+AC730*$P730*SUMIF(Lists!$E$2:$E$133,'Quarterly Information'!$O730,Exchange_Value)+AC730*$R730*SUMIF(Lists!$E$2:$E$133,'Quarterly Information'!$Q730,Exchange_Value)+AC730*$T730*SUMIF(Lists!$E$2:$E$133,'Quarterly Information'!$S730,Exchange_Value))/1000,AC730*SUMIF(Lists!$E$2:$E$133,$I730,Exchange_Value)/1000),1)</f>
        <v>0</v>
      </c>
      <c r="CA730" s="151">
        <f>ROUND(IF($I730="Other HFC Blend",(AD730*$L730*SUMIF(Lists!$E$2:$E$133,'Quarterly Information'!$K730,Exchange_Value)+AD730*$N730*SUMIF(Lists!$E$2:$E$133,'Quarterly Information'!$M730,Exchange_Value)+AD730*$P730*SUMIF(Lists!$E$2:$E$133,'Quarterly Information'!$O730,Exchange_Value)+AD730*$R730*SUMIF(Lists!$E$2:$E$133,'Quarterly Information'!$Q730,Exchange_Value)+AD730*$T730*SUMIF(Lists!$E$2:$E$133,'Quarterly Information'!$S730,Exchange_Value))/1000,AD730*SUMIF(Lists!$E$2:$E$133,$I730,Exchange_Value)/1000),1)</f>
        <v>0</v>
      </c>
      <c r="CB730" s="151">
        <f>ROUND(IF($I730="Other HFC Blend",(AE730*$L730*SUMIF(Lists!$E$2:$E$133,'Quarterly Information'!$K730,Exchange_Value)+AE730*$N730*SUMIF(Lists!$E$2:$E$133,'Quarterly Information'!$M730,Exchange_Value)+AE730*$P730*SUMIF(Lists!$E$2:$E$133,'Quarterly Information'!$O730,Exchange_Value)+AE730*$R730*SUMIF(Lists!$E$2:$E$133,'Quarterly Information'!$Q730,Exchange_Value)+AE730*$T730*SUMIF(Lists!$E$2:$E$133,'Quarterly Information'!$S730,Exchange_Value))/1000,AE730*SUMIF(Lists!$E$2:$E$133,$I730,Exchange_Value)/1000),1)</f>
        <v>0</v>
      </c>
      <c r="CC730" s="151">
        <f>ROUND(IF($I730="Other HFC Blend",(AF730*$L730*SUMIF(Lists!$E$2:$E$133,'Quarterly Information'!$K730,Exchange_Value)+AF730*$N730*SUMIF(Lists!$E$2:$E$133,'Quarterly Information'!$M730,Exchange_Value)+AF730*$P730*SUMIF(Lists!$E$2:$E$133,'Quarterly Information'!$O730,Exchange_Value)+AF730*$R730*SUMIF(Lists!$E$2:$E$133,'Quarterly Information'!$Q730,Exchange_Value)+AF730*$T730*SUMIF(Lists!$E$2:$E$133,'Quarterly Information'!$S730,Exchange_Value))/1000,AF730*SUMIF(Lists!$E$2:$E$133,$I730,Exchange_Value)/1000),1)</f>
        <v>0</v>
      </c>
    </row>
    <row r="731" spans="1:81" ht="14.1">
      <c r="A731" s="18">
        <v>689</v>
      </c>
      <c r="B731" s="46" t="str">
        <f t="shared" si="406"/>
        <v/>
      </c>
      <c r="C731" s="72"/>
      <c r="D731" s="47"/>
      <c r="E731" s="81"/>
      <c r="F731" s="48"/>
      <c r="G731" s="49"/>
      <c r="H731" s="50"/>
      <c r="I731" s="48"/>
      <c r="J731" s="104"/>
      <c r="K731" s="109"/>
      <c r="L731" s="51"/>
      <c r="M731" s="48"/>
      <c r="N731" s="51"/>
      <c r="O731" s="48"/>
      <c r="P731" s="51"/>
      <c r="Q731" s="69"/>
      <c r="R731" s="51"/>
      <c r="S731" s="69"/>
      <c r="T731" s="110"/>
      <c r="U731" s="107"/>
      <c r="V731" s="48"/>
      <c r="W731" s="52"/>
      <c r="X731" s="48"/>
      <c r="Y731" s="116"/>
      <c r="Z731" s="133"/>
      <c r="AA731" s="131"/>
      <c r="AB731" s="76"/>
      <c r="AC731" s="76"/>
      <c r="AD731" s="76"/>
      <c r="AE731" s="76"/>
      <c r="AF731" s="76"/>
      <c r="AG731" s="145"/>
      <c r="AH731"/>
      <c r="AI731" s="148">
        <f t="shared" si="370"/>
        <v>0</v>
      </c>
      <c r="AJ731" s="148">
        <f t="shared" si="371"/>
        <v>0</v>
      </c>
      <c r="AK731" s="148">
        <f t="shared" si="372"/>
        <v>0</v>
      </c>
      <c r="AL731" s="148">
        <f t="shared" si="373"/>
        <v>0</v>
      </c>
      <c r="AM731" s="148">
        <f t="shared" si="374"/>
        <v>0</v>
      </c>
      <c r="AN731" s="148">
        <f t="shared" si="375"/>
        <v>0</v>
      </c>
      <c r="AO731" s="150"/>
      <c r="AP731" s="149" t="e">
        <f t="shared" si="376"/>
        <v>#DIV/0!</v>
      </c>
      <c r="AQ731" s="149" t="e">
        <f t="shared" si="377"/>
        <v>#DIV/0!</v>
      </c>
      <c r="AR731" s="149" t="e">
        <f t="shared" si="378"/>
        <v>#DIV/0!</v>
      </c>
      <c r="AS731" s="149" t="e">
        <f t="shared" si="379"/>
        <v>#DIV/0!</v>
      </c>
      <c r="AT731" s="149" t="e">
        <f t="shared" si="380"/>
        <v>#DIV/0!</v>
      </c>
      <c r="AU731" s="148">
        <f t="shared" si="381"/>
        <v>0</v>
      </c>
      <c r="AV731" s="149" t="e">
        <f t="shared" si="382"/>
        <v>#DIV/0!</v>
      </c>
      <c r="AW731" s="149" t="e">
        <f t="shared" si="383"/>
        <v>#DIV/0!</v>
      </c>
      <c r="AX731" s="149" t="e">
        <f t="shared" si="384"/>
        <v>#DIV/0!</v>
      </c>
      <c r="AY731" s="149" t="e">
        <f t="shared" si="385"/>
        <v>#DIV/0!</v>
      </c>
      <c r="AZ731" s="149" t="e">
        <f t="shared" si="386"/>
        <v>#DIV/0!</v>
      </c>
      <c r="BA731" s="148">
        <f t="shared" si="387"/>
        <v>0</v>
      </c>
      <c r="BB731" s="149" t="e">
        <f t="shared" si="388"/>
        <v>#DIV/0!</v>
      </c>
      <c r="BC731" s="149" t="e">
        <f t="shared" si="389"/>
        <v>#DIV/0!</v>
      </c>
      <c r="BD731" s="149" t="e">
        <f t="shared" si="390"/>
        <v>#DIV/0!</v>
      </c>
      <c r="BE731" s="149" t="e">
        <f t="shared" si="391"/>
        <v>#DIV/0!</v>
      </c>
      <c r="BF731" s="149" t="e">
        <f t="shared" si="392"/>
        <v>#DIV/0!</v>
      </c>
      <c r="BG731" s="148">
        <f t="shared" si="393"/>
        <v>0</v>
      </c>
      <c r="BH731" s="149" t="e">
        <f t="shared" si="394"/>
        <v>#DIV/0!</v>
      </c>
      <c r="BI731" s="149" t="e">
        <f t="shared" si="395"/>
        <v>#DIV/0!</v>
      </c>
      <c r="BJ731" s="149" t="e">
        <f t="shared" si="396"/>
        <v>#DIV/0!</v>
      </c>
      <c r="BK731" s="149" t="e">
        <f t="shared" si="397"/>
        <v>#DIV/0!</v>
      </c>
      <c r="BL731" s="149" t="e">
        <f t="shared" si="398"/>
        <v>#DIV/0!</v>
      </c>
      <c r="BM731" s="148">
        <f t="shared" si="399"/>
        <v>0</v>
      </c>
      <c r="BN731" s="149" t="e">
        <f t="shared" si="400"/>
        <v>#DIV/0!</v>
      </c>
      <c r="BO731" s="149" t="e">
        <f t="shared" si="401"/>
        <v>#DIV/0!</v>
      </c>
      <c r="BP731" s="149" t="e">
        <f t="shared" si="402"/>
        <v>#DIV/0!</v>
      </c>
      <c r="BQ731" s="149" t="e">
        <f t="shared" si="403"/>
        <v>#DIV/0!</v>
      </c>
      <c r="BR731" s="149" t="e">
        <f t="shared" si="404"/>
        <v>#DIV/0!</v>
      </c>
      <c r="BS731" s="148">
        <f t="shared" si="405"/>
        <v>0</v>
      </c>
      <c r="BT731" s="150"/>
      <c r="BU731" s="150" t="e">
        <f>VLOOKUP(I731,Lists!$D$2:$D$19,1,FALSE)</f>
        <v>#N/A</v>
      </c>
      <c r="BV731" s="150" t="e">
        <f>VLOOKUP($I731,Blends!$B$2:$B$115,1,FALSE)</f>
        <v>#N/A</v>
      </c>
      <c r="BW731" s="150"/>
      <c r="BX731" s="151">
        <f>ROUND(IF($I731="Other HFC Blend",(AA731*$L731*SUMIF(Lists!$E$2:$E$133,'Quarterly Information'!$K731,Exchange_Value)+AA731*$N731*SUMIF(Lists!$E$2:$E$133,'Quarterly Information'!$M731,Exchange_Value)+AA731*$P731*SUMIF(Lists!$E$2:$E$133,'Quarterly Information'!$O731,Exchange_Value)+AA731*$R731*SUMIF(Lists!$E$2:$E$133,'Quarterly Information'!$Q731,Exchange_Value)+AA731*$T731*SUMIF(Lists!$E$2:$E$133,'Quarterly Information'!$S731,Exchange_Value))/1000,AA731*SUMIF(Lists!$E$2:$E$133,$I731,Exchange_Value)/1000),1)</f>
        <v>0</v>
      </c>
      <c r="BY731" s="151">
        <f>ROUND(IF($I731="Other HFC Blend",(AB731*$L731*SUMIF(Lists!$E$2:$E$133,'Quarterly Information'!$K731,Exchange_Value)+AB731*$N731*SUMIF(Lists!$E$2:$E$133,'Quarterly Information'!$M731,Exchange_Value)+AB731*$P731*SUMIF(Lists!$E$2:$E$133,'Quarterly Information'!$O731,Exchange_Value)+AB731*$R731*SUMIF(Lists!$E$2:$E$133,'Quarterly Information'!$Q731,Exchange_Value)+AB731*$T731*SUMIF(Lists!$E$2:$E$133,'Quarterly Information'!$S731,Exchange_Value))/1000,AB731*SUMIF(Lists!$E$2:$E$133,$I731,Exchange_Value)/1000),1)</f>
        <v>0</v>
      </c>
      <c r="BZ731" s="151">
        <f>ROUND(IF($I731="Other HFC Blend",(AC731*$L731*SUMIF(Lists!$E$2:$E$133,'Quarterly Information'!$K731,Exchange_Value)+AC731*$N731*SUMIF(Lists!$E$2:$E$133,'Quarterly Information'!$M731,Exchange_Value)+AC731*$P731*SUMIF(Lists!$E$2:$E$133,'Quarterly Information'!$O731,Exchange_Value)+AC731*$R731*SUMIF(Lists!$E$2:$E$133,'Quarterly Information'!$Q731,Exchange_Value)+AC731*$T731*SUMIF(Lists!$E$2:$E$133,'Quarterly Information'!$S731,Exchange_Value))/1000,AC731*SUMIF(Lists!$E$2:$E$133,$I731,Exchange_Value)/1000),1)</f>
        <v>0</v>
      </c>
      <c r="CA731" s="151">
        <f>ROUND(IF($I731="Other HFC Blend",(AD731*$L731*SUMIF(Lists!$E$2:$E$133,'Quarterly Information'!$K731,Exchange_Value)+AD731*$N731*SUMIF(Lists!$E$2:$E$133,'Quarterly Information'!$M731,Exchange_Value)+AD731*$P731*SUMIF(Lists!$E$2:$E$133,'Quarterly Information'!$O731,Exchange_Value)+AD731*$R731*SUMIF(Lists!$E$2:$E$133,'Quarterly Information'!$Q731,Exchange_Value)+AD731*$T731*SUMIF(Lists!$E$2:$E$133,'Quarterly Information'!$S731,Exchange_Value))/1000,AD731*SUMIF(Lists!$E$2:$E$133,$I731,Exchange_Value)/1000),1)</f>
        <v>0</v>
      </c>
      <c r="CB731" s="151">
        <f>ROUND(IF($I731="Other HFC Blend",(AE731*$L731*SUMIF(Lists!$E$2:$E$133,'Quarterly Information'!$K731,Exchange_Value)+AE731*$N731*SUMIF(Lists!$E$2:$E$133,'Quarterly Information'!$M731,Exchange_Value)+AE731*$P731*SUMIF(Lists!$E$2:$E$133,'Quarterly Information'!$O731,Exchange_Value)+AE731*$R731*SUMIF(Lists!$E$2:$E$133,'Quarterly Information'!$Q731,Exchange_Value)+AE731*$T731*SUMIF(Lists!$E$2:$E$133,'Quarterly Information'!$S731,Exchange_Value))/1000,AE731*SUMIF(Lists!$E$2:$E$133,$I731,Exchange_Value)/1000),1)</f>
        <v>0</v>
      </c>
      <c r="CC731" s="151">
        <f>ROUND(IF($I731="Other HFC Blend",(AF731*$L731*SUMIF(Lists!$E$2:$E$133,'Quarterly Information'!$K731,Exchange_Value)+AF731*$N731*SUMIF(Lists!$E$2:$E$133,'Quarterly Information'!$M731,Exchange_Value)+AF731*$P731*SUMIF(Lists!$E$2:$E$133,'Quarterly Information'!$O731,Exchange_Value)+AF731*$R731*SUMIF(Lists!$E$2:$E$133,'Quarterly Information'!$Q731,Exchange_Value)+AF731*$T731*SUMIF(Lists!$E$2:$E$133,'Quarterly Information'!$S731,Exchange_Value))/1000,AF731*SUMIF(Lists!$E$2:$E$133,$I731,Exchange_Value)/1000),1)</f>
        <v>0</v>
      </c>
    </row>
    <row r="732" spans="1:81" ht="14.1">
      <c r="A732" s="18">
        <v>690</v>
      </c>
      <c r="B732" s="46" t="str">
        <f t="shared" si="406"/>
        <v/>
      </c>
      <c r="C732" s="72"/>
      <c r="D732" s="47"/>
      <c r="E732" s="81"/>
      <c r="F732" s="48"/>
      <c r="G732" s="49"/>
      <c r="H732" s="50"/>
      <c r="I732" s="48"/>
      <c r="J732" s="104"/>
      <c r="K732" s="109"/>
      <c r="L732" s="51"/>
      <c r="M732" s="48"/>
      <c r="N732" s="51"/>
      <c r="O732" s="48"/>
      <c r="P732" s="51"/>
      <c r="Q732" s="69"/>
      <c r="R732" s="51"/>
      <c r="S732" s="69"/>
      <c r="T732" s="110"/>
      <c r="U732" s="107"/>
      <c r="V732" s="48"/>
      <c r="W732" s="52"/>
      <c r="X732" s="48"/>
      <c r="Y732" s="116"/>
      <c r="Z732" s="133"/>
      <c r="AA732" s="131"/>
      <c r="AB732" s="76"/>
      <c r="AC732" s="76"/>
      <c r="AD732" s="76"/>
      <c r="AE732" s="76"/>
      <c r="AF732" s="76"/>
      <c r="AG732" s="145"/>
      <c r="AH732"/>
      <c r="AI732" s="148">
        <f t="shared" si="370"/>
        <v>0</v>
      </c>
      <c r="AJ732" s="148">
        <f t="shared" si="371"/>
        <v>0</v>
      </c>
      <c r="AK732" s="148">
        <f t="shared" si="372"/>
        <v>0</v>
      </c>
      <c r="AL732" s="148">
        <f t="shared" si="373"/>
        <v>0</v>
      </c>
      <c r="AM732" s="148">
        <f t="shared" si="374"/>
        <v>0</v>
      </c>
      <c r="AN732" s="148">
        <f t="shared" si="375"/>
        <v>0</v>
      </c>
      <c r="AO732" s="150"/>
      <c r="AP732" s="149" t="e">
        <f t="shared" si="376"/>
        <v>#DIV/0!</v>
      </c>
      <c r="AQ732" s="149" t="e">
        <f t="shared" si="377"/>
        <v>#DIV/0!</v>
      </c>
      <c r="AR732" s="149" t="e">
        <f t="shared" si="378"/>
        <v>#DIV/0!</v>
      </c>
      <c r="AS732" s="149" t="e">
        <f t="shared" si="379"/>
        <v>#DIV/0!</v>
      </c>
      <c r="AT732" s="149" t="e">
        <f t="shared" si="380"/>
        <v>#DIV/0!</v>
      </c>
      <c r="AU732" s="148">
        <f t="shared" si="381"/>
        <v>0</v>
      </c>
      <c r="AV732" s="149" t="e">
        <f t="shared" si="382"/>
        <v>#DIV/0!</v>
      </c>
      <c r="AW732" s="149" t="e">
        <f t="shared" si="383"/>
        <v>#DIV/0!</v>
      </c>
      <c r="AX732" s="149" t="e">
        <f t="shared" si="384"/>
        <v>#DIV/0!</v>
      </c>
      <c r="AY732" s="149" t="e">
        <f t="shared" si="385"/>
        <v>#DIV/0!</v>
      </c>
      <c r="AZ732" s="149" t="e">
        <f t="shared" si="386"/>
        <v>#DIV/0!</v>
      </c>
      <c r="BA732" s="148">
        <f t="shared" si="387"/>
        <v>0</v>
      </c>
      <c r="BB732" s="149" t="e">
        <f t="shared" si="388"/>
        <v>#DIV/0!</v>
      </c>
      <c r="BC732" s="149" t="e">
        <f t="shared" si="389"/>
        <v>#DIV/0!</v>
      </c>
      <c r="BD732" s="149" t="e">
        <f t="shared" si="390"/>
        <v>#DIV/0!</v>
      </c>
      <c r="BE732" s="149" t="e">
        <f t="shared" si="391"/>
        <v>#DIV/0!</v>
      </c>
      <c r="BF732" s="149" t="e">
        <f t="shared" si="392"/>
        <v>#DIV/0!</v>
      </c>
      <c r="BG732" s="148">
        <f t="shared" si="393"/>
        <v>0</v>
      </c>
      <c r="BH732" s="149" t="e">
        <f t="shared" si="394"/>
        <v>#DIV/0!</v>
      </c>
      <c r="BI732" s="149" t="e">
        <f t="shared" si="395"/>
        <v>#DIV/0!</v>
      </c>
      <c r="BJ732" s="149" t="e">
        <f t="shared" si="396"/>
        <v>#DIV/0!</v>
      </c>
      <c r="BK732" s="149" t="e">
        <f t="shared" si="397"/>
        <v>#DIV/0!</v>
      </c>
      <c r="BL732" s="149" t="e">
        <f t="shared" si="398"/>
        <v>#DIV/0!</v>
      </c>
      <c r="BM732" s="148">
        <f t="shared" si="399"/>
        <v>0</v>
      </c>
      <c r="BN732" s="149" t="e">
        <f t="shared" si="400"/>
        <v>#DIV/0!</v>
      </c>
      <c r="BO732" s="149" t="e">
        <f t="shared" si="401"/>
        <v>#DIV/0!</v>
      </c>
      <c r="BP732" s="149" t="e">
        <f t="shared" si="402"/>
        <v>#DIV/0!</v>
      </c>
      <c r="BQ732" s="149" t="e">
        <f t="shared" si="403"/>
        <v>#DIV/0!</v>
      </c>
      <c r="BR732" s="149" t="e">
        <f t="shared" si="404"/>
        <v>#DIV/0!</v>
      </c>
      <c r="BS732" s="148">
        <f t="shared" si="405"/>
        <v>0</v>
      </c>
      <c r="BT732" s="150"/>
      <c r="BU732" s="150" t="e">
        <f>VLOOKUP(I732,Lists!$D$2:$D$19,1,FALSE)</f>
        <v>#N/A</v>
      </c>
      <c r="BV732" s="150" t="e">
        <f>VLOOKUP($I732,Blends!$B$2:$B$115,1,FALSE)</f>
        <v>#N/A</v>
      </c>
      <c r="BW732" s="150"/>
      <c r="BX732" s="151">
        <f>ROUND(IF($I732="Other HFC Blend",(AA732*$L732*SUMIF(Lists!$E$2:$E$133,'Quarterly Information'!$K732,Exchange_Value)+AA732*$N732*SUMIF(Lists!$E$2:$E$133,'Quarterly Information'!$M732,Exchange_Value)+AA732*$P732*SUMIF(Lists!$E$2:$E$133,'Quarterly Information'!$O732,Exchange_Value)+AA732*$R732*SUMIF(Lists!$E$2:$E$133,'Quarterly Information'!$Q732,Exchange_Value)+AA732*$T732*SUMIF(Lists!$E$2:$E$133,'Quarterly Information'!$S732,Exchange_Value))/1000,AA732*SUMIF(Lists!$E$2:$E$133,$I732,Exchange_Value)/1000),1)</f>
        <v>0</v>
      </c>
      <c r="BY732" s="151">
        <f>ROUND(IF($I732="Other HFC Blend",(AB732*$L732*SUMIF(Lists!$E$2:$E$133,'Quarterly Information'!$K732,Exchange_Value)+AB732*$N732*SUMIF(Lists!$E$2:$E$133,'Quarterly Information'!$M732,Exchange_Value)+AB732*$P732*SUMIF(Lists!$E$2:$E$133,'Quarterly Information'!$O732,Exchange_Value)+AB732*$R732*SUMIF(Lists!$E$2:$E$133,'Quarterly Information'!$Q732,Exchange_Value)+AB732*$T732*SUMIF(Lists!$E$2:$E$133,'Quarterly Information'!$S732,Exchange_Value))/1000,AB732*SUMIF(Lists!$E$2:$E$133,$I732,Exchange_Value)/1000),1)</f>
        <v>0</v>
      </c>
      <c r="BZ732" s="151">
        <f>ROUND(IF($I732="Other HFC Blend",(AC732*$L732*SUMIF(Lists!$E$2:$E$133,'Quarterly Information'!$K732,Exchange_Value)+AC732*$N732*SUMIF(Lists!$E$2:$E$133,'Quarterly Information'!$M732,Exchange_Value)+AC732*$P732*SUMIF(Lists!$E$2:$E$133,'Quarterly Information'!$O732,Exchange_Value)+AC732*$R732*SUMIF(Lists!$E$2:$E$133,'Quarterly Information'!$Q732,Exchange_Value)+AC732*$T732*SUMIF(Lists!$E$2:$E$133,'Quarterly Information'!$S732,Exchange_Value))/1000,AC732*SUMIF(Lists!$E$2:$E$133,$I732,Exchange_Value)/1000),1)</f>
        <v>0</v>
      </c>
      <c r="CA732" s="151">
        <f>ROUND(IF($I732="Other HFC Blend",(AD732*$L732*SUMIF(Lists!$E$2:$E$133,'Quarterly Information'!$K732,Exchange_Value)+AD732*$N732*SUMIF(Lists!$E$2:$E$133,'Quarterly Information'!$M732,Exchange_Value)+AD732*$P732*SUMIF(Lists!$E$2:$E$133,'Quarterly Information'!$O732,Exchange_Value)+AD732*$R732*SUMIF(Lists!$E$2:$E$133,'Quarterly Information'!$Q732,Exchange_Value)+AD732*$T732*SUMIF(Lists!$E$2:$E$133,'Quarterly Information'!$S732,Exchange_Value))/1000,AD732*SUMIF(Lists!$E$2:$E$133,$I732,Exchange_Value)/1000),1)</f>
        <v>0</v>
      </c>
      <c r="CB732" s="151">
        <f>ROUND(IF($I732="Other HFC Blend",(AE732*$L732*SUMIF(Lists!$E$2:$E$133,'Quarterly Information'!$K732,Exchange_Value)+AE732*$N732*SUMIF(Lists!$E$2:$E$133,'Quarterly Information'!$M732,Exchange_Value)+AE732*$P732*SUMIF(Lists!$E$2:$E$133,'Quarterly Information'!$O732,Exchange_Value)+AE732*$R732*SUMIF(Lists!$E$2:$E$133,'Quarterly Information'!$Q732,Exchange_Value)+AE732*$T732*SUMIF(Lists!$E$2:$E$133,'Quarterly Information'!$S732,Exchange_Value))/1000,AE732*SUMIF(Lists!$E$2:$E$133,$I732,Exchange_Value)/1000),1)</f>
        <v>0</v>
      </c>
      <c r="CC732" s="151">
        <f>ROUND(IF($I732="Other HFC Blend",(AF732*$L732*SUMIF(Lists!$E$2:$E$133,'Quarterly Information'!$K732,Exchange_Value)+AF732*$N732*SUMIF(Lists!$E$2:$E$133,'Quarterly Information'!$M732,Exchange_Value)+AF732*$P732*SUMIF(Lists!$E$2:$E$133,'Quarterly Information'!$O732,Exchange_Value)+AF732*$R732*SUMIF(Lists!$E$2:$E$133,'Quarterly Information'!$Q732,Exchange_Value)+AF732*$T732*SUMIF(Lists!$E$2:$E$133,'Quarterly Information'!$S732,Exchange_Value))/1000,AF732*SUMIF(Lists!$E$2:$E$133,$I732,Exchange_Value)/1000),1)</f>
        <v>0</v>
      </c>
    </row>
    <row r="733" spans="1:81" ht="14.1">
      <c r="A733" s="18">
        <v>691</v>
      </c>
      <c r="B733" s="46" t="str">
        <f t="shared" si="406"/>
        <v/>
      </c>
      <c r="C733" s="72"/>
      <c r="D733" s="47"/>
      <c r="E733" s="81"/>
      <c r="F733" s="48"/>
      <c r="G733" s="49"/>
      <c r="H733" s="50"/>
      <c r="I733" s="48"/>
      <c r="J733" s="104"/>
      <c r="K733" s="109"/>
      <c r="L733" s="51"/>
      <c r="M733" s="48"/>
      <c r="N733" s="51"/>
      <c r="O733" s="48"/>
      <c r="P733" s="51"/>
      <c r="Q733" s="69"/>
      <c r="R733" s="51"/>
      <c r="S733" s="69"/>
      <c r="T733" s="110"/>
      <c r="U733" s="107"/>
      <c r="V733" s="48"/>
      <c r="W733" s="52"/>
      <c r="X733" s="48"/>
      <c r="Y733" s="116"/>
      <c r="Z733" s="133"/>
      <c r="AA733" s="131"/>
      <c r="AB733" s="76"/>
      <c r="AC733" s="76"/>
      <c r="AD733" s="76"/>
      <c r="AE733" s="76"/>
      <c r="AF733" s="76"/>
      <c r="AG733" s="145"/>
      <c r="AH733"/>
      <c r="AI733" s="148">
        <f t="shared" si="370"/>
        <v>0</v>
      </c>
      <c r="AJ733" s="148">
        <f t="shared" si="371"/>
        <v>0</v>
      </c>
      <c r="AK733" s="148">
        <f t="shared" si="372"/>
        <v>0</v>
      </c>
      <c r="AL733" s="148">
        <f t="shared" si="373"/>
        <v>0</v>
      </c>
      <c r="AM733" s="148">
        <f t="shared" si="374"/>
        <v>0</v>
      </c>
      <c r="AN733" s="148">
        <f t="shared" si="375"/>
        <v>0</v>
      </c>
      <c r="AO733" s="150"/>
      <c r="AP733" s="149" t="e">
        <f t="shared" si="376"/>
        <v>#DIV/0!</v>
      </c>
      <c r="AQ733" s="149" t="e">
        <f t="shared" si="377"/>
        <v>#DIV/0!</v>
      </c>
      <c r="AR733" s="149" t="e">
        <f t="shared" si="378"/>
        <v>#DIV/0!</v>
      </c>
      <c r="AS733" s="149" t="e">
        <f t="shared" si="379"/>
        <v>#DIV/0!</v>
      </c>
      <c r="AT733" s="149" t="e">
        <f t="shared" si="380"/>
        <v>#DIV/0!</v>
      </c>
      <c r="AU733" s="148">
        <f t="shared" si="381"/>
        <v>0</v>
      </c>
      <c r="AV733" s="149" t="e">
        <f t="shared" si="382"/>
        <v>#DIV/0!</v>
      </c>
      <c r="AW733" s="149" t="e">
        <f t="shared" si="383"/>
        <v>#DIV/0!</v>
      </c>
      <c r="AX733" s="149" t="e">
        <f t="shared" si="384"/>
        <v>#DIV/0!</v>
      </c>
      <c r="AY733" s="149" t="e">
        <f t="shared" si="385"/>
        <v>#DIV/0!</v>
      </c>
      <c r="AZ733" s="149" t="e">
        <f t="shared" si="386"/>
        <v>#DIV/0!</v>
      </c>
      <c r="BA733" s="148">
        <f t="shared" si="387"/>
        <v>0</v>
      </c>
      <c r="BB733" s="149" t="e">
        <f t="shared" si="388"/>
        <v>#DIV/0!</v>
      </c>
      <c r="BC733" s="149" t="e">
        <f t="shared" si="389"/>
        <v>#DIV/0!</v>
      </c>
      <c r="BD733" s="149" t="e">
        <f t="shared" si="390"/>
        <v>#DIV/0!</v>
      </c>
      <c r="BE733" s="149" t="e">
        <f t="shared" si="391"/>
        <v>#DIV/0!</v>
      </c>
      <c r="BF733" s="149" t="e">
        <f t="shared" si="392"/>
        <v>#DIV/0!</v>
      </c>
      <c r="BG733" s="148">
        <f t="shared" si="393"/>
        <v>0</v>
      </c>
      <c r="BH733" s="149" t="e">
        <f t="shared" si="394"/>
        <v>#DIV/0!</v>
      </c>
      <c r="BI733" s="149" t="e">
        <f t="shared" si="395"/>
        <v>#DIV/0!</v>
      </c>
      <c r="BJ733" s="149" t="e">
        <f t="shared" si="396"/>
        <v>#DIV/0!</v>
      </c>
      <c r="BK733" s="149" t="e">
        <f t="shared" si="397"/>
        <v>#DIV/0!</v>
      </c>
      <c r="BL733" s="149" t="e">
        <f t="shared" si="398"/>
        <v>#DIV/0!</v>
      </c>
      <c r="BM733" s="148">
        <f t="shared" si="399"/>
        <v>0</v>
      </c>
      <c r="BN733" s="149" t="e">
        <f t="shared" si="400"/>
        <v>#DIV/0!</v>
      </c>
      <c r="BO733" s="149" t="e">
        <f t="shared" si="401"/>
        <v>#DIV/0!</v>
      </c>
      <c r="BP733" s="149" t="e">
        <f t="shared" si="402"/>
        <v>#DIV/0!</v>
      </c>
      <c r="BQ733" s="149" t="e">
        <f t="shared" si="403"/>
        <v>#DIV/0!</v>
      </c>
      <c r="BR733" s="149" t="e">
        <f t="shared" si="404"/>
        <v>#DIV/0!</v>
      </c>
      <c r="BS733" s="148">
        <f t="shared" si="405"/>
        <v>0</v>
      </c>
      <c r="BT733" s="150"/>
      <c r="BU733" s="150" t="e">
        <f>VLOOKUP(I733,Lists!$D$2:$D$19,1,FALSE)</f>
        <v>#N/A</v>
      </c>
      <c r="BV733" s="150" t="e">
        <f>VLOOKUP($I733,Blends!$B$2:$B$115,1,FALSE)</f>
        <v>#N/A</v>
      </c>
      <c r="BW733" s="150"/>
      <c r="BX733" s="151">
        <f>ROUND(IF($I733="Other HFC Blend",(AA733*$L733*SUMIF(Lists!$E$2:$E$133,'Quarterly Information'!$K733,Exchange_Value)+AA733*$N733*SUMIF(Lists!$E$2:$E$133,'Quarterly Information'!$M733,Exchange_Value)+AA733*$P733*SUMIF(Lists!$E$2:$E$133,'Quarterly Information'!$O733,Exchange_Value)+AA733*$R733*SUMIF(Lists!$E$2:$E$133,'Quarterly Information'!$Q733,Exchange_Value)+AA733*$T733*SUMIF(Lists!$E$2:$E$133,'Quarterly Information'!$S733,Exchange_Value))/1000,AA733*SUMIF(Lists!$E$2:$E$133,$I733,Exchange_Value)/1000),1)</f>
        <v>0</v>
      </c>
      <c r="BY733" s="151">
        <f>ROUND(IF($I733="Other HFC Blend",(AB733*$L733*SUMIF(Lists!$E$2:$E$133,'Quarterly Information'!$K733,Exchange_Value)+AB733*$N733*SUMIF(Lists!$E$2:$E$133,'Quarterly Information'!$M733,Exchange_Value)+AB733*$P733*SUMIF(Lists!$E$2:$E$133,'Quarterly Information'!$O733,Exchange_Value)+AB733*$R733*SUMIF(Lists!$E$2:$E$133,'Quarterly Information'!$Q733,Exchange_Value)+AB733*$T733*SUMIF(Lists!$E$2:$E$133,'Quarterly Information'!$S733,Exchange_Value))/1000,AB733*SUMIF(Lists!$E$2:$E$133,$I733,Exchange_Value)/1000),1)</f>
        <v>0</v>
      </c>
      <c r="BZ733" s="151">
        <f>ROUND(IF($I733="Other HFC Blend",(AC733*$L733*SUMIF(Lists!$E$2:$E$133,'Quarterly Information'!$K733,Exchange_Value)+AC733*$N733*SUMIF(Lists!$E$2:$E$133,'Quarterly Information'!$M733,Exchange_Value)+AC733*$P733*SUMIF(Lists!$E$2:$E$133,'Quarterly Information'!$O733,Exchange_Value)+AC733*$R733*SUMIF(Lists!$E$2:$E$133,'Quarterly Information'!$Q733,Exchange_Value)+AC733*$T733*SUMIF(Lists!$E$2:$E$133,'Quarterly Information'!$S733,Exchange_Value))/1000,AC733*SUMIF(Lists!$E$2:$E$133,$I733,Exchange_Value)/1000),1)</f>
        <v>0</v>
      </c>
      <c r="CA733" s="151">
        <f>ROUND(IF($I733="Other HFC Blend",(AD733*$L733*SUMIF(Lists!$E$2:$E$133,'Quarterly Information'!$K733,Exchange_Value)+AD733*$N733*SUMIF(Lists!$E$2:$E$133,'Quarterly Information'!$M733,Exchange_Value)+AD733*$P733*SUMIF(Lists!$E$2:$E$133,'Quarterly Information'!$O733,Exchange_Value)+AD733*$R733*SUMIF(Lists!$E$2:$E$133,'Quarterly Information'!$Q733,Exchange_Value)+AD733*$T733*SUMIF(Lists!$E$2:$E$133,'Quarterly Information'!$S733,Exchange_Value))/1000,AD733*SUMIF(Lists!$E$2:$E$133,$I733,Exchange_Value)/1000),1)</f>
        <v>0</v>
      </c>
      <c r="CB733" s="151">
        <f>ROUND(IF($I733="Other HFC Blend",(AE733*$L733*SUMIF(Lists!$E$2:$E$133,'Quarterly Information'!$K733,Exchange_Value)+AE733*$N733*SUMIF(Lists!$E$2:$E$133,'Quarterly Information'!$M733,Exchange_Value)+AE733*$P733*SUMIF(Lists!$E$2:$E$133,'Quarterly Information'!$O733,Exchange_Value)+AE733*$R733*SUMIF(Lists!$E$2:$E$133,'Quarterly Information'!$Q733,Exchange_Value)+AE733*$T733*SUMIF(Lists!$E$2:$E$133,'Quarterly Information'!$S733,Exchange_Value))/1000,AE733*SUMIF(Lists!$E$2:$E$133,$I733,Exchange_Value)/1000),1)</f>
        <v>0</v>
      </c>
      <c r="CC733" s="151">
        <f>ROUND(IF($I733="Other HFC Blend",(AF733*$L733*SUMIF(Lists!$E$2:$E$133,'Quarterly Information'!$K733,Exchange_Value)+AF733*$N733*SUMIF(Lists!$E$2:$E$133,'Quarterly Information'!$M733,Exchange_Value)+AF733*$P733*SUMIF(Lists!$E$2:$E$133,'Quarterly Information'!$O733,Exchange_Value)+AF733*$R733*SUMIF(Lists!$E$2:$E$133,'Quarterly Information'!$Q733,Exchange_Value)+AF733*$T733*SUMIF(Lists!$E$2:$E$133,'Quarterly Information'!$S733,Exchange_Value))/1000,AF733*SUMIF(Lists!$E$2:$E$133,$I733,Exchange_Value)/1000),1)</f>
        <v>0</v>
      </c>
    </row>
    <row r="734" spans="1:81" ht="14.1">
      <c r="A734" s="18">
        <v>692</v>
      </c>
      <c r="B734" s="46" t="str">
        <f t="shared" si="406"/>
        <v/>
      </c>
      <c r="C734" s="72"/>
      <c r="D734" s="47"/>
      <c r="E734" s="81"/>
      <c r="F734" s="48"/>
      <c r="G734" s="49"/>
      <c r="H734" s="50"/>
      <c r="I734" s="48"/>
      <c r="J734" s="104"/>
      <c r="K734" s="109"/>
      <c r="L734" s="51"/>
      <c r="M734" s="48"/>
      <c r="N734" s="51"/>
      <c r="O734" s="48"/>
      <c r="P734" s="51"/>
      <c r="Q734" s="69"/>
      <c r="R734" s="51"/>
      <c r="S734" s="69"/>
      <c r="T734" s="110"/>
      <c r="U734" s="107"/>
      <c r="V734" s="48"/>
      <c r="W734" s="52"/>
      <c r="X734" s="48"/>
      <c r="Y734" s="116"/>
      <c r="Z734" s="133"/>
      <c r="AA734" s="131"/>
      <c r="AB734" s="76"/>
      <c r="AC734" s="76"/>
      <c r="AD734" s="76"/>
      <c r="AE734" s="76"/>
      <c r="AF734" s="76"/>
      <c r="AG734" s="145"/>
      <c r="AH734"/>
      <c r="AI734" s="148">
        <f t="shared" si="370"/>
        <v>0</v>
      </c>
      <c r="AJ734" s="148">
        <f t="shared" si="371"/>
        <v>0</v>
      </c>
      <c r="AK734" s="148">
        <f t="shared" si="372"/>
        <v>0</v>
      </c>
      <c r="AL734" s="148">
        <f t="shared" si="373"/>
        <v>0</v>
      </c>
      <c r="AM734" s="148">
        <f t="shared" si="374"/>
        <v>0</v>
      </c>
      <c r="AN734" s="148">
        <f t="shared" si="375"/>
        <v>0</v>
      </c>
      <c r="AO734" s="150"/>
      <c r="AP734" s="149" t="e">
        <f t="shared" si="376"/>
        <v>#DIV/0!</v>
      </c>
      <c r="AQ734" s="149" t="e">
        <f t="shared" si="377"/>
        <v>#DIV/0!</v>
      </c>
      <c r="AR734" s="149" t="e">
        <f t="shared" si="378"/>
        <v>#DIV/0!</v>
      </c>
      <c r="AS734" s="149" t="e">
        <f t="shared" si="379"/>
        <v>#DIV/0!</v>
      </c>
      <c r="AT734" s="149" t="e">
        <f t="shared" si="380"/>
        <v>#DIV/0!</v>
      </c>
      <c r="AU734" s="148">
        <f t="shared" si="381"/>
        <v>0</v>
      </c>
      <c r="AV734" s="149" t="e">
        <f t="shared" si="382"/>
        <v>#DIV/0!</v>
      </c>
      <c r="AW734" s="149" t="e">
        <f t="shared" si="383"/>
        <v>#DIV/0!</v>
      </c>
      <c r="AX734" s="149" t="e">
        <f t="shared" si="384"/>
        <v>#DIV/0!</v>
      </c>
      <c r="AY734" s="149" t="e">
        <f t="shared" si="385"/>
        <v>#DIV/0!</v>
      </c>
      <c r="AZ734" s="149" t="e">
        <f t="shared" si="386"/>
        <v>#DIV/0!</v>
      </c>
      <c r="BA734" s="148">
        <f t="shared" si="387"/>
        <v>0</v>
      </c>
      <c r="BB734" s="149" t="e">
        <f t="shared" si="388"/>
        <v>#DIV/0!</v>
      </c>
      <c r="BC734" s="149" t="e">
        <f t="shared" si="389"/>
        <v>#DIV/0!</v>
      </c>
      <c r="BD734" s="149" t="e">
        <f t="shared" si="390"/>
        <v>#DIV/0!</v>
      </c>
      <c r="BE734" s="149" t="e">
        <f t="shared" si="391"/>
        <v>#DIV/0!</v>
      </c>
      <c r="BF734" s="149" t="e">
        <f t="shared" si="392"/>
        <v>#DIV/0!</v>
      </c>
      <c r="BG734" s="148">
        <f t="shared" si="393"/>
        <v>0</v>
      </c>
      <c r="BH734" s="149" t="e">
        <f t="shared" si="394"/>
        <v>#DIV/0!</v>
      </c>
      <c r="BI734" s="149" t="e">
        <f t="shared" si="395"/>
        <v>#DIV/0!</v>
      </c>
      <c r="BJ734" s="149" t="e">
        <f t="shared" si="396"/>
        <v>#DIV/0!</v>
      </c>
      <c r="BK734" s="149" t="e">
        <f t="shared" si="397"/>
        <v>#DIV/0!</v>
      </c>
      <c r="BL734" s="149" t="e">
        <f t="shared" si="398"/>
        <v>#DIV/0!</v>
      </c>
      <c r="BM734" s="148">
        <f t="shared" si="399"/>
        <v>0</v>
      </c>
      <c r="BN734" s="149" t="e">
        <f t="shared" si="400"/>
        <v>#DIV/0!</v>
      </c>
      <c r="BO734" s="149" t="e">
        <f t="shared" si="401"/>
        <v>#DIV/0!</v>
      </c>
      <c r="BP734" s="149" t="e">
        <f t="shared" si="402"/>
        <v>#DIV/0!</v>
      </c>
      <c r="BQ734" s="149" t="e">
        <f t="shared" si="403"/>
        <v>#DIV/0!</v>
      </c>
      <c r="BR734" s="149" t="e">
        <f t="shared" si="404"/>
        <v>#DIV/0!</v>
      </c>
      <c r="BS734" s="148">
        <f t="shared" si="405"/>
        <v>0</v>
      </c>
      <c r="BT734" s="150"/>
      <c r="BU734" s="150" t="e">
        <f>VLOOKUP(I734,Lists!$D$2:$D$19,1,FALSE)</f>
        <v>#N/A</v>
      </c>
      <c r="BV734" s="150" t="e">
        <f>VLOOKUP($I734,Blends!$B$2:$B$115,1,FALSE)</f>
        <v>#N/A</v>
      </c>
      <c r="BW734" s="150"/>
      <c r="BX734" s="151">
        <f>ROUND(IF($I734="Other HFC Blend",(AA734*$L734*SUMIF(Lists!$E$2:$E$133,'Quarterly Information'!$K734,Exchange_Value)+AA734*$N734*SUMIF(Lists!$E$2:$E$133,'Quarterly Information'!$M734,Exchange_Value)+AA734*$P734*SUMIF(Lists!$E$2:$E$133,'Quarterly Information'!$O734,Exchange_Value)+AA734*$R734*SUMIF(Lists!$E$2:$E$133,'Quarterly Information'!$Q734,Exchange_Value)+AA734*$T734*SUMIF(Lists!$E$2:$E$133,'Quarterly Information'!$S734,Exchange_Value))/1000,AA734*SUMIF(Lists!$E$2:$E$133,$I734,Exchange_Value)/1000),1)</f>
        <v>0</v>
      </c>
      <c r="BY734" s="151">
        <f>ROUND(IF($I734="Other HFC Blend",(AB734*$L734*SUMIF(Lists!$E$2:$E$133,'Quarterly Information'!$K734,Exchange_Value)+AB734*$N734*SUMIF(Lists!$E$2:$E$133,'Quarterly Information'!$M734,Exchange_Value)+AB734*$P734*SUMIF(Lists!$E$2:$E$133,'Quarterly Information'!$O734,Exchange_Value)+AB734*$R734*SUMIF(Lists!$E$2:$E$133,'Quarterly Information'!$Q734,Exchange_Value)+AB734*$T734*SUMIF(Lists!$E$2:$E$133,'Quarterly Information'!$S734,Exchange_Value))/1000,AB734*SUMIF(Lists!$E$2:$E$133,$I734,Exchange_Value)/1000),1)</f>
        <v>0</v>
      </c>
      <c r="BZ734" s="151">
        <f>ROUND(IF($I734="Other HFC Blend",(AC734*$L734*SUMIF(Lists!$E$2:$E$133,'Quarterly Information'!$K734,Exchange_Value)+AC734*$N734*SUMIF(Lists!$E$2:$E$133,'Quarterly Information'!$M734,Exchange_Value)+AC734*$P734*SUMIF(Lists!$E$2:$E$133,'Quarterly Information'!$O734,Exchange_Value)+AC734*$R734*SUMIF(Lists!$E$2:$E$133,'Quarterly Information'!$Q734,Exchange_Value)+AC734*$T734*SUMIF(Lists!$E$2:$E$133,'Quarterly Information'!$S734,Exchange_Value))/1000,AC734*SUMIF(Lists!$E$2:$E$133,$I734,Exchange_Value)/1000),1)</f>
        <v>0</v>
      </c>
      <c r="CA734" s="151">
        <f>ROUND(IF($I734="Other HFC Blend",(AD734*$L734*SUMIF(Lists!$E$2:$E$133,'Quarterly Information'!$K734,Exchange_Value)+AD734*$N734*SUMIF(Lists!$E$2:$E$133,'Quarterly Information'!$M734,Exchange_Value)+AD734*$P734*SUMIF(Lists!$E$2:$E$133,'Quarterly Information'!$O734,Exchange_Value)+AD734*$R734*SUMIF(Lists!$E$2:$E$133,'Quarterly Information'!$Q734,Exchange_Value)+AD734*$T734*SUMIF(Lists!$E$2:$E$133,'Quarterly Information'!$S734,Exchange_Value))/1000,AD734*SUMIF(Lists!$E$2:$E$133,$I734,Exchange_Value)/1000),1)</f>
        <v>0</v>
      </c>
      <c r="CB734" s="151">
        <f>ROUND(IF($I734="Other HFC Blend",(AE734*$L734*SUMIF(Lists!$E$2:$E$133,'Quarterly Information'!$K734,Exchange_Value)+AE734*$N734*SUMIF(Lists!$E$2:$E$133,'Quarterly Information'!$M734,Exchange_Value)+AE734*$P734*SUMIF(Lists!$E$2:$E$133,'Quarterly Information'!$O734,Exchange_Value)+AE734*$R734*SUMIF(Lists!$E$2:$E$133,'Quarterly Information'!$Q734,Exchange_Value)+AE734*$T734*SUMIF(Lists!$E$2:$E$133,'Quarterly Information'!$S734,Exchange_Value))/1000,AE734*SUMIF(Lists!$E$2:$E$133,$I734,Exchange_Value)/1000),1)</f>
        <v>0</v>
      </c>
      <c r="CC734" s="151">
        <f>ROUND(IF($I734="Other HFC Blend",(AF734*$L734*SUMIF(Lists!$E$2:$E$133,'Quarterly Information'!$K734,Exchange_Value)+AF734*$N734*SUMIF(Lists!$E$2:$E$133,'Quarterly Information'!$M734,Exchange_Value)+AF734*$P734*SUMIF(Lists!$E$2:$E$133,'Quarterly Information'!$O734,Exchange_Value)+AF734*$R734*SUMIF(Lists!$E$2:$E$133,'Quarterly Information'!$Q734,Exchange_Value)+AF734*$T734*SUMIF(Lists!$E$2:$E$133,'Quarterly Information'!$S734,Exchange_Value))/1000,AF734*SUMIF(Lists!$E$2:$E$133,$I734,Exchange_Value)/1000),1)</f>
        <v>0</v>
      </c>
    </row>
    <row r="735" spans="1:81" ht="14.1">
      <c r="A735" s="18">
        <v>693</v>
      </c>
      <c r="B735" s="46" t="str">
        <f t="shared" si="406"/>
        <v/>
      </c>
      <c r="C735" s="72"/>
      <c r="D735" s="47"/>
      <c r="E735" s="81"/>
      <c r="F735" s="48"/>
      <c r="G735" s="49"/>
      <c r="H735" s="50"/>
      <c r="I735" s="48"/>
      <c r="J735" s="104"/>
      <c r="K735" s="109"/>
      <c r="L735" s="51"/>
      <c r="M735" s="48"/>
      <c r="N735" s="51"/>
      <c r="O735" s="48"/>
      <c r="P735" s="51"/>
      <c r="Q735" s="69"/>
      <c r="R735" s="51"/>
      <c r="S735" s="69"/>
      <c r="T735" s="110"/>
      <c r="U735" s="107"/>
      <c r="V735" s="48"/>
      <c r="W735" s="52"/>
      <c r="X735" s="48"/>
      <c r="Y735" s="116"/>
      <c r="Z735" s="133"/>
      <c r="AA735" s="131"/>
      <c r="AB735" s="76"/>
      <c r="AC735" s="76"/>
      <c r="AD735" s="76"/>
      <c r="AE735" s="76"/>
      <c r="AF735" s="76"/>
      <c r="AG735" s="145"/>
      <c r="AH735"/>
      <c r="AI735" s="148">
        <f t="shared" si="370"/>
        <v>0</v>
      </c>
      <c r="AJ735" s="148">
        <f t="shared" si="371"/>
        <v>0</v>
      </c>
      <c r="AK735" s="148">
        <f t="shared" si="372"/>
        <v>0</v>
      </c>
      <c r="AL735" s="148">
        <f t="shared" si="373"/>
        <v>0</v>
      </c>
      <c r="AM735" s="148">
        <f t="shared" si="374"/>
        <v>0</v>
      </c>
      <c r="AN735" s="148">
        <f t="shared" si="375"/>
        <v>0</v>
      </c>
      <c r="AO735" s="150"/>
      <c r="AP735" s="149" t="e">
        <f t="shared" si="376"/>
        <v>#DIV/0!</v>
      </c>
      <c r="AQ735" s="149" t="e">
        <f t="shared" si="377"/>
        <v>#DIV/0!</v>
      </c>
      <c r="AR735" s="149" t="e">
        <f t="shared" si="378"/>
        <v>#DIV/0!</v>
      </c>
      <c r="AS735" s="149" t="e">
        <f t="shared" si="379"/>
        <v>#DIV/0!</v>
      </c>
      <c r="AT735" s="149" t="e">
        <f t="shared" si="380"/>
        <v>#DIV/0!</v>
      </c>
      <c r="AU735" s="148">
        <f t="shared" si="381"/>
        <v>0</v>
      </c>
      <c r="AV735" s="149" t="e">
        <f t="shared" si="382"/>
        <v>#DIV/0!</v>
      </c>
      <c r="AW735" s="149" t="e">
        <f t="shared" si="383"/>
        <v>#DIV/0!</v>
      </c>
      <c r="AX735" s="149" t="e">
        <f t="shared" si="384"/>
        <v>#DIV/0!</v>
      </c>
      <c r="AY735" s="149" t="e">
        <f t="shared" si="385"/>
        <v>#DIV/0!</v>
      </c>
      <c r="AZ735" s="149" t="e">
        <f t="shared" si="386"/>
        <v>#DIV/0!</v>
      </c>
      <c r="BA735" s="148">
        <f t="shared" si="387"/>
        <v>0</v>
      </c>
      <c r="BB735" s="149" t="e">
        <f t="shared" si="388"/>
        <v>#DIV/0!</v>
      </c>
      <c r="BC735" s="149" t="e">
        <f t="shared" si="389"/>
        <v>#DIV/0!</v>
      </c>
      <c r="BD735" s="149" t="e">
        <f t="shared" si="390"/>
        <v>#DIV/0!</v>
      </c>
      <c r="BE735" s="149" t="e">
        <f t="shared" si="391"/>
        <v>#DIV/0!</v>
      </c>
      <c r="BF735" s="149" t="e">
        <f t="shared" si="392"/>
        <v>#DIV/0!</v>
      </c>
      <c r="BG735" s="148">
        <f t="shared" si="393"/>
        <v>0</v>
      </c>
      <c r="BH735" s="149" t="e">
        <f t="shared" si="394"/>
        <v>#DIV/0!</v>
      </c>
      <c r="BI735" s="149" t="e">
        <f t="shared" si="395"/>
        <v>#DIV/0!</v>
      </c>
      <c r="BJ735" s="149" t="e">
        <f t="shared" si="396"/>
        <v>#DIV/0!</v>
      </c>
      <c r="BK735" s="149" t="e">
        <f t="shared" si="397"/>
        <v>#DIV/0!</v>
      </c>
      <c r="BL735" s="149" t="e">
        <f t="shared" si="398"/>
        <v>#DIV/0!</v>
      </c>
      <c r="BM735" s="148">
        <f t="shared" si="399"/>
        <v>0</v>
      </c>
      <c r="BN735" s="149" t="e">
        <f t="shared" si="400"/>
        <v>#DIV/0!</v>
      </c>
      <c r="BO735" s="149" t="e">
        <f t="shared" si="401"/>
        <v>#DIV/0!</v>
      </c>
      <c r="BP735" s="149" t="e">
        <f t="shared" si="402"/>
        <v>#DIV/0!</v>
      </c>
      <c r="BQ735" s="149" t="e">
        <f t="shared" si="403"/>
        <v>#DIV/0!</v>
      </c>
      <c r="BR735" s="149" t="e">
        <f t="shared" si="404"/>
        <v>#DIV/0!</v>
      </c>
      <c r="BS735" s="148">
        <f t="shared" si="405"/>
        <v>0</v>
      </c>
      <c r="BT735" s="150"/>
      <c r="BU735" s="150" t="e">
        <f>VLOOKUP(I735,Lists!$D$2:$D$19,1,FALSE)</f>
        <v>#N/A</v>
      </c>
      <c r="BV735" s="150" t="e">
        <f>VLOOKUP($I735,Blends!$B$2:$B$115,1,FALSE)</f>
        <v>#N/A</v>
      </c>
      <c r="BW735" s="150"/>
      <c r="BX735" s="151">
        <f>ROUND(IF($I735="Other HFC Blend",(AA735*$L735*SUMIF(Lists!$E$2:$E$133,'Quarterly Information'!$K735,Exchange_Value)+AA735*$N735*SUMIF(Lists!$E$2:$E$133,'Quarterly Information'!$M735,Exchange_Value)+AA735*$P735*SUMIF(Lists!$E$2:$E$133,'Quarterly Information'!$O735,Exchange_Value)+AA735*$R735*SUMIF(Lists!$E$2:$E$133,'Quarterly Information'!$Q735,Exchange_Value)+AA735*$T735*SUMIF(Lists!$E$2:$E$133,'Quarterly Information'!$S735,Exchange_Value))/1000,AA735*SUMIF(Lists!$E$2:$E$133,$I735,Exchange_Value)/1000),1)</f>
        <v>0</v>
      </c>
      <c r="BY735" s="151">
        <f>ROUND(IF($I735="Other HFC Blend",(AB735*$L735*SUMIF(Lists!$E$2:$E$133,'Quarterly Information'!$K735,Exchange_Value)+AB735*$N735*SUMIF(Lists!$E$2:$E$133,'Quarterly Information'!$M735,Exchange_Value)+AB735*$P735*SUMIF(Lists!$E$2:$E$133,'Quarterly Information'!$O735,Exchange_Value)+AB735*$R735*SUMIF(Lists!$E$2:$E$133,'Quarterly Information'!$Q735,Exchange_Value)+AB735*$T735*SUMIF(Lists!$E$2:$E$133,'Quarterly Information'!$S735,Exchange_Value))/1000,AB735*SUMIF(Lists!$E$2:$E$133,$I735,Exchange_Value)/1000),1)</f>
        <v>0</v>
      </c>
      <c r="BZ735" s="151">
        <f>ROUND(IF($I735="Other HFC Blend",(AC735*$L735*SUMIF(Lists!$E$2:$E$133,'Quarterly Information'!$K735,Exchange_Value)+AC735*$N735*SUMIF(Lists!$E$2:$E$133,'Quarterly Information'!$M735,Exchange_Value)+AC735*$P735*SUMIF(Lists!$E$2:$E$133,'Quarterly Information'!$O735,Exchange_Value)+AC735*$R735*SUMIF(Lists!$E$2:$E$133,'Quarterly Information'!$Q735,Exchange_Value)+AC735*$T735*SUMIF(Lists!$E$2:$E$133,'Quarterly Information'!$S735,Exchange_Value))/1000,AC735*SUMIF(Lists!$E$2:$E$133,$I735,Exchange_Value)/1000),1)</f>
        <v>0</v>
      </c>
      <c r="CA735" s="151">
        <f>ROUND(IF($I735="Other HFC Blend",(AD735*$L735*SUMIF(Lists!$E$2:$E$133,'Quarterly Information'!$K735,Exchange_Value)+AD735*$N735*SUMIF(Lists!$E$2:$E$133,'Quarterly Information'!$M735,Exchange_Value)+AD735*$P735*SUMIF(Lists!$E$2:$E$133,'Quarterly Information'!$O735,Exchange_Value)+AD735*$R735*SUMIF(Lists!$E$2:$E$133,'Quarterly Information'!$Q735,Exchange_Value)+AD735*$T735*SUMIF(Lists!$E$2:$E$133,'Quarterly Information'!$S735,Exchange_Value))/1000,AD735*SUMIF(Lists!$E$2:$E$133,$I735,Exchange_Value)/1000),1)</f>
        <v>0</v>
      </c>
      <c r="CB735" s="151">
        <f>ROUND(IF($I735="Other HFC Blend",(AE735*$L735*SUMIF(Lists!$E$2:$E$133,'Quarterly Information'!$K735,Exchange_Value)+AE735*$N735*SUMIF(Lists!$E$2:$E$133,'Quarterly Information'!$M735,Exchange_Value)+AE735*$P735*SUMIF(Lists!$E$2:$E$133,'Quarterly Information'!$O735,Exchange_Value)+AE735*$R735*SUMIF(Lists!$E$2:$E$133,'Quarterly Information'!$Q735,Exchange_Value)+AE735*$T735*SUMIF(Lists!$E$2:$E$133,'Quarterly Information'!$S735,Exchange_Value))/1000,AE735*SUMIF(Lists!$E$2:$E$133,$I735,Exchange_Value)/1000),1)</f>
        <v>0</v>
      </c>
      <c r="CC735" s="151">
        <f>ROUND(IF($I735="Other HFC Blend",(AF735*$L735*SUMIF(Lists!$E$2:$E$133,'Quarterly Information'!$K735,Exchange_Value)+AF735*$N735*SUMIF(Lists!$E$2:$E$133,'Quarterly Information'!$M735,Exchange_Value)+AF735*$P735*SUMIF(Lists!$E$2:$E$133,'Quarterly Information'!$O735,Exchange_Value)+AF735*$R735*SUMIF(Lists!$E$2:$E$133,'Quarterly Information'!$Q735,Exchange_Value)+AF735*$T735*SUMIF(Lists!$E$2:$E$133,'Quarterly Information'!$S735,Exchange_Value))/1000,AF735*SUMIF(Lists!$E$2:$E$133,$I735,Exchange_Value)/1000),1)</f>
        <v>0</v>
      </c>
    </row>
    <row r="736" spans="1:81" ht="14.1">
      <c r="A736" s="18">
        <v>694</v>
      </c>
      <c r="B736" s="46" t="str">
        <f t="shared" si="406"/>
        <v/>
      </c>
      <c r="C736" s="72"/>
      <c r="D736" s="47"/>
      <c r="E736" s="81"/>
      <c r="F736" s="48"/>
      <c r="G736" s="49"/>
      <c r="H736" s="50"/>
      <c r="I736" s="48"/>
      <c r="J736" s="104"/>
      <c r="K736" s="109"/>
      <c r="L736" s="51"/>
      <c r="M736" s="48"/>
      <c r="N736" s="51"/>
      <c r="O736" s="48"/>
      <c r="P736" s="51"/>
      <c r="Q736" s="69"/>
      <c r="R736" s="51"/>
      <c r="S736" s="69"/>
      <c r="T736" s="110"/>
      <c r="U736" s="107"/>
      <c r="V736" s="48"/>
      <c r="W736" s="52"/>
      <c r="X736" s="48"/>
      <c r="Y736" s="116"/>
      <c r="Z736" s="133"/>
      <c r="AA736" s="131"/>
      <c r="AB736" s="76"/>
      <c r="AC736" s="76"/>
      <c r="AD736" s="76"/>
      <c r="AE736" s="76"/>
      <c r="AF736" s="76"/>
      <c r="AG736" s="145"/>
      <c r="AH736"/>
      <c r="AI736" s="148">
        <f t="shared" si="370"/>
        <v>0</v>
      </c>
      <c r="AJ736" s="148">
        <f t="shared" si="371"/>
        <v>0</v>
      </c>
      <c r="AK736" s="148">
        <f t="shared" si="372"/>
        <v>0</v>
      </c>
      <c r="AL736" s="148">
        <f t="shared" si="373"/>
        <v>0</v>
      </c>
      <c r="AM736" s="148">
        <f t="shared" si="374"/>
        <v>0</v>
      </c>
      <c r="AN736" s="148">
        <f t="shared" si="375"/>
        <v>0</v>
      </c>
      <c r="AO736" s="150"/>
      <c r="AP736" s="149" t="e">
        <f t="shared" si="376"/>
        <v>#DIV/0!</v>
      </c>
      <c r="AQ736" s="149" t="e">
        <f t="shared" si="377"/>
        <v>#DIV/0!</v>
      </c>
      <c r="AR736" s="149" t="e">
        <f t="shared" si="378"/>
        <v>#DIV/0!</v>
      </c>
      <c r="AS736" s="149" t="e">
        <f t="shared" si="379"/>
        <v>#DIV/0!</v>
      </c>
      <c r="AT736" s="149" t="e">
        <f t="shared" si="380"/>
        <v>#DIV/0!</v>
      </c>
      <c r="AU736" s="148">
        <f t="shared" si="381"/>
        <v>0</v>
      </c>
      <c r="AV736" s="149" t="e">
        <f t="shared" si="382"/>
        <v>#DIV/0!</v>
      </c>
      <c r="AW736" s="149" t="e">
        <f t="shared" si="383"/>
        <v>#DIV/0!</v>
      </c>
      <c r="AX736" s="149" t="e">
        <f t="shared" si="384"/>
        <v>#DIV/0!</v>
      </c>
      <c r="AY736" s="149" t="e">
        <f t="shared" si="385"/>
        <v>#DIV/0!</v>
      </c>
      <c r="AZ736" s="149" t="e">
        <f t="shared" si="386"/>
        <v>#DIV/0!</v>
      </c>
      <c r="BA736" s="148">
        <f t="shared" si="387"/>
        <v>0</v>
      </c>
      <c r="BB736" s="149" t="e">
        <f t="shared" si="388"/>
        <v>#DIV/0!</v>
      </c>
      <c r="BC736" s="149" t="e">
        <f t="shared" si="389"/>
        <v>#DIV/0!</v>
      </c>
      <c r="BD736" s="149" t="e">
        <f t="shared" si="390"/>
        <v>#DIV/0!</v>
      </c>
      <c r="BE736" s="149" t="e">
        <f t="shared" si="391"/>
        <v>#DIV/0!</v>
      </c>
      <c r="BF736" s="149" t="e">
        <f t="shared" si="392"/>
        <v>#DIV/0!</v>
      </c>
      <c r="BG736" s="148">
        <f t="shared" si="393"/>
        <v>0</v>
      </c>
      <c r="BH736" s="149" t="e">
        <f t="shared" si="394"/>
        <v>#DIV/0!</v>
      </c>
      <c r="BI736" s="149" t="e">
        <f t="shared" si="395"/>
        <v>#DIV/0!</v>
      </c>
      <c r="BJ736" s="149" t="e">
        <f t="shared" si="396"/>
        <v>#DIV/0!</v>
      </c>
      <c r="BK736" s="149" t="e">
        <f t="shared" si="397"/>
        <v>#DIV/0!</v>
      </c>
      <c r="BL736" s="149" t="e">
        <f t="shared" si="398"/>
        <v>#DIV/0!</v>
      </c>
      <c r="BM736" s="148">
        <f t="shared" si="399"/>
        <v>0</v>
      </c>
      <c r="BN736" s="149" t="e">
        <f t="shared" si="400"/>
        <v>#DIV/0!</v>
      </c>
      <c r="BO736" s="149" t="e">
        <f t="shared" si="401"/>
        <v>#DIV/0!</v>
      </c>
      <c r="BP736" s="149" t="e">
        <f t="shared" si="402"/>
        <v>#DIV/0!</v>
      </c>
      <c r="BQ736" s="149" t="e">
        <f t="shared" si="403"/>
        <v>#DIV/0!</v>
      </c>
      <c r="BR736" s="149" t="e">
        <f t="shared" si="404"/>
        <v>#DIV/0!</v>
      </c>
      <c r="BS736" s="148">
        <f t="shared" si="405"/>
        <v>0</v>
      </c>
      <c r="BT736" s="150"/>
      <c r="BU736" s="150" t="e">
        <f>VLOOKUP(I736,Lists!$D$2:$D$19,1,FALSE)</f>
        <v>#N/A</v>
      </c>
      <c r="BV736" s="150" t="e">
        <f>VLOOKUP($I736,Blends!$B$2:$B$115,1,FALSE)</f>
        <v>#N/A</v>
      </c>
      <c r="BW736" s="150"/>
      <c r="BX736" s="151">
        <f>ROUND(IF($I736="Other HFC Blend",(AA736*$L736*SUMIF(Lists!$E$2:$E$133,'Quarterly Information'!$K736,Exchange_Value)+AA736*$N736*SUMIF(Lists!$E$2:$E$133,'Quarterly Information'!$M736,Exchange_Value)+AA736*$P736*SUMIF(Lists!$E$2:$E$133,'Quarterly Information'!$O736,Exchange_Value)+AA736*$R736*SUMIF(Lists!$E$2:$E$133,'Quarterly Information'!$Q736,Exchange_Value)+AA736*$T736*SUMIF(Lists!$E$2:$E$133,'Quarterly Information'!$S736,Exchange_Value))/1000,AA736*SUMIF(Lists!$E$2:$E$133,$I736,Exchange_Value)/1000),1)</f>
        <v>0</v>
      </c>
      <c r="BY736" s="151">
        <f>ROUND(IF($I736="Other HFC Blend",(AB736*$L736*SUMIF(Lists!$E$2:$E$133,'Quarterly Information'!$K736,Exchange_Value)+AB736*$N736*SUMIF(Lists!$E$2:$E$133,'Quarterly Information'!$M736,Exchange_Value)+AB736*$P736*SUMIF(Lists!$E$2:$E$133,'Quarterly Information'!$O736,Exchange_Value)+AB736*$R736*SUMIF(Lists!$E$2:$E$133,'Quarterly Information'!$Q736,Exchange_Value)+AB736*$T736*SUMIF(Lists!$E$2:$E$133,'Quarterly Information'!$S736,Exchange_Value))/1000,AB736*SUMIF(Lists!$E$2:$E$133,$I736,Exchange_Value)/1000),1)</f>
        <v>0</v>
      </c>
      <c r="BZ736" s="151">
        <f>ROUND(IF($I736="Other HFC Blend",(AC736*$L736*SUMIF(Lists!$E$2:$E$133,'Quarterly Information'!$K736,Exchange_Value)+AC736*$N736*SUMIF(Lists!$E$2:$E$133,'Quarterly Information'!$M736,Exchange_Value)+AC736*$P736*SUMIF(Lists!$E$2:$E$133,'Quarterly Information'!$O736,Exchange_Value)+AC736*$R736*SUMIF(Lists!$E$2:$E$133,'Quarterly Information'!$Q736,Exchange_Value)+AC736*$T736*SUMIF(Lists!$E$2:$E$133,'Quarterly Information'!$S736,Exchange_Value))/1000,AC736*SUMIF(Lists!$E$2:$E$133,$I736,Exchange_Value)/1000),1)</f>
        <v>0</v>
      </c>
      <c r="CA736" s="151">
        <f>ROUND(IF($I736="Other HFC Blend",(AD736*$L736*SUMIF(Lists!$E$2:$E$133,'Quarterly Information'!$K736,Exchange_Value)+AD736*$N736*SUMIF(Lists!$E$2:$E$133,'Quarterly Information'!$M736,Exchange_Value)+AD736*$P736*SUMIF(Lists!$E$2:$E$133,'Quarterly Information'!$O736,Exchange_Value)+AD736*$R736*SUMIF(Lists!$E$2:$E$133,'Quarterly Information'!$Q736,Exchange_Value)+AD736*$T736*SUMIF(Lists!$E$2:$E$133,'Quarterly Information'!$S736,Exchange_Value))/1000,AD736*SUMIF(Lists!$E$2:$E$133,$I736,Exchange_Value)/1000),1)</f>
        <v>0</v>
      </c>
      <c r="CB736" s="151">
        <f>ROUND(IF($I736="Other HFC Blend",(AE736*$L736*SUMIF(Lists!$E$2:$E$133,'Quarterly Information'!$K736,Exchange_Value)+AE736*$N736*SUMIF(Lists!$E$2:$E$133,'Quarterly Information'!$M736,Exchange_Value)+AE736*$P736*SUMIF(Lists!$E$2:$E$133,'Quarterly Information'!$O736,Exchange_Value)+AE736*$R736*SUMIF(Lists!$E$2:$E$133,'Quarterly Information'!$Q736,Exchange_Value)+AE736*$T736*SUMIF(Lists!$E$2:$E$133,'Quarterly Information'!$S736,Exchange_Value))/1000,AE736*SUMIF(Lists!$E$2:$E$133,$I736,Exchange_Value)/1000),1)</f>
        <v>0</v>
      </c>
      <c r="CC736" s="151">
        <f>ROUND(IF($I736="Other HFC Blend",(AF736*$L736*SUMIF(Lists!$E$2:$E$133,'Quarterly Information'!$K736,Exchange_Value)+AF736*$N736*SUMIF(Lists!$E$2:$E$133,'Quarterly Information'!$M736,Exchange_Value)+AF736*$P736*SUMIF(Lists!$E$2:$E$133,'Quarterly Information'!$O736,Exchange_Value)+AF736*$R736*SUMIF(Lists!$E$2:$E$133,'Quarterly Information'!$Q736,Exchange_Value)+AF736*$T736*SUMIF(Lists!$E$2:$E$133,'Quarterly Information'!$S736,Exchange_Value))/1000,AF736*SUMIF(Lists!$E$2:$E$133,$I736,Exchange_Value)/1000),1)</f>
        <v>0</v>
      </c>
    </row>
    <row r="737" spans="1:81" ht="14.1">
      <c r="A737" s="18">
        <v>695</v>
      </c>
      <c r="B737" s="46" t="str">
        <f t="shared" si="406"/>
        <v/>
      </c>
      <c r="C737" s="72"/>
      <c r="D737" s="47"/>
      <c r="E737" s="81"/>
      <c r="F737" s="48"/>
      <c r="G737" s="49"/>
      <c r="H737" s="50"/>
      <c r="I737" s="48"/>
      <c r="J737" s="104"/>
      <c r="K737" s="109"/>
      <c r="L737" s="51"/>
      <c r="M737" s="48"/>
      <c r="N737" s="51"/>
      <c r="O737" s="48"/>
      <c r="P737" s="51"/>
      <c r="Q737" s="69"/>
      <c r="R737" s="51"/>
      <c r="S737" s="69"/>
      <c r="T737" s="110"/>
      <c r="U737" s="107"/>
      <c r="V737" s="48"/>
      <c r="W737" s="52"/>
      <c r="X737" s="48"/>
      <c r="Y737" s="116"/>
      <c r="Z737" s="133"/>
      <c r="AA737" s="131"/>
      <c r="AB737" s="76"/>
      <c r="AC737" s="76"/>
      <c r="AD737" s="76"/>
      <c r="AE737" s="76"/>
      <c r="AF737" s="76"/>
      <c r="AG737" s="145"/>
      <c r="AH737"/>
      <c r="AI737" s="148">
        <f t="shared" si="370"/>
        <v>0</v>
      </c>
      <c r="AJ737" s="148">
        <f t="shared" si="371"/>
        <v>0</v>
      </c>
      <c r="AK737" s="148">
        <f t="shared" si="372"/>
        <v>0</v>
      </c>
      <c r="AL737" s="148">
        <f t="shared" si="373"/>
        <v>0</v>
      </c>
      <c r="AM737" s="148">
        <f t="shared" si="374"/>
        <v>0</v>
      </c>
      <c r="AN737" s="148">
        <f t="shared" si="375"/>
        <v>0</v>
      </c>
      <c r="AO737" s="150"/>
      <c r="AP737" s="149" t="e">
        <f t="shared" si="376"/>
        <v>#DIV/0!</v>
      </c>
      <c r="AQ737" s="149" t="e">
        <f t="shared" si="377"/>
        <v>#DIV/0!</v>
      </c>
      <c r="AR737" s="149" t="e">
        <f t="shared" si="378"/>
        <v>#DIV/0!</v>
      </c>
      <c r="AS737" s="149" t="e">
        <f t="shared" si="379"/>
        <v>#DIV/0!</v>
      </c>
      <c r="AT737" s="149" t="e">
        <f t="shared" si="380"/>
        <v>#DIV/0!</v>
      </c>
      <c r="AU737" s="148">
        <f t="shared" si="381"/>
        <v>0</v>
      </c>
      <c r="AV737" s="149" t="e">
        <f t="shared" si="382"/>
        <v>#DIV/0!</v>
      </c>
      <c r="AW737" s="149" t="e">
        <f t="shared" si="383"/>
        <v>#DIV/0!</v>
      </c>
      <c r="AX737" s="149" t="e">
        <f t="shared" si="384"/>
        <v>#DIV/0!</v>
      </c>
      <c r="AY737" s="149" t="e">
        <f t="shared" si="385"/>
        <v>#DIV/0!</v>
      </c>
      <c r="AZ737" s="149" t="e">
        <f t="shared" si="386"/>
        <v>#DIV/0!</v>
      </c>
      <c r="BA737" s="148">
        <f t="shared" si="387"/>
        <v>0</v>
      </c>
      <c r="BB737" s="149" t="e">
        <f t="shared" si="388"/>
        <v>#DIV/0!</v>
      </c>
      <c r="BC737" s="149" t="e">
        <f t="shared" si="389"/>
        <v>#DIV/0!</v>
      </c>
      <c r="BD737" s="149" t="e">
        <f t="shared" si="390"/>
        <v>#DIV/0!</v>
      </c>
      <c r="BE737" s="149" t="e">
        <f t="shared" si="391"/>
        <v>#DIV/0!</v>
      </c>
      <c r="BF737" s="149" t="e">
        <f t="shared" si="392"/>
        <v>#DIV/0!</v>
      </c>
      <c r="BG737" s="148">
        <f t="shared" si="393"/>
        <v>0</v>
      </c>
      <c r="BH737" s="149" t="e">
        <f t="shared" si="394"/>
        <v>#DIV/0!</v>
      </c>
      <c r="BI737" s="149" t="e">
        <f t="shared" si="395"/>
        <v>#DIV/0!</v>
      </c>
      <c r="BJ737" s="149" t="e">
        <f t="shared" si="396"/>
        <v>#DIV/0!</v>
      </c>
      <c r="BK737" s="149" t="e">
        <f t="shared" si="397"/>
        <v>#DIV/0!</v>
      </c>
      <c r="BL737" s="149" t="e">
        <f t="shared" si="398"/>
        <v>#DIV/0!</v>
      </c>
      <c r="BM737" s="148">
        <f t="shared" si="399"/>
        <v>0</v>
      </c>
      <c r="BN737" s="149" t="e">
        <f t="shared" si="400"/>
        <v>#DIV/0!</v>
      </c>
      <c r="BO737" s="149" t="e">
        <f t="shared" si="401"/>
        <v>#DIV/0!</v>
      </c>
      <c r="BP737" s="149" t="e">
        <f t="shared" si="402"/>
        <v>#DIV/0!</v>
      </c>
      <c r="BQ737" s="149" t="e">
        <f t="shared" si="403"/>
        <v>#DIV/0!</v>
      </c>
      <c r="BR737" s="149" t="e">
        <f t="shared" si="404"/>
        <v>#DIV/0!</v>
      </c>
      <c r="BS737" s="148">
        <f t="shared" si="405"/>
        <v>0</v>
      </c>
      <c r="BT737" s="150"/>
      <c r="BU737" s="150" t="e">
        <f>VLOOKUP(I737,Lists!$D$2:$D$19,1,FALSE)</f>
        <v>#N/A</v>
      </c>
      <c r="BV737" s="150" t="e">
        <f>VLOOKUP($I737,Blends!$B$2:$B$115,1,FALSE)</f>
        <v>#N/A</v>
      </c>
      <c r="BW737" s="150"/>
      <c r="BX737" s="151">
        <f>ROUND(IF($I737="Other HFC Blend",(AA737*$L737*SUMIF(Lists!$E$2:$E$133,'Quarterly Information'!$K737,Exchange_Value)+AA737*$N737*SUMIF(Lists!$E$2:$E$133,'Quarterly Information'!$M737,Exchange_Value)+AA737*$P737*SUMIF(Lists!$E$2:$E$133,'Quarterly Information'!$O737,Exchange_Value)+AA737*$R737*SUMIF(Lists!$E$2:$E$133,'Quarterly Information'!$Q737,Exchange_Value)+AA737*$T737*SUMIF(Lists!$E$2:$E$133,'Quarterly Information'!$S737,Exchange_Value))/1000,AA737*SUMIF(Lists!$E$2:$E$133,$I737,Exchange_Value)/1000),1)</f>
        <v>0</v>
      </c>
      <c r="BY737" s="151">
        <f>ROUND(IF($I737="Other HFC Blend",(AB737*$L737*SUMIF(Lists!$E$2:$E$133,'Quarterly Information'!$K737,Exchange_Value)+AB737*$N737*SUMIF(Lists!$E$2:$E$133,'Quarterly Information'!$M737,Exchange_Value)+AB737*$P737*SUMIF(Lists!$E$2:$E$133,'Quarterly Information'!$O737,Exchange_Value)+AB737*$R737*SUMIF(Lists!$E$2:$E$133,'Quarterly Information'!$Q737,Exchange_Value)+AB737*$T737*SUMIF(Lists!$E$2:$E$133,'Quarterly Information'!$S737,Exchange_Value))/1000,AB737*SUMIF(Lists!$E$2:$E$133,$I737,Exchange_Value)/1000),1)</f>
        <v>0</v>
      </c>
      <c r="BZ737" s="151">
        <f>ROUND(IF($I737="Other HFC Blend",(AC737*$L737*SUMIF(Lists!$E$2:$E$133,'Quarterly Information'!$K737,Exchange_Value)+AC737*$N737*SUMIF(Lists!$E$2:$E$133,'Quarterly Information'!$M737,Exchange_Value)+AC737*$P737*SUMIF(Lists!$E$2:$E$133,'Quarterly Information'!$O737,Exchange_Value)+AC737*$R737*SUMIF(Lists!$E$2:$E$133,'Quarterly Information'!$Q737,Exchange_Value)+AC737*$T737*SUMIF(Lists!$E$2:$E$133,'Quarterly Information'!$S737,Exchange_Value))/1000,AC737*SUMIF(Lists!$E$2:$E$133,$I737,Exchange_Value)/1000),1)</f>
        <v>0</v>
      </c>
      <c r="CA737" s="151">
        <f>ROUND(IF($I737="Other HFC Blend",(AD737*$L737*SUMIF(Lists!$E$2:$E$133,'Quarterly Information'!$K737,Exchange_Value)+AD737*$N737*SUMIF(Lists!$E$2:$E$133,'Quarterly Information'!$M737,Exchange_Value)+AD737*$P737*SUMIF(Lists!$E$2:$E$133,'Quarterly Information'!$O737,Exchange_Value)+AD737*$R737*SUMIF(Lists!$E$2:$E$133,'Quarterly Information'!$Q737,Exchange_Value)+AD737*$T737*SUMIF(Lists!$E$2:$E$133,'Quarterly Information'!$S737,Exchange_Value))/1000,AD737*SUMIF(Lists!$E$2:$E$133,$I737,Exchange_Value)/1000),1)</f>
        <v>0</v>
      </c>
      <c r="CB737" s="151">
        <f>ROUND(IF($I737="Other HFC Blend",(AE737*$L737*SUMIF(Lists!$E$2:$E$133,'Quarterly Information'!$K737,Exchange_Value)+AE737*$N737*SUMIF(Lists!$E$2:$E$133,'Quarterly Information'!$M737,Exchange_Value)+AE737*$P737*SUMIF(Lists!$E$2:$E$133,'Quarterly Information'!$O737,Exchange_Value)+AE737*$R737*SUMIF(Lists!$E$2:$E$133,'Quarterly Information'!$Q737,Exchange_Value)+AE737*$T737*SUMIF(Lists!$E$2:$E$133,'Quarterly Information'!$S737,Exchange_Value))/1000,AE737*SUMIF(Lists!$E$2:$E$133,$I737,Exchange_Value)/1000),1)</f>
        <v>0</v>
      </c>
      <c r="CC737" s="151">
        <f>ROUND(IF($I737="Other HFC Blend",(AF737*$L737*SUMIF(Lists!$E$2:$E$133,'Quarterly Information'!$K737,Exchange_Value)+AF737*$N737*SUMIF(Lists!$E$2:$E$133,'Quarterly Information'!$M737,Exchange_Value)+AF737*$P737*SUMIF(Lists!$E$2:$E$133,'Quarterly Information'!$O737,Exchange_Value)+AF737*$R737*SUMIF(Lists!$E$2:$E$133,'Quarterly Information'!$Q737,Exchange_Value)+AF737*$T737*SUMIF(Lists!$E$2:$E$133,'Quarterly Information'!$S737,Exchange_Value))/1000,AF737*SUMIF(Lists!$E$2:$E$133,$I737,Exchange_Value)/1000),1)</f>
        <v>0</v>
      </c>
    </row>
    <row r="738" spans="1:81" ht="14.1">
      <c r="A738" s="18">
        <v>696</v>
      </c>
      <c r="B738" s="46" t="str">
        <f t="shared" si="406"/>
        <v/>
      </c>
      <c r="C738" s="72"/>
      <c r="D738" s="47"/>
      <c r="E738" s="81"/>
      <c r="F738" s="48"/>
      <c r="G738" s="49"/>
      <c r="H738" s="50"/>
      <c r="I738" s="48"/>
      <c r="J738" s="104"/>
      <c r="K738" s="109"/>
      <c r="L738" s="51"/>
      <c r="M738" s="48"/>
      <c r="N738" s="51"/>
      <c r="O738" s="48"/>
      <c r="P738" s="51"/>
      <c r="Q738" s="69"/>
      <c r="R738" s="51"/>
      <c r="S738" s="69"/>
      <c r="T738" s="110"/>
      <c r="U738" s="107"/>
      <c r="V738" s="48"/>
      <c r="W738" s="52"/>
      <c r="X738" s="48"/>
      <c r="Y738" s="116"/>
      <c r="Z738" s="133"/>
      <c r="AA738" s="131"/>
      <c r="AB738" s="76"/>
      <c r="AC738" s="76"/>
      <c r="AD738" s="76"/>
      <c r="AE738" s="76"/>
      <c r="AF738" s="76"/>
      <c r="AG738" s="145"/>
      <c r="AH738"/>
      <c r="AI738" s="148">
        <f t="shared" si="370"/>
        <v>0</v>
      </c>
      <c r="AJ738" s="148">
        <f t="shared" si="371"/>
        <v>0</v>
      </c>
      <c r="AK738" s="148">
        <f t="shared" si="372"/>
        <v>0</v>
      </c>
      <c r="AL738" s="148">
        <f t="shared" si="373"/>
        <v>0</v>
      </c>
      <c r="AM738" s="148">
        <f t="shared" si="374"/>
        <v>0</v>
      </c>
      <c r="AN738" s="148">
        <f t="shared" si="375"/>
        <v>0</v>
      </c>
      <c r="AO738" s="150"/>
      <c r="AP738" s="149" t="e">
        <f t="shared" si="376"/>
        <v>#DIV/0!</v>
      </c>
      <c r="AQ738" s="149" t="e">
        <f t="shared" si="377"/>
        <v>#DIV/0!</v>
      </c>
      <c r="AR738" s="149" t="e">
        <f t="shared" si="378"/>
        <v>#DIV/0!</v>
      </c>
      <c r="AS738" s="149" t="e">
        <f t="shared" si="379"/>
        <v>#DIV/0!</v>
      </c>
      <c r="AT738" s="149" t="e">
        <f t="shared" si="380"/>
        <v>#DIV/0!</v>
      </c>
      <c r="AU738" s="148">
        <f t="shared" si="381"/>
        <v>0</v>
      </c>
      <c r="AV738" s="149" t="e">
        <f t="shared" si="382"/>
        <v>#DIV/0!</v>
      </c>
      <c r="AW738" s="149" t="e">
        <f t="shared" si="383"/>
        <v>#DIV/0!</v>
      </c>
      <c r="AX738" s="149" t="e">
        <f t="shared" si="384"/>
        <v>#DIV/0!</v>
      </c>
      <c r="AY738" s="149" t="e">
        <f t="shared" si="385"/>
        <v>#DIV/0!</v>
      </c>
      <c r="AZ738" s="149" t="e">
        <f t="shared" si="386"/>
        <v>#DIV/0!</v>
      </c>
      <c r="BA738" s="148">
        <f t="shared" si="387"/>
        <v>0</v>
      </c>
      <c r="BB738" s="149" t="e">
        <f t="shared" si="388"/>
        <v>#DIV/0!</v>
      </c>
      <c r="BC738" s="149" t="e">
        <f t="shared" si="389"/>
        <v>#DIV/0!</v>
      </c>
      <c r="BD738" s="149" t="e">
        <f t="shared" si="390"/>
        <v>#DIV/0!</v>
      </c>
      <c r="BE738" s="149" t="e">
        <f t="shared" si="391"/>
        <v>#DIV/0!</v>
      </c>
      <c r="BF738" s="149" t="e">
        <f t="shared" si="392"/>
        <v>#DIV/0!</v>
      </c>
      <c r="BG738" s="148">
        <f t="shared" si="393"/>
        <v>0</v>
      </c>
      <c r="BH738" s="149" t="e">
        <f t="shared" si="394"/>
        <v>#DIV/0!</v>
      </c>
      <c r="BI738" s="149" t="e">
        <f t="shared" si="395"/>
        <v>#DIV/0!</v>
      </c>
      <c r="BJ738" s="149" t="e">
        <f t="shared" si="396"/>
        <v>#DIV/0!</v>
      </c>
      <c r="BK738" s="149" t="e">
        <f t="shared" si="397"/>
        <v>#DIV/0!</v>
      </c>
      <c r="BL738" s="149" t="e">
        <f t="shared" si="398"/>
        <v>#DIV/0!</v>
      </c>
      <c r="BM738" s="148">
        <f t="shared" si="399"/>
        <v>0</v>
      </c>
      <c r="BN738" s="149" t="e">
        <f t="shared" si="400"/>
        <v>#DIV/0!</v>
      </c>
      <c r="BO738" s="149" t="e">
        <f t="shared" si="401"/>
        <v>#DIV/0!</v>
      </c>
      <c r="BP738" s="149" t="e">
        <f t="shared" si="402"/>
        <v>#DIV/0!</v>
      </c>
      <c r="BQ738" s="149" t="e">
        <f t="shared" si="403"/>
        <v>#DIV/0!</v>
      </c>
      <c r="BR738" s="149" t="e">
        <f t="shared" si="404"/>
        <v>#DIV/0!</v>
      </c>
      <c r="BS738" s="148">
        <f t="shared" si="405"/>
        <v>0</v>
      </c>
      <c r="BT738" s="150"/>
      <c r="BU738" s="150" t="e">
        <f>VLOOKUP(I738,Lists!$D$2:$D$19,1,FALSE)</f>
        <v>#N/A</v>
      </c>
      <c r="BV738" s="150" t="e">
        <f>VLOOKUP($I738,Blends!$B$2:$B$115,1,FALSE)</f>
        <v>#N/A</v>
      </c>
      <c r="BW738" s="150"/>
      <c r="BX738" s="151">
        <f>ROUND(IF($I738="Other HFC Blend",(AA738*$L738*SUMIF(Lists!$E$2:$E$133,'Quarterly Information'!$K738,Exchange_Value)+AA738*$N738*SUMIF(Lists!$E$2:$E$133,'Quarterly Information'!$M738,Exchange_Value)+AA738*$P738*SUMIF(Lists!$E$2:$E$133,'Quarterly Information'!$O738,Exchange_Value)+AA738*$R738*SUMIF(Lists!$E$2:$E$133,'Quarterly Information'!$Q738,Exchange_Value)+AA738*$T738*SUMIF(Lists!$E$2:$E$133,'Quarterly Information'!$S738,Exchange_Value))/1000,AA738*SUMIF(Lists!$E$2:$E$133,$I738,Exchange_Value)/1000),1)</f>
        <v>0</v>
      </c>
      <c r="BY738" s="151">
        <f>ROUND(IF($I738="Other HFC Blend",(AB738*$L738*SUMIF(Lists!$E$2:$E$133,'Quarterly Information'!$K738,Exchange_Value)+AB738*$N738*SUMIF(Lists!$E$2:$E$133,'Quarterly Information'!$M738,Exchange_Value)+AB738*$P738*SUMIF(Lists!$E$2:$E$133,'Quarterly Information'!$O738,Exchange_Value)+AB738*$R738*SUMIF(Lists!$E$2:$E$133,'Quarterly Information'!$Q738,Exchange_Value)+AB738*$T738*SUMIF(Lists!$E$2:$E$133,'Quarterly Information'!$S738,Exchange_Value))/1000,AB738*SUMIF(Lists!$E$2:$E$133,$I738,Exchange_Value)/1000),1)</f>
        <v>0</v>
      </c>
      <c r="BZ738" s="151">
        <f>ROUND(IF($I738="Other HFC Blend",(AC738*$L738*SUMIF(Lists!$E$2:$E$133,'Quarterly Information'!$K738,Exchange_Value)+AC738*$N738*SUMIF(Lists!$E$2:$E$133,'Quarterly Information'!$M738,Exchange_Value)+AC738*$P738*SUMIF(Lists!$E$2:$E$133,'Quarterly Information'!$O738,Exchange_Value)+AC738*$R738*SUMIF(Lists!$E$2:$E$133,'Quarterly Information'!$Q738,Exchange_Value)+AC738*$T738*SUMIF(Lists!$E$2:$E$133,'Quarterly Information'!$S738,Exchange_Value))/1000,AC738*SUMIF(Lists!$E$2:$E$133,$I738,Exchange_Value)/1000),1)</f>
        <v>0</v>
      </c>
      <c r="CA738" s="151">
        <f>ROUND(IF($I738="Other HFC Blend",(AD738*$L738*SUMIF(Lists!$E$2:$E$133,'Quarterly Information'!$K738,Exchange_Value)+AD738*$N738*SUMIF(Lists!$E$2:$E$133,'Quarterly Information'!$M738,Exchange_Value)+AD738*$P738*SUMIF(Lists!$E$2:$E$133,'Quarterly Information'!$O738,Exchange_Value)+AD738*$R738*SUMIF(Lists!$E$2:$E$133,'Quarterly Information'!$Q738,Exchange_Value)+AD738*$T738*SUMIF(Lists!$E$2:$E$133,'Quarterly Information'!$S738,Exchange_Value))/1000,AD738*SUMIF(Lists!$E$2:$E$133,$I738,Exchange_Value)/1000),1)</f>
        <v>0</v>
      </c>
      <c r="CB738" s="151">
        <f>ROUND(IF($I738="Other HFC Blend",(AE738*$L738*SUMIF(Lists!$E$2:$E$133,'Quarterly Information'!$K738,Exchange_Value)+AE738*$N738*SUMIF(Lists!$E$2:$E$133,'Quarterly Information'!$M738,Exchange_Value)+AE738*$P738*SUMIF(Lists!$E$2:$E$133,'Quarterly Information'!$O738,Exchange_Value)+AE738*$R738*SUMIF(Lists!$E$2:$E$133,'Quarterly Information'!$Q738,Exchange_Value)+AE738*$T738*SUMIF(Lists!$E$2:$E$133,'Quarterly Information'!$S738,Exchange_Value))/1000,AE738*SUMIF(Lists!$E$2:$E$133,$I738,Exchange_Value)/1000),1)</f>
        <v>0</v>
      </c>
      <c r="CC738" s="151">
        <f>ROUND(IF($I738="Other HFC Blend",(AF738*$L738*SUMIF(Lists!$E$2:$E$133,'Quarterly Information'!$K738,Exchange_Value)+AF738*$N738*SUMIF(Lists!$E$2:$E$133,'Quarterly Information'!$M738,Exchange_Value)+AF738*$P738*SUMIF(Lists!$E$2:$E$133,'Quarterly Information'!$O738,Exchange_Value)+AF738*$R738*SUMIF(Lists!$E$2:$E$133,'Quarterly Information'!$Q738,Exchange_Value)+AF738*$T738*SUMIF(Lists!$E$2:$E$133,'Quarterly Information'!$S738,Exchange_Value))/1000,AF738*SUMIF(Lists!$E$2:$E$133,$I738,Exchange_Value)/1000),1)</f>
        <v>0</v>
      </c>
    </row>
    <row r="739" spans="1:81" ht="14.1">
      <c r="A739" s="18">
        <v>697</v>
      </c>
      <c r="B739" s="46" t="str">
        <f t="shared" si="406"/>
        <v/>
      </c>
      <c r="C739" s="72"/>
      <c r="D739" s="47"/>
      <c r="E739" s="81"/>
      <c r="F739" s="48"/>
      <c r="G739" s="49"/>
      <c r="H739" s="50"/>
      <c r="I739" s="48"/>
      <c r="J739" s="104"/>
      <c r="K739" s="109"/>
      <c r="L739" s="51"/>
      <c r="M739" s="48"/>
      <c r="N739" s="51"/>
      <c r="O739" s="48"/>
      <c r="P739" s="51"/>
      <c r="Q739" s="69"/>
      <c r="R739" s="51"/>
      <c r="S739" s="69"/>
      <c r="T739" s="110"/>
      <c r="U739" s="107"/>
      <c r="V739" s="48"/>
      <c r="W739" s="52"/>
      <c r="X739" s="48"/>
      <c r="Y739" s="116"/>
      <c r="Z739" s="133"/>
      <c r="AA739" s="131"/>
      <c r="AB739" s="76"/>
      <c r="AC739" s="76"/>
      <c r="AD739" s="76"/>
      <c r="AE739" s="76"/>
      <c r="AF739" s="76"/>
      <c r="AG739" s="145"/>
      <c r="AH739"/>
      <c r="AI739" s="148">
        <f t="shared" si="370"/>
        <v>0</v>
      </c>
      <c r="AJ739" s="148">
        <f t="shared" si="371"/>
        <v>0</v>
      </c>
      <c r="AK739" s="148">
        <f t="shared" si="372"/>
        <v>0</v>
      </c>
      <c r="AL739" s="148">
        <f t="shared" si="373"/>
        <v>0</v>
      </c>
      <c r="AM739" s="148">
        <f t="shared" si="374"/>
        <v>0</v>
      </c>
      <c r="AN739" s="148">
        <f t="shared" si="375"/>
        <v>0</v>
      </c>
      <c r="AO739" s="150"/>
      <c r="AP739" s="149" t="e">
        <f t="shared" si="376"/>
        <v>#DIV/0!</v>
      </c>
      <c r="AQ739" s="149" t="e">
        <f t="shared" si="377"/>
        <v>#DIV/0!</v>
      </c>
      <c r="AR739" s="149" t="e">
        <f t="shared" si="378"/>
        <v>#DIV/0!</v>
      </c>
      <c r="AS739" s="149" t="e">
        <f t="shared" si="379"/>
        <v>#DIV/0!</v>
      </c>
      <c r="AT739" s="149" t="e">
        <f t="shared" si="380"/>
        <v>#DIV/0!</v>
      </c>
      <c r="AU739" s="148">
        <f t="shared" si="381"/>
        <v>0</v>
      </c>
      <c r="AV739" s="149" t="e">
        <f t="shared" si="382"/>
        <v>#DIV/0!</v>
      </c>
      <c r="AW739" s="149" t="e">
        <f t="shared" si="383"/>
        <v>#DIV/0!</v>
      </c>
      <c r="AX739" s="149" t="e">
        <f t="shared" si="384"/>
        <v>#DIV/0!</v>
      </c>
      <c r="AY739" s="149" t="e">
        <f t="shared" si="385"/>
        <v>#DIV/0!</v>
      </c>
      <c r="AZ739" s="149" t="e">
        <f t="shared" si="386"/>
        <v>#DIV/0!</v>
      </c>
      <c r="BA739" s="148">
        <f t="shared" si="387"/>
        <v>0</v>
      </c>
      <c r="BB739" s="149" t="e">
        <f t="shared" si="388"/>
        <v>#DIV/0!</v>
      </c>
      <c r="BC739" s="149" t="e">
        <f t="shared" si="389"/>
        <v>#DIV/0!</v>
      </c>
      <c r="BD739" s="149" t="e">
        <f t="shared" si="390"/>
        <v>#DIV/0!</v>
      </c>
      <c r="BE739" s="149" t="e">
        <f t="shared" si="391"/>
        <v>#DIV/0!</v>
      </c>
      <c r="BF739" s="149" t="e">
        <f t="shared" si="392"/>
        <v>#DIV/0!</v>
      </c>
      <c r="BG739" s="148">
        <f t="shared" si="393"/>
        <v>0</v>
      </c>
      <c r="BH739" s="149" t="e">
        <f t="shared" si="394"/>
        <v>#DIV/0!</v>
      </c>
      <c r="BI739" s="149" t="e">
        <f t="shared" si="395"/>
        <v>#DIV/0!</v>
      </c>
      <c r="BJ739" s="149" t="e">
        <f t="shared" si="396"/>
        <v>#DIV/0!</v>
      </c>
      <c r="BK739" s="149" t="e">
        <f t="shared" si="397"/>
        <v>#DIV/0!</v>
      </c>
      <c r="BL739" s="149" t="e">
        <f t="shared" si="398"/>
        <v>#DIV/0!</v>
      </c>
      <c r="BM739" s="148">
        <f t="shared" si="399"/>
        <v>0</v>
      </c>
      <c r="BN739" s="149" t="e">
        <f t="shared" si="400"/>
        <v>#DIV/0!</v>
      </c>
      <c r="BO739" s="149" t="e">
        <f t="shared" si="401"/>
        <v>#DIV/0!</v>
      </c>
      <c r="BP739" s="149" t="e">
        <f t="shared" si="402"/>
        <v>#DIV/0!</v>
      </c>
      <c r="BQ739" s="149" t="e">
        <f t="shared" si="403"/>
        <v>#DIV/0!</v>
      </c>
      <c r="BR739" s="149" t="e">
        <f t="shared" si="404"/>
        <v>#DIV/0!</v>
      </c>
      <c r="BS739" s="148">
        <f t="shared" si="405"/>
        <v>0</v>
      </c>
      <c r="BT739" s="150"/>
      <c r="BU739" s="150" t="e">
        <f>VLOOKUP(I739,Lists!$D$2:$D$19,1,FALSE)</f>
        <v>#N/A</v>
      </c>
      <c r="BV739" s="150" t="e">
        <f>VLOOKUP($I739,Blends!$B$2:$B$115,1,FALSE)</f>
        <v>#N/A</v>
      </c>
      <c r="BW739" s="150"/>
      <c r="BX739" s="151">
        <f>ROUND(IF($I739="Other HFC Blend",(AA739*$L739*SUMIF(Lists!$E$2:$E$133,'Quarterly Information'!$K739,Exchange_Value)+AA739*$N739*SUMIF(Lists!$E$2:$E$133,'Quarterly Information'!$M739,Exchange_Value)+AA739*$P739*SUMIF(Lists!$E$2:$E$133,'Quarterly Information'!$O739,Exchange_Value)+AA739*$R739*SUMIF(Lists!$E$2:$E$133,'Quarterly Information'!$Q739,Exchange_Value)+AA739*$T739*SUMIF(Lists!$E$2:$E$133,'Quarterly Information'!$S739,Exchange_Value))/1000,AA739*SUMIF(Lists!$E$2:$E$133,$I739,Exchange_Value)/1000),1)</f>
        <v>0</v>
      </c>
      <c r="BY739" s="151">
        <f>ROUND(IF($I739="Other HFC Blend",(AB739*$L739*SUMIF(Lists!$E$2:$E$133,'Quarterly Information'!$K739,Exchange_Value)+AB739*$N739*SUMIF(Lists!$E$2:$E$133,'Quarterly Information'!$M739,Exchange_Value)+AB739*$P739*SUMIF(Lists!$E$2:$E$133,'Quarterly Information'!$O739,Exchange_Value)+AB739*$R739*SUMIF(Lists!$E$2:$E$133,'Quarterly Information'!$Q739,Exchange_Value)+AB739*$T739*SUMIF(Lists!$E$2:$E$133,'Quarterly Information'!$S739,Exchange_Value))/1000,AB739*SUMIF(Lists!$E$2:$E$133,$I739,Exchange_Value)/1000),1)</f>
        <v>0</v>
      </c>
      <c r="BZ739" s="151">
        <f>ROUND(IF($I739="Other HFC Blend",(AC739*$L739*SUMIF(Lists!$E$2:$E$133,'Quarterly Information'!$K739,Exchange_Value)+AC739*$N739*SUMIF(Lists!$E$2:$E$133,'Quarterly Information'!$M739,Exchange_Value)+AC739*$P739*SUMIF(Lists!$E$2:$E$133,'Quarterly Information'!$O739,Exchange_Value)+AC739*$R739*SUMIF(Lists!$E$2:$E$133,'Quarterly Information'!$Q739,Exchange_Value)+AC739*$T739*SUMIF(Lists!$E$2:$E$133,'Quarterly Information'!$S739,Exchange_Value))/1000,AC739*SUMIF(Lists!$E$2:$E$133,$I739,Exchange_Value)/1000),1)</f>
        <v>0</v>
      </c>
      <c r="CA739" s="151">
        <f>ROUND(IF($I739="Other HFC Blend",(AD739*$L739*SUMIF(Lists!$E$2:$E$133,'Quarterly Information'!$K739,Exchange_Value)+AD739*$N739*SUMIF(Lists!$E$2:$E$133,'Quarterly Information'!$M739,Exchange_Value)+AD739*$P739*SUMIF(Lists!$E$2:$E$133,'Quarterly Information'!$O739,Exchange_Value)+AD739*$R739*SUMIF(Lists!$E$2:$E$133,'Quarterly Information'!$Q739,Exchange_Value)+AD739*$T739*SUMIF(Lists!$E$2:$E$133,'Quarterly Information'!$S739,Exchange_Value))/1000,AD739*SUMIF(Lists!$E$2:$E$133,$I739,Exchange_Value)/1000),1)</f>
        <v>0</v>
      </c>
      <c r="CB739" s="151">
        <f>ROUND(IF($I739="Other HFC Blend",(AE739*$L739*SUMIF(Lists!$E$2:$E$133,'Quarterly Information'!$K739,Exchange_Value)+AE739*$N739*SUMIF(Lists!$E$2:$E$133,'Quarterly Information'!$M739,Exchange_Value)+AE739*$P739*SUMIF(Lists!$E$2:$E$133,'Quarterly Information'!$O739,Exchange_Value)+AE739*$R739*SUMIF(Lists!$E$2:$E$133,'Quarterly Information'!$Q739,Exchange_Value)+AE739*$T739*SUMIF(Lists!$E$2:$E$133,'Quarterly Information'!$S739,Exchange_Value))/1000,AE739*SUMIF(Lists!$E$2:$E$133,$I739,Exchange_Value)/1000),1)</f>
        <v>0</v>
      </c>
      <c r="CC739" s="151">
        <f>ROUND(IF($I739="Other HFC Blend",(AF739*$L739*SUMIF(Lists!$E$2:$E$133,'Quarterly Information'!$K739,Exchange_Value)+AF739*$N739*SUMIF(Lists!$E$2:$E$133,'Quarterly Information'!$M739,Exchange_Value)+AF739*$P739*SUMIF(Lists!$E$2:$E$133,'Quarterly Information'!$O739,Exchange_Value)+AF739*$R739*SUMIF(Lists!$E$2:$E$133,'Quarterly Information'!$Q739,Exchange_Value)+AF739*$T739*SUMIF(Lists!$E$2:$E$133,'Quarterly Information'!$S739,Exchange_Value))/1000,AF739*SUMIF(Lists!$E$2:$E$133,$I739,Exchange_Value)/1000),1)</f>
        <v>0</v>
      </c>
    </row>
    <row r="740" spans="1:81" ht="14.1">
      <c r="A740" s="18">
        <v>698</v>
      </c>
      <c r="B740" s="46" t="str">
        <f t="shared" si="406"/>
        <v/>
      </c>
      <c r="C740" s="72"/>
      <c r="D740" s="47"/>
      <c r="E740" s="81"/>
      <c r="F740" s="48"/>
      <c r="G740" s="49"/>
      <c r="H740" s="50"/>
      <c r="I740" s="48"/>
      <c r="J740" s="104"/>
      <c r="K740" s="109"/>
      <c r="L740" s="51"/>
      <c r="M740" s="48"/>
      <c r="N740" s="51"/>
      <c r="O740" s="48"/>
      <c r="P740" s="51"/>
      <c r="Q740" s="69"/>
      <c r="R740" s="51"/>
      <c r="S740" s="69"/>
      <c r="T740" s="110"/>
      <c r="U740" s="107"/>
      <c r="V740" s="48"/>
      <c r="W740" s="52"/>
      <c r="X740" s="48"/>
      <c r="Y740" s="116"/>
      <c r="Z740" s="133"/>
      <c r="AA740" s="131"/>
      <c r="AB740" s="76"/>
      <c r="AC740" s="76"/>
      <c r="AD740" s="76"/>
      <c r="AE740" s="76"/>
      <c r="AF740" s="76"/>
      <c r="AG740" s="145"/>
      <c r="AH740"/>
      <c r="AI740" s="148">
        <f t="shared" si="370"/>
        <v>0</v>
      </c>
      <c r="AJ740" s="148">
        <f t="shared" si="371"/>
        <v>0</v>
      </c>
      <c r="AK740" s="148">
        <f t="shared" si="372"/>
        <v>0</v>
      </c>
      <c r="AL740" s="148">
        <f t="shared" si="373"/>
        <v>0</v>
      </c>
      <c r="AM740" s="148">
        <f t="shared" si="374"/>
        <v>0</v>
      </c>
      <c r="AN740" s="148">
        <f t="shared" si="375"/>
        <v>0</v>
      </c>
      <c r="AO740" s="150"/>
      <c r="AP740" s="149" t="e">
        <f t="shared" si="376"/>
        <v>#DIV/0!</v>
      </c>
      <c r="AQ740" s="149" t="e">
        <f t="shared" si="377"/>
        <v>#DIV/0!</v>
      </c>
      <c r="AR740" s="149" t="e">
        <f t="shared" si="378"/>
        <v>#DIV/0!</v>
      </c>
      <c r="AS740" s="149" t="e">
        <f t="shared" si="379"/>
        <v>#DIV/0!</v>
      </c>
      <c r="AT740" s="149" t="e">
        <f t="shared" si="380"/>
        <v>#DIV/0!</v>
      </c>
      <c r="AU740" s="148">
        <f t="shared" si="381"/>
        <v>0</v>
      </c>
      <c r="AV740" s="149" t="e">
        <f t="shared" si="382"/>
        <v>#DIV/0!</v>
      </c>
      <c r="AW740" s="149" t="e">
        <f t="shared" si="383"/>
        <v>#DIV/0!</v>
      </c>
      <c r="AX740" s="149" t="e">
        <f t="shared" si="384"/>
        <v>#DIV/0!</v>
      </c>
      <c r="AY740" s="149" t="e">
        <f t="shared" si="385"/>
        <v>#DIV/0!</v>
      </c>
      <c r="AZ740" s="149" t="e">
        <f t="shared" si="386"/>
        <v>#DIV/0!</v>
      </c>
      <c r="BA740" s="148">
        <f t="shared" si="387"/>
        <v>0</v>
      </c>
      <c r="BB740" s="149" t="e">
        <f t="shared" si="388"/>
        <v>#DIV/0!</v>
      </c>
      <c r="BC740" s="149" t="e">
        <f t="shared" si="389"/>
        <v>#DIV/0!</v>
      </c>
      <c r="BD740" s="149" t="e">
        <f t="shared" si="390"/>
        <v>#DIV/0!</v>
      </c>
      <c r="BE740" s="149" t="e">
        <f t="shared" si="391"/>
        <v>#DIV/0!</v>
      </c>
      <c r="BF740" s="149" t="e">
        <f t="shared" si="392"/>
        <v>#DIV/0!</v>
      </c>
      <c r="BG740" s="148">
        <f t="shared" si="393"/>
        <v>0</v>
      </c>
      <c r="BH740" s="149" t="e">
        <f t="shared" si="394"/>
        <v>#DIV/0!</v>
      </c>
      <c r="BI740" s="149" t="e">
        <f t="shared" si="395"/>
        <v>#DIV/0!</v>
      </c>
      <c r="BJ740" s="149" t="e">
        <f t="shared" si="396"/>
        <v>#DIV/0!</v>
      </c>
      <c r="BK740" s="149" t="e">
        <f t="shared" si="397"/>
        <v>#DIV/0!</v>
      </c>
      <c r="BL740" s="149" t="e">
        <f t="shared" si="398"/>
        <v>#DIV/0!</v>
      </c>
      <c r="BM740" s="148">
        <f t="shared" si="399"/>
        <v>0</v>
      </c>
      <c r="BN740" s="149" t="e">
        <f t="shared" si="400"/>
        <v>#DIV/0!</v>
      </c>
      <c r="BO740" s="149" t="e">
        <f t="shared" si="401"/>
        <v>#DIV/0!</v>
      </c>
      <c r="BP740" s="149" t="e">
        <f t="shared" si="402"/>
        <v>#DIV/0!</v>
      </c>
      <c r="BQ740" s="149" t="e">
        <f t="shared" si="403"/>
        <v>#DIV/0!</v>
      </c>
      <c r="BR740" s="149" t="e">
        <f t="shared" si="404"/>
        <v>#DIV/0!</v>
      </c>
      <c r="BS740" s="148">
        <f t="shared" si="405"/>
        <v>0</v>
      </c>
      <c r="BT740" s="150"/>
      <c r="BU740" s="150" t="e">
        <f>VLOOKUP(I740,Lists!$D$2:$D$19,1,FALSE)</f>
        <v>#N/A</v>
      </c>
      <c r="BV740" s="150" t="e">
        <f>VLOOKUP($I740,Blends!$B$2:$B$115,1,FALSE)</f>
        <v>#N/A</v>
      </c>
      <c r="BW740" s="150"/>
      <c r="BX740" s="151">
        <f>ROUND(IF($I740="Other HFC Blend",(AA740*$L740*SUMIF(Lists!$E$2:$E$133,'Quarterly Information'!$K740,Exchange_Value)+AA740*$N740*SUMIF(Lists!$E$2:$E$133,'Quarterly Information'!$M740,Exchange_Value)+AA740*$P740*SUMIF(Lists!$E$2:$E$133,'Quarterly Information'!$O740,Exchange_Value)+AA740*$R740*SUMIF(Lists!$E$2:$E$133,'Quarterly Information'!$Q740,Exchange_Value)+AA740*$T740*SUMIF(Lists!$E$2:$E$133,'Quarterly Information'!$S740,Exchange_Value))/1000,AA740*SUMIF(Lists!$E$2:$E$133,$I740,Exchange_Value)/1000),1)</f>
        <v>0</v>
      </c>
      <c r="BY740" s="151">
        <f>ROUND(IF($I740="Other HFC Blend",(AB740*$L740*SUMIF(Lists!$E$2:$E$133,'Quarterly Information'!$K740,Exchange_Value)+AB740*$N740*SUMIF(Lists!$E$2:$E$133,'Quarterly Information'!$M740,Exchange_Value)+AB740*$P740*SUMIF(Lists!$E$2:$E$133,'Quarterly Information'!$O740,Exchange_Value)+AB740*$R740*SUMIF(Lists!$E$2:$E$133,'Quarterly Information'!$Q740,Exchange_Value)+AB740*$T740*SUMIF(Lists!$E$2:$E$133,'Quarterly Information'!$S740,Exchange_Value))/1000,AB740*SUMIF(Lists!$E$2:$E$133,$I740,Exchange_Value)/1000),1)</f>
        <v>0</v>
      </c>
      <c r="BZ740" s="151">
        <f>ROUND(IF($I740="Other HFC Blend",(AC740*$L740*SUMIF(Lists!$E$2:$E$133,'Quarterly Information'!$K740,Exchange_Value)+AC740*$N740*SUMIF(Lists!$E$2:$E$133,'Quarterly Information'!$M740,Exchange_Value)+AC740*$P740*SUMIF(Lists!$E$2:$E$133,'Quarterly Information'!$O740,Exchange_Value)+AC740*$R740*SUMIF(Lists!$E$2:$E$133,'Quarterly Information'!$Q740,Exchange_Value)+AC740*$T740*SUMIF(Lists!$E$2:$E$133,'Quarterly Information'!$S740,Exchange_Value))/1000,AC740*SUMIF(Lists!$E$2:$E$133,$I740,Exchange_Value)/1000),1)</f>
        <v>0</v>
      </c>
      <c r="CA740" s="151">
        <f>ROUND(IF($I740="Other HFC Blend",(AD740*$L740*SUMIF(Lists!$E$2:$E$133,'Quarterly Information'!$K740,Exchange_Value)+AD740*$N740*SUMIF(Lists!$E$2:$E$133,'Quarterly Information'!$M740,Exchange_Value)+AD740*$P740*SUMIF(Lists!$E$2:$E$133,'Quarterly Information'!$O740,Exchange_Value)+AD740*$R740*SUMIF(Lists!$E$2:$E$133,'Quarterly Information'!$Q740,Exchange_Value)+AD740*$T740*SUMIF(Lists!$E$2:$E$133,'Quarterly Information'!$S740,Exchange_Value))/1000,AD740*SUMIF(Lists!$E$2:$E$133,$I740,Exchange_Value)/1000),1)</f>
        <v>0</v>
      </c>
      <c r="CB740" s="151">
        <f>ROUND(IF($I740="Other HFC Blend",(AE740*$L740*SUMIF(Lists!$E$2:$E$133,'Quarterly Information'!$K740,Exchange_Value)+AE740*$N740*SUMIF(Lists!$E$2:$E$133,'Quarterly Information'!$M740,Exchange_Value)+AE740*$P740*SUMIF(Lists!$E$2:$E$133,'Quarterly Information'!$O740,Exchange_Value)+AE740*$R740*SUMIF(Lists!$E$2:$E$133,'Quarterly Information'!$Q740,Exchange_Value)+AE740*$T740*SUMIF(Lists!$E$2:$E$133,'Quarterly Information'!$S740,Exchange_Value))/1000,AE740*SUMIF(Lists!$E$2:$E$133,$I740,Exchange_Value)/1000),1)</f>
        <v>0</v>
      </c>
      <c r="CC740" s="151">
        <f>ROUND(IF($I740="Other HFC Blend",(AF740*$L740*SUMIF(Lists!$E$2:$E$133,'Quarterly Information'!$K740,Exchange_Value)+AF740*$N740*SUMIF(Lists!$E$2:$E$133,'Quarterly Information'!$M740,Exchange_Value)+AF740*$P740*SUMIF(Lists!$E$2:$E$133,'Quarterly Information'!$O740,Exchange_Value)+AF740*$R740*SUMIF(Lists!$E$2:$E$133,'Quarterly Information'!$Q740,Exchange_Value)+AF740*$T740*SUMIF(Lists!$E$2:$E$133,'Quarterly Information'!$S740,Exchange_Value))/1000,AF740*SUMIF(Lists!$E$2:$E$133,$I740,Exchange_Value)/1000),1)</f>
        <v>0</v>
      </c>
    </row>
    <row r="741" spans="1:81" ht="14.1">
      <c r="A741" s="18">
        <v>699</v>
      </c>
      <c r="B741" s="46" t="str">
        <f t="shared" si="406"/>
        <v/>
      </c>
      <c r="C741" s="72"/>
      <c r="D741" s="47"/>
      <c r="E741" s="81"/>
      <c r="F741" s="48"/>
      <c r="G741" s="49"/>
      <c r="H741" s="50"/>
      <c r="I741" s="48"/>
      <c r="J741" s="104"/>
      <c r="K741" s="109"/>
      <c r="L741" s="51"/>
      <c r="M741" s="48"/>
      <c r="N741" s="51"/>
      <c r="O741" s="48"/>
      <c r="P741" s="51"/>
      <c r="Q741" s="69"/>
      <c r="R741" s="51"/>
      <c r="S741" s="69"/>
      <c r="T741" s="110"/>
      <c r="U741" s="107"/>
      <c r="V741" s="48"/>
      <c r="W741" s="52"/>
      <c r="X741" s="48"/>
      <c r="Y741" s="116"/>
      <c r="Z741" s="133"/>
      <c r="AA741" s="131"/>
      <c r="AB741" s="76"/>
      <c r="AC741" s="76"/>
      <c r="AD741" s="76"/>
      <c r="AE741" s="76"/>
      <c r="AF741" s="76"/>
      <c r="AG741" s="145"/>
      <c r="AH741"/>
      <c r="AI741" s="148">
        <f t="shared" si="370"/>
        <v>0</v>
      </c>
      <c r="AJ741" s="148">
        <f t="shared" si="371"/>
        <v>0</v>
      </c>
      <c r="AK741" s="148">
        <f t="shared" si="372"/>
        <v>0</v>
      </c>
      <c r="AL741" s="148">
        <f t="shared" si="373"/>
        <v>0</v>
      </c>
      <c r="AM741" s="148">
        <f t="shared" si="374"/>
        <v>0</v>
      </c>
      <c r="AN741" s="148">
        <f t="shared" si="375"/>
        <v>0</v>
      </c>
      <c r="AO741" s="150"/>
      <c r="AP741" s="149" t="e">
        <f t="shared" si="376"/>
        <v>#DIV/0!</v>
      </c>
      <c r="AQ741" s="149" t="e">
        <f t="shared" si="377"/>
        <v>#DIV/0!</v>
      </c>
      <c r="AR741" s="149" t="e">
        <f t="shared" si="378"/>
        <v>#DIV/0!</v>
      </c>
      <c r="AS741" s="149" t="e">
        <f t="shared" si="379"/>
        <v>#DIV/0!</v>
      </c>
      <c r="AT741" s="149" t="e">
        <f t="shared" si="380"/>
        <v>#DIV/0!</v>
      </c>
      <c r="AU741" s="148">
        <f t="shared" si="381"/>
        <v>0</v>
      </c>
      <c r="AV741" s="149" t="e">
        <f t="shared" si="382"/>
        <v>#DIV/0!</v>
      </c>
      <c r="AW741" s="149" t="e">
        <f t="shared" si="383"/>
        <v>#DIV/0!</v>
      </c>
      <c r="AX741" s="149" t="e">
        <f t="shared" si="384"/>
        <v>#DIV/0!</v>
      </c>
      <c r="AY741" s="149" t="e">
        <f t="shared" si="385"/>
        <v>#DIV/0!</v>
      </c>
      <c r="AZ741" s="149" t="e">
        <f t="shared" si="386"/>
        <v>#DIV/0!</v>
      </c>
      <c r="BA741" s="148">
        <f t="shared" si="387"/>
        <v>0</v>
      </c>
      <c r="BB741" s="149" t="e">
        <f t="shared" si="388"/>
        <v>#DIV/0!</v>
      </c>
      <c r="BC741" s="149" t="e">
        <f t="shared" si="389"/>
        <v>#DIV/0!</v>
      </c>
      <c r="BD741" s="149" t="e">
        <f t="shared" si="390"/>
        <v>#DIV/0!</v>
      </c>
      <c r="BE741" s="149" t="e">
        <f t="shared" si="391"/>
        <v>#DIV/0!</v>
      </c>
      <c r="BF741" s="149" t="e">
        <f t="shared" si="392"/>
        <v>#DIV/0!</v>
      </c>
      <c r="BG741" s="148">
        <f t="shared" si="393"/>
        <v>0</v>
      </c>
      <c r="BH741" s="149" t="e">
        <f t="shared" si="394"/>
        <v>#DIV/0!</v>
      </c>
      <c r="BI741" s="149" t="e">
        <f t="shared" si="395"/>
        <v>#DIV/0!</v>
      </c>
      <c r="BJ741" s="149" t="e">
        <f t="shared" si="396"/>
        <v>#DIV/0!</v>
      </c>
      <c r="BK741" s="149" t="e">
        <f t="shared" si="397"/>
        <v>#DIV/0!</v>
      </c>
      <c r="BL741" s="149" t="e">
        <f t="shared" si="398"/>
        <v>#DIV/0!</v>
      </c>
      <c r="BM741" s="148">
        <f t="shared" si="399"/>
        <v>0</v>
      </c>
      <c r="BN741" s="149" t="e">
        <f t="shared" si="400"/>
        <v>#DIV/0!</v>
      </c>
      <c r="BO741" s="149" t="e">
        <f t="shared" si="401"/>
        <v>#DIV/0!</v>
      </c>
      <c r="BP741" s="149" t="e">
        <f t="shared" si="402"/>
        <v>#DIV/0!</v>
      </c>
      <c r="BQ741" s="149" t="e">
        <f t="shared" si="403"/>
        <v>#DIV/0!</v>
      </c>
      <c r="BR741" s="149" t="e">
        <f t="shared" si="404"/>
        <v>#DIV/0!</v>
      </c>
      <c r="BS741" s="148">
        <f t="shared" si="405"/>
        <v>0</v>
      </c>
      <c r="BT741" s="150"/>
      <c r="BU741" s="150" t="e">
        <f>VLOOKUP(I741,Lists!$D$2:$D$19,1,FALSE)</f>
        <v>#N/A</v>
      </c>
      <c r="BV741" s="150" t="e">
        <f>VLOOKUP($I741,Blends!$B$2:$B$115,1,FALSE)</f>
        <v>#N/A</v>
      </c>
      <c r="BW741" s="150"/>
      <c r="BX741" s="151">
        <f>ROUND(IF($I741="Other HFC Blend",(AA741*$L741*SUMIF(Lists!$E$2:$E$133,'Quarterly Information'!$K741,Exchange_Value)+AA741*$N741*SUMIF(Lists!$E$2:$E$133,'Quarterly Information'!$M741,Exchange_Value)+AA741*$P741*SUMIF(Lists!$E$2:$E$133,'Quarterly Information'!$O741,Exchange_Value)+AA741*$R741*SUMIF(Lists!$E$2:$E$133,'Quarterly Information'!$Q741,Exchange_Value)+AA741*$T741*SUMIF(Lists!$E$2:$E$133,'Quarterly Information'!$S741,Exchange_Value))/1000,AA741*SUMIF(Lists!$E$2:$E$133,$I741,Exchange_Value)/1000),1)</f>
        <v>0</v>
      </c>
      <c r="BY741" s="151">
        <f>ROUND(IF($I741="Other HFC Blend",(AB741*$L741*SUMIF(Lists!$E$2:$E$133,'Quarterly Information'!$K741,Exchange_Value)+AB741*$N741*SUMIF(Lists!$E$2:$E$133,'Quarterly Information'!$M741,Exchange_Value)+AB741*$P741*SUMIF(Lists!$E$2:$E$133,'Quarterly Information'!$O741,Exchange_Value)+AB741*$R741*SUMIF(Lists!$E$2:$E$133,'Quarterly Information'!$Q741,Exchange_Value)+AB741*$T741*SUMIF(Lists!$E$2:$E$133,'Quarterly Information'!$S741,Exchange_Value))/1000,AB741*SUMIF(Lists!$E$2:$E$133,$I741,Exchange_Value)/1000),1)</f>
        <v>0</v>
      </c>
      <c r="BZ741" s="151">
        <f>ROUND(IF($I741="Other HFC Blend",(AC741*$L741*SUMIF(Lists!$E$2:$E$133,'Quarterly Information'!$K741,Exchange_Value)+AC741*$N741*SUMIF(Lists!$E$2:$E$133,'Quarterly Information'!$M741,Exchange_Value)+AC741*$P741*SUMIF(Lists!$E$2:$E$133,'Quarterly Information'!$O741,Exchange_Value)+AC741*$R741*SUMIF(Lists!$E$2:$E$133,'Quarterly Information'!$Q741,Exchange_Value)+AC741*$T741*SUMIF(Lists!$E$2:$E$133,'Quarterly Information'!$S741,Exchange_Value))/1000,AC741*SUMIF(Lists!$E$2:$E$133,$I741,Exchange_Value)/1000),1)</f>
        <v>0</v>
      </c>
      <c r="CA741" s="151">
        <f>ROUND(IF($I741="Other HFC Blend",(AD741*$L741*SUMIF(Lists!$E$2:$E$133,'Quarterly Information'!$K741,Exchange_Value)+AD741*$N741*SUMIF(Lists!$E$2:$E$133,'Quarterly Information'!$M741,Exchange_Value)+AD741*$P741*SUMIF(Lists!$E$2:$E$133,'Quarterly Information'!$O741,Exchange_Value)+AD741*$R741*SUMIF(Lists!$E$2:$E$133,'Quarterly Information'!$Q741,Exchange_Value)+AD741*$T741*SUMIF(Lists!$E$2:$E$133,'Quarterly Information'!$S741,Exchange_Value))/1000,AD741*SUMIF(Lists!$E$2:$E$133,$I741,Exchange_Value)/1000),1)</f>
        <v>0</v>
      </c>
      <c r="CB741" s="151">
        <f>ROUND(IF($I741="Other HFC Blend",(AE741*$L741*SUMIF(Lists!$E$2:$E$133,'Quarterly Information'!$K741,Exchange_Value)+AE741*$N741*SUMIF(Lists!$E$2:$E$133,'Quarterly Information'!$M741,Exchange_Value)+AE741*$P741*SUMIF(Lists!$E$2:$E$133,'Quarterly Information'!$O741,Exchange_Value)+AE741*$R741*SUMIF(Lists!$E$2:$E$133,'Quarterly Information'!$Q741,Exchange_Value)+AE741*$T741*SUMIF(Lists!$E$2:$E$133,'Quarterly Information'!$S741,Exchange_Value))/1000,AE741*SUMIF(Lists!$E$2:$E$133,$I741,Exchange_Value)/1000),1)</f>
        <v>0</v>
      </c>
      <c r="CC741" s="151">
        <f>ROUND(IF($I741="Other HFC Blend",(AF741*$L741*SUMIF(Lists!$E$2:$E$133,'Quarterly Information'!$K741,Exchange_Value)+AF741*$N741*SUMIF(Lists!$E$2:$E$133,'Quarterly Information'!$M741,Exchange_Value)+AF741*$P741*SUMIF(Lists!$E$2:$E$133,'Quarterly Information'!$O741,Exchange_Value)+AF741*$R741*SUMIF(Lists!$E$2:$E$133,'Quarterly Information'!$Q741,Exchange_Value)+AF741*$T741*SUMIF(Lists!$E$2:$E$133,'Quarterly Information'!$S741,Exchange_Value))/1000,AF741*SUMIF(Lists!$E$2:$E$133,$I741,Exchange_Value)/1000),1)</f>
        <v>0</v>
      </c>
    </row>
    <row r="742" spans="1:81" ht="14.1">
      <c r="A742" s="18">
        <v>700</v>
      </c>
      <c r="B742" s="46" t="str">
        <f t="shared" si="406"/>
        <v/>
      </c>
      <c r="C742" s="72"/>
      <c r="D742" s="47"/>
      <c r="E742" s="81"/>
      <c r="F742" s="48"/>
      <c r="G742" s="49"/>
      <c r="H742" s="50"/>
      <c r="I742" s="48"/>
      <c r="J742" s="104"/>
      <c r="K742" s="109"/>
      <c r="L742" s="51"/>
      <c r="M742" s="48"/>
      <c r="N742" s="51"/>
      <c r="O742" s="48"/>
      <c r="P742" s="51"/>
      <c r="Q742" s="69"/>
      <c r="R742" s="51"/>
      <c r="S742" s="69"/>
      <c r="T742" s="110"/>
      <c r="U742" s="107"/>
      <c r="V742" s="48"/>
      <c r="W742" s="52"/>
      <c r="X742" s="48"/>
      <c r="Y742" s="116"/>
      <c r="Z742" s="133"/>
      <c r="AA742" s="131"/>
      <c r="AB742" s="76"/>
      <c r="AC742" s="76"/>
      <c r="AD742" s="76"/>
      <c r="AE742" s="76"/>
      <c r="AF742" s="76"/>
      <c r="AG742" s="145"/>
      <c r="AH742"/>
      <c r="AI742" s="148">
        <f t="shared" si="370"/>
        <v>0</v>
      </c>
      <c r="AJ742" s="148">
        <f t="shared" si="371"/>
        <v>0</v>
      </c>
      <c r="AK742" s="148">
        <f t="shared" si="372"/>
        <v>0</v>
      </c>
      <c r="AL742" s="148">
        <f t="shared" si="373"/>
        <v>0</v>
      </c>
      <c r="AM742" s="148">
        <f t="shared" si="374"/>
        <v>0</v>
      </c>
      <c r="AN742" s="148">
        <f t="shared" si="375"/>
        <v>0</v>
      </c>
      <c r="AO742" s="150"/>
      <c r="AP742" s="149" t="e">
        <f t="shared" si="376"/>
        <v>#DIV/0!</v>
      </c>
      <c r="AQ742" s="149" t="e">
        <f t="shared" si="377"/>
        <v>#DIV/0!</v>
      </c>
      <c r="AR742" s="149" t="e">
        <f t="shared" si="378"/>
        <v>#DIV/0!</v>
      </c>
      <c r="AS742" s="149" t="e">
        <f t="shared" si="379"/>
        <v>#DIV/0!</v>
      </c>
      <c r="AT742" s="149" t="e">
        <f t="shared" si="380"/>
        <v>#DIV/0!</v>
      </c>
      <c r="AU742" s="148">
        <f t="shared" si="381"/>
        <v>0</v>
      </c>
      <c r="AV742" s="149" t="e">
        <f t="shared" si="382"/>
        <v>#DIV/0!</v>
      </c>
      <c r="AW742" s="149" t="e">
        <f t="shared" si="383"/>
        <v>#DIV/0!</v>
      </c>
      <c r="AX742" s="149" t="e">
        <f t="shared" si="384"/>
        <v>#DIV/0!</v>
      </c>
      <c r="AY742" s="149" t="e">
        <f t="shared" si="385"/>
        <v>#DIV/0!</v>
      </c>
      <c r="AZ742" s="149" t="e">
        <f t="shared" si="386"/>
        <v>#DIV/0!</v>
      </c>
      <c r="BA742" s="148">
        <f t="shared" si="387"/>
        <v>0</v>
      </c>
      <c r="BB742" s="149" t="e">
        <f t="shared" si="388"/>
        <v>#DIV/0!</v>
      </c>
      <c r="BC742" s="149" t="e">
        <f t="shared" si="389"/>
        <v>#DIV/0!</v>
      </c>
      <c r="BD742" s="149" t="e">
        <f t="shared" si="390"/>
        <v>#DIV/0!</v>
      </c>
      <c r="BE742" s="149" t="e">
        <f t="shared" si="391"/>
        <v>#DIV/0!</v>
      </c>
      <c r="BF742" s="149" t="e">
        <f t="shared" si="392"/>
        <v>#DIV/0!</v>
      </c>
      <c r="BG742" s="148">
        <f t="shared" si="393"/>
        <v>0</v>
      </c>
      <c r="BH742" s="149" t="e">
        <f t="shared" si="394"/>
        <v>#DIV/0!</v>
      </c>
      <c r="BI742" s="149" t="e">
        <f t="shared" si="395"/>
        <v>#DIV/0!</v>
      </c>
      <c r="BJ742" s="149" t="e">
        <f t="shared" si="396"/>
        <v>#DIV/0!</v>
      </c>
      <c r="BK742" s="149" t="e">
        <f t="shared" si="397"/>
        <v>#DIV/0!</v>
      </c>
      <c r="BL742" s="149" t="e">
        <f t="shared" si="398"/>
        <v>#DIV/0!</v>
      </c>
      <c r="BM742" s="148">
        <f t="shared" si="399"/>
        <v>0</v>
      </c>
      <c r="BN742" s="149" t="e">
        <f t="shared" si="400"/>
        <v>#DIV/0!</v>
      </c>
      <c r="BO742" s="149" t="e">
        <f t="shared" si="401"/>
        <v>#DIV/0!</v>
      </c>
      <c r="BP742" s="149" t="e">
        <f t="shared" si="402"/>
        <v>#DIV/0!</v>
      </c>
      <c r="BQ742" s="149" t="e">
        <f t="shared" si="403"/>
        <v>#DIV/0!</v>
      </c>
      <c r="BR742" s="149" t="e">
        <f t="shared" si="404"/>
        <v>#DIV/0!</v>
      </c>
      <c r="BS742" s="148">
        <f t="shared" si="405"/>
        <v>0</v>
      </c>
      <c r="BT742" s="150"/>
      <c r="BU742" s="150" t="e">
        <f>VLOOKUP(I742,Lists!$D$2:$D$19,1,FALSE)</f>
        <v>#N/A</v>
      </c>
      <c r="BV742" s="150" t="e">
        <f>VLOOKUP($I742,Blends!$B$2:$B$115,1,FALSE)</f>
        <v>#N/A</v>
      </c>
      <c r="BW742" s="150"/>
      <c r="BX742" s="151">
        <f>ROUND(IF($I742="Other HFC Blend",(AA742*$L742*SUMIF(Lists!$E$2:$E$133,'Quarterly Information'!$K742,Exchange_Value)+AA742*$N742*SUMIF(Lists!$E$2:$E$133,'Quarterly Information'!$M742,Exchange_Value)+AA742*$P742*SUMIF(Lists!$E$2:$E$133,'Quarterly Information'!$O742,Exchange_Value)+AA742*$R742*SUMIF(Lists!$E$2:$E$133,'Quarterly Information'!$Q742,Exchange_Value)+AA742*$T742*SUMIF(Lists!$E$2:$E$133,'Quarterly Information'!$S742,Exchange_Value))/1000,AA742*SUMIF(Lists!$E$2:$E$133,$I742,Exchange_Value)/1000),1)</f>
        <v>0</v>
      </c>
      <c r="BY742" s="151">
        <f>ROUND(IF($I742="Other HFC Blend",(AB742*$L742*SUMIF(Lists!$E$2:$E$133,'Quarterly Information'!$K742,Exchange_Value)+AB742*$N742*SUMIF(Lists!$E$2:$E$133,'Quarterly Information'!$M742,Exchange_Value)+AB742*$P742*SUMIF(Lists!$E$2:$E$133,'Quarterly Information'!$O742,Exchange_Value)+AB742*$R742*SUMIF(Lists!$E$2:$E$133,'Quarterly Information'!$Q742,Exchange_Value)+AB742*$T742*SUMIF(Lists!$E$2:$E$133,'Quarterly Information'!$S742,Exchange_Value))/1000,AB742*SUMIF(Lists!$E$2:$E$133,$I742,Exchange_Value)/1000),1)</f>
        <v>0</v>
      </c>
      <c r="BZ742" s="151">
        <f>ROUND(IF($I742="Other HFC Blend",(AC742*$L742*SUMIF(Lists!$E$2:$E$133,'Quarterly Information'!$K742,Exchange_Value)+AC742*$N742*SUMIF(Lists!$E$2:$E$133,'Quarterly Information'!$M742,Exchange_Value)+AC742*$P742*SUMIF(Lists!$E$2:$E$133,'Quarterly Information'!$O742,Exchange_Value)+AC742*$R742*SUMIF(Lists!$E$2:$E$133,'Quarterly Information'!$Q742,Exchange_Value)+AC742*$T742*SUMIF(Lists!$E$2:$E$133,'Quarterly Information'!$S742,Exchange_Value))/1000,AC742*SUMIF(Lists!$E$2:$E$133,$I742,Exchange_Value)/1000),1)</f>
        <v>0</v>
      </c>
      <c r="CA742" s="151">
        <f>ROUND(IF($I742="Other HFC Blend",(AD742*$L742*SUMIF(Lists!$E$2:$E$133,'Quarterly Information'!$K742,Exchange_Value)+AD742*$N742*SUMIF(Lists!$E$2:$E$133,'Quarterly Information'!$M742,Exchange_Value)+AD742*$P742*SUMIF(Lists!$E$2:$E$133,'Quarterly Information'!$O742,Exchange_Value)+AD742*$R742*SUMIF(Lists!$E$2:$E$133,'Quarterly Information'!$Q742,Exchange_Value)+AD742*$T742*SUMIF(Lists!$E$2:$E$133,'Quarterly Information'!$S742,Exchange_Value))/1000,AD742*SUMIF(Lists!$E$2:$E$133,$I742,Exchange_Value)/1000),1)</f>
        <v>0</v>
      </c>
      <c r="CB742" s="151">
        <f>ROUND(IF($I742="Other HFC Blend",(AE742*$L742*SUMIF(Lists!$E$2:$E$133,'Quarterly Information'!$K742,Exchange_Value)+AE742*$N742*SUMIF(Lists!$E$2:$E$133,'Quarterly Information'!$M742,Exchange_Value)+AE742*$P742*SUMIF(Lists!$E$2:$E$133,'Quarterly Information'!$O742,Exchange_Value)+AE742*$R742*SUMIF(Lists!$E$2:$E$133,'Quarterly Information'!$Q742,Exchange_Value)+AE742*$T742*SUMIF(Lists!$E$2:$E$133,'Quarterly Information'!$S742,Exchange_Value))/1000,AE742*SUMIF(Lists!$E$2:$E$133,$I742,Exchange_Value)/1000),1)</f>
        <v>0</v>
      </c>
      <c r="CC742" s="151">
        <f>ROUND(IF($I742="Other HFC Blend",(AF742*$L742*SUMIF(Lists!$E$2:$E$133,'Quarterly Information'!$K742,Exchange_Value)+AF742*$N742*SUMIF(Lists!$E$2:$E$133,'Quarterly Information'!$M742,Exchange_Value)+AF742*$P742*SUMIF(Lists!$E$2:$E$133,'Quarterly Information'!$O742,Exchange_Value)+AF742*$R742*SUMIF(Lists!$E$2:$E$133,'Quarterly Information'!$Q742,Exchange_Value)+AF742*$T742*SUMIF(Lists!$E$2:$E$133,'Quarterly Information'!$S742,Exchange_Value))/1000,AF742*SUMIF(Lists!$E$2:$E$133,$I742,Exchange_Value)/1000),1)</f>
        <v>0</v>
      </c>
    </row>
    <row r="743" spans="1:81" ht="14.1">
      <c r="A743" s="18">
        <v>701</v>
      </c>
      <c r="B743" s="46" t="str">
        <f t="shared" si="406"/>
        <v/>
      </c>
      <c r="C743" s="72"/>
      <c r="D743" s="47"/>
      <c r="E743" s="81"/>
      <c r="F743" s="48"/>
      <c r="G743" s="49"/>
      <c r="H743" s="50"/>
      <c r="I743" s="48"/>
      <c r="J743" s="104"/>
      <c r="K743" s="109"/>
      <c r="L743" s="51"/>
      <c r="M743" s="48"/>
      <c r="N743" s="51"/>
      <c r="O743" s="48"/>
      <c r="P743" s="51"/>
      <c r="Q743" s="69"/>
      <c r="R743" s="51"/>
      <c r="S743" s="69"/>
      <c r="T743" s="110"/>
      <c r="U743" s="107"/>
      <c r="V743" s="48"/>
      <c r="W743" s="52"/>
      <c r="X743" s="48"/>
      <c r="Y743" s="116"/>
      <c r="Z743" s="133"/>
      <c r="AA743" s="131"/>
      <c r="AB743" s="76"/>
      <c r="AC743" s="76"/>
      <c r="AD743" s="76"/>
      <c r="AE743" s="76"/>
      <c r="AF743" s="76"/>
      <c r="AG743" s="145"/>
      <c r="AH743"/>
      <c r="AI743" s="148">
        <f t="shared" si="370"/>
        <v>0</v>
      </c>
      <c r="AJ743" s="148">
        <f t="shared" si="371"/>
        <v>0</v>
      </c>
      <c r="AK743" s="148">
        <f t="shared" si="372"/>
        <v>0</v>
      </c>
      <c r="AL743" s="148">
        <f t="shared" si="373"/>
        <v>0</v>
      </c>
      <c r="AM743" s="148">
        <f t="shared" si="374"/>
        <v>0</v>
      </c>
      <c r="AN743" s="148">
        <f t="shared" si="375"/>
        <v>0</v>
      </c>
      <c r="AO743" s="150"/>
      <c r="AP743" s="149" t="e">
        <f t="shared" si="376"/>
        <v>#DIV/0!</v>
      </c>
      <c r="AQ743" s="149" t="e">
        <f t="shared" si="377"/>
        <v>#DIV/0!</v>
      </c>
      <c r="AR743" s="149" t="e">
        <f t="shared" si="378"/>
        <v>#DIV/0!</v>
      </c>
      <c r="AS743" s="149" t="e">
        <f t="shared" si="379"/>
        <v>#DIV/0!</v>
      </c>
      <c r="AT743" s="149" t="e">
        <f t="shared" si="380"/>
        <v>#DIV/0!</v>
      </c>
      <c r="AU743" s="148">
        <f t="shared" si="381"/>
        <v>0</v>
      </c>
      <c r="AV743" s="149" t="e">
        <f t="shared" si="382"/>
        <v>#DIV/0!</v>
      </c>
      <c r="AW743" s="149" t="e">
        <f t="shared" si="383"/>
        <v>#DIV/0!</v>
      </c>
      <c r="AX743" s="149" t="e">
        <f t="shared" si="384"/>
        <v>#DIV/0!</v>
      </c>
      <c r="AY743" s="149" t="e">
        <f t="shared" si="385"/>
        <v>#DIV/0!</v>
      </c>
      <c r="AZ743" s="149" t="e">
        <f t="shared" si="386"/>
        <v>#DIV/0!</v>
      </c>
      <c r="BA743" s="148">
        <f t="shared" si="387"/>
        <v>0</v>
      </c>
      <c r="BB743" s="149" t="e">
        <f t="shared" si="388"/>
        <v>#DIV/0!</v>
      </c>
      <c r="BC743" s="149" t="e">
        <f t="shared" si="389"/>
        <v>#DIV/0!</v>
      </c>
      <c r="BD743" s="149" t="e">
        <f t="shared" si="390"/>
        <v>#DIV/0!</v>
      </c>
      <c r="BE743" s="149" t="e">
        <f t="shared" si="391"/>
        <v>#DIV/0!</v>
      </c>
      <c r="BF743" s="149" t="e">
        <f t="shared" si="392"/>
        <v>#DIV/0!</v>
      </c>
      <c r="BG743" s="148">
        <f t="shared" si="393"/>
        <v>0</v>
      </c>
      <c r="BH743" s="149" t="e">
        <f t="shared" si="394"/>
        <v>#DIV/0!</v>
      </c>
      <c r="BI743" s="149" t="e">
        <f t="shared" si="395"/>
        <v>#DIV/0!</v>
      </c>
      <c r="BJ743" s="149" t="e">
        <f t="shared" si="396"/>
        <v>#DIV/0!</v>
      </c>
      <c r="BK743" s="149" t="e">
        <f t="shared" si="397"/>
        <v>#DIV/0!</v>
      </c>
      <c r="BL743" s="149" t="e">
        <f t="shared" si="398"/>
        <v>#DIV/0!</v>
      </c>
      <c r="BM743" s="148">
        <f t="shared" si="399"/>
        <v>0</v>
      </c>
      <c r="BN743" s="149" t="e">
        <f t="shared" si="400"/>
        <v>#DIV/0!</v>
      </c>
      <c r="BO743" s="149" t="e">
        <f t="shared" si="401"/>
        <v>#DIV/0!</v>
      </c>
      <c r="BP743" s="149" t="e">
        <f t="shared" si="402"/>
        <v>#DIV/0!</v>
      </c>
      <c r="BQ743" s="149" t="e">
        <f t="shared" si="403"/>
        <v>#DIV/0!</v>
      </c>
      <c r="BR743" s="149" t="e">
        <f t="shared" si="404"/>
        <v>#DIV/0!</v>
      </c>
      <c r="BS743" s="148">
        <f t="shared" si="405"/>
        <v>0</v>
      </c>
      <c r="BT743" s="150"/>
      <c r="BU743" s="150" t="e">
        <f>VLOOKUP(I743,Lists!$D$2:$D$19,1,FALSE)</f>
        <v>#N/A</v>
      </c>
      <c r="BV743" s="150" t="e">
        <f>VLOOKUP($I743,Blends!$B$2:$B$115,1,FALSE)</f>
        <v>#N/A</v>
      </c>
      <c r="BW743" s="150"/>
      <c r="BX743" s="151">
        <f>ROUND(IF($I743="Other HFC Blend",(AA743*$L743*SUMIF(Lists!$E$2:$E$133,'Quarterly Information'!$K743,Exchange_Value)+AA743*$N743*SUMIF(Lists!$E$2:$E$133,'Quarterly Information'!$M743,Exchange_Value)+AA743*$P743*SUMIF(Lists!$E$2:$E$133,'Quarterly Information'!$O743,Exchange_Value)+AA743*$R743*SUMIF(Lists!$E$2:$E$133,'Quarterly Information'!$Q743,Exchange_Value)+AA743*$T743*SUMIF(Lists!$E$2:$E$133,'Quarterly Information'!$S743,Exchange_Value))/1000,AA743*SUMIF(Lists!$E$2:$E$133,$I743,Exchange_Value)/1000),1)</f>
        <v>0</v>
      </c>
      <c r="BY743" s="151">
        <f>ROUND(IF($I743="Other HFC Blend",(AB743*$L743*SUMIF(Lists!$E$2:$E$133,'Quarterly Information'!$K743,Exchange_Value)+AB743*$N743*SUMIF(Lists!$E$2:$E$133,'Quarterly Information'!$M743,Exchange_Value)+AB743*$P743*SUMIF(Lists!$E$2:$E$133,'Quarterly Information'!$O743,Exchange_Value)+AB743*$R743*SUMIF(Lists!$E$2:$E$133,'Quarterly Information'!$Q743,Exchange_Value)+AB743*$T743*SUMIF(Lists!$E$2:$E$133,'Quarterly Information'!$S743,Exchange_Value))/1000,AB743*SUMIF(Lists!$E$2:$E$133,$I743,Exchange_Value)/1000),1)</f>
        <v>0</v>
      </c>
      <c r="BZ743" s="151">
        <f>ROUND(IF($I743="Other HFC Blend",(AC743*$L743*SUMIF(Lists!$E$2:$E$133,'Quarterly Information'!$K743,Exchange_Value)+AC743*$N743*SUMIF(Lists!$E$2:$E$133,'Quarterly Information'!$M743,Exchange_Value)+AC743*$P743*SUMIF(Lists!$E$2:$E$133,'Quarterly Information'!$O743,Exchange_Value)+AC743*$R743*SUMIF(Lists!$E$2:$E$133,'Quarterly Information'!$Q743,Exchange_Value)+AC743*$T743*SUMIF(Lists!$E$2:$E$133,'Quarterly Information'!$S743,Exchange_Value))/1000,AC743*SUMIF(Lists!$E$2:$E$133,$I743,Exchange_Value)/1000),1)</f>
        <v>0</v>
      </c>
      <c r="CA743" s="151">
        <f>ROUND(IF($I743="Other HFC Blend",(AD743*$L743*SUMIF(Lists!$E$2:$E$133,'Quarterly Information'!$K743,Exchange_Value)+AD743*$N743*SUMIF(Lists!$E$2:$E$133,'Quarterly Information'!$M743,Exchange_Value)+AD743*$P743*SUMIF(Lists!$E$2:$E$133,'Quarterly Information'!$O743,Exchange_Value)+AD743*$R743*SUMIF(Lists!$E$2:$E$133,'Quarterly Information'!$Q743,Exchange_Value)+AD743*$T743*SUMIF(Lists!$E$2:$E$133,'Quarterly Information'!$S743,Exchange_Value))/1000,AD743*SUMIF(Lists!$E$2:$E$133,$I743,Exchange_Value)/1000),1)</f>
        <v>0</v>
      </c>
      <c r="CB743" s="151">
        <f>ROUND(IF($I743="Other HFC Blend",(AE743*$L743*SUMIF(Lists!$E$2:$E$133,'Quarterly Information'!$K743,Exchange_Value)+AE743*$N743*SUMIF(Lists!$E$2:$E$133,'Quarterly Information'!$M743,Exchange_Value)+AE743*$P743*SUMIF(Lists!$E$2:$E$133,'Quarterly Information'!$O743,Exchange_Value)+AE743*$R743*SUMIF(Lists!$E$2:$E$133,'Quarterly Information'!$Q743,Exchange_Value)+AE743*$T743*SUMIF(Lists!$E$2:$E$133,'Quarterly Information'!$S743,Exchange_Value))/1000,AE743*SUMIF(Lists!$E$2:$E$133,$I743,Exchange_Value)/1000),1)</f>
        <v>0</v>
      </c>
      <c r="CC743" s="151">
        <f>ROUND(IF($I743="Other HFC Blend",(AF743*$L743*SUMIF(Lists!$E$2:$E$133,'Quarterly Information'!$K743,Exchange_Value)+AF743*$N743*SUMIF(Lists!$E$2:$E$133,'Quarterly Information'!$M743,Exchange_Value)+AF743*$P743*SUMIF(Lists!$E$2:$E$133,'Quarterly Information'!$O743,Exchange_Value)+AF743*$R743*SUMIF(Lists!$E$2:$E$133,'Quarterly Information'!$Q743,Exchange_Value)+AF743*$T743*SUMIF(Lists!$E$2:$E$133,'Quarterly Information'!$S743,Exchange_Value))/1000,AF743*SUMIF(Lists!$E$2:$E$133,$I743,Exchange_Value)/1000),1)</f>
        <v>0</v>
      </c>
    </row>
    <row r="744" spans="1:81" ht="14.1">
      <c r="A744" s="18">
        <v>702</v>
      </c>
      <c r="B744" s="46" t="str">
        <f t="shared" si="406"/>
        <v/>
      </c>
      <c r="C744" s="72"/>
      <c r="D744" s="47"/>
      <c r="E744" s="81"/>
      <c r="F744" s="48"/>
      <c r="G744" s="49"/>
      <c r="H744" s="50"/>
      <c r="I744" s="48"/>
      <c r="J744" s="104"/>
      <c r="K744" s="109"/>
      <c r="L744" s="51"/>
      <c r="M744" s="48"/>
      <c r="N744" s="51"/>
      <c r="O744" s="48"/>
      <c r="P744" s="51"/>
      <c r="Q744" s="69"/>
      <c r="R744" s="51"/>
      <c r="S744" s="69"/>
      <c r="T744" s="110"/>
      <c r="U744" s="107"/>
      <c r="V744" s="48"/>
      <c r="W744" s="52"/>
      <c r="X744" s="48"/>
      <c r="Y744" s="116"/>
      <c r="Z744" s="133"/>
      <c r="AA744" s="131"/>
      <c r="AB744" s="76"/>
      <c r="AC744" s="76"/>
      <c r="AD744" s="76"/>
      <c r="AE744" s="76"/>
      <c r="AF744" s="76"/>
      <c r="AG744" s="145"/>
      <c r="AH744"/>
      <c r="AI744" s="148">
        <f t="shared" si="370"/>
        <v>0</v>
      </c>
      <c r="AJ744" s="148">
        <f t="shared" si="371"/>
        <v>0</v>
      </c>
      <c r="AK744" s="148">
        <f t="shared" si="372"/>
        <v>0</v>
      </c>
      <c r="AL744" s="148">
        <f t="shared" si="373"/>
        <v>0</v>
      </c>
      <c r="AM744" s="148">
        <f t="shared" si="374"/>
        <v>0</v>
      </c>
      <c r="AN744" s="148">
        <f t="shared" si="375"/>
        <v>0</v>
      </c>
      <c r="AO744" s="150"/>
      <c r="AP744" s="149" t="e">
        <f t="shared" si="376"/>
        <v>#DIV/0!</v>
      </c>
      <c r="AQ744" s="149" t="e">
        <f t="shared" si="377"/>
        <v>#DIV/0!</v>
      </c>
      <c r="AR744" s="149" t="e">
        <f t="shared" si="378"/>
        <v>#DIV/0!</v>
      </c>
      <c r="AS744" s="149" t="e">
        <f t="shared" si="379"/>
        <v>#DIV/0!</v>
      </c>
      <c r="AT744" s="149" t="e">
        <f t="shared" si="380"/>
        <v>#DIV/0!</v>
      </c>
      <c r="AU744" s="148">
        <f t="shared" si="381"/>
        <v>0</v>
      </c>
      <c r="AV744" s="149" t="e">
        <f t="shared" si="382"/>
        <v>#DIV/0!</v>
      </c>
      <c r="AW744" s="149" t="e">
        <f t="shared" si="383"/>
        <v>#DIV/0!</v>
      </c>
      <c r="AX744" s="149" t="e">
        <f t="shared" si="384"/>
        <v>#DIV/0!</v>
      </c>
      <c r="AY744" s="149" t="e">
        <f t="shared" si="385"/>
        <v>#DIV/0!</v>
      </c>
      <c r="AZ744" s="149" t="e">
        <f t="shared" si="386"/>
        <v>#DIV/0!</v>
      </c>
      <c r="BA744" s="148">
        <f t="shared" si="387"/>
        <v>0</v>
      </c>
      <c r="BB744" s="149" t="e">
        <f t="shared" si="388"/>
        <v>#DIV/0!</v>
      </c>
      <c r="BC744" s="149" t="e">
        <f t="shared" si="389"/>
        <v>#DIV/0!</v>
      </c>
      <c r="BD744" s="149" t="e">
        <f t="shared" si="390"/>
        <v>#DIV/0!</v>
      </c>
      <c r="BE744" s="149" t="e">
        <f t="shared" si="391"/>
        <v>#DIV/0!</v>
      </c>
      <c r="BF744" s="149" t="e">
        <f t="shared" si="392"/>
        <v>#DIV/0!</v>
      </c>
      <c r="BG744" s="148">
        <f t="shared" si="393"/>
        <v>0</v>
      </c>
      <c r="BH744" s="149" t="e">
        <f t="shared" si="394"/>
        <v>#DIV/0!</v>
      </c>
      <c r="BI744" s="149" t="e">
        <f t="shared" si="395"/>
        <v>#DIV/0!</v>
      </c>
      <c r="BJ744" s="149" t="e">
        <f t="shared" si="396"/>
        <v>#DIV/0!</v>
      </c>
      <c r="BK744" s="149" t="e">
        <f t="shared" si="397"/>
        <v>#DIV/0!</v>
      </c>
      <c r="BL744" s="149" t="e">
        <f t="shared" si="398"/>
        <v>#DIV/0!</v>
      </c>
      <c r="BM744" s="148">
        <f t="shared" si="399"/>
        <v>0</v>
      </c>
      <c r="BN744" s="149" t="e">
        <f t="shared" si="400"/>
        <v>#DIV/0!</v>
      </c>
      <c r="BO744" s="149" t="e">
        <f t="shared" si="401"/>
        <v>#DIV/0!</v>
      </c>
      <c r="BP744" s="149" t="e">
        <f t="shared" si="402"/>
        <v>#DIV/0!</v>
      </c>
      <c r="BQ744" s="149" t="e">
        <f t="shared" si="403"/>
        <v>#DIV/0!</v>
      </c>
      <c r="BR744" s="149" t="e">
        <f t="shared" si="404"/>
        <v>#DIV/0!</v>
      </c>
      <c r="BS744" s="148">
        <f t="shared" si="405"/>
        <v>0</v>
      </c>
      <c r="BT744" s="150"/>
      <c r="BU744" s="150" t="e">
        <f>VLOOKUP(I744,Lists!$D$2:$D$19,1,FALSE)</f>
        <v>#N/A</v>
      </c>
      <c r="BV744" s="150" t="e">
        <f>VLOOKUP($I744,Blends!$B$2:$B$115,1,FALSE)</f>
        <v>#N/A</v>
      </c>
      <c r="BW744" s="150"/>
      <c r="BX744" s="151">
        <f>ROUND(IF($I744="Other HFC Blend",(AA744*$L744*SUMIF(Lists!$E$2:$E$133,'Quarterly Information'!$K744,Exchange_Value)+AA744*$N744*SUMIF(Lists!$E$2:$E$133,'Quarterly Information'!$M744,Exchange_Value)+AA744*$P744*SUMIF(Lists!$E$2:$E$133,'Quarterly Information'!$O744,Exchange_Value)+AA744*$R744*SUMIF(Lists!$E$2:$E$133,'Quarterly Information'!$Q744,Exchange_Value)+AA744*$T744*SUMIF(Lists!$E$2:$E$133,'Quarterly Information'!$S744,Exchange_Value))/1000,AA744*SUMIF(Lists!$E$2:$E$133,$I744,Exchange_Value)/1000),1)</f>
        <v>0</v>
      </c>
      <c r="BY744" s="151">
        <f>ROUND(IF($I744="Other HFC Blend",(AB744*$L744*SUMIF(Lists!$E$2:$E$133,'Quarterly Information'!$K744,Exchange_Value)+AB744*$N744*SUMIF(Lists!$E$2:$E$133,'Quarterly Information'!$M744,Exchange_Value)+AB744*$P744*SUMIF(Lists!$E$2:$E$133,'Quarterly Information'!$O744,Exchange_Value)+AB744*$R744*SUMIF(Lists!$E$2:$E$133,'Quarterly Information'!$Q744,Exchange_Value)+AB744*$T744*SUMIF(Lists!$E$2:$E$133,'Quarterly Information'!$S744,Exchange_Value))/1000,AB744*SUMIF(Lists!$E$2:$E$133,$I744,Exchange_Value)/1000),1)</f>
        <v>0</v>
      </c>
      <c r="BZ744" s="151">
        <f>ROUND(IF($I744="Other HFC Blend",(AC744*$L744*SUMIF(Lists!$E$2:$E$133,'Quarterly Information'!$K744,Exchange_Value)+AC744*$N744*SUMIF(Lists!$E$2:$E$133,'Quarterly Information'!$M744,Exchange_Value)+AC744*$P744*SUMIF(Lists!$E$2:$E$133,'Quarterly Information'!$O744,Exchange_Value)+AC744*$R744*SUMIF(Lists!$E$2:$E$133,'Quarterly Information'!$Q744,Exchange_Value)+AC744*$T744*SUMIF(Lists!$E$2:$E$133,'Quarterly Information'!$S744,Exchange_Value))/1000,AC744*SUMIF(Lists!$E$2:$E$133,$I744,Exchange_Value)/1000),1)</f>
        <v>0</v>
      </c>
      <c r="CA744" s="151">
        <f>ROUND(IF($I744="Other HFC Blend",(AD744*$L744*SUMIF(Lists!$E$2:$E$133,'Quarterly Information'!$K744,Exchange_Value)+AD744*$N744*SUMIF(Lists!$E$2:$E$133,'Quarterly Information'!$M744,Exchange_Value)+AD744*$P744*SUMIF(Lists!$E$2:$E$133,'Quarterly Information'!$O744,Exchange_Value)+AD744*$R744*SUMIF(Lists!$E$2:$E$133,'Quarterly Information'!$Q744,Exchange_Value)+AD744*$T744*SUMIF(Lists!$E$2:$E$133,'Quarterly Information'!$S744,Exchange_Value))/1000,AD744*SUMIF(Lists!$E$2:$E$133,$I744,Exchange_Value)/1000),1)</f>
        <v>0</v>
      </c>
      <c r="CB744" s="151">
        <f>ROUND(IF($I744="Other HFC Blend",(AE744*$L744*SUMIF(Lists!$E$2:$E$133,'Quarterly Information'!$K744,Exchange_Value)+AE744*$N744*SUMIF(Lists!$E$2:$E$133,'Quarterly Information'!$M744,Exchange_Value)+AE744*$P744*SUMIF(Lists!$E$2:$E$133,'Quarterly Information'!$O744,Exchange_Value)+AE744*$R744*SUMIF(Lists!$E$2:$E$133,'Quarterly Information'!$Q744,Exchange_Value)+AE744*$T744*SUMIF(Lists!$E$2:$E$133,'Quarterly Information'!$S744,Exchange_Value))/1000,AE744*SUMIF(Lists!$E$2:$E$133,$I744,Exchange_Value)/1000),1)</f>
        <v>0</v>
      </c>
      <c r="CC744" s="151">
        <f>ROUND(IF($I744="Other HFC Blend",(AF744*$L744*SUMIF(Lists!$E$2:$E$133,'Quarterly Information'!$K744,Exchange_Value)+AF744*$N744*SUMIF(Lists!$E$2:$E$133,'Quarterly Information'!$M744,Exchange_Value)+AF744*$P744*SUMIF(Lists!$E$2:$E$133,'Quarterly Information'!$O744,Exchange_Value)+AF744*$R744*SUMIF(Lists!$E$2:$E$133,'Quarterly Information'!$Q744,Exchange_Value)+AF744*$T744*SUMIF(Lists!$E$2:$E$133,'Quarterly Information'!$S744,Exchange_Value))/1000,AF744*SUMIF(Lists!$E$2:$E$133,$I744,Exchange_Value)/1000),1)</f>
        <v>0</v>
      </c>
    </row>
    <row r="745" spans="1:81" ht="14.1">
      <c r="A745" s="18">
        <v>703</v>
      </c>
      <c r="B745" s="46" t="str">
        <f t="shared" si="406"/>
        <v/>
      </c>
      <c r="C745" s="72"/>
      <c r="D745" s="47"/>
      <c r="E745" s="81"/>
      <c r="F745" s="48"/>
      <c r="G745" s="49"/>
      <c r="H745" s="50"/>
      <c r="I745" s="48"/>
      <c r="J745" s="104"/>
      <c r="K745" s="109"/>
      <c r="L745" s="51"/>
      <c r="M745" s="48"/>
      <c r="N745" s="51"/>
      <c r="O745" s="48"/>
      <c r="P745" s="51"/>
      <c r="Q745" s="69"/>
      <c r="R745" s="51"/>
      <c r="S745" s="69"/>
      <c r="T745" s="110"/>
      <c r="U745" s="107"/>
      <c r="V745" s="48"/>
      <c r="W745" s="52"/>
      <c r="X745" s="48"/>
      <c r="Y745" s="116"/>
      <c r="Z745" s="133"/>
      <c r="AA745" s="131"/>
      <c r="AB745" s="76"/>
      <c r="AC745" s="76"/>
      <c r="AD745" s="76"/>
      <c r="AE745" s="76"/>
      <c r="AF745" s="76"/>
      <c r="AG745" s="145"/>
      <c r="AH745"/>
      <c r="AI745" s="148">
        <f t="shared" si="370"/>
        <v>0</v>
      </c>
      <c r="AJ745" s="148">
        <f t="shared" si="371"/>
        <v>0</v>
      </c>
      <c r="AK745" s="148">
        <f t="shared" si="372"/>
        <v>0</v>
      </c>
      <c r="AL745" s="148">
        <f t="shared" si="373"/>
        <v>0</v>
      </c>
      <c r="AM745" s="148">
        <f t="shared" si="374"/>
        <v>0</v>
      </c>
      <c r="AN745" s="148">
        <f t="shared" si="375"/>
        <v>0</v>
      </c>
      <c r="AO745" s="150"/>
      <c r="AP745" s="149" t="e">
        <f t="shared" si="376"/>
        <v>#DIV/0!</v>
      </c>
      <c r="AQ745" s="149" t="e">
        <f t="shared" si="377"/>
        <v>#DIV/0!</v>
      </c>
      <c r="AR745" s="149" t="e">
        <f t="shared" si="378"/>
        <v>#DIV/0!</v>
      </c>
      <c r="AS745" s="149" t="e">
        <f t="shared" si="379"/>
        <v>#DIV/0!</v>
      </c>
      <c r="AT745" s="149" t="e">
        <f t="shared" si="380"/>
        <v>#DIV/0!</v>
      </c>
      <c r="AU745" s="148">
        <f t="shared" si="381"/>
        <v>0</v>
      </c>
      <c r="AV745" s="149" t="e">
        <f t="shared" si="382"/>
        <v>#DIV/0!</v>
      </c>
      <c r="AW745" s="149" t="e">
        <f t="shared" si="383"/>
        <v>#DIV/0!</v>
      </c>
      <c r="AX745" s="149" t="e">
        <f t="shared" si="384"/>
        <v>#DIV/0!</v>
      </c>
      <c r="AY745" s="149" t="e">
        <f t="shared" si="385"/>
        <v>#DIV/0!</v>
      </c>
      <c r="AZ745" s="149" t="e">
        <f t="shared" si="386"/>
        <v>#DIV/0!</v>
      </c>
      <c r="BA745" s="148">
        <f t="shared" si="387"/>
        <v>0</v>
      </c>
      <c r="BB745" s="149" t="e">
        <f t="shared" si="388"/>
        <v>#DIV/0!</v>
      </c>
      <c r="BC745" s="149" t="e">
        <f t="shared" si="389"/>
        <v>#DIV/0!</v>
      </c>
      <c r="BD745" s="149" t="e">
        <f t="shared" si="390"/>
        <v>#DIV/0!</v>
      </c>
      <c r="BE745" s="149" t="e">
        <f t="shared" si="391"/>
        <v>#DIV/0!</v>
      </c>
      <c r="BF745" s="149" t="e">
        <f t="shared" si="392"/>
        <v>#DIV/0!</v>
      </c>
      <c r="BG745" s="148">
        <f t="shared" si="393"/>
        <v>0</v>
      </c>
      <c r="BH745" s="149" t="e">
        <f t="shared" si="394"/>
        <v>#DIV/0!</v>
      </c>
      <c r="BI745" s="149" t="e">
        <f t="shared" si="395"/>
        <v>#DIV/0!</v>
      </c>
      <c r="BJ745" s="149" t="e">
        <f t="shared" si="396"/>
        <v>#DIV/0!</v>
      </c>
      <c r="BK745" s="149" t="e">
        <f t="shared" si="397"/>
        <v>#DIV/0!</v>
      </c>
      <c r="BL745" s="149" t="e">
        <f t="shared" si="398"/>
        <v>#DIV/0!</v>
      </c>
      <c r="BM745" s="148">
        <f t="shared" si="399"/>
        <v>0</v>
      </c>
      <c r="BN745" s="149" t="e">
        <f t="shared" si="400"/>
        <v>#DIV/0!</v>
      </c>
      <c r="BO745" s="149" t="e">
        <f t="shared" si="401"/>
        <v>#DIV/0!</v>
      </c>
      <c r="BP745" s="149" t="e">
        <f t="shared" si="402"/>
        <v>#DIV/0!</v>
      </c>
      <c r="BQ745" s="149" t="e">
        <f t="shared" si="403"/>
        <v>#DIV/0!</v>
      </c>
      <c r="BR745" s="149" t="e">
        <f t="shared" si="404"/>
        <v>#DIV/0!</v>
      </c>
      <c r="BS745" s="148">
        <f t="shared" si="405"/>
        <v>0</v>
      </c>
      <c r="BT745" s="150"/>
      <c r="BU745" s="150" t="e">
        <f>VLOOKUP(I745,Lists!$D$2:$D$19,1,FALSE)</f>
        <v>#N/A</v>
      </c>
      <c r="BV745" s="150" t="e">
        <f>VLOOKUP($I745,Blends!$B$2:$B$115,1,FALSE)</f>
        <v>#N/A</v>
      </c>
      <c r="BW745" s="150"/>
      <c r="BX745" s="151">
        <f>ROUND(IF($I745="Other HFC Blend",(AA745*$L745*SUMIF(Lists!$E$2:$E$133,'Quarterly Information'!$K745,Exchange_Value)+AA745*$N745*SUMIF(Lists!$E$2:$E$133,'Quarterly Information'!$M745,Exchange_Value)+AA745*$P745*SUMIF(Lists!$E$2:$E$133,'Quarterly Information'!$O745,Exchange_Value)+AA745*$R745*SUMIF(Lists!$E$2:$E$133,'Quarterly Information'!$Q745,Exchange_Value)+AA745*$T745*SUMIF(Lists!$E$2:$E$133,'Quarterly Information'!$S745,Exchange_Value))/1000,AA745*SUMIF(Lists!$E$2:$E$133,$I745,Exchange_Value)/1000),1)</f>
        <v>0</v>
      </c>
      <c r="BY745" s="151">
        <f>ROUND(IF($I745="Other HFC Blend",(AB745*$L745*SUMIF(Lists!$E$2:$E$133,'Quarterly Information'!$K745,Exchange_Value)+AB745*$N745*SUMIF(Lists!$E$2:$E$133,'Quarterly Information'!$M745,Exchange_Value)+AB745*$P745*SUMIF(Lists!$E$2:$E$133,'Quarterly Information'!$O745,Exchange_Value)+AB745*$R745*SUMIF(Lists!$E$2:$E$133,'Quarterly Information'!$Q745,Exchange_Value)+AB745*$T745*SUMIF(Lists!$E$2:$E$133,'Quarterly Information'!$S745,Exchange_Value))/1000,AB745*SUMIF(Lists!$E$2:$E$133,$I745,Exchange_Value)/1000),1)</f>
        <v>0</v>
      </c>
      <c r="BZ745" s="151">
        <f>ROUND(IF($I745="Other HFC Blend",(AC745*$L745*SUMIF(Lists!$E$2:$E$133,'Quarterly Information'!$K745,Exchange_Value)+AC745*$N745*SUMIF(Lists!$E$2:$E$133,'Quarterly Information'!$M745,Exchange_Value)+AC745*$P745*SUMIF(Lists!$E$2:$E$133,'Quarterly Information'!$O745,Exchange_Value)+AC745*$R745*SUMIF(Lists!$E$2:$E$133,'Quarterly Information'!$Q745,Exchange_Value)+AC745*$T745*SUMIF(Lists!$E$2:$E$133,'Quarterly Information'!$S745,Exchange_Value))/1000,AC745*SUMIF(Lists!$E$2:$E$133,$I745,Exchange_Value)/1000),1)</f>
        <v>0</v>
      </c>
      <c r="CA745" s="151">
        <f>ROUND(IF($I745="Other HFC Blend",(AD745*$L745*SUMIF(Lists!$E$2:$E$133,'Quarterly Information'!$K745,Exchange_Value)+AD745*$N745*SUMIF(Lists!$E$2:$E$133,'Quarterly Information'!$M745,Exchange_Value)+AD745*$P745*SUMIF(Lists!$E$2:$E$133,'Quarterly Information'!$O745,Exchange_Value)+AD745*$R745*SUMIF(Lists!$E$2:$E$133,'Quarterly Information'!$Q745,Exchange_Value)+AD745*$T745*SUMIF(Lists!$E$2:$E$133,'Quarterly Information'!$S745,Exchange_Value))/1000,AD745*SUMIF(Lists!$E$2:$E$133,$I745,Exchange_Value)/1000),1)</f>
        <v>0</v>
      </c>
      <c r="CB745" s="151">
        <f>ROUND(IF($I745="Other HFC Blend",(AE745*$L745*SUMIF(Lists!$E$2:$E$133,'Quarterly Information'!$K745,Exchange_Value)+AE745*$N745*SUMIF(Lists!$E$2:$E$133,'Quarterly Information'!$M745,Exchange_Value)+AE745*$P745*SUMIF(Lists!$E$2:$E$133,'Quarterly Information'!$O745,Exchange_Value)+AE745*$R745*SUMIF(Lists!$E$2:$E$133,'Quarterly Information'!$Q745,Exchange_Value)+AE745*$T745*SUMIF(Lists!$E$2:$E$133,'Quarterly Information'!$S745,Exchange_Value))/1000,AE745*SUMIF(Lists!$E$2:$E$133,$I745,Exchange_Value)/1000),1)</f>
        <v>0</v>
      </c>
      <c r="CC745" s="151">
        <f>ROUND(IF($I745="Other HFC Blend",(AF745*$L745*SUMIF(Lists!$E$2:$E$133,'Quarterly Information'!$K745,Exchange_Value)+AF745*$N745*SUMIF(Lists!$E$2:$E$133,'Quarterly Information'!$M745,Exchange_Value)+AF745*$P745*SUMIF(Lists!$E$2:$E$133,'Quarterly Information'!$O745,Exchange_Value)+AF745*$R745*SUMIF(Lists!$E$2:$E$133,'Quarterly Information'!$Q745,Exchange_Value)+AF745*$T745*SUMIF(Lists!$E$2:$E$133,'Quarterly Information'!$S745,Exchange_Value))/1000,AF745*SUMIF(Lists!$E$2:$E$133,$I745,Exchange_Value)/1000),1)</f>
        <v>0</v>
      </c>
    </row>
    <row r="746" spans="1:81" ht="14.1">
      <c r="A746" s="18">
        <v>704</v>
      </c>
      <c r="B746" s="46" t="str">
        <f t="shared" si="406"/>
        <v/>
      </c>
      <c r="C746" s="72"/>
      <c r="D746" s="47"/>
      <c r="E746" s="81"/>
      <c r="F746" s="48"/>
      <c r="G746" s="49"/>
      <c r="H746" s="50"/>
      <c r="I746" s="48"/>
      <c r="J746" s="104"/>
      <c r="K746" s="109"/>
      <c r="L746" s="51"/>
      <c r="M746" s="48"/>
      <c r="N746" s="51"/>
      <c r="O746" s="48"/>
      <c r="P746" s="51"/>
      <c r="Q746" s="69"/>
      <c r="R746" s="51"/>
      <c r="S746" s="69"/>
      <c r="T746" s="110"/>
      <c r="U746" s="107"/>
      <c r="V746" s="48"/>
      <c r="W746" s="52"/>
      <c r="X746" s="48"/>
      <c r="Y746" s="116"/>
      <c r="Z746" s="133"/>
      <c r="AA746" s="131"/>
      <c r="AB746" s="76"/>
      <c r="AC746" s="76"/>
      <c r="AD746" s="76"/>
      <c r="AE746" s="76"/>
      <c r="AF746" s="76"/>
      <c r="AG746" s="145"/>
      <c r="AH746"/>
      <c r="AI746" s="148">
        <f t="shared" si="370"/>
        <v>0</v>
      </c>
      <c r="AJ746" s="148">
        <f t="shared" si="371"/>
        <v>0</v>
      </c>
      <c r="AK746" s="148">
        <f t="shared" si="372"/>
        <v>0</v>
      </c>
      <c r="AL746" s="148">
        <f t="shared" si="373"/>
        <v>0</v>
      </c>
      <c r="AM746" s="148">
        <f t="shared" si="374"/>
        <v>0</v>
      </c>
      <c r="AN746" s="148">
        <f t="shared" si="375"/>
        <v>0</v>
      </c>
      <c r="AO746" s="150"/>
      <c r="AP746" s="149" t="e">
        <f t="shared" si="376"/>
        <v>#DIV/0!</v>
      </c>
      <c r="AQ746" s="149" t="e">
        <f t="shared" si="377"/>
        <v>#DIV/0!</v>
      </c>
      <c r="AR746" s="149" t="e">
        <f t="shared" si="378"/>
        <v>#DIV/0!</v>
      </c>
      <c r="AS746" s="149" t="e">
        <f t="shared" si="379"/>
        <v>#DIV/0!</v>
      </c>
      <c r="AT746" s="149" t="e">
        <f t="shared" si="380"/>
        <v>#DIV/0!</v>
      </c>
      <c r="AU746" s="148">
        <f t="shared" si="381"/>
        <v>0</v>
      </c>
      <c r="AV746" s="149" t="e">
        <f t="shared" si="382"/>
        <v>#DIV/0!</v>
      </c>
      <c r="AW746" s="149" t="e">
        <f t="shared" si="383"/>
        <v>#DIV/0!</v>
      </c>
      <c r="AX746" s="149" t="e">
        <f t="shared" si="384"/>
        <v>#DIV/0!</v>
      </c>
      <c r="AY746" s="149" t="e">
        <f t="shared" si="385"/>
        <v>#DIV/0!</v>
      </c>
      <c r="AZ746" s="149" t="e">
        <f t="shared" si="386"/>
        <v>#DIV/0!</v>
      </c>
      <c r="BA746" s="148">
        <f t="shared" si="387"/>
        <v>0</v>
      </c>
      <c r="BB746" s="149" t="e">
        <f t="shared" si="388"/>
        <v>#DIV/0!</v>
      </c>
      <c r="BC746" s="149" t="e">
        <f t="shared" si="389"/>
        <v>#DIV/0!</v>
      </c>
      <c r="BD746" s="149" t="e">
        <f t="shared" si="390"/>
        <v>#DIV/0!</v>
      </c>
      <c r="BE746" s="149" t="e">
        <f t="shared" si="391"/>
        <v>#DIV/0!</v>
      </c>
      <c r="BF746" s="149" t="e">
        <f t="shared" si="392"/>
        <v>#DIV/0!</v>
      </c>
      <c r="BG746" s="148">
        <f t="shared" si="393"/>
        <v>0</v>
      </c>
      <c r="BH746" s="149" t="e">
        <f t="shared" si="394"/>
        <v>#DIV/0!</v>
      </c>
      <c r="BI746" s="149" t="e">
        <f t="shared" si="395"/>
        <v>#DIV/0!</v>
      </c>
      <c r="BJ746" s="149" t="e">
        <f t="shared" si="396"/>
        <v>#DIV/0!</v>
      </c>
      <c r="BK746" s="149" t="e">
        <f t="shared" si="397"/>
        <v>#DIV/0!</v>
      </c>
      <c r="BL746" s="149" t="e">
        <f t="shared" si="398"/>
        <v>#DIV/0!</v>
      </c>
      <c r="BM746" s="148">
        <f t="shared" si="399"/>
        <v>0</v>
      </c>
      <c r="BN746" s="149" t="e">
        <f t="shared" si="400"/>
        <v>#DIV/0!</v>
      </c>
      <c r="BO746" s="149" t="e">
        <f t="shared" si="401"/>
        <v>#DIV/0!</v>
      </c>
      <c r="BP746" s="149" t="e">
        <f t="shared" si="402"/>
        <v>#DIV/0!</v>
      </c>
      <c r="BQ746" s="149" t="e">
        <f t="shared" si="403"/>
        <v>#DIV/0!</v>
      </c>
      <c r="BR746" s="149" t="e">
        <f t="shared" si="404"/>
        <v>#DIV/0!</v>
      </c>
      <c r="BS746" s="148">
        <f t="shared" si="405"/>
        <v>0</v>
      </c>
      <c r="BT746" s="150"/>
      <c r="BU746" s="150" t="e">
        <f>VLOOKUP(I746,Lists!$D$2:$D$19,1,FALSE)</f>
        <v>#N/A</v>
      </c>
      <c r="BV746" s="150" t="e">
        <f>VLOOKUP($I746,Blends!$B$2:$B$115,1,FALSE)</f>
        <v>#N/A</v>
      </c>
      <c r="BW746" s="150"/>
      <c r="BX746" s="151">
        <f>ROUND(IF($I746="Other HFC Blend",(AA746*$L746*SUMIF(Lists!$E$2:$E$133,'Quarterly Information'!$K746,Exchange_Value)+AA746*$N746*SUMIF(Lists!$E$2:$E$133,'Quarterly Information'!$M746,Exchange_Value)+AA746*$P746*SUMIF(Lists!$E$2:$E$133,'Quarterly Information'!$O746,Exchange_Value)+AA746*$R746*SUMIF(Lists!$E$2:$E$133,'Quarterly Information'!$Q746,Exchange_Value)+AA746*$T746*SUMIF(Lists!$E$2:$E$133,'Quarterly Information'!$S746,Exchange_Value))/1000,AA746*SUMIF(Lists!$E$2:$E$133,$I746,Exchange_Value)/1000),1)</f>
        <v>0</v>
      </c>
      <c r="BY746" s="151">
        <f>ROUND(IF($I746="Other HFC Blend",(AB746*$L746*SUMIF(Lists!$E$2:$E$133,'Quarterly Information'!$K746,Exchange_Value)+AB746*$N746*SUMIF(Lists!$E$2:$E$133,'Quarterly Information'!$M746,Exchange_Value)+AB746*$P746*SUMIF(Lists!$E$2:$E$133,'Quarterly Information'!$O746,Exchange_Value)+AB746*$R746*SUMIF(Lists!$E$2:$E$133,'Quarterly Information'!$Q746,Exchange_Value)+AB746*$T746*SUMIF(Lists!$E$2:$E$133,'Quarterly Information'!$S746,Exchange_Value))/1000,AB746*SUMIF(Lists!$E$2:$E$133,$I746,Exchange_Value)/1000),1)</f>
        <v>0</v>
      </c>
      <c r="BZ746" s="151">
        <f>ROUND(IF($I746="Other HFC Blend",(AC746*$L746*SUMIF(Lists!$E$2:$E$133,'Quarterly Information'!$K746,Exchange_Value)+AC746*$N746*SUMIF(Lists!$E$2:$E$133,'Quarterly Information'!$M746,Exchange_Value)+AC746*$P746*SUMIF(Lists!$E$2:$E$133,'Quarterly Information'!$O746,Exchange_Value)+AC746*$R746*SUMIF(Lists!$E$2:$E$133,'Quarterly Information'!$Q746,Exchange_Value)+AC746*$T746*SUMIF(Lists!$E$2:$E$133,'Quarterly Information'!$S746,Exchange_Value))/1000,AC746*SUMIF(Lists!$E$2:$E$133,$I746,Exchange_Value)/1000),1)</f>
        <v>0</v>
      </c>
      <c r="CA746" s="151">
        <f>ROUND(IF($I746="Other HFC Blend",(AD746*$L746*SUMIF(Lists!$E$2:$E$133,'Quarterly Information'!$K746,Exchange_Value)+AD746*$N746*SUMIF(Lists!$E$2:$E$133,'Quarterly Information'!$M746,Exchange_Value)+AD746*$P746*SUMIF(Lists!$E$2:$E$133,'Quarterly Information'!$O746,Exchange_Value)+AD746*$R746*SUMIF(Lists!$E$2:$E$133,'Quarterly Information'!$Q746,Exchange_Value)+AD746*$T746*SUMIF(Lists!$E$2:$E$133,'Quarterly Information'!$S746,Exchange_Value))/1000,AD746*SUMIF(Lists!$E$2:$E$133,$I746,Exchange_Value)/1000),1)</f>
        <v>0</v>
      </c>
      <c r="CB746" s="151">
        <f>ROUND(IF($I746="Other HFC Blend",(AE746*$L746*SUMIF(Lists!$E$2:$E$133,'Quarterly Information'!$K746,Exchange_Value)+AE746*$N746*SUMIF(Lists!$E$2:$E$133,'Quarterly Information'!$M746,Exchange_Value)+AE746*$P746*SUMIF(Lists!$E$2:$E$133,'Quarterly Information'!$O746,Exchange_Value)+AE746*$R746*SUMIF(Lists!$E$2:$E$133,'Quarterly Information'!$Q746,Exchange_Value)+AE746*$T746*SUMIF(Lists!$E$2:$E$133,'Quarterly Information'!$S746,Exchange_Value))/1000,AE746*SUMIF(Lists!$E$2:$E$133,$I746,Exchange_Value)/1000),1)</f>
        <v>0</v>
      </c>
      <c r="CC746" s="151">
        <f>ROUND(IF($I746="Other HFC Blend",(AF746*$L746*SUMIF(Lists!$E$2:$E$133,'Quarterly Information'!$K746,Exchange_Value)+AF746*$N746*SUMIF(Lists!$E$2:$E$133,'Quarterly Information'!$M746,Exchange_Value)+AF746*$P746*SUMIF(Lists!$E$2:$E$133,'Quarterly Information'!$O746,Exchange_Value)+AF746*$R746*SUMIF(Lists!$E$2:$E$133,'Quarterly Information'!$Q746,Exchange_Value)+AF746*$T746*SUMIF(Lists!$E$2:$E$133,'Quarterly Information'!$S746,Exchange_Value))/1000,AF746*SUMIF(Lists!$E$2:$E$133,$I746,Exchange_Value)/1000),1)</f>
        <v>0</v>
      </c>
    </row>
    <row r="747" spans="1:81" ht="14.1">
      <c r="A747" s="18">
        <v>705</v>
      </c>
      <c r="B747" s="46" t="str">
        <f t="shared" si="406"/>
        <v/>
      </c>
      <c r="C747" s="72"/>
      <c r="D747" s="47"/>
      <c r="E747" s="81"/>
      <c r="F747" s="48"/>
      <c r="G747" s="49"/>
      <c r="H747" s="50"/>
      <c r="I747" s="48"/>
      <c r="J747" s="104"/>
      <c r="K747" s="109"/>
      <c r="L747" s="51"/>
      <c r="M747" s="48"/>
      <c r="N747" s="51"/>
      <c r="O747" s="48"/>
      <c r="P747" s="51"/>
      <c r="Q747" s="69"/>
      <c r="R747" s="51"/>
      <c r="S747" s="69"/>
      <c r="T747" s="110"/>
      <c r="U747" s="107"/>
      <c r="V747" s="48"/>
      <c r="W747" s="52"/>
      <c r="X747" s="48"/>
      <c r="Y747" s="116"/>
      <c r="Z747" s="133"/>
      <c r="AA747" s="131"/>
      <c r="AB747" s="76"/>
      <c r="AC747" s="76"/>
      <c r="AD747" s="76"/>
      <c r="AE747" s="76"/>
      <c r="AF747" s="76"/>
      <c r="AG747" s="145"/>
      <c r="AH747"/>
      <c r="AI747" s="148">
        <f t="shared" ref="AI747:AI810" si="407">L747*J747</f>
        <v>0</v>
      </c>
      <c r="AJ747" s="148">
        <f t="shared" ref="AJ747:AJ810" si="408">N747*J747</f>
        <v>0</v>
      </c>
      <c r="AK747" s="148">
        <f t="shared" ref="AK747:AK810" si="409">P747*J747</f>
        <v>0</v>
      </c>
      <c r="AL747" s="148">
        <f t="shared" ref="AL747:AL810" si="410">R747*J747</f>
        <v>0</v>
      </c>
      <c r="AM747" s="148">
        <f t="shared" ref="AM747:AM810" si="411">T747*J747</f>
        <v>0</v>
      </c>
      <c r="AN747" s="148">
        <f t="shared" ref="AN747:AN810" si="412">IF(F747="No",J747,0)</f>
        <v>0</v>
      </c>
      <c r="AO747" s="150"/>
      <c r="AP747" s="149" t="e">
        <f t="shared" ref="AP747:AP810" si="413">(J747*L747)*(AA747/J747)</f>
        <v>#DIV/0!</v>
      </c>
      <c r="AQ747" s="149" t="e">
        <f t="shared" ref="AQ747:AQ810" si="414">(J747*N747)*(AA747/J747)</f>
        <v>#DIV/0!</v>
      </c>
      <c r="AR747" s="149" t="e">
        <f t="shared" ref="AR747:AR810" si="415">(J747*P747)*(AA747/J747)</f>
        <v>#DIV/0!</v>
      </c>
      <c r="AS747" s="149" t="e">
        <f t="shared" ref="AS747:AS810" si="416">(J747*R747)*(AA747/J747)</f>
        <v>#DIV/0!</v>
      </c>
      <c r="AT747" s="149" t="e">
        <f t="shared" ref="AT747:AT810" si="417">(J747*T747)*(AA747/J747)</f>
        <v>#DIV/0!</v>
      </c>
      <c r="AU747" s="148">
        <f t="shared" ref="AU747:AU810" si="418">IF(F747="No",AA747,0)</f>
        <v>0</v>
      </c>
      <c r="AV747" s="149" t="e">
        <f t="shared" ref="AV747:AV810" si="419">(J747*L747)*(AB747/J747)</f>
        <v>#DIV/0!</v>
      </c>
      <c r="AW747" s="149" t="e">
        <f t="shared" ref="AW747:AW810" si="420">(J747*N747)*(AB747/J747)</f>
        <v>#DIV/0!</v>
      </c>
      <c r="AX747" s="149" t="e">
        <f t="shared" ref="AX747:AX810" si="421">(J747*P747)*(AB747/J747)</f>
        <v>#DIV/0!</v>
      </c>
      <c r="AY747" s="149" t="e">
        <f t="shared" ref="AY747:AY810" si="422">(J747*R747)*(AB747/J747)</f>
        <v>#DIV/0!</v>
      </c>
      <c r="AZ747" s="149" t="e">
        <f t="shared" ref="AZ747:AZ810" si="423">(J747*T747)*(AB747/J747)</f>
        <v>#DIV/0!</v>
      </c>
      <c r="BA747" s="148">
        <f t="shared" ref="BA747:BA810" si="424">IF(F747="No",AB747,0)</f>
        <v>0</v>
      </c>
      <c r="BB747" s="149" t="e">
        <f t="shared" ref="BB747:BB810" si="425">(J747*L747)*(AC747/J747)</f>
        <v>#DIV/0!</v>
      </c>
      <c r="BC747" s="149" t="e">
        <f t="shared" ref="BC747:BC810" si="426">(J747*N747)*(AC747/J747)</f>
        <v>#DIV/0!</v>
      </c>
      <c r="BD747" s="149" t="e">
        <f t="shared" ref="BD747:BD810" si="427">(J747*P747)*(AC747/J747)</f>
        <v>#DIV/0!</v>
      </c>
      <c r="BE747" s="149" t="e">
        <f t="shared" ref="BE747:BE810" si="428">(J747*R747)*(AC747/J747)</f>
        <v>#DIV/0!</v>
      </c>
      <c r="BF747" s="149" t="e">
        <f t="shared" ref="BF747:BF810" si="429">(J747*T747)*(AC747/J747)</f>
        <v>#DIV/0!</v>
      </c>
      <c r="BG747" s="148">
        <f t="shared" ref="BG747:BG810" si="430">IF(F747="No",AC747,0)</f>
        <v>0</v>
      </c>
      <c r="BH747" s="149" t="e">
        <f t="shared" ref="BH747:BH810" si="431">(J747*L747)*(AD747/J747)</f>
        <v>#DIV/0!</v>
      </c>
      <c r="BI747" s="149" t="e">
        <f t="shared" ref="BI747:BI810" si="432">(J747*N747)*(AD747/J747)</f>
        <v>#DIV/0!</v>
      </c>
      <c r="BJ747" s="149" t="e">
        <f t="shared" ref="BJ747:BJ810" si="433">(J747*P747)*(AD747/J747)</f>
        <v>#DIV/0!</v>
      </c>
      <c r="BK747" s="149" t="e">
        <f t="shared" ref="BK747:BK810" si="434">(J747*R747)*(AD747/J747)</f>
        <v>#DIV/0!</v>
      </c>
      <c r="BL747" s="149" t="e">
        <f t="shared" ref="BL747:BL810" si="435">(J747*T747)*(AD747/J747)</f>
        <v>#DIV/0!</v>
      </c>
      <c r="BM747" s="148">
        <f t="shared" ref="BM747:BM810" si="436">IF(F747="No",AD747,0)</f>
        <v>0</v>
      </c>
      <c r="BN747" s="149" t="e">
        <f t="shared" ref="BN747:BN810" si="437">(J747*L747)*(AE747/J747)</f>
        <v>#DIV/0!</v>
      </c>
      <c r="BO747" s="149" t="e">
        <f t="shared" ref="BO747:BO810" si="438">(J747*N747)*(AE747/J747)</f>
        <v>#DIV/0!</v>
      </c>
      <c r="BP747" s="149" t="e">
        <f t="shared" ref="BP747:BP810" si="439">(J747*P747)*(AE747/J747)</f>
        <v>#DIV/0!</v>
      </c>
      <c r="BQ747" s="149" t="e">
        <f t="shared" ref="BQ747:BQ810" si="440">(J747*R747)*(AE747/J747)</f>
        <v>#DIV/0!</v>
      </c>
      <c r="BR747" s="149" t="e">
        <f t="shared" ref="BR747:BR810" si="441">(J747*T747)*(AE747/J747)</f>
        <v>#DIV/0!</v>
      </c>
      <c r="BS747" s="148">
        <f t="shared" ref="BS747:BS810" si="442">IF(F747="No",AE747,0)</f>
        <v>0</v>
      </c>
      <c r="BT747" s="150"/>
      <c r="BU747" s="150" t="e">
        <f>VLOOKUP(I747,Lists!$D$2:$D$19,1,FALSE)</f>
        <v>#N/A</v>
      </c>
      <c r="BV747" s="150" t="e">
        <f>VLOOKUP($I747,Blends!$B$2:$B$115,1,FALSE)</f>
        <v>#N/A</v>
      </c>
      <c r="BW747" s="150"/>
      <c r="BX747" s="151">
        <f>ROUND(IF($I747="Other HFC Blend",(AA747*$L747*SUMIF(Lists!$E$2:$E$133,'Quarterly Information'!$K747,Exchange_Value)+AA747*$N747*SUMIF(Lists!$E$2:$E$133,'Quarterly Information'!$M747,Exchange_Value)+AA747*$P747*SUMIF(Lists!$E$2:$E$133,'Quarterly Information'!$O747,Exchange_Value)+AA747*$R747*SUMIF(Lists!$E$2:$E$133,'Quarterly Information'!$Q747,Exchange_Value)+AA747*$T747*SUMIF(Lists!$E$2:$E$133,'Quarterly Information'!$S747,Exchange_Value))/1000,AA747*SUMIF(Lists!$E$2:$E$133,$I747,Exchange_Value)/1000),1)</f>
        <v>0</v>
      </c>
      <c r="BY747" s="151">
        <f>ROUND(IF($I747="Other HFC Blend",(AB747*$L747*SUMIF(Lists!$E$2:$E$133,'Quarterly Information'!$K747,Exchange_Value)+AB747*$N747*SUMIF(Lists!$E$2:$E$133,'Quarterly Information'!$M747,Exchange_Value)+AB747*$P747*SUMIF(Lists!$E$2:$E$133,'Quarterly Information'!$O747,Exchange_Value)+AB747*$R747*SUMIF(Lists!$E$2:$E$133,'Quarterly Information'!$Q747,Exchange_Value)+AB747*$T747*SUMIF(Lists!$E$2:$E$133,'Quarterly Information'!$S747,Exchange_Value))/1000,AB747*SUMIF(Lists!$E$2:$E$133,$I747,Exchange_Value)/1000),1)</f>
        <v>0</v>
      </c>
      <c r="BZ747" s="151">
        <f>ROUND(IF($I747="Other HFC Blend",(AC747*$L747*SUMIF(Lists!$E$2:$E$133,'Quarterly Information'!$K747,Exchange_Value)+AC747*$N747*SUMIF(Lists!$E$2:$E$133,'Quarterly Information'!$M747,Exchange_Value)+AC747*$P747*SUMIF(Lists!$E$2:$E$133,'Quarterly Information'!$O747,Exchange_Value)+AC747*$R747*SUMIF(Lists!$E$2:$E$133,'Quarterly Information'!$Q747,Exchange_Value)+AC747*$T747*SUMIF(Lists!$E$2:$E$133,'Quarterly Information'!$S747,Exchange_Value))/1000,AC747*SUMIF(Lists!$E$2:$E$133,$I747,Exchange_Value)/1000),1)</f>
        <v>0</v>
      </c>
      <c r="CA747" s="151">
        <f>ROUND(IF($I747="Other HFC Blend",(AD747*$L747*SUMIF(Lists!$E$2:$E$133,'Quarterly Information'!$K747,Exchange_Value)+AD747*$N747*SUMIF(Lists!$E$2:$E$133,'Quarterly Information'!$M747,Exchange_Value)+AD747*$P747*SUMIF(Lists!$E$2:$E$133,'Quarterly Information'!$O747,Exchange_Value)+AD747*$R747*SUMIF(Lists!$E$2:$E$133,'Quarterly Information'!$Q747,Exchange_Value)+AD747*$T747*SUMIF(Lists!$E$2:$E$133,'Quarterly Information'!$S747,Exchange_Value))/1000,AD747*SUMIF(Lists!$E$2:$E$133,$I747,Exchange_Value)/1000),1)</f>
        <v>0</v>
      </c>
      <c r="CB747" s="151">
        <f>ROUND(IF($I747="Other HFC Blend",(AE747*$L747*SUMIF(Lists!$E$2:$E$133,'Quarterly Information'!$K747,Exchange_Value)+AE747*$N747*SUMIF(Lists!$E$2:$E$133,'Quarterly Information'!$M747,Exchange_Value)+AE747*$P747*SUMIF(Lists!$E$2:$E$133,'Quarterly Information'!$O747,Exchange_Value)+AE747*$R747*SUMIF(Lists!$E$2:$E$133,'Quarterly Information'!$Q747,Exchange_Value)+AE747*$T747*SUMIF(Lists!$E$2:$E$133,'Quarterly Information'!$S747,Exchange_Value))/1000,AE747*SUMIF(Lists!$E$2:$E$133,$I747,Exchange_Value)/1000),1)</f>
        <v>0</v>
      </c>
      <c r="CC747" s="151">
        <f>ROUND(IF($I747="Other HFC Blend",(AF747*$L747*SUMIF(Lists!$E$2:$E$133,'Quarterly Information'!$K747,Exchange_Value)+AF747*$N747*SUMIF(Lists!$E$2:$E$133,'Quarterly Information'!$M747,Exchange_Value)+AF747*$P747*SUMIF(Lists!$E$2:$E$133,'Quarterly Information'!$O747,Exchange_Value)+AF747*$R747*SUMIF(Lists!$E$2:$E$133,'Quarterly Information'!$Q747,Exchange_Value)+AF747*$T747*SUMIF(Lists!$E$2:$E$133,'Quarterly Information'!$S747,Exchange_Value))/1000,AF747*SUMIF(Lists!$E$2:$E$133,$I747,Exchange_Value)/1000),1)</f>
        <v>0</v>
      </c>
    </row>
    <row r="748" spans="1:81" ht="14.1">
      <c r="A748" s="18">
        <v>706</v>
      </c>
      <c r="B748" s="46" t="str">
        <f t="shared" ref="B748:B811" si="443">IF(C748&gt;0,A748,"")</f>
        <v/>
      </c>
      <c r="C748" s="72"/>
      <c r="D748" s="47"/>
      <c r="E748" s="81"/>
      <c r="F748" s="48"/>
      <c r="G748" s="49"/>
      <c r="H748" s="50"/>
      <c r="I748" s="48"/>
      <c r="J748" s="104"/>
      <c r="K748" s="109"/>
      <c r="L748" s="51"/>
      <c r="M748" s="48"/>
      <c r="N748" s="51"/>
      <c r="O748" s="48"/>
      <c r="P748" s="51"/>
      <c r="Q748" s="69"/>
      <c r="R748" s="51"/>
      <c r="S748" s="69"/>
      <c r="T748" s="110"/>
      <c r="U748" s="107"/>
      <c r="V748" s="48"/>
      <c r="W748" s="52"/>
      <c r="X748" s="48"/>
      <c r="Y748" s="116"/>
      <c r="Z748" s="133"/>
      <c r="AA748" s="131"/>
      <c r="AB748" s="76"/>
      <c r="AC748" s="76"/>
      <c r="AD748" s="76"/>
      <c r="AE748" s="76"/>
      <c r="AF748" s="76"/>
      <c r="AG748" s="145"/>
      <c r="AH748"/>
      <c r="AI748" s="148">
        <f t="shared" si="407"/>
        <v>0</v>
      </c>
      <c r="AJ748" s="148">
        <f t="shared" si="408"/>
        <v>0</v>
      </c>
      <c r="AK748" s="148">
        <f t="shared" si="409"/>
        <v>0</v>
      </c>
      <c r="AL748" s="148">
        <f t="shared" si="410"/>
        <v>0</v>
      </c>
      <c r="AM748" s="148">
        <f t="shared" si="411"/>
        <v>0</v>
      </c>
      <c r="AN748" s="148">
        <f t="shared" si="412"/>
        <v>0</v>
      </c>
      <c r="AO748" s="150"/>
      <c r="AP748" s="149" t="e">
        <f t="shared" si="413"/>
        <v>#DIV/0!</v>
      </c>
      <c r="AQ748" s="149" t="e">
        <f t="shared" si="414"/>
        <v>#DIV/0!</v>
      </c>
      <c r="AR748" s="149" t="e">
        <f t="shared" si="415"/>
        <v>#DIV/0!</v>
      </c>
      <c r="AS748" s="149" t="e">
        <f t="shared" si="416"/>
        <v>#DIV/0!</v>
      </c>
      <c r="AT748" s="149" t="e">
        <f t="shared" si="417"/>
        <v>#DIV/0!</v>
      </c>
      <c r="AU748" s="148">
        <f t="shared" si="418"/>
        <v>0</v>
      </c>
      <c r="AV748" s="149" t="e">
        <f t="shared" si="419"/>
        <v>#DIV/0!</v>
      </c>
      <c r="AW748" s="149" t="e">
        <f t="shared" si="420"/>
        <v>#DIV/0!</v>
      </c>
      <c r="AX748" s="149" t="e">
        <f t="shared" si="421"/>
        <v>#DIV/0!</v>
      </c>
      <c r="AY748" s="149" t="e">
        <f t="shared" si="422"/>
        <v>#DIV/0!</v>
      </c>
      <c r="AZ748" s="149" t="e">
        <f t="shared" si="423"/>
        <v>#DIV/0!</v>
      </c>
      <c r="BA748" s="148">
        <f t="shared" si="424"/>
        <v>0</v>
      </c>
      <c r="BB748" s="149" t="e">
        <f t="shared" si="425"/>
        <v>#DIV/0!</v>
      </c>
      <c r="BC748" s="149" t="e">
        <f t="shared" si="426"/>
        <v>#DIV/0!</v>
      </c>
      <c r="BD748" s="149" t="e">
        <f t="shared" si="427"/>
        <v>#DIV/0!</v>
      </c>
      <c r="BE748" s="149" t="e">
        <f t="shared" si="428"/>
        <v>#DIV/0!</v>
      </c>
      <c r="BF748" s="149" t="e">
        <f t="shared" si="429"/>
        <v>#DIV/0!</v>
      </c>
      <c r="BG748" s="148">
        <f t="shared" si="430"/>
        <v>0</v>
      </c>
      <c r="BH748" s="149" t="e">
        <f t="shared" si="431"/>
        <v>#DIV/0!</v>
      </c>
      <c r="BI748" s="149" t="e">
        <f t="shared" si="432"/>
        <v>#DIV/0!</v>
      </c>
      <c r="BJ748" s="149" t="e">
        <f t="shared" si="433"/>
        <v>#DIV/0!</v>
      </c>
      <c r="BK748" s="149" t="e">
        <f t="shared" si="434"/>
        <v>#DIV/0!</v>
      </c>
      <c r="BL748" s="149" t="e">
        <f t="shared" si="435"/>
        <v>#DIV/0!</v>
      </c>
      <c r="BM748" s="148">
        <f t="shared" si="436"/>
        <v>0</v>
      </c>
      <c r="BN748" s="149" t="e">
        <f t="shared" si="437"/>
        <v>#DIV/0!</v>
      </c>
      <c r="BO748" s="149" t="e">
        <f t="shared" si="438"/>
        <v>#DIV/0!</v>
      </c>
      <c r="BP748" s="149" t="e">
        <f t="shared" si="439"/>
        <v>#DIV/0!</v>
      </c>
      <c r="BQ748" s="149" t="e">
        <f t="shared" si="440"/>
        <v>#DIV/0!</v>
      </c>
      <c r="BR748" s="149" t="e">
        <f t="shared" si="441"/>
        <v>#DIV/0!</v>
      </c>
      <c r="BS748" s="148">
        <f t="shared" si="442"/>
        <v>0</v>
      </c>
      <c r="BT748" s="150"/>
      <c r="BU748" s="150" t="e">
        <f>VLOOKUP(I748,Lists!$D$2:$D$19,1,FALSE)</f>
        <v>#N/A</v>
      </c>
      <c r="BV748" s="150" t="e">
        <f>VLOOKUP($I748,Blends!$B$2:$B$115,1,FALSE)</f>
        <v>#N/A</v>
      </c>
      <c r="BW748" s="150"/>
      <c r="BX748" s="151">
        <f>ROUND(IF($I748="Other HFC Blend",(AA748*$L748*SUMIF(Lists!$E$2:$E$133,'Quarterly Information'!$K748,Exchange_Value)+AA748*$N748*SUMIF(Lists!$E$2:$E$133,'Quarterly Information'!$M748,Exchange_Value)+AA748*$P748*SUMIF(Lists!$E$2:$E$133,'Quarterly Information'!$O748,Exchange_Value)+AA748*$R748*SUMIF(Lists!$E$2:$E$133,'Quarterly Information'!$Q748,Exchange_Value)+AA748*$T748*SUMIF(Lists!$E$2:$E$133,'Quarterly Information'!$S748,Exchange_Value))/1000,AA748*SUMIF(Lists!$E$2:$E$133,$I748,Exchange_Value)/1000),1)</f>
        <v>0</v>
      </c>
      <c r="BY748" s="151">
        <f>ROUND(IF($I748="Other HFC Blend",(AB748*$L748*SUMIF(Lists!$E$2:$E$133,'Quarterly Information'!$K748,Exchange_Value)+AB748*$N748*SUMIF(Lists!$E$2:$E$133,'Quarterly Information'!$M748,Exchange_Value)+AB748*$P748*SUMIF(Lists!$E$2:$E$133,'Quarterly Information'!$O748,Exchange_Value)+AB748*$R748*SUMIF(Lists!$E$2:$E$133,'Quarterly Information'!$Q748,Exchange_Value)+AB748*$T748*SUMIF(Lists!$E$2:$E$133,'Quarterly Information'!$S748,Exchange_Value))/1000,AB748*SUMIF(Lists!$E$2:$E$133,$I748,Exchange_Value)/1000),1)</f>
        <v>0</v>
      </c>
      <c r="BZ748" s="151">
        <f>ROUND(IF($I748="Other HFC Blend",(AC748*$L748*SUMIF(Lists!$E$2:$E$133,'Quarterly Information'!$K748,Exchange_Value)+AC748*$N748*SUMIF(Lists!$E$2:$E$133,'Quarterly Information'!$M748,Exchange_Value)+AC748*$P748*SUMIF(Lists!$E$2:$E$133,'Quarterly Information'!$O748,Exchange_Value)+AC748*$R748*SUMIF(Lists!$E$2:$E$133,'Quarterly Information'!$Q748,Exchange_Value)+AC748*$T748*SUMIF(Lists!$E$2:$E$133,'Quarterly Information'!$S748,Exchange_Value))/1000,AC748*SUMIF(Lists!$E$2:$E$133,$I748,Exchange_Value)/1000),1)</f>
        <v>0</v>
      </c>
      <c r="CA748" s="151">
        <f>ROUND(IF($I748="Other HFC Blend",(AD748*$L748*SUMIF(Lists!$E$2:$E$133,'Quarterly Information'!$K748,Exchange_Value)+AD748*$N748*SUMIF(Lists!$E$2:$E$133,'Quarterly Information'!$M748,Exchange_Value)+AD748*$P748*SUMIF(Lists!$E$2:$E$133,'Quarterly Information'!$O748,Exchange_Value)+AD748*$R748*SUMIF(Lists!$E$2:$E$133,'Quarterly Information'!$Q748,Exchange_Value)+AD748*$T748*SUMIF(Lists!$E$2:$E$133,'Quarterly Information'!$S748,Exchange_Value))/1000,AD748*SUMIF(Lists!$E$2:$E$133,$I748,Exchange_Value)/1000),1)</f>
        <v>0</v>
      </c>
      <c r="CB748" s="151">
        <f>ROUND(IF($I748="Other HFC Blend",(AE748*$L748*SUMIF(Lists!$E$2:$E$133,'Quarterly Information'!$K748,Exchange_Value)+AE748*$N748*SUMIF(Lists!$E$2:$E$133,'Quarterly Information'!$M748,Exchange_Value)+AE748*$P748*SUMIF(Lists!$E$2:$E$133,'Quarterly Information'!$O748,Exchange_Value)+AE748*$R748*SUMIF(Lists!$E$2:$E$133,'Quarterly Information'!$Q748,Exchange_Value)+AE748*$T748*SUMIF(Lists!$E$2:$E$133,'Quarterly Information'!$S748,Exchange_Value))/1000,AE748*SUMIF(Lists!$E$2:$E$133,$I748,Exchange_Value)/1000),1)</f>
        <v>0</v>
      </c>
      <c r="CC748" s="151">
        <f>ROUND(IF($I748="Other HFC Blend",(AF748*$L748*SUMIF(Lists!$E$2:$E$133,'Quarterly Information'!$K748,Exchange_Value)+AF748*$N748*SUMIF(Lists!$E$2:$E$133,'Quarterly Information'!$M748,Exchange_Value)+AF748*$P748*SUMIF(Lists!$E$2:$E$133,'Quarterly Information'!$O748,Exchange_Value)+AF748*$R748*SUMIF(Lists!$E$2:$E$133,'Quarterly Information'!$Q748,Exchange_Value)+AF748*$T748*SUMIF(Lists!$E$2:$E$133,'Quarterly Information'!$S748,Exchange_Value))/1000,AF748*SUMIF(Lists!$E$2:$E$133,$I748,Exchange_Value)/1000),1)</f>
        <v>0</v>
      </c>
    </row>
    <row r="749" spans="1:81" ht="14.1">
      <c r="A749" s="18">
        <v>707</v>
      </c>
      <c r="B749" s="46" t="str">
        <f t="shared" si="443"/>
        <v/>
      </c>
      <c r="C749" s="72"/>
      <c r="D749" s="47"/>
      <c r="E749" s="81"/>
      <c r="F749" s="48"/>
      <c r="G749" s="49"/>
      <c r="H749" s="50"/>
      <c r="I749" s="48"/>
      <c r="J749" s="104"/>
      <c r="K749" s="109"/>
      <c r="L749" s="51"/>
      <c r="M749" s="48"/>
      <c r="N749" s="51"/>
      <c r="O749" s="48"/>
      <c r="P749" s="51"/>
      <c r="Q749" s="69"/>
      <c r="R749" s="51"/>
      <c r="S749" s="69"/>
      <c r="T749" s="110"/>
      <c r="U749" s="107"/>
      <c r="V749" s="48"/>
      <c r="W749" s="52"/>
      <c r="X749" s="48"/>
      <c r="Y749" s="116"/>
      <c r="Z749" s="133"/>
      <c r="AA749" s="131"/>
      <c r="AB749" s="76"/>
      <c r="AC749" s="76"/>
      <c r="AD749" s="76"/>
      <c r="AE749" s="76"/>
      <c r="AF749" s="76"/>
      <c r="AG749" s="145"/>
      <c r="AH749"/>
      <c r="AI749" s="148">
        <f t="shared" si="407"/>
        <v>0</v>
      </c>
      <c r="AJ749" s="148">
        <f t="shared" si="408"/>
        <v>0</v>
      </c>
      <c r="AK749" s="148">
        <f t="shared" si="409"/>
        <v>0</v>
      </c>
      <c r="AL749" s="148">
        <f t="shared" si="410"/>
        <v>0</v>
      </c>
      <c r="AM749" s="148">
        <f t="shared" si="411"/>
        <v>0</v>
      </c>
      <c r="AN749" s="148">
        <f t="shared" si="412"/>
        <v>0</v>
      </c>
      <c r="AO749" s="150"/>
      <c r="AP749" s="149" t="e">
        <f t="shared" si="413"/>
        <v>#DIV/0!</v>
      </c>
      <c r="AQ749" s="149" t="e">
        <f t="shared" si="414"/>
        <v>#DIV/0!</v>
      </c>
      <c r="AR749" s="149" t="e">
        <f t="shared" si="415"/>
        <v>#DIV/0!</v>
      </c>
      <c r="AS749" s="149" t="e">
        <f t="shared" si="416"/>
        <v>#DIV/0!</v>
      </c>
      <c r="AT749" s="149" t="e">
        <f t="shared" si="417"/>
        <v>#DIV/0!</v>
      </c>
      <c r="AU749" s="148">
        <f t="shared" si="418"/>
        <v>0</v>
      </c>
      <c r="AV749" s="149" t="e">
        <f t="shared" si="419"/>
        <v>#DIV/0!</v>
      </c>
      <c r="AW749" s="149" t="e">
        <f t="shared" si="420"/>
        <v>#DIV/0!</v>
      </c>
      <c r="AX749" s="149" t="e">
        <f t="shared" si="421"/>
        <v>#DIV/0!</v>
      </c>
      <c r="AY749" s="149" t="e">
        <f t="shared" si="422"/>
        <v>#DIV/0!</v>
      </c>
      <c r="AZ749" s="149" t="e">
        <f t="shared" si="423"/>
        <v>#DIV/0!</v>
      </c>
      <c r="BA749" s="148">
        <f t="shared" si="424"/>
        <v>0</v>
      </c>
      <c r="BB749" s="149" t="e">
        <f t="shared" si="425"/>
        <v>#DIV/0!</v>
      </c>
      <c r="BC749" s="149" t="e">
        <f t="shared" si="426"/>
        <v>#DIV/0!</v>
      </c>
      <c r="BD749" s="149" t="e">
        <f t="shared" si="427"/>
        <v>#DIV/0!</v>
      </c>
      <c r="BE749" s="149" t="e">
        <f t="shared" si="428"/>
        <v>#DIV/0!</v>
      </c>
      <c r="BF749" s="149" t="e">
        <f t="shared" si="429"/>
        <v>#DIV/0!</v>
      </c>
      <c r="BG749" s="148">
        <f t="shared" si="430"/>
        <v>0</v>
      </c>
      <c r="BH749" s="149" t="e">
        <f t="shared" si="431"/>
        <v>#DIV/0!</v>
      </c>
      <c r="BI749" s="149" t="e">
        <f t="shared" si="432"/>
        <v>#DIV/0!</v>
      </c>
      <c r="BJ749" s="149" t="e">
        <f t="shared" si="433"/>
        <v>#DIV/0!</v>
      </c>
      <c r="BK749" s="149" t="e">
        <f t="shared" si="434"/>
        <v>#DIV/0!</v>
      </c>
      <c r="BL749" s="149" t="e">
        <f t="shared" si="435"/>
        <v>#DIV/0!</v>
      </c>
      <c r="BM749" s="148">
        <f t="shared" si="436"/>
        <v>0</v>
      </c>
      <c r="BN749" s="149" t="e">
        <f t="shared" si="437"/>
        <v>#DIV/0!</v>
      </c>
      <c r="BO749" s="149" t="e">
        <f t="shared" si="438"/>
        <v>#DIV/0!</v>
      </c>
      <c r="BP749" s="149" t="e">
        <f t="shared" si="439"/>
        <v>#DIV/0!</v>
      </c>
      <c r="BQ749" s="149" t="e">
        <f t="shared" si="440"/>
        <v>#DIV/0!</v>
      </c>
      <c r="BR749" s="149" t="e">
        <f t="shared" si="441"/>
        <v>#DIV/0!</v>
      </c>
      <c r="BS749" s="148">
        <f t="shared" si="442"/>
        <v>0</v>
      </c>
      <c r="BT749" s="150"/>
      <c r="BU749" s="150" t="e">
        <f>VLOOKUP(I749,Lists!$D$2:$D$19,1,FALSE)</f>
        <v>#N/A</v>
      </c>
      <c r="BV749" s="150" t="e">
        <f>VLOOKUP($I749,Blends!$B$2:$B$115,1,FALSE)</f>
        <v>#N/A</v>
      </c>
      <c r="BW749" s="150"/>
      <c r="BX749" s="151">
        <f>ROUND(IF($I749="Other HFC Blend",(AA749*$L749*SUMIF(Lists!$E$2:$E$133,'Quarterly Information'!$K749,Exchange_Value)+AA749*$N749*SUMIF(Lists!$E$2:$E$133,'Quarterly Information'!$M749,Exchange_Value)+AA749*$P749*SUMIF(Lists!$E$2:$E$133,'Quarterly Information'!$O749,Exchange_Value)+AA749*$R749*SUMIF(Lists!$E$2:$E$133,'Quarterly Information'!$Q749,Exchange_Value)+AA749*$T749*SUMIF(Lists!$E$2:$E$133,'Quarterly Information'!$S749,Exchange_Value))/1000,AA749*SUMIF(Lists!$E$2:$E$133,$I749,Exchange_Value)/1000),1)</f>
        <v>0</v>
      </c>
      <c r="BY749" s="151">
        <f>ROUND(IF($I749="Other HFC Blend",(AB749*$L749*SUMIF(Lists!$E$2:$E$133,'Quarterly Information'!$K749,Exchange_Value)+AB749*$N749*SUMIF(Lists!$E$2:$E$133,'Quarterly Information'!$M749,Exchange_Value)+AB749*$P749*SUMIF(Lists!$E$2:$E$133,'Quarterly Information'!$O749,Exchange_Value)+AB749*$R749*SUMIF(Lists!$E$2:$E$133,'Quarterly Information'!$Q749,Exchange_Value)+AB749*$T749*SUMIF(Lists!$E$2:$E$133,'Quarterly Information'!$S749,Exchange_Value))/1000,AB749*SUMIF(Lists!$E$2:$E$133,$I749,Exchange_Value)/1000),1)</f>
        <v>0</v>
      </c>
      <c r="BZ749" s="151">
        <f>ROUND(IF($I749="Other HFC Blend",(AC749*$L749*SUMIF(Lists!$E$2:$E$133,'Quarterly Information'!$K749,Exchange_Value)+AC749*$N749*SUMIF(Lists!$E$2:$E$133,'Quarterly Information'!$M749,Exchange_Value)+AC749*$P749*SUMIF(Lists!$E$2:$E$133,'Quarterly Information'!$O749,Exchange_Value)+AC749*$R749*SUMIF(Lists!$E$2:$E$133,'Quarterly Information'!$Q749,Exchange_Value)+AC749*$T749*SUMIF(Lists!$E$2:$E$133,'Quarterly Information'!$S749,Exchange_Value))/1000,AC749*SUMIF(Lists!$E$2:$E$133,$I749,Exchange_Value)/1000),1)</f>
        <v>0</v>
      </c>
      <c r="CA749" s="151">
        <f>ROUND(IF($I749="Other HFC Blend",(AD749*$L749*SUMIF(Lists!$E$2:$E$133,'Quarterly Information'!$K749,Exchange_Value)+AD749*$N749*SUMIF(Lists!$E$2:$E$133,'Quarterly Information'!$M749,Exchange_Value)+AD749*$P749*SUMIF(Lists!$E$2:$E$133,'Quarterly Information'!$O749,Exchange_Value)+AD749*$R749*SUMIF(Lists!$E$2:$E$133,'Quarterly Information'!$Q749,Exchange_Value)+AD749*$T749*SUMIF(Lists!$E$2:$E$133,'Quarterly Information'!$S749,Exchange_Value))/1000,AD749*SUMIF(Lists!$E$2:$E$133,$I749,Exchange_Value)/1000),1)</f>
        <v>0</v>
      </c>
      <c r="CB749" s="151">
        <f>ROUND(IF($I749="Other HFC Blend",(AE749*$L749*SUMIF(Lists!$E$2:$E$133,'Quarterly Information'!$K749,Exchange_Value)+AE749*$N749*SUMIF(Lists!$E$2:$E$133,'Quarterly Information'!$M749,Exchange_Value)+AE749*$P749*SUMIF(Lists!$E$2:$E$133,'Quarterly Information'!$O749,Exchange_Value)+AE749*$R749*SUMIF(Lists!$E$2:$E$133,'Quarterly Information'!$Q749,Exchange_Value)+AE749*$T749*SUMIF(Lists!$E$2:$E$133,'Quarterly Information'!$S749,Exchange_Value))/1000,AE749*SUMIF(Lists!$E$2:$E$133,$I749,Exchange_Value)/1000),1)</f>
        <v>0</v>
      </c>
      <c r="CC749" s="151">
        <f>ROUND(IF($I749="Other HFC Blend",(AF749*$L749*SUMIF(Lists!$E$2:$E$133,'Quarterly Information'!$K749,Exchange_Value)+AF749*$N749*SUMIF(Lists!$E$2:$E$133,'Quarterly Information'!$M749,Exchange_Value)+AF749*$P749*SUMIF(Lists!$E$2:$E$133,'Quarterly Information'!$O749,Exchange_Value)+AF749*$R749*SUMIF(Lists!$E$2:$E$133,'Quarterly Information'!$Q749,Exchange_Value)+AF749*$T749*SUMIF(Lists!$E$2:$E$133,'Quarterly Information'!$S749,Exchange_Value))/1000,AF749*SUMIF(Lists!$E$2:$E$133,$I749,Exchange_Value)/1000),1)</f>
        <v>0</v>
      </c>
    </row>
    <row r="750" spans="1:81" ht="14.1">
      <c r="A750" s="18">
        <v>708</v>
      </c>
      <c r="B750" s="46" t="str">
        <f t="shared" si="443"/>
        <v/>
      </c>
      <c r="C750" s="72"/>
      <c r="D750" s="47"/>
      <c r="E750" s="81"/>
      <c r="F750" s="48"/>
      <c r="G750" s="49"/>
      <c r="H750" s="50"/>
      <c r="I750" s="48"/>
      <c r="J750" s="104"/>
      <c r="K750" s="109"/>
      <c r="L750" s="51"/>
      <c r="M750" s="48"/>
      <c r="N750" s="51"/>
      <c r="O750" s="48"/>
      <c r="P750" s="51"/>
      <c r="Q750" s="69"/>
      <c r="R750" s="51"/>
      <c r="S750" s="69"/>
      <c r="T750" s="110"/>
      <c r="U750" s="107"/>
      <c r="V750" s="48"/>
      <c r="W750" s="52"/>
      <c r="X750" s="48"/>
      <c r="Y750" s="116"/>
      <c r="Z750" s="133"/>
      <c r="AA750" s="131"/>
      <c r="AB750" s="76"/>
      <c r="AC750" s="76"/>
      <c r="AD750" s="76"/>
      <c r="AE750" s="76"/>
      <c r="AF750" s="76"/>
      <c r="AG750" s="145"/>
      <c r="AH750"/>
      <c r="AI750" s="148">
        <f t="shared" si="407"/>
        <v>0</v>
      </c>
      <c r="AJ750" s="148">
        <f t="shared" si="408"/>
        <v>0</v>
      </c>
      <c r="AK750" s="148">
        <f t="shared" si="409"/>
        <v>0</v>
      </c>
      <c r="AL750" s="148">
        <f t="shared" si="410"/>
        <v>0</v>
      </c>
      <c r="AM750" s="148">
        <f t="shared" si="411"/>
        <v>0</v>
      </c>
      <c r="AN750" s="148">
        <f t="shared" si="412"/>
        <v>0</v>
      </c>
      <c r="AO750" s="150"/>
      <c r="AP750" s="149" t="e">
        <f t="shared" si="413"/>
        <v>#DIV/0!</v>
      </c>
      <c r="AQ750" s="149" t="e">
        <f t="shared" si="414"/>
        <v>#DIV/0!</v>
      </c>
      <c r="AR750" s="149" t="e">
        <f t="shared" si="415"/>
        <v>#DIV/0!</v>
      </c>
      <c r="AS750" s="149" t="e">
        <f t="shared" si="416"/>
        <v>#DIV/0!</v>
      </c>
      <c r="AT750" s="149" t="e">
        <f t="shared" si="417"/>
        <v>#DIV/0!</v>
      </c>
      <c r="AU750" s="148">
        <f t="shared" si="418"/>
        <v>0</v>
      </c>
      <c r="AV750" s="149" t="e">
        <f t="shared" si="419"/>
        <v>#DIV/0!</v>
      </c>
      <c r="AW750" s="149" t="e">
        <f t="shared" si="420"/>
        <v>#DIV/0!</v>
      </c>
      <c r="AX750" s="149" t="e">
        <f t="shared" si="421"/>
        <v>#DIV/0!</v>
      </c>
      <c r="AY750" s="149" t="e">
        <f t="shared" si="422"/>
        <v>#DIV/0!</v>
      </c>
      <c r="AZ750" s="149" t="e">
        <f t="shared" si="423"/>
        <v>#DIV/0!</v>
      </c>
      <c r="BA750" s="148">
        <f t="shared" si="424"/>
        <v>0</v>
      </c>
      <c r="BB750" s="149" t="e">
        <f t="shared" si="425"/>
        <v>#DIV/0!</v>
      </c>
      <c r="BC750" s="149" t="e">
        <f t="shared" si="426"/>
        <v>#DIV/0!</v>
      </c>
      <c r="BD750" s="149" t="e">
        <f t="shared" si="427"/>
        <v>#DIV/0!</v>
      </c>
      <c r="BE750" s="149" t="e">
        <f t="shared" si="428"/>
        <v>#DIV/0!</v>
      </c>
      <c r="BF750" s="149" t="e">
        <f t="shared" si="429"/>
        <v>#DIV/0!</v>
      </c>
      <c r="BG750" s="148">
        <f t="shared" si="430"/>
        <v>0</v>
      </c>
      <c r="BH750" s="149" t="e">
        <f t="shared" si="431"/>
        <v>#DIV/0!</v>
      </c>
      <c r="BI750" s="149" t="e">
        <f t="shared" si="432"/>
        <v>#DIV/0!</v>
      </c>
      <c r="BJ750" s="149" t="e">
        <f t="shared" si="433"/>
        <v>#DIV/0!</v>
      </c>
      <c r="BK750" s="149" t="e">
        <f t="shared" si="434"/>
        <v>#DIV/0!</v>
      </c>
      <c r="BL750" s="149" t="e">
        <f t="shared" si="435"/>
        <v>#DIV/0!</v>
      </c>
      <c r="BM750" s="148">
        <f t="shared" si="436"/>
        <v>0</v>
      </c>
      <c r="BN750" s="149" t="e">
        <f t="shared" si="437"/>
        <v>#DIV/0!</v>
      </c>
      <c r="BO750" s="149" t="e">
        <f t="shared" si="438"/>
        <v>#DIV/0!</v>
      </c>
      <c r="BP750" s="149" t="e">
        <f t="shared" si="439"/>
        <v>#DIV/0!</v>
      </c>
      <c r="BQ750" s="149" t="e">
        <f t="shared" si="440"/>
        <v>#DIV/0!</v>
      </c>
      <c r="BR750" s="149" t="e">
        <f t="shared" si="441"/>
        <v>#DIV/0!</v>
      </c>
      <c r="BS750" s="148">
        <f t="shared" si="442"/>
        <v>0</v>
      </c>
      <c r="BT750" s="150"/>
      <c r="BU750" s="150" t="e">
        <f>VLOOKUP(I750,Lists!$D$2:$D$19,1,FALSE)</f>
        <v>#N/A</v>
      </c>
      <c r="BV750" s="150" t="e">
        <f>VLOOKUP($I750,Blends!$B$2:$B$115,1,FALSE)</f>
        <v>#N/A</v>
      </c>
      <c r="BW750" s="150"/>
      <c r="BX750" s="151">
        <f>ROUND(IF($I750="Other HFC Blend",(AA750*$L750*SUMIF(Lists!$E$2:$E$133,'Quarterly Information'!$K750,Exchange_Value)+AA750*$N750*SUMIF(Lists!$E$2:$E$133,'Quarterly Information'!$M750,Exchange_Value)+AA750*$P750*SUMIF(Lists!$E$2:$E$133,'Quarterly Information'!$O750,Exchange_Value)+AA750*$R750*SUMIF(Lists!$E$2:$E$133,'Quarterly Information'!$Q750,Exchange_Value)+AA750*$T750*SUMIF(Lists!$E$2:$E$133,'Quarterly Information'!$S750,Exchange_Value))/1000,AA750*SUMIF(Lists!$E$2:$E$133,$I750,Exchange_Value)/1000),1)</f>
        <v>0</v>
      </c>
      <c r="BY750" s="151">
        <f>ROUND(IF($I750="Other HFC Blend",(AB750*$L750*SUMIF(Lists!$E$2:$E$133,'Quarterly Information'!$K750,Exchange_Value)+AB750*$N750*SUMIF(Lists!$E$2:$E$133,'Quarterly Information'!$M750,Exchange_Value)+AB750*$P750*SUMIF(Lists!$E$2:$E$133,'Quarterly Information'!$O750,Exchange_Value)+AB750*$R750*SUMIF(Lists!$E$2:$E$133,'Quarterly Information'!$Q750,Exchange_Value)+AB750*$T750*SUMIF(Lists!$E$2:$E$133,'Quarterly Information'!$S750,Exchange_Value))/1000,AB750*SUMIF(Lists!$E$2:$E$133,$I750,Exchange_Value)/1000),1)</f>
        <v>0</v>
      </c>
      <c r="BZ750" s="151">
        <f>ROUND(IF($I750="Other HFC Blend",(AC750*$L750*SUMIF(Lists!$E$2:$E$133,'Quarterly Information'!$K750,Exchange_Value)+AC750*$N750*SUMIF(Lists!$E$2:$E$133,'Quarterly Information'!$M750,Exchange_Value)+AC750*$P750*SUMIF(Lists!$E$2:$E$133,'Quarterly Information'!$O750,Exchange_Value)+AC750*$R750*SUMIF(Lists!$E$2:$E$133,'Quarterly Information'!$Q750,Exchange_Value)+AC750*$T750*SUMIF(Lists!$E$2:$E$133,'Quarterly Information'!$S750,Exchange_Value))/1000,AC750*SUMIF(Lists!$E$2:$E$133,$I750,Exchange_Value)/1000),1)</f>
        <v>0</v>
      </c>
      <c r="CA750" s="151">
        <f>ROUND(IF($I750="Other HFC Blend",(AD750*$L750*SUMIF(Lists!$E$2:$E$133,'Quarterly Information'!$K750,Exchange_Value)+AD750*$N750*SUMIF(Lists!$E$2:$E$133,'Quarterly Information'!$M750,Exchange_Value)+AD750*$P750*SUMIF(Lists!$E$2:$E$133,'Quarterly Information'!$O750,Exchange_Value)+AD750*$R750*SUMIF(Lists!$E$2:$E$133,'Quarterly Information'!$Q750,Exchange_Value)+AD750*$T750*SUMIF(Lists!$E$2:$E$133,'Quarterly Information'!$S750,Exchange_Value))/1000,AD750*SUMIF(Lists!$E$2:$E$133,$I750,Exchange_Value)/1000),1)</f>
        <v>0</v>
      </c>
      <c r="CB750" s="151">
        <f>ROUND(IF($I750="Other HFC Blend",(AE750*$L750*SUMIF(Lists!$E$2:$E$133,'Quarterly Information'!$K750,Exchange_Value)+AE750*$N750*SUMIF(Lists!$E$2:$E$133,'Quarterly Information'!$M750,Exchange_Value)+AE750*$P750*SUMIF(Lists!$E$2:$E$133,'Quarterly Information'!$O750,Exchange_Value)+AE750*$R750*SUMIF(Lists!$E$2:$E$133,'Quarterly Information'!$Q750,Exchange_Value)+AE750*$T750*SUMIF(Lists!$E$2:$E$133,'Quarterly Information'!$S750,Exchange_Value))/1000,AE750*SUMIF(Lists!$E$2:$E$133,$I750,Exchange_Value)/1000),1)</f>
        <v>0</v>
      </c>
      <c r="CC750" s="151">
        <f>ROUND(IF($I750="Other HFC Blend",(AF750*$L750*SUMIF(Lists!$E$2:$E$133,'Quarterly Information'!$K750,Exchange_Value)+AF750*$N750*SUMIF(Lists!$E$2:$E$133,'Quarterly Information'!$M750,Exchange_Value)+AF750*$P750*SUMIF(Lists!$E$2:$E$133,'Quarterly Information'!$O750,Exchange_Value)+AF750*$R750*SUMIF(Lists!$E$2:$E$133,'Quarterly Information'!$Q750,Exchange_Value)+AF750*$T750*SUMIF(Lists!$E$2:$E$133,'Quarterly Information'!$S750,Exchange_Value))/1000,AF750*SUMIF(Lists!$E$2:$E$133,$I750,Exchange_Value)/1000),1)</f>
        <v>0</v>
      </c>
    </row>
    <row r="751" spans="1:81" ht="14.1">
      <c r="A751" s="18">
        <v>709</v>
      </c>
      <c r="B751" s="46" t="str">
        <f t="shared" si="443"/>
        <v/>
      </c>
      <c r="C751" s="72"/>
      <c r="D751" s="47"/>
      <c r="E751" s="81"/>
      <c r="F751" s="48"/>
      <c r="G751" s="49"/>
      <c r="H751" s="50"/>
      <c r="I751" s="48"/>
      <c r="J751" s="104"/>
      <c r="K751" s="109"/>
      <c r="L751" s="51"/>
      <c r="M751" s="48"/>
      <c r="N751" s="51"/>
      <c r="O751" s="48"/>
      <c r="P751" s="51"/>
      <c r="Q751" s="69"/>
      <c r="R751" s="51"/>
      <c r="S751" s="69"/>
      <c r="T751" s="110"/>
      <c r="U751" s="107"/>
      <c r="V751" s="48"/>
      <c r="W751" s="52"/>
      <c r="X751" s="48"/>
      <c r="Y751" s="116"/>
      <c r="Z751" s="133"/>
      <c r="AA751" s="131"/>
      <c r="AB751" s="76"/>
      <c r="AC751" s="76"/>
      <c r="AD751" s="76"/>
      <c r="AE751" s="76"/>
      <c r="AF751" s="76"/>
      <c r="AG751" s="145"/>
      <c r="AH751"/>
      <c r="AI751" s="148">
        <f t="shared" si="407"/>
        <v>0</v>
      </c>
      <c r="AJ751" s="148">
        <f t="shared" si="408"/>
        <v>0</v>
      </c>
      <c r="AK751" s="148">
        <f t="shared" si="409"/>
        <v>0</v>
      </c>
      <c r="AL751" s="148">
        <f t="shared" si="410"/>
        <v>0</v>
      </c>
      <c r="AM751" s="148">
        <f t="shared" si="411"/>
        <v>0</v>
      </c>
      <c r="AN751" s="148">
        <f t="shared" si="412"/>
        <v>0</v>
      </c>
      <c r="AO751" s="150"/>
      <c r="AP751" s="149" t="e">
        <f t="shared" si="413"/>
        <v>#DIV/0!</v>
      </c>
      <c r="AQ751" s="149" t="e">
        <f t="shared" si="414"/>
        <v>#DIV/0!</v>
      </c>
      <c r="AR751" s="149" t="e">
        <f t="shared" si="415"/>
        <v>#DIV/0!</v>
      </c>
      <c r="AS751" s="149" t="e">
        <f t="shared" si="416"/>
        <v>#DIV/0!</v>
      </c>
      <c r="AT751" s="149" t="e">
        <f t="shared" si="417"/>
        <v>#DIV/0!</v>
      </c>
      <c r="AU751" s="148">
        <f t="shared" si="418"/>
        <v>0</v>
      </c>
      <c r="AV751" s="149" t="e">
        <f t="shared" si="419"/>
        <v>#DIV/0!</v>
      </c>
      <c r="AW751" s="149" t="e">
        <f t="shared" si="420"/>
        <v>#DIV/0!</v>
      </c>
      <c r="AX751" s="149" t="e">
        <f t="shared" si="421"/>
        <v>#DIV/0!</v>
      </c>
      <c r="AY751" s="149" t="e">
        <f t="shared" si="422"/>
        <v>#DIV/0!</v>
      </c>
      <c r="AZ751" s="149" t="e">
        <f t="shared" si="423"/>
        <v>#DIV/0!</v>
      </c>
      <c r="BA751" s="148">
        <f t="shared" si="424"/>
        <v>0</v>
      </c>
      <c r="BB751" s="149" t="e">
        <f t="shared" si="425"/>
        <v>#DIV/0!</v>
      </c>
      <c r="BC751" s="149" t="e">
        <f t="shared" si="426"/>
        <v>#DIV/0!</v>
      </c>
      <c r="BD751" s="149" t="e">
        <f t="shared" si="427"/>
        <v>#DIV/0!</v>
      </c>
      <c r="BE751" s="149" t="e">
        <f t="shared" si="428"/>
        <v>#DIV/0!</v>
      </c>
      <c r="BF751" s="149" t="e">
        <f t="shared" si="429"/>
        <v>#DIV/0!</v>
      </c>
      <c r="BG751" s="148">
        <f t="shared" si="430"/>
        <v>0</v>
      </c>
      <c r="BH751" s="149" t="e">
        <f t="shared" si="431"/>
        <v>#DIV/0!</v>
      </c>
      <c r="BI751" s="149" t="e">
        <f t="shared" si="432"/>
        <v>#DIV/0!</v>
      </c>
      <c r="BJ751" s="149" t="e">
        <f t="shared" si="433"/>
        <v>#DIV/0!</v>
      </c>
      <c r="BK751" s="149" t="e">
        <f t="shared" si="434"/>
        <v>#DIV/0!</v>
      </c>
      <c r="BL751" s="149" t="e">
        <f t="shared" si="435"/>
        <v>#DIV/0!</v>
      </c>
      <c r="BM751" s="148">
        <f t="shared" si="436"/>
        <v>0</v>
      </c>
      <c r="BN751" s="149" t="e">
        <f t="shared" si="437"/>
        <v>#DIV/0!</v>
      </c>
      <c r="BO751" s="149" t="e">
        <f t="shared" si="438"/>
        <v>#DIV/0!</v>
      </c>
      <c r="BP751" s="149" t="e">
        <f t="shared" si="439"/>
        <v>#DIV/0!</v>
      </c>
      <c r="BQ751" s="149" t="e">
        <f t="shared" si="440"/>
        <v>#DIV/0!</v>
      </c>
      <c r="BR751" s="149" t="e">
        <f t="shared" si="441"/>
        <v>#DIV/0!</v>
      </c>
      <c r="BS751" s="148">
        <f t="shared" si="442"/>
        <v>0</v>
      </c>
      <c r="BT751" s="150"/>
      <c r="BU751" s="150" t="e">
        <f>VLOOKUP(I751,Lists!$D$2:$D$19,1,FALSE)</f>
        <v>#N/A</v>
      </c>
      <c r="BV751" s="150" t="e">
        <f>VLOOKUP($I751,Blends!$B$2:$B$115,1,FALSE)</f>
        <v>#N/A</v>
      </c>
      <c r="BW751" s="150"/>
      <c r="BX751" s="151">
        <f>ROUND(IF($I751="Other HFC Blend",(AA751*$L751*SUMIF(Lists!$E$2:$E$133,'Quarterly Information'!$K751,Exchange_Value)+AA751*$N751*SUMIF(Lists!$E$2:$E$133,'Quarterly Information'!$M751,Exchange_Value)+AA751*$P751*SUMIF(Lists!$E$2:$E$133,'Quarterly Information'!$O751,Exchange_Value)+AA751*$R751*SUMIF(Lists!$E$2:$E$133,'Quarterly Information'!$Q751,Exchange_Value)+AA751*$T751*SUMIF(Lists!$E$2:$E$133,'Quarterly Information'!$S751,Exchange_Value))/1000,AA751*SUMIF(Lists!$E$2:$E$133,$I751,Exchange_Value)/1000),1)</f>
        <v>0</v>
      </c>
      <c r="BY751" s="151">
        <f>ROUND(IF($I751="Other HFC Blend",(AB751*$L751*SUMIF(Lists!$E$2:$E$133,'Quarterly Information'!$K751,Exchange_Value)+AB751*$N751*SUMIF(Lists!$E$2:$E$133,'Quarterly Information'!$M751,Exchange_Value)+AB751*$P751*SUMIF(Lists!$E$2:$E$133,'Quarterly Information'!$O751,Exchange_Value)+AB751*$R751*SUMIF(Lists!$E$2:$E$133,'Quarterly Information'!$Q751,Exchange_Value)+AB751*$T751*SUMIF(Lists!$E$2:$E$133,'Quarterly Information'!$S751,Exchange_Value))/1000,AB751*SUMIF(Lists!$E$2:$E$133,$I751,Exchange_Value)/1000),1)</f>
        <v>0</v>
      </c>
      <c r="BZ751" s="151">
        <f>ROUND(IF($I751="Other HFC Blend",(AC751*$L751*SUMIF(Lists!$E$2:$E$133,'Quarterly Information'!$K751,Exchange_Value)+AC751*$N751*SUMIF(Lists!$E$2:$E$133,'Quarterly Information'!$M751,Exchange_Value)+AC751*$P751*SUMIF(Lists!$E$2:$E$133,'Quarterly Information'!$O751,Exchange_Value)+AC751*$R751*SUMIF(Lists!$E$2:$E$133,'Quarterly Information'!$Q751,Exchange_Value)+AC751*$T751*SUMIF(Lists!$E$2:$E$133,'Quarterly Information'!$S751,Exchange_Value))/1000,AC751*SUMIF(Lists!$E$2:$E$133,$I751,Exchange_Value)/1000),1)</f>
        <v>0</v>
      </c>
      <c r="CA751" s="151">
        <f>ROUND(IF($I751="Other HFC Blend",(AD751*$L751*SUMIF(Lists!$E$2:$E$133,'Quarterly Information'!$K751,Exchange_Value)+AD751*$N751*SUMIF(Lists!$E$2:$E$133,'Quarterly Information'!$M751,Exchange_Value)+AD751*$P751*SUMIF(Lists!$E$2:$E$133,'Quarterly Information'!$O751,Exchange_Value)+AD751*$R751*SUMIF(Lists!$E$2:$E$133,'Quarterly Information'!$Q751,Exchange_Value)+AD751*$T751*SUMIF(Lists!$E$2:$E$133,'Quarterly Information'!$S751,Exchange_Value))/1000,AD751*SUMIF(Lists!$E$2:$E$133,$I751,Exchange_Value)/1000),1)</f>
        <v>0</v>
      </c>
      <c r="CB751" s="151">
        <f>ROUND(IF($I751="Other HFC Blend",(AE751*$L751*SUMIF(Lists!$E$2:$E$133,'Quarterly Information'!$K751,Exchange_Value)+AE751*$N751*SUMIF(Lists!$E$2:$E$133,'Quarterly Information'!$M751,Exchange_Value)+AE751*$P751*SUMIF(Lists!$E$2:$E$133,'Quarterly Information'!$O751,Exchange_Value)+AE751*$R751*SUMIF(Lists!$E$2:$E$133,'Quarterly Information'!$Q751,Exchange_Value)+AE751*$T751*SUMIF(Lists!$E$2:$E$133,'Quarterly Information'!$S751,Exchange_Value))/1000,AE751*SUMIF(Lists!$E$2:$E$133,$I751,Exchange_Value)/1000),1)</f>
        <v>0</v>
      </c>
      <c r="CC751" s="151">
        <f>ROUND(IF($I751="Other HFC Blend",(AF751*$L751*SUMIF(Lists!$E$2:$E$133,'Quarterly Information'!$K751,Exchange_Value)+AF751*$N751*SUMIF(Lists!$E$2:$E$133,'Quarterly Information'!$M751,Exchange_Value)+AF751*$P751*SUMIF(Lists!$E$2:$E$133,'Quarterly Information'!$O751,Exchange_Value)+AF751*$R751*SUMIF(Lists!$E$2:$E$133,'Quarterly Information'!$Q751,Exchange_Value)+AF751*$T751*SUMIF(Lists!$E$2:$E$133,'Quarterly Information'!$S751,Exchange_Value))/1000,AF751*SUMIF(Lists!$E$2:$E$133,$I751,Exchange_Value)/1000),1)</f>
        <v>0</v>
      </c>
    </row>
    <row r="752" spans="1:81" ht="14.1">
      <c r="A752" s="18">
        <v>710</v>
      </c>
      <c r="B752" s="46" t="str">
        <f t="shared" si="443"/>
        <v/>
      </c>
      <c r="C752" s="72"/>
      <c r="D752" s="47"/>
      <c r="E752" s="81"/>
      <c r="F752" s="48"/>
      <c r="G752" s="49"/>
      <c r="H752" s="50"/>
      <c r="I752" s="48"/>
      <c r="J752" s="104"/>
      <c r="K752" s="109"/>
      <c r="L752" s="51"/>
      <c r="M752" s="48"/>
      <c r="N752" s="51"/>
      <c r="O752" s="48"/>
      <c r="P752" s="51"/>
      <c r="Q752" s="69"/>
      <c r="R752" s="51"/>
      <c r="S752" s="69"/>
      <c r="T752" s="110"/>
      <c r="U752" s="107"/>
      <c r="V752" s="48"/>
      <c r="W752" s="52"/>
      <c r="X752" s="48"/>
      <c r="Y752" s="116"/>
      <c r="Z752" s="133"/>
      <c r="AA752" s="131"/>
      <c r="AB752" s="76"/>
      <c r="AC752" s="76"/>
      <c r="AD752" s="76"/>
      <c r="AE752" s="76"/>
      <c r="AF752" s="76"/>
      <c r="AG752" s="145"/>
      <c r="AH752"/>
      <c r="AI752" s="148">
        <f t="shared" si="407"/>
        <v>0</v>
      </c>
      <c r="AJ752" s="148">
        <f t="shared" si="408"/>
        <v>0</v>
      </c>
      <c r="AK752" s="148">
        <f t="shared" si="409"/>
        <v>0</v>
      </c>
      <c r="AL752" s="148">
        <f t="shared" si="410"/>
        <v>0</v>
      </c>
      <c r="AM752" s="148">
        <f t="shared" si="411"/>
        <v>0</v>
      </c>
      <c r="AN752" s="148">
        <f t="shared" si="412"/>
        <v>0</v>
      </c>
      <c r="AO752" s="150"/>
      <c r="AP752" s="149" t="e">
        <f t="shared" si="413"/>
        <v>#DIV/0!</v>
      </c>
      <c r="AQ752" s="149" t="e">
        <f t="shared" si="414"/>
        <v>#DIV/0!</v>
      </c>
      <c r="AR752" s="149" t="e">
        <f t="shared" si="415"/>
        <v>#DIV/0!</v>
      </c>
      <c r="AS752" s="149" t="e">
        <f t="shared" si="416"/>
        <v>#DIV/0!</v>
      </c>
      <c r="AT752" s="149" t="e">
        <f t="shared" si="417"/>
        <v>#DIV/0!</v>
      </c>
      <c r="AU752" s="148">
        <f t="shared" si="418"/>
        <v>0</v>
      </c>
      <c r="AV752" s="149" t="e">
        <f t="shared" si="419"/>
        <v>#DIV/0!</v>
      </c>
      <c r="AW752" s="149" t="e">
        <f t="shared" si="420"/>
        <v>#DIV/0!</v>
      </c>
      <c r="AX752" s="149" t="e">
        <f t="shared" si="421"/>
        <v>#DIV/0!</v>
      </c>
      <c r="AY752" s="149" t="e">
        <f t="shared" si="422"/>
        <v>#DIV/0!</v>
      </c>
      <c r="AZ752" s="149" t="e">
        <f t="shared" si="423"/>
        <v>#DIV/0!</v>
      </c>
      <c r="BA752" s="148">
        <f t="shared" si="424"/>
        <v>0</v>
      </c>
      <c r="BB752" s="149" t="e">
        <f t="shared" si="425"/>
        <v>#DIV/0!</v>
      </c>
      <c r="BC752" s="149" t="e">
        <f t="shared" si="426"/>
        <v>#DIV/0!</v>
      </c>
      <c r="BD752" s="149" t="e">
        <f t="shared" si="427"/>
        <v>#DIV/0!</v>
      </c>
      <c r="BE752" s="149" t="e">
        <f t="shared" si="428"/>
        <v>#DIV/0!</v>
      </c>
      <c r="BF752" s="149" t="e">
        <f t="shared" si="429"/>
        <v>#DIV/0!</v>
      </c>
      <c r="BG752" s="148">
        <f t="shared" si="430"/>
        <v>0</v>
      </c>
      <c r="BH752" s="149" t="e">
        <f t="shared" si="431"/>
        <v>#DIV/0!</v>
      </c>
      <c r="BI752" s="149" t="e">
        <f t="shared" si="432"/>
        <v>#DIV/0!</v>
      </c>
      <c r="BJ752" s="149" t="e">
        <f t="shared" si="433"/>
        <v>#DIV/0!</v>
      </c>
      <c r="BK752" s="149" t="e">
        <f t="shared" si="434"/>
        <v>#DIV/0!</v>
      </c>
      <c r="BL752" s="149" t="e">
        <f t="shared" si="435"/>
        <v>#DIV/0!</v>
      </c>
      <c r="BM752" s="148">
        <f t="shared" si="436"/>
        <v>0</v>
      </c>
      <c r="BN752" s="149" t="e">
        <f t="shared" si="437"/>
        <v>#DIV/0!</v>
      </c>
      <c r="BO752" s="149" t="e">
        <f t="shared" si="438"/>
        <v>#DIV/0!</v>
      </c>
      <c r="BP752" s="149" t="e">
        <f t="shared" si="439"/>
        <v>#DIV/0!</v>
      </c>
      <c r="BQ752" s="149" t="e">
        <f t="shared" si="440"/>
        <v>#DIV/0!</v>
      </c>
      <c r="BR752" s="149" t="e">
        <f t="shared" si="441"/>
        <v>#DIV/0!</v>
      </c>
      <c r="BS752" s="148">
        <f t="shared" si="442"/>
        <v>0</v>
      </c>
      <c r="BT752" s="150"/>
      <c r="BU752" s="150" t="e">
        <f>VLOOKUP(I752,Lists!$D$2:$D$19,1,FALSE)</f>
        <v>#N/A</v>
      </c>
      <c r="BV752" s="150" t="e">
        <f>VLOOKUP($I752,Blends!$B$2:$B$115,1,FALSE)</f>
        <v>#N/A</v>
      </c>
      <c r="BW752" s="150"/>
      <c r="BX752" s="151">
        <f>ROUND(IF($I752="Other HFC Blend",(AA752*$L752*SUMIF(Lists!$E$2:$E$133,'Quarterly Information'!$K752,Exchange_Value)+AA752*$N752*SUMIF(Lists!$E$2:$E$133,'Quarterly Information'!$M752,Exchange_Value)+AA752*$P752*SUMIF(Lists!$E$2:$E$133,'Quarterly Information'!$O752,Exchange_Value)+AA752*$R752*SUMIF(Lists!$E$2:$E$133,'Quarterly Information'!$Q752,Exchange_Value)+AA752*$T752*SUMIF(Lists!$E$2:$E$133,'Quarterly Information'!$S752,Exchange_Value))/1000,AA752*SUMIF(Lists!$E$2:$E$133,$I752,Exchange_Value)/1000),1)</f>
        <v>0</v>
      </c>
      <c r="BY752" s="151">
        <f>ROUND(IF($I752="Other HFC Blend",(AB752*$L752*SUMIF(Lists!$E$2:$E$133,'Quarterly Information'!$K752,Exchange_Value)+AB752*$N752*SUMIF(Lists!$E$2:$E$133,'Quarterly Information'!$M752,Exchange_Value)+AB752*$P752*SUMIF(Lists!$E$2:$E$133,'Quarterly Information'!$O752,Exchange_Value)+AB752*$R752*SUMIF(Lists!$E$2:$E$133,'Quarterly Information'!$Q752,Exchange_Value)+AB752*$T752*SUMIF(Lists!$E$2:$E$133,'Quarterly Information'!$S752,Exchange_Value))/1000,AB752*SUMIF(Lists!$E$2:$E$133,$I752,Exchange_Value)/1000),1)</f>
        <v>0</v>
      </c>
      <c r="BZ752" s="151">
        <f>ROUND(IF($I752="Other HFC Blend",(AC752*$L752*SUMIF(Lists!$E$2:$E$133,'Quarterly Information'!$K752,Exchange_Value)+AC752*$N752*SUMIF(Lists!$E$2:$E$133,'Quarterly Information'!$M752,Exchange_Value)+AC752*$P752*SUMIF(Lists!$E$2:$E$133,'Quarterly Information'!$O752,Exchange_Value)+AC752*$R752*SUMIF(Lists!$E$2:$E$133,'Quarterly Information'!$Q752,Exchange_Value)+AC752*$T752*SUMIF(Lists!$E$2:$E$133,'Quarterly Information'!$S752,Exchange_Value))/1000,AC752*SUMIF(Lists!$E$2:$E$133,$I752,Exchange_Value)/1000),1)</f>
        <v>0</v>
      </c>
      <c r="CA752" s="151">
        <f>ROUND(IF($I752="Other HFC Blend",(AD752*$L752*SUMIF(Lists!$E$2:$E$133,'Quarterly Information'!$K752,Exchange_Value)+AD752*$N752*SUMIF(Lists!$E$2:$E$133,'Quarterly Information'!$M752,Exchange_Value)+AD752*$P752*SUMIF(Lists!$E$2:$E$133,'Quarterly Information'!$O752,Exchange_Value)+AD752*$R752*SUMIF(Lists!$E$2:$E$133,'Quarterly Information'!$Q752,Exchange_Value)+AD752*$T752*SUMIF(Lists!$E$2:$E$133,'Quarterly Information'!$S752,Exchange_Value))/1000,AD752*SUMIF(Lists!$E$2:$E$133,$I752,Exchange_Value)/1000),1)</f>
        <v>0</v>
      </c>
      <c r="CB752" s="151">
        <f>ROUND(IF($I752="Other HFC Blend",(AE752*$L752*SUMIF(Lists!$E$2:$E$133,'Quarterly Information'!$K752,Exchange_Value)+AE752*$N752*SUMIF(Lists!$E$2:$E$133,'Quarterly Information'!$M752,Exchange_Value)+AE752*$P752*SUMIF(Lists!$E$2:$E$133,'Quarterly Information'!$O752,Exchange_Value)+AE752*$R752*SUMIF(Lists!$E$2:$E$133,'Quarterly Information'!$Q752,Exchange_Value)+AE752*$T752*SUMIF(Lists!$E$2:$E$133,'Quarterly Information'!$S752,Exchange_Value))/1000,AE752*SUMIF(Lists!$E$2:$E$133,$I752,Exchange_Value)/1000),1)</f>
        <v>0</v>
      </c>
      <c r="CC752" s="151">
        <f>ROUND(IF($I752="Other HFC Blend",(AF752*$L752*SUMIF(Lists!$E$2:$E$133,'Quarterly Information'!$K752,Exchange_Value)+AF752*$N752*SUMIF(Lists!$E$2:$E$133,'Quarterly Information'!$M752,Exchange_Value)+AF752*$P752*SUMIF(Lists!$E$2:$E$133,'Quarterly Information'!$O752,Exchange_Value)+AF752*$R752*SUMIF(Lists!$E$2:$E$133,'Quarterly Information'!$Q752,Exchange_Value)+AF752*$T752*SUMIF(Lists!$E$2:$E$133,'Quarterly Information'!$S752,Exchange_Value))/1000,AF752*SUMIF(Lists!$E$2:$E$133,$I752,Exchange_Value)/1000),1)</f>
        <v>0</v>
      </c>
    </row>
    <row r="753" spans="1:81" ht="14.1">
      <c r="A753" s="18">
        <v>711</v>
      </c>
      <c r="B753" s="46" t="str">
        <f t="shared" si="443"/>
        <v/>
      </c>
      <c r="C753" s="72"/>
      <c r="D753" s="47"/>
      <c r="E753" s="81"/>
      <c r="F753" s="48"/>
      <c r="G753" s="49"/>
      <c r="H753" s="50"/>
      <c r="I753" s="48"/>
      <c r="J753" s="104"/>
      <c r="K753" s="109"/>
      <c r="L753" s="51"/>
      <c r="M753" s="48"/>
      <c r="N753" s="51"/>
      <c r="O753" s="48"/>
      <c r="P753" s="51"/>
      <c r="Q753" s="69"/>
      <c r="R753" s="51"/>
      <c r="S753" s="69"/>
      <c r="T753" s="110"/>
      <c r="U753" s="107"/>
      <c r="V753" s="48"/>
      <c r="W753" s="52"/>
      <c r="X753" s="48"/>
      <c r="Y753" s="116"/>
      <c r="Z753" s="133"/>
      <c r="AA753" s="131"/>
      <c r="AB753" s="76"/>
      <c r="AC753" s="76"/>
      <c r="AD753" s="76"/>
      <c r="AE753" s="76"/>
      <c r="AF753" s="76"/>
      <c r="AG753" s="145"/>
      <c r="AH753"/>
      <c r="AI753" s="148">
        <f t="shared" si="407"/>
        <v>0</v>
      </c>
      <c r="AJ753" s="148">
        <f t="shared" si="408"/>
        <v>0</v>
      </c>
      <c r="AK753" s="148">
        <f t="shared" si="409"/>
        <v>0</v>
      </c>
      <c r="AL753" s="148">
        <f t="shared" si="410"/>
        <v>0</v>
      </c>
      <c r="AM753" s="148">
        <f t="shared" si="411"/>
        <v>0</v>
      </c>
      <c r="AN753" s="148">
        <f t="shared" si="412"/>
        <v>0</v>
      </c>
      <c r="AO753" s="150"/>
      <c r="AP753" s="149" t="e">
        <f t="shared" si="413"/>
        <v>#DIV/0!</v>
      </c>
      <c r="AQ753" s="149" t="e">
        <f t="shared" si="414"/>
        <v>#DIV/0!</v>
      </c>
      <c r="AR753" s="149" t="e">
        <f t="shared" si="415"/>
        <v>#DIV/0!</v>
      </c>
      <c r="AS753" s="149" t="e">
        <f t="shared" si="416"/>
        <v>#DIV/0!</v>
      </c>
      <c r="AT753" s="149" t="e">
        <f t="shared" si="417"/>
        <v>#DIV/0!</v>
      </c>
      <c r="AU753" s="148">
        <f t="shared" si="418"/>
        <v>0</v>
      </c>
      <c r="AV753" s="149" t="e">
        <f t="shared" si="419"/>
        <v>#DIV/0!</v>
      </c>
      <c r="AW753" s="149" t="e">
        <f t="shared" si="420"/>
        <v>#DIV/0!</v>
      </c>
      <c r="AX753" s="149" t="e">
        <f t="shared" si="421"/>
        <v>#DIV/0!</v>
      </c>
      <c r="AY753" s="149" t="e">
        <f t="shared" si="422"/>
        <v>#DIV/0!</v>
      </c>
      <c r="AZ753" s="149" t="e">
        <f t="shared" si="423"/>
        <v>#DIV/0!</v>
      </c>
      <c r="BA753" s="148">
        <f t="shared" si="424"/>
        <v>0</v>
      </c>
      <c r="BB753" s="149" t="e">
        <f t="shared" si="425"/>
        <v>#DIV/0!</v>
      </c>
      <c r="BC753" s="149" t="e">
        <f t="shared" si="426"/>
        <v>#DIV/0!</v>
      </c>
      <c r="BD753" s="149" t="e">
        <f t="shared" si="427"/>
        <v>#DIV/0!</v>
      </c>
      <c r="BE753" s="149" t="e">
        <f t="shared" si="428"/>
        <v>#DIV/0!</v>
      </c>
      <c r="BF753" s="149" t="e">
        <f t="shared" si="429"/>
        <v>#DIV/0!</v>
      </c>
      <c r="BG753" s="148">
        <f t="shared" si="430"/>
        <v>0</v>
      </c>
      <c r="BH753" s="149" t="e">
        <f t="shared" si="431"/>
        <v>#DIV/0!</v>
      </c>
      <c r="BI753" s="149" t="e">
        <f t="shared" si="432"/>
        <v>#DIV/0!</v>
      </c>
      <c r="BJ753" s="149" t="e">
        <f t="shared" si="433"/>
        <v>#DIV/0!</v>
      </c>
      <c r="BK753" s="149" t="e">
        <f t="shared" si="434"/>
        <v>#DIV/0!</v>
      </c>
      <c r="BL753" s="149" t="e">
        <f t="shared" si="435"/>
        <v>#DIV/0!</v>
      </c>
      <c r="BM753" s="148">
        <f t="shared" si="436"/>
        <v>0</v>
      </c>
      <c r="BN753" s="149" t="e">
        <f t="shared" si="437"/>
        <v>#DIV/0!</v>
      </c>
      <c r="BO753" s="149" t="e">
        <f t="shared" si="438"/>
        <v>#DIV/0!</v>
      </c>
      <c r="BP753" s="149" t="e">
        <f t="shared" si="439"/>
        <v>#DIV/0!</v>
      </c>
      <c r="BQ753" s="149" t="e">
        <f t="shared" si="440"/>
        <v>#DIV/0!</v>
      </c>
      <c r="BR753" s="149" t="e">
        <f t="shared" si="441"/>
        <v>#DIV/0!</v>
      </c>
      <c r="BS753" s="148">
        <f t="shared" si="442"/>
        <v>0</v>
      </c>
      <c r="BT753" s="150"/>
      <c r="BU753" s="150" t="e">
        <f>VLOOKUP(I753,Lists!$D$2:$D$19,1,FALSE)</f>
        <v>#N/A</v>
      </c>
      <c r="BV753" s="150" t="e">
        <f>VLOOKUP($I753,Blends!$B$2:$B$115,1,FALSE)</f>
        <v>#N/A</v>
      </c>
      <c r="BW753" s="150"/>
      <c r="BX753" s="151">
        <f>ROUND(IF($I753="Other HFC Blend",(AA753*$L753*SUMIF(Lists!$E$2:$E$133,'Quarterly Information'!$K753,Exchange_Value)+AA753*$N753*SUMIF(Lists!$E$2:$E$133,'Quarterly Information'!$M753,Exchange_Value)+AA753*$P753*SUMIF(Lists!$E$2:$E$133,'Quarterly Information'!$O753,Exchange_Value)+AA753*$R753*SUMIF(Lists!$E$2:$E$133,'Quarterly Information'!$Q753,Exchange_Value)+AA753*$T753*SUMIF(Lists!$E$2:$E$133,'Quarterly Information'!$S753,Exchange_Value))/1000,AA753*SUMIF(Lists!$E$2:$E$133,$I753,Exchange_Value)/1000),1)</f>
        <v>0</v>
      </c>
      <c r="BY753" s="151">
        <f>ROUND(IF($I753="Other HFC Blend",(AB753*$L753*SUMIF(Lists!$E$2:$E$133,'Quarterly Information'!$K753,Exchange_Value)+AB753*$N753*SUMIF(Lists!$E$2:$E$133,'Quarterly Information'!$M753,Exchange_Value)+AB753*$P753*SUMIF(Lists!$E$2:$E$133,'Quarterly Information'!$O753,Exchange_Value)+AB753*$R753*SUMIF(Lists!$E$2:$E$133,'Quarterly Information'!$Q753,Exchange_Value)+AB753*$T753*SUMIF(Lists!$E$2:$E$133,'Quarterly Information'!$S753,Exchange_Value))/1000,AB753*SUMIF(Lists!$E$2:$E$133,$I753,Exchange_Value)/1000),1)</f>
        <v>0</v>
      </c>
      <c r="BZ753" s="151">
        <f>ROUND(IF($I753="Other HFC Blend",(AC753*$L753*SUMIF(Lists!$E$2:$E$133,'Quarterly Information'!$K753,Exchange_Value)+AC753*$N753*SUMIF(Lists!$E$2:$E$133,'Quarterly Information'!$M753,Exchange_Value)+AC753*$P753*SUMIF(Lists!$E$2:$E$133,'Quarterly Information'!$O753,Exchange_Value)+AC753*$R753*SUMIF(Lists!$E$2:$E$133,'Quarterly Information'!$Q753,Exchange_Value)+AC753*$T753*SUMIF(Lists!$E$2:$E$133,'Quarterly Information'!$S753,Exchange_Value))/1000,AC753*SUMIF(Lists!$E$2:$E$133,$I753,Exchange_Value)/1000),1)</f>
        <v>0</v>
      </c>
      <c r="CA753" s="151">
        <f>ROUND(IF($I753="Other HFC Blend",(AD753*$L753*SUMIF(Lists!$E$2:$E$133,'Quarterly Information'!$K753,Exchange_Value)+AD753*$N753*SUMIF(Lists!$E$2:$E$133,'Quarterly Information'!$M753,Exchange_Value)+AD753*$P753*SUMIF(Lists!$E$2:$E$133,'Quarterly Information'!$O753,Exchange_Value)+AD753*$R753*SUMIF(Lists!$E$2:$E$133,'Quarterly Information'!$Q753,Exchange_Value)+AD753*$T753*SUMIF(Lists!$E$2:$E$133,'Quarterly Information'!$S753,Exchange_Value))/1000,AD753*SUMIF(Lists!$E$2:$E$133,$I753,Exchange_Value)/1000),1)</f>
        <v>0</v>
      </c>
      <c r="CB753" s="151">
        <f>ROUND(IF($I753="Other HFC Blend",(AE753*$L753*SUMIF(Lists!$E$2:$E$133,'Quarterly Information'!$K753,Exchange_Value)+AE753*$N753*SUMIF(Lists!$E$2:$E$133,'Quarterly Information'!$M753,Exchange_Value)+AE753*$P753*SUMIF(Lists!$E$2:$E$133,'Quarterly Information'!$O753,Exchange_Value)+AE753*$R753*SUMIF(Lists!$E$2:$E$133,'Quarterly Information'!$Q753,Exchange_Value)+AE753*$T753*SUMIF(Lists!$E$2:$E$133,'Quarterly Information'!$S753,Exchange_Value))/1000,AE753*SUMIF(Lists!$E$2:$E$133,$I753,Exchange_Value)/1000),1)</f>
        <v>0</v>
      </c>
      <c r="CC753" s="151">
        <f>ROUND(IF($I753="Other HFC Blend",(AF753*$L753*SUMIF(Lists!$E$2:$E$133,'Quarterly Information'!$K753,Exchange_Value)+AF753*$N753*SUMIF(Lists!$E$2:$E$133,'Quarterly Information'!$M753,Exchange_Value)+AF753*$P753*SUMIF(Lists!$E$2:$E$133,'Quarterly Information'!$O753,Exchange_Value)+AF753*$R753*SUMIF(Lists!$E$2:$E$133,'Quarterly Information'!$Q753,Exchange_Value)+AF753*$T753*SUMIF(Lists!$E$2:$E$133,'Quarterly Information'!$S753,Exchange_Value))/1000,AF753*SUMIF(Lists!$E$2:$E$133,$I753,Exchange_Value)/1000),1)</f>
        <v>0</v>
      </c>
    </row>
    <row r="754" spans="1:81" ht="14.1">
      <c r="A754" s="18">
        <v>712</v>
      </c>
      <c r="B754" s="46" t="str">
        <f t="shared" si="443"/>
        <v/>
      </c>
      <c r="C754" s="72"/>
      <c r="D754" s="47"/>
      <c r="E754" s="81"/>
      <c r="F754" s="48"/>
      <c r="G754" s="49"/>
      <c r="H754" s="50"/>
      <c r="I754" s="48"/>
      <c r="J754" s="104"/>
      <c r="K754" s="109"/>
      <c r="L754" s="51"/>
      <c r="M754" s="48"/>
      <c r="N754" s="51"/>
      <c r="O754" s="48"/>
      <c r="P754" s="51"/>
      <c r="Q754" s="69"/>
      <c r="R754" s="51"/>
      <c r="S754" s="69"/>
      <c r="T754" s="110"/>
      <c r="U754" s="107"/>
      <c r="V754" s="48"/>
      <c r="W754" s="52"/>
      <c r="X754" s="48"/>
      <c r="Y754" s="116"/>
      <c r="Z754" s="133"/>
      <c r="AA754" s="131"/>
      <c r="AB754" s="76"/>
      <c r="AC754" s="76"/>
      <c r="AD754" s="76"/>
      <c r="AE754" s="76"/>
      <c r="AF754" s="76"/>
      <c r="AG754" s="145"/>
      <c r="AH754"/>
      <c r="AI754" s="148">
        <f t="shared" si="407"/>
        <v>0</v>
      </c>
      <c r="AJ754" s="148">
        <f t="shared" si="408"/>
        <v>0</v>
      </c>
      <c r="AK754" s="148">
        <f t="shared" si="409"/>
        <v>0</v>
      </c>
      <c r="AL754" s="148">
        <f t="shared" si="410"/>
        <v>0</v>
      </c>
      <c r="AM754" s="148">
        <f t="shared" si="411"/>
        <v>0</v>
      </c>
      <c r="AN754" s="148">
        <f t="shared" si="412"/>
        <v>0</v>
      </c>
      <c r="AO754" s="150"/>
      <c r="AP754" s="149" t="e">
        <f t="shared" si="413"/>
        <v>#DIV/0!</v>
      </c>
      <c r="AQ754" s="149" t="e">
        <f t="shared" si="414"/>
        <v>#DIV/0!</v>
      </c>
      <c r="AR754" s="149" t="e">
        <f t="shared" si="415"/>
        <v>#DIV/0!</v>
      </c>
      <c r="AS754" s="149" t="e">
        <f t="shared" si="416"/>
        <v>#DIV/0!</v>
      </c>
      <c r="AT754" s="149" t="e">
        <f t="shared" si="417"/>
        <v>#DIV/0!</v>
      </c>
      <c r="AU754" s="148">
        <f t="shared" si="418"/>
        <v>0</v>
      </c>
      <c r="AV754" s="149" t="e">
        <f t="shared" si="419"/>
        <v>#DIV/0!</v>
      </c>
      <c r="AW754" s="149" t="e">
        <f t="shared" si="420"/>
        <v>#DIV/0!</v>
      </c>
      <c r="AX754" s="149" t="e">
        <f t="shared" si="421"/>
        <v>#DIV/0!</v>
      </c>
      <c r="AY754" s="149" t="e">
        <f t="shared" si="422"/>
        <v>#DIV/0!</v>
      </c>
      <c r="AZ754" s="149" t="e">
        <f t="shared" si="423"/>
        <v>#DIV/0!</v>
      </c>
      <c r="BA754" s="148">
        <f t="shared" si="424"/>
        <v>0</v>
      </c>
      <c r="BB754" s="149" t="e">
        <f t="shared" si="425"/>
        <v>#DIV/0!</v>
      </c>
      <c r="BC754" s="149" t="e">
        <f t="shared" si="426"/>
        <v>#DIV/0!</v>
      </c>
      <c r="BD754" s="149" t="e">
        <f t="shared" si="427"/>
        <v>#DIV/0!</v>
      </c>
      <c r="BE754" s="149" t="e">
        <f t="shared" si="428"/>
        <v>#DIV/0!</v>
      </c>
      <c r="BF754" s="149" t="e">
        <f t="shared" si="429"/>
        <v>#DIV/0!</v>
      </c>
      <c r="BG754" s="148">
        <f t="shared" si="430"/>
        <v>0</v>
      </c>
      <c r="BH754" s="149" t="e">
        <f t="shared" si="431"/>
        <v>#DIV/0!</v>
      </c>
      <c r="BI754" s="149" t="e">
        <f t="shared" si="432"/>
        <v>#DIV/0!</v>
      </c>
      <c r="BJ754" s="149" t="e">
        <f t="shared" si="433"/>
        <v>#DIV/0!</v>
      </c>
      <c r="BK754" s="149" t="e">
        <f t="shared" si="434"/>
        <v>#DIV/0!</v>
      </c>
      <c r="BL754" s="149" t="e">
        <f t="shared" si="435"/>
        <v>#DIV/0!</v>
      </c>
      <c r="BM754" s="148">
        <f t="shared" si="436"/>
        <v>0</v>
      </c>
      <c r="BN754" s="149" t="e">
        <f t="shared" si="437"/>
        <v>#DIV/0!</v>
      </c>
      <c r="BO754" s="149" t="e">
        <f t="shared" si="438"/>
        <v>#DIV/0!</v>
      </c>
      <c r="BP754" s="149" t="e">
        <f t="shared" si="439"/>
        <v>#DIV/0!</v>
      </c>
      <c r="BQ754" s="149" t="e">
        <f t="shared" si="440"/>
        <v>#DIV/0!</v>
      </c>
      <c r="BR754" s="149" t="e">
        <f t="shared" si="441"/>
        <v>#DIV/0!</v>
      </c>
      <c r="BS754" s="148">
        <f t="shared" si="442"/>
        <v>0</v>
      </c>
      <c r="BT754" s="150"/>
      <c r="BU754" s="150" t="e">
        <f>VLOOKUP(I754,Lists!$D$2:$D$19,1,FALSE)</f>
        <v>#N/A</v>
      </c>
      <c r="BV754" s="150" t="e">
        <f>VLOOKUP($I754,Blends!$B$2:$B$115,1,FALSE)</f>
        <v>#N/A</v>
      </c>
      <c r="BW754" s="150"/>
      <c r="BX754" s="151">
        <f>ROUND(IF($I754="Other HFC Blend",(AA754*$L754*SUMIF(Lists!$E$2:$E$133,'Quarterly Information'!$K754,Exchange_Value)+AA754*$N754*SUMIF(Lists!$E$2:$E$133,'Quarterly Information'!$M754,Exchange_Value)+AA754*$P754*SUMIF(Lists!$E$2:$E$133,'Quarterly Information'!$O754,Exchange_Value)+AA754*$R754*SUMIF(Lists!$E$2:$E$133,'Quarterly Information'!$Q754,Exchange_Value)+AA754*$T754*SUMIF(Lists!$E$2:$E$133,'Quarterly Information'!$S754,Exchange_Value))/1000,AA754*SUMIF(Lists!$E$2:$E$133,$I754,Exchange_Value)/1000),1)</f>
        <v>0</v>
      </c>
      <c r="BY754" s="151">
        <f>ROUND(IF($I754="Other HFC Blend",(AB754*$L754*SUMIF(Lists!$E$2:$E$133,'Quarterly Information'!$K754,Exchange_Value)+AB754*$N754*SUMIF(Lists!$E$2:$E$133,'Quarterly Information'!$M754,Exchange_Value)+AB754*$P754*SUMIF(Lists!$E$2:$E$133,'Quarterly Information'!$O754,Exchange_Value)+AB754*$R754*SUMIF(Lists!$E$2:$E$133,'Quarterly Information'!$Q754,Exchange_Value)+AB754*$T754*SUMIF(Lists!$E$2:$E$133,'Quarterly Information'!$S754,Exchange_Value))/1000,AB754*SUMIF(Lists!$E$2:$E$133,$I754,Exchange_Value)/1000),1)</f>
        <v>0</v>
      </c>
      <c r="BZ754" s="151">
        <f>ROUND(IF($I754="Other HFC Blend",(AC754*$L754*SUMIF(Lists!$E$2:$E$133,'Quarterly Information'!$K754,Exchange_Value)+AC754*$N754*SUMIF(Lists!$E$2:$E$133,'Quarterly Information'!$M754,Exchange_Value)+AC754*$P754*SUMIF(Lists!$E$2:$E$133,'Quarterly Information'!$O754,Exchange_Value)+AC754*$R754*SUMIF(Lists!$E$2:$E$133,'Quarterly Information'!$Q754,Exchange_Value)+AC754*$T754*SUMIF(Lists!$E$2:$E$133,'Quarterly Information'!$S754,Exchange_Value))/1000,AC754*SUMIF(Lists!$E$2:$E$133,$I754,Exchange_Value)/1000),1)</f>
        <v>0</v>
      </c>
      <c r="CA754" s="151">
        <f>ROUND(IF($I754="Other HFC Blend",(AD754*$L754*SUMIF(Lists!$E$2:$E$133,'Quarterly Information'!$K754,Exchange_Value)+AD754*$N754*SUMIF(Lists!$E$2:$E$133,'Quarterly Information'!$M754,Exchange_Value)+AD754*$P754*SUMIF(Lists!$E$2:$E$133,'Quarterly Information'!$O754,Exchange_Value)+AD754*$R754*SUMIF(Lists!$E$2:$E$133,'Quarterly Information'!$Q754,Exchange_Value)+AD754*$T754*SUMIF(Lists!$E$2:$E$133,'Quarterly Information'!$S754,Exchange_Value))/1000,AD754*SUMIF(Lists!$E$2:$E$133,$I754,Exchange_Value)/1000),1)</f>
        <v>0</v>
      </c>
      <c r="CB754" s="151">
        <f>ROUND(IF($I754="Other HFC Blend",(AE754*$L754*SUMIF(Lists!$E$2:$E$133,'Quarterly Information'!$K754,Exchange_Value)+AE754*$N754*SUMIF(Lists!$E$2:$E$133,'Quarterly Information'!$M754,Exchange_Value)+AE754*$P754*SUMIF(Lists!$E$2:$E$133,'Quarterly Information'!$O754,Exchange_Value)+AE754*$R754*SUMIF(Lists!$E$2:$E$133,'Quarterly Information'!$Q754,Exchange_Value)+AE754*$T754*SUMIF(Lists!$E$2:$E$133,'Quarterly Information'!$S754,Exchange_Value))/1000,AE754*SUMIF(Lists!$E$2:$E$133,$I754,Exchange_Value)/1000),1)</f>
        <v>0</v>
      </c>
      <c r="CC754" s="151">
        <f>ROUND(IF($I754="Other HFC Blend",(AF754*$L754*SUMIF(Lists!$E$2:$E$133,'Quarterly Information'!$K754,Exchange_Value)+AF754*$N754*SUMIF(Lists!$E$2:$E$133,'Quarterly Information'!$M754,Exchange_Value)+AF754*$P754*SUMIF(Lists!$E$2:$E$133,'Quarterly Information'!$O754,Exchange_Value)+AF754*$R754*SUMIF(Lists!$E$2:$E$133,'Quarterly Information'!$Q754,Exchange_Value)+AF754*$T754*SUMIF(Lists!$E$2:$E$133,'Quarterly Information'!$S754,Exchange_Value))/1000,AF754*SUMIF(Lists!$E$2:$E$133,$I754,Exchange_Value)/1000),1)</f>
        <v>0</v>
      </c>
    </row>
    <row r="755" spans="1:81" ht="14.1">
      <c r="A755" s="18">
        <v>713</v>
      </c>
      <c r="B755" s="46" t="str">
        <f t="shared" si="443"/>
        <v/>
      </c>
      <c r="C755" s="72"/>
      <c r="D755" s="47"/>
      <c r="E755" s="81"/>
      <c r="F755" s="48"/>
      <c r="G755" s="49"/>
      <c r="H755" s="50"/>
      <c r="I755" s="48"/>
      <c r="J755" s="104"/>
      <c r="K755" s="109"/>
      <c r="L755" s="51"/>
      <c r="M755" s="48"/>
      <c r="N755" s="51"/>
      <c r="O755" s="48"/>
      <c r="P755" s="51"/>
      <c r="Q755" s="69"/>
      <c r="R755" s="51"/>
      <c r="S755" s="69"/>
      <c r="T755" s="110"/>
      <c r="U755" s="107"/>
      <c r="V755" s="48"/>
      <c r="W755" s="52"/>
      <c r="X755" s="48"/>
      <c r="Y755" s="116"/>
      <c r="Z755" s="133"/>
      <c r="AA755" s="131"/>
      <c r="AB755" s="76"/>
      <c r="AC755" s="76"/>
      <c r="AD755" s="76"/>
      <c r="AE755" s="76"/>
      <c r="AF755" s="76"/>
      <c r="AG755" s="145"/>
      <c r="AH755"/>
      <c r="AI755" s="148">
        <f t="shared" si="407"/>
        <v>0</v>
      </c>
      <c r="AJ755" s="148">
        <f t="shared" si="408"/>
        <v>0</v>
      </c>
      <c r="AK755" s="148">
        <f t="shared" si="409"/>
        <v>0</v>
      </c>
      <c r="AL755" s="148">
        <f t="shared" si="410"/>
        <v>0</v>
      </c>
      <c r="AM755" s="148">
        <f t="shared" si="411"/>
        <v>0</v>
      </c>
      <c r="AN755" s="148">
        <f t="shared" si="412"/>
        <v>0</v>
      </c>
      <c r="AO755" s="150"/>
      <c r="AP755" s="149" t="e">
        <f t="shared" si="413"/>
        <v>#DIV/0!</v>
      </c>
      <c r="AQ755" s="149" t="e">
        <f t="shared" si="414"/>
        <v>#DIV/0!</v>
      </c>
      <c r="AR755" s="149" t="e">
        <f t="shared" si="415"/>
        <v>#DIV/0!</v>
      </c>
      <c r="AS755" s="149" t="e">
        <f t="shared" si="416"/>
        <v>#DIV/0!</v>
      </c>
      <c r="AT755" s="149" t="e">
        <f t="shared" si="417"/>
        <v>#DIV/0!</v>
      </c>
      <c r="AU755" s="148">
        <f t="shared" si="418"/>
        <v>0</v>
      </c>
      <c r="AV755" s="149" t="e">
        <f t="shared" si="419"/>
        <v>#DIV/0!</v>
      </c>
      <c r="AW755" s="149" t="e">
        <f t="shared" si="420"/>
        <v>#DIV/0!</v>
      </c>
      <c r="AX755" s="149" t="e">
        <f t="shared" si="421"/>
        <v>#DIV/0!</v>
      </c>
      <c r="AY755" s="149" t="e">
        <f t="shared" si="422"/>
        <v>#DIV/0!</v>
      </c>
      <c r="AZ755" s="149" t="e">
        <f t="shared" si="423"/>
        <v>#DIV/0!</v>
      </c>
      <c r="BA755" s="148">
        <f t="shared" si="424"/>
        <v>0</v>
      </c>
      <c r="BB755" s="149" t="e">
        <f t="shared" si="425"/>
        <v>#DIV/0!</v>
      </c>
      <c r="BC755" s="149" t="e">
        <f t="shared" si="426"/>
        <v>#DIV/0!</v>
      </c>
      <c r="BD755" s="149" t="e">
        <f t="shared" si="427"/>
        <v>#DIV/0!</v>
      </c>
      <c r="BE755" s="149" t="e">
        <f t="shared" si="428"/>
        <v>#DIV/0!</v>
      </c>
      <c r="BF755" s="149" t="e">
        <f t="shared" si="429"/>
        <v>#DIV/0!</v>
      </c>
      <c r="BG755" s="148">
        <f t="shared" si="430"/>
        <v>0</v>
      </c>
      <c r="BH755" s="149" t="e">
        <f t="shared" si="431"/>
        <v>#DIV/0!</v>
      </c>
      <c r="BI755" s="149" t="e">
        <f t="shared" si="432"/>
        <v>#DIV/0!</v>
      </c>
      <c r="BJ755" s="149" t="e">
        <f t="shared" si="433"/>
        <v>#DIV/0!</v>
      </c>
      <c r="BK755" s="149" t="e">
        <f t="shared" si="434"/>
        <v>#DIV/0!</v>
      </c>
      <c r="BL755" s="149" t="e">
        <f t="shared" si="435"/>
        <v>#DIV/0!</v>
      </c>
      <c r="BM755" s="148">
        <f t="shared" si="436"/>
        <v>0</v>
      </c>
      <c r="BN755" s="149" t="e">
        <f t="shared" si="437"/>
        <v>#DIV/0!</v>
      </c>
      <c r="BO755" s="149" t="e">
        <f t="shared" si="438"/>
        <v>#DIV/0!</v>
      </c>
      <c r="BP755" s="149" t="e">
        <f t="shared" si="439"/>
        <v>#DIV/0!</v>
      </c>
      <c r="BQ755" s="149" t="e">
        <f t="shared" si="440"/>
        <v>#DIV/0!</v>
      </c>
      <c r="BR755" s="149" t="e">
        <f t="shared" si="441"/>
        <v>#DIV/0!</v>
      </c>
      <c r="BS755" s="148">
        <f t="shared" si="442"/>
        <v>0</v>
      </c>
      <c r="BT755" s="150"/>
      <c r="BU755" s="150" t="e">
        <f>VLOOKUP(I755,Lists!$D$2:$D$19,1,FALSE)</f>
        <v>#N/A</v>
      </c>
      <c r="BV755" s="150" t="e">
        <f>VLOOKUP($I755,Blends!$B$2:$B$115,1,FALSE)</f>
        <v>#N/A</v>
      </c>
      <c r="BW755" s="150"/>
      <c r="BX755" s="151">
        <f>ROUND(IF($I755="Other HFC Blend",(AA755*$L755*SUMIF(Lists!$E$2:$E$133,'Quarterly Information'!$K755,Exchange_Value)+AA755*$N755*SUMIF(Lists!$E$2:$E$133,'Quarterly Information'!$M755,Exchange_Value)+AA755*$P755*SUMIF(Lists!$E$2:$E$133,'Quarterly Information'!$O755,Exchange_Value)+AA755*$R755*SUMIF(Lists!$E$2:$E$133,'Quarterly Information'!$Q755,Exchange_Value)+AA755*$T755*SUMIF(Lists!$E$2:$E$133,'Quarterly Information'!$S755,Exchange_Value))/1000,AA755*SUMIF(Lists!$E$2:$E$133,$I755,Exchange_Value)/1000),1)</f>
        <v>0</v>
      </c>
      <c r="BY755" s="151">
        <f>ROUND(IF($I755="Other HFC Blend",(AB755*$L755*SUMIF(Lists!$E$2:$E$133,'Quarterly Information'!$K755,Exchange_Value)+AB755*$N755*SUMIF(Lists!$E$2:$E$133,'Quarterly Information'!$M755,Exchange_Value)+AB755*$P755*SUMIF(Lists!$E$2:$E$133,'Quarterly Information'!$O755,Exchange_Value)+AB755*$R755*SUMIF(Lists!$E$2:$E$133,'Quarterly Information'!$Q755,Exchange_Value)+AB755*$T755*SUMIF(Lists!$E$2:$E$133,'Quarterly Information'!$S755,Exchange_Value))/1000,AB755*SUMIF(Lists!$E$2:$E$133,$I755,Exchange_Value)/1000),1)</f>
        <v>0</v>
      </c>
      <c r="BZ755" s="151">
        <f>ROUND(IF($I755="Other HFC Blend",(AC755*$L755*SUMIF(Lists!$E$2:$E$133,'Quarterly Information'!$K755,Exchange_Value)+AC755*$N755*SUMIF(Lists!$E$2:$E$133,'Quarterly Information'!$M755,Exchange_Value)+AC755*$P755*SUMIF(Lists!$E$2:$E$133,'Quarterly Information'!$O755,Exchange_Value)+AC755*$R755*SUMIF(Lists!$E$2:$E$133,'Quarterly Information'!$Q755,Exchange_Value)+AC755*$T755*SUMIF(Lists!$E$2:$E$133,'Quarterly Information'!$S755,Exchange_Value))/1000,AC755*SUMIF(Lists!$E$2:$E$133,$I755,Exchange_Value)/1000),1)</f>
        <v>0</v>
      </c>
      <c r="CA755" s="151">
        <f>ROUND(IF($I755="Other HFC Blend",(AD755*$L755*SUMIF(Lists!$E$2:$E$133,'Quarterly Information'!$K755,Exchange_Value)+AD755*$N755*SUMIF(Lists!$E$2:$E$133,'Quarterly Information'!$M755,Exchange_Value)+AD755*$P755*SUMIF(Lists!$E$2:$E$133,'Quarterly Information'!$O755,Exchange_Value)+AD755*$R755*SUMIF(Lists!$E$2:$E$133,'Quarterly Information'!$Q755,Exchange_Value)+AD755*$T755*SUMIF(Lists!$E$2:$E$133,'Quarterly Information'!$S755,Exchange_Value))/1000,AD755*SUMIF(Lists!$E$2:$E$133,$I755,Exchange_Value)/1000),1)</f>
        <v>0</v>
      </c>
      <c r="CB755" s="151">
        <f>ROUND(IF($I755="Other HFC Blend",(AE755*$L755*SUMIF(Lists!$E$2:$E$133,'Quarterly Information'!$K755,Exchange_Value)+AE755*$N755*SUMIF(Lists!$E$2:$E$133,'Quarterly Information'!$M755,Exchange_Value)+AE755*$P755*SUMIF(Lists!$E$2:$E$133,'Quarterly Information'!$O755,Exchange_Value)+AE755*$R755*SUMIF(Lists!$E$2:$E$133,'Quarterly Information'!$Q755,Exchange_Value)+AE755*$T755*SUMIF(Lists!$E$2:$E$133,'Quarterly Information'!$S755,Exchange_Value))/1000,AE755*SUMIF(Lists!$E$2:$E$133,$I755,Exchange_Value)/1000),1)</f>
        <v>0</v>
      </c>
      <c r="CC755" s="151">
        <f>ROUND(IF($I755="Other HFC Blend",(AF755*$L755*SUMIF(Lists!$E$2:$E$133,'Quarterly Information'!$K755,Exchange_Value)+AF755*$N755*SUMIF(Lists!$E$2:$E$133,'Quarterly Information'!$M755,Exchange_Value)+AF755*$P755*SUMIF(Lists!$E$2:$E$133,'Quarterly Information'!$O755,Exchange_Value)+AF755*$R755*SUMIF(Lists!$E$2:$E$133,'Quarterly Information'!$Q755,Exchange_Value)+AF755*$T755*SUMIF(Lists!$E$2:$E$133,'Quarterly Information'!$S755,Exchange_Value))/1000,AF755*SUMIF(Lists!$E$2:$E$133,$I755,Exchange_Value)/1000),1)</f>
        <v>0</v>
      </c>
    </row>
    <row r="756" spans="1:81" ht="14.1">
      <c r="A756" s="18">
        <v>714</v>
      </c>
      <c r="B756" s="46" t="str">
        <f t="shared" si="443"/>
        <v/>
      </c>
      <c r="C756" s="72"/>
      <c r="D756" s="47"/>
      <c r="E756" s="81"/>
      <c r="F756" s="48"/>
      <c r="G756" s="49"/>
      <c r="H756" s="50"/>
      <c r="I756" s="48"/>
      <c r="J756" s="104"/>
      <c r="K756" s="109"/>
      <c r="L756" s="51"/>
      <c r="M756" s="48"/>
      <c r="N756" s="51"/>
      <c r="O756" s="48"/>
      <c r="P756" s="51"/>
      <c r="Q756" s="69"/>
      <c r="R756" s="51"/>
      <c r="S756" s="69"/>
      <c r="T756" s="110"/>
      <c r="U756" s="107"/>
      <c r="V756" s="48"/>
      <c r="W756" s="52"/>
      <c r="X756" s="48"/>
      <c r="Y756" s="116"/>
      <c r="Z756" s="133"/>
      <c r="AA756" s="131"/>
      <c r="AB756" s="76"/>
      <c r="AC756" s="76"/>
      <c r="AD756" s="76"/>
      <c r="AE756" s="76"/>
      <c r="AF756" s="76"/>
      <c r="AG756" s="145"/>
      <c r="AH756"/>
      <c r="AI756" s="148">
        <f t="shared" si="407"/>
        <v>0</v>
      </c>
      <c r="AJ756" s="148">
        <f t="shared" si="408"/>
        <v>0</v>
      </c>
      <c r="AK756" s="148">
        <f t="shared" si="409"/>
        <v>0</v>
      </c>
      <c r="AL756" s="148">
        <f t="shared" si="410"/>
        <v>0</v>
      </c>
      <c r="AM756" s="148">
        <f t="shared" si="411"/>
        <v>0</v>
      </c>
      <c r="AN756" s="148">
        <f t="shared" si="412"/>
        <v>0</v>
      </c>
      <c r="AO756" s="150"/>
      <c r="AP756" s="149" t="e">
        <f t="shared" si="413"/>
        <v>#DIV/0!</v>
      </c>
      <c r="AQ756" s="149" t="e">
        <f t="shared" si="414"/>
        <v>#DIV/0!</v>
      </c>
      <c r="AR756" s="149" t="e">
        <f t="shared" si="415"/>
        <v>#DIV/0!</v>
      </c>
      <c r="AS756" s="149" t="e">
        <f t="shared" si="416"/>
        <v>#DIV/0!</v>
      </c>
      <c r="AT756" s="149" t="e">
        <f t="shared" si="417"/>
        <v>#DIV/0!</v>
      </c>
      <c r="AU756" s="148">
        <f t="shared" si="418"/>
        <v>0</v>
      </c>
      <c r="AV756" s="149" t="e">
        <f t="shared" si="419"/>
        <v>#DIV/0!</v>
      </c>
      <c r="AW756" s="149" t="e">
        <f t="shared" si="420"/>
        <v>#DIV/0!</v>
      </c>
      <c r="AX756" s="149" t="e">
        <f t="shared" si="421"/>
        <v>#DIV/0!</v>
      </c>
      <c r="AY756" s="149" t="e">
        <f t="shared" si="422"/>
        <v>#DIV/0!</v>
      </c>
      <c r="AZ756" s="149" t="e">
        <f t="shared" si="423"/>
        <v>#DIV/0!</v>
      </c>
      <c r="BA756" s="148">
        <f t="shared" si="424"/>
        <v>0</v>
      </c>
      <c r="BB756" s="149" t="e">
        <f t="shared" si="425"/>
        <v>#DIV/0!</v>
      </c>
      <c r="BC756" s="149" t="e">
        <f t="shared" si="426"/>
        <v>#DIV/0!</v>
      </c>
      <c r="BD756" s="149" t="e">
        <f t="shared" si="427"/>
        <v>#DIV/0!</v>
      </c>
      <c r="BE756" s="149" t="e">
        <f t="shared" si="428"/>
        <v>#DIV/0!</v>
      </c>
      <c r="BF756" s="149" t="e">
        <f t="shared" si="429"/>
        <v>#DIV/0!</v>
      </c>
      <c r="BG756" s="148">
        <f t="shared" si="430"/>
        <v>0</v>
      </c>
      <c r="BH756" s="149" t="e">
        <f t="shared" si="431"/>
        <v>#DIV/0!</v>
      </c>
      <c r="BI756" s="149" t="e">
        <f t="shared" si="432"/>
        <v>#DIV/0!</v>
      </c>
      <c r="BJ756" s="149" t="e">
        <f t="shared" si="433"/>
        <v>#DIV/0!</v>
      </c>
      <c r="BK756" s="149" t="e">
        <f t="shared" si="434"/>
        <v>#DIV/0!</v>
      </c>
      <c r="BL756" s="149" t="e">
        <f t="shared" si="435"/>
        <v>#DIV/0!</v>
      </c>
      <c r="BM756" s="148">
        <f t="shared" si="436"/>
        <v>0</v>
      </c>
      <c r="BN756" s="149" t="e">
        <f t="shared" si="437"/>
        <v>#DIV/0!</v>
      </c>
      <c r="BO756" s="149" t="e">
        <f t="shared" si="438"/>
        <v>#DIV/0!</v>
      </c>
      <c r="BP756" s="149" t="e">
        <f t="shared" si="439"/>
        <v>#DIV/0!</v>
      </c>
      <c r="BQ756" s="149" t="e">
        <f t="shared" si="440"/>
        <v>#DIV/0!</v>
      </c>
      <c r="BR756" s="149" t="e">
        <f t="shared" si="441"/>
        <v>#DIV/0!</v>
      </c>
      <c r="BS756" s="148">
        <f t="shared" si="442"/>
        <v>0</v>
      </c>
      <c r="BT756" s="150"/>
      <c r="BU756" s="150" t="e">
        <f>VLOOKUP(I756,Lists!$D$2:$D$19,1,FALSE)</f>
        <v>#N/A</v>
      </c>
      <c r="BV756" s="150" t="e">
        <f>VLOOKUP($I756,Blends!$B$2:$B$115,1,FALSE)</f>
        <v>#N/A</v>
      </c>
      <c r="BW756" s="150"/>
      <c r="BX756" s="151">
        <f>ROUND(IF($I756="Other HFC Blend",(AA756*$L756*SUMIF(Lists!$E$2:$E$133,'Quarterly Information'!$K756,Exchange_Value)+AA756*$N756*SUMIF(Lists!$E$2:$E$133,'Quarterly Information'!$M756,Exchange_Value)+AA756*$P756*SUMIF(Lists!$E$2:$E$133,'Quarterly Information'!$O756,Exchange_Value)+AA756*$R756*SUMIF(Lists!$E$2:$E$133,'Quarterly Information'!$Q756,Exchange_Value)+AA756*$T756*SUMIF(Lists!$E$2:$E$133,'Quarterly Information'!$S756,Exchange_Value))/1000,AA756*SUMIF(Lists!$E$2:$E$133,$I756,Exchange_Value)/1000),1)</f>
        <v>0</v>
      </c>
      <c r="BY756" s="151">
        <f>ROUND(IF($I756="Other HFC Blend",(AB756*$L756*SUMIF(Lists!$E$2:$E$133,'Quarterly Information'!$K756,Exchange_Value)+AB756*$N756*SUMIF(Lists!$E$2:$E$133,'Quarterly Information'!$M756,Exchange_Value)+AB756*$P756*SUMIF(Lists!$E$2:$E$133,'Quarterly Information'!$O756,Exchange_Value)+AB756*$R756*SUMIF(Lists!$E$2:$E$133,'Quarterly Information'!$Q756,Exchange_Value)+AB756*$T756*SUMIF(Lists!$E$2:$E$133,'Quarterly Information'!$S756,Exchange_Value))/1000,AB756*SUMIF(Lists!$E$2:$E$133,$I756,Exchange_Value)/1000),1)</f>
        <v>0</v>
      </c>
      <c r="BZ756" s="151">
        <f>ROUND(IF($I756="Other HFC Blend",(AC756*$L756*SUMIF(Lists!$E$2:$E$133,'Quarterly Information'!$K756,Exchange_Value)+AC756*$N756*SUMIF(Lists!$E$2:$E$133,'Quarterly Information'!$M756,Exchange_Value)+AC756*$P756*SUMIF(Lists!$E$2:$E$133,'Quarterly Information'!$O756,Exchange_Value)+AC756*$R756*SUMIF(Lists!$E$2:$E$133,'Quarterly Information'!$Q756,Exchange_Value)+AC756*$T756*SUMIF(Lists!$E$2:$E$133,'Quarterly Information'!$S756,Exchange_Value))/1000,AC756*SUMIF(Lists!$E$2:$E$133,$I756,Exchange_Value)/1000),1)</f>
        <v>0</v>
      </c>
      <c r="CA756" s="151">
        <f>ROUND(IF($I756="Other HFC Blend",(AD756*$L756*SUMIF(Lists!$E$2:$E$133,'Quarterly Information'!$K756,Exchange_Value)+AD756*$N756*SUMIF(Lists!$E$2:$E$133,'Quarterly Information'!$M756,Exchange_Value)+AD756*$P756*SUMIF(Lists!$E$2:$E$133,'Quarterly Information'!$O756,Exchange_Value)+AD756*$R756*SUMIF(Lists!$E$2:$E$133,'Quarterly Information'!$Q756,Exchange_Value)+AD756*$T756*SUMIF(Lists!$E$2:$E$133,'Quarterly Information'!$S756,Exchange_Value))/1000,AD756*SUMIF(Lists!$E$2:$E$133,$I756,Exchange_Value)/1000),1)</f>
        <v>0</v>
      </c>
      <c r="CB756" s="151">
        <f>ROUND(IF($I756="Other HFC Blend",(AE756*$L756*SUMIF(Lists!$E$2:$E$133,'Quarterly Information'!$K756,Exchange_Value)+AE756*$N756*SUMIF(Lists!$E$2:$E$133,'Quarterly Information'!$M756,Exchange_Value)+AE756*$P756*SUMIF(Lists!$E$2:$E$133,'Quarterly Information'!$O756,Exchange_Value)+AE756*$R756*SUMIF(Lists!$E$2:$E$133,'Quarterly Information'!$Q756,Exchange_Value)+AE756*$T756*SUMIF(Lists!$E$2:$E$133,'Quarterly Information'!$S756,Exchange_Value))/1000,AE756*SUMIF(Lists!$E$2:$E$133,$I756,Exchange_Value)/1000),1)</f>
        <v>0</v>
      </c>
      <c r="CC756" s="151">
        <f>ROUND(IF($I756="Other HFC Blend",(AF756*$L756*SUMIF(Lists!$E$2:$E$133,'Quarterly Information'!$K756,Exchange_Value)+AF756*$N756*SUMIF(Lists!$E$2:$E$133,'Quarterly Information'!$M756,Exchange_Value)+AF756*$P756*SUMIF(Lists!$E$2:$E$133,'Quarterly Information'!$O756,Exchange_Value)+AF756*$R756*SUMIF(Lists!$E$2:$E$133,'Quarterly Information'!$Q756,Exchange_Value)+AF756*$T756*SUMIF(Lists!$E$2:$E$133,'Quarterly Information'!$S756,Exchange_Value))/1000,AF756*SUMIF(Lists!$E$2:$E$133,$I756,Exchange_Value)/1000),1)</f>
        <v>0</v>
      </c>
    </row>
    <row r="757" spans="1:81" ht="14.1">
      <c r="A757" s="18">
        <v>715</v>
      </c>
      <c r="B757" s="46" t="str">
        <f t="shared" si="443"/>
        <v/>
      </c>
      <c r="C757" s="72"/>
      <c r="D757" s="47"/>
      <c r="E757" s="81"/>
      <c r="F757" s="48"/>
      <c r="G757" s="49"/>
      <c r="H757" s="50"/>
      <c r="I757" s="48"/>
      <c r="J757" s="104"/>
      <c r="K757" s="109"/>
      <c r="L757" s="51"/>
      <c r="M757" s="48"/>
      <c r="N757" s="51"/>
      <c r="O757" s="48"/>
      <c r="P757" s="51"/>
      <c r="Q757" s="69"/>
      <c r="R757" s="51"/>
      <c r="S757" s="69"/>
      <c r="T757" s="110"/>
      <c r="U757" s="107"/>
      <c r="V757" s="48"/>
      <c r="W757" s="52"/>
      <c r="X757" s="48"/>
      <c r="Y757" s="116"/>
      <c r="Z757" s="133"/>
      <c r="AA757" s="131"/>
      <c r="AB757" s="76"/>
      <c r="AC757" s="76"/>
      <c r="AD757" s="76"/>
      <c r="AE757" s="76"/>
      <c r="AF757" s="76"/>
      <c r="AG757" s="145"/>
      <c r="AH757"/>
      <c r="AI757" s="148">
        <f t="shared" si="407"/>
        <v>0</v>
      </c>
      <c r="AJ757" s="148">
        <f t="shared" si="408"/>
        <v>0</v>
      </c>
      <c r="AK757" s="148">
        <f t="shared" si="409"/>
        <v>0</v>
      </c>
      <c r="AL757" s="148">
        <f t="shared" si="410"/>
        <v>0</v>
      </c>
      <c r="AM757" s="148">
        <f t="shared" si="411"/>
        <v>0</v>
      </c>
      <c r="AN757" s="148">
        <f t="shared" si="412"/>
        <v>0</v>
      </c>
      <c r="AO757" s="150"/>
      <c r="AP757" s="149" t="e">
        <f t="shared" si="413"/>
        <v>#DIV/0!</v>
      </c>
      <c r="AQ757" s="149" t="e">
        <f t="shared" si="414"/>
        <v>#DIV/0!</v>
      </c>
      <c r="AR757" s="149" t="e">
        <f t="shared" si="415"/>
        <v>#DIV/0!</v>
      </c>
      <c r="AS757" s="149" t="e">
        <f t="shared" si="416"/>
        <v>#DIV/0!</v>
      </c>
      <c r="AT757" s="149" t="e">
        <f t="shared" si="417"/>
        <v>#DIV/0!</v>
      </c>
      <c r="AU757" s="148">
        <f t="shared" si="418"/>
        <v>0</v>
      </c>
      <c r="AV757" s="149" t="e">
        <f t="shared" si="419"/>
        <v>#DIV/0!</v>
      </c>
      <c r="AW757" s="149" t="e">
        <f t="shared" si="420"/>
        <v>#DIV/0!</v>
      </c>
      <c r="AX757" s="149" t="e">
        <f t="shared" si="421"/>
        <v>#DIV/0!</v>
      </c>
      <c r="AY757" s="149" t="e">
        <f t="shared" si="422"/>
        <v>#DIV/0!</v>
      </c>
      <c r="AZ757" s="149" t="e">
        <f t="shared" si="423"/>
        <v>#DIV/0!</v>
      </c>
      <c r="BA757" s="148">
        <f t="shared" si="424"/>
        <v>0</v>
      </c>
      <c r="BB757" s="149" t="e">
        <f t="shared" si="425"/>
        <v>#DIV/0!</v>
      </c>
      <c r="BC757" s="149" t="e">
        <f t="shared" si="426"/>
        <v>#DIV/0!</v>
      </c>
      <c r="BD757" s="149" t="e">
        <f t="shared" si="427"/>
        <v>#DIV/0!</v>
      </c>
      <c r="BE757" s="149" t="e">
        <f t="shared" si="428"/>
        <v>#DIV/0!</v>
      </c>
      <c r="BF757" s="149" t="e">
        <f t="shared" si="429"/>
        <v>#DIV/0!</v>
      </c>
      <c r="BG757" s="148">
        <f t="shared" si="430"/>
        <v>0</v>
      </c>
      <c r="BH757" s="149" t="e">
        <f t="shared" si="431"/>
        <v>#DIV/0!</v>
      </c>
      <c r="BI757" s="149" t="e">
        <f t="shared" si="432"/>
        <v>#DIV/0!</v>
      </c>
      <c r="BJ757" s="149" t="e">
        <f t="shared" si="433"/>
        <v>#DIV/0!</v>
      </c>
      <c r="BK757" s="149" t="e">
        <f t="shared" si="434"/>
        <v>#DIV/0!</v>
      </c>
      <c r="BL757" s="149" t="e">
        <f t="shared" si="435"/>
        <v>#DIV/0!</v>
      </c>
      <c r="BM757" s="148">
        <f t="shared" si="436"/>
        <v>0</v>
      </c>
      <c r="BN757" s="149" t="e">
        <f t="shared" si="437"/>
        <v>#DIV/0!</v>
      </c>
      <c r="BO757" s="149" t="e">
        <f t="shared" si="438"/>
        <v>#DIV/0!</v>
      </c>
      <c r="BP757" s="149" t="e">
        <f t="shared" si="439"/>
        <v>#DIV/0!</v>
      </c>
      <c r="BQ757" s="149" t="e">
        <f t="shared" si="440"/>
        <v>#DIV/0!</v>
      </c>
      <c r="BR757" s="149" t="e">
        <f t="shared" si="441"/>
        <v>#DIV/0!</v>
      </c>
      <c r="BS757" s="148">
        <f t="shared" si="442"/>
        <v>0</v>
      </c>
      <c r="BT757" s="150"/>
      <c r="BU757" s="150" t="e">
        <f>VLOOKUP(I757,Lists!$D$2:$D$19,1,FALSE)</f>
        <v>#N/A</v>
      </c>
      <c r="BV757" s="150" t="e">
        <f>VLOOKUP($I757,Blends!$B$2:$B$115,1,FALSE)</f>
        <v>#N/A</v>
      </c>
      <c r="BW757" s="150"/>
      <c r="BX757" s="151">
        <f>ROUND(IF($I757="Other HFC Blend",(AA757*$L757*SUMIF(Lists!$E$2:$E$133,'Quarterly Information'!$K757,Exchange_Value)+AA757*$N757*SUMIF(Lists!$E$2:$E$133,'Quarterly Information'!$M757,Exchange_Value)+AA757*$P757*SUMIF(Lists!$E$2:$E$133,'Quarterly Information'!$O757,Exchange_Value)+AA757*$R757*SUMIF(Lists!$E$2:$E$133,'Quarterly Information'!$Q757,Exchange_Value)+AA757*$T757*SUMIF(Lists!$E$2:$E$133,'Quarterly Information'!$S757,Exchange_Value))/1000,AA757*SUMIF(Lists!$E$2:$E$133,$I757,Exchange_Value)/1000),1)</f>
        <v>0</v>
      </c>
      <c r="BY757" s="151">
        <f>ROUND(IF($I757="Other HFC Blend",(AB757*$L757*SUMIF(Lists!$E$2:$E$133,'Quarterly Information'!$K757,Exchange_Value)+AB757*$N757*SUMIF(Lists!$E$2:$E$133,'Quarterly Information'!$M757,Exchange_Value)+AB757*$P757*SUMIF(Lists!$E$2:$E$133,'Quarterly Information'!$O757,Exchange_Value)+AB757*$R757*SUMIF(Lists!$E$2:$E$133,'Quarterly Information'!$Q757,Exchange_Value)+AB757*$T757*SUMIF(Lists!$E$2:$E$133,'Quarterly Information'!$S757,Exchange_Value))/1000,AB757*SUMIF(Lists!$E$2:$E$133,$I757,Exchange_Value)/1000),1)</f>
        <v>0</v>
      </c>
      <c r="BZ757" s="151">
        <f>ROUND(IF($I757="Other HFC Blend",(AC757*$L757*SUMIF(Lists!$E$2:$E$133,'Quarterly Information'!$K757,Exchange_Value)+AC757*$N757*SUMIF(Lists!$E$2:$E$133,'Quarterly Information'!$M757,Exchange_Value)+AC757*$P757*SUMIF(Lists!$E$2:$E$133,'Quarterly Information'!$O757,Exchange_Value)+AC757*$R757*SUMIF(Lists!$E$2:$E$133,'Quarterly Information'!$Q757,Exchange_Value)+AC757*$T757*SUMIF(Lists!$E$2:$E$133,'Quarterly Information'!$S757,Exchange_Value))/1000,AC757*SUMIF(Lists!$E$2:$E$133,$I757,Exchange_Value)/1000),1)</f>
        <v>0</v>
      </c>
      <c r="CA757" s="151">
        <f>ROUND(IF($I757="Other HFC Blend",(AD757*$L757*SUMIF(Lists!$E$2:$E$133,'Quarterly Information'!$K757,Exchange_Value)+AD757*$N757*SUMIF(Lists!$E$2:$E$133,'Quarterly Information'!$M757,Exchange_Value)+AD757*$P757*SUMIF(Lists!$E$2:$E$133,'Quarterly Information'!$O757,Exchange_Value)+AD757*$R757*SUMIF(Lists!$E$2:$E$133,'Quarterly Information'!$Q757,Exchange_Value)+AD757*$T757*SUMIF(Lists!$E$2:$E$133,'Quarterly Information'!$S757,Exchange_Value))/1000,AD757*SUMIF(Lists!$E$2:$E$133,$I757,Exchange_Value)/1000),1)</f>
        <v>0</v>
      </c>
      <c r="CB757" s="151">
        <f>ROUND(IF($I757="Other HFC Blend",(AE757*$L757*SUMIF(Lists!$E$2:$E$133,'Quarterly Information'!$K757,Exchange_Value)+AE757*$N757*SUMIF(Lists!$E$2:$E$133,'Quarterly Information'!$M757,Exchange_Value)+AE757*$P757*SUMIF(Lists!$E$2:$E$133,'Quarterly Information'!$O757,Exchange_Value)+AE757*$R757*SUMIF(Lists!$E$2:$E$133,'Quarterly Information'!$Q757,Exchange_Value)+AE757*$T757*SUMIF(Lists!$E$2:$E$133,'Quarterly Information'!$S757,Exchange_Value))/1000,AE757*SUMIF(Lists!$E$2:$E$133,$I757,Exchange_Value)/1000),1)</f>
        <v>0</v>
      </c>
      <c r="CC757" s="151">
        <f>ROUND(IF($I757="Other HFC Blend",(AF757*$L757*SUMIF(Lists!$E$2:$E$133,'Quarterly Information'!$K757,Exchange_Value)+AF757*$N757*SUMIF(Lists!$E$2:$E$133,'Quarterly Information'!$M757,Exchange_Value)+AF757*$P757*SUMIF(Lists!$E$2:$E$133,'Quarterly Information'!$O757,Exchange_Value)+AF757*$R757*SUMIF(Lists!$E$2:$E$133,'Quarterly Information'!$Q757,Exchange_Value)+AF757*$T757*SUMIF(Lists!$E$2:$E$133,'Quarterly Information'!$S757,Exchange_Value))/1000,AF757*SUMIF(Lists!$E$2:$E$133,$I757,Exchange_Value)/1000),1)</f>
        <v>0</v>
      </c>
    </row>
    <row r="758" spans="1:81" ht="14.1">
      <c r="A758" s="18">
        <v>716</v>
      </c>
      <c r="B758" s="46" t="str">
        <f t="shared" si="443"/>
        <v/>
      </c>
      <c r="C758" s="72"/>
      <c r="D758" s="47"/>
      <c r="E758" s="81"/>
      <c r="F758" s="48"/>
      <c r="G758" s="49"/>
      <c r="H758" s="50"/>
      <c r="I758" s="48"/>
      <c r="J758" s="104"/>
      <c r="K758" s="109"/>
      <c r="L758" s="51"/>
      <c r="M758" s="48"/>
      <c r="N758" s="51"/>
      <c r="O758" s="48"/>
      <c r="P758" s="51"/>
      <c r="Q758" s="69"/>
      <c r="R758" s="51"/>
      <c r="S758" s="69"/>
      <c r="T758" s="110"/>
      <c r="U758" s="107"/>
      <c r="V758" s="48"/>
      <c r="W758" s="52"/>
      <c r="X758" s="48"/>
      <c r="Y758" s="116"/>
      <c r="Z758" s="133"/>
      <c r="AA758" s="131"/>
      <c r="AB758" s="76"/>
      <c r="AC758" s="76"/>
      <c r="AD758" s="76"/>
      <c r="AE758" s="76"/>
      <c r="AF758" s="76"/>
      <c r="AG758" s="145"/>
      <c r="AH758"/>
      <c r="AI758" s="148">
        <f t="shared" si="407"/>
        <v>0</v>
      </c>
      <c r="AJ758" s="148">
        <f t="shared" si="408"/>
        <v>0</v>
      </c>
      <c r="AK758" s="148">
        <f t="shared" si="409"/>
        <v>0</v>
      </c>
      <c r="AL758" s="148">
        <f t="shared" si="410"/>
        <v>0</v>
      </c>
      <c r="AM758" s="148">
        <f t="shared" si="411"/>
        <v>0</v>
      </c>
      <c r="AN758" s="148">
        <f t="shared" si="412"/>
        <v>0</v>
      </c>
      <c r="AO758" s="150"/>
      <c r="AP758" s="149" t="e">
        <f t="shared" si="413"/>
        <v>#DIV/0!</v>
      </c>
      <c r="AQ758" s="149" t="e">
        <f t="shared" si="414"/>
        <v>#DIV/0!</v>
      </c>
      <c r="AR758" s="149" t="e">
        <f t="shared" si="415"/>
        <v>#DIV/0!</v>
      </c>
      <c r="AS758" s="149" t="e">
        <f t="shared" si="416"/>
        <v>#DIV/0!</v>
      </c>
      <c r="AT758" s="149" t="e">
        <f t="shared" si="417"/>
        <v>#DIV/0!</v>
      </c>
      <c r="AU758" s="148">
        <f t="shared" si="418"/>
        <v>0</v>
      </c>
      <c r="AV758" s="149" t="e">
        <f t="shared" si="419"/>
        <v>#DIV/0!</v>
      </c>
      <c r="AW758" s="149" t="e">
        <f t="shared" si="420"/>
        <v>#DIV/0!</v>
      </c>
      <c r="AX758" s="149" t="e">
        <f t="shared" si="421"/>
        <v>#DIV/0!</v>
      </c>
      <c r="AY758" s="149" t="e">
        <f t="shared" si="422"/>
        <v>#DIV/0!</v>
      </c>
      <c r="AZ758" s="149" t="e">
        <f t="shared" si="423"/>
        <v>#DIV/0!</v>
      </c>
      <c r="BA758" s="148">
        <f t="shared" si="424"/>
        <v>0</v>
      </c>
      <c r="BB758" s="149" t="e">
        <f t="shared" si="425"/>
        <v>#DIV/0!</v>
      </c>
      <c r="BC758" s="149" t="e">
        <f t="shared" si="426"/>
        <v>#DIV/0!</v>
      </c>
      <c r="BD758" s="149" t="e">
        <f t="shared" si="427"/>
        <v>#DIV/0!</v>
      </c>
      <c r="BE758" s="149" t="e">
        <f t="shared" si="428"/>
        <v>#DIV/0!</v>
      </c>
      <c r="BF758" s="149" t="e">
        <f t="shared" si="429"/>
        <v>#DIV/0!</v>
      </c>
      <c r="BG758" s="148">
        <f t="shared" si="430"/>
        <v>0</v>
      </c>
      <c r="BH758" s="149" t="e">
        <f t="shared" si="431"/>
        <v>#DIV/0!</v>
      </c>
      <c r="BI758" s="149" t="e">
        <f t="shared" si="432"/>
        <v>#DIV/0!</v>
      </c>
      <c r="BJ758" s="149" t="e">
        <f t="shared" si="433"/>
        <v>#DIV/0!</v>
      </c>
      <c r="BK758" s="149" t="e">
        <f t="shared" si="434"/>
        <v>#DIV/0!</v>
      </c>
      <c r="BL758" s="149" t="e">
        <f t="shared" si="435"/>
        <v>#DIV/0!</v>
      </c>
      <c r="BM758" s="148">
        <f t="shared" si="436"/>
        <v>0</v>
      </c>
      <c r="BN758" s="149" t="e">
        <f t="shared" si="437"/>
        <v>#DIV/0!</v>
      </c>
      <c r="BO758" s="149" t="e">
        <f t="shared" si="438"/>
        <v>#DIV/0!</v>
      </c>
      <c r="BP758" s="149" t="e">
        <f t="shared" si="439"/>
        <v>#DIV/0!</v>
      </c>
      <c r="BQ758" s="149" t="e">
        <f t="shared" si="440"/>
        <v>#DIV/0!</v>
      </c>
      <c r="BR758" s="149" t="e">
        <f t="shared" si="441"/>
        <v>#DIV/0!</v>
      </c>
      <c r="BS758" s="148">
        <f t="shared" si="442"/>
        <v>0</v>
      </c>
      <c r="BT758" s="150"/>
      <c r="BU758" s="150" t="e">
        <f>VLOOKUP(I758,Lists!$D$2:$D$19,1,FALSE)</f>
        <v>#N/A</v>
      </c>
      <c r="BV758" s="150" t="e">
        <f>VLOOKUP($I758,Blends!$B$2:$B$115,1,FALSE)</f>
        <v>#N/A</v>
      </c>
      <c r="BW758" s="150"/>
      <c r="BX758" s="151">
        <f>ROUND(IF($I758="Other HFC Blend",(AA758*$L758*SUMIF(Lists!$E$2:$E$133,'Quarterly Information'!$K758,Exchange_Value)+AA758*$N758*SUMIF(Lists!$E$2:$E$133,'Quarterly Information'!$M758,Exchange_Value)+AA758*$P758*SUMIF(Lists!$E$2:$E$133,'Quarterly Information'!$O758,Exchange_Value)+AA758*$R758*SUMIF(Lists!$E$2:$E$133,'Quarterly Information'!$Q758,Exchange_Value)+AA758*$T758*SUMIF(Lists!$E$2:$E$133,'Quarterly Information'!$S758,Exchange_Value))/1000,AA758*SUMIF(Lists!$E$2:$E$133,$I758,Exchange_Value)/1000),1)</f>
        <v>0</v>
      </c>
      <c r="BY758" s="151">
        <f>ROUND(IF($I758="Other HFC Blend",(AB758*$L758*SUMIF(Lists!$E$2:$E$133,'Quarterly Information'!$K758,Exchange_Value)+AB758*$N758*SUMIF(Lists!$E$2:$E$133,'Quarterly Information'!$M758,Exchange_Value)+AB758*$P758*SUMIF(Lists!$E$2:$E$133,'Quarterly Information'!$O758,Exchange_Value)+AB758*$R758*SUMIF(Lists!$E$2:$E$133,'Quarterly Information'!$Q758,Exchange_Value)+AB758*$T758*SUMIF(Lists!$E$2:$E$133,'Quarterly Information'!$S758,Exchange_Value))/1000,AB758*SUMIF(Lists!$E$2:$E$133,$I758,Exchange_Value)/1000),1)</f>
        <v>0</v>
      </c>
      <c r="BZ758" s="151">
        <f>ROUND(IF($I758="Other HFC Blend",(AC758*$L758*SUMIF(Lists!$E$2:$E$133,'Quarterly Information'!$K758,Exchange_Value)+AC758*$N758*SUMIF(Lists!$E$2:$E$133,'Quarterly Information'!$M758,Exchange_Value)+AC758*$P758*SUMIF(Lists!$E$2:$E$133,'Quarterly Information'!$O758,Exchange_Value)+AC758*$R758*SUMIF(Lists!$E$2:$E$133,'Quarterly Information'!$Q758,Exchange_Value)+AC758*$T758*SUMIF(Lists!$E$2:$E$133,'Quarterly Information'!$S758,Exchange_Value))/1000,AC758*SUMIF(Lists!$E$2:$E$133,$I758,Exchange_Value)/1000),1)</f>
        <v>0</v>
      </c>
      <c r="CA758" s="151">
        <f>ROUND(IF($I758="Other HFC Blend",(AD758*$L758*SUMIF(Lists!$E$2:$E$133,'Quarterly Information'!$K758,Exchange_Value)+AD758*$N758*SUMIF(Lists!$E$2:$E$133,'Quarterly Information'!$M758,Exchange_Value)+AD758*$P758*SUMIF(Lists!$E$2:$E$133,'Quarterly Information'!$O758,Exchange_Value)+AD758*$R758*SUMIF(Lists!$E$2:$E$133,'Quarterly Information'!$Q758,Exchange_Value)+AD758*$T758*SUMIF(Lists!$E$2:$E$133,'Quarterly Information'!$S758,Exchange_Value))/1000,AD758*SUMIF(Lists!$E$2:$E$133,$I758,Exchange_Value)/1000),1)</f>
        <v>0</v>
      </c>
      <c r="CB758" s="151">
        <f>ROUND(IF($I758="Other HFC Blend",(AE758*$L758*SUMIF(Lists!$E$2:$E$133,'Quarterly Information'!$K758,Exchange_Value)+AE758*$N758*SUMIF(Lists!$E$2:$E$133,'Quarterly Information'!$M758,Exchange_Value)+AE758*$P758*SUMIF(Lists!$E$2:$E$133,'Quarterly Information'!$O758,Exchange_Value)+AE758*$R758*SUMIF(Lists!$E$2:$E$133,'Quarterly Information'!$Q758,Exchange_Value)+AE758*$T758*SUMIF(Lists!$E$2:$E$133,'Quarterly Information'!$S758,Exchange_Value))/1000,AE758*SUMIF(Lists!$E$2:$E$133,$I758,Exchange_Value)/1000),1)</f>
        <v>0</v>
      </c>
      <c r="CC758" s="151">
        <f>ROUND(IF($I758="Other HFC Blend",(AF758*$L758*SUMIF(Lists!$E$2:$E$133,'Quarterly Information'!$K758,Exchange_Value)+AF758*$N758*SUMIF(Lists!$E$2:$E$133,'Quarterly Information'!$M758,Exchange_Value)+AF758*$P758*SUMIF(Lists!$E$2:$E$133,'Quarterly Information'!$O758,Exchange_Value)+AF758*$R758*SUMIF(Lists!$E$2:$E$133,'Quarterly Information'!$Q758,Exchange_Value)+AF758*$T758*SUMIF(Lists!$E$2:$E$133,'Quarterly Information'!$S758,Exchange_Value))/1000,AF758*SUMIF(Lists!$E$2:$E$133,$I758,Exchange_Value)/1000),1)</f>
        <v>0</v>
      </c>
    </row>
    <row r="759" spans="1:81" ht="14.1">
      <c r="A759" s="18">
        <v>717</v>
      </c>
      <c r="B759" s="46" t="str">
        <f t="shared" si="443"/>
        <v/>
      </c>
      <c r="C759" s="72"/>
      <c r="D759" s="47"/>
      <c r="E759" s="81"/>
      <c r="F759" s="48"/>
      <c r="G759" s="49"/>
      <c r="H759" s="50"/>
      <c r="I759" s="48"/>
      <c r="J759" s="104"/>
      <c r="K759" s="109"/>
      <c r="L759" s="51"/>
      <c r="M759" s="48"/>
      <c r="N759" s="51"/>
      <c r="O759" s="48"/>
      <c r="P759" s="51"/>
      <c r="Q759" s="69"/>
      <c r="R759" s="51"/>
      <c r="S759" s="69"/>
      <c r="T759" s="110"/>
      <c r="U759" s="107"/>
      <c r="V759" s="48"/>
      <c r="W759" s="52"/>
      <c r="X759" s="48"/>
      <c r="Y759" s="116"/>
      <c r="Z759" s="133"/>
      <c r="AA759" s="131"/>
      <c r="AB759" s="76"/>
      <c r="AC759" s="76"/>
      <c r="AD759" s="76"/>
      <c r="AE759" s="76"/>
      <c r="AF759" s="76"/>
      <c r="AG759" s="145"/>
      <c r="AH759"/>
      <c r="AI759" s="148">
        <f t="shared" si="407"/>
        <v>0</v>
      </c>
      <c r="AJ759" s="148">
        <f t="shared" si="408"/>
        <v>0</v>
      </c>
      <c r="AK759" s="148">
        <f t="shared" si="409"/>
        <v>0</v>
      </c>
      <c r="AL759" s="148">
        <f t="shared" si="410"/>
        <v>0</v>
      </c>
      <c r="AM759" s="148">
        <f t="shared" si="411"/>
        <v>0</v>
      </c>
      <c r="AN759" s="148">
        <f t="shared" si="412"/>
        <v>0</v>
      </c>
      <c r="AO759" s="150"/>
      <c r="AP759" s="149" t="e">
        <f t="shared" si="413"/>
        <v>#DIV/0!</v>
      </c>
      <c r="AQ759" s="149" t="e">
        <f t="shared" si="414"/>
        <v>#DIV/0!</v>
      </c>
      <c r="AR759" s="149" t="e">
        <f t="shared" si="415"/>
        <v>#DIV/0!</v>
      </c>
      <c r="AS759" s="149" t="e">
        <f t="shared" si="416"/>
        <v>#DIV/0!</v>
      </c>
      <c r="AT759" s="149" t="e">
        <f t="shared" si="417"/>
        <v>#DIV/0!</v>
      </c>
      <c r="AU759" s="148">
        <f t="shared" si="418"/>
        <v>0</v>
      </c>
      <c r="AV759" s="149" t="e">
        <f t="shared" si="419"/>
        <v>#DIV/0!</v>
      </c>
      <c r="AW759" s="149" t="e">
        <f t="shared" si="420"/>
        <v>#DIV/0!</v>
      </c>
      <c r="AX759" s="149" t="e">
        <f t="shared" si="421"/>
        <v>#DIV/0!</v>
      </c>
      <c r="AY759" s="149" t="e">
        <f t="shared" si="422"/>
        <v>#DIV/0!</v>
      </c>
      <c r="AZ759" s="149" t="e">
        <f t="shared" si="423"/>
        <v>#DIV/0!</v>
      </c>
      <c r="BA759" s="148">
        <f t="shared" si="424"/>
        <v>0</v>
      </c>
      <c r="BB759" s="149" t="e">
        <f t="shared" si="425"/>
        <v>#DIV/0!</v>
      </c>
      <c r="BC759" s="149" t="e">
        <f t="shared" si="426"/>
        <v>#DIV/0!</v>
      </c>
      <c r="BD759" s="149" t="e">
        <f t="shared" si="427"/>
        <v>#DIV/0!</v>
      </c>
      <c r="BE759" s="149" t="e">
        <f t="shared" si="428"/>
        <v>#DIV/0!</v>
      </c>
      <c r="BF759" s="149" t="e">
        <f t="shared" si="429"/>
        <v>#DIV/0!</v>
      </c>
      <c r="BG759" s="148">
        <f t="shared" si="430"/>
        <v>0</v>
      </c>
      <c r="BH759" s="149" t="e">
        <f t="shared" si="431"/>
        <v>#DIV/0!</v>
      </c>
      <c r="BI759" s="149" t="e">
        <f t="shared" si="432"/>
        <v>#DIV/0!</v>
      </c>
      <c r="BJ759" s="149" t="e">
        <f t="shared" si="433"/>
        <v>#DIV/0!</v>
      </c>
      <c r="BK759" s="149" t="e">
        <f t="shared" si="434"/>
        <v>#DIV/0!</v>
      </c>
      <c r="BL759" s="149" t="e">
        <f t="shared" si="435"/>
        <v>#DIV/0!</v>
      </c>
      <c r="BM759" s="148">
        <f t="shared" si="436"/>
        <v>0</v>
      </c>
      <c r="BN759" s="149" t="e">
        <f t="shared" si="437"/>
        <v>#DIV/0!</v>
      </c>
      <c r="BO759" s="149" t="e">
        <f t="shared" si="438"/>
        <v>#DIV/0!</v>
      </c>
      <c r="BP759" s="149" t="e">
        <f t="shared" si="439"/>
        <v>#DIV/0!</v>
      </c>
      <c r="BQ759" s="149" t="e">
        <f t="shared" si="440"/>
        <v>#DIV/0!</v>
      </c>
      <c r="BR759" s="149" t="e">
        <f t="shared" si="441"/>
        <v>#DIV/0!</v>
      </c>
      <c r="BS759" s="148">
        <f t="shared" si="442"/>
        <v>0</v>
      </c>
      <c r="BT759" s="150"/>
      <c r="BU759" s="150" t="e">
        <f>VLOOKUP(I759,Lists!$D$2:$D$19,1,FALSE)</f>
        <v>#N/A</v>
      </c>
      <c r="BV759" s="150" t="e">
        <f>VLOOKUP($I759,Blends!$B$2:$B$115,1,FALSE)</f>
        <v>#N/A</v>
      </c>
      <c r="BW759" s="150"/>
      <c r="BX759" s="151">
        <f>ROUND(IF($I759="Other HFC Blend",(AA759*$L759*SUMIF(Lists!$E$2:$E$133,'Quarterly Information'!$K759,Exchange_Value)+AA759*$N759*SUMIF(Lists!$E$2:$E$133,'Quarterly Information'!$M759,Exchange_Value)+AA759*$P759*SUMIF(Lists!$E$2:$E$133,'Quarterly Information'!$O759,Exchange_Value)+AA759*$R759*SUMIF(Lists!$E$2:$E$133,'Quarterly Information'!$Q759,Exchange_Value)+AA759*$T759*SUMIF(Lists!$E$2:$E$133,'Quarterly Information'!$S759,Exchange_Value))/1000,AA759*SUMIF(Lists!$E$2:$E$133,$I759,Exchange_Value)/1000),1)</f>
        <v>0</v>
      </c>
      <c r="BY759" s="151">
        <f>ROUND(IF($I759="Other HFC Blend",(AB759*$L759*SUMIF(Lists!$E$2:$E$133,'Quarterly Information'!$K759,Exchange_Value)+AB759*$N759*SUMIF(Lists!$E$2:$E$133,'Quarterly Information'!$M759,Exchange_Value)+AB759*$P759*SUMIF(Lists!$E$2:$E$133,'Quarterly Information'!$O759,Exchange_Value)+AB759*$R759*SUMIF(Lists!$E$2:$E$133,'Quarterly Information'!$Q759,Exchange_Value)+AB759*$T759*SUMIF(Lists!$E$2:$E$133,'Quarterly Information'!$S759,Exchange_Value))/1000,AB759*SUMIF(Lists!$E$2:$E$133,$I759,Exchange_Value)/1000),1)</f>
        <v>0</v>
      </c>
      <c r="BZ759" s="151">
        <f>ROUND(IF($I759="Other HFC Blend",(AC759*$L759*SUMIF(Lists!$E$2:$E$133,'Quarterly Information'!$K759,Exchange_Value)+AC759*$N759*SUMIF(Lists!$E$2:$E$133,'Quarterly Information'!$M759,Exchange_Value)+AC759*$P759*SUMIF(Lists!$E$2:$E$133,'Quarterly Information'!$O759,Exchange_Value)+AC759*$R759*SUMIF(Lists!$E$2:$E$133,'Quarterly Information'!$Q759,Exchange_Value)+AC759*$T759*SUMIF(Lists!$E$2:$E$133,'Quarterly Information'!$S759,Exchange_Value))/1000,AC759*SUMIF(Lists!$E$2:$E$133,$I759,Exchange_Value)/1000),1)</f>
        <v>0</v>
      </c>
      <c r="CA759" s="151">
        <f>ROUND(IF($I759="Other HFC Blend",(AD759*$L759*SUMIF(Lists!$E$2:$E$133,'Quarterly Information'!$K759,Exchange_Value)+AD759*$N759*SUMIF(Lists!$E$2:$E$133,'Quarterly Information'!$M759,Exchange_Value)+AD759*$P759*SUMIF(Lists!$E$2:$E$133,'Quarterly Information'!$O759,Exchange_Value)+AD759*$R759*SUMIF(Lists!$E$2:$E$133,'Quarterly Information'!$Q759,Exchange_Value)+AD759*$T759*SUMIF(Lists!$E$2:$E$133,'Quarterly Information'!$S759,Exchange_Value))/1000,AD759*SUMIF(Lists!$E$2:$E$133,$I759,Exchange_Value)/1000),1)</f>
        <v>0</v>
      </c>
      <c r="CB759" s="151">
        <f>ROUND(IF($I759="Other HFC Blend",(AE759*$L759*SUMIF(Lists!$E$2:$E$133,'Quarterly Information'!$K759,Exchange_Value)+AE759*$N759*SUMIF(Lists!$E$2:$E$133,'Quarterly Information'!$M759,Exchange_Value)+AE759*$P759*SUMIF(Lists!$E$2:$E$133,'Quarterly Information'!$O759,Exchange_Value)+AE759*$R759*SUMIF(Lists!$E$2:$E$133,'Quarterly Information'!$Q759,Exchange_Value)+AE759*$T759*SUMIF(Lists!$E$2:$E$133,'Quarterly Information'!$S759,Exchange_Value))/1000,AE759*SUMIF(Lists!$E$2:$E$133,$I759,Exchange_Value)/1000),1)</f>
        <v>0</v>
      </c>
      <c r="CC759" s="151">
        <f>ROUND(IF($I759="Other HFC Blend",(AF759*$L759*SUMIF(Lists!$E$2:$E$133,'Quarterly Information'!$K759,Exchange_Value)+AF759*$N759*SUMIF(Lists!$E$2:$E$133,'Quarterly Information'!$M759,Exchange_Value)+AF759*$P759*SUMIF(Lists!$E$2:$E$133,'Quarterly Information'!$O759,Exchange_Value)+AF759*$R759*SUMIF(Lists!$E$2:$E$133,'Quarterly Information'!$Q759,Exchange_Value)+AF759*$T759*SUMIF(Lists!$E$2:$E$133,'Quarterly Information'!$S759,Exchange_Value))/1000,AF759*SUMIF(Lists!$E$2:$E$133,$I759,Exchange_Value)/1000),1)</f>
        <v>0</v>
      </c>
    </row>
    <row r="760" spans="1:81" ht="14.1">
      <c r="A760" s="18">
        <v>718</v>
      </c>
      <c r="B760" s="46" t="str">
        <f t="shared" si="443"/>
        <v/>
      </c>
      <c r="C760" s="72"/>
      <c r="D760" s="47"/>
      <c r="E760" s="81"/>
      <c r="F760" s="48"/>
      <c r="G760" s="49"/>
      <c r="H760" s="50"/>
      <c r="I760" s="48"/>
      <c r="J760" s="104"/>
      <c r="K760" s="109"/>
      <c r="L760" s="51"/>
      <c r="M760" s="48"/>
      <c r="N760" s="51"/>
      <c r="O760" s="48"/>
      <c r="P760" s="51"/>
      <c r="Q760" s="69"/>
      <c r="R760" s="51"/>
      <c r="S760" s="69"/>
      <c r="T760" s="110"/>
      <c r="U760" s="107"/>
      <c r="V760" s="48"/>
      <c r="W760" s="52"/>
      <c r="X760" s="48"/>
      <c r="Y760" s="116"/>
      <c r="Z760" s="133"/>
      <c r="AA760" s="131"/>
      <c r="AB760" s="76"/>
      <c r="AC760" s="76"/>
      <c r="AD760" s="76"/>
      <c r="AE760" s="76"/>
      <c r="AF760" s="76"/>
      <c r="AG760" s="145"/>
      <c r="AH760"/>
      <c r="AI760" s="148">
        <f t="shared" si="407"/>
        <v>0</v>
      </c>
      <c r="AJ760" s="148">
        <f t="shared" si="408"/>
        <v>0</v>
      </c>
      <c r="AK760" s="148">
        <f t="shared" si="409"/>
        <v>0</v>
      </c>
      <c r="AL760" s="148">
        <f t="shared" si="410"/>
        <v>0</v>
      </c>
      <c r="AM760" s="148">
        <f t="shared" si="411"/>
        <v>0</v>
      </c>
      <c r="AN760" s="148">
        <f t="shared" si="412"/>
        <v>0</v>
      </c>
      <c r="AO760" s="150"/>
      <c r="AP760" s="149" t="e">
        <f t="shared" si="413"/>
        <v>#DIV/0!</v>
      </c>
      <c r="AQ760" s="149" t="e">
        <f t="shared" si="414"/>
        <v>#DIV/0!</v>
      </c>
      <c r="AR760" s="149" t="e">
        <f t="shared" si="415"/>
        <v>#DIV/0!</v>
      </c>
      <c r="AS760" s="149" t="e">
        <f t="shared" si="416"/>
        <v>#DIV/0!</v>
      </c>
      <c r="AT760" s="149" t="e">
        <f t="shared" si="417"/>
        <v>#DIV/0!</v>
      </c>
      <c r="AU760" s="148">
        <f t="shared" si="418"/>
        <v>0</v>
      </c>
      <c r="AV760" s="149" t="e">
        <f t="shared" si="419"/>
        <v>#DIV/0!</v>
      </c>
      <c r="AW760" s="149" t="e">
        <f t="shared" si="420"/>
        <v>#DIV/0!</v>
      </c>
      <c r="AX760" s="149" t="e">
        <f t="shared" si="421"/>
        <v>#DIV/0!</v>
      </c>
      <c r="AY760" s="149" t="e">
        <f t="shared" si="422"/>
        <v>#DIV/0!</v>
      </c>
      <c r="AZ760" s="149" t="e">
        <f t="shared" si="423"/>
        <v>#DIV/0!</v>
      </c>
      <c r="BA760" s="148">
        <f t="shared" si="424"/>
        <v>0</v>
      </c>
      <c r="BB760" s="149" t="e">
        <f t="shared" si="425"/>
        <v>#DIV/0!</v>
      </c>
      <c r="BC760" s="149" t="e">
        <f t="shared" si="426"/>
        <v>#DIV/0!</v>
      </c>
      <c r="BD760" s="149" t="e">
        <f t="shared" si="427"/>
        <v>#DIV/0!</v>
      </c>
      <c r="BE760" s="149" t="e">
        <f t="shared" si="428"/>
        <v>#DIV/0!</v>
      </c>
      <c r="BF760" s="149" t="e">
        <f t="shared" si="429"/>
        <v>#DIV/0!</v>
      </c>
      <c r="BG760" s="148">
        <f t="shared" si="430"/>
        <v>0</v>
      </c>
      <c r="BH760" s="149" t="e">
        <f t="shared" si="431"/>
        <v>#DIV/0!</v>
      </c>
      <c r="BI760" s="149" t="e">
        <f t="shared" si="432"/>
        <v>#DIV/0!</v>
      </c>
      <c r="BJ760" s="149" t="e">
        <f t="shared" si="433"/>
        <v>#DIV/0!</v>
      </c>
      <c r="BK760" s="149" t="e">
        <f t="shared" si="434"/>
        <v>#DIV/0!</v>
      </c>
      <c r="BL760" s="149" t="e">
        <f t="shared" si="435"/>
        <v>#DIV/0!</v>
      </c>
      <c r="BM760" s="148">
        <f t="shared" si="436"/>
        <v>0</v>
      </c>
      <c r="BN760" s="149" t="e">
        <f t="shared" si="437"/>
        <v>#DIV/0!</v>
      </c>
      <c r="BO760" s="149" t="e">
        <f t="shared" si="438"/>
        <v>#DIV/0!</v>
      </c>
      <c r="BP760" s="149" t="e">
        <f t="shared" si="439"/>
        <v>#DIV/0!</v>
      </c>
      <c r="BQ760" s="149" t="e">
        <f t="shared" si="440"/>
        <v>#DIV/0!</v>
      </c>
      <c r="BR760" s="149" t="e">
        <f t="shared" si="441"/>
        <v>#DIV/0!</v>
      </c>
      <c r="BS760" s="148">
        <f t="shared" si="442"/>
        <v>0</v>
      </c>
      <c r="BT760" s="150"/>
      <c r="BU760" s="150" t="e">
        <f>VLOOKUP(I760,Lists!$D$2:$D$19,1,FALSE)</f>
        <v>#N/A</v>
      </c>
      <c r="BV760" s="150" t="e">
        <f>VLOOKUP($I760,Blends!$B$2:$B$115,1,FALSE)</f>
        <v>#N/A</v>
      </c>
      <c r="BW760" s="150"/>
      <c r="BX760" s="151">
        <f>ROUND(IF($I760="Other HFC Blend",(AA760*$L760*SUMIF(Lists!$E$2:$E$133,'Quarterly Information'!$K760,Exchange_Value)+AA760*$N760*SUMIF(Lists!$E$2:$E$133,'Quarterly Information'!$M760,Exchange_Value)+AA760*$P760*SUMIF(Lists!$E$2:$E$133,'Quarterly Information'!$O760,Exchange_Value)+AA760*$R760*SUMIF(Lists!$E$2:$E$133,'Quarterly Information'!$Q760,Exchange_Value)+AA760*$T760*SUMIF(Lists!$E$2:$E$133,'Quarterly Information'!$S760,Exchange_Value))/1000,AA760*SUMIF(Lists!$E$2:$E$133,$I760,Exchange_Value)/1000),1)</f>
        <v>0</v>
      </c>
      <c r="BY760" s="151">
        <f>ROUND(IF($I760="Other HFC Blend",(AB760*$L760*SUMIF(Lists!$E$2:$E$133,'Quarterly Information'!$K760,Exchange_Value)+AB760*$N760*SUMIF(Lists!$E$2:$E$133,'Quarterly Information'!$M760,Exchange_Value)+AB760*$P760*SUMIF(Lists!$E$2:$E$133,'Quarterly Information'!$O760,Exchange_Value)+AB760*$R760*SUMIF(Lists!$E$2:$E$133,'Quarterly Information'!$Q760,Exchange_Value)+AB760*$T760*SUMIF(Lists!$E$2:$E$133,'Quarterly Information'!$S760,Exchange_Value))/1000,AB760*SUMIF(Lists!$E$2:$E$133,$I760,Exchange_Value)/1000),1)</f>
        <v>0</v>
      </c>
      <c r="BZ760" s="151">
        <f>ROUND(IF($I760="Other HFC Blend",(AC760*$L760*SUMIF(Lists!$E$2:$E$133,'Quarterly Information'!$K760,Exchange_Value)+AC760*$N760*SUMIF(Lists!$E$2:$E$133,'Quarterly Information'!$M760,Exchange_Value)+AC760*$P760*SUMIF(Lists!$E$2:$E$133,'Quarterly Information'!$O760,Exchange_Value)+AC760*$R760*SUMIF(Lists!$E$2:$E$133,'Quarterly Information'!$Q760,Exchange_Value)+AC760*$T760*SUMIF(Lists!$E$2:$E$133,'Quarterly Information'!$S760,Exchange_Value))/1000,AC760*SUMIF(Lists!$E$2:$E$133,$I760,Exchange_Value)/1000),1)</f>
        <v>0</v>
      </c>
      <c r="CA760" s="151">
        <f>ROUND(IF($I760="Other HFC Blend",(AD760*$L760*SUMIF(Lists!$E$2:$E$133,'Quarterly Information'!$K760,Exchange_Value)+AD760*$N760*SUMIF(Lists!$E$2:$E$133,'Quarterly Information'!$M760,Exchange_Value)+AD760*$P760*SUMIF(Lists!$E$2:$E$133,'Quarterly Information'!$O760,Exchange_Value)+AD760*$R760*SUMIF(Lists!$E$2:$E$133,'Quarterly Information'!$Q760,Exchange_Value)+AD760*$T760*SUMIF(Lists!$E$2:$E$133,'Quarterly Information'!$S760,Exchange_Value))/1000,AD760*SUMIF(Lists!$E$2:$E$133,$I760,Exchange_Value)/1000),1)</f>
        <v>0</v>
      </c>
      <c r="CB760" s="151">
        <f>ROUND(IF($I760="Other HFC Blend",(AE760*$L760*SUMIF(Lists!$E$2:$E$133,'Quarterly Information'!$K760,Exchange_Value)+AE760*$N760*SUMIF(Lists!$E$2:$E$133,'Quarterly Information'!$M760,Exchange_Value)+AE760*$P760*SUMIF(Lists!$E$2:$E$133,'Quarterly Information'!$O760,Exchange_Value)+AE760*$R760*SUMIF(Lists!$E$2:$E$133,'Quarterly Information'!$Q760,Exchange_Value)+AE760*$T760*SUMIF(Lists!$E$2:$E$133,'Quarterly Information'!$S760,Exchange_Value))/1000,AE760*SUMIF(Lists!$E$2:$E$133,$I760,Exchange_Value)/1000),1)</f>
        <v>0</v>
      </c>
      <c r="CC760" s="151">
        <f>ROUND(IF($I760="Other HFC Blend",(AF760*$L760*SUMIF(Lists!$E$2:$E$133,'Quarterly Information'!$K760,Exchange_Value)+AF760*$N760*SUMIF(Lists!$E$2:$E$133,'Quarterly Information'!$M760,Exchange_Value)+AF760*$P760*SUMIF(Lists!$E$2:$E$133,'Quarterly Information'!$O760,Exchange_Value)+AF760*$R760*SUMIF(Lists!$E$2:$E$133,'Quarterly Information'!$Q760,Exchange_Value)+AF760*$T760*SUMIF(Lists!$E$2:$E$133,'Quarterly Information'!$S760,Exchange_Value))/1000,AF760*SUMIF(Lists!$E$2:$E$133,$I760,Exchange_Value)/1000),1)</f>
        <v>0</v>
      </c>
    </row>
    <row r="761" spans="1:81" ht="14.1">
      <c r="A761" s="18">
        <v>719</v>
      </c>
      <c r="B761" s="46" t="str">
        <f t="shared" si="443"/>
        <v/>
      </c>
      <c r="C761" s="72"/>
      <c r="D761" s="47"/>
      <c r="E761" s="81"/>
      <c r="F761" s="48"/>
      <c r="G761" s="49"/>
      <c r="H761" s="50"/>
      <c r="I761" s="48"/>
      <c r="J761" s="104"/>
      <c r="K761" s="109"/>
      <c r="L761" s="51"/>
      <c r="M761" s="48"/>
      <c r="N761" s="51"/>
      <c r="O761" s="48"/>
      <c r="P761" s="51"/>
      <c r="Q761" s="69"/>
      <c r="R761" s="51"/>
      <c r="S761" s="69"/>
      <c r="T761" s="110"/>
      <c r="U761" s="107"/>
      <c r="V761" s="48"/>
      <c r="W761" s="52"/>
      <c r="X761" s="48"/>
      <c r="Y761" s="116"/>
      <c r="Z761" s="133"/>
      <c r="AA761" s="131"/>
      <c r="AB761" s="76"/>
      <c r="AC761" s="76"/>
      <c r="AD761" s="76"/>
      <c r="AE761" s="76"/>
      <c r="AF761" s="76"/>
      <c r="AG761" s="145"/>
      <c r="AH761"/>
      <c r="AI761" s="148">
        <f t="shared" si="407"/>
        <v>0</v>
      </c>
      <c r="AJ761" s="148">
        <f t="shared" si="408"/>
        <v>0</v>
      </c>
      <c r="AK761" s="148">
        <f t="shared" si="409"/>
        <v>0</v>
      </c>
      <c r="AL761" s="148">
        <f t="shared" si="410"/>
        <v>0</v>
      </c>
      <c r="AM761" s="148">
        <f t="shared" si="411"/>
        <v>0</v>
      </c>
      <c r="AN761" s="148">
        <f t="shared" si="412"/>
        <v>0</v>
      </c>
      <c r="AO761" s="150"/>
      <c r="AP761" s="149" t="e">
        <f t="shared" si="413"/>
        <v>#DIV/0!</v>
      </c>
      <c r="AQ761" s="149" t="e">
        <f t="shared" si="414"/>
        <v>#DIV/0!</v>
      </c>
      <c r="AR761" s="149" t="e">
        <f t="shared" si="415"/>
        <v>#DIV/0!</v>
      </c>
      <c r="AS761" s="149" t="e">
        <f t="shared" si="416"/>
        <v>#DIV/0!</v>
      </c>
      <c r="AT761" s="149" t="e">
        <f t="shared" si="417"/>
        <v>#DIV/0!</v>
      </c>
      <c r="AU761" s="148">
        <f t="shared" si="418"/>
        <v>0</v>
      </c>
      <c r="AV761" s="149" t="e">
        <f t="shared" si="419"/>
        <v>#DIV/0!</v>
      </c>
      <c r="AW761" s="149" t="e">
        <f t="shared" si="420"/>
        <v>#DIV/0!</v>
      </c>
      <c r="AX761" s="149" t="e">
        <f t="shared" si="421"/>
        <v>#DIV/0!</v>
      </c>
      <c r="AY761" s="149" t="e">
        <f t="shared" si="422"/>
        <v>#DIV/0!</v>
      </c>
      <c r="AZ761" s="149" t="e">
        <f t="shared" si="423"/>
        <v>#DIV/0!</v>
      </c>
      <c r="BA761" s="148">
        <f t="shared" si="424"/>
        <v>0</v>
      </c>
      <c r="BB761" s="149" t="e">
        <f t="shared" si="425"/>
        <v>#DIV/0!</v>
      </c>
      <c r="BC761" s="149" t="e">
        <f t="shared" si="426"/>
        <v>#DIV/0!</v>
      </c>
      <c r="BD761" s="149" t="e">
        <f t="shared" si="427"/>
        <v>#DIV/0!</v>
      </c>
      <c r="BE761" s="149" t="e">
        <f t="shared" si="428"/>
        <v>#DIV/0!</v>
      </c>
      <c r="BF761" s="149" t="e">
        <f t="shared" si="429"/>
        <v>#DIV/0!</v>
      </c>
      <c r="BG761" s="148">
        <f t="shared" si="430"/>
        <v>0</v>
      </c>
      <c r="BH761" s="149" t="e">
        <f t="shared" si="431"/>
        <v>#DIV/0!</v>
      </c>
      <c r="BI761" s="149" t="e">
        <f t="shared" si="432"/>
        <v>#DIV/0!</v>
      </c>
      <c r="BJ761" s="149" t="e">
        <f t="shared" si="433"/>
        <v>#DIV/0!</v>
      </c>
      <c r="BK761" s="149" t="e">
        <f t="shared" si="434"/>
        <v>#DIV/0!</v>
      </c>
      <c r="BL761" s="149" t="e">
        <f t="shared" si="435"/>
        <v>#DIV/0!</v>
      </c>
      <c r="BM761" s="148">
        <f t="shared" si="436"/>
        <v>0</v>
      </c>
      <c r="BN761" s="149" t="e">
        <f t="shared" si="437"/>
        <v>#DIV/0!</v>
      </c>
      <c r="BO761" s="149" t="e">
        <f t="shared" si="438"/>
        <v>#DIV/0!</v>
      </c>
      <c r="BP761" s="149" t="e">
        <f t="shared" si="439"/>
        <v>#DIV/0!</v>
      </c>
      <c r="BQ761" s="149" t="e">
        <f t="shared" si="440"/>
        <v>#DIV/0!</v>
      </c>
      <c r="BR761" s="149" t="e">
        <f t="shared" si="441"/>
        <v>#DIV/0!</v>
      </c>
      <c r="BS761" s="148">
        <f t="shared" si="442"/>
        <v>0</v>
      </c>
      <c r="BT761" s="150"/>
      <c r="BU761" s="150" t="e">
        <f>VLOOKUP(I761,Lists!$D$2:$D$19,1,FALSE)</f>
        <v>#N/A</v>
      </c>
      <c r="BV761" s="150" t="e">
        <f>VLOOKUP($I761,Blends!$B$2:$B$115,1,FALSE)</f>
        <v>#N/A</v>
      </c>
      <c r="BW761" s="150"/>
      <c r="BX761" s="151">
        <f>ROUND(IF($I761="Other HFC Blend",(AA761*$L761*SUMIF(Lists!$E$2:$E$133,'Quarterly Information'!$K761,Exchange_Value)+AA761*$N761*SUMIF(Lists!$E$2:$E$133,'Quarterly Information'!$M761,Exchange_Value)+AA761*$P761*SUMIF(Lists!$E$2:$E$133,'Quarterly Information'!$O761,Exchange_Value)+AA761*$R761*SUMIF(Lists!$E$2:$E$133,'Quarterly Information'!$Q761,Exchange_Value)+AA761*$T761*SUMIF(Lists!$E$2:$E$133,'Quarterly Information'!$S761,Exchange_Value))/1000,AA761*SUMIF(Lists!$E$2:$E$133,$I761,Exchange_Value)/1000),1)</f>
        <v>0</v>
      </c>
      <c r="BY761" s="151">
        <f>ROUND(IF($I761="Other HFC Blend",(AB761*$L761*SUMIF(Lists!$E$2:$E$133,'Quarterly Information'!$K761,Exchange_Value)+AB761*$N761*SUMIF(Lists!$E$2:$E$133,'Quarterly Information'!$M761,Exchange_Value)+AB761*$P761*SUMIF(Lists!$E$2:$E$133,'Quarterly Information'!$O761,Exchange_Value)+AB761*$R761*SUMIF(Lists!$E$2:$E$133,'Quarterly Information'!$Q761,Exchange_Value)+AB761*$T761*SUMIF(Lists!$E$2:$E$133,'Quarterly Information'!$S761,Exchange_Value))/1000,AB761*SUMIF(Lists!$E$2:$E$133,$I761,Exchange_Value)/1000),1)</f>
        <v>0</v>
      </c>
      <c r="BZ761" s="151">
        <f>ROUND(IF($I761="Other HFC Blend",(AC761*$L761*SUMIF(Lists!$E$2:$E$133,'Quarterly Information'!$K761,Exchange_Value)+AC761*$N761*SUMIF(Lists!$E$2:$E$133,'Quarterly Information'!$M761,Exchange_Value)+AC761*$P761*SUMIF(Lists!$E$2:$E$133,'Quarterly Information'!$O761,Exchange_Value)+AC761*$R761*SUMIF(Lists!$E$2:$E$133,'Quarterly Information'!$Q761,Exchange_Value)+AC761*$T761*SUMIF(Lists!$E$2:$E$133,'Quarterly Information'!$S761,Exchange_Value))/1000,AC761*SUMIF(Lists!$E$2:$E$133,$I761,Exchange_Value)/1000),1)</f>
        <v>0</v>
      </c>
      <c r="CA761" s="151">
        <f>ROUND(IF($I761="Other HFC Blend",(AD761*$L761*SUMIF(Lists!$E$2:$E$133,'Quarterly Information'!$K761,Exchange_Value)+AD761*$N761*SUMIF(Lists!$E$2:$E$133,'Quarterly Information'!$M761,Exchange_Value)+AD761*$P761*SUMIF(Lists!$E$2:$E$133,'Quarterly Information'!$O761,Exchange_Value)+AD761*$R761*SUMIF(Lists!$E$2:$E$133,'Quarterly Information'!$Q761,Exchange_Value)+AD761*$T761*SUMIF(Lists!$E$2:$E$133,'Quarterly Information'!$S761,Exchange_Value))/1000,AD761*SUMIF(Lists!$E$2:$E$133,$I761,Exchange_Value)/1000),1)</f>
        <v>0</v>
      </c>
      <c r="CB761" s="151">
        <f>ROUND(IF($I761="Other HFC Blend",(AE761*$L761*SUMIF(Lists!$E$2:$E$133,'Quarterly Information'!$K761,Exchange_Value)+AE761*$N761*SUMIF(Lists!$E$2:$E$133,'Quarterly Information'!$M761,Exchange_Value)+AE761*$P761*SUMIF(Lists!$E$2:$E$133,'Quarterly Information'!$O761,Exchange_Value)+AE761*$R761*SUMIF(Lists!$E$2:$E$133,'Quarterly Information'!$Q761,Exchange_Value)+AE761*$T761*SUMIF(Lists!$E$2:$E$133,'Quarterly Information'!$S761,Exchange_Value))/1000,AE761*SUMIF(Lists!$E$2:$E$133,$I761,Exchange_Value)/1000),1)</f>
        <v>0</v>
      </c>
      <c r="CC761" s="151">
        <f>ROUND(IF($I761="Other HFC Blend",(AF761*$L761*SUMIF(Lists!$E$2:$E$133,'Quarterly Information'!$K761,Exchange_Value)+AF761*$N761*SUMIF(Lists!$E$2:$E$133,'Quarterly Information'!$M761,Exchange_Value)+AF761*$P761*SUMIF(Lists!$E$2:$E$133,'Quarterly Information'!$O761,Exchange_Value)+AF761*$R761*SUMIF(Lists!$E$2:$E$133,'Quarterly Information'!$Q761,Exchange_Value)+AF761*$T761*SUMIF(Lists!$E$2:$E$133,'Quarterly Information'!$S761,Exchange_Value))/1000,AF761*SUMIF(Lists!$E$2:$E$133,$I761,Exchange_Value)/1000),1)</f>
        <v>0</v>
      </c>
    </row>
    <row r="762" spans="1:81" ht="14.1">
      <c r="A762" s="18">
        <v>720</v>
      </c>
      <c r="B762" s="46" t="str">
        <f t="shared" si="443"/>
        <v/>
      </c>
      <c r="C762" s="72"/>
      <c r="D762" s="47"/>
      <c r="E762" s="81"/>
      <c r="F762" s="48"/>
      <c r="G762" s="49"/>
      <c r="H762" s="50"/>
      <c r="I762" s="48"/>
      <c r="J762" s="104"/>
      <c r="K762" s="109"/>
      <c r="L762" s="51"/>
      <c r="M762" s="48"/>
      <c r="N762" s="51"/>
      <c r="O762" s="48"/>
      <c r="P762" s="51"/>
      <c r="Q762" s="69"/>
      <c r="R762" s="51"/>
      <c r="S762" s="69"/>
      <c r="T762" s="110"/>
      <c r="U762" s="107"/>
      <c r="V762" s="48"/>
      <c r="W762" s="52"/>
      <c r="X762" s="48"/>
      <c r="Y762" s="116"/>
      <c r="Z762" s="133"/>
      <c r="AA762" s="131"/>
      <c r="AB762" s="76"/>
      <c r="AC762" s="76"/>
      <c r="AD762" s="76"/>
      <c r="AE762" s="76"/>
      <c r="AF762" s="76"/>
      <c r="AG762" s="145"/>
      <c r="AH762"/>
      <c r="AI762" s="148">
        <f t="shared" si="407"/>
        <v>0</v>
      </c>
      <c r="AJ762" s="148">
        <f t="shared" si="408"/>
        <v>0</v>
      </c>
      <c r="AK762" s="148">
        <f t="shared" si="409"/>
        <v>0</v>
      </c>
      <c r="AL762" s="148">
        <f t="shared" si="410"/>
        <v>0</v>
      </c>
      <c r="AM762" s="148">
        <f t="shared" si="411"/>
        <v>0</v>
      </c>
      <c r="AN762" s="148">
        <f t="shared" si="412"/>
        <v>0</v>
      </c>
      <c r="AO762" s="150"/>
      <c r="AP762" s="149" t="e">
        <f t="shared" si="413"/>
        <v>#DIV/0!</v>
      </c>
      <c r="AQ762" s="149" t="e">
        <f t="shared" si="414"/>
        <v>#DIV/0!</v>
      </c>
      <c r="AR762" s="149" t="e">
        <f t="shared" si="415"/>
        <v>#DIV/0!</v>
      </c>
      <c r="AS762" s="149" t="e">
        <f t="shared" si="416"/>
        <v>#DIV/0!</v>
      </c>
      <c r="AT762" s="149" t="e">
        <f t="shared" si="417"/>
        <v>#DIV/0!</v>
      </c>
      <c r="AU762" s="148">
        <f t="shared" si="418"/>
        <v>0</v>
      </c>
      <c r="AV762" s="149" t="e">
        <f t="shared" si="419"/>
        <v>#DIV/0!</v>
      </c>
      <c r="AW762" s="149" t="e">
        <f t="shared" si="420"/>
        <v>#DIV/0!</v>
      </c>
      <c r="AX762" s="149" t="e">
        <f t="shared" si="421"/>
        <v>#DIV/0!</v>
      </c>
      <c r="AY762" s="149" t="e">
        <f t="shared" si="422"/>
        <v>#DIV/0!</v>
      </c>
      <c r="AZ762" s="149" t="e">
        <f t="shared" si="423"/>
        <v>#DIV/0!</v>
      </c>
      <c r="BA762" s="148">
        <f t="shared" si="424"/>
        <v>0</v>
      </c>
      <c r="BB762" s="149" t="e">
        <f t="shared" si="425"/>
        <v>#DIV/0!</v>
      </c>
      <c r="BC762" s="149" t="e">
        <f t="shared" si="426"/>
        <v>#DIV/0!</v>
      </c>
      <c r="BD762" s="149" t="e">
        <f t="shared" si="427"/>
        <v>#DIV/0!</v>
      </c>
      <c r="BE762" s="149" t="e">
        <f t="shared" si="428"/>
        <v>#DIV/0!</v>
      </c>
      <c r="BF762" s="149" t="e">
        <f t="shared" si="429"/>
        <v>#DIV/0!</v>
      </c>
      <c r="BG762" s="148">
        <f t="shared" si="430"/>
        <v>0</v>
      </c>
      <c r="BH762" s="149" t="e">
        <f t="shared" si="431"/>
        <v>#DIV/0!</v>
      </c>
      <c r="BI762" s="149" t="e">
        <f t="shared" si="432"/>
        <v>#DIV/0!</v>
      </c>
      <c r="BJ762" s="149" t="e">
        <f t="shared" si="433"/>
        <v>#DIV/0!</v>
      </c>
      <c r="BK762" s="149" t="e">
        <f t="shared" si="434"/>
        <v>#DIV/0!</v>
      </c>
      <c r="BL762" s="149" t="e">
        <f t="shared" si="435"/>
        <v>#DIV/0!</v>
      </c>
      <c r="BM762" s="148">
        <f t="shared" si="436"/>
        <v>0</v>
      </c>
      <c r="BN762" s="149" t="e">
        <f t="shared" si="437"/>
        <v>#DIV/0!</v>
      </c>
      <c r="BO762" s="149" t="e">
        <f t="shared" si="438"/>
        <v>#DIV/0!</v>
      </c>
      <c r="BP762" s="149" t="e">
        <f t="shared" si="439"/>
        <v>#DIV/0!</v>
      </c>
      <c r="BQ762" s="149" t="e">
        <f t="shared" si="440"/>
        <v>#DIV/0!</v>
      </c>
      <c r="BR762" s="149" t="e">
        <f t="shared" si="441"/>
        <v>#DIV/0!</v>
      </c>
      <c r="BS762" s="148">
        <f t="shared" si="442"/>
        <v>0</v>
      </c>
      <c r="BT762" s="150"/>
      <c r="BU762" s="150" t="e">
        <f>VLOOKUP(I762,Lists!$D$2:$D$19,1,FALSE)</f>
        <v>#N/A</v>
      </c>
      <c r="BV762" s="150" t="e">
        <f>VLOOKUP($I762,Blends!$B$2:$B$115,1,FALSE)</f>
        <v>#N/A</v>
      </c>
      <c r="BW762" s="150"/>
      <c r="BX762" s="151">
        <f>ROUND(IF($I762="Other HFC Blend",(AA762*$L762*SUMIF(Lists!$E$2:$E$133,'Quarterly Information'!$K762,Exchange_Value)+AA762*$N762*SUMIF(Lists!$E$2:$E$133,'Quarterly Information'!$M762,Exchange_Value)+AA762*$P762*SUMIF(Lists!$E$2:$E$133,'Quarterly Information'!$O762,Exchange_Value)+AA762*$R762*SUMIF(Lists!$E$2:$E$133,'Quarterly Information'!$Q762,Exchange_Value)+AA762*$T762*SUMIF(Lists!$E$2:$E$133,'Quarterly Information'!$S762,Exchange_Value))/1000,AA762*SUMIF(Lists!$E$2:$E$133,$I762,Exchange_Value)/1000),1)</f>
        <v>0</v>
      </c>
      <c r="BY762" s="151">
        <f>ROUND(IF($I762="Other HFC Blend",(AB762*$L762*SUMIF(Lists!$E$2:$E$133,'Quarterly Information'!$K762,Exchange_Value)+AB762*$N762*SUMIF(Lists!$E$2:$E$133,'Quarterly Information'!$M762,Exchange_Value)+AB762*$P762*SUMIF(Lists!$E$2:$E$133,'Quarterly Information'!$O762,Exchange_Value)+AB762*$R762*SUMIF(Lists!$E$2:$E$133,'Quarterly Information'!$Q762,Exchange_Value)+AB762*$T762*SUMIF(Lists!$E$2:$E$133,'Quarterly Information'!$S762,Exchange_Value))/1000,AB762*SUMIF(Lists!$E$2:$E$133,$I762,Exchange_Value)/1000),1)</f>
        <v>0</v>
      </c>
      <c r="BZ762" s="151">
        <f>ROUND(IF($I762="Other HFC Blend",(AC762*$L762*SUMIF(Lists!$E$2:$E$133,'Quarterly Information'!$K762,Exchange_Value)+AC762*$N762*SUMIF(Lists!$E$2:$E$133,'Quarterly Information'!$M762,Exchange_Value)+AC762*$P762*SUMIF(Lists!$E$2:$E$133,'Quarterly Information'!$O762,Exchange_Value)+AC762*$R762*SUMIF(Lists!$E$2:$E$133,'Quarterly Information'!$Q762,Exchange_Value)+AC762*$T762*SUMIF(Lists!$E$2:$E$133,'Quarterly Information'!$S762,Exchange_Value))/1000,AC762*SUMIF(Lists!$E$2:$E$133,$I762,Exchange_Value)/1000),1)</f>
        <v>0</v>
      </c>
      <c r="CA762" s="151">
        <f>ROUND(IF($I762="Other HFC Blend",(AD762*$L762*SUMIF(Lists!$E$2:$E$133,'Quarterly Information'!$K762,Exchange_Value)+AD762*$N762*SUMIF(Lists!$E$2:$E$133,'Quarterly Information'!$M762,Exchange_Value)+AD762*$P762*SUMIF(Lists!$E$2:$E$133,'Quarterly Information'!$O762,Exchange_Value)+AD762*$R762*SUMIF(Lists!$E$2:$E$133,'Quarterly Information'!$Q762,Exchange_Value)+AD762*$T762*SUMIF(Lists!$E$2:$E$133,'Quarterly Information'!$S762,Exchange_Value))/1000,AD762*SUMIF(Lists!$E$2:$E$133,$I762,Exchange_Value)/1000),1)</f>
        <v>0</v>
      </c>
      <c r="CB762" s="151">
        <f>ROUND(IF($I762="Other HFC Blend",(AE762*$L762*SUMIF(Lists!$E$2:$E$133,'Quarterly Information'!$K762,Exchange_Value)+AE762*$N762*SUMIF(Lists!$E$2:$E$133,'Quarterly Information'!$M762,Exchange_Value)+AE762*$P762*SUMIF(Lists!$E$2:$E$133,'Quarterly Information'!$O762,Exchange_Value)+AE762*$R762*SUMIF(Lists!$E$2:$E$133,'Quarterly Information'!$Q762,Exchange_Value)+AE762*$T762*SUMIF(Lists!$E$2:$E$133,'Quarterly Information'!$S762,Exchange_Value))/1000,AE762*SUMIF(Lists!$E$2:$E$133,$I762,Exchange_Value)/1000),1)</f>
        <v>0</v>
      </c>
      <c r="CC762" s="151">
        <f>ROUND(IF($I762="Other HFC Blend",(AF762*$L762*SUMIF(Lists!$E$2:$E$133,'Quarterly Information'!$K762,Exchange_Value)+AF762*$N762*SUMIF(Lists!$E$2:$E$133,'Quarterly Information'!$M762,Exchange_Value)+AF762*$P762*SUMIF(Lists!$E$2:$E$133,'Quarterly Information'!$O762,Exchange_Value)+AF762*$R762*SUMIF(Lists!$E$2:$E$133,'Quarterly Information'!$Q762,Exchange_Value)+AF762*$T762*SUMIF(Lists!$E$2:$E$133,'Quarterly Information'!$S762,Exchange_Value))/1000,AF762*SUMIF(Lists!$E$2:$E$133,$I762,Exchange_Value)/1000),1)</f>
        <v>0</v>
      </c>
    </row>
    <row r="763" spans="1:81" ht="14.1">
      <c r="A763" s="18">
        <v>721</v>
      </c>
      <c r="B763" s="46" t="str">
        <f t="shared" si="443"/>
        <v/>
      </c>
      <c r="C763" s="72"/>
      <c r="D763" s="47"/>
      <c r="E763" s="81"/>
      <c r="F763" s="48"/>
      <c r="G763" s="49"/>
      <c r="H763" s="50"/>
      <c r="I763" s="48"/>
      <c r="J763" s="104"/>
      <c r="K763" s="109"/>
      <c r="L763" s="51"/>
      <c r="M763" s="48"/>
      <c r="N763" s="51"/>
      <c r="O763" s="48"/>
      <c r="P763" s="51"/>
      <c r="Q763" s="69"/>
      <c r="R763" s="51"/>
      <c r="S763" s="69"/>
      <c r="T763" s="110"/>
      <c r="U763" s="107"/>
      <c r="V763" s="48"/>
      <c r="W763" s="52"/>
      <c r="X763" s="48"/>
      <c r="Y763" s="116"/>
      <c r="Z763" s="133"/>
      <c r="AA763" s="131"/>
      <c r="AB763" s="76"/>
      <c r="AC763" s="76"/>
      <c r="AD763" s="76"/>
      <c r="AE763" s="76"/>
      <c r="AF763" s="76"/>
      <c r="AG763" s="145"/>
      <c r="AH763"/>
      <c r="AI763" s="148">
        <f t="shared" si="407"/>
        <v>0</v>
      </c>
      <c r="AJ763" s="148">
        <f t="shared" si="408"/>
        <v>0</v>
      </c>
      <c r="AK763" s="148">
        <f t="shared" si="409"/>
        <v>0</v>
      </c>
      <c r="AL763" s="148">
        <f t="shared" si="410"/>
        <v>0</v>
      </c>
      <c r="AM763" s="148">
        <f t="shared" si="411"/>
        <v>0</v>
      </c>
      <c r="AN763" s="148">
        <f t="shared" si="412"/>
        <v>0</v>
      </c>
      <c r="AO763" s="150"/>
      <c r="AP763" s="149" t="e">
        <f t="shared" si="413"/>
        <v>#DIV/0!</v>
      </c>
      <c r="AQ763" s="149" t="e">
        <f t="shared" si="414"/>
        <v>#DIV/0!</v>
      </c>
      <c r="AR763" s="149" t="e">
        <f t="shared" si="415"/>
        <v>#DIV/0!</v>
      </c>
      <c r="AS763" s="149" t="e">
        <f t="shared" si="416"/>
        <v>#DIV/0!</v>
      </c>
      <c r="AT763" s="149" t="e">
        <f t="shared" si="417"/>
        <v>#DIV/0!</v>
      </c>
      <c r="AU763" s="148">
        <f t="shared" si="418"/>
        <v>0</v>
      </c>
      <c r="AV763" s="149" t="e">
        <f t="shared" si="419"/>
        <v>#DIV/0!</v>
      </c>
      <c r="AW763" s="149" t="e">
        <f t="shared" si="420"/>
        <v>#DIV/0!</v>
      </c>
      <c r="AX763" s="149" t="e">
        <f t="shared" si="421"/>
        <v>#DIV/0!</v>
      </c>
      <c r="AY763" s="149" t="e">
        <f t="shared" si="422"/>
        <v>#DIV/0!</v>
      </c>
      <c r="AZ763" s="149" t="e">
        <f t="shared" si="423"/>
        <v>#DIV/0!</v>
      </c>
      <c r="BA763" s="148">
        <f t="shared" si="424"/>
        <v>0</v>
      </c>
      <c r="BB763" s="149" t="e">
        <f t="shared" si="425"/>
        <v>#DIV/0!</v>
      </c>
      <c r="BC763" s="149" t="e">
        <f t="shared" si="426"/>
        <v>#DIV/0!</v>
      </c>
      <c r="BD763" s="149" t="e">
        <f t="shared" si="427"/>
        <v>#DIV/0!</v>
      </c>
      <c r="BE763" s="149" t="e">
        <f t="shared" si="428"/>
        <v>#DIV/0!</v>
      </c>
      <c r="BF763" s="149" t="e">
        <f t="shared" si="429"/>
        <v>#DIV/0!</v>
      </c>
      <c r="BG763" s="148">
        <f t="shared" si="430"/>
        <v>0</v>
      </c>
      <c r="BH763" s="149" t="e">
        <f t="shared" si="431"/>
        <v>#DIV/0!</v>
      </c>
      <c r="BI763" s="149" t="e">
        <f t="shared" si="432"/>
        <v>#DIV/0!</v>
      </c>
      <c r="BJ763" s="149" t="e">
        <f t="shared" si="433"/>
        <v>#DIV/0!</v>
      </c>
      <c r="BK763" s="149" t="e">
        <f t="shared" si="434"/>
        <v>#DIV/0!</v>
      </c>
      <c r="BL763" s="149" t="e">
        <f t="shared" si="435"/>
        <v>#DIV/0!</v>
      </c>
      <c r="BM763" s="148">
        <f t="shared" si="436"/>
        <v>0</v>
      </c>
      <c r="BN763" s="149" t="e">
        <f t="shared" si="437"/>
        <v>#DIV/0!</v>
      </c>
      <c r="BO763" s="149" t="e">
        <f t="shared" si="438"/>
        <v>#DIV/0!</v>
      </c>
      <c r="BP763" s="149" t="e">
        <f t="shared" si="439"/>
        <v>#DIV/0!</v>
      </c>
      <c r="BQ763" s="149" t="e">
        <f t="shared" si="440"/>
        <v>#DIV/0!</v>
      </c>
      <c r="BR763" s="149" t="e">
        <f t="shared" si="441"/>
        <v>#DIV/0!</v>
      </c>
      <c r="BS763" s="148">
        <f t="shared" si="442"/>
        <v>0</v>
      </c>
      <c r="BT763" s="150"/>
      <c r="BU763" s="150" t="e">
        <f>VLOOKUP(I763,Lists!$D$2:$D$19,1,FALSE)</f>
        <v>#N/A</v>
      </c>
      <c r="BV763" s="150" t="e">
        <f>VLOOKUP($I763,Blends!$B$2:$B$115,1,FALSE)</f>
        <v>#N/A</v>
      </c>
      <c r="BW763" s="150"/>
      <c r="BX763" s="151">
        <f>ROUND(IF($I763="Other HFC Blend",(AA763*$L763*SUMIF(Lists!$E$2:$E$133,'Quarterly Information'!$K763,Exchange_Value)+AA763*$N763*SUMIF(Lists!$E$2:$E$133,'Quarterly Information'!$M763,Exchange_Value)+AA763*$P763*SUMIF(Lists!$E$2:$E$133,'Quarterly Information'!$O763,Exchange_Value)+AA763*$R763*SUMIF(Lists!$E$2:$E$133,'Quarterly Information'!$Q763,Exchange_Value)+AA763*$T763*SUMIF(Lists!$E$2:$E$133,'Quarterly Information'!$S763,Exchange_Value))/1000,AA763*SUMIF(Lists!$E$2:$E$133,$I763,Exchange_Value)/1000),1)</f>
        <v>0</v>
      </c>
      <c r="BY763" s="151">
        <f>ROUND(IF($I763="Other HFC Blend",(AB763*$L763*SUMIF(Lists!$E$2:$E$133,'Quarterly Information'!$K763,Exchange_Value)+AB763*$N763*SUMIF(Lists!$E$2:$E$133,'Quarterly Information'!$M763,Exchange_Value)+AB763*$P763*SUMIF(Lists!$E$2:$E$133,'Quarterly Information'!$O763,Exchange_Value)+AB763*$R763*SUMIF(Lists!$E$2:$E$133,'Quarterly Information'!$Q763,Exchange_Value)+AB763*$T763*SUMIF(Lists!$E$2:$E$133,'Quarterly Information'!$S763,Exchange_Value))/1000,AB763*SUMIF(Lists!$E$2:$E$133,$I763,Exchange_Value)/1000),1)</f>
        <v>0</v>
      </c>
      <c r="BZ763" s="151">
        <f>ROUND(IF($I763="Other HFC Blend",(AC763*$L763*SUMIF(Lists!$E$2:$E$133,'Quarterly Information'!$K763,Exchange_Value)+AC763*$N763*SUMIF(Lists!$E$2:$E$133,'Quarterly Information'!$M763,Exchange_Value)+AC763*$P763*SUMIF(Lists!$E$2:$E$133,'Quarterly Information'!$O763,Exchange_Value)+AC763*$R763*SUMIF(Lists!$E$2:$E$133,'Quarterly Information'!$Q763,Exchange_Value)+AC763*$T763*SUMIF(Lists!$E$2:$E$133,'Quarterly Information'!$S763,Exchange_Value))/1000,AC763*SUMIF(Lists!$E$2:$E$133,$I763,Exchange_Value)/1000),1)</f>
        <v>0</v>
      </c>
      <c r="CA763" s="151">
        <f>ROUND(IF($I763="Other HFC Blend",(AD763*$L763*SUMIF(Lists!$E$2:$E$133,'Quarterly Information'!$K763,Exchange_Value)+AD763*$N763*SUMIF(Lists!$E$2:$E$133,'Quarterly Information'!$M763,Exchange_Value)+AD763*$P763*SUMIF(Lists!$E$2:$E$133,'Quarterly Information'!$O763,Exchange_Value)+AD763*$R763*SUMIF(Lists!$E$2:$E$133,'Quarterly Information'!$Q763,Exchange_Value)+AD763*$T763*SUMIF(Lists!$E$2:$E$133,'Quarterly Information'!$S763,Exchange_Value))/1000,AD763*SUMIF(Lists!$E$2:$E$133,$I763,Exchange_Value)/1000),1)</f>
        <v>0</v>
      </c>
      <c r="CB763" s="151">
        <f>ROUND(IF($I763="Other HFC Blend",(AE763*$L763*SUMIF(Lists!$E$2:$E$133,'Quarterly Information'!$K763,Exchange_Value)+AE763*$N763*SUMIF(Lists!$E$2:$E$133,'Quarterly Information'!$M763,Exchange_Value)+AE763*$P763*SUMIF(Lists!$E$2:$E$133,'Quarterly Information'!$O763,Exchange_Value)+AE763*$R763*SUMIF(Lists!$E$2:$E$133,'Quarterly Information'!$Q763,Exchange_Value)+AE763*$T763*SUMIF(Lists!$E$2:$E$133,'Quarterly Information'!$S763,Exchange_Value))/1000,AE763*SUMIF(Lists!$E$2:$E$133,$I763,Exchange_Value)/1000),1)</f>
        <v>0</v>
      </c>
      <c r="CC763" s="151">
        <f>ROUND(IF($I763="Other HFC Blend",(AF763*$L763*SUMIF(Lists!$E$2:$E$133,'Quarterly Information'!$K763,Exchange_Value)+AF763*$N763*SUMIF(Lists!$E$2:$E$133,'Quarterly Information'!$M763,Exchange_Value)+AF763*$P763*SUMIF(Lists!$E$2:$E$133,'Quarterly Information'!$O763,Exchange_Value)+AF763*$R763*SUMIF(Lists!$E$2:$E$133,'Quarterly Information'!$Q763,Exchange_Value)+AF763*$T763*SUMIF(Lists!$E$2:$E$133,'Quarterly Information'!$S763,Exchange_Value))/1000,AF763*SUMIF(Lists!$E$2:$E$133,$I763,Exchange_Value)/1000),1)</f>
        <v>0</v>
      </c>
    </row>
    <row r="764" spans="1:81" ht="14.1">
      <c r="A764" s="18">
        <v>722</v>
      </c>
      <c r="B764" s="46" t="str">
        <f t="shared" si="443"/>
        <v/>
      </c>
      <c r="C764" s="72"/>
      <c r="D764" s="47"/>
      <c r="E764" s="81"/>
      <c r="F764" s="48"/>
      <c r="G764" s="49"/>
      <c r="H764" s="50"/>
      <c r="I764" s="48"/>
      <c r="J764" s="104"/>
      <c r="K764" s="109"/>
      <c r="L764" s="51"/>
      <c r="M764" s="48"/>
      <c r="N764" s="51"/>
      <c r="O764" s="48"/>
      <c r="P764" s="51"/>
      <c r="Q764" s="69"/>
      <c r="R764" s="51"/>
      <c r="S764" s="69"/>
      <c r="T764" s="110"/>
      <c r="U764" s="107"/>
      <c r="V764" s="48"/>
      <c r="W764" s="52"/>
      <c r="X764" s="48"/>
      <c r="Y764" s="116"/>
      <c r="Z764" s="133"/>
      <c r="AA764" s="131"/>
      <c r="AB764" s="76"/>
      <c r="AC764" s="76"/>
      <c r="AD764" s="76"/>
      <c r="AE764" s="76"/>
      <c r="AF764" s="76"/>
      <c r="AG764" s="145"/>
      <c r="AH764"/>
      <c r="AI764" s="148">
        <f t="shared" si="407"/>
        <v>0</v>
      </c>
      <c r="AJ764" s="148">
        <f t="shared" si="408"/>
        <v>0</v>
      </c>
      <c r="AK764" s="148">
        <f t="shared" si="409"/>
        <v>0</v>
      </c>
      <c r="AL764" s="148">
        <f t="shared" si="410"/>
        <v>0</v>
      </c>
      <c r="AM764" s="148">
        <f t="shared" si="411"/>
        <v>0</v>
      </c>
      <c r="AN764" s="148">
        <f t="shared" si="412"/>
        <v>0</v>
      </c>
      <c r="AO764" s="150"/>
      <c r="AP764" s="149" t="e">
        <f t="shared" si="413"/>
        <v>#DIV/0!</v>
      </c>
      <c r="AQ764" s="149" t="e">
        <f t="shared" si="414"/>
        <v>#DIV/0!</v>
      </c>
      <c r="AR764" s="149" t="e">
        <f t="shared" si="415"/>
        <v>#DIV/0!</v>
      </c>
      <c r="AS764" s="149" t="e">
        <f t="shared" si="416"/>
        <v>#DIV/0!</v>
      </c>
      <c r="AT764" s="149" t="e">
        <f t="shared" si="417"/>
        <v>#DIV/0!</v>
      </c>
      <c r="AU764" s="148">
        <f t="shared" si="418"/>
        <v>0</v>
      </c>
      <c r="AV764" s="149" t="e">
        <f t="shared" si="419"/>
        <v>#DIV/0!</v>
      </c>
      <c r="AW764" s="149" t="e">
        <f t="shared" si="420"/>
        <v>#DIV/0!</v>
      </c>
      <c r="AX764" s="149" t="e">
        <f t="shared" si="421"/>
        <v>#DIV/0!</v>
      </c>
      <c r="AY764" s="149" t="e">
        <f t="shared" si="422"/>
        <v>#DIV/0!</v>
      </c>
      <c r="AZ764" s="149" t="e">
        <f t="shared" si="423"/>
        <v>#DIV/0!</v>
      </c>
      <c r="BA764" s="148">
        <f t="shared" si="424"/>
        <v>0</v>
      </c>
      <c r="BB764" s="149" t="e">
        <f t="shared" si="425"/>
        <v>#DIV/0!</v>
      </c>
      <c r="BC764" s="149" t="e">
        <f t="shared" si="426"/>
        <v>#DIV/0!</v>
      </c>
      <c r="BD764" s="149" t="e">
        <f t="shared" si="427"/>
        <v>#DIV/0!</v>
      </c>
      <c r="BE764" s="149" t="e">
        <f t="shared" si="428"/>
        <v>#DIV/0!</v>
      </c>
      <c r="BF764" s="149" t="e">
        <f t="shared" si="429"/>
        <v>#DIV/0!</v>
      </c>
      <c r="BG764" s="148">
        <f t="shared" si="430"/>
        <v>0</v>
      </c>
      <c r="BH764" s="149" t="e">
        <f t="shared" si="431"/>
        <v>#DIV/0!</v>
      </c>
      <c r="BI764" s="149" t="e">
        <f t="shared" si="432"/>
        <v>#DIV/0!</v>
      </c>
      <c r="BJ764" s="149" t="e">
        <f t="shared" si="433"/>
        <v>#DIV/0!</v>
      </c>
      <c r="BK764" s="149" t="e">
        <f t="shared" si="434"/>
        <v>#DIV/0!</v>
      </c>
      <c r="BL764" s="149" t="e">
        <f t="shared" si="435"/>
        <v>#DIV/0!</v>
      </c>
      <c r="BM764" s="148">
        <f t="shared" si="436"/>
        <v>0</v>
      </c>
      <c r="BN764" s="149" t="e">
        <f t="shared" si="437"/>
        <v>#DIV/0!</v>
      </c>
      <c r="BO764" s="149" t="e">
        <f t="shared" si="438"/>
        <v>#DIV/0!</v>
      </c>
      <c r="BP764" s="149" t="e">
        <f t="shared" si="439"/>
        <v>#DIV/0!</v>
      </c>
      <c r="BQ764" s="149" t="e">
        <f t="shared" si="440"/>
        <v>#DIV/0!</v>
      </c>
      <c r="BR764" s="149" t="e">
        <f t="shared" si="441"/>
        <v>#DIV/0!</v>
      </c>
      <c r="BS764" s="148">
        <f t="shared" si="442"/>
        <v>0</v>
      </c>
      <c r="BT764" s="150"/>
      <c r="BU764" s="150" t="e">
        <f>VLOOKUP(I764,Lists!$D$2:$D$19,1,FALSE)</f>
        <v>#N/A</v>
      </c>
      <c r="BV764" s="150" t="e">
        <f>VLOOKUP($I764,Blends!$B$2:$B$115,1,FALSE)</f>
        <v>#N/A</v>
      </c>
      <c r="BW764" s="150"/>
      <c r="BX764" s="151">
        <f>ROUND(IF($I764="Other HFC Blend",(AA764*$L764*SUMIF(Lists!$E$2:$E$133,'Quarterly Information'!$K764,Exchange_Value)+AA764*$N764*SUMIF(Lists!$E$2:$E$133,'Quarterly Information'!$M764,Exchange_Value)+AA764*$P764*SUMIF(Lists!$E$2:$E$133,'Quarterly Information'!$O764,Exchange_Value)+AA764*$R764*SUMIF(Lists!$E$2:$E$133,'Quarterly Information'!$Q764,Exchange_Value)+AA764*$T764*SUMIF(Lists!$E$2:$E$133,'Quarterly Information'!$S764,Exchange_Value))/1000,AA764*SUMIF(Lists!$E$2:$E$133,$I764,Exchange_Value)/1000),1)</f>
        <v>0</v>
      </c>
      <c r="BY764" s="151">
        <f>ROUND(IF($I764="Other HFC Blend",(AB764*$L764*SUMIF(Lists!$E$2:$E$133,'Quarterly Information'!$K764,Exchange_Value)+AB764*$N764*SUMIF(Lists!$E$2:$E$133,'Quarterly Information'!$M764,Exchange_Value)+AB764*$P764*SUMIF(Lists!$E$2:$E$133,'Quarterly Information'!$O764,Exchange_Value)+AB764*$R764*SUMIF(Lists!$E$2:$E$133,'Quarterly Information'!$Q764,Exchange_Value)+AB764*$T764*SUMIF(Lists!$E$2:$E$133,'Quarterly Information'!$S764,Exchange_Value))/1000,AB764*SUMIF(Lists!$E$2:$E$133,$I764,Exchange_Value)/1000),1)</f>
        <v>0</v>
      </c>
      <c r="BZ764" s="151">
        <f>ROUND(IF($I764="Other HFC Blend",(AC764*$L764*SUMIF(Lists!$E$2:$E$133,'Quarterly Information'!$K764,Exchange_Value)+AC764*$N764*SUMIF(Lists!$E$2:$E$133,'Quarterly Information'!$M764,Exchange_Value)+AC764*$P764*SUMIF(Lists!$E$2:$E$133,'Quarterly Information'!$O764,Exchange_Value)+AC764*$R764*SUMIF(Lists!$E$2:$E$133,'Quarterly Information'!$Q764,Exchange_Value)+AC764*$T764*SUMIF(Lists!$E$2:$E$133,'Quarterly Information'!$S764,Exchange_Value))/1000,AC764*SUMIF(Lists!$E$2:$E$133,$I764,Exchange_Value)/1000),1)</f>
        <v>0</v>
      </c>
      <c r="CA764" s="151">
        <f>ROUND(IF($I764="Other HFC Blend",(AD764*$L764*SUMIF(Lists!$E$2:$E$133,'Quarterly Information'!$K764,Exchange_Value)+AD764*$N764*SUMIF(Lists!$E$2:$E$133,'Quarterly Information'!$M764,Exchange_Value)+AD764*$P764*SUMIF(Lists!$E$2:$E$133,'Quarterly Information'!$O764,Exchange_Value)+AD764*$R764*SUMIF(Lists!$E$2:$E$133,'Quarterly Information'!$Q764,Exchange_Value)+AD764*$T764*SUMIF(Lists!$E$2:$E$133,'Quarterly Information'!$S764,Exchange_Value))/1000,AD764*SUMIF(Lists!$E$2:$E$133,$I764,Exchange_Value)/1000),1)</f>
        <v>0</v>
      </c>
      <c r="CB764" s="151">
        <f>ROUND(IF($I764="Other HFC Blend",(AE764*$L764*SUMIF(Lists!$E$2:$E$133,'Quarterly Information'!$K764,Exchange_Value)+AE764*$N764*SUMIF(Lists!$E$2:$E$133,'Quarterly Information'!$M764,Exchange_Value)+AE764*$P764*SUMIF(Lists!$E$2:$E$133,'Quarterly Information'!$O764,Exchange_Value)+AE764*$R764*SUMIF(Lists!$E$2:$E$133,'Quarterly Information'!$Q764,Exchange_Value)+AE764*$T764*SUMIF(Lists!$E$2:$E$133,'Quarterly Information'!$S764,Exchange_Value))/1000,AE764*SUMIF(Lists!$E$2:$E$133,$I764,Exchange_Value)/1000),1)</f>
        <v>0</v>
      </c>
      <c r="CC764" s="151">
        <f>ROUND(IF($I764="Other HFC Blend",(AF764*$L764*SUMIF(Lists!$E$2:$E$133,'Quarterly Information'!$K764,Exchange_Value)+AF764*$N764*SUMIF(Lists!$E$2:$E$133,'Quarterly Information'!$M764,Exchange_Value)+AF764*$P764*SUMIF(Lists!$E$2:$E$133,'Quarterly Information'!$O764,Exchange_Value)+AF764*$R764*SUMIF(Lists!$E$2:$E$133,'Quarterly Information'!$Q764,Exchange_Value)+AF764*$T764*SUMIF(Lists!$E$2:$E$133,'Quarterly Information'!$S764,Exchange_Value))/1000,AF764*SUMIF(Lists!$E$2:$E$133,$I764,Exchange_Value)/1000),1)</f>
        <v>0</v>
      </c>
    </row>
    <row r="765" spans="1:81" ht="14.1">
      <c r="A765" s="18">
        <v>723</v>
      </c>
      <c r="B765" s="46" t="str">
        <f t="shared" si="443"/>
        <v/>
      </c>
      <c r="C765" s="72"/>
      <c r="D765" s="47"/>
      <c r="E765" s="81"/>
      <c r="F765" s="48"/>
      <c r="G765" s="49"/>
      <c r="H765" s="50"/>
      <c r="I765" s="48"/>
      <c r="J765" s="104"/>
      <c r="K765" s="109"/>
      <c r="L765" s="51"/>
      <c r="M765" s="48"/>
      <c r="N765" s="51"/>
      <c r="O765" s="48"/>
      <c r="P765" s="51"/>
      <c r="Q765" s="69"/>
      <c r="R765" s="51"/>
      <c r="S765" s="69"/>
      <c r="T765" s="110"/>
      <c r="U765" s="107"/>
      <c r="V765" s="48"/>
      <c r="W765" s="52"/>
      <c r="X765" s="48"/>
      <c r="Y765" s="116"/>
      <c r="Z765" s="133"/>
      <c r="AA765" s="131"/>
      <c r="AB765" s="76"/>
      <c r="AC765" s="76"/>
      <c r="AD765" s="76"/>
      <c r="AE765" s="76"/>
      <c r="AF765" s="76"/>
      <c r="AG765" s="145"/>
      <c r="AH765"/>
      <c r="AI765" s="148">
        <f t="shared" si="407"/>
        <v>0</v>
      </c>
      <c r="AJ765" s="148">
        <f t="shared" si="408"/>
        <v>0</v>
      </c>
      <c r="AK765" s="148">
        <f t="shared" si="409"/>
        <v>0</v>
      </c>
      <c r="AL765" s="148">
        <f t="shared" si="410"/>
        <v>0</v>
      </c>
      <c r="AM765" s="148">
        <f t="shared" si="411"/>
        <v>0</v>
      </c>
      <c r="AN765" s="148">
        <f t="shared" si="412"/>
        <v>0</v>
      </c>
      <c r="AO765" s="150"/>
      <c r="AP765" s="149" t="e">
        <f t="shared" si="413"/>
        <v>#DIV/0!</v>
      </c>
      <c r="AQ765" s="149" t="e">
        <f t="shared" si="414"/>
        <v>#DIV/0!</v>
      </c>
      <c r="AR765" s="149" t="e">
        <f t="shared" si="415"/>
        <v>#DIV/0!</v>
      </c>
      <c r="AS765" s="149" t="e">
        <f t="shared" si="416"/>
        <v>#DIV/0!</v>
      </c>
      <c r="AT765" s="149" t="e">
        <f t="shared" si="417"/>
        <v>#DIV/0!</v>
      </c>
      <c r="AU765" s="148">
        <f t="shared" si="418"/>
        <v>0</v>
      </c>
      <c r="AV765" s="149" t="e">
        <f t="shared" si="419"/>
        <v>#DIV/0!</v>
      </c>
      <c r="AW765" s="149" t="e">
        <f t="shared" si="420"/>
        <v>#DIV/0!</v>
      </c>
      <c r="AX765" s="149" t="e">
        <f t="shared" si="421"/>
        <v>#DIV/0!</v>
      </c>
      <c r="AY765" s="149" t="e">
        <f t="shared" si="422"/>
        <v>#DIV/0!</v>
      </c>
      <c r="AZ765" s="149" t="e">
        <f t="shared" si="423"/>
        <v>#DIV/0!</v>
      </c>
      <c r="BA765" s="148">
        <f t="shared" si="424"/>
        <v>0</v>
      </c>
      <c r="BB765" s="149" t="e">
        <f t="shared" si="425"/>
        <v>#DIV/0!</v>
      </c>
      <c r="BC765" s="149" t="e">
        <f t="shared" si="426"/>
        <v>#DIV/0!</v>
      </c>
      <c r="BD765" s="149" t="e">
        <f t="shared" si="427"/>
        <v>#DIV/0!</v>
      </c>
      <c r="BE765" s="149" t="e">
        <f t="shared" si="428"/>
        <v>#DIV/0!</v>
      </c>
      <c r="BF765" s="149" t="e">
        <f t="shared" si="429"/>
        <v>#DIV/0!</v>
      </c>
      <c r="BG765" s="148">
        <f t="shared" si="430"/>
        <v>0</v>
      </c>
      <c r="BH765" s="149" t="e">
        <f t="shared" si="431"/>
        <v>#DIV/0!</v>
      </c>
      <c r="BI765" s="149" t="e">
        <f t="shared" si="432"/>
        <v>#DIV/0!</v>
      </c>
      <c r="BJ765" s="149" t="e">
        <f t="shared" si="433"/>
        <v>#DIV/0!</v>
      </c>
      <c r="BK765" s="149" t="e">
        <f t="shared" si="434"/>
        <v>#DIV/0!</v>
      </c>
      <c r="BL765" s="149" t="e">
        <f t="shared" si="435"/>
        <v>#DIV/0!</v>
      </c>
      <c r="BM765" s="148">
        <f t="shared" si="436"/>
        <v>0</v>
      </c>
      <c r="BN765" s="149" t="e">
        <f t="shared" si="437"/>
        <v>#DIV/0!</v>
      </c>
      <c r="BO765" s="149" t="e">
        <f t="shared" si="438"/>
        <v>#DIV/0!</v>
      </c>
      <c r="BP765" s="149" t="e">
        <f t="shared" si="439"/>
        <v>#DIV/0!</v>
      </c>
      <c r="BQ765" s="149" t="e">
        <f t="shared" si="440"/>
        <v>#DIV/0!</v>
      </c>
      <c r="BR765" s="149" t="e">
        <f t="shared" si="441"/>
        <v>#DIV/0!</v>
      </c>
      <c r="BS765" s="148">
        <f t="shared" si="442"/>
        <v>0</v>
      </c>
      <c r="BT765" s="150"/>
      <c r="BU765" s="150" t="e">
        <f>VLOOKUP(I765,Lists!$D$2:$D$19,1,FALSE)</f>
        <v>#N/A</v>
      </c>
      <c r="BV765" s="150" t="e">
        <f>VLOOKUP($I765,Blends!$B$2:$B$115,1,FALSE)</f>
        <v>#N/A</v>
      </c>
      <c r="BW765" s="150"/>
      <c r="BX765" s="151">
        <f>ROUND(IF($I765="Other HFC Blend",(AA765*$L765*SUMIF(Lists!$E$2:$E$133,'Quarterly Information'!$K765,Exchange_Value)+AA765*$N765*SUMIF(Lists!$E$2:$E$133,'Quarterly Information'!$M765,Exchange_Value)+AA765*$P765*SUMIF(Lists!$E$2:$E$133,'Quarterly Information'!$O765,Exchange_Value)+AA765*$R765*SUMIF(Lists!$E$2:$E$133,'Quarterly Information'!$Q765,Exchange_Value)+AA765*$T765*SUMIF(Lists!$E$2:$E$133,'Quarterly Information'!$S765,Exchange_Value))/1000,AA765*SUMIF(Lists!$E$2:$E$133,$I765,Exchange_Value)/1000),1)</f>
        <v>0</v>
      </c>
      <c r="BY765" s="151">
        <f>ROUND(IF($I765="Other HFC Blend",(AB765*$L765*SUMIF(Lists!$E$2:$E$133,'Quarterly Information'!$K765,Exchange_Value)+AB765*$N765*SUMIF(Lists!$E$2:$E$133,'Quarterly Information'!$M765,Exchange_Value)+AB765*$P765*SUMIF(Lists!$E$2:$E$133,'Quarterly Information'!$O765,Exchange_Value)+AB765*$R765*SUMIF(Lists!$E$2:$E$133,'Quarterly Information'!$Q765,Exchange_Value)+AB765*$T765*SUMIF(Lists!$E$2:$E$133,'Quarterly Information'!$S765,Exchange_Value))/1000,AB765*SUMIF(Lists!$E$2:$E$133,$I765,Exchange_Value)/1000),1)</f>
        <v>0</v>
      </c>
      <c r="BZ765" s="151">
        <f>ROUND(IF($I765="Other HFC Blend",(AC765*$L765*SUMIF(Lists!$E$2:$E$133,'Quarterly Information'!$K765,Exchange_Value)+AC765*$N765*SUMIF(Lists!$E$2:$E$133,'Quarterly Information'!$M765,Exchange_Value)+AC765*$P765*SUMIF(Lists!$E$2:$E$133,'Quarterly Information'!$O765,Exchange_Value)+AC765*$R765*SUMIF(Lists!$E$2:$E$133,'Quarterly Information'!$Q765,Exchange_Value)+AC765*$T765*SUMIF(Lists!$E$2:$E$133,'Quarterly Information'!$S765,Exchange_Value))/1000,AC765*SUMIF(Lists!$E$2:$E$133,$I765,Exchange_Value)/1000),1)</f>
        <v>0</v>
      </c>
      <c r="CA765" s="151">
        <f>ROUND(IF($I765="Other HFC Blend",(AD765*$L765*SUMIF(Lists!$E$2:$E$133,'Quarterly Information'!$K765,Exchange_Value)+AD765*$N765*SUMIF(Lists!$E$2:$E$133,'Quarterly Information'!$M765,Exchange_Value)+AD765*$P765*SUMIF(Lists!$E$2:$E$133,'Quarterly Information'!$O765,Exchange_Value)+AD765*$R765*SUMIF(Lists!$E$2:$E$133,'Quarterly Information'!$Q765,Exchange_Value)+AD765*$T765*SUMIF(Lists!$E$2:$E$133,'Quarterly Information'!$S765,Exchange_Value))/1000,AD765*SUMIF(Lists!$E$2:$E$133,$I765,Exchange_Value)/1000),1)</f>
        <v>0</v>
      </c>
      <c r="CB765" s="151">
        <f>ROUND(IF($I765="Other HFC Blend",(AE765*$L765*SUMIF(Lists!$E$2:$E$133,'Quarterly Information'!$K765,Exchange_Value)+AE765*$N765*SUMIF(Lists!$E$2:$E$133,'Quarterly Information'!$M765,Exchange_Value)+AE765*$P765*SUMIF(Lists!$E$2:$E$133,'Quarterly Information'!$O765,Exchange_Value)+AE765*$R765*SUMIF(Lists!$E$2:$E$133,'Quarterly Information'!$Q765,Exchange_Value)+AE765*$T765*SUMIF(Lists!$E$2:$E$133,'Quarterly Information'!$S765,Exchange_Value))/1000,AE765*SUMIF(Lists!$E$2:$E$133,$I765,Exchange_Value)/1000),1)</f>
        <v>0</v>
      </c>
      <c r="CC765" s="151">
        <f>ROUND(IF($I765="Other HFC Blend",(AF765*$L765*SUMIF(Lists!$E$2:$E$133,'Quarterly Information'!$K765,Exchange_Value)+AF765*$N765*SUMIF(Lists!$E$2:$E$133,'Quarterly Information'!$M765,Exchange_Value)+AF765*$P765*SUMIF(Lists!$E$2:$E$133,'Quarterly Information'!$O765,Exchange_Value)+AF765*$R765*SUMIF(Lists!$E$2:$E$133,'Quarterly Information'!$Q765,Exchange_Value)+AF765*$T765*SUMIF(Lists!$E$2:$E$133,'Quarterly Information'!$S765,Exchange_Value))/1000,AF765*SUMIF(Lists!$E$2:$E$133,$I765,Exchange_Value)/1000),1)</f>
        <v>0</v>
      </c>
    </row>
    <row r="766" spans="1:81" ht="14.1">
      <c r="A766" s="18">
        <v>724</v>
      </c>
      <c r="B766" s="46" t="str">
        <f t="shared" si="443"/>
        <v/>
      </c>
      <c r="C766" s="72"/>
      <c r="D766" s="47"/>
      <c r="E766" s="81"/>
      <c r="F766" s="48"/>
      <c r="G766" s="49"/>
      <c r="H766" s="50"/>
      <c r="I766" s="48"/>
      <c r="J766" s="104"/>
      <c r="K766" s="109"/>
      <c r="L766" s="51"/>
      <c r="M766" s="48"/>
      <c r="N766" s="51"/>
      <c r="O766" s="48"/>
      <c r="P766" s="51"/>
      <c r="Q766" s="69"/>
      <c r="R766" s="51"/>
      <c r="S766" s="69"/>
      <c r="T766" s="110"/>
      <c r="U766" s="107"/>
      <c r="V766" s="48"/>
      <c r="W766" s="52"/>
      <c r="X766" s="48"/>
      <c r="Y766" s="116"/>
      <c r="Z766" s="133"/>
      <c r="AA766" s="131"/>
      <c r="AB766" s="76"/>
      <c r="AC766" s="76"/>
      <c r="AD766" s="76"/>
      <c r="AE766" s="76"/>
      <c r="AF766" s="76"/>
      <c r="AG766" s="145"/>
      <c r="AH766"/>
      <c r="AI766" s="148">
        <f t="shared" si="407"/>
        <v>0</v>
      </c>
      <c r="AJ766" s="148">
        <f t="shared" si="408"/>
        <v>0</v>
      </c>
      <c r="AK766" s="148">
        <f t="shared" si="409"/>
        <v>0</v>
      </c>
      <c r="AL766" s="148">
        <f t="shared" si="410"/>
        <v>0</v>
      </c>
      <c r="AM766" s="148">
        <f t="shared" si="411"/>
        <v>0</v>
      </c>
      <c r="AN766" s="148">
        <f t="shared" si="412"/>
        <v>0</v>
      </c>
      <c r="AO766" s="150"/>
      <c r="AP766" s="149" t="e">
        <f t="shared" si="413"/>
        <v>#DIV/0!</v>
      </c>
      <c r="AQ766" s="149" t="e">
        <f t="shared" si="414"/>
        <v>#DIV/0!</v>
      </c>
      <c r="AR766" s="149" t="e">
        <f t="shared" si="415"/>
        <v>#DIV/0!</v>
      </c>
      <c r="AS766" s="149" t="e">
        <f t="shared" si="416"/>
        <v>#DIV/0!</v>
      </c>
      <c r="AT766" s="149" t="e">
        <f t="shared" si="417"/>
        <v>#DIV/0!</v>
      </c>
      <c r="AU766" s="148">
        <f t="shared" si="418"/>
        <v>0</v>
      </c>
      <c r="AV766" s="149" t="e">
        <f t="shared" si="419"/>
        <v>#DIV/0!</v>
      </c>
      <c r="AW766" s="149" t="e">
        <f t="shared" si="420"/>
        <v>#DIV/0!</v>
      </c>
      <c r="AX766" s="149" t="e">
        <f t="shared" si="421"/>
        <v>#DIV/0!</v>
      </c>
      <c r="AY766" s="149" t="e">
        <f t="shared" si="422"/>
        <v>#DIV/0!</v>
      </c>
      <c r="AZ766" s="149" t="e">
        <f t="shared" si="423"/>
        <v>#DIV/0!</v>
      </c>
      <c r="BA766" s="148">
        <f t="shared" si="424"/>
        <v>0</v>
      </c>
      <c r="BB766" s="149" t="e">
        <f t="shared" si="425"/>
        <v>#DIV/0!</v>
      </c>
      <c r="BC766" s="149" t="e">
        <f t="shared" si="426"/>
        <v>#DIV/0!</v>
      </c>
      <c r="BD766" s="149" t="e">
        <f t="shared" si="427"/>
        <v>#DIV/0!</v>
      </c>
      <c r="BE766" s="149" t="e">
        <f t="shared" si="428"/>
        <v>#DIV/0!</v>
      </c>
      <c r="BF766" s="149" t="e">
        <f t="shared" si="429"/>
        <v>#DIV/0!</v>
      </c>
      <c r="BG766" s="148">
        <f t="shared" si="430"/>
        <v>0</v>
      </c>
      <c r="BH766" s="149" t="e">
        <f t="shared" si="431"/>
        <v>#DIV/0!</v>
      </c>
      <c r="BI766" s="149" t="e">
        <f t="shared" si="432"/>
        <v>#DIV/0!</v>
      </c>
      <c r="BJ766" s="149" t="e">
        <f t="shared" si="433"/>
        <v>#DIV/0!</v>
      </c>
      <c r="BK766" s="149" t="e">
        <f t="shared" si="434"/>
        <v>#DIV/0!</v>
      </c>
      <c r="BL766" s="149" t="e">
        <f t="shared" si="435"/>
        <v>#DIV/0!</v>
      </c>
      <c r="BM766" s="148">
        <f t="shared" si="436"/>
        <v>0</v>
      </c>
      <c r="BN766" s="149" t="e">
        <f t="shared" si="437"/>
        <v>#DIV/0!</v>
      </c>
      <c r="BO766" s="149" t="e">
        <f t="shared" si="438"/>
        <v>#DIV/0!</v>
      </c>
      <c r="BP766" s="149" t="e">
        <f t="shared" si="439"/>
        <v>#DIV/0!</v>
      </c>
      <c r="BQ766" s="149" t="e">
        <f t="shared" si="440"/>
        <v>#DIV/0!</v>
      </c>
      <c r="BR766" s="149" t="e">
        <f t="shared" si="441"/>
        <v>#DIV/0!</v>
      </c>
      <c r="BS766" s="148">
        <f t="shared" si="442"/>
        <v>0</v>
      </c>
      <c r="BT766" s="150"/>
      <c r="BU766" s="150" t="e">
        <f>VLOOKUP(I766,Lists!$D$2:$D$19,1,FALSE)</f>
        <v>#N/A</v>
      </c>
      <c r="BV766" s="150" t="e">
        <f>VLOOKUP($I766,Blends!$B$2:$B$115,1,FALSE)</f>
        <v>#N/A</v>
      </c>
      <c r="BW766" s="150"/>
      <c r="BX766" s="151">
        <f>ROUND(IF($I766="Other HFC Blend",(AA766*$L766*SUMIF(Lists!$E$2:$E$133,'Quarterly Information'!$K766,Exchange_Value)+AA766*$N766*SUMIF(Lists!$E$2:$E$133,'Quarterly Information'!$M766,Exchange_Value)+AA766*$P766*SUMIF(Lists!$E$2:$E$133,'Quarterly Information'!$O766,Exchange_Value)+AA766*$R766*SUMIF(Lists!$E$2:$E$133,'Quarterly Information'!$Q766,Exchange_Value)+AA766*$T766*SUMIF(Lists!$E$2:$E$133,'Quarterly Information'!$S766,Exchange_Value))/1000,AA766*SUMIF(Lists!$E$2:$E$133,$I766,Exchange_Value)/1000),1)</f>
        <v>0</v>
      </c>
      <c r="BY766" s="151">
        <f>ROUND(IF($I766="Other HFC Blend",(AB766*$L766*SUMIF(Lists!$E$2:$E$133,'Quarterly Information'!$K766,Exchange_Value)+AB766*$N766*SUMIF(Lists!$E$2:$E$133,'Quarterly Information'!$M766,Exchange_Value)+AB766*$P766*SUMIF(Lists!$E$2:$E$133,'Quarterly Information'!$O766,Exchange_Value)+AB766*$R766*SUMIF(Lists!$E$2:$E$133,'Quarterly Information'!$Q766,Exchange_Value)+AB766*$T766*SUMIF(Lists!$E$2:$E$133,'Quarterly Information'!$S766,Exchange_Value))/1000,AB766*SUMIF(Lists!$E$2:$E$133,$I766,Exchange_Value)/1000),1)</f>
        <v>0</v>
      </c>
      <c r="BZ766" s="151">
        <f>ROUND(IF($I766="Other HFC Blend",(AC766*$L766*SUMIF(Lists!$E$2:$E$133,'Quarterly Information'!$K766,Exchange_Value)+AC766*$N766*SUMIF(Lists!$E$2:$E$133,'Quarterly Information'!$M766,Exchange_Value)+AC766*$P766*SUMIF(Lists!$E$2:$E$133,'Quarterly Information'!$O766,Exchange_Value)+AC766*$R766*SUMIF(Lists!$E$2:$E$133,'Quarterly Information'!$Q766,Exchange_Value)+AC766*$T766*SUMIF(Lists!$E$2:$E$133,'Quarterly Information'!$S766,Exchange_Value))/1000,AC766*SUMIF(Lists!$E$2:$E$133,$I766,Exchange_Value)/1000),1)</f>
        <v>0</v>
      </c>
      <c r="CA766" s="151">
        <f>ROUND(IF($I766="Other HFC Blend",(AD766*$L766*SUMIF(Lists!$E$2:$E$133,'Quarterly Information'!$K766,Exchange_Value)+AD766*$N766*SUMIF(Lists!$E$2:$E$133,'Quarterly Information'!$M766,Exchange_Value)+AD766*$P766*SUMIF(Lists!$E$2:$E$133,'Quarterly Information'!$O766,Exchange_Value)+AD766*$R766*SUMIF(Lists!$E$2:$E$133,'Quarterly Information'!$Q766,Exchange_Value)+AD766*$T766*SUMIF(Lists!$E$2:$E$133,'Quarterly Information'!$S766,Exchange_Value))/1000,AD766*SUMIF(Lists!$E$2:$E$133,$I766,Exchange_Value)/1000),1)</f>
        <v>0</v>
      </c>
      <c r="CB766" s="151">
        <f>ROUND(IF($I766="Other HFC Blend",(AE766*$L766*SUMIF(Lists!$E$2:$E$133,'Quarterly Information'!$K766,Exchange_Value)+AE766*$N766*SUMIF(Lists!$E$2:$E$133,'Quarterly Information'!$M766,Exchange_Value)+AE766*$P766*SUMIF(Lists!$E$2:$E$133,'Quarterly Information'!$O766,Exchange_Value)+AE766*$R766*SUMIF(Lists!$E$2:$E$133,'Quarterly Information'!$Q766,Exchange_Value)+AE766*$T766*SUMIF(Lists!$E$2:$E$133,'Quarterly Information'!$S766,Exchange_Value))/1000,AE766*SUMIF(Lists!$E$2:$E$133,$I766,Exchange_Value)/1000),1)</f>
        <v>0</v>
      </c>
      <c r="CC766" s="151">
        <f>ROUND(IF($I766="Other HFC Blend",(AF766*$L766*SUMIF(Lists!$E$2:$E$133,'Quarterly Information'!$K766,Exchange_Value)+AF766*$N766*SUMIF(Lists!$E$2:$E$133,'Quarterly Information'!$M766,Exchange_Value)+AF766*$P766*SUMIF(Lists!$E$2:$E$133,'Quarterly Information'!$O766,Exchange_Value)+AF766*$R766*SUMIF(Lists!$E$2:$E$133,'Quarterly Information'!$Q766,Exchange_Value)+AF766*$T766*SUMIF(Lists!$E$2:$E$133,'Quarterly Information'!$S766,Exchange_Value))/1000,AF766*SUMIF(Lists!$E$2:$E$133,$I766,Exchange_Value)/1000),1)</f>
        <v>0</v>
      </c>
    </row>
    <row r="767" spans="1:81" ht="14.1">
      <c r="A767" s="18">
        <v>725</v>
      </c>
      <c r="B767" s="46" t="str">
        <f t="shared" si="443"/>
        <v/>
      </c>
      <c r="C767" s="72"/>
      <c r="D767" s="47"/>
      <c r="E767" s="81"/>
      <c r="F767" s="48"/>
      <c r="G767" s="49"/>
      <c r="H767" s="50"/>
      <c r="I767" s="48"/>
      <c r="J767" s="104"/>
      <c r="K767" s="109"/>
      <c r="L767" s="51"/>
      <c r="M767" s="48"/>
      <c r="N767" s="51"/>
      <c r="O767" s="48"/>
      <c r="P767" s="51"/>
      <c r="Q767" s="69"/>
      <c r="R767" s="51"/>
      <c r="S767" s="69"/>
      <c r="T767" s="110"/>
      <c r="U767" s="107"/>
      <c r="V767" s="48"/>
      <c r="W767" s="52"/>
      <c r="X767" s="48"/>
      <c r="Y767" s="116"/>
      <c r="Z767" s="133"/>
      <c r="AA767" s="131"/>
      <c r="AB767" s="76"/>
      <c r="AC767" s="76"/>
      <c r="AD767" s="76"/>
      <c r="AE767" s="76"/>
      <c r="AF767" s="76"/>
      <c r="AG767" s="145"/>
      <c r="AH767"/>
      <c r="AI767" s="148">
        <f t="shared" si="407"/>
        <v>0</v>
      </c>
      <c r="AJ767" s="148">
        <f t="shared" si="408"/>
        <v>0</v>
      </c>
      <c r="AK767" s="148">
        <f t="shared" si="409"/>
        <v>0</v>
      </c>
      <c r="AL767" s="148">
        <f t="shared" si="410"/>
        <v>0</v>
      </c>
      <c r="AM767" s="148">
        <f t="shared" si="411"/>
        <v>0</v>
      </c>
      <c r="AN767" s="148">
        <f t="shared" si="412"/>
        <v>0</v>
      </c>
      <c r="AO767" s="150"/>
      <c r="AP767" s="149" t="e">
        <f t="shared" si="413"/>
        <v>#DIV/0!</v>
      </c>
      <c r="AQ767" s="149" t="e">
        <f t="shared" si="414"/>
        <v>#DIV/0!</v>
      </c>
      <c r="AR767" s="149" t="e">
        <f t="shared" si="415"/>
        <v>#DIV/0!</v>
      </c>
      <c r="AS767" s="149" t="e">
        <f t="shared" si="416"/>
        <v>#DIV/0!</v>
      </c>
      <c r="AT767" s="149" t="e">
        <f t="shared" si="417"/>
        <v>#DIV/0!</v>
      </c>
      <c r="AU767" s="148">
        <f t="shared" si="418"/>
        <v>0</v>
      </c>
      <c r="AV767" s="149" t="e">
        <f t="shared" si="419"/>
        <v>#DIV/0!</v>
      </c>
      <c r="AW767" s="149" t="e">
        <f t="shared" si="420"/>
        <v>#DIV/0!</v>
      </c>
      <c r="AX767" s="149" t="e">
        <f t="shared" si="421"/>
        <v>#DIV/0!</v>
      </c>
      <c r="AY767" s="149" t="e">
        <f t="shared" si="422"/>
        <v>#DIV/0!</v>
      </c>
      <c r="AZ767" s="149" t="e">
        <f t="shared" si="423"/>
        <v>#DIV/0!</v>
      </c>
      <c r="BA767" s="148">
        <f t="shared" si="424"/>
        <v>0</v>
      </c>
      <c r="BB767" s="149" t="e">
        <f t="shared" si="425"/>
        <v>#DIV/0!</v>
      </c>
      <c r="BC767" s="149" t="e">
        <f t="shared" si="426"/>
        <v>#DIV/0!</v>
      </c>
      <c r="BD767" s="149" t="e">
        <f t="shared" si="427"/>
        <v>#DIV/0!</v>
      </c>
      <c r="BE767" s="149" t="e">
        <f t="shared" si="428"/>
        <v>#DIV/0!</v>
      </c>
      <c r="BF767" s="149" t="e">
        <f t="shared" si="429"/>
        <v>#DIV/0!</v>
      </c>
      <c r="BG767" s="148">
        <f t="shared" si="430"/>
        <v>0</v>
      </c>
      <c r="BH767" s="149" t="e">
        <f t="shared" si="431"/>
        <v>#DIV/0!</v>
      </c>
      <c r="BI767" s="149" t="e">
        <f t="shared" si="432"/>
        <v>#DIV/0!</v>
      </c>
      <c r="BJ767" s="149" t="e">
        <f t="shared" si="433"/>
        <v>#DIV/0!</v>
      </c>
      <c r="BK767" s="149" t="e">
        <f t="shared" si="434"/>
        <v>#DIV/0!</v>
      </c>
      <c r="BL767" s="149" t="e">
        <f t="shared" si="435"/>
        <v>#DIV/0!</v>
      </c>
      <c r="BM767" s="148">
        <f t="shared" si="436"/>
        <v>0</v>
      </c>
      <c r="BN767" s="149" t="e">
        <f t="shared" si="437"/>
        <v>#DIV/0!</v>
      </c>
      <c r="BO767" s="149" t="e">
        <f t="shared" si="438"/>
        <v>#DIV/0!</v>
      </c>
      <c r="BP767" s="149" t="e">
        <f t="shared" si="439"/>
        <v>#DIV/0!</v>
      </c>
      <c r="BQ767" s="149" t="e">
        <f t="shared" si="440"/>
        <v>#DIV/0!</v>
      </c>
      <c r="BR767" s="149" t="e">
        <f t="shared" si="441"/>
        <v>#DIV/0!</v>
      </c>
      <c r="BS767" s="148">
        <f t="shared" si="442"/>
        <v>0</v>
      </c>
      <c r="BT767" s="150"/>
      <c r="BU767" s="150" t="e">
        <f>VLOOKUP(I767,Lists!$D$2:$D$19,1,FALSE)</f>
        <v>#N/A</v>
      </c>
      <c r="BV767" s="150" t="e">
        <f>VLOOKUP($I767,Blends!$B$2:$B$115,1,FALSE)</f>
        <v>#N/A</v>
      </c>
      <c r="BW767" s="150"/>
      <c r="BX767" s="151">
        <f>ROUND(IF($I767="Other HFC Blend",(AA767*$L767*SUMIF(Lists!$E$2:$E$133,'Quarterly Information'!$K767,Exchange_Value)+AA767*$N767*SUMIF(Lists!$E$2:$E$133,'Quarterly Information'!$M767,Exchange_Value)+AA767*$P767*SUMIF(Lists!$E$2:$E$133,'Quarterly Information'!$O767,Exchange_Value)+AA767*$R767*SUMIF(Lists!$E$2:$E$133,'Quarterly Information'!$Q767,Exchange_Value)+AA767*$T767*SUMIF(Lists!$E$2:$E$133,'Quarterly Information'!$S767,Exchange_Value))/1000,AA767*SUMIF(Lists!$E$2:$E$133,$I767,Exchange_Value)/1000),1)</f>
        <v>0</v>
      </c>
      <c r="BY767" s="151">
        <f>ROUND(IF($I767="Other HFC Blend",(AB767*$L767*SUMIF(Lists!$E$2:$E$133,'Quarterly Information'!$K767,Exchange_Value)+AB767*$N767*SUMIF(Lists!$E$2:$E$133,'Quarterly Information'!$M767,Exchange_Value)+AB767*$P767*SUMIF(Lists!$E$2:$E$133,'Quarterly Information'!$O767,Exchange_Value)+AB767*$R767*SUMIF(Lists!$E$2:$E$133,'Quarterly Information'!$Q767,Exchange_Value)+AB767*$T767*SUMIF(Lists!$E$2:$E$133,'Quarterly Information'!$S767,Exchange_Value))/1000,AB767*SUMIF(Lists!$E$2:$E$133,$I767,Exchange_Value)/1000),1)</f>
        <v>0</v>
      </c>
      <c r="BZ767" s="151">
        <f>ROUND(IF($I767="Other HFC Blend",(AC767*$L767*SUMIF(Lists!$E$2:$E$133,'Quarterly Information'!$K767,Exchange_Value)+AC767*$N767*SUMIF(Lists!$E$2:$E$133,'Quarterly Information'!$M767,Exchange_Value)+AC767*$P767*SUMIF(Lists!$E$2:$E$133,'Quarterly Information'!$O767,Exchange_Value)+AC767*$R767*SUMIF(Lists!$E$2:$E$133,'Quarterly Information'!$Q767,Exchange_Value)+AC767*$T767*SUMIF(Lists!$E$2:$E$133,'Quarterly Information'!$S767,Exchange_Value))/1000,AC767*SUMIF(Lists!$E$2:$E$133,$I767,Exchange_Value)/1000),1)</f>
        <v>0</v>
      </c>
      <c r="CA767" s="151">
        <f>ROUND(IF($I767="Other HFC Blend",(AD767*$L767*SUMIF(Lists!$E$2:$E$133,'Quarterly Information'!$K767,Exchange_Value)+AD767*$N767*SUMIF(Lists!$E$2:$E$133,'Quarterly Information'!$M767,Exchange_Value)+AD767*$P767*SUMIF(Lists!$E$2:$E$133,'Quarterly Information'!$O767,Exchange_Value)+AD767*$R767*SUMIF(Lists!$E$2:$E$133,'Quarterly Information'!$Q767,Exchange_Value)+AD767*$T767*SUMIF(Lists!$E$2:$E$133,'Quarterly Information'!$S767,Exchange_Value))/1000,AD767*SUMIF(Lists!$E$2:$E$133,$I767,Exchange_Value)/1000),1)</f>
        <v>0</v>
      </c>
      <c r="CB767" s="151">
        <f>ROUND(IF($I767="Other HFC Blend",(AE767*$L767*SUMIF(Lists!$E$2:$E$133,'Quarterly Information'!$K767,Exchange_Value)+AE767*$N767*SUMIF(Lists!$E$2:$E$133,'Quarterly Information'!$M767,Exchange_Value)+AE767*$P767*SUMIF(Lists!$E$2:$E$133,'Quarterly Information'!$O767,Exchange_Value)+AE767*$R767*SUMIF(Lists!$E$2:$E$133,'Quarterly Information'!$Q767,Exchange_Value)+AE767*$T767*SUMIF(Lists!$E$2:$E$133,'Quarterly Information'!$S767,Exchange_Value))/1000,AE767*SUMIF(Lists!$E$2:$E$133,$I767,Exchange_Value)/1000),1)</f>
        <v>0</v>
      </c>
      <c r="CC767" s="151">
        <f>ROUND(IF($I767="Other HFC Blend",(AF767*$L767*SUMIF(Lists!$E$2:$E$133,'Quarterly Information'!$K767,Exchange_Value)+AF767*$N767*SUMIF(Lists!$E$2:$E$133,'Quarterly Information'!$M767,Exchange_Value)+AF767*$P767*SUMIF(Lists!$E$2:$E$133,'Quarterly Information'!$O767,Exchange_Value)+AF767*$R767*SUMIF(Lists!$E$2:$E$133,'Quarterly Information'!$Q767,Exchange_Value)+AF767*$T767*SUMIF(Lists!$E$2:$E$133,'Quarterly Information'!$S767,Exchange_Value))/1000,AF767*SUMIF(Lists!$E$2:$E$133,$I767,Exchange_Value)/1000),1)</f>
        <v>0</v>
      </c>
    </row>
    <row r="768" spans="1:81" ht="14.1">
      <c r="A768" s="18">
        <v>726</v>
      </c>
      <c r="B768" s="46" t="str">
        <f t="shared" si="443"/>
        <v/>
      </c>
      <c r="C768" s="72"/>
      <c r="D768" s="47"/>
      <c r="E768" s="81"/>
      <c r="F768" s="48"/>
      <c r="G768" s="49"/>
      <c r="H768" s="50"/>
      <c r="I768" s="48"/>
      <c r="J768" s="104"/>
      <c r="K768" s="109"/>
      <c r="L768" s="51"/>
      <c r="M768" s="48"/>
      <c r="N768" s="51"/>
      <c r="O768" s="48"/>
      <c r="P768" s="51"/>
      <c r="Q768" s="69"/>
      <c r="R768" s="51"/>
      <c r="S768" s="69"/>
      <c r="T768" s="110"/>
      <c r="U768" s="107"/>
      <c r="V768" s="48"/>
      <c r="W768" s="52"/>
      <c r="X768" s="48"/>
      <c r="Y768" s="116"/>
      <c r="Z768" s="133"/>
      <c r="AA768" s="131"/>
      <c r="AB768" s="76"/>
      <c r="AC768" s="76"/>
      <c r="AD768" s="76"/>
      <c r="AE768" s="76"/>
      <c r="AF768" s="76"/>
      <c r="AG768" s="145"/>
      <c r="AH768"/>
      <c r="AI768" s="148">
        <f t="shared" si="407"/>
        <v>0</v>
      </c>
      <c r="AJ768" s="148">
        <f t="shared" si="408"/>
        <v>0</v>
      </c>
      <c r="AK768" s="148">
        <f t="shared" si="409"/>
        <v>0</v>
      </c>
      <c r="AL768" s="148">
        <f t="shared" si="410"/>
        <v>0</v>
      </c>
      <c r="AM768" s="148">
        <f t="shared" si="411"/>
        <v>0</v>
      </c>
      <c r="AN768" s="148">
        <f t="shared" si="412"/>
        <v>0</v>
      </c>
      <c r="AO768" s="150"/>
      <c r="AP768" s="149" t="e">
        <f t="shared" si="413"/>
        <v>#DIV/0!</v>
      </c>
      <c r="AQ768" s="149" t="e">
        <f t="shared" si="414"/>
        <v>#DIV/0!</v>
      </c>
      <c r="AR768" s="149" t="e">
        <f t="shared" si="415"/>
        <v>#DIV/0!</v>
      </c>
      <c r="AS768" s="149" t="e">
        <f t="shared" si="416"/>
        <v>#DIV/0!</v>
      </c>
      <c r="AT768" s="149" t="e">
        <f t="shared" si="417"/>
        <v>#DIV/0!</v>
      </c>
      <c r="AU768" s="148">
        <f t="shared" si="418"/>
        <v>0</v>
      </c>
      <c r="AV768" s="149" t="e">
        <f t="shared" si="419"/>
        <v>#DIV/0!</v>
      </c>
      <c r="AW768" s="149" t="e">
        <f t="shared" si="420"/>
        <v>#DIV/0!</v>
      </c>
      <c r="AX768" s="149" t="e">
        <f t="shared" si="421"/>
        <v>#DIV/0!</v>
      </c>
      <c r="AY768" s="149" t="e">
        <f t="shared" si="422"/>
        <v>#DIV/0!</v>
      </c>
      <c r="AZ768" s="149" t="e">
        <f t="shared" si="423"/>
        <v>#DIV/0!</v>
      </c>
      <c r="BA768" s="148">
        <f t="shared" si="424"/>
        <v>0</v>
      </c>
      <c r="BB768" s="149" t="e">
        <f t="shared" si="425"/>
        <v>#DIV/0!</v>
      </c>
      <c r="BC768" s="149" t="e">
        <f t="shared" si="426"/>
        <v>#DIV/0!</v>
      </c>
      <c r="BD768" s="149" t="e">
        <f t="shared" si="427"/>
        <v>#DIV/0!</v>
      </c>
      <c r="BE768" s="149" t="e">
        <f t="shared" si="428"/>
        <v>#DIV/0!</v>
      </c>
      <c r="BF768" s="149" t="e">
        <f t="shared" si="429"/>
        <v>#DIV/0!</v>
      </c>
      <c r="BG768" s="148">
        <f t="shared" si="430"/>
        <v>0</v>
      </c>
      <c r="BH768" s="149" t="e">
        <f t="shared" si="431"/>
        <v>#DIV/0!</v>
      </c>
      <c r="BI768" s="149" t="e">
        <f t="shared" si="432"/>
        <v>#DIV/0!</v>
      </c>
      <c r="BJ768" s="149" t="e">
        <f t="shared" si="433"/>
        <v>#DIV/0!</v>
      </c>
      <c r="BK768" s="149" t="e">
        <f t="shared" si="434"/>
        <v>#DIV/0!</v>
      </c>
      <c r="BL768" s="149" t="e">
        <f t="shared" si="435"/>
        <v>#DIV/0!</v>
      </c>
      <c r="BM768" s="148">
        <f t="shared" si="436"/>
        <v>0</v>
      </c>
      <c r="BN768" s="149" t="e">
        <f t="shared" si="437"/>
        <v>#DIV/0!</v>
      </c>
      <c r="BO768" s="149" t="e">
        <f t="shared" si="438"/>
        <v>#DIV/0!</v>
      </c>
      <c r="BP768" s="149" t="e">
        <f t="shared" si="439"/>
        <v>#DIV/0!</v>
      </c>
      <c r="BQ768" s="149" t="e">
        <f t="shared" si="440"/>
        <v>#DIV/0!</v>
      </c>
      <c r="BR768" s="149" t="e">
        <f t="shared" si="441"/>
        <v>#DIV/0!</v>
      </c>
      <c r="BS768" s="148">
        <f t="shared" si="442"/>
        <v>0</v>
      </c>
      <c r="BT768" s="150"/>
      <c r="BU768" s="150" t="e">
        <f>VLOOKUP(I768,Lists!$D$2:$D$19,1,FALSE)</f>
        <v>#N/A</v>
      </c>
      <c r="BV768" s="150" t="e">
        <f>VLOOKUP($I768,Blends!$B$2:$B$115,1,FALSE)</f>
        <v>#N/A</v>
      </c>
      <c r="BW768" s="150"/>
      <c r="BX768" s="151">
        <f>ROUND(IF($I768="Other HFC Blend",(AA768*$L768*SUMIF(Lists!$E$2:$E$133,'Quarterly Information'!$K768,Exchange_Value)+AA768*$N768*SUMIF(Lists!$E$2:$E$133,'Quarterly Information'!$M768,Exchange_Value)+AA768*$P768*SUMIF(Lists!$E$2:$E$133,'Quarterly Information'!$O768,Exchange_Value)+AA768*$R768*SUMIF(Lists!$E$2:$E$133,'Quarterly Information'!$Q768,Exchange_Value)+AA768*$T768*SUMIF(Lists!$E$2:$E$133,'Quarterly Information'!$S768,Exchange_Value))/1000,AA768*SUMIF(Lists!$E$2:$E$133,$I768,Exchange_Value)/1000),1)</f>
        <v>0</v>
      </c>
      <c r="BY768" s="151">
        <f>ROUND(IF($I768="Other HFC Blend",(AB768*$L768*SUMIF(Lists!$E$2:$E$133,'Quarterly Information'!$K768,Exchange_Value)+AB768*$N768*SUMIF(Lists!$E$2:$E$133,'Quarterly Information'!$M768,Exchange_Value)+AB768*$P768*SUMIF(Lists!$E$2:$E$133,'Quarterly Information'!$O768,Exchange_Value)+AB768*$R768*SUMIF(Lists!$E$2:$E$133,'Quarterly Information'!$Q768,Exchange_Value)+AB768*$T768*SUMIF(Lists!$E$2:$E$133,'Quarterly Information'!$S768,Exchange_Value))/1000,AB768*SUMIF(Lists!$E$2:$E$133,$I768,Exchange_Value)/1000),1)</f>
        <v>0</v>
      </c>
      <c r="BZ768" s="151">
        <f>ROUND(IF($I768="Other HFC Blend",(AC768*$L768*SUMIF(Lists!$E$2:$E$133,'Quarterly Information'!$K768,Exchange_Value)+AC768*$N768*SUMIF(Lists!$E$2:$E$133,'Quarterly Information'!$M768,Exchange_Value)+AC768*$P768*SUMIF(Lists!$E$2:$E$133,'Quarterly Information'!$O768,Exchange_Value)+AC768*$R768*SUMIF(Lists!$E$2:$E$133,'Quarterly Information'!$Q768,Exchange_Value)+AC768*$T768*SUMIF(Lists!$E$2:$E$133,'Quarterly Information'!$S768,Exchange_Value))/1000,AC768*SUMIF(Lists!$E$2:$E$133,$I768,Exchange_Value)/1000),1)</f>
        <v>0</v>
      </c>
      <c r="CA768" s="151">
        <f>ROUND(IF($I768="Other HFC Blend",(AD768*$L768*SUMIF(Lists!$E$2:$E$133,'Quarterly Information'!$K768,Exchange_Value)+AD768*$N768*SUMIF(Lists!$E$2:$E$133,'Quarterly Information'!$M768,Exchange_Value)+AD768*$P768*SUMIF(Lists!$E$2:$E$133,'Quarterly Information'!$O768,Exchange_Value)+AD768*$R768*SUMIF(Lists!$E$2:$E$133,'Quarterly Information'!$Q768,Exchange_Value)+AD768*$T768*SUMIF(Lists!$E$2:$E$133,'Quarterly Information'!$S768,Exchange_Value))/1000,AD768*SUMIF(Lists!$E$2:$E$133,$I768,Exchange_Value)/1000),1)</f>
        <v>0</v>
      </c>
      <c r="CB768" s="151">
        <f>ROUND(IF($I768="Other HFC Blend",(AE768*$L768*SUMIF(Lists!$E$2:$E$133,'Quarterly Information'!$K768,Exchange_Value)+AE768*$N768*SUMIF(Lists!$E$2:$E$133,'Quarterly Information'!$M768,Exchange_Value)+AE768*$P768*SUMIF(Lists!$E$2:$E$133,'Quarterly Information'!$O768,Exchange_Value)+AE768*$R768*SUMIF(Lists!$E$2:$E$133,'Quarterly Information'!$Q768,Exchange_Value)+AE768*$T768*SUMIF(Lists!$E$2:$E$133,'Quarterly Information'!$S768,Exchange_Value))/1000,AE768*SUMIF(Lists!$E$2:$E$133,$I768,Exchange_Value)/1000),1)</f>
        <v>0</v>
      </c>
      <c r="CC768" s="151">
        <f>ROUND(IF($I768="Other HFC Blend",(AF768*$L768*SUMIF(Lists!$E$2:$E$133,'Quarterly Information'!$K768,Exchange_Value)+AF768*$N768*SUMIF(Lists!$E$2:$E$133,'Quarterly Information'!$M768,Exchange_Value)+AF768*$P768*SUMIF(Lists!$E$2:$E$133,'Quarterly Information'!$O768,Exchange_Value)+AF768*$R768*SUMIF(Lists!$E$2:$E$133,'Quarterly Information'!$Q768,Exchange_Value)+AF768*$T768*SUMIF(Lists!$E$2:$E$133,'Quarterly Information'!$S768,Exchange_Value))/1000,AF768*SUMIF(Lists!$E$2:$E$133,$I768,Exchange_Value)/1000),1)</f>
        <v>0</v>
      </c>
    </row>
    <row r="769" spans="1:81" ht="14.1">
      <c r="A769" s="18">
        <v>727</v>
      </c>
      <c r="B769" s="46" t="str">
        <f t="shared" si="443"/>
        <v/>
      </c>
      <c r="C769" s="72"/>
      <c r="D769" s="47"/>
      <c r="E769" s="81"/>
      <c r="F769" s="48"/>
      <c r="G769" s="49"/>
      <c r="H769" s="50"/>
      <c r="I769" s="48"/>
      <c r="J769" s="104"/>
      <c r="K769" s="109"/>
      <c r="L769" s="51"/>
      <c r="M769" s="48"/>
      <c r="N769" s="51"/>
      <c r="O769" s="48"/>
      <c r="P769" s="51"/>
      <c r="Q769" s="69"/>
      <c r="R769" s="51"/>
      <c r="S769" s="69"/>
      <c r="T769" s="110"/>
      <c r="U769" s="107"/>
      <c r="V769" s="48"/>
      <c r="W769" s="52"/>
      <c r="X769" s="48"/>
      <c r="Y769" s="116"/>
      <c r="Z769" s="133"/>
      <c r="AA769" s="131"/>
      <c r="AB769" s="76"/>
      <c r="AC769" s="76"/>
      <c r="AD769" s="76"/>
      <c r="AE769" s="76"/>
      <c r="AF769" s="76"/>
      <c r="AG769" s="145"/>
      <c r="AH769"/>
      <c r="AI769" s="148">
        <f t="shared" si="407"/>
        <v>0</v>
      </c>
      <c r="AJ769" s="148">
        <f t="shared" si="408"/>
        <v>0</v>
      </c>
      <c r="AK769" s="148">
        <f t="shared" si="409"/>
        <v>0</v>
      </c>
      <c r="AL769" s="148">
        <f t="shared" si="410"/>
        <v>0</v>
      </c>
      <c r="AM769" s="148">
        <f t="shared" si="411"/>
        <v>0</v>
      </c>
      <c r="AN769" s="148">
        <f t="shared" si="412"/>
        <v>0</v>
      </c>
      <c r="AO769" s="150"/>
      <c r="AP769" s="149" t="e">
        <f t="shared" si="413"/>
        <v>#DIV/0!</v>
      </c>
      <c r="AQ769" s="149" t="e">
        <f t="shared" si="414"/>
        <v>#DIV/0!</v>
      </c>
      <c r="AR769" s="149" t="e">
        <f t="shared" si="415"/>
        <v>#DIV/0!</v>
      </c>
      <c r="AS769" s="149" t="e">
        <f t="shared" si="416"/>
        <v>#DIV/0!</v>
      </c>
      <c r="AT769" s="149" t="e">
        <f t="shared" si="417"/>
        <v>#DIV/0!</v>
      </c>
      <c r="AU769" s="148">
        <f t="shared" si="418"/>
        <v>0</v>
      </c>
      <c r="AV769" s="149" t="e">
        <f t="shared" si="419"/>
        <v>#DIV/0!</v>
      </c>
      <c r="AW769" s="149" t="e">
        <f t="shared" si="420"/>
        <v>#DIV/0!</v>
      </c>
      <c r="AX769" s="149" t="e">
        <f t="shared" si="421"/>
        <v>#DIV/0!</v>
      </c>
      <c r="AY769" s="149" t="e">
        <f t="shared" si="422"/>
        <v>#DIV/0!</v>
      </c>
      <c r="AZ769" s="149" t="e">
        <f t="shared" si="423"/>
        <v>#DIV/0!</v>
      </c>
      <c r="BA769" s="148">
        <f t="shared" si="424"/>
        <v>0</v>
      </c>
      <c r="BB769" s="149" t="e">
        <f t="shared" si="425"/>
        <v>#DIV/0!</v>
      </c>
      <c r="BC769" s="149" t="e">
        <f t="shared" si="426"/>
        <v>#DIV/0!</v>
      </c>
      <c r="BD769" s="149" t="e">
        <f t="shared" si="427"/>
        <v>#DIV/0!</v>
      </c>
      <c r="BE769" s="149" t="e">
        <f t="shared" si="428"/>
        <v>#DIV/0!</v>
      </c>
      <c r="BF769" s="149" t="e">
        <f t="shared" si="429"/>
        <v>#DIV/0!</v>
      </c>
      <c r="BG769" s="148">
        <f t="shared" si="430"/>
        <v>0</v>
      </c>
      <c r="BH769" s="149" t="e">
        <f t="shared" si="431"/>
        <v>#DIV/0!</v>
      </c>
      <c r="BI769" s="149" t="e">
        <f t="shared" si="432"/>
        <v>#DIV/0!</v>
      </c>
      <c r="BJ769" s="149" t="e">
        <f t="shared" si="433"/>
        <v>#DIV/0!</v>
      </c>
      <c r="BK769" s="149" t="e">
        <f t="shared" si="434"/>
        <v>#DIV/0!</v>
      </c>
      <c r="BL769" s="149" t="e">
        <f t="shared" si="435"/>
        <v>#DIV/0!</v>
      </c>
      <c r="BM769" s="148">
        <f t="shared" si="436"/>
        <v>0</v>
      </c>
      <c r="BN769" s="149" t="e">
        <f t="shared" si="437"/>
        <v>#DIV/0!</v>
      </c>
      <c r="BO769" s="149" t="e">
        <f t="shared" si="438"/>
        <v>#DIV/0!</v>
      </c>
      <c r="BP769" s="149" t="e">
        <f t="shared" si="439"/>
        <v>#DIV/0!</v>
      </c>
      <c r="BQ769" s="149" t="e">
        <f t="shared" si="440"/>
        <v>#DIV/0!</v>
      </c>
      <c r="BR769" s="149" t="e">
        <f t="shared" si="441"/>
        <v>#DIV/0!</v>
      </c>
      <c r="BS769" s="148">
        <f t="shared" si="442"/>
        <v>0</v>
      </c>
      <c r="BT769" s="150"/>
      <c r="BU769" s="150" t="e">
        <f>VLOOKUP(I769,Lists!$D$2:$D$19,1,FALSE)</f>
        <v>#N/A</v>
      </c>
      <c r="BV769" s="150" t="e">
        <f>VLOOKUP($I769,Blends!$B$2:$B$115,1,FALSE)</f>
        <v>#N/A</v>
      </c>
      <c r="BW769" s="150"/>
      <c r="BX769" s="151">
        <f>ROUND(IF($I769="Other HFC Blend",(AA769*$L769*SUMIF(Lists!$E$2:$E$133,'Quarterly Information'!$K769,Exchange_Value)+AA769*$N769*SUMIF(Lists!$E$2:$E$133,'Quarterly Information'!$M769,Exchange_Value)+AA769*$P769*SUMIF(Lists!$E$2:$E$133,'Quarterly Information'!$O769,Exchange_Value)+AA769*$R769*SUMIF(Lists!$E$2:$E$133,'Quarterly Information'!$Q769,Exchange_Value)+AA769*$T769*SUMIF(Lists!$E$2:$E$133,'Quarterly Information'!$S769,Exchange_Value))/1000,AA769*SUMIF(Lists!$E$2:$E$133,$I769,Exchange_Value)/1000),1)</f>
        <v>0</v>
      </c>
      <c r="BY769" s="151">
        <f>ROUND(IF($I769="Other HFC Blend",(AB769*$L769*SUMIF(Lists!$E$2:$E$133,'Quarterly Information'!$K769,Exchange_Value)+AB769*$N769*SUMIF(Lists!$E$2:$E$133,'Quarterly Information'!$M769,Exchange_Value)+AB769*$P769*SUMIF(Lists!$E$2:$E$133,'Quarterly Information'!$O769,Exchange_Value)+AB769*$R769*SUMIF(Lists!$E$2:$E$133,'Quarterly Information'!$Q769,Exchange_Value)+AB769*$T769*SUMIF(Lists!$E$2:$E$133,'Quarterly Information'!$S769,Exchange_Value))/1000,AB769*SUMIF(Lists!$E$2:$E$133,$I769,Exchange_Value)/1000),1)</f>
        <v>0</v>
      </c>
      <c r="BZ769" s="151">
        <f>ROUND(IF($I769="Other HFC Blend",(AC769*$L769*SUMIF(Lists!$E$2:$E$133,'Quarterly Information'!$K769,Exchange_Value)+AC769*$N769*SUMIF(Lists!$E$2:$E$133,'Quarterly Information'!$M769,Exchange_Value)+AC769*$P769*SUMIF(Lists!$E$2:$E$133,'Quarterly Information'!$O769,Exchange_Value)+AC769*$R769*SUMIF(Lists!$E$2:$E$133,'Quarterly Information'!$Q769,Exchange_Value)+AC769*$T769*SUMIF(Lists!$E$2:$E$133,'Quarterly Information'!$S769,Exchange_Value))/1000,AC769*SUMIF(Lists!$E$2:$E$133,$I769,Exchange_Value)/1000),1)</f>
        <v>0</v>
      </c>
      <c r="CA769" s="151">
        <f>ROUND(IF($I769="Other HFC Blend",(AD769*$L769*SUMIF(Lists!$E$2:$E$133,'Quarterly Information'!$K769,Exchange_Value)+AD769*$N769*SUMIF(Lists!$E$2:$E$133,'Quarterly Information'!$M769,Exchange_Value)+AD769*$P769*SUMIF(Lists!$E$2:$E$133,'Quarterly Information'!$O769,Exchange_Value)+AD769*$R769*SUMIF(Lists!$E$2:$E$133,'Quarterly Information'!$Q769,Exchange_Value)+AD769*$T769*SUMIF(Lists!$E$2:$E$133,'Quarterly Information'!$S769,Exchange_Value))/1000,AD769*SUMIF(Lists!$E$2:$E$133,$I769,Exchange_Value)/1000),1)</f>
        <v>0</v>
      </c>
      <c r="CB769" s="151">
        <f>ROUND(IF($I769="Other HFC Blend",(AE769*$L769*SUMIF(Lists!$E$2:$E$133,'Quarterly Information'!$K769,Exchange_Value)+AE769*$N769*SUMIF(Lists!$E$2:$E$133,'Quarterly Information'!$M769,Exchange_Value)+AE769*$P769*SUMIF(Lists!$E$2:$E$133,'Quarterly Information'!$O769,Exchange_Value)+AE769*$R769*SUMIF(Lists!$E$2:$E$133,'Quarterly Information'!$Q769,Exchange_Value)+AE769*$T769*SUMIF(Lists!$E$2:$E$133,'Quarterly Information'!$S769,Exchange_Value))/1000,AE769*SUMIF(Lists!$E$2:$E$133,$I769,Exchange_Value)/1000),1)</f>
        <v>0</v>
      </c>
      <c r="CC769" s="151">
        <f>ROUND(IF($I769="Other HFC Blend",(AF769*$L769*SUMIF(Lists!$E$2:$E$133,'Quarterly Information'!$K769,Exchange_Value)+AF769*$N769*SUMIF(Lists!$E$2:$E$133,'Quarterly Information'!$M769,Exchange_Value)+AF769*$P769*SUMIF(Lists!$E$2:$E$133,'Quarterly Information'!$O769,Exchange_Value)+AF769*$R769*SUMIF(Lists!$E$2:$E$133,'Quarterly Information'!$Q769,Exchange_Value)+AF769*$T769*SUMIF(Lists!$E$2:$E$133,'Quarterly Information'!$S769,Exchange_Value))/1000,AF769*SUMIF(Lists!$E$2:$E$133,$I769,Exchange_Value)/1000),1)</f>
        <v>0</v>
      </c>
    </row>
    <row r="770" spans="1:81" ht="14.1">
      <c r="A770" s="18">
        <v>728</v>
      </c>
      <c r="B770" s="46" t="str">
        <f t="shared" si="443"/>
        <v/>
      </c>
      <c r="C770" s="72"/>
      <c r="D770" s="47"/>
      <c r="E770" s="81"/>
      <c r="F770" s="48"/>
      <c r="G770" s="49"/>
      <c r="H770" s="50"/>
      <c r="I770" s="48"/>
      <c r="J770" s="104"/>
      <c r="K770" s="109"/>
      <c r="L770" s="51"/>
      <c r="M770" s="48"/>
      <c r="N770" s="51"/>
      <c r="O770" s="48"/>
      <c r="P770" s="51"/>
      <c r="Q770" s="69"/>
      <c r="R770" s="51"/>
      <c r="S770" s="69"/>
      <c r="T770" s="110"/>
      <c r="U770" s="107"/>
      <c r="V770" s="48"/>
      <c r="W770" s="52"/>
      <c r="X770" s="48"/>
      <c r="Y770" s="116"/>
      <c r="Z770" s="133"/>
      <c r="AA770" s="131"/>
      <c r="AB770" s="76"/>
      <c r="AC770" s="76"/>
      <c r="AD770" s="76"/>
      <c r="AE770" s="76"/>
      <c r="AF770" s="76"/>
      <c r="AG770" s="145"/>
      <c r="AH770"/>
      <c r="AI770" s="148">
        <f t="shared" si="407"/>
        <v>0</v>
      </c>
      <c r="AJ770" s="148">
        <f t="shared" si="408"/>
        <v>0</v>
      </c>
      <c r="AK770" s="148">
        <f t="shared" si="409"/>
        <v>0</v>
      </c>
      <c r="AL770" s="148">
        <f t="shared" si="410"/>
        <v>0</v>
      </c>
      <c r="AM770" s="148">
        <f t="shared" si="411"/>
        <v>0</v>
      </c>
      <c r="AN770" s="148">
        <f t="shared" si="412"/>
        <v>0</v>
      </c>
      <c r="AO770" s="150"/>
      <c r="AP770" s="149" t="e">
        <f t="shared" si="413"/>
        <v>#DIV/0!</v>
      </c>
      <c r="AQ770" s="149" t="e">
        <f t="shared" si="414"/>
        <v>#DIV/0!</v>
      </c>
      <c r="AR770" s="149" t="e">
        <f t="shared" si="415"/>
        <v>#DIV/0!</v>
      </c>
      <c r="AS770" s="149" t="e">
        <f t="shared" si="416"/>
        <v>#DIV/0!</v>
      </c>
      <c r="AT770" s="149" t="e">
        <f t="shared" si="417"/>
        <v>#DIV/0!</v>
      </c>
      <c r="AU770" s="148">
        <f t="shared" si="418"/>
        <v>0</v>
      </c>
      <c r="AV770" s="149" t="e">
        <f t="shared" si="419"/>
        <v>#DIV/0!</v>
      </c>
      <c r="AW770" s="149" t="e">
        <f t="shared" si="420"/>
        <v>#DIV/0!</v>
      </c>
      <c r="AX770" s="149" t="e">
        <f t="shared" si="421"/>
        <v>#DIV/0!</v>
      </c>
      <c r="AY770" s="149" t="e">
        <f t="shared" si="422"/>
        <v>#DIV/0!</v>
      </c>
      <c r="AZ770" s="149" t="e">
        <f t="shared" si="423"/>
        <v>#DIV/0!</v>
      </c>
      <c r="BA770" s="148">
        <f t="shared" si="424"/>
        <v>0</v>
      </c>
      <c r="BB770" s="149" t="e">
        <f t="shared" si="425"/>
        <v>#DIV/0!</v>
      </c>
      <c r="BC770" s="149" t="e">
        <f t="shared" si="426"/>
        <v>#DIV/0!</v>
      </c>
      <c r="BD770" s="149" t="e">
        <f t="shared" si="427"/>
        <v>#DIV/0!</v>
      </c>
      <c r="BE770" s="149" t="e">
        <f t="shared" si="428"/>
        <v>#DIV/0!</v>
      </c>
      <c r="BF770" s="149" t="e">
        <f t="shared" si="429"/>
        <v>#DIV/0!</v>
      </c>
      <c r="BG770" s="148">
        <f t="shared" si="430"/>
        <v>0</v>
      </c>
      <c r="BH770" s="149" t="e">
        <f t="shared" si="431"/>
        <v>#DIV/0!</v>
      </c>
      <c r="BI770" s="149" t="e">
        <f t="shared" si="432"/>
        <v>#DIV/0!</v>
      </c>
      <c r="BJ770" s="149" t="e">
        <f t="shared" si="433"/>
        <v>#DIV/0!</v>
      </c>
      <c r="BK770" s="149" t="e">
        <f t="shared" si="434"/>
        <v>#DIV/0!</v>
      </c>
      <c r="BL770" s="149" t="e">
        <f t="shared" si="435"/>
        <v>#DIV/0!</v>
      </c>
      <c r="BM770" s="148">
        <f t="shared" si="436"/>
        <v>0</v>
      </c>
      <c r="BN770" s="149" t="e">
        <f t="shared" si="437"/>
        <v>#DIV/0!</v>
      </c>
      <c r="BO770" s="149" t="e">
        <f t="shared" si="438"/>
        <v>#DIV/0!</v>
      </c>
      <c r="BP770" s="149" t="e">
        <f t="shared" si="439"/>
        <v>#DIV/0!</v>
      </c>
      <c r="BQ770" s="149" t="e">
        <f t="shared" si="440"/>
        <v>#DIV/0!</v>
      </c>
      <c r="BR770" s="149" t="e">
        <f t="shared" si="441"/>
        <v>#DIV/0!</v>
      </c>
      <c r="BS770" s="148">
        <f t="shared" si="442"/>
        <v>0</v>
      </c>
      <c r="BT770" s="150"/>
      <c r="BU770" s="150" t="e">
        <f>VLOOKUP(I770,Lists!$D$2:$D$19,1,FALSE)</f>
        <v>#N/A</v>
      </c>
      <c r="BV770" s="150" t="e">
        <f>VLOOKUP($I770,Blends!$B$2:$B$115,1,FALSE)</f>
        <v>#N/A</v>
      </c>
      <c r="BW770" s="150"/>
      <c r="BX770" s="151">
        <f>ROUND(IF($I770="Other HFC Blend",(AA770*$L770*SUMIF(Lists!$E$2:$E$133,'Quarterly Information'!$K770,Exchange_Value)+AA770*$N770*SUMIF(Lists!$E$2:$E$133,'Quarterly Information'!$M770,Exchange_Value)+AA770*$P770*SUMIF(Lists!$E$2:$E$133,'Quarterly Information'!$O770,Exchange_Value)+AA770*$R770*SUMIF(Lists!$E$2:$E$133,'Quarterly Information'!$Q770,Exchange_Value)+AA770*$T770*SUMIF(Lists!$E$2:$E$133,'Quarterly Information'!$S770,Exchange_Value))/1000,AA770*SUMIF(Lists!$E$2:$E$133,$I770,Exchange_Value)/1000),1)</f>
        <v>0</v>
      </c>
      <c r="BY770" s="151">
        <f>ROUND(IF($I770="Other HFC Blend",(AB770*$L770*SUMIF(Lists!$E$2:$E$133,'Quarterly Information'!$K770,Exchange_Value)+AB770*$N770*SUMIF(Lists!$E$2:$E$133,'Quarterly Information'!$M770,Exchange_Value)+AB770*$P770*SUMIF(Lists!$E$2:$E$133,'Quarterly Information'!$O770,Exchange_Value)+AB770*$R770*SUMIF(Lists!$E$2:$E$133,'Quarterly Information'!$Q770,Exchange_Value)+AB770*$T770*SUMIF(Lists!$E$2:$E$133,'Quarterly Information'!$S770,Exchange_Value))/1000,AB770*SUMIF(Lists!$E$2:$E$133,$I770,Exchange_Value)/1000),1)</f>
        <v>0</v>
      </c>
      <c r="BZ770" s="151">
        <f>ROUND(IF($I770="Other HFC Blend",(AC770*$L770*SUMIF(Lists!$E$2:$E$133,'Quarterly Information'!$K770,Exchange_Value)+AC770*$N770*SUMIF(Lists!$E$2:$E$133,'Quarterly Information'!$M770,Exchange_Value)+AC770*$P770*SUMIF(Lists!$E$2:$E$133,'Quarterly Information'!$O770,Exchange_Value)+AC770*$R770*SUMIF(Lists!$E$2:$E$133,'Quarterly Information'!$Q770,Exchange_Value)+AC770*$T770*SUMIF(Lists!$E$2:$E$133,'Quarterly Information'!$S770,Exchange_Value))/1000,AC770*SUMIF(Lists!$E$2:$E$133,$I770,Exchange_Value)/1000),1)</f>
        <v>0</v>
      </c>
      <c r="CA770" s="151">
        <f>ROUND(IF($I770="Other HFC Blend",(AD770*$L770*SUMIF(Lists!$E$2:$E$133,'Quarterly Information'!$K770,Exchange_Value)+AD770*$N770*SUMIF(Lists!$E$2:$E$133,'Quarterly Information'!$M770,Exchange_Value)+AD770*$P770*SUMIF(Lists!$E$2:$E$133,'Quarterly Information'!$O770,Exchange_Value)+AD770*$R770*SUMIF(Lists!$E$2:$E$133,'Quarterly Information'!$Q770,Exchange_Value)+AD770*$T770*SUMIF(Lists!$E$2:$E$133,'Quarterly Information'!$S770,Exchange_Value))/1000,AD770*SUMIF(Lists!$E$2:$E$133,$I770,Exchange_Value)/1000),1)</f>
        <v>0</v>
      </c>
      <c r="CB770" s="151">
        <f>ROUND(IF($I770="Other HFC Blend",(AE770*$L770*SUMIF(Lists!$E$2:$E$133,'Quarterly Information'!$K770,Exchange_Value)+AE770*$N770*SUMIF(Lists!$E$2:$E$133,'Quarterly Information'!$M770,Exchange_Value)+AE770*$P770*SUMIF(Lists!$E$2:$E$133,'Quarterly Information'!$O770,Exchange_Value)+AE770*$R770*SUMIF(Lists!$E$2:$E$133,'Quarterly Information'!$Q770,Exchange_Value)+AE770*$T770*SUMIF(Lists!$E$2:$E$133,'Quarterly Information'!$S770,Exchange_Value))/1000,AE770*SUMIF(Lists!$E$2:$E$133,$I770,Exchange_Value)/1000),1)</f>
        <v>0</v>
      </c>
      <c r="CC770" s="151">
        <f>ROUND(IF($I770="Other HFC Blend",(AF770*$L770*SUMIF(Lists!$E$2:$E$133,'Quarterly Information'!$K770,Exchange_Value)+AF770*$N770*SUMIF(Lists!$E$2:$E$133,'Quarterly Information'!$M770,Exchange_Value)+AF770*$P770*SUMIF(Lists!$E$2:$E$133,'Quarterly Information'!$O770,Exchange_Value)+AF770*$R770*SUMIF(Lists!$E$2:$E$133,'Quarterly Information'!$Q770,Exchange_Value)+AF770*$T770*SUMIF(Lists!$E$2:$E$133,'Quarterly Information'!$S770,Exchange_Value))/1000,AF770*SUMIF(Lists!$E$2:$E$133,$I770,Exchange_Value)/1000),1)</f>
        <v>0</v>
      </c>
    </row>
    <row r="771" spans="1:81" ht="14.1">
      <c r="A771" s="18">
        <v>729</v>
      </c>
      <c r="B771" s="46" t="str">
        <f t="shared" si="443"/>
        <v/>
      </c>
      <c r="C771" s="72"/>
      <c r="D771" s="47"/>
      <c r="E771" s="81"/>
      <c r="F771" s="48"/>
      <c r="G771" s="49"/>
      <c r="H771" s="50"/>
      <c r="I771" s="48"/>
      <c r="J771" s="104"/>
      <c r="K771" s="109"/>
      <c r="L771" s="51"/>
      <c r="M771" s="48"/>
      <c r="N771" s="51"/>
      <c r="O771" s="48"/>
      <c r="P771" s="51"/>
      <c r="Q771" s="69"/>
      <c r="R771" s="51"/>
      <c r="S771" s="69"/>
      <c r="T771" s="110"/>
      <c r="U771" s="107"/>
      <c r="V771" s="48"/>
      <c r="W771" s="52"/>
      <c r="X771" s="48"/>
      <c r="Y771" s="116"/>
      <c r="Z771" s="133"/>
      <c r="AA771" s="131"/>
      <c r="AB771" s="76"/>
      <c r="AC771" s="76"/>
      <c r="AD771" s="76"/>
      <c r="AE771" s="76"/>
      <c r="AF771" s="76"/>
      <c r="AG771" s="145"/>
      <c r="AH771"/>
      <c r="AI771" s="148">
        <f t="shared" si="407"/>
        <v>0</v>
      </c>
      <c r="AJ771" s="148">
        <f t="shared" si="408"/>
        <v>0</v>
      </c>
      <c r="AK771" s="148">
        <f t="shared" si="409"/>
        <v>0</v>
      </c>
      <c r="AL771" s="148">
        <f t="shared" si="410"/>
        <v>0</v>
      </c>
      <c r="AM771" s="148">
        <f t="shared" si="411"/>
        <v>0</v>
      </c>
      <c r="AN771" s="148">
        <f t="shared" si="412"/>
        <v>0</v>
      </c>
      <c r="AO771" s="150"/>
      <c r="AP771" s="149" t="e">
        <f t="shared" si="413"/>
        <v>#DIV/0!</v>
      </c>
      <c r="AQ771" s="149" t="e">
        <f t="shared" si="414"/>
        <v>#DIV/0!</v>
      </c>
      <c r="AR771" s="149" t="e">
        <f t="shared" si="415"/>
        <v>#DIV/0!</v>
      </c>
      <c r="AS771" s="149" t="e">
        <f t="shared" si="416"/>
        <v>#DIV/0!</v>
      </c>
      <c r="AT771" s="149" t="e">
        <f t="shared" si="417"/>
        <v>#DIV/0!</v>
      </c>
      <c r="AU771" s="148">
        <f t="shared" si="418"/>
        <v>0</v>
      </c>
      <c r="AV771" s="149" t="e">
        <f t="shared" si="419"/>
        <v>#DIV/0!</v>
      </c>
      <c r="AW771" s="149" t="e">
        <f t="shared" si="420"/>
        <v>#DIV/0!</v>
      </c>
      <c r="AX771" s="149" t="e">
        <f t="shared" si="421"/>
        <v>#DIV/0!</v>
      </c>
      <c r="AY771" s="149" t="e">
        <f t="shared" si="422"/>
        <v>#DIV/0!</v>
      </c>
      <c r="AZ771" s="149" t="e">
        <f t="shared" si="423"/>
        <v>#DIV/0!</v>
      </c>
      <c r="BA771" s="148">
        <f t="shared" si="424"/>
        <v>0</v>
      </c>
      <c r="BB771" s="149" t="e">
        <f t="shared" si="425"/>
        <v>#DIV/0!</v>
      </c>
      <c r="BC771" s="149" t="e">
        <f t="shared" si="426"/>
        <v>#DIV/0!</v>
      </c>
      <c r="BD771" s="149" t="e">
        <f t="shared" si="427"/>
        <v>#DIV/0!</v>
      </c>
      <c r="BE771" s="149" t="e">
        <f t="shared" si="428"/>
        <v>#DIV/0!</v>
      </c>
      <c r="BF771" s="149" t="e">
        <f t="shared" si="429"/>
        <v>#DIV/0!</v>
      </c>
      <c r="BG771" s="148">
        <f t="shared" si="430"/>
        <v>0</v>
      </c>
      <c r="BH771" s="149" t="e">
        <f t="shared" si="431"/>
        <v>#DIV/0!</v>
      </c>
      <c r="BI771" s="149" t="e">
        <f t="shared" si="432"/>
        <v>#DIV/0!</v>
      </c>
      <c r="BJ771" s="149" t="e">
        <f t="shared" si="433"/>
        <v>#DIV/0!</v>
      </c>
      <c r="BK771" s="149" t="e">
        <f t="shared" si="434"/>
        <v>#DIV/0!</v>
      </c>
      <c r="BL771" s="149" t="e">
        <f t="shared" si="435"/>
        <v>#DIV/0!</v>
      </c>
      <c r="BM771" s="148">
        <f t="shared" si="436"/>
        <v>0</v>
      </c>
      <c r="BN771" s="149" t="e">
        <f t="shared" si="437"/>
        <v>#DIV/0!</v>
      </c>
      <c r="BO771" s="149" t="e">
        <f t="shared" si="438"/>
        <v>#DIV/0!</v>
      </c>
      <c r="BP771" s="149" t="e">
        <f t="shared" si="439"/>
        <v>#DIV/0!</v>
      </c>
      <c r="BQ771" s="149" t="e">
        <f t="shared" si="440"/>
        <v>#DIV/0!</v>
      </c>
      <c r="BR771" s="149" t="e">
        <f t="shared" si="441"/>
        <v>#DIV/0!</v>
      </c>
      <c r="BS771" s="148">
        <f t="shared" si="442"/>
        <v>0</v>
      </c>
      <c r="BT771" s="150"/>
      <c r="BU771" s="150" t="e">
        <f>VLOOKUP(I771,Lists!$D$2:$D$19,1,FALSE)</f>
        <v>#N/A</v>
      </c>
      <c r="BV771" s="150" t="e">
        <f>VLOOKUP($I771,Blends!$B$2:$B$115,1,FALSE)</f>
        <v>#N/A</v>
      </c>
      <c r="BW771" s="150"/>
      <c r="BX771" s="151">
        <f>ROUND(IF($I771="Other HFC Blend",(AA771*$L771*SUMIF(Lists!$E$2:$E$133,'Quarterly Information'!$K771,Exchange_Value)+AA771*$N771*SUMIF(Lists!$E$2:$E$133,'Quarterly Information'!$M771,Exchange_Value)+AA771*$P771*SUMIF(Lists!$E$2:$E$133,'Quarterly Information'!$O771,Exchange_Value)+AA771*$R771*SUMIF(Lists!$E$2:$E$133,'Quarterly Information'!$Q771,Exchange_Value)+AA771*$T771*SUMIF(Lists!$E$2:$E$133,'Quarterly Information'!$S771,Exchange_Value))/1000,AA771*SUMIF(Lists!$E$2:$E$133,$I771,Exchange_Value)/1000),1)</f>
        <v>0</v>
      </c>
      <c r="BY771" s="151">
        <f>ROUND(IF($I771="Other HFC Blend",(AB771*$L771*SUMIF(Lists!$E$2:$E$133,'Quarterly Information'!$K771,Exchange_Value)+AB771*$N771*SUMIF(Lists!$E$2:$E$133,'Quarterly Information'!$M771,Exchange_Value)+AB771*$P771*SUMIF(Lists!$E$2:$E$133,'Quarterly Information'!$O771,Exchange_Value)+AB771*$R771*SUMIF(Lists!$E$2:$E$133,'Quarterly Information'!$Q771,Exchange_Value)+AB771*$T771*SUMIF(Lists!$E$2:$E$133,'Quarterly Information'!$S771,Exchange_Value))/1000,AB771*SUMIF(Lists!$E$2:$E$133,$I771,Exchange_Value)/1000),1)</f>
        <v>0</v>
      </c>
      <c r="BZ771" s="151">
        <f>ROUND(IF($I771="Other HFC Blend",(AC771*$L771*SUMIF(Lists!$E$2:$E$133,'Quarterly Information'!$K771,Exchange_Value)+AC771*$N771*SUMIF(Lists!$E$2:$E$133,'Quarterly Information'!$M771,Exchange_Value)+AC771*$P771*SUMIF(Lists!$E$2:$E$133,'Quarterly Information'!$O771,Exchange_Value)+AC771*$R771*SUMIF(Lists!$E$2:$E$133,'Quarterly Information'!$Q771,Exchange_Value)+AC771*$T771*SUMIF(Lists!$E$2:$E$133,'Quarterly Information'!$S771,Exchange_Value))/1000,AC771*SUMIF(Lists!$E$2:$E$133,$I771,Exchange_Value)/1000),1)</f>
        <v>0</v>
      </c>
      <c r="CA771" s="151">
        <f>ROUND(IF($I771="Other HFC Blend",(AD771*$L771*SUMIF(Lists!$E$2:$E$133,'Quarterly Information'!$K771,Exchange_Value)+AD771*$N771*SUMIF(Lists!$E$2:$E$133,'Quarterly Information'!$M771,Exchange_Value)+AD771*$P771*SUMIF(Lists!$E$2:$E$133,'Quarterly Information'!$O771,Exchange_Value)+AD771*$R771*SUMIF(Lists!$E$2:$E$133,'Quarterly Information'!$Q771,Exchange_Value)+AD771*$T771*SUMIF(Lists!$E$2:$E$133,'Quarterly Information'!$S771,Exchange_Value))/1000,AD771*SUMIF(Lists!$E$2:$E$133,$I771,Exchange_Value)/1000),1)</f>
        <v>0</v>
      </c>
      <c r="CB771" s="151">
        <f>ROUND(IF($I771="Other HFC Blend",(AE771*$L771*SUMIF(Lists!$E$2:$E$133,'Quarterly Information'!$K771,Exchange_Value)+AE771*$N771*SUMIF(Lists!$E$2:$E$133,'Quarterly Information'!$M771,Exchange_Value)+AE771*$P771*SUMIF(Lists!$E$2:$E$133,'Quarterly Information'!$O771,Exchange_Value)+AE771*$R771*SUMIF(Lists!$E$2:$E$133,'Quarterly Information'!$Q771,Exchange_Value)+AE771*$T771*SUMIF(Lists!$E$2:$E$133,'Quarterly Information'!$S771,Exchange_Value))/1000,AE771*SUMIF(Lists!$E$2:$E$133,$I771,Exchange_Value)/1000),1)</f>
        <v>0</v>
      </c>
      <c r="CC771" s="151">
        <f>ROUND(IF($I771="Other HFC Blend",(AF771*$L771*SUMIF(Lists!$E$2:$E$133,'Quarterly Information'!$K771,Exchange_Value)+AF771*$N771*SUMIF(Lists!$E$2:$E$133,'Quarterly Information'!$M771,Exchange_Value)+AF771*$P771*SUMIF(Lists!$E$2:$E$133,'Quarterly Information'!$O771,Exchange_Value)+AF771*$R771*SUMIF(Lists!$E$2:$E$133,'Quarterly Information'!$Q771,Exchange_Value)+AF771*$T771*SUMIF(Lists!$E$2:$E$133,'Quarterly Information'!$S771,Exchange_Value))/1000,AF771*SUMIF(Lists!$E$2:$E$133,$I771,Exchange_Value)/1000),1)</f>
        <v>0</v>
      </c>
    </row>
    <row r="772" spans="1:81" ht="14.1">
      <c r="A772" s="18">
        <v>730</v>
      </c>
      <c r="B772" s="46" t="str">
        <f t="shared" si="443"/>
        <v/>
      </c>
      <c r="C772" s="72"/>
      <c r="D772" s="47"/>
      <c r="E772" s="81"/>
      <c r="F772" s="48"/>
      <c r="G772" s="49"/>
      <c r="H772" s="50"/>
      <c r="I772" s="48"/>
      <c r="J772" s="104"/>
      <c r="K772" s="109"/>
      <c r="L772" s="51"/>
      <c r="M772" s="48"/>
      <c r="N772" s="51"/>
      <c r="O772" s="48"/>
      <c r="P772" s="51"/>
      <c r="Q772" s="69"/>
      <c r="R772" s="51"/>
      <c r="S772" s="69"/>
      <c r="T772" s="110"/>
      <c r="U772" s="107"/>
      <c r="V772" s="48"/>
      <c r="W772" s="52"/>
      <c r="X772" s="48"/>
      <c r="Y772" s="116"/>
      <c r="Z772" s="133"/>
      <c r="AA772" s="131"/>
      <c r="AB772" s="76"/>
      <c r="AC772" s="76"/>
      <c r="AD772" s="76"/>
      <c r="AE772" s="76"/>
      <c r="AF772" s="76"/>
      <c r="AG772" s="145"/>
      <c r="AH772"/>
      <c r="AI772" s="148">
        <f t="shared" si="407"/>
        <v>0</v>
      </c>
      <c r="AJ772" s="148">
        <f t="shared" si="408"/>
        <v>0</v>
      </c>
      <c r="AK772" s="148">
        <f t="shared" si="409"/>
        <v>0</v>
      </c>
      <c r="AL772" s="148">
        <f t="shared" si="410"/>
        <v>0</v>
      </c>
      <c r="AM772" s="148">
        <f t="shared" si="411"/>
        <v>0</v>
      </c>
      <c r="AN772" s="148">
        <f t="shared" si="412"/>
        <v>0</v>
      </c>
      <c r="AO772" s="150"/>
      <c r="AP772" s="149" t="e">
        <f t="shared" si="413"/>
        <v>#DIV/0!</v>
      </c>
      <c r="AQ772" s="149" t="e">
        <f t="shared" si="414"/>
        <v>#DIV/0!</v>
      </c>
      <c r="AR772" s="149" t="e">
        <f t="shared" si="415"/>
        <v>#DIV/0!</v>
      </c>
      <c r="AS772" s="149" t="e">
        <f t="shared" si="416"/>
        <v>#DIV/0!</v>
      </c>
      <c r="AT772" s="149" t="e">
        <f t="shared" si="417"/>
        <v>#DIV/0!</v>
      </c>
      <c r="AU772" s="148">
        <f t="shared" si="418"/>
        <v>0</v>
      </c>
      <c r="AV772" s="149" t="e">
        <f t="shared" si="419"/>
        <v>#DIV/0!</v>
      </c>
      <c r="AW772" s="149" t="e">
        <f t="shared" si="420"/>
        <v>#DIV/0!</v>
      </c>
      <c r="AX772" s="149" t="e">
        <f t="shared" si="421"/>
        <v>#DIV/0!</v>
      </c>
      <c r="AY772" s="149" t="e">
        <f t="shared" si="422"/>
        <v>#DIV/0!</v>
      </c>
      <c r="AZ772" s="149" t="e">
        <f t="shared" si="423"/>
        <v>#DIV/0!</v>
      </c>
      <c r="BA772" s="148">
        <f t="shared" si="424"/>
        <v>0</v>
      </c>
      <c r="BB772" s="149" t="e">
        <f t="shared" si="425"/>
        <v>#DIV/0!</v>
      </c>
      <c r="BC772" s="149" t="e">
        <f t="shared" si="426"/>
        <v>#DIV/0!</v>
      </c>
      <c r="BD772" s="149" t="e">
        <f t="shared" si="427"/>
        <v>#DIV/0!</v>
      </c>
      <c r="BE772" s="149" t="e">
        <f t="shared" si="428"/>
        <v>#DIV/0!</v>
      </c>
      <c r="BF772" s="149" t="e">
        <f t="shared" si="429"/>
        <v>#DIV/0!</v>
      </c>
      <c r="BG772" s="148">
        <f t="shared" si="430"/>
        <v>0</v>
      </c>
      <c r="BH772" s="149" t="e">
        <f t="shared" si="431"/>
        <v>#DIV/0!</v>
      </c>
      <c r="BI772" s="149" t="e">
        <f t="shared" si="432"/>
        <v>#DIV/0!</v>
      </c>
      <c r="BJ772" s="149" t="e">
        <f t="shared" si="433"/>
        <v>#DIV/0!</v>
      </c>
      <c r="BK772" s="149" t="e">
        <f t="shared" si="434"/>
        <v>#DIV/0!</v>
      </c>
      <c r="BL772" s="149" t="e">
        <f t="shared" si="435"/>
        <v>#DIV/0!</v>
      </c>
      <c r="BM772" s="148">
        <f t="shared" si="436"/>
        <v>0</v>
      </c>
      <c r="BN772" s="149" t="e">
        <f t="shared" si="437"/>
        <v>#DIV/0!</v>
      </c>
      <c r="BO772" s="149" t="e">
        <f t="shared" si="438"/>
        <v>#DIV/0!</v>
      </c>
      <c r="BP772" s="149" t="e">
        <f t="shared" si="439"/>
        <v>#DIV/0!</v>
      </c>
      <c r="BQ772" s="149" t="e">
        <f t="shared" si="440"/>
        <v>#DIV/0!</v>
      </c>
      <c r="BR772" s="149" t="e">
        <f t="shared" si="441"/>
        <v>#DIV/0!</v>
      </c>
      <c r="BS772" s="148">
        <f t="shared" si="442"/>
        <v>0</v>
      </c>
      <c r="BT772" s="150"/>
      <c r="BU772" s="150" t="e">
        <f>VLOOKUP(I772,Lists!$D$2:$D$19,1,FALSE)</f>
        <v>#N/A</v>
      </c>
      <c r="BV772" s="150" t="e">
        <f>VLOOKUP($I772,Blends!$B$2:$B$115,1,FALSE)</f>
        <v>#N/A</v>
      </c>
      <c r="BW772" s="150"/>
      <c r="BX772" s="151">
        <f>ROUND(IF($I772="Other HFC Blend",(AA772*$L772*SUMIF(Lists!$E$2:$E$133,'Quarterly Information'!$K772,Exchange_Value)+AA772*$N772*SUMIF(Lists!$E$2:$E$133,'Quarterly Information'!$M772,Exchange_Value)+AA772*$P772*SUMIF(Lists!$E$2:$E$133,'Quarterly Information'!$O772,Exchange_Value)+AA772*$R772*SUMIF(Lists!$E$2:$E$133,'Quarterly Information'!$Q772,Exchange_Value)+AA772*$T772*SUMIF(Lists!$E$2:$E$133,'Quarterly Information'!$S772,Exchange_Value))/1000,AA772*SUMIF(Lists!$E$2:$E$133,$I772,Exchange_Value)/1000),1)</f>
        <v>0</v>
      </c>
      <c r="BY772" s="151">
        <f>ROUND(IF($I772="Other HFC Blend",(AB772*$L772*SUMIF(Lists!$E$2:$E$133,'Quarterly Information'!$K772,Exchange_Value)+AB772*$N772*SUMIF(Lists!$E$2:$E$133,'Quarterly Information'!$M772,Exchange_Value)+AB772*$P772*SUMIF(Lists!$E$2:$E$133,'Quarterly Information'!$O772,Exchange_Value)+AB772*$R772*SUMIF(Lists!$E$2:$E$133,'Quarterly Information'!$Q772,Exchange_Value)+AB772*$T772*SUMIF(Lists!$E$2:$E$133,'Quarterly Information'!$S772,Exchange_Value))/1000,AB772*SUMIF(Lists!$E$2:$E$133,$I772,Exchange_Value)/1000),1)</f>
        <v>0</v>
      </c>
      <c r="BZ772" s="151">
        <f>ROUND(IF($I772="Other HFC Blend",(AC772*$L772*SUMIF(Lists!$E$2:$E$133,'Quarterly Information'!$K772,Exchange_Value)+AC772*$N772*SUMIF(Lists!$E$2:$E$133,'Quarterly Information'!$M772,Exchange_Value)+AC772*$P772*SUMIF(Lists!$E$2:$E$133,'Quarterly Information'!$O772,Exchange_Value)+AC772*$R772*SUMIF(Lists!$E$2:$E$133,'Quarterly Information'!$Q772,Exchange_Value)+AC772*$T772*SUMIF(Lists!$E$2:$E$133,'Quarterly Information'!$S772,Exchange_Value))/1000,AC772*SUMIF(Lists!$E$2:$E$133,$I772,Exchange_Value)/1000),1)</f>
        <v>0</v>
      </c>
      <c r="CA772" s="151">
        <f>ROUND(IF($I772="Other HFC Blend",(AD772*$L772*SUMIF(Lists!$E$2:$E$133,'Quarterly Information'!$K772,Exchange_Value)+AD772*$N772*SUMIF(Lists!$E$2:$E$133,'Quarterly Information'!$M772,Exchange_Value)+AD772*$P772*SUMIF(Lists!$E$2:$E$133,'Quarterly Information'!$O772,Exchange_Value)+AD772*$R772*SUMIF(Lists!$E$2:$E$133,'Quarterly Information'!$Q772,Exchange_Value)+AD772*$T772*SUMIF(Lists!$E$2:$E$133,'Quarterly Information'!$S772,Exchange_Value))/1000,AD772*SUMIF(Lists!$E$2:$E$133,$I772,Exchange_Value)/1000),1)</f>
        <v>0</v>
      </c>
      <c r="CB772" s="151">
        <f>ROUND(IF($I772="Other HFC Blend",(AE772*$L772*SUMIF(Lists!$E$2:$E$133,'Quarterly Information'!$K772,Exchange_Value)+AE772*$N772*SUMIF(Lists!$E$2:$E$133,'Quarterly Information'!$M772,Exchange_Value)+AE772*$P772*SUMIF(Lists!$E$2:$E$133,'Quarterly Information'!$O772,Exchange_Value)+AE772*$R772*SUMIF(Lists!$E$2:$E$133,'Quarterly Information'!$Q772,Exchange_Value)+AE772*$T772*SUMIF(Lists!$E$2:$E$133,'Quarterly Information'!$S772,Exchange_Value))/1000,AE772*SUMIF(Lists!$E$2:$E$133,$I772,Exchange_Value)/1000),1)</f>
        <v>0</v>
      </c>
      <c r="CC772" s="151">
        <f>ROUND(IF($I772="Other HFC Blend",(AF772*$L772*SUMIF(Lists!$E$2:$E$133,'Quarterly Information'!$K772,Exchange_Value)+AF772*$N772*SUMIF(Lists!$E$2:$E$133,'Quarterly Information'!$M772,Exchange_Value)+AF772*$P772*SUMIF(Lists!$E$2:$E$133,'Quarterly Information'!$O772,Exchange_Value)+AF772*$R772*SUMIF(Lists!$E$2:$E$133,'Quarterly Information'!$Q772,Exchange_Value)+AF772*$T772*SUMIF(Lists!$E$2:$E$133,'Quarterly Information'!$S772,Exchange_Value))/1000,AF772*SUMIF(Lists!$E$2:$E$133,$I772,Exchange_Value)/1000),1)</f>
        <v>0</v>
      </c>
    </row>
    <row r="773" spans="1:81" ht="14.1">
      <c r="A773" s="18">
        <v>731</v>
      </c>
      <c r="B773" s="46" t="str">
        <f t="shared" si="443"/>
        <v/>
      </c>
      <c r="C773" s="72"/>
      <c r="D773" s="47"/>
      <c r="E773" s="81"/>
      <c r="F773" s="48"/>
      <c r="G773" s="49"/>
      <c r="H773" s="50"/>
      <c r="I773" s="48"/>
      <c r="J773" s="104"/>
      <c r="K773" s="109"/>
      <c r="L773" s="51"/>
      <c r="M773" s="48"/>
      <c r="N773" s="51"/>
      <c r="O773" s="48"/>
      <c r="P773" s="51"/>
      <c r="Q773" s="69"/>
      <c r="R773" s="51"/>
      <c r="S773" s="69"/>
      <c r="T773" s="110"/>
      <c r="U773" s="107"/>
      <c r="V773" s="48"/>
      <c r="W773" s="52"/>
      <c r="X773" s="48"/>
      <c r="Y773" s="116"/>
      <c r="Z773" s="133"/>
      <c r="AA773" s="131"/>
      <c r="AB773" s="76"/>
      <c r="AC773" s="76"/>
      <c r="AD773" s="76"/>
      <c r="AE773" s="76"/>
      <c r="AF773" s="76"/>
      <c r="AG773" s="145"/>
      <c r="AH773"/>
      <c r="AI773" s="148">
        <f t="shared" si="407"/>
        <v>0</v>
      </c>
      <c r="AJ773" s="148">
        <f t="shared" si="408"/>
        <v>0</v>
      </c>
      <c r="AK773" s="148">
        <f t="shared" si="409"/>
        <v>0</v>
      </c>
      <c r="AL773" s="148">
        <f t="shared" si="410"/>
        <v>0</v>
      </c>
      <c r="AM773" s="148">
        <f t="shared" si="411"/>
        <v>0</v>
      </c>
      <c r="AN773" s="148">
        <f t="shared" si="412"/>
        <v>0</v>
      </c>
      <c r="AO773" s="150"/>
      <c r="AP773" s="149" t="e">
        <f t="shared" si="413"/>
        <v>#DIV/0!</v>
      </c>
      <c r="AQ773" s="149" t="e">
        <f t="shared" si="414"/>
        <v>#DIV/0!</v>
      </c>
      <c r="AR773" s="149" t="e">
        <f t="shared" si="415"/>
        <v>#DIV/0!</v>
      </c>
      <c r="AS773" s="149" t="e">
        <f t="shared" si="416"/>
        <v>#DIV/0!</v>
      </c>
      <c r="AT773" s="149" t="e">
        <f t="shared" si="417"/>
        <v>#DIV/0!</v>
      </c>
      <c r="AU773" s="148">
        <f t="shared" si="418"/>
        <v>0</v>
      </c>
      <c r="AV773" s="149" t="e">
        <f t="shared" si="419"/>
        <v>#DIV/0!</v>
      </c>
      <c r="AW773" s="149" t="e">
        <f t="shared" si="420"/>
        <v>#DIV/0!</v>
      </c>
      <c r="AX773" s="149" t="e">
        <f t="shared" si="421"/>
        <v>#DIV/0!</v>
      </c>
      <c r="AY773" s="149" t="e">
        <f t="shared" si="422"/>
        <v>#DIV/0!</v>
      </c>
      <c r="AZ773" s="149" t="e">
        <f t="shared" si="423"/>
        <v>#DIV/0!</v>
      </c>
      <c r="BA773" s="148">
        <f t="shared" si="424"/>
        <v>0</v>
      </c>
      <c r="BB773" s="149" t="e">
        <f t="shared" si="425"/>
        <v>#DIV/0!</v>
      </c>
      <c r="BC773" s="149" t="e">
        <f t="shared" si="426"/>
        <v>#DIV/0!</v>
      </c>
      <c r="BD773" s="149" t="e">
        <f t="shared" si="427"/>
        <v>#DIV/0!</v>
      </c>
      <c r="BE773" s="149" t="e">
        <f t="shared" si="428"/>
        <v>#DIV/0!</v>
      </c>
      <c r="BF773" s="149" t="e">
        <f t="shared" si="429"/>
        <v>#DIV/0!</v>
      </c>
      <c r="BG773" s="148">
        <f t="shared" si="430"/>
        <v>0</v>
      </c>
      <c r="BH773" s="149" t="e">
        <f t="shared" si="431"/>
        <v>#DIV/0!</v>
      </c>
      <c r="BI773" s="149" t="e">
        <f t="shared" si="432"/>
        <v>#DIV/0!</v>
      </c>
      <c r="BJ773" s="149" t="e">
        <f t="shared" si="433"/>
        <v>#DIV/0!</v>
      </c>
      <c r="BK773" s="149" t="e">
        <f t="shared" si="434"/>
        <v>#DIV/0!</v>
      </c>
      <c r="BL773" s="149" t="e">
        <f t="shared" si="435"/>
        <v>#DIV/0!</v>
      </c>
      <c r="BM773" s="148">
        <f t="shared" si="436"/>
        <v>0</v>
      </c>
      <c r="BN773" s="149" t="e">
        <f t="shared" si="437"/>
        <v>#DIV/0!</v>
      </c>
      <c r="BO773" s="149" t="e">
        <f t="shared" si="438"/>
        <v>#DIV/0!</v>
      </c>
      <c r="BP773" s="149" t="e">
        <f t="shared" si="439"/>
        <v>#DIV/0!</v>
      </c>
      <c r="BQ773" s="149" t="e">
        <f t="shared" si="440"/>
        <v>#DIV/0!</v>
      </c>
      <c r="BR773" s="149" t="e">
        <f t="shared" si="441"/>
        <v>#DIV/0!</v>
      </c>
      <c r="BS773" s="148">
        <f t="shared" si="442"/>
        <v>0</v>
      </c>
      <c r="BT773" s="150"/>
      <c r="BU773" s="150" t="e">
        <f>VLOOKUP(I773,Lists!$D$2:$D$19,1,FALSE)</f>
        <v>#N/A</v>
      </c>
      <c r="BV773" s="150" t="e">
        <f>VLOOKUP($I773,Blends!$B$2:$B$115,1,FALSE)</f>
        <v>#N/A</v>
      </c>
      <c r="BW773" s="150"/>
      <c r="BX773" s="151">
        <f>ROUND(IF($I773="Other HFC Blend",(AA773*$L773*SUMIF(Lists!$E$2:$E$133,'Quarterly Information'!$K773,Exchange_Value)+AA773*$N773*SUMIF(Lists!$E$2:$E$133,'Quarterly Information'!$M773,Exchange_Value)+AA773*$P773*SUMIF(Lists!$E$2:$E$133,'Quarterly Information'!$O773,Exchange_Value)+AA773*$R773*SUMIF(Lists!$E$2:$E$133,'Quarterly Information'!$Q773,Exchange_Value)+AA773*$T773*SUMIF(Lists!$E$2:$E$133,'Quarterly Information'!$S773,Exchange_Value))/1000,AA773*SUMIF(Lists!$E$2:$E$133,$I773,Exchange_Value)/1000),1)</f>
        <v>0</v>
      </c>
      <c r="BY773" s="151">
        <f>ROUND(IF($I773="Other HFC Blend",(AB773*$L773*SUMIF(Lists!$E$2:$E$133,'Quarterly Information'!$K773,Exchange_Value)+AB773*$N773*SUMIF(Lists!$E$2:$E$133,'Quarterly Information'!$M773,Exchange_Value)+AB773*$P773*SUMIF(Lists!$E$2:$E$133,'Quarterly Information'!$O773,Exchange_Value)+AB773*$R773*SUMIF(Lists!$E$2:$E$133,'Quarterly Information'!$Q773,Exchange_Value)+AB773*$T773*SUMIF(Lists!$E$2:$E$133,'Quarterly Information'!$S773,Exchange_Value))/1000,AB773*SUMIF(Lists!$E$2:$E$133,$I773,Exchange_Value)/1000),1)</f>
        <v>0</v>
      </c>
      <c r="BZ773" s="151">
        <f>ROUND(IF($I773="Other HFC Blend",(AC773*$L773*SUMIF(Lists!$E$2:$E$133,'Quarterly Information'!$K773,Exchange_Value)+AC773*$N773*SUMIF(Lists!$E$2:$E$133,'Quarterly Information'!$M773,Exchange_Value)+AC773*$P773*SUMIF(Lists!$E$2:$E$133,'Quarterly Information'!$O773,Exchange_Value)+AC773*$R773*SUMIF(Lists!$E$2:$E$133,'Quarterly Information'!$Q773,Exchange_Value)+AC773*$T773*SUMIF(Lists!$E$2:$E$133,'Quarterly Information'!$S773,Exchange_Value))/1000,AC773*SUMIF(Lists!$E$2:$E$133,$I773,Exchange_Value)/1000),1)</f>
        <v>0</v>
      </c>
      <c r="CA773" s="151">
        <f>ROUND(IF($I773="Other HFC Blend",(AD773*$L773*SUMIF(Lists!$E$2:$E$133,'Quarterly Information'!$K773,Exchange_Value)+AD773*$N773*SUMIF(Lists!$E$2:$E$133,'Quarterly Information'!$M773,Exchange_Value)+AD773*$P773*SUMIF(Lists!$E$2:$E$133,'Quarterly Information'!$O773,Exchange_Value)+AD773*$R773*SUMIF(Lists!$E$2:$E$133,'Quarterly Information'!$Q773,Exchange_Value)+AD773*$T773*SUMIF(Lists!$E$2:$E$133,'Quarterly Information'!$S773,Exchange_Value))/1000,AD773*SUMIF(Lists!$E$2:$E$133,$I773,Exchange_Value)/1000),1)</f>
        <v>0</v>
      </c>
      <c r="CB773" s="151">
        <f>ROUND(IF($I773="Other HFC Blend",(AE773*$L773*SUMIF(Lists!$E$2:$E$133,'Quarterly Information'!$K773,Exchange_Value)+AE773*$N773*SUMIF(Lists!$E$2:$E$133,'Quarterly Information'!$M773,Exchange_Value)+AE773*$P773*SUMIF(Lists!$E$2:$E$133,'Quarterly Information'!$O773,Exchange_Value)+AE773*$R773*SUMIF(Lists!$E$2:$E$133,'Quarterly Information'!$Q773,Exchange_Value)+AE773*$T773*SUMIF(Lists!$E$2:$E$133,'Quarterly Information'!$S773,Exchange_Value))/1000,AE773*SUMIF(Lists!$E$2:$E$133,$I773,Exchange_Value)/1000),1)</f>
        <v>0</v>
      </c>
      <c r="CC773" s="151">
        <f>ROUND(IF($I773="Other HFC Blend",(AF773*$L773*SUMIF(Lists!$E$2:$E$133,'Quarterly Information'!$K773,Exchange_Value)+AF773*$N773*SUMIF(Lists!$E$2:$E$133,'Quarterly Information'!$M773,Exchange_Value)+AF773*$P773*SUMIF(Lists!$E$2:$E$133,'Quarterly Information'!$O773,Exchange_Value)+AF773*$R773*SUMIF(Lists!$E$2:$E$133,'Quarterly Information'!$Q773,Exchange_Value)+AF773*$T773*SUMIF(Lists!$E$2:$E$133,'Quarterly Information'!$S773,Exchange_Value))/1000,AF773*SUMIF(Lists!$E$2:$E$133,$I773,Exchange_Value)/1000),1)</f>
        <v>0</v>
      </c>
    </row>
    <row r="774" spans="1:81" ht="14.1">
      <c r="A774" s="18">
        <v>732</v>
      </c>
      <c r="B774" s="46" t="str">
        <f t="shared" si="443"/>
        <v/>
      </c>
      <c r="C774" s="72"/>
      <c r="D774" s="47"/>
      <c r="E774" s="81"/>
      <c r="F774" s="48"/>
      <c r="G774" s="49"/>
      <c r="H774" s="50"/>
      <c r="I774" s="48"/>
      <c r="J774" s="104"/>
      <c r="K774" s="109"/>
      <c r="L774" s="51"/>
      <c r="M774" s="48"/>
      <c r="N774" s="51"/>
      <c r="O774" s="48"/>
      <c r="P774" s="51"/>
      <c r="Q774" s="69"/>
      <c r="R774" s="51"/>
      <c r="S774" s="69"/>
      <c r="T774" s="110"/>
      <c r="U774" s="107"/>
      <c r="V774" s="48"/>
      <c r="W774" s="52"/>
      <c r="X774" s="48"/>
      <c r="Y774" s="116"/>
      <c r="Z774" s="133"/>
      <c r="AA774" s="131"/>
      <c r="AB774" s="76"/>
      <c r="AC774" s="76"/>
      <c r="AD774" s="76"/>
      <c r="AE774" s="76"/>
      <c r="AF774" s="76"/>
      <c r="AG774" s="145"/>
      <c r="AH774"/>
      <c r="AI774" s="148">
        <f t="shared" si="407"/>
        <v>0</v>
      </c>
      <c r="AJ774" s="148">
        <f t="shared" si="408"/>
        <v>0</v>
      </c>
      <c r="AK774" s="148">
        <f t="shared" si="409"/>
        <v>0</v>
      </c>
      <c r="AL774" s="148">
        <f t="shared" si="410"/>
        <v>0</v>
      </c>
      <c r="AM774" s="148">
        <f t="shared" si="411"/>
        <v>0</v>
      </c>
      <c r="AN774" s="148">
        <f t="shared" si="412"/>
        <v>0</v>
      </c>
      <c r="AO774" s="150"/>
      <c r="AP774" s="149" t="e">
        <f t="shared" si="413"/>
        <v>#DIV/0!</v>
      </c>
      <c r="AQ774" s="149" t="e">
        <f t="shared" si="414"/>
        <v>#DIV/0!</v>
      </c>
      <c r="AR774" s="149" t="e">
        <f t="shared" si="415"/>
        <v>#DIV/0!</v>
      </c>
      <c r="AS774" s="149" t="e">
        <f t="shared" si="416"/>
        <v>#DIV/0!</v>
      </c>
      <c r="AT774" s="149" t="e">
        <f t="shared" si="417"/>
        <v>#DIV/0!</v>
      </c>
      <c r="AU774" s="148">
        <f t="shared" si="418"/>
        <v>0</v>
      </c>
      <c r="AV774" s="149" t="e">
        <f t="shared" si="419"/>
        <v>#DIV/0!</v>
      </c>
      <c r="AW774" s="149" t="e">
        <f t="shared" si="420"/>
        <v>#DIV/0!</v>
      </c>
      <c r="AX774" s="149" t="e">
        <f t="shared" si="421"/>
        <v>#DIV/0!</v>
      </c>
      <c r="AY774" s="149" t="e">
        <f t="shared" si="422"/>
        <v>#DIV/0!</v>
      </c>
      <c r="AZ774" s="149" t="e">
        <f t="shared" si="423"/>
        <v>#DIV/0!</v>
      </c>
      <c r="BA774" s="148">
        <f t="shared" si="424"/>
        <v>0</v>
      </c>
      <c r="BB774" s="149" t="e">
        <f t="shared" si="425"/>
        <v>#DIV/0!</v>
      </c>
      <c r="BC774" s="149" t="e">
        <f t="shared" si="426"/>
        <v>#DIV/0!</v>
      </c>
      <c r="BD774" s="149" t="e">
        <f t="shared" si="427"/>
        <v>#DIV/0!</v>
      </c>
      <c r="BE774" s="149" t="e">
        <f t="shared" si="428"/>
        <v>#DIV/0!</v>
      </c>
      <c r="BF774" s="149" t="e">
        <f t="shared" si="429"/>
        <v>#DIV/0!</v>
      </c>
      <c r="BG774" s="148">
        <f t="shared" si="430"/>
        <v>0</v>
      </c>
      <c r="BH774" s="149" t="e">
        <f t="shared" si="431"/>
        <v>#DIV/0!</v>
      </c>
      <c r="BI774" s="149" t="e">
        <f t="shared" si="432"/>
        <v>#DIV/0!</v>
      </c>
      <c r="BJ774" s="149" t="e">
        <f t="shared" si="433"/>
        <v>#DIV/0!</v>
      </c>
      <c r="BK774" s="149" t="e">
        <f t="shared" si="434"/>
        <v>#DIV/0!</v>
      </c>
      <c r="BL774" s="149" t="e">
        <f t="shared" si="435"/>
        <v>#DIV/0!</v>
      </c>
      <c r="BM774" s="148">
        <f t="shared" si="436"/>
        <v>0</v>
      </c>
      <c r="BN774" s="149" t="e">
        <f t="shared" si="437"/>
        <v>#DIV/0!</v>
      </c>
      <c r="BO774" s="149" t="e">
        <f t="shared" si="438"/>
        <v>#DIV/0!</v>
      </c>
      <c r="BP774" s="149" t="e">
        <f t="shared" si="439"/>
        <v>#DIV/0!</v>
      </c>
      <c r="BQ774" s="149" t="e">
        <f t="shared" si="440"/>
        <v>#DIV/0!</v>
      </c>
      <c r="BR774" s="149" t="e">
        <f t="shared" si="441"/>
        <v>#DIV/0!</v>
      </c>
      <c r="BS774" s="148">
        <f t="shared" si="442"/>
        <v>0</v>
      </c>
      <c r="BT774" s="150"/>
      <c r="BU774" s="150" t="e">
        <f>VLOOKUP(I774,Lists!$D$2:$D$19,1,FALSE)</f>
        <v>#N/A</v>
      </c>
      <c r="BV774" s="150" t="e">
        <f>VLOOKUP($I774,Blends!$B$2:$B$115,1,FALSE)</f>
        <v>#N/A</v>
      </c>
      <c r="BW774" s="150"/>
      <c r="BX774" s="151">
        <f>ROUND(IF($I774="Other HFC Blend",(AA774*$L774*SUMIF(Lists!$E$2:$E$133,'Quarterly Information'!$K774,Exchange_Value)+AA774*$N774*SUMIF(Lists!$E$2:$E$133,'Quarterly Information'!$M774,Exchange_Value)+AA774*$P774*SUMIF(Lists!$E$2:$E$133,'Quarterly Information'!$O774,Exchange_Value)+AA774*$R774*SUMIF(Lists!$E$2:$E$133,'Quarterly Information'!$Q774,Exchange_Value)+AA774*$T774*SUMIF(Lists!$E$2:$E$133,'Quarterly Information'!$S774,Exchange_Value))/1000,AA774*SUMIF(Lists!$E$2:$E$133,$I774,Exchange_Value)/1000),1)</f>
        <v>0</v>
      </c>
      <c r="BY774" s="151">
        <f>ROUND(IF($I774="Other HFC Blend",(AB774*$L774*SUMIF(Lists!$E$2:$E$133,'Quarterly Information'!$K774,Exchange_Value)+AB774*$N774*SUMIF(Lists!$E$2:$E$133,'Quarterly Information'!$M774,Exchange_Value)+AB774*$P774*SUMIF(Lists!$E$2:$E$133,'Quarterly Information'!$O774,Exchange_Value)+AB774*$R774*SUMIF(Lists!$E$2:$E$133,'Quarterly Information'!$Q774,Exchange_Value)+AB774*$T774*SUMIF(Lists!$E$2:$E$133,'Quarterly Information'!$S774,Exchange_Value))/1000,AB774*SUMIF(Lists!$E$2:$E$133,$I774,Exchange_Value)/1000),1)</f>
        <v>0</v>
      </c>
      <c r="BZ774" s="151">
        <f>ROUND(IF($I774="Other HFC Blend",(AC774*$L774*SUMIF(Lists!$E$2:$E$133,'Quarterly Information'!$K774,Exchange_Value)+AC774*$N774*SUMIF(Lists!$E$2:$E$133,'Quarterly Information'!$M774,Exchange_Value)+AC774*$P774*SUMIF(Lists!$E$2:$E$133,'Quarterly Information'!$O774,Exchange_Value)+AC774*$R774*SUMIF(Lists!$E$2:$E$133,'Quarterly Information'!$Q774,Exchange_Value)+AC774*$T774*SUMIF(Lists!$E$2:$E$133,'Quarterly Information'!$S774,Exchange_Value))/1000,AC774*SUMIF(Lists!$E$2:$E$133,$I774,Exchange_Value)/1000),1)</f>
        <v>0</v>
      </c>
      <c r="CA774" s="151">
        <f>ROUND(IF($I774="Other HFC Blend",(AD774*$L774*SUMIF(Lists!$E$2:$E$133,'Quarterly Information'!$K774,Exchange_Value)+AD774*$N774*SUMIF(Lists!$E$2:$E$133,'Quarterly Information'!$M774,Exchange_Value)+AD774*$P774*SUMIF(Lists!$E$2:$E$133,'Quarterly Information'!$O774,Exchange_Value)+AD774*$R774*SUMIF(Lists!$E$2:$E$133,'Quarterly Information'!$Q774,Exchange_Value)+AD774*$T774*SUMIF(Lists!$E$2:$E$133,'Quarterly Information'!$S774,Exchange_Value))/1000,AD774*SUMIF(Lists!$E$2:$E$133,$I774,Exchange_Value)/1000),1)</f>
        <v>0</v>
      </c>
      <c r="CB774" s="151">
        <f>ROUND(IF($I774="Other HFC Blend",(AE774*$L774*SUMIF(Lists!$E$2:$E$133,'Quarterly Information'!$K774,Exchange_Value)+AE774*$N774*SUMIF(Lists!$E$2:$E$133,'Quarterly Information'!$M774,Exchange_Value)+AE774*$P774*SUMIF(Lists!$E$2:$E$133,'Quarterly Information'!$O774,Exchange_Value)+AE774*$R774*SUMIF(Lists!$E$2:$E$133,'Quarterly Information'!$Q774,Exchange_Value)+AE774*$T774*SUMIF(Lists!$E$2:$E$133,'Quarterly Information'!$S774,Exchange_Value))/1000,AE774*SUMIF(Lists!$E$2:$E$133,$I774,Exchange_Value)/1000),1)</f>
        <v>0</v>
      </c>
      <c r="CC774" s="151">
        <f>ROUND(IF($I774="Other HFC Blend",(AF774*$L774*SUMIF(Lists!$E$2:$E$133,'Quarterly Information'!$K774,Exchange_Value)+AF774*$N774*SUMIF(Lists!$E$2:$E$133,'Quarterly Information'!$M774,Exchange_Value)+AF774*$P774*SUMIF(Lists!$E$2:$E$133,'Quarterly Information'!$O774,Exchange_Value)+AF774*$R774*SUMIF(Lists!$E$2:$E$133,'Quarterly Information'!$Q774,Exchange_Value)+AF774*$T774*SUMIF(Lists!$E$2:$E$133,'Quarterly Information'!$S774,Exchange_Value))/1000,AF774*SUMIF(Lists!$E$2:$E$133,$I774,Exchange_Value)/1000),1)</f>
        <v>0</v>
      </c>
    </row>
    <row r="775" spans="1:81" ht="14.1">
      <c r="A775" s="18">
        <v>733</v>
      </c>
      <c r="B775" s="46" t="str">
        <f t="shared" si="443"/>
        <v/>
      </c>
      <c r="C775" s="72"/>
      <c r="D775" s="47"/>
      <c r="E775" s="81"/>
      <c r="F775" s="48"/>
      <c r="G775" s="49"/>
      <c r="H775" s="50"/>
      <c r="I775" s="48"/>
      <c r="J775" s="104"/>
      <c r="K775" s="109"/>
      <c r="L775" s="51"/>
      <c r="M775" s="48"/>
      <c r="N775" s="51"/>
      <c r="O775" s="48"/>
      <c r="P775" s="51"/>
      <c r="Q775" s="69"/>
      <c r="R775" s="51"/>
      <c r="S775" s="69"/>
      <c r="T775" s="110"/>
      <c r="U775" s="107"/>
      <c r="V775" s="48"/>
      <c r="W775" s="52"/>
      <c r="X775" s="48"/>
      <c r="Y775" s="116"/>
      <c r="Z775" s="133"/>
      <c r="AA775" s="131"/>
      <c r="AB775" s="76"/>
      <c r="AC775" s="76"/>
      <c r="AD775" s="76"/>
      <c r="AE775" s="76"/>
      <c r="AF775" s="76"/>
      <c r="AG775" s="145"/>
      <c r="AH775"/>
      <c r="AI775" s="148">
        <f t="shared" si="407"/>
        <v>0</v>
      </c>
      <c r="AJ775" s="148">
        <f t="shared" si="408"/>
        <v>0</v>
      </c>
      <c r="AK775" s="148">
        <f t="shared" si="409"/>
        <v>0</v>
      </c>
      <c r="AL775" s="148">
        <f t="shared" si="410"/>
        <v>0</v>
      </c>
      <c r="AM775" s="148">
        <f t="shared" si="411"/>
        <v>0</v>
      </c>
      <c r="AN775" s="148">
        <f t="shared" si="412"/>
        <v>0</v>
      </c>
      <c r="AO775" s="150"/>
      <c r="AP775" s="149" t="e">
        <f t="shared" si="413"/>
        <v>#DIV/0!</v>
      </c>
      <c r="AQ775" s="149" t="e">
        <f t="shared" si="414"/>
        <v>#DIV/0!</v>
      </c>
      <c r="AR775" s="149" t="e">
        <f t="shared" si="415"/>
        <v>#DIV/0!</v>
      </c>
      <c r="AS775" s="149" t="e">
        <f t="shared" si="416"/>
        <v>#DIV/0!</v>
      </c>
      <c r="AT775" s="149" t="e">
        <f t="shared" si="417"/>
        <v>#DIV/0!</v>
      </c>
      <c r="AU775" s="148">
        <f t="shared" si="418"/>
        <v>0</v>
      </c>
      <c r="AV775" s="149" t="e">
        <f t="shared" si="419"/>
        <v>#DIV/0!</v>
      </c>
      <c r="AW775" s="149" t="e">
        <f t="shared" si="420"/>
        <v>#DIV/0!</v>
      </c>
      <c r="AX775" s="149" t="e">
        <f t="shared" si="421"/>
        <v>#DIV/0!</v>
      </c>
      <c r="AY775" s="149" t="e">
        <f t="shared" si="422"/>
        <v>#DIV/0!</v>
      </c>
      <c r="AZ775" s="149" t="e">
        <f t="shared" si="423"/>
        <v>#DIV/0!</v>
      </c>
      <c r="BA775" s="148">
        <f t="shared" si="424"/>
        <v>0</v>
      </c>
      <c r="BB775" s="149" t="e">
        <f t="shared" si="425"/>
        <v>#DIV/0!</v>
      </c>
      <c r="BC775" s="149" t="e">
        <f t="shared" si="426"/>
        <v>#DIV/0!</v>
      </c>
      <c r="BD775" s="149" t="e">
        <f t="shared" si="427"/>
        <v>#DIV/0!</v>
      </c>
      <c r="BE775" s="149" t="e">
        <f t="shared" si="428"/>
        <v>#DIV/0!</v>
      </c>
      <c r="BF775" s="149" t="e">
        <f t="shared" si="429"/>
        <v>#DIV/0!</v>
      </c>
      <c r="BG775" s="148">
        <f t="shared" si="430"/>
        <v>0</v>
      </c>
      <c r="BH775" s="149" t="e">
        <f t="shared" si="431"/>
        <v>#DIV/0!</v>
      </c>
      <c r="BI775" s="149" t="e">
        <f t="shared" si="432"/>
        <v>#DIV/0!</v>
      </c>
      <c r="BJ775" s="149" t="e">
        <f t="shared" si="433"/>
        <v>#DIV/0!</v>
      </c>
      <c r="BK775" s="149" t="e">
        <f t="shared" si="434"/>
        <v>#DIV/0!</v>
      </c>
      <c r="BL775" s="149" t="e">
        <f t="shared" si="435"/>
        <v>#DIV/0!</v>
      </c>
      <c r="BM775" s="148">
        <f t="shared" si="436"/>
        <v>0</v>
      </c>
      <c r="BN775" s="149" t="e">
        <f t="shared" si="437"/>
        <v>#DIV/0!</v>
      </c>
      <c r="BO775" s="149" t="e">
        <f t="shared" si="438"/>
        <v>#DIV/0!</v>
      </c>
      <c r="BP775" s="149" t="e">
        <f t="shared" si="439"/>
        <v>#DIV/0!</v>
      </c>
      <c r="BQ775" s="149" t="e">
        <f t="shared" si="440"/>
        <v>#DIV/0!</v>
      </c>
      <c r="BR775" s="149" t="e">
        <f t="shared" si="441"/>
        <v>#DIV/0!</v>
      </c>
      <c r="BS775" s="148">
        <f t="shared" si="442"/>
        <v>0</v>
      </c>
      <c r="BT775" s="150"/>
      <c r="BU775" s="150" t="e">
        <f>VLOOKUP(I775,Lists!$D$2:$D$19,1,FALSE)</f>
        <v>#N/A</v>
      </c>
      <c r="BV775" s="150" t="e">
        <f>VLOOKUP($I775,Blends!$B$2:$B$115,1,FALSE)</f>
        <v>#N/A</v>
      </c>
      <c r="BW775" s="150"/>
      <c r="BX775" s="151">
        <f>ROUND(IF($I775="Other HFC Blend",(AA775*$L775*SUMIF(Lists!$E$2:$E$133,'Quarterly Information'!$K775,Exchange_Value)+AA775*$N775*SUMIF(Lists!$E$2:$E$133,'Quarterly Information'!$M775,Exchange_Value)+AA775*$P775*SUMIF(Lists!$E$2:$E$133,'Quarterly Information'!$O775,Exchange_Value)+AA775*$R775*SUMIF(Lists!$E$2:$E$133,'Quarterly Information'!$Q775,Exchange_Value)+AA775*$T775*SUMIF(Lists!$E$2:$E$133,'Quarterly Information'!$S775,Exchange_Value))/1000,AA775*SUMIF(Lists!$E$2:$E$133,$I775,Exchange_Value)/1000),1)</f>
        <v>0</v>
      </c>
      <c r="BY775" s="151">
        <f>ROUND(IF($I775="Other HFC Blend",(AB775*$L775*SUMIF(Lists!$E$2:$E$133,'Quarterly Information'!$K775,Exchange_Value)+AB775*$N775*SUMIF(Lists!$E$2:$E$133,'Quarterly Information'!$M775,Exchange_Value)+AB775*$P775*SUMIF(Lists!$E$2:$E$133,'Quarterly Information'!$O775,Exchange_Value)+AB775*$R775*SUMIF(Lists!$E$2:$E$133,'Quarterly Information'!$Q775,Exchange_Value)+AB775*$T775*SUMIF(Lists!$E$2:$E$133,'Quarterly Information'!$S775,Exchange_Value))/1000,AB775*SUMIF(Lists!$E$2:$E$133,$I775,Exchange_Value)/1000),1)</f>
        <v>0</v>
      </c>
      <c r="BZ775" s="151">
        <f>ROUND(IF($I775="Other HFC Blend",(AC775*$L775*SUMIF(Lists!$E$2:$E$133,'Quarterly Information'!$K775,Exchange_Value)+AC775*$N775*SUMIF(Lists!$E$2:$E$133,'Quarterly Information'!$M775,Exchange_Value)+AC775*$P775*SUMIF(Lists!$E$2:$E$133,'Quarterly Information'!$O775,Exchange_Value)+AC775*$R775*SUMIF(Lists!$E$2:$E$133,'Quarterly Information'!$Q775,Exchange_Value)+AC775*$T775*SUMIF(Lists!$E$2:$E$133,'Quarterly Information'!$S775,Exchange_Value))/1000,AC775*SUMIF(Lists!$E$2:$E$133,$I775,Exchange_Value)/1000),1)</f>
        <v>0</v>
      </c>
      <c r="CA775" s="151">
        <f>ROUND(IF($I775="Other HFC Blend",(AD775*$L775*SUMIF(Lists!$E$2:$E$133,'Quarterly Information'!$K775,Exchange_Value)+AD775*$N775*SUMIF(Lists!$E$2:$E$133,'Quarterly Information'!$M775,Exchange_Value)+AD775*$P775*SUMIF(Lists!$E$2:$E$133,'Quarterly Information'!$O775,Exchange_Value)+AD775*$R775*SUMIF(Lists!$E$2:$E$133,'Quarterly Information'!$Q775,Exchange_Value)+AD775*$T775*SUMIF(Lists!$E$2:$E$133,'Quarterly Information'!$S775,Exchange_Value))/1000,AD775*SUMIF(Lists!$E$2:$E$133,$I775,Exchange_Value)/1000),1)</f>
        <v>0</v>
      </c>
      <c r="CB775" s="151">
        <f>ROUND(IF($I775="Other HFC Blend",(AE775*$L775*SUMIF(Lists!$E$2:$E$133,'Quarterly Information'!$K775,Exchange_Value)+AE775*$N775*SUMIF(Lists!$E$2:$E$133,'Quarterly Information'!$M775,Exchange_Value)+AE775*$P775*SUMIF(Lists!$E$2:$E$133,'Quarterly Information'!$O775,Exchange_Value)+AE775*$R775*SUMIF(Lists!$E$2:$E$133,'Quarterly Information'!$Q775,Exchange_Value)+AE775*$T775*SUMIF(Lists!$E$2:$E$133,'Quarterly Information'!$S775,Exchange_Value))/1000,AE775*SUMIF(Lists!$E$2:$E$133,$I775,Exchange_Value)/1000),1)</f>
        <v>0</v>
      </c>
      <c r="CC775" s="151">
        <f>ROUND(IF($I775="Other HFC Blend",(AF775*$L775*SUMIF(Lists!$E$2:$E$133,'Quarterly Information'!$K775,Exchange_Value)+AF775*$N775*SUMIF(Lists!$E$2:$E$133,'Quarterly Information'!$M775,Exchange_Value)+AF775*$P775*SUMIF(Lists!$E$2:$E$133,'Quarterly Information'!$O775,Exchange_Value)+AF775*$R775*SUMIF(Lists!$E$2:$E$133,'Quarterly Information'!$Q775,Exchange_Value)+AF775*$T775*SUMIF(Lists!$E$2:$E$133,'Quarterly Information'!$S775,Exchange_Value))/1000,AF775*SUMIF(Lists!$E$2:$E$133,$I775,Exchange_Value)/1000),1)</f>
        <v>0</v>
      </c>
    </row>
    <row r="776" spans="1:81" ht="14.1">
      <c r="A776" s="18">
        <v>734</v>
      </c>
      <c r="B776" s="46" t="str">
        <f t="shared" si="443"/>
        <v/>
      </c>
      <c r="C776" s="72"/>
      <c r="D776" s="47"/>
      <c r="E776" s="81"/>
      <c r="F776" s="48"/>
      <c r="G776" s="49"/>
      <c r="H776" s="50"/>
      <c r="I776" s="48"/>
      <c r="J776" s="104"/>
      <c r="K776" s="109"/>
      <c r="L776" s="51"/>
      <c r="M776" s="48"/>
      <c r="N776" s="51"/>
      <c r="O776" s="48"/>
      <c r="P776" s="51"/>
      <c r="Q776" s="69"/>
      <c r="R776" s="51"/>
      <c r="S776" s="69"/>
      <c r="T776" s="110"/>
      <c r="U776" s="107"/>
      <c r="V776" s="48"/>
      <c r="W776" s="52"/>
      <c r="X776" s="48"/>
      <c r="Y776" s="116"/>
      <c r="Z776" s="133"/>
      <c r="AA776" s="131"/>
      <c r="AB776" s="76"/>
      <c r="AC776" s="76"/>
      <c r="AD776" s="76"/>
      <c r="AE776" s="76"/>
      <c r="AF776" s="76"/>
      <c r="AG776" s="145"/>
      <c r="AH776"/>
      <c r="AI776" s="148">
        <f t="shared" si="407"/>
        <v>0</v>
      </c>
      <c r="AJ776" s="148">
        <f t="shared" si="408"/>
        <v>0</v>
      </c>
      <c r="AK776" s="148">
        <f t="shared" si="409"/>
        <v>0</v>
      </c>
      <c r="AL776" s="148">
        <f t="shared" si="410"/>
        <v>0</v>
      </c>
      <c r="AM776" s="148">
        <f t="shared" si="411"/>
        <v>0</v>
      </c>
      <c r="AN776" s="148">
        <f t="shared" si="412"/>
        <v>0</v>
      </c>
      <c r="AO776" s="150"/>
      <c r="AP776" s="149" t="e">
        <f t="shared" si="413"/>
        <v>#DIV/0!</v>
      </c>
      <c r="AQ776" s="149" t="e">
        <f t="shared" si="414"/>
        <v>#DIV/0!</v>
      </c>
      <c r="AR776" s="149" t="e">
        <f t="shared" si="415"/>
        <v>#DIV/0!</v>
      </c>
      <c r="AS776" s="149" t="e">
        <f t="shared" si="416"/>
        <v>#DIV/0!</v>
      </c>
      <c r="AT776" s="149" t="e">
        <f t="shared" si="417"/>
        <v>#DIV/0!</v>
      </c>
      <c r="AU776" s="148">
        <f t="shared" si="418"/>
        <v>0</v>
      </c>
      <c r="AV776" s="149" t="e">
        <f t="shared" si="419"/>
        <v>#DIV/0!</v>
      </c>
      <c r="AW776" s="149" t="e">
        <f t="shared" si="420"/>
        <v>#DIV/0!</v>
      </c>
      <c r="AX776" s="149" t="e">
        <f t="shared" si="421"/>
        <v>#DIV/0!</v>
      </c>
      <c r="AY776" s="149" t="e">
        <f t="shared" si="422"/>
        <v>#DIV/0!</v>
      </c>
      <c r="AZ776" s="149" t="e">
        <f t="shared" si="423"/>
        <v>#DIV/0!</v>
      </c>
      <c r="BA776" s="148">
        <f t="shared" si="424"/>
        <v>0</v>
      </c>
      <c r="BB776" s="149" t="e">
        <f t="shared" si="425"/>
        <v>#DIV/0!</v>
      </c>
      <c r="BC776" s="149" t="e">
        <f t="shared" si="426"/>
        <v>#DIV/0!</v>
      </c>
      <c r="BD776" s="149" t="e">
        <f t="shared" si="427"/>
        <v>#DIV/0!</v>
      </c>
      <c r="BE776" s="149" t="e">
        <f t="shared" si="428"/>
        <v>#DIV/0!</v>
      </c>
      <c r="BF776" s="149" t="e">
        <f t="shared" si="429"/>
        <v>#DIV/0!</v>
      </c>
      <c r="BG776" s="148">
        <f t="shared" si="430"/>
        <v>0</v>
      </c>
      <c r="BH776" s="149" t="e">
        <f t="shared" si="431"/>
        <v>#DIV/0!</v>
      </c>
      <c r="BI776" s="149" t="e">
        <f t="shared" si="432"/>
        <v>#DIV/0!</v>
      </c>
      <c r="BJ776" s="149" t="e">
        <f t="shared" si="433"/>
        <v>#DIV/0!</v>
      </c>
      <c r="BK776" s="149" t="e">
        <f t="shared" si="434"/>
        <v>#DIV/0!</v>
      </c>
      <c r="BL776" s="149" t="e">
        <f t="shared" si="435"/>
        <v>#DIV/0!</v>
      </c>
      <c r="BM776" s="148">
        <f t="shared" si="436"/>
        <v>0</v>
      </c>
      <c r="BN776" s="149" t="e">
        <f t="shared" si="437"/>
        <v>#DIV/0!</v>
      </c>
      <c r="BO776" s="149" t="e">
        <f t="shared" si="438"/>
        <v>#DIV/0!</v>
      </c>
      <c r="BP776" s="149" t="e">
        <f t="shared" si="439"/>
        <v>#DIV/0!</v>
      </c>
      <c r="BQ776" s="149" t="e">
        <f t="shared" si="440"/>
        <v>#DIV/0!</v>
      </c>
      <c r="BR776" s="149" t="e">
        <f t="shared" si="441"/>
        <v>#DIV/0!</v>
      </c>
      <c r="BS776" s="148">
        <f t="shared" si="442"/>
        <v>0</v>
      </c>
      <c r="BT776" s="150"/>
      <c r="BU776" s="150" t="e">
        <f>VLOOKUP(I776,Lists!$D$2:$D$19,1,FALSE)</f>
        <v>#N/A</v>
      </c>
      <c r="BV776" s="150" t="e">
        <f>VLOOKUP($I776,Blends!$B$2:$B$115,1,FALSE)</f>
        <v>#N/A</v>
      </c>
      <c r="BW776" s="150"/>
      <c r="BX776" s="151">
        <f>ROUND(IF($I776="Other HFC Blend",(AA776*$L776*SUMIF(Lists!$E$2:$E$133,'Quarterly Information'!$K776,Exchange_Value)+AA776*$N776*SUMIF(Lists!$E$2:$E$133,'Quarterly Information'!$M776,Exchange_Value)+AA776*$P776*SUMIF(Lists!$E$2:$E$133,'Quarterly Information'!$O776,Exchange_Value)+AA776*$R776*SUMIF(Lists!$E$2:$E$133,'Quarterly Information'!$Q776,Exchange_Value)+AA776*$T776*SUMIF(Lists!$E$2:$E$133,'Quarterly Information'!$S776,Exchange_Value))/1000,AA776*SUMIF(Lists!$E$2:$E$133,$I776,Exchange_Value)/1000),1)</f>
        <v>0</v>
      </c>
      <c r="BY776" s="151">
        <f>ROUND(IF($I776="Other HFC Blend",(AB776*$L776*SUMIF(Lists!$E$2:$E$133,'Quarterly Information'!$K776,Exchange_Value)+AB776*$N776*SUMIF(Lists!$E$2:$E$133,'Quarterly Information'!$M776,Exchange_Value)+AB776*$P776*SUMIF(Lists!$E$2:$E$133,'Quarterly Information'!$O776,Exchange_Value)+AB776*$R776*SUMIF(Lists!$E$2:$E$133,'Quarterly Information'!$Q776,Exchange_Value)+AB776*$T776*SUMIF(Lists!$E$2:$E$133,'Quarterly Information'!$S776,Exchange_Value))/1000,AB776*SUMIF(Lists!$E$2:$E$133,$I776,Exchange_Value)/1000),1)</f>
        <v>0</v>
      </c>
      <c r="BZ776" s="151">
        <f>ROUND(IF($I776="Other HFC Blend",(AC776*$L776*SUMIF(Lists!$E$2:$E$133,'Quarterly Information'!$K776,Exchange_Value)+AC776*$N776*SUMIF(Lists!$E$2:$E$133,'Quarterly Information'!$M776,Exchange_Value)+AC776*$P776*SUMIF(Lists!$E$2:$E$133,'Quarterly Information'!$O776,Exchange_Value)+AC776*$R776*SUMIF(Lists!$E$2:$E$133,'Quarterly Information'!$Q776,Exchange_Value)+AC776*$T776*SUMIF(Lists!$E$2:$E$133,'Quarterly Information'!$S776,Exchange_Value))/1000,AC776*SUMIF(Lists!$E$2:$E$133,$I776,Exchange_Value)/1000),1)</f>
        <v>0</v>
      </c>
      <c r="CA776" s="151">
        <f>ROUND(IF($I776="Other HFC Blend",(AD776*$L776*SUMIF(Lists!$E$2:$E$133,'Quarterly Information'!$K776,Exchange_Value)+AD776*$N776*SUMIF(Lists!$E$2:$E$133,'Quarterly Information'!$M776,Exchange_Value)+AD776*$P776*SUMIF(Lists!$E$2:$E$133,'Quarterly Information'!$O776,Exchange_Value)+AD776*$R776*SUMIF(Lists!$E$2:$E$133,'Quarterly Information'!$Q776,Exchange_Value)+AD776*$T776*SUMIF(Lists!$E$2:$E$133,'Quarterly Information'!$S776,Exchange_Value))/1000,AD776*SUMIF(Lists!$E$2:$E$133,$I776,Exchange_Value)/1000),1)</f>
        <v>0</v>
      </c>
      <c r="CB776" s="151">
        <f>ROUND(IF($I776="Other HFC Blend",(AE776*$L776*SUMIF(Lists!$E$2:$E$133,'Quarterly Information'!$K776,Exchange_Value)+AE776*$N776*SUMIF(Lists!$E$2:$E$133,'Quarterly Information'!$M776,Exchange_Value)+AE776*$P776*SUMIF(Lists!$E$2:$E$133,'Quarterly Information'!$O776,Exchange_Value)+AE776*$R776*SUMIF(Lists!$E$2:$E$133,'Quarterly Information'!$Q776,Exchange_Value)+AE776*$T776*SUMIF(Lists!$E$2:$E$133,'Quarterly Information'!$S776,Exchange_Value))/1000,AE776*SUMIF(Lists!$E$2:$E$133,$I776,Exchange_Value)/1000),1)</f>
        <v>0</v>
      </c>
      <c r="CC776" s="151">
        <f>ROUND(IF($I776="Other HFC Blend",(AF776*$L776*SUMIF(Lists!$E$2:$E$133,'Quarterly Information'!$K776,Exchange_Value)+AF776*$N776*SUMIF(Lists!$E$2:$E$133,'Quarterly Information'!$M776,Exchange_Value)+AF776*$P776*SUMIF(Lists!$E$2:$E$133,'Quarterly Information'!$O776,Exchange_Value)+AF776*$R776*SUMIF(Lists!$E$2:$E$133,'Quarterly Information'!$Q776,Exchange_Value)+AF776*$T776*SUMIF(Lists!$E$2:$E$133,'Quarterly Information'!$S776,Exchange_Value))/1000,AF776*SUMIF(Lists!$E$2:$E$133,$I776,Exchange_Value)/1000),1)</f>
        <v>0</v>
      </c>
    </row>
    <row r="777" spans="1:81" ht="14.1">
      <c r="A777" s="18">
        <v>735</v>
      </c>
      <c r="B777" s="46" t="str">
        <f t="shared" si="443"/>
        <v/>
      </c>
      <c r="C777" s="72"/>
      <c r="D777" s="47"/>
      <c r="E777" s="81"/>
      <c r="F777" s="48"/>
      <c r="G777" s="49"/>
      <c r="H777" s="50"/>
      <c r="I777" s="48"/>
      <c r="J777" s="104"/>
      <c r="K777" s="109"/>
      <c r="L777" s="51"/>
      <c r="M777" s="48"/>
      <c r="N777" s="51"/>
      <c r="O777" s="48"/>
      <c r="P777" s="51"/>
      <c r="Q777" s="69"/>
      <c r="R777" s="51"/>
      <c r="S777" s="69"/>
      <c r="T777" s="110"/>
      <c r="U777" s="107"/>
      <c r="V777" s="48"/>
      <c r="W777" s="52"/>
      <c r="X777" s="48"/>
      <c r="Y777" s="116"/>
      <c r="Z777" s="133"/>
      <c r="AA777" s="131"/>
      <c r="AB777" s="76"/>
      <c r="AC777" s="76"/>
      <c r="AD777" s="76"/>
      <c r="AE777" s="76"/>
      <c r="AF777" s="76"/>
      <c r="AG777" s="145"/>
      <c r="AH777"/>
      <c r="AI777" s="148">
        <f t="shared" si="407"/>
        <v>0</v>
      </c>
      <c r="AJ777" s="148">
        <f t="shared" si="408"/>
        <v>0</v>
      </c>
      <c r="AK777" s="148">
        <f t="shared" si="409"/>
        <v>0</v>
      </c>
      <c r="AL777" s="148">
        <f t="shared" si="410"/>
        <v>0</v>
      </c>
      <c r="AM777" s="148">
        <f t="shared" si="411"/>
        <v>0</v>
      </c>
      <c r="AN777" s="148">
        <f t="shared" si="412"/>
        <v>0</v>
      </c>
      <c r="AO777" s="150"/>
      <c r="AP777" s="149" t="e">
        <f t="shared" si="413"/>
        <v>#DIV/0!</v>
      </c>
      <c r="AQ777" s="149" t="e">
        <f t="shared" si="414"/>
        <v>#DIV/0!</v>
      </c>
      <c r="AR777" s="149" t="e">
        <f t="shared" si="415"/>
        <v>#DIV/0!</v>
      </c>
      <c r="AS777" s="149" t="e">
        <f t="shared" si="416"/>
        <v>#DIV/0!</v>
      </c>
      <c r="AT777" s="149" t="e">
        <f t="shared" si="417"/>
        <v>#DIV/0!</v>
      </c>
      <c r="AU777" s="148">
        <f t="shared" si="418"/>
        <v>0</v>
      </c>
      <c r="AV777" s="149" t="e">
        <f t="shared" si="419"/>
        <v>#DIV/0!</v>
      </c>
      <c r="AW777" s="149" t="e">
        <f t="shared" si="420"/>
        <v>#DIV/0!</v>
      </c>
      <c r="AX777" s="149" t="e">
        <f t="shared" si="421"/>
        <v>#DIV/0!</v>
      </c>
      <c r="AY777" s="149" t="e">
        <f t="shared" si="422"/>
        <v>#DIV/0!</v>
      </c>
      <c r="AZ777" s="149" t="e">
        <f t="shared" si="423"/>
        <v>#DIV/0!</v>
      </c>
      <c r="BA777" s="148">
        <f t="shared" si="424"/>
        <v>0</v>
      </c>
      <c r="BB777" s="149" t="e">
        <f t="shared" si="425"/>
        <v>#DIV/0!</v>
      </c>
      <c r="BC777" s="149" t="e">
        <f t="shared" si="426"/>
        <v>#DIV/0!</v>
      </c>
      <c r="BD777" s="149" t="e">
        <f t="shared" si="427"/>
        <v>#DIV/0!</v>
      </c>
      <c r="BE777" s="149" t="e">
        <f t="shared" si="428"/>
        <v>#DIV/0!</v>
      </c>
      <c r="BF777" s="149" t="e">
        <f t="shared" si="429"/>
        <v>#DIV/0!</v>
      </c>
      <c r="BG777" s="148">
        <f t="shared" si="430"/>
        <v>0</v>
      </c>
      <c r="BH777" s="149" t="e">
        <f t="shared" si="431"/>
        <v>#DIV/0!</v>
      </c>
      <c r="BI777" s="149" t="e">
        <f t="shared" si="432"/>
        <v>#DIV/0!</v>
      </c>
      <c r="BJ777" s="149" t="e">
        <f t="shared" si="433"/>
        <v>#DIV/0!</v>
      </c>
      <c r="BK777" s="149" t="e">
        <f t="shared" si="434"/>
        <v>#DIV/0!</v>
      </c>
      <c r="BL777" s="149" t="e">
        <f t="shared" si="435"/>
        <v>#DIV/0!</v>
      </c>
      <c r="BM777" s="148">
        <f t="shared" si="436"/>
        <v>0</v>
      </c>
      <c r="BN777" s="149" t="e">
        <f t="shared" si="437"/>
        <v>#DIV/0!</v>
      </c>
      <c r="BO777" s="149" t="e">
        <f t="shared" si="438"/>
        <v>#DIV/0!</v>
      </c>
      <c r="BP777" s="149" t="e">
        <f t="shared" si="439"/>
        <v>#DIV/0!</v>
      </c>
      <c r="BQ777" s="149" t="e">
        <f t="shared" si="440"/>
        <v>#DIV/0!</v>
      </c>
      <c r="BR777" s="149" t="e">
        <f t="shared" si="441"/>
        <v>#DIV/0!</v>
      </c>
      <c r="BS777" s="148">
        <f t="shared" si="442"/>
        <v>0</v>
      </c>
      <c r="BT777" s="150"/>
      <c r="BU777" s="150" t="e">
        <f>VLOOKUP(I777,Lists!$D$2:$D$19,1,FALSE)</f>
        <v>#N/A</v>
      </c>
      <c r="BV777" s="150" t="e">
        <f>VLOOKUP($I777,Blends!$B$2:$B$115,1,FALSE)</f>
        <v>#N/A</v>
      </c>
      <c r="BW777" s="150"/>
      <c r="BX777" s="151">
        <f>ROUND(IF($I777="Other HFC Blend",(AA777*$L777*SUMIF(Lists!$E$2:$E$133,'Quarterly Information'!$K777,Exchange_Value)+AA777*$N777*SUMIF(Lists!$E$2:$E$133,'Quarterly Information'!$M777,Exchange_Value)+AA777*$P777*SUMIF(Lists!$E$2:$E$133,'Quarterly Information'!$O777,Exchange_Value)+AA777*$R777*SUMIF(Lists!$E$2:$E$133,'Quarterly Information'!$Q777,Exchange_Value)+AA777*$T777*SUMIF(Lists!$E$2:$E$133,'Quarterly Information'!$S777,Exchange_Value))/1000,AA777*SUMIF(Lists!$E$2:$E$133,$I777,Exchange_Value)/1000),1)</f>
        <v>0</v>
      </c>
      <c r="BY777" s="151">
        <f>ROUND(IF($I777="Other HFC Blend",(AB777*$L777*SUMIF(Lists!$E$2:$E$133,'Quarterly Information'!$K777,Exchange_Value)+AB777*$N777*SUMIF(Lists!$E$2:$E$133,'Quarterly Information'!$M777,Exchange_Value)+AB777*$P777*SUMIF(Lists!$E$2:$E$133,'Quarterly Information'!$O777,Exchange_Value)+AB777*$R777*SUMIF(Lists!$E$2:$E$133,'Quarterly Information'!$Q777,Exchange_Value)+AB777*$T777*SUMIF(Lists!$E$2:$E$133,'Quarterly Information'!$S777,Exchange_Value))/1000,AB777*SUMIF(Lists!$E$2:$E$133,$I777,Exchange_Value)/1000),1)</f>
        <v>0</v>
      </c>
      <c r="BZ777" s="151">
        <f>ROUND(IF($I777="Other HFC Blend",(AC777*$L777*SUMIF(Lists!$E$2:$E$133,'Quarterly Information'!$K777,Exchange_Value)+AC777*$N777*SUMIF(Lists!$E$2:$E$133,'Quarterly Information'!$M777,Exchange_Value)+AC777*$P777*SUMIF(Lists!$E$2:$E$133,'Quarterly Information'!$O777,Exchange_Value)+AC777*$R777*SUMIF(Lists!$E$2:$E$133,'Quarterly Information'!$Q777,Exchange_Value)+AC777*$T777*SUMIF(Lists!$E$2:$E$133,'Quarterly Information'!$S777,Exchange_Value))/1000,AC777*SUMIF(Lists!$E$2:$E$133,$I777,Exchange_Value)/1000),1)</f>
        <v>0</v>
      </c>
      <c r="CA777" s="151">
        <f>ROUND(IF($I777="Other HFC Blend",(AD777*$L777*SUMIF(Lists!$E$2:$E$133,'Quarterly Information'!$K777,Exchange_Value)+AD777*$N777*SUMIF(Lists!$E$2:$E$133,'Quarterly Information'!$M777,Exchange_Value)+AD777*$P777*SUMIF(Lists!$E$2:$E$133,'Quarterly Information'!$O777,Exchange_Value)+AD777*$R777*SUMIF(Lists!$E$2:$E$133,'Quarterly Information'!$Q777,Exchange_Value)+AD777*$T777*SUMIF(Lists!$E$2:$E$133,'Quarterly Information'!$S777,Exchange_Value))/1000,AD777*SUMIF(Lists!$E$2:$E$133,$I777,Exchange_Value)/1000),1)</f>
        <v>0</v>
      </c>
      <c r="CB777" s="151">
        <f>ROUND(IF($I777="Other HFC Blend",(AE777*$L777*SUMIF(Lists!$E$2:$E$133,'Quarterly Information'!$K777,Exchange_Value)+AE777*$N777*SUMIF(Lists!$E$2:$E$133,'Quarterly Information'!$M777,Exchange_Value)+AE777*$P777*SUMIF(Lists!$E$2:$E$133,'Quarterly Information'!$O777,Exchange_Value)+AE777*$R777*SUMIF(Lists!$E$2:$E$133,'Quarterly Information'!$Q777,Exchange_Value)+AE777*$T777*SUMIF(Lists!$E$2:$E$133,'Quarterly Information'!$S777,Exchange_Value))/1000,AE777*SUMIF(Lists!$E$2:$E$133,$I777,Exchange_Value)/1000),1)</f>
        <v>0</v>
      </c>
      <c r="CC777" s="151">
        <f>ROUND(IF($I777="Other HFC Blend",(AF777*$L777*SUMIF(Lists!$E$2:$E$133,'Quarterly Information'!$K777,Exchange_Value)+AF777*$N777*SUMIF(Lists!$E$2:$E$133,'Quarterly Information'!$M777,Exchange_Value)+AF777*$P777*SUMIF(Lists!$E$2:$E$133,'Quarterly Information'!$O777,Exchange_Value)+AF777*$R777*SUMIF(Lists!$E$2:$E$133,'Quarterly Information'!$Q777,Exchange_Value)+AF777*$T777*SUMIF(Lists!$E$2:$E$133,'Quarterly Information'!$S777,Exchange_Value))/1000,AF777*SUMIF(Lists!$E$2:$E$133,$I777,Exchange_Value)/1000),1)</f>
        <v>0</v>
      </c>
    </row>
    <row r="778" spans="1:81" ht="14.1">
      <c r="A778" s="18">
        <v>736</v>
      </c>
      <c r="B778" s="46" t="str">
        <f t="shared" si="443"/>
        <v/>
      </c>
      <c r="C778" s="72"/>
      <c r="D778" s="47"/>
      <c r="E778" s="81"/>
      <c r="F778" s="48"/>
      <c r="G778" s="49"/>
      <c r="H778" s="50"/>
      <c r="I778" s="48"/>
      <c r="J778" s="104"/>
      <c r="K778" s="109"/>
      <c r="L778" s="51"/>
      <c r="M778" s="48"/>
      <c r="N778" s="51"/>
      <c r="O778" s="48"/>
      <c r="P778" s="51"/>
      <c r="Q778" s="69"/>
      <c r="R778" s="51"/>
      <c r="S778" s="69"/>
      <c r="T778" s="110"/>
      <c r="U778" s="107"/>
      <c r="V778" s="48"/>
      <c r="W778" s="52"/>
      <c r="X778" s="48"/>
      <c r="Y778" s="116"/>
      <c r="Z778" s="133"/>
      <c r="AA778" s="131"/>
      <c r="AB778" s="76"/>
      <c r="AC778" s="76"/>
      <c r="AD778" s="76"/>
      <c r="AE778" s="76"/>
      <c r="AF778" s="76"/>
      <c r="AG778" s="145"/>
      <c r="AH778"/>
      <c r="AI778" s="148">
        <f t="shared" si="407"/>
        <v>0</v>
      </c>
      <c r="AJ778" s="148">
        <f t="shared" si="408"/>
        <v>0</v>
      </c>
      <c r="AK778" s="148">
        <f t="shared" si="409"/>
        <v>0</v>
      </c>
      <c r="AL778" s="148">
        <f t="shared" si="410"/>
        <v>0</v>
      </c>
      <c r="AM778" s="148">
        <f t="shared" si="411"/>
        <v>0</v>
      </c>
      <c r="AN778" s="148">
        <f t="shared" si="412"/>
        <v>0</v>
      </c>
      <c r="AO778" s="150"/>
      <c r="AP778" s="149" t="e">
        <f t="shared" si="413"/>
        <v>#DIV/0!</v>
      </c>
      <c r="AQ778" s="149" t="e">
        <f t="shared" si="414"/>
        <v>#DIV/0!</v>
      </c>
      <c r="AR778" s="149" t="e">
        <f t="shared" si="415"/>
        <v>#DIV/0!</v>
      </c>
      <c r="AS778" s="149" t="e">
        <f t="shared" si="416"/>
        <v>#DIV/0!</v>
      </c>
      <c r="AT778" s="149" t="e">
        <f t="shared" si="417"/>
        <v>#DIV/0!</v>
      </c>
      <c r="AU778" s="148">
        <f t="shared" si="418"/>
        <v>0</v>
      </c>
      <c r="AV778" s="149" t="e">
        <f t="shared" si="419"/>
        <v>#DIV/0!</v>
      </c>
      <c r="AW778" s="149" t="e">
        <f t="shared" si="420"/>
        <v>#DIV/0!</v>
      </c>
      <c r="AX778" s="149" t="e">
        <f t="shared" si="421"/>
        <v>#DIV/0!</v>
      </c>
      <c r="AY778" s="149" t="e">
        <f t="shared" si="422"/>
        <v>#DIV/0!</v>
      </c>
      <c r="AZ778" s="149" t="e">
        <f t="shared" si="423"/>
        <v>#DIV/0!</v>
      </c>
      <c r="BA778" s="148">
        <f t="shared" si="424"/>
        <v>0</v>
      </c>
      <c r="BB778" s="149" t="e">
        <f t="shared" si="425"/>
        <v>#DIV/0!</v>
      </c>
      <c r="BC778" s="149" t="e">
        <f t="shared" si="426"/>
        <v>#DIV/0!</v>
      </c>
      <c r="BD778" s="149" t="e">
        <f t="shared" si="427"/>
        <v>#DIV/0!</v>
      </c>
      <c r="BE778" s="149" t="e">
        <f t="shared" si="428"/>
        <v>#DIV/0!</v>
      </c>
      <c r="BF778" s="149" t="e">
        <f t="shared" si="429"/>
        <v>#DIV/0!</v>
      </c>
      <c r="BG778" s="148">
        <f t="shared" si="430"/>
        <v>0</v>
      </c>
      <c r="BH778" s="149" t="e">
        <f t="shared" si="431"/>
        <v>#DIV/0!</v>
      </c>
      <c r="BI778" s="149" t="e">
        <f t="shared" si="432"/>
        <v>#DIV/0!</v>
      </c>
      <c r="BJ778" s="149" t="e">
        <f t="shared" si="433"/>
        <v>#DIV/0!</v>
      </c>
      <c r="BK778" s="149" t="e">
        <f t="shared" si="434"/>
        <v>#DIV/0!</v>
      </c>
      <c r="BL778" s="149" t="e">
        <f t="shared" si="435"/>
        <v>#DIV/0!</v>
      </c>
      <c r="BM778" s="148">
        <f t="shared" si="436"/>
        <v>0</v>
      </c>
      <c r="BN778" s="149" t="e">
        <f t="shared" si="437"/>
        <v>#DIV/0!</v>
      </c>
      <c r="BO778" s="149" t="e">
        <f t="shared" si="438"/>
        <v>#DIV/0!</v>
      </c>
      <c r="BP778" s="149" t="e">
        <f t="shared" si="439"/>
        <v>#DIV/0!</v>
      </c>
      <c r="BQ778" s="149" t="e">
        <f t="shared" si="440"/>
        <v>#DIV/0!</v>
      </c>
      <c r="BR778" s="149" t="e">
        <f t="shared" si="441"/>
        <v>#DIV/0!</v>
      </c>
      <c r="BS778" s="148">
        <f t="shared" si="442"/>
        <v>0</v>
      </c>
      <c r="BT778" s="150"/>
      <c r="BU778" s="150" t="e">
        <f>VLOOKUP(I778,Lists!$D$2:$D$19,1,FALSE)</f>
        <v>#N/A</v>
      </c>
      <c r="BV778" s="150" t="e">
        <f>VLOOKUP($I778,Blends!$B$2:$B$115,1,FALSE)</f>
        <v>#N/A</v>
      </c>
      <c r="BW778" s="150"/>
      <c r="BX778" s="151">
        <f>ROUND(IF($I778="Other HFC Blend",(AA778*$L778*SUMIF(Lists!$E$2:$E$133,'Quarterly Information'!$K778,Exchange_Value)+AA778*$N778*SUMIF(Lists!$E$2:$E$133,'Quarterly Information'!$M778,Exchange_Value)+AA778*$P778*SUMIF(Lists!$E$2:$E$133,'Quarterly Information'!$O778,Exchange_Value)+AA778*$R778*SUMIF(Lists!$E$2:$E$133,'Quarterly Information'!$Q778,Exchange_Value)+AA778*$T778*SUMIF(Lists!$E$2:$E$133,'Quarterly Information'!$S778,Exchange_Value))/1000,AA778*SUMIF(Lists!$E$2:$E$133,$I778,Exchange_Value)/1000),1)</f>
        <v>0</v>
      </c>
      <c r="BY778" s="151">
        <f>ROUND(IF($I778="Other HFC Blend",(AB778*$L778*SUMIF(Lists!$E$2:$E$133,'Quarterly Information'!$K778,Exchange_Value)+AB778*$N778*SUMIF(Lists!$E$2:$E$133,'Quarterly Information'!$M778,Exchange_Value)+AB778*$P778*SUMIF(Lists!$E$2:$E$133,'Quarterly Information'!$O778,Exchange_Value)+AB778*$R778*SUMIF(Lists!$E$2:$E$133,'Quarterly Information'!$Q778,Exchange_Value)+AB778*$T778*SUMIF(Lists!$E$2:$E$133,'Quarterly Information'!$S778,Exchange_Value))/1000,AB778*SUMIF(Lists!$E$2:$E$133,$I778,Exchange_Value)/1000),1)</f>
        <v>0</v>
      </c>
      <c r="BZ778" s="151">
        <f>ROUND(IF($I778="Other HFC Blend",(AC778*$L778*SUMIF(Lists!$E$2:$E$133,'Quarterly Information'!$K778,Exchange_Value)+AC778*$N778*SUMIF(Lists!$E$2:$E$133,'Quarterly Information'!$M778,Exchange_Value)+AC778*$P778*SUMIF(Lists!$E$2:$E$133,'Quarterly Information'!$O778,Exchange_Value)+AC778*$R778*SUMIF(Lists!$E$2:$E$133,'Quarterly Information'!$Q778,Exchange_Value)+AC778*$T778*SUMIF(Lists!$E$2:$E$133,'Quarterly Information'!$S778,Exchange_Value))/1000,AC778*SUMIF(Lists!$E$2:$E$133,$I778,Exchange_Value)/1000),1)</f>
        <v>0</v>
      </c>
      <c r="CA778" s="151">
        <f>ROUND(IF($I778="Other HFC Blend",(AD778*$L778*SUMIF(Lists!$E$2:$E$133,'Quarterly Information'!$K778,Exchange_Value)+AD778*$N778*SUMIF(Lists!$E$2:$E$133,'Quarterly Information'!$M778,Exchange_Value)+AD778*$P778*SUMIF(Lists!$E$2:$E$133,'Quarterly Information'!$O778,Exchange_Value)+AD778*$R778*SUMIF(Lists!$E$2:$E$133,'Quarterly Information'!$Q778,Exchange_Value)+AD778*$T778*SUMIF(Lists!$E$2:$E$133,'Quarterly Information'!$S778,Exchange_Value))/1000,AD778*SUMIF(Lists!$E$2:$E$133,$I778,Exchange_Value)/1000),1)</f>
        <v>0</v>
      </c>
      <c r="CB778" s="151">
        <f>ROUND(IF($I778="Other HFC Blend",(AE778*$L778*SUMIF(Lists!$E$2:$E$133,'Quarterly Information'!$K778,Exchange_Value)+AE778*$N778*SUMIF(Lists!$E$2:$E$133,'Quarterly Information'!$M778,Exchange_Value)+AE778*$P778*SUMIF(Lists!$E$2:$E$133,'Quarterly Information'!$O778,Exchange_Value)+AE778*$R778*SUMIF(Lists!$E$2:$E$133,'Quarterly Information'!$Q778,Exchange_Value)+AE778*$T778*SUMIF(Lists!$E$2:$E$133,'Quarterly Information'!$S778,Exchange_Value))/1000,AE778*SUMIF(Lists!$E$2:$E$133,$I778,Exchange_Value)/1000),1)</f>
        <v>0</v>
      </c>
      <c r="CC778" s="151">
        <f>ROUND(IF($I778="Other HFC Blend",(AF778*$L778*SUMIF(Lists!$E$2:$E$133,'Quarterly Information'!$K778,Exchange_Value)+AF778*$N778*SUMIF(Lists!$E$2:$E$133,'Quarterly Information'!$M778,Exchange_Value)+AF778*$P778*SUMIF(Lists!$E$2:$E$133,'Quarterly Information'!$O778,Exchange_Value)+AF778*$R778*SUMIF(Lists!$E$2:$E$133,'Quarterly Information'!$Q778,Exchange_Value)+AF778*$T778*SUMIF(Lists!$E$2:$E$133,'Quarterly Information'!$S778,Exchange_Value))/1000,AF778*SUMIF(Lists!$E$2:$E$133,$I778,Exchange_Value)/1000),1)</f>
        <v>0</v>
      </c>
    </row>
    <row r="779" spans="1:81" ht="14.1">
      <c r="A779" s="18">
        <v>737</v>
      </c>
      <c r="B779" s="46" t="str">
        <f t="shared" si="443"/>
        <v/>
      </c>
      <c r="C779" s="72"/>
      <c r="D779" s="47"/>
      <c r="E779" s="81"/>
      <c r="F779" s="48"/>
      <c r="G779" s="49"/>
      <c r="H779" s="50"/>
      <c r="I779" s="48"/>
      <c r="J779" s="104"/>
      <c r="K779" s="109"/>
      <c r="L779" s="51"/>
      <c r="M779" s="48"/>
      <c r="N779" s="51"/>
      <c r="O779" s="48"/>
      <c r="P779" s="51"/>
      <c r="Q779" s="69"/>
      <c r="R779" s="51"/>
      <c r="S779" s="69"/>
      <c r="T779" s="110"/>
      <c r="U779" s="107"/>
      <c r="V779" s="48"/>
      <c r="W779" s="52"/>
      <c r="X779" s="48"/>
      <c r="Y779" s="116"/>
      <c r="Z779" s="133"/>
      <c r="AA779" s="131"/>
      <c r="AB779" s="76"/>
      <c r="AC779" s="76"/>
      <c r="AD779" s="76"/>
      <c r="AE779" s="76"/>
      <c r="AF779" s="76"/>
      <c r="AG779" s="145"/>
      <c r="AH779"/>
      <c r="AI779" s="148">
        <f t="shared" si="407"/>
        <v>0</v>
      </c>
      <c r="AJ779" s="148">
        <f t="shared" si="408"/>
        <v>0</v>
      </c>
      <c r="AK779" s="148">
        <f t="shared" si="409"/>
        <v>0</v>
      </c>
      <c r="AL779" s="148">
        <f t="shared" si="410"/>
        <v>0</v>
      </c>
      <c r="AM779" s="148">
        <f t="shared" si="411"/>
        <v>0</v>
      </c>
      <c r="AN779" s="148">
        <f t="shared" si="412"/>
        <v>0</v>
      </c>
      <c r="AO779" s="150"/>
      <c r="AP779" s="149" t="e">
        <f t="shared" si="413"/>
        <v>#DIV/0!</v>
      </c>
      <c r="AQ779" s="149" t="e">
        <f t="shared" si="414"/>
        <v>#DIV/0!</v>
      </c>
      <c r="AR779" s="149" t="e">
        <f t="shared" si="415"/>
        <v>#DIV/0!</v>
      </c>
      <c r="AS779" s="149" t="e">
        <f t="shared" si="416"/>
        <v>#DIV/0!</v>
      </c>
      <c r="AT779" s="149" t="e">
        <f t="shared" si="417"/>
        <v>#DIV/0!</v>
      </c>
      <c r="AU779" s="148">
        <f t="shared" si="418"/>
        <v>0</v>
      </c>
      <c r="AV779" s="149" t="e">
        <f t="shared" si="419"/>
        <v>#DIV/0!</v>
      </c>
      <c r="AW779" s="149" t="e">
        <f t="shared" si="420"/>
        <v>#DIV/0!</v>
      </c>
      <c r="AX779" s="149" t="e">
        <f t="shared" si="421"/>
        <v>#DIV/0!</v>
      </c>
      <c r="AY779" s="149" t="e">
        <f t="shared" si="422"/>
        <v>#DIV/0!</v>
      </c>
      <c r="AZ779" s="149" t="e">
        <f t="shared" si="423"/>
        <v>#DIV/0!</v>
      </c>
      <c r="BA779" s="148">
        <f t="shared" si="424"/>
        <v>0</v>
      </c>
      <c r="BB779" s="149" t="e">
        <f t="shared" si="425"/>
        <v>#DIV/0!</v>
      </c>
      <c r="BC779" s="149" t="e">
        <f t="shared" si="426"/>
        <v>#DIV/0!</v>
      </c>
      <c r="BD779" s="149" t="e">
        <f t="shared" si="427"/>
        <v>#DIV/0!</v>
      </c>
      <c r="BE779" s="149" t="e">
        <f t="shared" si="428"/>
        <v>#DIV/0!</v>
      </c>
      <c r="BF779" s="149" t="e">
        <f t="shared" si="429"/>
        <v>#DIV/0!</v>
      </c>
      <c r="BG779" s="148">
        <f t="shared" si="430"/>
        <v>0</v>
      </c>
      <c r="BH779" s="149" t="e">
        <f t="shared" si="431"/>
        <v>#DIV/0!</v>
      </c>
      <c r="BI779" s="149" t="e">
        <f t="shared" si="432"/>
        <v>#DIV/0!</v>
      </c>
      <c r="BJ779" s="149" t="e">
        <f t="shared" si="433"/>
        <v>#DIV/0!</v>
      </c>
      <c r="BK779" s="149" t="e">
        <f t="shared" si="434"/>
        <v>#DIV/0!</v>
      </c>
      <c r="BL779" s="149" t="e">
        <f t="shared" si="435"/>
        <v>#DIV/0!</v>
      </c>
      <c r="BM779" s="148">
        <f t="shared" si="436"/>
        <v>0</v>
      </c>
      <c r="BN779" s="149" t="e">
        <f t="shared" si="437"/>
        <v>#DIV/0!</v>
      </c>
      <c r="BO779" s="149" t="e">
        <f t="shared" si="438"/>
        <v>#DIV/0!</v>
      </c>
      <c r="BP779" s="149" t="e">
        <f t="shared" si="439"/>
        <v>#DIV/0!</v>
      </c>
      <c r="BQ779" s="149" t="e">
        <f t="shared" si="440"/>
        <v>#DIV/0!</v>
      </c>
      <c r="BR779" s="149" t="e">
        <f t="shared" si="441"/>
        <v>#DIV/0!</v>
      </c>
      <c r="BS779" s="148">
        <f t="shared" si="442"/>
        <v>0</v>
      </c>
      <c r="BT779" s="150"/>
      <c r="BU779" s="150" t="e">
        <f>VLOOKUP(I779,Lists!$D$2:$D$19,1,FALSE)</f>
        <v>#N/A</v>
      </c>
      <c r="BV779" s="150" t="e">
        <f>VLOOKUP($I779,Blends!$B$2:$B$115,1,FALSE)</f>
        <v>#N/A</v>
      </c>
      <c r="BW779" s="150"/>
      <c r="BX779" s="151">
        <f>ROUND(IF($I779="Other HFC Blend",(AA779*$L779*SUMIF(Lists!$E$2:$E$133,'Quarterly Information'!$K779,Exchange_Value)+AA779*$N779*SUMIF(Lists!$E$2:$E$133,'Quarterly Information'!$M779,Exchange_Value)+AA779*$P779*SUMIF(Lists!$E$2:$E$133,'Quarterly Information'!$O779,Exchange_Value)+AA779*$R779*SUMIF(Lists!$E$2:$E$133,'Quarterly Information'!$Q779,Exchange_Value)+AA779*$T779*SUMIF(Lists!$E$2:$E$133,'Quarterly Information'!$S779,Exchange_Value))/1000,AA779*SUMIF(Lists!$E$2:$E$133,$I779,Exchange_Value)/1000),1)</f>
        <v>0</v>
      </c>
      <c r="BY779" s="151">
        <f>ROUND(IF($I779="Other HFC Blend",(AB779*$L779*SUMIF(Lists!$E$2:$E$133,'Quarterly Information'!$K779,Exchange_Value)+AB779*$N779*SUMIF(Lists!$E$2:$E$133,'Quarterly Information'!$M779,Exchange_Value)+AB779*$P779*SUMIF(Lists!$E$2:$E$133,'Quarterly Information'!$O779,Exchange_Value)+AB779*$R779*SUMIF(Lists!$E$2:$E$133,'Quarterly Information'!$Q779,Exchange_Value)+AB779*$T779*SUMIF(Lists!$E$2:$E$133,'Quarterly Information'!$S779,Exchange_Value))/1000,AB779*SUMIF(Lists!$E$2:$E$133,$I779,Exchange_Value)/1000),1)</f>
        <v>0</v>
      </c>
      <c r="BZ779" s="151">
        <f>ROUND(IF($I779="Other HFC Blend",(AC779*$L779*SUMIF(Lists!$E$2:$E$133,'Quarterly Information'!$K779,Exchange_Value)+AC779*$N779*SUMIF(Lists!$E$2:$E$133,'Quarterly Information'!$M779,Exchange_Value)+AC779*$P779*SUMIF(Lists!$E$2:$E$133,'Quarterly Information'!$O779,Exchange_Value)+AC779*$R779*SUMIF(Lists!$E$2:$E$133,'Quarterly Information'!$Q779,Exchange_Value)+AC779*$T779*SUMIF(Lists!$E$2:$E$133,'Quarterly Information'!$S779,Exchange_Value))/1000,AC779*SUMIF(Lists!$E$2:$E$133,$I779,Exchange_Value)/1000),1)</f>
        <v>0</v>
      </c>
      <c r="CA779" s="151">
        <f>ROUND(IF($I779="Other HFC Blend",(AD779*$L779*SUMIF(Lists!$E$2:$E$133,'Quarterly Information'!$K779,Exchange_Value)+AD779*$N779*SUMIF(Lists!$E$2:$E$133,'Quarterly Information'!$M779,Exchange_Value)+AD779*$P779*SUMIF(Lists!$E$2:$E$133,'Quarterly Information'!$O779,Exchange_Value)+AD779*$R779*SUMIF(Lists!$E$2:$E$133,'Quarterly Information'!$Q779,Exchange_Value)+AD779*$T779*SUMIF(Lists!$E$2:$E$133,'Quarterly Information'!$S779,Exchange_Value))/1000,AD779*SUMIF(Lists!$E$2:$E$133,$I779,Exchange_Value)/1000),1)</f>
        <v>0</v>
      </c>
      <c r="CB779" s="151">
        <f>ROUND(IF($I779="Other HFC Blend",(AE779*$L779*SUMIF(Lists!$E$2:$E$133,'Quarterly Information'!$K779,Exchange_Value)+AE779*$N779*SUMIF(Lists!$E$2:$E$133,'Quarterly Information'!$M779,Exchange_Value)+AE779*$P779*SUMIF(Lists!$E$2:$E$133,'Quarterly Information'!$O779,Exchange_Value)+AE779*$R779*SUMIF(Lists!$E$2:$E$133,'Quarterly Information'!$Q779,Exchange_Value)+AE779*$T779*SUMIF(Lists!$E$2:$E$133,'Quarterly Information'!$S779,Exchange_Value))/1000,AE779*SUMIF(Lists!$E$2:$E$133,$I779,Exchange_Value)/1000),1)</f>
        <v>0</v>
      </c>
      <c r="CC779" s="151">
        <f>ROUND(IF($I779="Other HFC Blend",(AF779*$L779*SUMIF(Lists!$E$2:$E$133,'Quarterly Information'!$K779,Exchange_Value)+AF779*$N779*SUMIF(Lists!$E$2:$E$133,'Quarterly Information'!$M779,Exchange_Value)+AF779*$P779*SUMIF(Lists!$E$2:$E$133,'Quarterly Information'!$O779,Exchange_Value)+AF779*$R779*SUMIF(Lists!$E$2:$E$133,'Quarterly Information'!$Q779,Exchange_Value)+AF779*$T779*SUMIF(Lists!$E$2:$E$133,'Quarterly Information'!$S779,Exchange_Value))/1000,AF779*SUMIF(Lists!$E$2:$E$133,$I779,Exchange_Value)/1000),1)</f>
        <v>0</v>
      </c>
    </row>
    <row r="780" spans="1:81" ht="14.1">
      <c r="A780" s="18">
        <v>738</v>
      </c>
      <c r="B780" s="46" t="str">
        <f t="shared" si="443"/>
        <v/>
      </c>
      <c r="C780" s="72"/>
      <c r="D780" s="47"/>
      <c r="E780" s="81"/>
      <c r="F780" s="48"/>
      <c r="G780" s="49"/>
      <c r="H780" s="50"/>
      <c r="I780" s="48"/>
      <c r="J780" s="104"/>
      <c r="K780" s="109"/>
      <c r="L780" s="51"/>
      <c r="M780" s="48"/>
      <c r="N780" s="51"/>
      <c r="O780" s="48"/>
      <c r="P780" s="51"/>
      <c r="Q780" s="69"/>
      <c r="R780" s="51"/>
      <c r="S780" s="69"/>
      <c r="T780" s="110"/>
      <c r="U780" s="107"/>
      <c r="V780" s="48"/>
      <c r="W780" s="52"/>
      <c r="X780" s="48"/>
      <c r="Y780" s="116"/>
      <c r="Z780" s="133"/>
      <c r="AA780" s="131"/>
      <c r="AB780" s="76"/>
      <c r="AC780" s="76"/>
      <c r="AD780" s="76"/>
      <c r="AE780" s="76"/>
      <c r="AF780" s="76"/>
      <c r="AG780" s="145"/>
      <c r="AH780"/>
      <c r="AI780" s="148">
        <f t="shared" si="407"/>
        <v>0</v>
      </c>
      <c r="AJ780" s="148">
        <f t="shared" si="408"/>
        <v>0</v>
      </c>
      <c r="AK780" s="148">
        <f t="shared" si="409"/>
        <v>0</v>
      </c>
      <c r="AL780" s="148">
        <f t="shared" si="410"/>
        <v>0</v>
      </c>
      <c r="AM780" s="148">
        <f t="shared" si="411"/>
        <v>0</v>
      </c>
      <c r="AN780" s="148">
        <f t="shared" si="412"/>
        <v>0</v>
      </c>
      <c r="AO780" s="150"/>
      <c r="AP780" s="149" t="e">
        <f t="shared" si="413"/>
        <v>#DIV/0!</v>
      </c>
      <c r="AQ780" s="149" t="e">
        <f t="shared" si="414"/>
        <v>#DIV/0!</v>
      </c>
      <c r="AR780" s="149" t="e">
        <f t="shared" si="415"/>
        <v>#DIV/0!</v>
      </c>
      <c r="AS780" s="149" t="e">
        <f t="shared" si="416"/>
        <v>#DIV/0!</v>
      </c>
      <c r="AT780" s="149" t="e">
        <f t="shared" si="417"/>
        <v>#DIV/0!</v>
      </c>
      <c r="AU780" s="148">
        <f t="shared" si="418"/>
        <v>0</v>
      </c>
      <c r="AV780" s="149" t="e">
        <f t="shared" si="419"/>
        <v>#DIV/0!</v>
      </c>
      <c r="AW780" s="149" t="e">
        <f t="shared" si="420"/>
        <v>#DIV/0!</v>
      </c>
      <c r="AX780" s="149" t="e">
        <f t="shared" si="421"/>
        <v>#DIV/0!</v>
      </c>
      <c r="AY780" s="149" t="e">
        <f t="shared" si="422"/>
        <v>#DIV/0!</v>
      </c>
      <c r="AZ780" s="149" t="e">
        <f t="shared" si="423"/>
        <v>#DIV/0!</v>
      </c>
      <c r="BA780" s="148">
        <f t="shared" si="424"/>
        <v>0</v>
      </c>
      <c r="BB780" s="149" t="e">
        <f t="shared" si="425"/>
        <v>#DIV/0!</v>
      </c>
      <c r="BC780" s="149" t="e">
        <f t="shared" si="426"/>
        <v>#DIV/0!</v>
      </c>
      <c r="BD780" s="149" t="e">
        <f t="shared" si="427"/>
        <v>#DIV/0!</v>
      </c>
      <c r="BE780" s="149" t="e">
        <f t="shared" si="428"/>
        <v>#DIV/0!</v>
      </c>
      <c r="BF780" s="149" t="e">
        <f t="shared" si="429"/>
        <v>#DIV/0!</v>
      </c>
      <c r="BG780" s="148">
        <f t="shared" si="430"/>
        <v>0</v>
      </c>
      <c r="BH780" s="149" t="e">
        <f t="shared" si="431"/>
        <v>#DIV/0!</v>
      </c>
      <c r="BI780" s="149" t="e">
        <f t="shared" si="432"/>
        <v>#DIV/0!</v>
      </c>
      <c r="BJ780" s="149" t="e">
        <f t="shared" si="433"/>
        <v>#DIV/0!</v>
      </c>
      <c r="BK780" s="149" t="e">
        <f t="shared" si="434"/>
        <v>#DIV/0!</v>
      </c>
      <c r="BL780" s="149" t="e">
        <f t="shared" si="435"/>
        <v>#DIV/0!</v>
      </c>
      <c r="BM780" s="148">
        <f t="shared" si="436"/>
        <v>0</v>
      </c>
      <c r="BN780" s="149" t="e">
        <f t="shared" si="437"/>
        <v>#DIV/0!</v>
      </c>
      <c r="BO780" s="149" t="e">
        <f t="shared" si="438"/>
        <v>#DIV/0!</v>
      </c>
      <c r="BP780" s="149" t="e">
        <f t="shared" si="439"/>
        <v>#DIV/0!</v>
      </c>
      <c r="BQ780" s="149" t="e">
        <f t="shared" si="440"/>
        <v>#DIV/0!</v>
      </c>
      <c r="BR780" s="149" t="e">
        <f t="shared" si="441"/>
        <v>#DIV/0!</v>
      </c>
      <c r="BS780" s="148">
        <f t="shared" si="442"/>
        <v>0</v>
      </c>
      <c r="BT780" s="150"/>
      <c r="BU780" s="150" t="e">
        <f>VLOOKUP(I780,Lists!$D$2:$D$19,1,FALSE)</f>
        <v>#N/A</v>
      </c>
      <c r="BV780" s="150" t="e">
        <f>VLOOKUP($I780,Blends!$B$2:$B$115,1,FALSE)</f>
        <v>#N/A</v>
      </c>
      <c r="BW780" s="150"/>
      <c r="BX780" s="151">
        <f>ROUND(IF($I780="Other HFC Blend",(AA780*$L780*SUMIF(Lists!$E$2:$E$133,'Quarterly Information'!$K780,Exchange_Value)+AA780*$N780*SUMIF(Lists!$E$2:$E$133,'Quarterly Information'!$M780,Exchange_Value)+AA780*$P780*SUMIF(Lists!$E$2:$E$133,'Quarterly Information'!$O780,Exchange_Value)+AA780*$R780*SUMIF(Lists!$E$2:$E$133,'Quarterly Information'!$Q780,Exchange_Value)+AA780*$T780*SUMIF(Lists!$E$2:$E$133,'Quarterly Information'!$S780,Exchange_Value))/1000,AA780*SUMIF(Lists!$E$2:$E$133,$I780,Exchange_Value)/1000),1)</f>
        <v>0</v>
      </c>
      <c r="BY780" s="151">
        <f>ROUND(IF($I780="Other HFC Blend",(AB780*$L780*SUMIF(Lists!$E$2:$E$133,'Quarterly Information'!$K780,Exchange_Value)+AB780*$N780*SUMIF(Lists!$E$2:$E$133,'Quarterly Information'!$M780,Exchange_Value)+AB780*$P780*SUMIF(Lists!$E$2:$E$133,'Quarterly Information'!$O780,Exchange_Value)+AB780*$R780*SUMIF(Lists!$E$2:$E$133,'Quarterly Information'!$Q780,Exchange_Value)+AB780*$T780*SUMIF(Lists!$E$2:$E$133,'Quarterly Information'!$S780,Exchange_Value))/1000,AB780*SUMIF(Lists!$E$2:$E$133,$I780,Exchange_Value)/1000),1)</f>
        <v>0</v>
      </c>
      <c r="BZ780" s="151">
        <f>ROUND(IF($I780="Other HFC Blend",(AC780*$L780*SUMIF(Lists!$E$2:$E$133,'Quarterly Information'!$K780,Exchange_Value)+AC780*$N780*SUMIF(Lists!$E$2:$E$133,'Quarterly Information'!$M780,Exchange_Value)+AC780*$P780*SUMIF(Lists!$E$2:$E$133,'Quarterly Information'!$O780,Exchange_Value)+AC780*$R780*SUMIF(Lists!$E$2:$E$133,'Quarterly Information'!$Q780,Exchange_Value)+AC780*$T780*SUMIF(Lists!$E$2:$E$133,'Quarterly Information'!$S780,Exchange_Value))/1000,AC780*SUMIF(Lists!$E$2:$E$133,$I780,Exchange_Value)/1000),1)</f>
        <v>0</v>
      </c>
      <c r="CA780" s="151">
        <f>ROUND(IF($I780="Other HFC Blend",(AD780*$L780*SUMIF(Lists!$E$2:$E$133,'Quarterly Information'!$K780,Exchange_Value)+AD780*$N780*SUMIF(Lists!$E$2:$E$133,'Quarterly Information'!$M780,Exchange_Value)+AD780*$P780*SUMIF(Lists!$E$2:$E$133,'Quarterly Information'!$O780,Exchange_Value)+AD780*$R780*SUMIF(Lists!$E$2:$E$133,'Quarterly Information'!$Q780,Exchange_Value)+AD780*$T780*SUMIF(Lists!$E$2:$E$133,'Quarterly Information'!$S780,Exchange_Value))/1000,AD780*SUMIF(Lists!$E$2:$E$133,$I780,Exchange_Value)/1000),1)</f>
        <v>0</v>
      </c>
      <c r="CB780" s="151">
        <f>ROUND(IF($I780="Other HFC Blend",(AE780*$L780*SUMIF(Lists!$E$2:$E$133,'Quarterly Information'!$K780,Exchange_Value)+AE780*$N780*SUMIF(Lists!$E$2:$E$133,'Quarterly Information'!$M780,Exchange_Value)+AE780*$P780*SUMIF(Lists!$E$2:$E$133,'Quarterly Information'!$O780,Exchange_Value)+AE780*$R780*SUMIF(Lists!$E$2:$E$133,'Quarterly Information'!$Q780,Exchange_Value)+AE780*$T780*SUMIF(Lists!$E$2:$E$133,'Quarterly Information'!$S780,Exchange_Value))/1000,AE780*SUMIF(Lists!$E$2:$E$133,$I780,Exchange_Value)/1000),1)</f>
        <v>0</v>
      </c>
      <c r="CC780" s="151">
        <f>ROUND(IF($I780="Other HFC Blend",(AF780*$L780*SUMIF(Lists!$E$2:$E$133,'Quarterly Information'!$K780,Exchange_Value)+AF780*$N780*SUMIF(Lists!$E$2:$E$133,'Quarterly Information'!$M780,Exchange_Value)+AF780*$P780*SUMIF(Lists!$E$2:$E$133,'Quarterly Information'!$O780,Exchange_Value)+AF780*$R780*SUMIF(Lists!$E$2:$E$133,'Quarterly Information'!$Q780,Exchange_Value)+AF780*$T780*SUMIF(Lists!$E$2:$E$133,'Quarterly Information'!$S780,Exchange_Value))/1000,AF780*SUMIF(Lists!$E$2:$E$133,$I780,Exchange_Value)/1000),1)</f>
        <v>0</v>
      </c>
    </row>
    <row r="781" spans="1:81" ht="14.1">
      <c r="A781" s="18">
        <v>739</v>
      </c>
      <c r="B781" s="46" t="str">
        <f t="shared" si="443"/>
        <v/>
      </c>
      <c r="C781" s="72"/>
      <c r="D781" s="47"/>
      <c r="E781" s="81"/>
      <c r="F781" s="48"/>
      <c r="G781" s="49"/>
      <c r="H781" s="50"/>
      <c r="I781" s="48"/>
      <c r="J781" s="104"/>
      <c r="K781" s="109"/>
      <c r="L781" s="51"/>
      <c r="M781" s="48"/>
      <c r="N781" s="51"/>
      <c r="O781" s="48"/>
      <c r="P781" s="51"/>
      <c r="Q781" s="69"/>
      <c r="R781" s="51"/>
      <c r="S781" s="69"/>
      <c r="T781" s="110"/>
      <c r="U781" s="107"/>
      <c r="V781" s="48"/>
      <c r="W781" s="52"/>
      <c r="X781" s="48"/>
      <c r="Y781" s="116"/>
      <c r="Z781" s="133"/>
      <c r="AA781" s="131"/>
      <c r="AB781" s="76"/>
      <c r="AC781" s="76"/>
      <c r="AD781" s="76"/>
      <c r="AE781" s="76"/>
      <c r="AF781" s="76"/>
      <c r="AG781" s="145"/>
      <c r="AH781"/>
      <c r="AI781" s="148">
        <f t="shared" si="407"/>
        <v>0</v>
      </c>
      <c r="AJ781" s="148">
        <f t="shared" si="408"/>
        <v>0</v>
      </c>
      <c r="AK781" s="148">
        <f t="shared" si="409"/>
        <v>0</v>
      </c>
      <c r="AL781" s="148">
        <f t="shared" si="410"/>
        <v>0</v>
      </c>
      <c r="AM781" s="148">
        <f t="shared" si="411"/>
        <v>0</v>
      </c>
      <c r="AN781" s="148">
        <f t="shared" si="412"/>
        <v>0</v>
      </c>
      <c r="AO781" s="150"/>
      <c r="AP781" s="149" t="e">
        <f t="shared" si="413"/>
        <v>#DIV/0!</v>
      </c>
      <c r="AQ781" s="149" t="e">
        <f t="shared" si="414"/>
        <v>#DIV/0!</v>
      </c>
      <c r="AR781" s="149" t="e">
        <f t="shared" si="415"/>
        <v>#DIV/0!</v>
      </c>
      <c r="AS781" s="149" t="e">
        <f t="shared" si="416"/>
        <v>#DIV/0!</v>
      </c>
      <c r="AT781" s="149" t="e">
        <f t="shared" si="417"/>
        <v>#DIV/0!</v>
      </c>
      <c r="AU781" s="148">
        <f t="shared" si="418"/>
        <v>0</v>
      </c>
      <c r="AV781" s="149" t="e">
        <f t="shared" si="419"/>
        <v>#DIV/0!</v>
      </c>
      <c r="AW781" s="149" t="e">
        <f t="shared" si="420"/>
        <v>#DIV/0!</v>
      </c>
      <c r="AX781" s="149" t="e">
        <f t="shared" si="421"/>
        <v>#DIV/0!</v>
      </c>
      <c r="AY781" s="149" t="e">
        <f t="shared" si="422"/>
        <v>#DIV/0!</v>
      </c>
      <c r="AZ781" s="149" t="e">
        <f t="shared" si="423"/>
        <v>#DIV/0!</v>
      </c>
      <c r="BA781" s="148">
        <f t="shared" si="424"/>
        <v>0</v>
      </c>
      <c r="BB781" s="149" t="e">
        <f t="shared" si="425"/>
        <v>#DIV/0!</v>
      </c>
      <c r="BC781" s="149" t="e">
        <f t="shared" si="426"/>
        <v>#DIV/0!</v>
      </c>
      <c r="BD781" s="149" t="e">
        <f t="shared" si="427"/>
        <v>#DIV/0!</v>
      </c>
      <c r="BE781" s="149" t="e">
        <f t="shared" si="428"/>
        <v>#DIV/0!</v>
      </c>
      <c r="BF781" s="149" t="e">
        <f t="shared" si="429"/>
        <v>#DIV/0!</v>
      </c>
      <c r="BG781" s="148">
        <f t="shared" si="430"/>
        <v>0</v>
      </c>
      <c r="BH781" s="149" t="e">
        <f t="shared" si="431"/>
        <v>#DIV/0!</v>
      </c>
      <c r="BI781" s="149" t="e">
        <f t="shared" si="432"/>
        <v>#DIV/0!</v>
      </c>
      <c r="BJ781" s="149" t="e">
        <f t="shared" si="433"/>
        <v>#DIV/0!</v>
      </c>
      <c r="BK781" s="149" t="e">
        <f t="shared" si="434"/>
        <v>#DIV/0!</v>
      </c>
      <c r="BL781" s="149" t="e">
        <f t="shared" si="435"/>
        <v>#DIV/0!</v>
      </c>
      <c r="BM781" s="148">
        <f t="shared" si="436"/>
        <v>0</v>
      </c>
      <c r="BN781" s="149" t="e">
        <f t="shared" si="437"/>
        <v>#DIV/0!</v>
      </c>
      <c r="BO781" s="149" t="e">
        <f t="shared" si="438"/>
        <v>#DIV/0!</v>
      </c>
      <c r="BP781" s="149" t="e">
        <f t="shared" si="439"/>
        <v>#DIV/0!</v>
      </c>
      <c r="BQ781" s="149" t="e">
        <f t="shared" si="440"/>
        <v>#DIV/0!</v>
      </c>
      <c r="BR781" s="149" t="e">
        <f t="shared" si="441"/>
        <v>#DIV/0!</v>
      </c>
      <c r="BS781" s="148">
        <f t="shared" si="442"/>
        <v>0</v>
      </c>
      <c r="BT781" s="150"/>
      <c r="BU781" s="150" t="e">
        <f>VLOOKUP(I781,Lists!$D$2:$D$19,1,FALSE)</f>
        <v>#N/A</v>
      </c>
      <c r="BV781" s="150" t="e">
        <f>VLOOKUP($I781,Blends!$B$2:$B$115,1,FALSE)</f>
        <v>#N/A</v>
      </c>
      <c r="BW781" s="150"/>
      <c r="BX781" s="151">
        <f>ROUND(IF($I781="Other HFC Blend",(AA781*$L781*SUMIF(Lists!$E$2:$E$133,'Quarterly Information'!$K781,Exchange_Value)+AA781*$N781*SUMIF(Lists!$E$2:$E$133,'Quarterly Information'!$M781,Exchange_Value)+AA781*$P781*SUMIF(Lists!$E$2:$E$133,'Quarterly Information'!$O781,Exchange_Value)+AA781*$R781*SUMIF(Lists!$E$2:$E$133,'Quarterly Information'!$Q781,Exchange_Value)+AA781*$T781*SUMIF(Lists!$E$2:$E$133,'Quarterly Information'!$S781,Exchange_Value))/1000,AA781*SUMIF(Lists!$E$2:$E$133,$I781,Exchange_Value)/1000),1)</f>
        <v>0</v>
      </c>
      <c r="BY781" s="151">
        <f>ROUND(IF($I781="Other HFC Blend",(AB781*$L781*SUMIF(Lists!$E$2:$E$133,'Quarterly Information'!$K781,Exchange_Value)+AB781*$N781*SUMIF(Lists!$E$2:$E$133,'Quarterly Information'!$M781,Exchange_Value)+AB781*$P781*SUMIF(Lists!$E$2:$E$133,'Quarterly Information'!$O781,Exchange_Value)+AB781*$R781*SUMIF(Lists!$E$2:$E$133,'Quarterly Information'!$Q781,Exchange_Value)+AB781*$T781*SUMIF(Lists!$E$2:$E$133,'Quarterly Information'!$S781,Exchange_Value))/1000,AB781*SUMIF(Lists!$E$2:$E$133,$I781,Exchange_Value)/1000),1)</f>
        <v>0</v>
      </c>
      <c r="BZ781" s="151">
        <f>ROUND(IF($I781="Other HFC Blend",(AC781*$L781*SUMIF(Lists!$E$2:$E$133,'Quarterly Information'!$K781,Exchange_Value)+AC781*$N781*SUMIF(Lists!$E$2:$E$133,'Quarterly Information'!$M781,Exchange_Value)+AC781*$P781*SUMIF(Lists!$E$2:$E$133,'Quarterly Information'!$O781,Exchange_Value)+AC781*$R781*SUMIF(Lists!$E$2:$E$133,'Quarterly Information'!$Q781,Exchange_Value)+AC781*$T781*SUMIF(Lists!$E$2:$E$133,'Quarterly Information'!$S781,Exchange_Value))/1000,AC781*SUMIF(Lists!$E$2:$E$133,$I781,Exchange_Value)/1000),1)</f>
        <v>0</v>
      </c>
      <c r="CA781" s="151">
        <f>ROUND(IF($I781="Other HFC Blend",(AD781*$L781*SUMIF(Lists!$E$2:$E$133,'Quarterly Information'!$K781,Exchange_Value)+AD781*$N781*SUMIF(Lists!$E$2:$E$133,'Quarterly Information'!$M781,Exchange_Value)+AD781*$P781*SUMIF(Lists!$E$2:$E$133,'Quarterly Information'!$O781,Exchange_Value)+AD781*$R781*SUMIF(Lists!$E$2:$E$133,'Quarterly Information'!$Q781,Exchange_Value)+AD781*$T781*SUMIF(Lists!$E$2:$E$133,'Quarterly Information'!$S781,Exchange_Value))/1000,AD781*SUMIF(Lists!$E$2:$E$133,$I781,Exchange_Value)/1000),1)</f>
        <v>0</v>
      </c>
      <c r="CB781" s="151">
        <f>ROUND(IF($I781="Other HFC Blend",(AE781*$L781*SUMIF(Lists!$E$2:$E$133,'Quarterly Information'!$K781,Exchange_Value)+AE781*$N781*SUMIF(Lists!$E$2:$E$133,'Quarterly Information'!$M781,Exchange_Value)+AE781*$P781*SUMIF(Lists!$E$2:$E$133,'Quarterly Information'!$O781,Exchange_Value)+AE781*$R781*SUMIF(Lists!$E$2:$E$133,'Quarterly Information'!$Q781,Exchange_Value)+AE781*$T781*SUMIF(Lists!$E$2:$E$133,'Quarterly Information'!$S781,Exchange_Value))/1000,AE781*SUMIF(Lists!$E$2:$E$133,$I781,Exchange_Value)/1000),1)</f>
        <v>0</v>
      </c>
      <c r="CC781" s="151">
        <f>ROUND(IF($I781="Other HFC Blend",(AF781*$L781*SUMIF(Lists!$E$2:$E$133,'Quarterly Information'!$K781,Exchange_Value)+AF781*$N781*SUMIF(Lists!$E$2:$E$133,'Quarterly Information'!$M781,Exchange_Value)+AF781*$P781*SUMIF(Lists!$E$2:$E$133,'Quarterly Information'!$O781,Exchange_Value)+AF781*$R781*SUMIF(Lists!$E$2:$E$133,'Quarterly Information'!$Q781,Exchange_Value)+AF781*$T781*SUMIF(Lists!$E$2:$E$133,'Quarterly Information'!$S781,Exchange_Value))/1000,AF781*SUMIF(Lists!$E$2:$E$133,$I781,Exchange_Value)/1000),1)</f>
        <v>0</v>
      </c>
    </row>
    <row r="782" spans="1:81" ht="14.1">
      <c r="A782" s="18">
        <v>740</v>
      </c>
      <c r="B782" s="46" t="str">
        <f t="shared" si="443"/>
        <v/>
      </c>
      <c r="C782" s="72"/>
      <c r="D782" s="47"/>
      <c r="E782" s="81"/>
      <c r="F782" s="48"/>
      <c r="G782" s="49"/>
      <c r="H782" s="50"/>
      <c r="I782" s="48"/>
      <c r="J782" s="104"/>
      <c r="K782" s="109"/>
      <c r="L782" s="51"/>
      <c r="M782" s="48"/>
      <c r="N782" s="51"/>
      <c r="O782" s="48"/>
      <c r="P782" s="51"/>
      <c r="Q782" s="69"/>
      <c r="R782" s="51"/>
      <c r="S782" s="69"/>
      <c r="T782" s="110"/>
      <c r="U782" s="107"/>
      <c r="V782" s="48"/>
      <c r="W782" s="52"/>
      <c r="X782" s="48"/>
      <c r="Y782" s="116"/>
      <c r="Z782" s="133"/>
      <c r="AA782" s="131"/>
      <c r="AB782" s="76"/>
      <c r="AC782" s="76"/>
      <c r="AD782" s="76"/>
      <c r="AE782" s="76"/>
      <c r="AF782" s="76"/>
      <c r="AG782" s="145"/>
      <c r="AH782"/>
      <c r="AI782" s="148">
        <f t="shared" si="407"/>
        <v>0</v>
      </c>
      <c r="AJ782" s="148">
        <f t="shared" si="408"/>
        <v>0</v>
      </c>
      <c r="AK782" s="148">
        <f t="shared" si="409"/>
        <v>0</v>
      </c>
      <c r="AL782" s="148">
        <f t="shared" si="410"/>
        <v>0</v>
      </c>
      <c r="AM782" s="148">
        <f t="shared" si="411"/>
        <v>0</v>
      </c>
      <c r="AN782" s="148">
        <f t="shared" si="412"/>
        <v>0</v>
      </c>
      <c r="AO782" s="150"/>
      <c r="AP782" s="149" t="e">
        <f t="shared" si="413"/>
        <v>#DIV/0!</v>
      </c>
      <c r="AQ782" s="149" t="e">
        <f t="shared" si="414"/>
        <v>#DIV/0!</v>
      </c>
      <c r="AR782" s="149" t="e">
        <f t="shared" si="415"/>
        <v>#DIV/0!</v>
      </c>
      <c r="AS782" s="149" t="e">
        <f t="shared" si="416"/>
        <v>#DIV/0!</v>
      </c>
      <c r="AT782" s="149" t="e">
        <f t="shared" si="417"/>
        <v>#DIV/0!</v>
      </c>
      <c r="AU782" s="148">
        <f t="shared" si="418"/>
        <v>0</v>
      </c>
      <c r="AV782" s="149" t="e">
        <f t="shared" si="419"/>
        <v>#DIV/0!</v>
      </c>
      <c r="AW782" s="149" t="e">
        <f t="shared" si="420"/>
        <v>#DIV/0!</v>
      </c>
      <c r="AX782" s="149" t="e">
        <f t="shared" si="421"/>
        <v>#DIV/0!</v>
      </c>
      <c r="AY782" s="149" t="e">
        <f t="shared" si="422"/>
        <v>#DIV/0!</v>
      </c>
      <c r="AZ782" s="149" t="e">
        <f t="shared" si="423"/>
        <v>#DIV/0!</v>
      </c>
      <c r="BA782" s="148">
        <f t="shared" si="424"/>
        <v>0</v>
      </c>
      <c r="BB782" s="149" t="e">
        <f t="shared" si="425"/>
        <v>#DIV/0!</v>
      </c>
      <c r="BC782" s="149" t="e">
        <f t="shared" si="426"/>
        <v>#DIV/0!</v>
      </c>
      <c r="BD782" s="149" t="e">
        <f t="shared" si="427"/>
        <v>#DIV/0!</v>
      </c>
      <c r="BE782" s="149" t="e">
        <f t="shared" si="428"/>
        <v>#DIV/0!</v>
      </c>
      <c r="BF782" s="149" t="e">
        <f t="shared" si="429"/>
        <v>#DIV/0!</v>
      </c>
      <c r="BG782" s="148">
        <f t="shared" si="430"/>
        <v>0</v>
      </c>
      <c r="BH782" s="149" t="e">
        <f t="shared" si="431"/>
        <v>#DIV/0!</v>
      </c>
      <c r="BI782" s="149" t="e">
        <f t="shared" si="432"/>
        <v>#DIV/0!</v>
      </c>
      <c r="BJ782" s="149" t="e">
        <f t="shared" si="433"/>
        <v>#DIV/0!</v>
      </c>
      <c r="BK782" s="149" t="e">
        <f t="shared" si="434"/>
        <v>#DIV/0!</v>
      </c>
      <c r="BL782" s="149" t="e">
        <f t="shared" si="435"/>
        <v>#DIV/0!</v>
      </c>
      <c r="BM782" s="148">
        <f t="shared" si="436"/>
        <v>0</v>
      </c>
      <c r="BN782" s="149" t="e">
        <f t="shared" si="437"/>
        <v>#DIV/0!</v>
      </c>
      <c r="BO782" s="149" t="e">
        <f t="shared" si="438"/>
        <v>#DIV/0!</v>
      </c>
      <c r="BP782" s="149" t="e">
        <f t="shared" si="439"/>
        <v>#DIV/0!</v>
      </c>
      <c r="BQ782" s="149" t="e">
        <f t="shared" si="440"/>
        <v>#DIV/0!</v>
      </c>
      <c r="BR782" s="149" t="e">
        <f t="shared" si="441"/>
        <v>#DIV/0!</v>
      </c>
      <c r="BS782" s="148">
        <f t="shared" si="442"/>
        <v>0</v>
      </c>
      <c r="BT782" s="150"/>
      <c r="BU782" s="150" t="e">
        <f>VLOOKUP(I782,Lists!$D$2:$D$19,1,FALSE)</f>
        <v>#N/A</v>
      </c>
      <c r="BV782" s="150" t="e">
        <f>VLOOKUP($I782,Blends!$B$2:$B$115,1,FALSE)</f>
        <v>#N/A</v>
      </c>
      <c r="BW782" s="150"/>
      <c r="BX782" s="151">
        <f>ROUND(IF($I782="Other HFC Blend",(AA782*$L782*SUMIF(Lists!$E$2:$E$133,'Quarterly Information'!$K782,Exchange_Value)+AA782*$N782*SUMIF(Lists!$E$2:$E$133,'Quarterly Information'!$M782,Exchange_Value)+AA782*$P782*SUMIF(Lists!$E$2:$E$133,'Quarterly Information'!$O782,Exchange_Value)+AA782*$R782*SUMIF(Lists!$E$2:$E$133,'Quarterly Information'!$Q782,Exchange_Value)+AA782*$T782*SUMIF(Lists!$E$2:$E$133,'Quarterly Information'!$S782,Exchange_Value))/1000,AA782*SUMIF(Lists!$E$2:$E$133,$I782,Exchange_Value)/1000),1)</f>
        <v>0</v>
      </c>
      <c r="BY782" s="151">
        <f>ROUND(IF($I782="Other HFC Blend",(AB782*$L782*SUMIF(Lists!$E$2:$E$133,'Quarterly Information'!$K782,Exchange_Value)+AB782*$N782*SUMIF(Lists!$E$2:$E$133,'Quarterly Information'!$M782,Exchange_Value)+AB782*$P782*SUMIF(Lists!$E$2:$E$133,'Quarterly Information'!$O782,Exchange_Value)+AB782*$R782*SUMIF(Lists!$E$2:$E$133,'Quarterly Information'!$Q782,Exchange_Value)+AB782*$T782*SUMIF(Lists!$E$2:$E$133,'Quarterly Information'!$S782,Exchange_Value))/1000,AB782*SUMIF(Lists!$E$2:$E$133,$I782,Exchange_Value)/1000),1)</f>
        <v>0</v>
      </c>
      <c r="BZ782" s="151">
        <f>ROUND(IF($I782="Other HFC Blend",(AC782*$L782*SUMIF(Lists!$E$2:$E$133,'Quarterly Information'!$K782,Exchange_Value)+AC782*$N782*SUMIF(Lists!$E$2:$E$133,'Quarterly Information'!$M782,Exchange_Value)+AC782*$P782*SUMIF(Lists!$E$2:$E$133,'Quarterly Information'!$O782,Exchange_Value)+AC782*$R782*SUMIF(Lists!$E$2:$E$133,'Quarterly Information'!$Q782,Exchange_Value)+AC782*$T782*SUMIF(Lists!$E$2:$E$133,'Quarterly Information'!$S782,Exchange_Value))/1000,AC782*SUMIF(Lists!$E$2:$E$133,$I782,Exchange_Value)/1000),1)</f>
        <v>0</v>
      </c>
      <c r="CA782" s="151">
        <f>ROUND(IF($I782="Other HFC Blend",(AD782*$L782*SUMIF(Lists!$E$2:$E$133,'Quarterly Information'!$K782,Exchange_Value)+AD782*$N782*SUMIF(Lists!$E$2:$E$133,'Quarterly Information'!$M782,Exchange_Value)+AD782*$P782*SUMIF(Lists!$E$2:$E$133,'Quarterly Information'!$O782,Exchange_Value)+AD782*$R782*SUMIF(Lists!$E$2:$E$133,'Quarterly Information'!$Q782,Exchange_Value)+AD782*$T782*SUMIF(Lists!$E$2:$E$133,'Quarterly Information'!$S782,Exchange_Value))/1000,AD782*SUMIF(Lists!$E$2:$E$133,$I782,Exchange_Value)/1000),1)</f>
        <v>0</v>
      </c>
      <c r="CB782" s="151">
        <f>ROUND(IF($I782="Other HFC Blend",(AE782*$L782*SUMIF(Lists!$E$2:$E$133,'Quarterly Information'!$K782,Exchange_Value)+AE782*$N782*SUMIF(Lists!$E$2:$E$133,'Quarterly Information'!$M782,Exchange_Value)+AE782*$P782*SUMIF(Lists!$E$2:$E$133,'Quarterly Information'!$O782,Exchange_Value)+AE782*$R782*SUMIF(Lists!$E$2:$E$133,'Quarterly Information'!$Q782,Exchange_Value)+AE782*$T782*SUMIF(Lists!$E$2:$E$133,'Quarterly Information'!$S782,Exchange_Value))/1000,AE782*SUMIF(Lists!$E$2:$E$133,$I782,Exchange_Value)/1000),1)</f>
        <v>0</v>
      </c>
      <c r="CC782" s="151">
        <f>ROUND(IF($I782="Other HFC Blend",(AF782*$L782*SUMIF(Lists!$E$2:$E$133,'Quarterly Information'!$K782,Exchange_Value)+AF782*$N782*SUMIF(Lists!$E$2:$E$133,'Quarterly Information'!$M782,Exchange_Value)+AF782*$P782*SUMIF(Lists!$E$2:$E$133,'Quarterly Information'!$O782,Exchange_Value)+AF782*$R782*SUMIF(Lists!$E$2:$E$133,'Quarterly Information'!$Q782,Exchange_Value)+AF782*$T782*SUMIF(Lists!$E$2:$E$133,'Quarterly Information'!$S782,Exchange_Value))/1000,AF782*SUMIF(Lists!$E$2:$E$133,$I782,Exchange_Value)/1000),1)</f>
        <v>0</v>
      </c>
    </row>
    <row r="783" spans="1:81" ht="14.1">
      <c r="A783" s="18">
        <v>741</v>
      </c>
      <c r="B783" s="46" t="str">
        <f t="shared" si="443"/>
        <v/>
      </c>
      <c r="C783" s="72"/>
      <c r="D783" s="47"/>
      <c r="E783" s="81"/>
      <c r="F783" s="48"/>
      <c r="G783" s="49"/>
      <c r="H783" s="50"/>
      <c r="I783" s="48"/>
      <c r="J783" s="104"/>
      <c r="K783" s="109"/>
      <c r="L783" s="51"/>
      <c r="M783" s="48"/>
      <c r="N783" s="51"/>
      <c r="O783" s="48"/>
      <c r="P783" s="51"/>
      <c r="Q783" s="69"/>
      <c r="R783" s="51"/>
      <c r="S783" s="69"/>
      <c r="T783" s="110"/>
      <c r="U783" s="107"/>
      <c r="V783" s="48"/>
      <c r="W783" s="52"/>
      <c r="X783" s="48"/>
      <c r="Y783" s="116"/>
      <c r="Z783" s="133"/>
      <c r="AA783" s="131"/>
      <c r="AB783" s="76"/>
      <c r="AC783" s="76"/>
      <c r="AD783" s="76"/>
      <c r="AE783" s="76"/>
      <c r="AF783" s="76"/>
      <c r="AG783" s="145"/>
      <c r="AH783"/>
      <c r="AI783" s="148">
        <f t="shared" si="407"/>
        <v>0</v>
      </c>
      <c r="AJ783" s="148">
        <f t="shared" si="408"/>
        <v>0</v>
      </c>
      <c r="AK783" s="148">
        <f t="shared" si="409"/>
        <v>0</v>
      </c>
      <c r="AL783" s="148">
        <f t="shared" si="410"/>
        <v>0</v>
      </c>
      <c r="AM783" s="148">
        <f t="shared" si="411"/>
        <v>0</v>
      </c>
      <c r="AN783" s="148">
        <f t="shared" si="412"/>
        <v>0</v>
      </c>
      <c r="AO783" s="150"/>
      <c r="AP783" s="149" t="e">
        <f t="shared" si="413"/>
        <v>#DIV/0!</v>
      </c>
      <c r="AQ783" s="149" t="e">
        <f t="shared" si="414"/>
        <v>#DIV/0!</v>
      </c>
      <c r="AR783" s="149" t="e">
        <f t="shared" si="415"/>
        <v>#DIV/0!</v>
      </c>
      <c r="AS783" s="149" t="e">
        <f t="shared" si="416"/>
        <v>#DIV/0!</v>
      </c>
      <c r="AT783" s="149" t="e">
        <f t="shared" si="417"/>
        <v>#DIV/0!</v>
      </c>
      <c r="AU783" s="148">
        <f t="shared" si="418"/>
        <v>0</v>
      </c>
      <c r="AV783" s="149" t="e">
        <f t="shared" si="419"/>
        <v>#DIV/0!</v>
      </c>
      <c r="AW783" s="149" t="e">
        <f t="shared" si="420"/>
        <v>#DIV/0!</v>
      </c>
      <c r="AX783" s="149" t="e">
        <f t="shared" si="421"/>
        <v>#DIV/0!</v>
      </c>
      <c r="AY783" s="149" t="e">
        <f t="shared" si="422"/>
        <v>#DIV/0!</v>
      </c>
      <c r="AZ783" s="149" t="e">
        <f t="shared" si="423"/>
        <v>#DIV/0!</v>
      </c>
      <c r="BA783" s="148">
        <f t="shared" si="424"/>
        <v>0</v>
      </c>
      <c r="BB783" s="149" t="e">
        <f t="shared" si="425"/>
        <v>#DIV/0!</v>
      </c>
      <c r="BC783" s="149" t="e">
        <f t="shared" si="426"/>
        <v>#DIV/0!</v>
      </c>
      <c r="BD783" s="149" t="e">
        <f t="shared" si="427"/>
        <v>#DIV/0!</v>
      </c>
      <c r="BE783" s="149" t="e">
        <f t="shared" si="428"/>
        <v>#DIV/0!</v>
      </c>
      <c r="BF783" s="149" t="e">
        <f t="shared" si="429"/>
        <v>#DIV/0!</v>
      </c>
      <c r="BG783" s="148">
        <f t="shared" si="430"/>
        <v>0</v>
      </c>
      <c r="BH783" s="149" t="e">
        <f t="shared" si="431"/>
        <v>#DIV/0!</v>
      </c>
      <c r="BI783" s="149" t="e">
        <f t="shared" si="432"/>
        <v>#DIV/0!</v>
      </c>
      <c r="BJ783" s="149" t="e">
        <f t="shared" si="433"/>
        <v>#DIV/0!</v>
      </c>
      <c r="BK783" s="149" t="e">
        <f t="shared" si="434"/>
        <v>#DIV/0!</v>
      </c>
      <c r="BL783" s="149" t="e">
        <f t="shared" si="435"/>
        <v>#DIV/0!</v>
      </c>
      <c r="BM783" s="148">
        <f t="shared" si="436"/>
        <v>0</v>
      </c>
      <c r="BN783" s="149" t="e">
        <f t="shared" si="437"/>
        <v>#DIV/0!</v>
      </c>
      <c r="BO783" s="149" t="e">
        <f t="shared" si="438"/>
        <v>#DIV/0!</v>
      </c>
      <c r="BP783" s="149" t="e">
        <f t="shared" si="439"/>
        <v>#DIV/0!</v>
      </c>
      <c r="BQ783" s="149" t="e">
        <f t="shared" si="440"/>
        <v>#DIV/0!</v>
      </c>
      <c r="BR783" s="149" t="e">
        <f t="shared" si="441"/>
        <v>#DIV/0!</v>
      </c>
      <c r="BS783" s="148">
        <f t="shared" si="442"/>
        <v>0</v>
      </c>
      <c r="BT783" s="150"/>
      <c r="BU783" s="150" t="e">
        <f>VLOOKUP(I783,Lists!$D$2:$D$19,1,FALSE)</f>
        <v>#N/A</v>
      </c>
      <c r="BV783" s="150" t="e">
        <f>VLOOKUP($I783,Blends!$B$2:$B$115,1,FALSE)</f>
        <v>#N/A</v>
      </c>
      <c r="BW783" s="150"/>
      <c r="BX783" s="151">
        <f>ROUND(IF($I783="Other HFC Blend",(AA783*$L783*SUMIF(Lists!$E$2:$E$133,'Quarterly Information'!$K783,Exchange_Value)+AA783*$N783*SUMIF(Lists!$E$2:$E$133,'Quarterly Information'!$M783,Exchange_Value)+AA783*$P783*SUMIF(Lists!$E$2:$E$133,'Quarterly Information'!$O783,Exchange_Value)+AA783*$R783*SUMIF(Lists!$E$2:$E$133,'Quarterly Information'!$Q783,Exchange_Value)+AA783*$T783*SUMIF(Lists!$E$2:$E$133,'Quarterly Information'!$S783,Exchange_Value))/1000,AA783*SUMIF(Lists!$E$2:$E$133,$I783,Exchange_Value)/1000),1)</f>
        <v>0</v>
      </c>
      <c r="BY783" s="151">
        <f>ROUND(IF($I783="Other HFC Blend",(AB783*$L783*SUMIF(Lists!$E$2:$E$133,'Quarterly Information'!$K783,Exchange_Value)+AB783*$N783*SUMIF(Lists!$E$2:$E$133,'Quarterly Information'!$M783,Exchange_Value)+AB783*$P783*SUMIF(Lists!$E$2:$E$133,'Quarterly Information'!$O783,Exchange_Value)+AB783*$R783*SUMIF(Lists!$E$2:$E$133,'Quarterly Information'!$Q783,Exchange_Value)+AB783*$T783*SUMIF(Lists!$E$2:$E$133,'Quarterly Information'!$S783,Exchange_Value))/1000,AB783*SUMIF(Lists!$E$2:$E$133,$I783,Exchange_Value)/1000),1)</f>
        <v>0</v>
      </c>
      <c r="BZ783" s="151">
        <f>ROUND(IF($I783="Other HFC Blend",(AC783*$L783*SUMIF(Lists!$E$2:$E$133,'Quarterly Information'!$K783,Exchange_Value)+AC783*$N783*SUMIF(Lists!$E$2:$E$133,'Quarterly Information'!$M783,Exchange_Value)+AC783*$P783*SUMIF(Lists!$E$2:$E$133,'Quarterly Information'!$O783,Exchange_Value)+AC783*$R783*SUMIF(Lists!$E$2:$E$133,'Quarterly Information'!$Q783,Exchange_Value)+AC783*$T783*SUMIF(Lists!$E$2:$E$133,'Quarterly Information'!$S783,Exchange_Value))/1000,AC783*SUMIF(Lists!$E$2:$E$133,$I783,Exchange_Value)/1000),1)</f>
        <v>0</v>
      </c>
      <c r="CA783" s="151">
        <f>ROUND(IF($I783="Other HFC Blend",(AD783*$L783*SUMIF(Lists!$E$2:$E$133,'Quarterly Information'!$K783,Exchange_Value)+AD783*$N783*SUMIF(Lists!$E$2:$E$133,'Quarterly Information'!$M783,Exchange_Value)+AD783*$P783*SUMIF(Lists!$E$2:$E$133,'Quarterly Information'!$O783,Exchange_Value)+AD783*$R783*SUMIF(Lists!$E$2:$E$133,'Quarterly Information'!$Q783,Exchange_Value)+AD783*$T783*SUMIF(Lists!$E$2:$E$133,'Quarterly Information'!$S783,Exchange_Value))/1000,AD783*SUMIF(Lists!$E$2:$E$133,$I783,Exchange_Value)/1000),1)</f>
        <v>0</v>
      </c>
      <c r="CB783" s="151">
        <f>ROUND(IF($I783="Other HFC Blend",(AE783*$L783*SUMIF(Lists!$E$2:$E$133,'Quarterly Information'!$K783,Exchange_Value)+AE783*$N783*SUMIF(Lists!$E$2:$E$133,'Quarterly Information'!$M783,Exchange_Value)+AE783*$P783*SUMIF(Lists!$E$2:$E$133,'Quarterly Information'!$O783,Exchange_Value)+AE783*$R783*SUMIF(Lists!$E$2:$E$133,'Quarterly Information'!$Q783,Exchange_Value)+AE783*$T783*SUMIF(Lists!$E$2:$E$133,'Quarterly Information'!$S783,Exchange_Value))/1000,AE783*SUMIF(Lists!$E$2:$E$133,$I783,Exchange_Value)/1000),1)</f>
        <v>0</v>
      </c>
      <c r="CC783" s="151">
        <f>ROUND(IF($I783="Other HFC Blend",(AF783*$L783*SUMIF(Lists!$E$2:$E$133,'Quarterly Information'!$K783,Exchange_Value)+AF783*$N783*SUMIF(Lists!$E$2:$E$133,'Quarterly Information'!$M783,Exchange_Value)+AF783*$P783*SUMIF(Lists!$E$2:$E$133,'Quarterly Information'!$O783,Exchange_Value)+AF783*$R783*SUMIF(Lists!$E$2:$E$133,'Quarterly Information'!$Q783,Exchange_Value)+AF783*$T783*SUMIF(Lists!$E$2:$E$133,'Quarterly Information'!$S783,Exchange_Value))/1000,AF783*SUMIF(Lists!$E$2:$E$133,$I783,Exchange_Value)/1000),1)</f>
        <v>0</v>
      </c>
    </row>
    <row r="784" spans="1:81" ht="14.1">
      <c r="A784" s="18">
        <v>742</v>
      </c>
      <c r="B784" s="46" t="str">
        <f t="shared" si="443"/>
        <v/>
      </c>
      <c r="C784" s="72"/>
      <c r="D784" s="47"/>
      <c r="E784" s="81"/>
      <c r="F784" s="48"/>
      <c r="G784" s="49"/>
      <c r="H784" s="50"/>
      <c r="I784" s="48"/>
      <c r="J784" s="104"/>
      <c r="K784" s="109"/>
      <c r="L784" s="51"/>
      <c r="M784" s="48"/>
      <c r="N784" s="51"/>
      <c r="O784" s="48"/>
      <c r="P784" s="51"/>
      <c r="Q784" s="69"/>
      <c r="R784" s="51"/>
      <c r="S784" s="69"/>
      <c r="T784" s="110"/>
      <c r="U784" s="107"/>
      <c r="V784" s="48"/>
      <c r="W784" s="52"/>
      <c r="X784" s="48"/>
      <c r="Y784" s="116"/>
      <c r="Z784" s="133"/>
      <c r="AA784" s="131"/>
      <c r="AB784" s="76"/>
      <c r="AC784" s="76"/>
      <c r="AD784" s="76"/>
      <c r="AE784" s="76"/>
      <c r="AF784" s="76"/>
      <c r="AG784" s="145"/>
      <c r="AH784"/>
      <c r="AI784" s="148">
        <f t="shared" si="407"/>
        <v>0</v>
      </c>
      <c r="AJ784" s="148">
        <f t="shared" si="408"/>
        <v>0</v>
      </c>
      <c r="AK784" s="148">
        <f t="shared" si="409"/>
        <v>0</v>
      </c>
      <c r="AL784" s="148">
        <f t="shared" si="410"/>
        <v>0</v>
      </c>
      <c r="AM784" s="148">
        <f t="shared" si="411"/>
        <v>0</v>
      </c>
      <c r="AN784" s="148">
        <f t="shared" si="412"/>
        <v>0</v>
      </c>
      <c r="AO784" s="150"/>
      <c r="AP784" s="149" t="e">
        <f t="shared" si="413"/>
        <v>#DIV/0!</v>
      </c>
      <c r="AQ784" s="149" t="e">
        <f t="shared" si="414"/>
        <v>#DIV/0!</v>
      </c>
      <c r="AR784" s="149" t="e">
        <f t="shared" si="415"/>
        <v>#DIV/0!</v>
      </c>
      <c r="AS784" s="149" t="e">
        <f t="shared" si="416"/>
        <v>#DIV/0!</v>
      </c>
      <c r="AT784" s="149" t="e">
        <f t="shared" si="417"/>
        <v>#DIV/0!</v>
      </c>
      <c r="AU784" s="148">
        <f t="shared" si="418"/>
        <v>0</v>
      </c>
      <c r="AV784" s="149" t="e">
        <f t="shared" si="419"/>
        <v>#DIV/0!</v>
      </c>
      <c r="AW784" s="149" t="e">
        <f t="shared" si="420"/>
        <v>#DIV/0!</v>
      </c>
      <c r="AX784" s="149" t="e">
        <f t="shared" si="421"/>
        <v>#DIV/0!</v>
      </c>
      <c r="AY784" s="149" t="e">
        <f t="shared" si="422"/>
        <v>#DIV/0!</v>
      </c>
      <c r="AZ784" s="149" t="e">
        <f t="shared" si="423"/>
        <v>#DIV/0!</v>
      </c>
      <c r="BA784" s="148">
        <f t="shared" si="424"/>
        <v>0</v>
      </c>
      <c r="BB784" s="149" t="e">
        <f t="shared" si="425"/>
        <v>#DIV/0!</v>
      </c>
      <c r="BC784" s="149" t="e">
        <f t="shared" si="426"/>
        <v>#DIV/0!</v>
      </c>
      <c r="BD784" s="149" t="e">
        <f t="shared" si="427"/>
        <v>#DIV/0!</v>
      </c>
      <c r="BE784" s="149" t="e">
        <f t="shared" si="428"/>
        <v>#DIV/0!</v>
      </c>
      <c r="BF784" s="149" t="e">
        <f t="shared" si="429"/>
        <v>#DIV/0!</v>
      </c>
      <c r="BG784" s="148">
        <f t="shared" si="430"/>
        <v>0</v>
      </c>
      <c r="BH784" s="149" t="e">
        <f t="shared" si="431"/>
        <v>#DIV/0!</v>
      </c>
      <c r="BI784" s="149" t="e">
        <f t="shared" si="432"/>
        <v>#DIV/0!</v>
      </c>
      <c r="BJ784" s="149" t="e">
        <f t="shared" si="433"/>
        <v>#DIV/0!</v>
      </c>
      <c r="BK784" s="149" t="e">
        <f t="shared" si="434"/>
        <v>#DIV/0!</v>
      </c>
      <c r="BL784" s="149" t="e">
        <f t="shared" si="435"/>
        <v>#DIV/0!</v>
      </c>
      <c r="BM784" s="148">
        <f t="shared" si="436"/>
        <v>0</v>
      </c>
      <c r="BN784" s="149" t="e">
        <f t="shared" si="437"/>
        <v>#DIV/0!</v>
      </c>
      <c r="BO784" s="149" t="e">
        <f t="shared" si="438"/>
        <v>#DIV/0!</v>
      </c>
      <c r="BP784" s="149" t="e">
        <f t="shared" si="439"/>
        <v>#DIV/0!</v>
      </c>
      <c r="BQ784" s="149" t="e">
        <f t="shared" si="440"/>
        <v>#DIV/0!</v>
      </c>
      <c r="BR784" s="149" t="e">
        <f t="shared" si="441"/>
        <v>#DIV/0!</v>
      </c>
      <c r="BS784" s="148">
        <f t="shared" si="442"/>
        <v>0</v>
      </c>
      <c r="BT784" s="150"/>
      <c r="BU784" s="150" t="e">
        <f>VLOOKUP(I784,Lists!$D$2:$D$19,1,FALSE)</f>
        <v>#N/A</v>
      </c>
      <c r="BV784" s="150" t="e">
        <f>VLOOKUP($I784,Blends!$B$2:$B$115,1,FALSE)</f>
        <v>#N/A</v>
      </c>
      <c r="BW784" s="150"/>
      <c r="BX784" s="151">
        <f>ROUND(IF($I784="Other HFC Blend",(AA784*$L784*SUMIF(Lists!$E$2:$E$133,'Quarterly Information'!$K784,Exchange_Value)+AA784*$N784*SUMIF(Lists!$E$2:$E$133,'Quarterly Information'!$M784,Exchange_Value)+AA784*$P784*SUMIF(Lists!$E$2:$E$133,'Quarterly Information'!$O784,Exchange_Value)+AA784*$R784*SUMIF(Lists!$E$2:$E$133,'Quarterly Information'!$Q784,Exchange_Value)+AA784*$T784*SUMIF(Lists!$E$2:$E$133,'Quarterly Information'!$S784,Exchange_Value))/1000,AA784*SUMIF(Lists!$E$2:$E$133,$I784,Exchange_Value)/1000),1)</f>
        <v>0</v>
      </c>
      <c r="BY784" s="151">
        <f>ROUND(IF($I784="Other HFC Blend",(AB784*$L784*SUMIF(Lists!$E$2:$E$133,'Quarterly Information'!$K784,Exchange_Value)+AB784*$N784*SUMIF(Lists!$E$2:$E$133,'Quarterly Information'!$M784,Exchange_Value)+AB784*$P784*SUMIF(Lists!$E$2:$E$133,'Quarterly Information'!$O784,Exchange_Value)+AB784*$R784*SUMIF(Lists!$E$2:$E$133,'Quarterly Information'!$Q784,Exchange_Value)+AB784*$T784*SUMIF(Lists!$E$2:$E$133,'Quarterly Information'!$S784,Exchange_Value))/1000,AB784*SUMIF(Lists!$E$2:$E$133,$I784,Exchange_Value)/1000),1)</f>
        <v>0</v>
      </c>
      <c r="BZ784" s="151">
        <f>ROUND(IF($I784="Other HFC Blend",(AC784*$L784*SUMIF(Lists!$E$2:$E$133,'Quarterly Information'!$K784,Exchange_Value)+AC784*$N784*SUMIF(Lists!$E$2:$E$133,'Quarterly Information'!$M784,Exchange_Value)+AC784*$P784*SUMIF(Lists!$E$2:$E$133,'Quarterly Information'!$O784,Exchange_Value)+AC784*$R784*SUMIF(Lists!$E$2:$E$133,'Quarterly Information'!$Q784,Exchange_Value)+AC784*$T784*SUMIF(Lists!$E$2:$E$133,'Quarterly Information'!$S784,Exchange_Value))/1000,AC784*SUMIF(Lists!$E$2:$E$133,$I784,Exchange_Value)/1000),1)</f>
        <v>0</v>
      </c>
      <c r="CA784" s="151">
        <f>ROUND(IF($I784="Other HFC Blend",(AD784*$L784*SUMIF(Lists!$E$2:$E$133,'Quarterly Information'!$K784,Exchange_Value)+AD784*$N784*SUMIF(Lists!$E$2:$E$133,'Quarterly Information'!$M784,Exchange_Value)+AD784*$P784*SUMIF(Lists!$E$2:$E$133,'Quarterly Information'!$O784,Exchange_Value)+AD784*$R784*SUMIF(Lists!$E$2:$E$133,'Quarterly Information'!$Q784,Exchange_Value)+AD784*$T784*SUMIF(Lists!$E$2:$E$133,'Quarterly Information'!$S784,Exchange_Value))/1000,AD784*SUMIF(Lists!$E$2:$E$133,$I784,Exchange_Value)/1000),1)</f>
        <v>0</v>
      </c>
      <c r="CB784" s="151">
        <f>ROUND(IF($I784="Other HFC Blend",(AE784*$L784*SUMIF(Lists!$E$2:$E$133,'Quarterly Information'!$K784,Exchange_Value)+AE784*$N784*SUMIF(Lists!$E$2:$E$133,'Quarterly Information'!$M784,Exchange_Value)+AE784*$P784*SUMIF(Lists!$E$2:$E$133,'Quarterly Information'!$O784,Exchange_Value)+AE784*$R784*SUMIF(Lists!$E$2:$E$133,'Quarterly Information'!$Q784,Exchange_Value)+AE784*$T784*SUMIF(Lists!$E$2:$E$133,'Quarterly Information'!$S784,Exchange_Value))/1000,AE784*SUMIF(Lists!$E$2:$E$133,$I784,Exchange_Value)/1000),1)</f>
        <v>0</v>
      </c>
      <c r="CC784" s="151">
        <f>ROUND(IF($I784="Other HFC Blend",(AF784*$L784*SUMIF(Lists!$E$2:$E$133,'Quarterly Information'!$K784,Exchange_Value)+AF784*$N784*SUMIF(Lists!$E$2:$E$133,'Quarterly Information'!$M784,Exchange_Value)+AF784*$P784*SUMIF(Lists!$E$2:$E$133,'Quarterly Information'!$O784,Exchange_Value)+AF784*$R784*SUMIF(Lists!$E$2:$E$133,'Quarterly Information'!$Q784,Exchange_Value)+AF784*$T784*SUMIF(Lists!$E$2:$E$133,'Quarterly Information'!$S784,Exchange_Value))/1000,AF784*SUMIF(Lists!$E$2:$E$133,$I784,Exchange_Value)/1000),1)</f>
        <v>0</v>
      </c>
    </row>
    <row r="785" spans="1:81" ht="14.1">
      <c r="A785" s="18">
        <v>743</v>
      </c>
      <c r="B785" s="46" t="str">
        <f t="shared" si="443"/>
        <v/>
      </c>
      <c r="C785" s="72"/>
      <c r="D785" s="47"/>
      <c r="E785" s="81"/>
      <c r="F785" s="48"/>
      <c r="G785" s="49"/>
      <c r="H785" s="50"/>
      <c r="I785" s="48"/>
      <c r="J785" s="104"/>
      <c r="K785" s="109"/>
      <c r="L785" s="51"/>
      <c r="M785" s="48"/>
      <c r="N785" s="51"/>
      <c r="O785" s="48"/>
      <c r="P785" s="51"/>
      <c r="Q785" s="69"/>
      <c r="R785" s="51"/>
      <c r="S785" s="69"/>
      <c r="T785" s="110"/>
      <c r="U785" s="107"/>
      <c r="V785" s="48"/>
      <c r="W785" s="52"/>
      <c r="X785" s="48"/>
      <c r="Y785" s="116"/>
      <c r="Z785" s="133"/>
      <c r="AA785" s="131"/>
      <c r="AB785" s="76"/>
      <c r="AC785" s="76"/>
      <c r="AD785" s="76"/>
      <c r="AE785" s="76"/>
      <c r="AF785" s="76"/>
      <c r="AG785" s="145"/>
      <c r="AH785"/>
      <c r="AI785" s="148">
        <f t="shared" si="407"/>
        <v>0</v>
      </c>
      <c r="AJ785" s="148">
        <f t="shared" si="408"/>
        <v>0</v>
      </c>
      <c r="AK785" s="148">
        <f t="shared" si="409"/>
        <v>0</v>
      </c>
      <c r="AL785" s="148">
        <f t="shared" si="410"/>
        <v>0</v>
      </c>
      <c r="AM785" s="148">
        <f t="shared" si="411"/>
        <v>0</v>
      </c>
      <c r="AN785" s="148">
        <f t="shared" si="412"/>
        <v>0</v>
      </c>
      <c r="AO785" s="150"/>
      <c r="AP785" s="149" t="e">
        <f t="shared" si="413"/>
        <v>#DIV/0!</v>
      </c>
      <c r="AQ785" s="149" t="e">
        <f t="shared" si="414"/>
        <v>#DIV/0!</v>
      </c>
      <c r="AR785" s="149" t="e">
        <f t="shared" si="415"/>
        <v>#DIV/0!</v>
      </c>
      <c r="AS785" s="149" t="e">
        <f t="shared" si="416"/>
        <v>#DIV/0!</v>
      </c>
      <c r="AT785" s="149" t="e">
        <f t="shared" si="417"/>
        <v>#DIV/0!</v>
      </c>
      <c r="AU785" s="148">
        <f t="shared" si="418"/>
        <v>0</v>
      </c>
      <c r="AV785" s="149" t="e">
        <f t="shared" si="419"/>
        <v>#DIV/0!</v>
      </c>
      <c r="AW785" s="149" t="e">
        <f t="shared" si="420"/>
        <v>#DIV/0!</v>
      </c>
      <c r="AX785" s="149" t="e">
        <f t="shared" si="421"/>
        <v>#DIV/0!</v>
      </c>
      <c r="AY785" s="149" t="e">
        <f t="shared" si="422"/>
        <v>#DIV/0!</v>
      </c>
      <c r="AZ785" s="149" t="e">
        <f t="shared" si="423"/>
        <v>#DIV/0!</v>
      </c>
      <c r="BA785" s="148">
        <f t="shared" si="424"/>
        <v>0</v>
      </c>
      <c r="BB785" s="149" t="e">
        <f t="shared" si="425"/>
        <v>#DIV/0!</v>
      </c>
      <c r="BC785" s="149" t="e">
        <f t="shared" si="426"/>
        <v>#DIV/0!</v>
      </c>
      <c r="BD785" s="149" t="e">
        <f t="shared" si="427"/>
        <v>#DIV/0!</v>
      </c>
      <c r="BE785" s="149" t="e">
        <f t="shared" si="428"/>
        <v>#DIV/0!</v>
      </c>
      <c r="BF785" s="149" t="e">
        <f t="shared" si="429"/>
        <v>#DIV/0!</v>
      </c>
      <c r="BG785" s="148">
        <f t="shared" si="430"/>
        <v>0</v>
      </c>
      <c r="BH785" s="149" t="e">
        <f t="shared" si="431"/>
        <v>#DIV/0!</v>
      </c>
      <c r="BI785" s="149" t="e">
        <f t="shared" si="432"/>
        <v>#DIV/0!</v>
      </c>
      <c r="BJ785" s="149" t="e">
        <f t="shared" si="433"/>
        <v>#DIV/0!</v>
      </c>
      <c r="BK785" s="149" t="e">
        <f t="shared" si="434"/>
        <v>#DIV/0!</v>
      </c>
      <c r="BL785" s="149" t="e">
        <f t="shared" si="435"/>
        <v>#DIV/0!</v>
      </c>
      <c r="BM785" s="148">
        <f t="shared" si="436"/>
        <v>0</v>
      </c>
      <c r="BN785" s="149" t="e">
        <f t="shared" si="437"/>
        <v>#DIV/0!</v>
      </c>
      <c r="BO785" s="149" t="e">
        <f t="shared" si="438"/>
        <v>#DIV/0!</v>
      </c>
      <c r="BP785" s="149" t="e">
        <f t="shared" si="439"/>
        <v>#DIV/0!</v>
      </c>
      <c r="BQ785" s="149" t="e">
        <f t="shared" si="440"/>
        <v>#DIV/0!</v>
      </c>
      <c r="BR785" s="149" t="e">
        <f t="shared" si="441"/>
        <v>#DIV/0!</v>
      </c>
      <c r="BS785" s="148">
        <f t="shared" si="442"/>
        <v>0</v>
      </c>
      <c r="BT785" s="150"/>
      <c r="BU785" s="150" t="e">
        <f>VLOOKUP(I785,Lists!$D$2:$D$19,1,FALSE)</f>
        <v>#N/A</v>
      </c>
      <c r="BV785" s="150" t="e">
        <f>VLOOKUP($I785,Blends!$B$2:$B$115,1,FALSE)</f>
        <v>#N/A</v>
      </c>
      <c r="BW785" s="150"/>
      <c r="BX785" s="151">
        <f>ROUND(IF($I785="Other HFC Blend",(AA785*$L785*SUMIF(Lists!$E$2:$E$133,'Quarterly Information'!$K785,Exchange_Value)+AA785*$N785*SUMIF(Lists!$E$2:$E$133,'Quarterly Information'!$M785,Exchange_Value)+AA785*$P785*SUMIF(Lists!$E$2:$E$133,'Quarterly Information'!$O785,Exchange_Value)+AA785*$R785*SUMIF(Lists!$E$2:$E$133,'Quarterly Information'!$Q785,Exchange_Value)+AA785*$T785*SUMIF(Lists!$E$2:$E$133,'Quarterly Information'!$S785,Exchange_Value))/1000,AA785*SUMIF(Lists!$E$2:$E$133,$I785,Exchange_Value)/1000),1)</f>
        <v>0</v>
      </c>
      <c r="BY785" s="151">
        <f>ROUND(IF($I785="Other HFC Blend",(AB785*$L785*SUMIF(Lists!$E$2:$E$133,'Quarterly Information'!$K785,Exchange_Value)+AB785*$N785*SUMIF(Lists!$E$2:$E$133,'Quarterly Information'!$M785,Exchange_Value)+AB785*$P785*SUMIF(Lists!$E$2:$E$133,'Quarterly Information'!$O785,Exchange_Value)+AB785*$R785*SUMIF(Lists!$E$2:$E$133,'Quarterly Information'!$Q785,Exchange_Value)+AB785*$T785*SUMIF(Lists!$E$2:$E$133,'Quarterly Information'!$S785,Exchange_Value))/1000,AB785*SUMIF(Lists!$E$2:$E$133,$I785,Exchange_Value)/1000),1)</f>
        <v>0</v>
      </c>
      <c r="BZ785" s="151">
        <f>ROUND(IF($I785="Other HFC Blend",(AC785*$L785*SUMIF(Lists!$E$2:$E$133,'Quarterly Information'!$K785,Exchange_Value)+AC785*$N785*SUMIF(Lists!$E$2:$E$133,'Quarterly Information'!$M785,Exchange_Value)+AC785*$P785*SUMIF(Lists!$E$2:$E$133,'Quarterly Information'!$O785,Exchange_Value)+AC785*$R785*SUMIF(Lists!$E$2:$E$133,'Quarterly Information'!$Q785,Exchange_Value)+AC785*$T785*SUMIF(Lists!$E$2:$E$133,'Quarterly Information'!$S785,Exchange_Value))/1000,AC785*SUMIF(Lists!$E$2:$E$133,$I785,Exchange_Value)/1000),1)</f>
        <v>0</v>
      </c>
      <c r="CA785" s="151">
        <f>ROUND(IF($I785="Other HFC Blend",(AD785*$L785*SUMIF(Lists!$E$2:$E$133,'Quarterly Information'!$K785,Exchange_Value)+AD785*$N785*SUMIF(Lists!$E$2:$E$133,'Quarterly Information'!$M785,Exchange_Value)+AD785*$P785*SUMIF(Lists!$E$2:$E$133,'Quarterly Information'!$O785,Exchange_Value)+AD785*$R785*SUMIF(Lists!$E$2:$E$133,'Quarterly Information'!$Q785,Exchange_Value)+AD785*$T785*SUMIF(Lists!$E$2:$E$133,'Quarterly Information'!$S785,Exchange_Value))/1000,AD785*SUMIF(Lists!$E$2:$E$133,$I785,Exchange_Value)/1000),1)</f>
        <v>0</v>
      </c>
      <c r="CB785" s="151">
        <f>ROUND(IF($I785="Other HFC Blend",(AE785*$L785*SUMIF(Lists!$E$2:$E$133,'Quarterly Information'!$K785,Exchange_Value)+AE785*$N785*SUMIF(Lists!$E$2:$E$133,'Quarterly Information'!$M785,Exchange_Value)+AE785*$P785*SUMIF(Lists!$E$2:$E$133,'Quarterly Information'!$O785,Exchange_Value)+AE785*$R785*SUMIF(Lists!$E$2:$E$133,'Quarterly Information'!$Q785,Exchange_Value)+AE785*$T785*SUMIF(Lists!$E$2:$E$133,'Quarterly Information'!$S785,Exchange_Value))/1000,AE785*SUMIF(Lists!$E$2:$E$133,$I785,Exchange_Value)/1000),1)</f>
        <v>0</v>
      </c>
      <c r="CC785" s="151">
        <f>ROUND(IF($I785="Other HFC Blend",(AF785*$L785*SUMIF(Lists!$E$2:$E$133,'Quarterly Information'!$K785,Exchange_Value)+AF785*$N785*SUMIF(Lists!$E$2:$E$133,'Quarterly Information'!$M785,Exchange_Value)+AF785*$P785*SUMIF(Lists!$E$2:$E$133,'Quarterly Information'!$O785,Exchange_Value)+AF785*$R785*SUMIF(Lists!$E$2:$E$133,'Quarterly Information'!$Q785,Exchange_Value)+AF785*$T785*SUMIF(Lists!$E$2:$E$133,'Quarterly Information'!$S785,Exchange_Value))/1000,AF785*SUMIF(Lists!$E$2:$E$133,$I785,Exchange_Value)/1000),1)</f>
        <v>0</v>
      </c>
    </row>
    <row r="786" spans="1:81" ht="14.1">
      <c r="A786" s="18">
        <v>744</v>
      </c>
      <c r="B786" s="46" t="str">
        <f t="shared" si="443"/>
        <v/>
      </c>
      <c r="C786" s="72"/>
      <c r="D786" s="47"/>
      <c r="E786" s="81"/>
      <c r="F786" s="48"/>
      <c r="G786" s="49"/>
      <c r="H786" s="50"/>
      <c r="I786" s="48"/>
      <c r="J786" s="104"/>
      <c r="K786" s="109"/>
      <c r="L786" s="51"/>
      <c r="M786" s="48"/>
      <c r="N786" s="51"/>
      <c r="O786" s="48"/>
      <c r="P786" s="51"/>
      <c r="Q786" s="69"/>
      <c r="R786" s="51"/>
      <c r="S786" s="69"/>
      <c r="T786" s="110"/>
      <c r="U786" s="107"/>
      <c r="V786" s="48"/>
      <c r="W786" s="52"/>
      <c r="X786" s="48"/>
      <c r="Y786" s="116"/>
      <c r="Z786" s="133"/>
      <c r="AA786" s="131"/>
      <c r="AB786" s="76"/>
      <c r="AC786" s="76"/>
      <c r="AD786" s="76"/>
      <c r="AE786" s="76"/>
      <c r="AF786" s="76"/>
      <c r="AG786" s="145"/>
      <c r="AH786"/>
      <c r="AI786" s="148">
        <f t="shared" si="407"/>
        <v>0</v>
      </c>
      <c r="AJ786" s="148">
        <f t="shared" si="408"/>
        <v>0</v>
      </c>
      <c r="AK786" s="148">
        <f t="shared" si="409"/>
        <v>0</v>
      </c>
      <c r="AL786" s="148">
        <f t="shared" si="410"/>
        <v>0</v>
      </c>
      <c r="AM786" s="148">
        <f t="shared" si="411"/>
        <v>0</v>
      </c>
      <c r="AN786" s="148">
        <f t="shared" si="412"/>
        <v>0</v>
      </c>
      <c r="AO786" s="150"/>
      <c r="AP786" s="149" t="e">
        <f t="shared" si="413"/>
        <v>#DIV/0!</v>
      </c>
      <c r="AQ786" s="149" t="e">
        <f t="shared" si="414"/>
        <v>#DIV/0!</v>
      </c>
      <c r="AR786" s="149" t="e">
        <f t="shared" si="415"/>
        <v>#DIV/0!</v>
      </c>
      <c r="AS786" s="149" t="e">
        <f t="shared" si="416"/>
        <v>#DIV/0!</v>
      </c>
      <c r="AT786" s="149" t="e">
        <f t="shared" si="417"/>
        <v>#DIV/0!</v>
      </c>
      <c r="AU786" s="148">
        <f t="shared" si="418"/>
        <v>0</v>
      </c>
      <c r="AV786" s="149" t="e">
        <f t="shared" si="419"/>
        <v>#DIV/0!</v>
      </c>
      <c r="AW786" s="149" t="e">
        <f t="shared" si="420"/>
        <v>#DIV/0!</v>
      </c>
      <c r="AX786" s="149" t="e">
        <f t="shared" si="421"/>
        <v>#DIV/0!</v>
      </c>
      <c r="AY786" s="149" t="e">
        <f t="shared" si="422"/>
        <v>#DIV/0!</v>
      </c>
      <c r="AZ786" s="149" t="e">
        <f t="shared" si="423"/>
        <v>#DIV/0!</v>
      </c>
      <c r="BA786" s="148">
        <f t="shared" si="424"/>
        <v>0</v>
      </c>
      <c r="BB786" s="149" t="e">
        <f t="shared" si="425"/>
        <v>#DIV/0!</v>
      </c>
      <c r="BC786" s="149" t="e">
        <f t="shared" si="426"/>
        <v>#DIV/0!</v>
      </c>
      <c r="BD786" s="149" t="e">
        <f t="shared" si="427"/>
        <v>#DIV/0!</v>
      </c>
      <c r="BE786" s="149" t="e">
        <f t="shared" si="428"/>
        <v>#DIV/0!</v>
      </c>
      <c r="BF786" s="149" t="e">
        <f t="shared" si="429"/>
        <v>#DIV/0!</v>
      </c>
      <c r="BG786" s="148">
        <f t="shared" si="430"/>
        <v>0</v>
      </c>
      <c r="BH786" s="149" t="e">
        <f t="shared" si="431"/>
        <v>#DIV/0!</v>
      </c>
      <c r="BI786" s="149" t="e">
        <f t="shared" si="432"/>
        <v>#DIV/0!</v>
      </c>
      <c r="BJ786" s="149" t="e">
        <f t="shared" si="433"/>
        <v>#DIV/0!</v>
      </c>
      <c r="BK786" s="149" t="e">
        <f t="shared" si="434"/>
        <v>#DIV/0!</v>
      </c>
      <c r="BL786" s="149" t="e">
        <f t="shared" si="435"/>
        <v>#DIV/0!</v>
      </c>
      <c r="BM786" s="148">
        <f t="shared" si="436"/>
        <v>0</v>
      </c>
      <c r="BN786" s="149" t="e">
        <f t="shared" si="437"/>
        <v>#DIV/0!</v>
      </c>
      <c r="BO786" s="149" t="e">
        <f t="shared" si="438"/>
        <v>#DIV/0!</v>
      </c>
      <c r="BP786" s="149" t="e">
        <f t="shared" si="439"/>
        <v>#DIV/0!</v>
      </c>
      <c r="BQ786" s="149" t="e">
        <f t="shared" si="440"/>
        <v>#DIV/0!</v>
      </c>
      <c r="BR786" s="149" t="e">
        <f t="shared" si="441"/>
        <v>#DIV/0!</v>
      </c>
      <c r="BS786" s="148">
        <f t="shared" si="442"/>
        <v>0</v>
      </c>
      <c r="BT786" s="150"/>
      <c r="BU786" s="150" t="e">
        <f>VLOOKUP(I786,Lists!$D$2:$D$19,1,FALSE)</f>
        <v>#N/A</v>
      </c>
      <c r="BV786" s="150" t="e">
        <f>VLOOKUP($I786,Blends!$B$2:$B$115,1,FALSE)</f>
        <v>#N/A</v>
      </c>
      <c r="BW786" s="150"/>
      <c r="BX786" s="151">
        <f>ROUND(IF($I786="Other HFC Blend",(AA786*$L786*SUMIF(Lists!$E$2:$E$133,'Quarterly Information'!$K786,Exchange_Value)+AA786*$N786*SUMIF(Lists!$E$2:$E$133,'Quarterly Information'!$M786,Exchange_Value)+AA786*$P786*SUMIF(Lists!$E$2:$E$133,'Quarterly Information'!$O786,Exchange_Value)+AA786*$R786*SUMIF(Lists!$E$2:$E$133,'Quarterly Information'!$Q786,Exchange_Value)+AA786*$T786*SUMIF(Lists!$E$2:$E$133,'Quarterly Information'!$S786,Exchange_Value))/1000,AA786*SUMIF(Lists!$E$2:$E$133,$I786,Exchange_Value)/1000),1)</f>
        <v>0</v>
      </c>
      <c r="BY786" s="151">
        <f>ROUND(IF($I786="Other HFC Blend",(AB786*$L786*SUMIF(Lists!$E$2:$E$133,'Quarterly Information'!$K786,Exchange_Value)+AB786*$N786*SUMIF(Lists!$E$2:$E$133,'Quarterly Information'!$M786,Exchange_Value)+AB786*$P786*SUMIF(Lists!$E$2:$E$133,'Quarterly Information'!$O786,Exchange_Value)+AB786*$R786*SUMIF(Lists!$E$2:$E$133,'Quarterly Information'!$Q786,Exchange_Value)+AB786*$T786*SUMIF(Lists!$E$2:$E$133,'Quarterly Information'!$S786,Exchange_Value))/1000,AB786*SUMIF(Lists!$E$2:$E$133,$I786,Exchange_Value)/1000),1)</f>
        <v>0</v>
      </c>
      <c r="BZ786" s="151">
        <f>ROUND(IF($I786="Other HFC Blend",(AC786*$L786*SUMIF(Lists!$E$2:$E$133,'Quarterly Information'!$K786,Exchange_Value)+AC786*$N786*SUMIF(Lists!$E$2:$E$133,'Quarterly Information'!$M786,Exchange_Value)+AC786*$P786*SUMIF(Lists!$E$2:$E$133,'Quarterly Information'!$O786,Exchange_Value)+AC786*$R786*SUMIF(Lists!$E$2:$E$133,'Quarterly Information'!$Q786,Exchange_Value)+AC786*$T786*SUMIF(Lists!$E$2:$E$133,'Quarterly Information'!$S786,Exchange_Value))/1000,AC786*SUMIF(Lists!$E$2:$E$133,$I786,Exchange_Value)/1000),1)</f>
        <v>0</v>
      </c>
      <c r="CA786" s="151">
        <f>ROUND(IF($I786="Other HFC Blend",(AD786*$L786*SUMIF(Lists!$E$2:$E$133,'Quarterly Information'!$K786,Exchange_Value)+AD786*$N786*SUMIF(Lists!$E$2:$E$133,'Quarterly Information'!$M786,Exchange_Value)+AD786*$P786*SUMIF(Lists!$E$2:$E$133,'Quarterly Information'!$O786,Exchange_Value)+AD786*$R786*SUMIF(Lists!$E$2:$E$133,'Quarterly Information'!$Q786,Exchange_Value)+AD786*$T786*SUMIF(Lists!$E$2:$E$133,'Quarterly Information'!$S786,Exchange_Value))/1000,AD786*SUMIF(Lists!$E$2:$E$133,$I786,Exchange_Value)/1000),1)</f>
        <v>0</v>
      </c>
      <c r="CB786" s="151">
        <f>ROUND(IF($I786="Other HFC Blend",(AE786*$L786*SUMIF(Lists!$E$2:$E$133,'Quarterly Information'!$K786,Exchange_Value)+AE786*$N786*SUMIF(Lists!$E$2:$E$133,'Quarterly Information'!$M786,Exchange_Value)+AE786*$P786*SUMIF(Lists!$E$2:$E$133,'Quarterly Information'!$O786,Exchange_Value)+AE786*$R786*SUMIF(Lists!$E$2:$E$133,'Quarterly Information'!$Q786,Exchange_Value)+AE786*$T786*SUMIF(Lists!$E$2:$E$133,'Quarterly Information'!$S786,Exchange_Value))/1000,AE786*SUMIF(Lists!$E$2:$E$133,$I786,Exchange_Value)/1000),1)</f>
        <v>0</v>
      </c>
      <c r="CC786" s="151">
        <f>ROUND(IF($I786="Other HFC Blend",(AF786*$L786*SUMIF(Lists!$E$2:$E$133,'Quarterly Information'!$K786,Exchange_Value)+AF786*$N786*SUMIF(Lists!$E$2:$E$133,'Quarterly Information'!$M786,Exchange_Value)+AF786*$P786*SUMIF(Lists!$E$2:$E$133,'Quarterly Information'!$O786,Exchange_Value)+AF786*$R786*SUMIF(Lists!$E$2:$E$133,'Quarterly Information'!$Q786,Exchange_Value)+AF786*$T786*SUMIF(Lists!$E$2:$E$133,'Quarterly Information'!$S786,Exchange_Value))/1000,AF786*SUMIF(Lists!$E$2:$E$133,$I786,Exchange_Value)/1000),1)</f>
        <v>0</v>
      </c>
    </row>
    <row r="787" spans="1:81" ht="14.1">
      <c r="A787" s="18">
        <v>745</v>
      </c>
      <c r="B787" s="46" t="str">
        <f t="shared" si="443"/>
        <v/>
      </c>
      <c r="C787" s="72"/>
      <c r="D787" s="47"/>
      <c r="E787" s="81"/>
      <c r="F787" s="48"/>
      <c r="G787" s="49"/>
      <c r="H787" s="50"/>
      <c r="I787" s="48"/>
      <c r="J787" s="104"/>
      <c r="K787" s="109"/>
      <c r="L787" s="51"/>
      <c r="M787" s="48"/>
      <c r="N787" s="51"/>
      <c r="O787" s="48"/>
      <c r="P787" s="51"/>
      <c r="Q787" s="69"/>
      <c r="R787" s="51"/>
      <c r="S787" s="69"/>
      <c r="T787" s="110"/>
      <c r="U787" s="107"/>
      <c r="V787" s="48"/>
      <c r="W787" s="52"/>
      <c r="X787" s="48"/>
      <c r="Y787" s="116"/>
      <c r="Z787" s="133"/>
      <c r="AA787" s="131"/>
      <c r="AB787" s="76"/>
      <c r="AC787" s="76"/>
      <c r="AD787" s="76"/>
      <c r="AE787" s="76"/>
      <c r="AF787" s="76"/>
      <c r="AG787" s="145"/>
      <c r="AH787"/>
      <c r="AI787" s="148">
        <f t="shared" si="407"/>
        <v>0</v>
      </c>
      <c r="AJ787" s="148">
        <f t="shared" si="408"/>
        <v>0</v>
      </c>
      <c r="AK787" s="148">
        <f t="shared" si="409"/>
        <v>0</v>
      </c>
      <c r="AL787" s="148">
        <f t="shared" si="410"/>
        <v>0</v>
      </c>
      <c r="AM787" s="148">
        <f t="shared" si="411"/>
        <v>0</v>
      </c>
      <c r="AN787" s="148">
        <f t="shared" si="412"/>
        <v>0</v>
      </c>
      <c r="AO787" s="150"/>
      <c r="AP787" s="149" t="e">
        <f t="shared" si="413"/>
        <v>#DIV/0!</v>
      </c>
      <c r="AQ787" s="149" t="e">
        <f t="shared" si="414"/>
        <v>#DIV/0!</v>
      </c>
      <c r="AR787" s="149" t="e">
        <f t="shared" si="415"/>
        <v>#DIV/0!</v>
      </c>
      <c r="AS787" s="149" t="e">
        <f t="shared" si="416"/>
        <v>#DIV/0!</v>
      </c>
      <c r="AT787" s="149" t="e">
        <f t="shared" si="417"/>
        <v>#DIV/0!</v>
      </c>
      <c r="AU787" s="148">
        <f t="shared" si="418"/>
        <v>0</v>
      </c>
      <c r="AV787" s="149" t="e">
        <f t="shared" si="419"/>
        <v>#DIV/0!</v>
      </c>
      <c r="AW787" s="149" t="e">
        <f t="shared" si="420"/>
        <v>#DIV/0!</v>
      </c>
      <c r="AX787" s="149" t="e">
        <f t="shared" si="421"/>
        <v>#DIV/0!</v>
      </c>
      <c r="AY787" s="149" t="e">
        <f t="shared" si="422"/>
        <v>#DIV/0!</v>
      </c>
      <c r="AZ787" s="149" t="e">
        <f t="shared" si="423"/>
        <v>#DIV/0!</v>
      </c>
      <c r="BA787" s="148">
        <f t="shared" si="424"/>
        <v>0</v>
      </c>
      <c r="BB787" s="149" t="e">
        <f t="shared" si="425"/>
        <v>#DIV/0!</v>
      </c>
      <c r="BC787" s="149" t="e">
        <f t="shared" si="426"/>
        <v>#DIV/0!</v>
      </c>
      <c r="BD787" s="149" t="e">
        <f t="shared" si="427"/>
        <v>#DIV/0!</v>
      </c>
      <c r="BE787" s="149" t="e">
        <f t="shared" si="428"/>
        <v>#DIV/0!</v>
      </c>
      <c r="BF787" s="149" t="e">
        <f t="shared" si="429"/>
        <v>#DIV/0!</v>
      </c>
      <c r="BG787" s="148">
        <f t="shared" si="430"/>
        <v>0</v>
      </c>
      <c r="BH787" s="149" t="e">
        <f t="shared" si="431"/>
        <v>#DIV/0!</v>
      </c>
      <c r="BI787" s="149" t="e">
        <f t="shared" si="432"/>
        <v>#DIV/0!</v>
      </c>
      <c r="BJ787" s="149" t="e">
        <f t="shared" si="433"/>
        <v>#DIV/0!</v>
      </c>
      <c r="BK787" s="149" t="e">
        <f t="shared" si="434"/>
        <v>#DIV/0!</v>
      </c>
      <c r="BL787" s="149" t="e">
        <f t="shared" si="435"/>
        <v>#DIV/0!</v>
      </c>
      <c r="BM787" s="148">
        <f t="shared" si="436"/>
        <v>0</v>
      </c>
      <c r="BN787" s="149" t="e">
        <f t="shared" si="437"/>
        <v>#DIV/0!</v>
      </c>
      <c r="BO787" s="149" t="e">
        <f t="shared" si="438"/>
        <v>#DIV/0!</v>
      </c>
      <c r="BP787" s="149" t="e">
        <f t="shared" si="439"/>
        <v>#DIV/0!</v>
      </c>
      <c r="BQ787" s="149" t="e">
        <f t="shared" si="440"/>
        <v>#DIV/0!</v>
      </c>
      <c r="BR787" s="149" t="e">
        <f t="shared" si="441"/>
        <v>#DIV/0!</v>
      </c>
      <c r="BS787" s="148">
        <f t="shared" si="442"/>
        <v>0</v>
      </c>
      <c r="BT787" s="150"/>
      <c r="BU787" s="150" t="e">
        <f>VLOOKUP(I787,Lists!$D$2:$D$19,1,FALSE)</f>
        <v>#N/A</v>
      </c>
      <c r="BV787" s="150" t="e">
        <f>VLOOKUP($I787,Blends!$B$2:$B$115,1,FALSE)</f>
        <v>#N/A</v>
      </c>
      <c r="BW787" s="150"/>
      <c r="BX787" s="151">
        <f>ROUND(IF($I787="Other HFC Blend",(AA787*$L787*SUMIF(Lists!$E$2:$E$133,'Quarterly Information'!$K787,Exchange_Value)+AA787*$N787*SUMIF(Lists!$E$2:$E$133,'Quarterly Information'!$M787,Exchange_Value)+AA787*$P787*SUMIF(Lists!$E$2:$E$133,'Quarterly Information'!$O787,Exchange_Value)+AA787*$R787*SUMIF(Lists!$E$2:$E$133,'Quarterly Information'!$Q787,Exchange_Value)+AA787*$T787*SUMIF(Lists!$E$2:$E$133,'Quarterly Information'!$S787,Exchange_Value))/1000,AA787*SUMIF(Lists!$E$2:$E$133,$I787,Exchange_Value)/1000),1)</f>
        <v>0</v>
      </c>
      <c r="BY787" s="151">
        <f>ROUND(IF($I787="Other HFC Blend",(AB787*$L787*SUMIF(Lists!$E$2:$E$133,'Quarterly Information'!$K787,Exchange_Value)+AB787*$N787*SUMIF(Lists!$E$2:$E$133,'Quarterly Information'!$M787,Exchange_Value)+AB787*$P787*SUMIF(Lists!$E$2:$E$133,'Quarterly Information'!$O787,Exchange_Value)+AB787*$R787*SUMIF(Lists!$E$2:$E$133,'Quarterly Information'!$Q787,Exchange_Value)+AB787*$T787*SUMIF(Lists!$E$2:$E$133,'Quarterly Information'!$S787,Exchange_Value))/1000,AB787*SUMIF(Lists!$E$2:$E$133,$I787,Exchange_Value)/1000),1)</f>
        <v>0</v>
      </c>
      <c r="BZ787" s="151">
        <f>ROUND(IF($I787="Other HFC Blend",(AC787*$L787*SUMIF(Lists!$E$2:$E$133,'Quarterly Information'!$K787,Exchange_Value)+AC787*$N787*SUMIF(Lists!$E$2:$E$133,'Quarterly Information'!$M787,Exchange_Value)+AC787*$P787*SUMIF(Lists!$E$2:$E$133,'Quarterly Information'!$O787,Exchange_Value)+AC787*$R787*SUMIF(Lists!$E$2:$E$133,'Quarterly Information'!$Q787,Exchange_Value)+AC787*$T787*SUMIF(Lists!$E$2:$E$133,'Quarterly Information'!$S787,Exchange_Value))/1000,AC787*SUMIF(Lists!$E$2:$E$133,$I787,Exchange_Value)/1000),1)</f>
        <v>0</v>
      </c>
      <c r="CA787" s="151">
        <f>ROUND(IF($I787="Other HFC Blend",(AD787*$L787*SUMIF(Lists!$E$2:$E$133,'Quarterly Information'!$K787,Exchange_Value)+AD787*$N787*SUMIF(Lists!$E$2:$E$133,'Quarterly Information'!$M787,Exchange_Value)+AD787*$P787*SUMIF(Lists!$E$2:$E$133,'Quarterly Information'!$O787,Exchange_Value)+AD787*$R787*SUMIF(Lists!$E$2:$E$133,'Quarterly Information'!$Q787,Exchange_Value)+AD787*$T787*SUMIF(Lists!$E$2:$E$133,'Quarterly Information'!$S787,Exchange_Value))/1000,AD787*SUMIF(Lists!$E$2:$E$133,$I787,Exchange_Value)/1000),1)</f>
        <v>0</v>
      </c>
      <c r="CB787" s="151">
        <f>ROUND(IF($I787="Other HFC Blend",(AE787*$L787*SUMIF(Lists!$E$2:$E$133,'Quarterly Information'!$K787,Exchange_Value)+AE787*$N787*SUMIF(Lists!$E$2:$E$133,'Quarterly Information'!$M787,Exchange_Value)+AE787*$P787*SUMIF(Lists!$E$2:$E$133,'Quarterly Information'!$O787,Exchange_Value)+AE787*$R787*SUMIF(Lists!$E$2:$E$133,'Quarterly Information'!$Q787,Exchange_Value)+AE787*$T787*SUMIF(Lists!$E$2:$E$133,'Quarterly Information'!$S787,Exchange_Value))/1000,AE787*SUMIF(Lists!$E$2:$E$133,$I787,Exchange_Value)/1000),1)</f>
        <v>0</v>
      </c>
      <c r="CC787" s="151">
        <f>ROUND(IF($I787="Other HFC Blend",(AF787*$L787*SUMIF(Lists!$E$2:$E$133,'Quarterly Information'!$K787,Exchange_Value)+AF787*$N787*SUMIF(Lists!$E$2:$E$133,'Quarterly Information'!$M787,Exchange_Value)+AF787*$P787*SUMIF(Lists!$E$2:$E$133,'Quarterly Information'!$O787,Exchange_Value)+AF787*$R787*SUMIF(Lists!$E$2:$E$133,'Quarterly Information'!$Q787,Exchange_Value)+AF787*$T787*SUMIF(Lists!$E$2:$E$133,'Quarterly Information'!$S787,Exchange_Value))/1000,AF787*SUMIF(Lists!$E$2:$E$133,$I787,Exchange_Value)/1000),1)</f>
        <v>0</v>
      </c>
    </row>
    <row r="788" spans="1:81" ht="14.1">
      <c r="A788" s="18">
        <v>746</v>
      </c>
      <c r="B788" s="46" t="str">
        <f t="shared" si="443"/>
        <v/>
      </c>
      <c r="C788" s="72"/>
      <c r="D788" s="47"/>
      <c r="E788" s="81"/>
      <c r="F788" s="48"/>
      <c r="G788" s="49"/>
      <c r="H788" s="50"/>
      <c r="I788" s="48"/>
      <c r="J788" s="104"/>
      <c r="K788" s="109"/>
      <c r="L788" s="51"/>
      <c r="M788" s="48"/>
      <c r="N788" s="51"/>
      <c r="O788" s="48"/>
      <c r="P788" s="51"/>
      <c r="Q788" s="69"/>
      <c r="R788" s="51"/>
      <c r="S788" s="69"/>
      <c r="T788" s="110"/>
      <c r="U788" s="107"/>
      <c r="V788" s="48"/>
      <c r="W788" s="52"/>
      <c r="X788" s="48"/>
      <c r="Y788" s="116"/>
      <c r="Z788" s="133"/>
      <c r="AA788" s="131"/>
      <c r="AB788" s="76"/>
      <c r="AC788" s="76"/>
      <c r="AD788" s="76"/>
      <c r="AE788" s="76"/>
      <c r="AF788" s="76"/>
      <c r="AG788" s="145"/>
      <c r="AH788"/>
      <c r="AI788" s="148">
        <f t="shared" si="407"/>
        <v>0</v>
      </c>
      <c r="AJ788" s="148">
        <f t="shared" si="408"/>
        <v>0</v>
      </c>
      <c r="AK788" s="148">
        <f t="shared" si="409"/>
        <v>0</v>
      </c>
      <c r="AL788" s="148">
        <f t="shared" si="410"/>
        <v>0</v>
      </c>
      <c r="AM788" s="148">
        <f t="shared" si="411"/>
        <v>0</v>
      </c>
      <c r="AN788" s="148">
        <f t="shared" si="412"/>
        <v>0</v>
      </c>
      <c r="AO788" s="150"/>
      <c r="AP788" s="149" t="e">
        <f t="shared" si="413"/>
        <v>#DIV/0!</v>
      </c>
      <c r="AQ788" s="149" t="e">
        <f t="shared" si="414"/>
        <v>#DIV/0!</v>
      </c>
      <c r="AR788" s="149" t="e">
        <f t="shared" si="415"/>
        <v>#DIV/0!</v>
      </c>
      <c r="AS788" s="149" t="e">
        <f t="shared" si="416"/>
        <v>#DIV/0!</v>
      </c>
      <c r="AT788" s="149" t="e">
        <f t="shared" si="417"/>
        <v>#DIV/0!</v>
      </c>
      <c r="AU788" s="148">
        <f t="shared" si="418"/>
        <v>0</v>
      </c>
      <c r="AV788" s="149" t="e">
        <f t="shared" si="419"/>
        <v>#DIV/0!</v>
      </c>
      <c r="AW788" s="149" t="e">
        <f t="shared" si="420"/>
        <v>#DIV/0!</v>
      </c>
      <c r="AX788" s="149" t="e">
        <f t="shared" si="421"/>
        <v>#DIV/0!</v>
      </c>
      <c r="AY788" s="149" t="e">
        <f t="shared" si="422"/>
        <v>#DIV/0!</v>
      </c>
      <c r="AZ788" s="149" t="e">
        <f t="shared" si="423"/>
        <v>#DIV/0!</v>
      </c>
      <c r="BA788" s="148">
        <f t="shared" si="424"/>
        <v>0</v>
      </c>
      <c r="BB788" s="149" t="e">
        <f t="shared" si="425"/>
        <v>#DIV/0!</v>
      </c>
      <c r="BC788" s="149" t="e">
        <f t="shared" si="426"/>
        <v>#DIV/0!</v>
      </c>
      <c r="BD788" s="149" t="e">
        <f t="shared" si="427"/>
        <v>#DIV/0!</v>
      </c>
      <c r="BE788" s="149" t="e">
        <f t="shared" si="428"/>
        <v>#DIV/0!</v>
      </c>
      <c r="BF788" s="149" t="e">
        <f t="shared" si="429"/>
        <v>#DIV/0!</v>
      </c>
      <c r="BG788" s="148">
        <f t="shared" si="430"/>
        <v>0</v>
      </c>
      <c r="BH788" s="149" t="e">
        <f t="shared" si="431"/>
        <v>#DIV/0!</v>
      </c>
      <c r="BI788" s="149" t="e">
        <f t="shared" si="432"/>
        <v>#DIV/0!</v>
      </c>
      <c r="BJ788" s="149" t="e">
        <f t="shared" si="433"/>
        <v>#DIV/0!</v>
      </c>
      <c r="BK788" s="149" t="e">
        <f t="shared" si="434"/>
        <v>#DIV/0!</v>
      </c>
      <c r="BL788" s="149" t="e">
        <f t="shared" si="435"/>
        <v>#DIV/0!</v>
      </c>
      <c r="BM788" s="148">
        <f t="shared" si="436"/>
        <v>0</v>
      </c>
      <c r="BN788" s="149" t="e">
        <f t="shared" si="437"/>
        <v>#DIV/0!</v>
      </c>
      <c r="BO788" s="149" t="e">
        <f t="shared" si="438"/>
        <v>#DIV/0!</v>
      </c>
      <c r="BP788" s="149" t="e">
        <f t="shared" si="439"/>
        <v>#DIV/0!</v>
      </c>
      <c r="BQ788" s="149" t="e">
        <f t="shared" si="440"/>
        <v>#DIV/0!</v>
      </c>
      <c r="BR788" s="149" t="e">
        <f t="shared" si="441"/>
        <v>#DIV/0!</v>
      </c>
      <c r="BS788" s="148">
        <f t="shared" si="442"/>
        <v>0</v>
      </c>
      <c r="BT788" s="150"/>
      <c r="BU788" s="150" t="e">
        <f>VLOOKUP(I788,Lists!$D$2:$D$19,1,FALSE)</f>
        <v>#N/A</v>
      </c>
      <c r="BV788" s="150" t="e">
        <f>VLOOKUP($I788,Blends!$B$2:$B$115,1,FALSE)</f>
        <v>#N/A</v>
      </c>
      <c r="BW788" s="150"/>
      <c r="BX788" s="151">
        <f>ROUND(IF($I788="Other HFC Blend",(AA788*$L788*SUMIF(Lists!$E$2:$E$133,'Quarterly Information'!$K788,Exchange_Value)+AA788*$N788*SUMIF(Lists!$E$2:$E$133,'Quarterly Information'!$M788,Exchange_Value)+AA788*$P788*SUMIF(Lists!$E$2:$E$133,'Quarterly Information'!$O788,Exchange_Value)+AA788*$R788*SUMIF(Lists!$E$2:$E$133,'Quarterly Information'!$Q788,Exchange_Value)+AA788*$T788*SUMIF(Lists!$E$2:$E$133,'Quarterly Information'!$S788,Exchange_Value))/1000,AA788*SUMIF(Lists!$E$2:$E$133,$I788,Exchange_Value)/1000),1)</f>
        <v>0</v>
      </c>
      <c r="BY788" s="151">
        <f>ROUND(IF($I788="Other HFC Blend",(AB788*$L788*SUMIF(Lists!$E$2:$E$133,'Quarterly Information'!$K788,Exchange_Value)+AB788*$N788*SUMIF(Lists!$E$2:$E$133,'Quarterly Information'!$M788,Exchange_Value)+AB788*$P788*SUMIF(Lists!$E$2:$E$133,'Quarterly Information'!$O788,Exchange_Value)+AB788*$R788*SUMIF(Lists!$E$2:$E$133,'Quarterly Information'!$Q788,Exchange_Value)+AB788*$T788*SUMIF(Lists!$E$2:$E$133,'Quarterly Information'!$S788,Exchange_Value))/1000,AB788*SUMIF(Lists!$E$2:$E$133,$I788,Exchange_Value)/1000),1)</f>
        <v>0</v>
      </c>
      <c r="BZ788" s="151">
        <f>ROUND(IF($I788="Other HFC Blend",(AC788*$L788*SUMIF(Lists!$E$2:$E$133,'Quarterly Information'!$K788,Exchange_Value)+AC788*$N788*SUMIF(Lists!$E$2:$E$133,'Quarterly Information'!$M788,Exchange_Value)+AC788*$P788*SUMIF(Lists!$E$2:$E$133,'Quarterly Information'!$O788,Exchange_Value)+AC788*$R788*SUMIF(Lists!$E$2:$E$133,'Quarterly Information'!$Q788,Exchange_Value)+AC788*$T788*SUMIF(Lists!$E$2:$E$133,'Quarterly Information'!$S788,Exchange_Value))/1000,AC788*SUMIF(Lists!$E$2:$E$133,$I788,Exchange_Value)/1000),1)</f>
        <v>0</v>
      </c>
      <c r="CA788" s="151">
        <f>ROUND(IF($I788="Other HFC Blend",(AD788*$L788*SUMIF(Lists!$E$2:$E$133,'Quarterly Information'!$K788,Exchange_Value)+AD788*$N788*SUMIF(Lists!$E$2:$E$133,'Quarterly Information'!$M788,Exchange_Value)+AD788*$P788*SUMIF(Lists!$E$2:$E$133,'Quarterly Information'!$O788,Exchange_Value)+AD788*$R788*SUMIF(Lists!$E$2:$E$133,'Quarterly Information'!$Q788,Exchange_Value)+AD788*$T788*SUMIF(Lists!$E$2:$E$133,'Quarterly Information'!$S788,Exchange_Value))/1000,AD788*SUMIF(Lists!$E$2:$E$133,$I788,Exchange_Value)/1000),1)</f>
        <v>0</v>
      </c>
      <c r="CB788" s="151">
        <f>ROUND(IF($I788="Other HFC Blend",(AE788*$L788*SUMIF(Lists!$E$2:$E$133,'Quarterly Information'!$K788,Exchange_Value)+AE788*$N788*SUMIF(Lists!$E$2:$E$133,'Quarterly Information'!$M788,Exchange_Value)+AE788*$P788*SUMIF(Lists!$E$2:$E$133,'Quarterly Information'!$O788,Exchange_Value)+AE788*$R788*SUMIF(Lists!$E$2:$E$133,'Quarterly Information'!$Q788,Exchange_Value)+AE788*$T788*SUMIF(Lists!$E$2:$E$133,'Quarterly Information'!$S788,Exchange_Value))/1000,AE788*SUMIF(Lists!$E$2:$E$133,$I788,Exchange_Value)/1000),1)</f>
        <v>0</v>
      </c>
      <c r="CC788" s="151">
        <f>ROUND(IF($I788="Other HFC Blend",(AF788*$L788*SUMIF(Lists!$E$2:$E$133,'Quarterly Information'!$K788,Exchange_Value)+AF788*$N788*SUMIF(Lists!$E$2:$E$133,'Quarterly Information'!$M788,Exchange_Value)+AF788*$P788*SUMIF(Lists!$E$2:$E$133,'Quarterly Information'!$O788,Exchange_Value)+AF788*$R788*SUMIF(Lists!$E$2:$E$133,'Quarterly Information'!$Q788,Exchange_Value)+AF788*$T788*SUMIF(Lists!$E$2:$E$133,'Quarterly Information'!$S788,Exchange_Value))/1000,AF788*SUMIF(Lists!$E$2:$E$133,$I788,Exchange_Value)/1000),1)</f>
        <v>0</v>
      </c>
    </row>
    <row r="789" spans="1:81" ht="14.1">
      <c r="A789" s="18">
        <v>747</v>
      </c>
      <c r="B789" s="46" t="str">
        <f t="shared" si="443"/>
        <v/>
      </c>
      <c r="C789" s="72"/>
      <c r="D789" s="47"/>
      <c r="E789" s="81"/>
      <c r="F789" s="48"/>
      <c r="G789" s="49"/>
      <c r="H789" s="50"/>
      <c r="I789" s="48"/>
      <c r="J789" s="104"/>
      <c r="K789" s="109"/>
      <c r="L789" s="51"/>
      <c r="M789" s="48"/>
      <c r="N789" s="51"/>
      <c r="O789" s="48"/>
      <c r="P789" s="51"/>
      <c r="Q789" s="69"/>
      <c r="R789" s="51"/>
      <c r="S789" s="69"/>
      <c r="T789" s="110"/>
      <c r="U789" s="107"/>
      <c r="V789" s="48"/>
      <c r="W789" s="52"/>
      <c r="X789" s="48"/>
      <c r="Y789" s="116"/>
      <c r="Z789" s="133"/>
      <c r="AA789" s="131"/>
      <c r="AB789" s="76"/>
      <c r="AC789" s="76"/>
      <c r="AD789" s="76"/>
      <c r="AE789" s="76"/>
      <c r="AF789" s="76"/>
      <c r="AG789" s="145"/>
      <c r="AH789"/>
      <c r="AI789" s="148">
        <f t="shared" si="407"/>
        <v>0</v>
      </c>
      <c r="AJ789" s="148">
        <f t="shared" si="408"/>
        <v>0</v>
      </c>
      <c r="AK789" s="148">
        <f t="shared" si="409"/>
        <v>0</v>
      </c>
      <c r="AL789" s="148">
        <f t="shared" si="410"/>
        <v>0</v>
      </c>
      <c r="AM789" s="148">
        <f t="shared" si="411"/>
        <v>0</v>
      </c>
      <c r="AN789" s="148">
        <f t="shared" si="412"/>
        <v>0</v>
      </c>
      <c r="AO789" s="150"/>
      <c r="AP789" s="149" t="e">
        <f t="shared" si="413"/>
        <v>#DIV/0!</v>
      </c>
      <c r="AQ789" s="149" t="e">
        <f t="shared" si="414"/>
        <v>#DIV/0!</v>
      </c>
      <c r="AR789" s="149" t="e">
        <f t="shared" si="415"/>
        <v>#DIV/0!</v>
      </c>
      <c r="AS789" s="149" t="e">
        <f t="shared" si="416"/>
        <v>#DIV/0!</v>
      </c>
      <c r="AT789" s="149" t="e">
        <f t="shared" si="417"/>
        <v>#DIV/0!</v>
      </c>
      <c r="AU789" s="148">
        <f t="shared" si="418"/>
        <v>0</v>
      </c>
      <c r="AV789" s="149" t="e">
        <f t="shared" si="419"/>
        <v>#DIV/0!</v>
      </c>
      <c r="AW789" s="149" t="e">
        <f t="shared" si="420"/>
        <v>#DIV/0!</v>
      </c>
      <c r="AX789" s="149" t="e">
        <f t="shared" si="421"/>
        <v>#DIV/0!</v>
      </c>
      <c r="AY789" s="149" t="e">
        <f t="shared" si="422"/>
        <v>#DIV/0!</v>
      </c>
      <c r="AZ789" s="149" t="e">
        <f t="shared" si="423"/>
        <v>#DIV/0!</v>
      </c>
      <c r="BA789" s="148">
        <f t="shared" si="424"/>
        <v>0</v>
      </c>
      <c r="BB789" s="149" t="e">
        <f t="shared" si="425"/>
        <v>#DIV/0!</v>
      </c>
      <c r="BC789" s="149" t="e">
        <f t="shared" si="426"/>
        <v>#DIV/0!</v>
      </c>
      <c r="BD789" s="149" t="e">
        <f t="shared" si="427"/>
        <v>#DIV/0!</v>
      </c>
      <c r="BE789" s="149" t="e">
        <f t="shared" si="428"/>
        <v>#DIV/0!</v>
      </c>
      <c r="BF789" s="149" t="e">
        <f t="shared" si="429"/>
        <v>#DIV/0!</v>
      </c>
      <c r="BG789" s="148">
        <f t="shared" si="430"/>
        <v>0</v>
      </c>
      <c r="BH789" s="149" t="e">
        <f t="shared" si="431"/>
        <v>#DIV/0!</v>
      </c>
      <c r="BI789" s="149" t="e">
        <f t="shared" si="432"/>
        <v>#DIV/0!</v>
      </c>
      <c r="BJ789" s="149" t="e">
        <f t="shared" si="433"/>
        <v>#DIV/0!</v>
      </c>
      <c r="BK789" s="149" t="e">
        <f t="shared" si="434"/>
        <v>#DIV/0!</v>
      </c>
      <c r="BL789" s="149" t="e">
        <f t="shared" si="435"/>
        <v>#DIV/0!</v>
      </c>
      <c r="BM789" s="148">
        <f t="shared" si="436"/>
        <v>0</v>
      </c>
      <c r="BN789" s="149" t="e">
        <f t="shared" si="437"/>
        <v>#DIV/0!</v>
      </c>
      <c r="BO789" s="149" t="e">
        <f t="shared" si="438"/>
        <v>#DIV/0!</v>
      </c>
      <c r="BP789" s="149" t="e">
        <f t="shared" si="439"/>
        <v>#DIV/0!</v>
      </c>
      <c r="BQ789" s="149" t="e">
        <f t="shared" si="440"/>
        <v>#DIV/0!</v>
      </c>
      <c r="BR789" s="149" t="e">
        <f t="shared" si="441"/>
        <v>#DIV/0!</v>
      </c>
      <c r="BS789" s="148">
        <f t="shared" si="442"/>
        <v>0</v>
      </c>
      <c r="BT789" s="150"/>
      <c r="BU789" s="150" t="e">
        <f>VLOOKUP(I789,Lists!$D$2:$D$19,1,FALSE)</f>
        <v>#N/A</v>
      </c>
      <c r="BV789" s="150" t="e">
        <f>VLOOKUP($I789,Blends!$B$2:$B$115,1,FALSE)</f>
        <v>#N/A</v>
      </c>
      <c r="BW789" s="150"/>
      <c r="BX789" s="151">
        <f>ROUND(IF($I789="Other HFC Blend",(AA789*$L789*SUMIF(Lists!$E$2:$E$133,'Quarterly Information'!$K789,Exchange_Value)+AA789*$N789*SUMIF(Lists!$E$2:$E$133,'Quarterly Information'!$M789,Exchange_Value)+AA789*$P789*SUMIF(Lists!$E$2:$E$133,'Quarterly Information'!$O789,Exchange_Value)+AA789*$R789*SUMIF(Lists!$E$2:$E$133,'Quarterly Information'!$Q789,Exchange_Value)+AA789*$T789*SUMIF(Lists!$E$2:$E$133,'Quarterly Information'!$S789,Exchange_Value))/1000,AA789*SUMIF(Lists!$E$2:$E$133,$I789,Exchange_Value)/1000),1)</f>
        <v>0</v>
      </c>
      <c r="BY789" s="151">
        <f>ROUND(IF($I789="Other HFC Blend",(AB789*$L789*SUMIF(Lists!$E$2:$E$133,'Quarterly Information'!$K789,Exchange_Value)+AB789*$N789*SUMIF(Lists!$E$2:$E$133,'Quarterly Information'!$M789,Exchange_Value)+AB789*$P789*SUMIF(Lists!$E$2:$E$133,'Quarterly Information'!$O789,Exchange_Value)+AB789*$R789*SUMIF(Lists!$E$2:$E$133,'Quarterly Information'!$Q789,Exchange_Value)+AB789*$T789*SUMIF(Lists!$E$2:$E$133,'Quarterly Information'!$S789,Exchange_Value))/1000,AB789*SUMIF(Lists!$E$2:$E$133,$I789,Exchange_Value)/1000),1)</f>
        <v>0</v>
      </c>
      <c r="BZ789" s="151">
        <f>ROUND(IF($I789="Other HFC Blend",(AC789*$L789*SUMIF(Lists!$E$2:$E$133,'Quarterly Information'!$K789,Exchange_Value)+AC789*$N789*SUMIF(Lists!$E$2:$E$133,'Quarterly Information'!$M789,Exchange_Value)+AC789*$P789*SUMIF(Lists!$E$2:$E$133,'Quarterly Information'!$O789,Exchange_Value)+AC789*$R789*SUMIF(Lists!$E$2:$E$133,'Quarterly Information'!$Q789,Exchange_Value)+AC789*$T789*SUMIF(Lists!$E$2:$E$133,'Quarterly Information'!$S789,Exchange_Value))/1000,AC789*SUMIF(Lists!$E$2:$E$133,$I789,Exchange_Value)/1000),1)</f>
        <v>0</v>
      </c>
      <c r="CA789" s="151">
        <f>ROUND(IF($I789="Other HFC Blend",(AD789*$L789*SUMIF(Lists!$E$2:$E$133,'Quarterly Information'!$K789,Exchange_Value)+AD789*$N789*SUMIF(Lists!$E$2:$E$133,'Quarterly Information'!$M789,Exchange_Value)+AD789*$P789*SUMIF(Lists!$E$2:$E$133,'Quarterly Information'!$O789,Exchange_Value)+AD789*$R789*SUMIF(Lists!$E$2:$E$133,'Quarterly Information'!$Q789,Exchange_Value)+AD789*$T789*SUMIF(Lists!$E$2:$E$133,'Quarterly Information'!$S789,Exchange_Value))/1000,AD789*SUMIF(Lists!$E$2:$E$133,$I789,Exchange_Value)/1000),1)</f>
        <v>0</v>
      </c>
      <c r="CB789" s="151">
        <f>ROUND(IF($I789="Other HFC Blend",(AE789*$L789*SUMIF(Lists!$E$2:$E$133,'Quarterly Information'!$K789,Exchange_Value)+AE789*$N789*SUMIF(Lists!$E$2:$E$133,'Quarterly Information'!$M789,Exchange_Value)+AE789*$P789*SUMIF(Lists!$E$2:$E$133,'Quarterly Information'!$O789,Exchange_Value)+AE789*$R789*SUMIF(Lists!$E$2:$E$133,'Quarterly Information'!$Q789,Exchange_Value)+AE789*$T789*SUMIF(Lists!$E$2:$E$133,'Quarterly Information'!$S789,Exchange_Value))/1000,AE789*SUMIF(Lists!$E$2:$E$133,$I789,Exchange_Value)/1000),1)</f>
        <v>0</v>
      </c>
      <c r="CC789" s="151">
        <f>ROUND(IF($I789="Other HFC Blend",(AF789*$L789*SUMIF(Lists!$E$2:$E$133,'Quarterly Information'!$K789,Exchange_Value)+AF789*$N789*SUMIF(Lists!$E$2:$E$133,'Quarterly Information'!$M789,Exchange_Value)+AF789*$P789*SUMIF(Lists!$E$2:$E$133,'Quarterly Information'!$O789,Exchange_Value)+AF789*$R789*SUMIF(Lists!$E$2:$E$133,'Quarterly Information'!$Q789,Exchange_Value)+AF789*$T789*SUMIF(Lists!$E$2:$E$133,'Quarterly Information'!$S789,Exchange_Value))/1000,AF789*SUMIF(Lists!$E$2:$E$133,$I789,Exchange_Value)/1000),1)</f>
        <v>0</v>
      </c>
    </row>
    <row r="790" spans="1:81" ht="14.1">
      <c r="A790" s="18">
        <v>748</v>
      </c>
      <c r="B790" s="46" t="str">
        <f t="shared" si="443"/>
        <v/>
      </c>
      <c r="C790" s="72"/>
      <c r="D790" s="47"/>
      <c r="E790" s="81"/>
      <c r="F790" s="48"/>
      <c r="G790" s="49"/>
      <c r="H790" s="50"/>
      <c r="I790" s="48"/>
      <c r="J790" s="104"/>
      <c r="K790" s="109"/>
      <c r="L790" s="51"/>
      <c r="M790" s="48"/>
      <c r="N790" s="51"/>
      <c r="O790" s="48"/>
      <c r="P790" s="51"/>
      <c r="Q790" s="69"/>
      <c r="R790" s="51"/>
      <c r="S790" s="69"/>
      <c r="T790" s="110"/>
      <c r="U790" s="107"/>
      <c r="V790" s="48"/>
      <c r="W790" s="52"/>
      <c r="X790" s="48"/>
      <c r="Y790" s="116"/>
      <c r="Z790" s="133"/>
      <c r="AA790" s="131"/>
      <c r="AB790" s="76"/>
      <c r="AC790" s="76"/>
      <c r="AD790" s="76"/>
      <c r="AE790" s="76"/>
      <c r="AF790" s="76"/>
      <c r="AG790" s="145"/>
      <c r="AH790"/>
      <c r="AI790" s="148">
        <f t="shared" si="407"/>
        <v>0</v>
      </c>
      <c r="AJ790" s="148">
        <f t="shared" si="408"/>
        <v>0</v>
      </c>
      <c r="AK790" s="148">
        <f t="shared" si="409"/>
        <v>0</v>
      </c>
      <c r="AL790" s="148">
        <f t="shared" si="410"/>
        <v>0</v>
      </c>
      <c r="AM790" s="148">
        <f t="shared" si="411"/>
        <v>0</v>
      </c>
      <c r="AN790" s="148">
        <f t="shared" si="412"/>
        <v>0</v>
      </c>
      <c r="AO790" s="150"/>
      <c r="AP790" s="149" t="e">
        <f t="shared" si="413"/>
        <v>#DIV/0!</v>
      </c>
      <c r="AQ790" s="149" t="e">
        <f t="shared" si="414"/>
        <v>#DIV/0!</v>
      </c>
      <c r="AR790" s="149" t="e">
        <f t="shared" si="415"/>
        <v>#DIV/0!</v>
      </c>
      <c r="AS790" s="149" t="e">
        <f t="shared" si="416"/>
        <v>#DIV/0!</v>
      </c>
      <c r="AT790" s="149" t="e">
        <f t="shared" si="417"/>
        <v>#DIV/0!</v>
      </c>
      <c r="AU790" s="148">
        <f t="shared" si="418"/>
        <v>0</v>
      </c>
      <c r="AV790" s="149" t="e">
        <f t="shared" si="419"/>
        <v>#DIV/0!</v>
      </c>
      <c r="AW790" s="149" t="e">
        <f t="shared" si="420"/>
        <v>#DIV/0!</v>
      </c>
      <c r="AX790" s="149" t="e">
        <f t="shared" si="421"/>
        <v>#DIV/0!</v>
      </c>
      <c r="AY790" s="149" t="e">
        <f t="shared" si="422"/>
        <v>#DIV/0!</v>
      </c>
      <c r="AZ790" s="149" t="e">
        <f t="shared" si="423"/>
        <v>#DIV/0!</v>
      </c>
      <c r="BA790" s="148">
        <f t="shared" si="424"/>
        <v>0</v>
      </c>
      <c r="BB790" s="149" t="e">
        <f t="shared" si="425"/>
        <v>#DIV/0!</v>
      </c>
      <c r="BC790" s="149" t="e">
        <f t="shared" si="426"/>
        <v>#DIV/0!</v>
      </c>
      <c r="BD790" s="149" t="e">
        <f t="shared" si="427"/>
        <v>#DIV/0!</v>
      </c>
      <c r="BE790" s="149" t="e">
        <f t="shared" si="428"/>
        <v>#DIV/0!</v>
      </c>
      <c r="BF790" s="149" t="e">
        <f t="shared" si="429"/>
        <v>#DIV/0!</v>
      </c>
      <c r="BG790" s="148">
        <f t="shared" si="430"/>
        <v>0</v>
      </c>
      <c r="BH790" s="149" t="e">
        <f t="shared" si="431"/>
        <v>#DIV/0!</v>
      </c>
      <c r="BI790" s="149" t="e">
        <f t="shared" si="432"/>
        <v>#DIV/0!</v>
      </c>
      <c r="BJ790" s="149" t="e">
        <f t="shared" si="433"/>
        <v>#DIV/0!</v>
      </c>
      <c r="BK790" s="149" t="e">
        <f t="shared" si="434"/>
        <v>#DIV/0!</v>
      </c>
      <c r="BL790" s="149" t="e">
        <f t="shared" si="435"/>
        <v>#DIV/0!</v>
      </c>
      <c r="BM790" s="148">
        <f t="shared" si="436"/>
        <v>0</v>
      </c>
      <c r="BN790" s="149" t="e">
        <f t="shared" si="437"/>
        <v>#DIV/0!</v>
      </c>
      <c r="BO790" s="149" t="e">
        <f t="shared" si="438"/>
        <v>#DIV/0!</v>
      </c>
      <c r="BP790" s="149" t="e">
        <f t="shared" si="439"/>
        <v>#DIV/0!</v>
      </c>
      <c r="BQ790" s="149" t="e">
        <f t="shared" si="440"/>
        <v>#DIV/0!</v>
      </c>
      <c r="BR790" s="149" t="e">
        <f t="shared" si="441"/>
        <v>#DIV/0!</v>
      </c>
      <c r="BS790" s="148">
        <f t="shared" si="442"/>
        <v>0</v>
      </c>
      <c r="BT790" s="150"/>
      <c r="BU790" s="150" t="e">
        <f>VLOOKUP(I790,Lists!$D$2:$D$19,1,FALSE)</f>
        <v>#N/A</v>
      </c>
      <c r="BV790" s="150" t="e">
        <f>VLOOKUP($I790,Blends!$B$2:$B$115,1,FALSE)</f>
        <v>#N/A</v>
      </c>
      <c r="BW790" s="150"/>
      <c r="BX790" s="151">
        <f>ROUND(IF($I790="Other HFC Blend",(AA790*$L790*SUMIF(Lists!$E$2:$E$133,'Quarterly Information'!$K790,Exchange_Value)+AA790*$N790*SUMIF(Lists!$E$2:$E$133,'Quarterly Information'!$M790,Exchange_Value)+AA790*$P790*SUMIF(Lists!$E$2:$E$133,'Quarterly Information'!$O790,Exchange_Value)+AA790*$R790*SUMIF(Lists!$E$2:$E$133,'Quarterly Information'!$Q790,Exchange_Value)+AA790*$T790*SUMIF(Lists!$E$2:$E$133,'Quarterly Information'!$S790,Exchange_Value))/1000,AA790*SUMIF(Lists!$E$2:$E$133,$I790,Exchange_Value)/1000),1)</f>
        <v>0</v>
      </c>
      <c r="BY790" s="151">
        <f>ROUND(IF($I790="Other HFC Blend",(AB790*$L790*SUMIF(Lists!$E$2:$E$133,'Quarterly Information'!$K790,Exchange_Value)+AB790*$N790*SUMIF(Lists!$E$2:$E$133,'Quarterly Information'!$M790,Exchange_Value)+AB790*$P790*SUMIF(Lists!$E$2:$E$133,'Quarterly Information'!$O790,Exchange_Value)+AB790*$R790*SUMIF(Lists!$E$2:$E$133,'Quarterly Information'!$Q790,Exchange_Value)+AB790*$T790*SUMIF(Lists!$E$2:$E$133,'Quarterly Information'!$S790,Exchange_Value))/1000,AB790*SUMIF(Lists!$E$2:$E$133,$I790,Exchange_Value)/1000),1)</f>
        <v>0</v>
      </c>
      <c r="BZ790" s="151">
        <f>ROUND(IF($I790="Other HFC Blend",(AC790*$L790*SUMIF(Lists!$E$2:$E$133,'Quarterly Information'!$K790,Exchange_Value)+AC790*$N790*SUMIF(Lists!$E$2:$E$133,'Quarterly Information'!$M790,Exchange_Value)+AC790*$P790*SUMIF(Lists!$E$2:$E$133,'Quarterly Information'!$O790,Exchange_Value)+AC790*$R790*SUMIF(Lists!$E$2:$E$133,'Quarterly Information'!$Q790,Exchange_Value)+AC790*$T790*SUMIF(Lists!$E$2:$E$133,'Quarterly Information'!$S790,Exchange_Value))/1000,AC790*SUMIF(Lists!$E$2:$E$133,$I790,Exchange_Value)/1000),1)</f>
        <v>0</v>
      </c>
      <c r="CA790" s="151">
        <f>ROUND(IF($I790="Other HFC Blend",(AD790*$L790*SUMIF(Lists!$E$2:$E$133,'Quarterly Information'!$K790,Exchange_Value)+AD790*$N790*SUMIF(Lists!$E$2:$E$133,'Quarterly Information'!$M790,Exchange_Value)+AD790*$P790*SUMIF(Lists!$E$2:$E$133,'Quarterly Information'!$O790,Exchange_Value)+AD790*$R790*SUMIF(Lists!$E$2:$E$133,'Quarterly Information'!$Q790,Exchange_Value)+AD790*$T790*SUMIF(Lists!$E$2:$E$133,'Quarterly Information'!$S790,Exchange_Value))/1000,AD790*SUMIF(Lists!$E$2:$E$133,$I790,Exchange_Value)/1000),1)</f>
        <v>0</v>
      </c>
      <c r="CB790" s="151">
        <f>ROUND(IF($I790="Other HFC Blend",(AE790*$L790*SUMIF(Lists!$E$2:$E$133,'Quarterly Information'!$K790,Exchange_Value)+AE790*$N790*SUMIF(Lists!$E$2:$E$133,'Quarterly Information'!$M790,Exchange_Value)+AE790*$P790*SUMIF(Lists!$E$2:$E$133,'Quarterly Information'!$O790,Exchange_Value)+AE790*$R790*SUMIF(Lists!$E$2:$E$133,'Quarterly Information'!$Q790,Exchange_Value)+AE790*$T790*SUMIF(Lists!$E$2:$E$133,'Quarterly Information'!$S790,Exchange_Value))/1000,AE790*SUMIF(Lists!$E$2:$E$133,$I790,Exchange_Value)/1000),1)</f>
        <v>0</v>
      </c>
      <c r="CC790" s="151">
        <f>ROUND(IF($I790="Other HFC Blend",(AF790*$L790*SUMIF(Lists!$E$2:$E$133,'Quarterly Information'!$K790,Exchange_Value)+AF790*$N790*SUMIF(Lists!$E$2:$E$133,'Quarterly Information'!$M790,Exchange_Value)+AF790*$P790*SUMIF(Lists!$E$2:$E$133,'Quarterly Information'!$O790,Exchange_Value)+AF790*$R790*SUMIF(Lists!$E$2:$E$133,'Quarterly Information'!$Q790,Exchange_Value)+AF790*$T790*SUMIF(Lists!$E$2:$E$133,'Quarterly Information'!$S790,Exchange_Value))/1000,AF790*SUMIF(Lists!$E$2:$E$133,$I790,Exchange_Value)/1000),1)</f>
        <v>0</v>
      </c>
    </row>
    <row r="791" spans="1:81" ht="14.1">
      <c r="A791" s="18">
        <v>749</v>
      </c>
      <c r="B791" s="46" t="str">
        <f t="shared" si="443"/>
        <v/>
      </c>
      <c r="C791" s="72"/>
      <c r="D791" s="47"/>
      <c r="E791" s="81"/>
      <c r="F791" s="48"/>
      <c r="G791" s="49"/>
      <c r="H791" s="50"/>
      <c r="I791" s="48"/>
      <c r="J791" s="104"/>
      <c r="K791" s="109"/>
      <c r="L791" s="51"/>
      <c r="M791" s="48"/>
      <c r="N791" s="51"/>
      <c r="O791" s="48"/>
      <c r="P791" s="51"/>
      <c r="Q791" s="69"/>
      <c r="R791" s="51"/>
      <c r="S791" s="69"/>
      <c r="T791" s="110"/>
      <c r="U791" s="107"/>
      <c r="V791" s="48"/>
      <c r="W791" s="52"/>
      <c r="X791" s="48"/>
      <c r="Y791" s="116"/>
      <c r="Z791" s="133"/>
      <c r="AA791" s="131"/>
      <c r="AB791" s="76"/>
      <c r="AC791" s="76"/>
      <c r="AD791" s="76"/>
      <c r="AE791" s="76"/>
      <c r="AF791" s="76"/>
      <c r="AG791" s="145"/>
      <c r="AH791"/>
      <c r="AI791" s="148">
        <f t="shared" si="407"/>
        <v>0</v>
      </c>
      <c r="AJ791" s="148">
        <f t="shared" si="408"/>
        <v>0</v>
      </c>
      <c r="AK791" s="148">
        <f t="shared" si="409"/>
        <v>0</v>
      </c>
      <c r="AL791" s="148">
        <f t="shared" si="410"/>
        <v>0</v>
      </c>
      <c r="AM791" s="148">
        <f t="shared" si="411"/>
        <v>0</v>
      </c>
      <c r="AN791" s="148">
        <f t="shared" si="412"/>
        <v>0</v>
      </c>
      <c r="AO791" s="150"/>
      <c r="AP791" s="149" t="e">
        <f t="shared" si="413"/>
        <v>#DIV/0!</v>
      </c>
      <c r="AQ791" s="149" t="e">
        <f t="shared" si="414"/>
        <v>#DIV/0!</v>
      </c>
      <c r="AR791" s="149" t="e">
        <f t="shared" si="415"/>
        <v>#DIV/0!</v>
      </c>
      <c r="AS791" s="149" t="e">
        <f t="shared" si="416"/>
        <v>#DIV/0!</v>
      </c>
      <c r="AT791" s="149" t="e">
        <f t="shared" si="417"/>
        <v>#DIV/0!</v>
      </c>
      <c r="AU791" s="148">
        <f t="shared" si="418"/>
        <v>0</v>
      </c>
      <c r="AV791" s="149" t="e">
        <f t="shared" si="419"/>
        <v>#DIV/0!</v>
      </c>
      <c r="AW791" s="149" t="e">
        <f t="shared" si="420"/>
        <v>#DIV/0!</v>
      </c>
      <c r="AX791" s="149" t="e">
        <f t="shared" si="421"/>
        <v>#DIV/0!</v>
      </c>
      <c r="AY791" s="149" t="e">
        <f t="shared" si="422"/>
        <v>#DIV/0!</v>
      </c>
      <c r="AZ791" s="149" t="e">
        <f t="shared" si="423"/>
        <v>#DIV/0!</v>
      </c>
      <c r="BA791" s="148">
        <f t="shared" si="424"/>
        <v>0</v>
      </c>
      <c r="BB791" s="149" t="e">
        <f t="shared" si="425"/>
        <v>#DIV/0!</v>
      </c>
      <c r="BC791" s="149" t="e">
        <f t="shared" si="426"/>
        <v>#DIV/0!</v>
      </c>
      <c r="BD791" s="149" t="e">
        <f t="shared" si="427"/>
        <v>#DIV/0!</v>
      </c>
      <c r="BE791" s="149" t="e">
        <f t="shared" si="428"/>
        <v>#DIV/0!</v>
      </c>
      <c r="BF791" s="149" t="e">
        <f t="shared" si="429"/>
        <v>#DIV/0!</v>
      </c>
      <c r="BG791" s="148">
        <f t="shared" si="430"/>
        <v>0</v>
      </c>
      <c r="BH791" s="149" t="e">
        <f t="shared" si="431"/>
        <v>#DIV/0!</v>
      </c>
      <c r="BI791" s="149" t="e">
        <f t="shared" si="432"/>
        <v>#DIV/0!</v>
      </c>
      <c r="BJ791" s="149" t="e">
        <f t="shared" si="433"/>
        <v>#DIV/0!</v>
      </c>
      <c r="BK791" s="149" t="e">
        <f t="shared" si="434"/>
        <v>#DIV/0!</v>
      </c>
      <c r="BL791" s="149" t="e">
        <f t="shared" si="435"/>
        <v>#DIV/0!</v>
      </c>
      <c r="BM791" s="148">
        <f t="shared" si="436"/>
        <v>0</v>
      </c>
      <c r="BN791" s="149" t="e">
        <f t="shared" si="437"/>
        <v>#DIV/0!</v>
      </c>
      <c r="BO791" s="149" t="e">
        <f t="shared" si="438"/>
        <v>#DIV/0!</v>
      </c>
      <c r="BP791" s="149" t="e">
        <f t="shared" si="439"/>
        <v>#DIV/0!</v>
      </c>
      <c r="BQ791" s="149" t="e">
        <f t="shared" si="440"/>
        <v>#DIV/0!</v>
      </c>
      <c r="BR791" s="149" t="e">
        <f t="shared" si="441"/>
        <v>#DIV/0!</v>
      </c>
      <c r="BS791" s="148">
        <f t="shared" si="442"/>
        <v>0</v>
      </c>
      <c r="BT791" s="150"/>
      <c r="BU791" s="150" t="e">
        <f>VLOOKUP(I791,Lists!$D$2:$D$19,1,FALSE)</f>
        <v>#N/A</v>
      </c>
      <c r="BV791" s="150" t="e">
        <f>VLOOKUP($I791,Blends!$B$2:$B$115,1,FALSE)</f>
        <v>#N/A</v>
      </c>
      <c r="BW791" s="150"/>
      <c r="BX791" s="151">
        <f>ROUND(IF($I791="Other HFC Blend",(AA791*$L791*SUMIF(Lists!$E$2:$E$133,'Quarterly Information'!$K791,Exchange_Value)+AA791*$N791*SUMIF(Lists!$E$2:$E$133,'Quarterly Information'!$M791,Exchange_Value)+AA791*$P791*SUMIF(Lists!$E$2:$E$133,'Quarterly Information'!$O791,Exchange_Value)+AA791*$R791*SUMIF(Lists!$E$2:$E$133,'Quarterly Information'!$Q791,Exchange_Value)+AA791*$T791*SUMIF(Lists!$E$2:$E$133,'Quarterly Information'!$S791,Exchange_Value))/1000,AA791*SUMIF(Lists!$E$2:$E$133,$I791,Exchange_Value)/1000),1)</f>
        <v>0</v>
      </c>
      <c r="BY791" s="151">
        <f>ROUND(IF($I791="Other HFC Blend",(AB791*$L791*SUMIF(Lists!$E$2:$E$133,'Quarterly Information'!$K791,Exchange_Value)+AB791*$N791*SUMIF(Lists!$E$2:$E$133,'Quarterly Information'!$M791,Exchange_Value)+AB791*$P791*SUMIF(Lists!$E$2:$E$133,'Quarterly Information'!$O791,Exchange_Value)+AB791*$R791*SUMIF(Lists!$E$2:$E$133,'Quarterly Information'!$Q791,Exchange_Value)+AB791*$T791*SUMIF(Lists!$E$2:$E$133,'Quarterly Information'!$S791,Exchange_Value))/1000,AB791*SUMIF(Lists!$E$2:$E$133,$I791,Exchange_Value)/1000),1)</f>
        <v>0</v>
      </c>
      <c r="BZ791" s="151">
        <f>ROUND(IF($I791="Other HFC Blend",(AC791*$L791*SUMIF(Lists!$E$2:$E$133,'Quarterly Information'!$K791,Exchange_Value)+AC791*$N791*SUMIF(Lists!$E$2:$E$133,'Quarterly Information'!$M791,Exchange_Value)+AC791*$P791*SUMIF(Lists!$E$2:$E$133,'Quarterly Information'!$O791,Exchange_Value)+AC791*$R791*SUMIF(Lists!$E$2:$E$133,'Quarterly Information'!$Q791,Exchange_Value)+AC791*$T791*SUMIF(Lists!$E$2:$E$133,'Quarterly Information'!$S791,Exchange_Value))/1000,AC791*SUMIF(Lists!$E$2:$E$133,$I791,Exchange_Value)/1000),1)</f>
        <v>0</v>
      </c>
      <c r="CA791" s="151">
        <f>ROUND(IF($I791="Other HFC Blend",(AD791*$L791*SUMIF(Lists!$E$2:$E$133,'Quarterly Information'!$K791,Exchange_Value)+AD791*$N791*SUMIF(Lists!$E$2:$E$133,'Quarterly Information'!$M791,Exchange_Value)+AD791*$P791*SUMIF(Lists!$E$2:$E$133,'Quarterly Information'!$O791,Exchange_Value)+AD791*$R791*SUMIF(Lists!$E$2:$E$133,'Quarterly Information'!$Q791,Exchange_Value)+AD791*$T791*SUMIF(Lists!$E$2:$E$133,'Quarterly Information'!$S791,Exchange_Value))/1000,AD791*SUMIF(Lists!$E$2:$E$133,$I791,Exchange_Value)/1000),1)</f>
        <v>0</v>
      </c>
      <c r="CB791" s="151">
        <f>ROUND(IF($I791="Other HFC Blend",(AE791*$L791*SUMIF(Lists!$E$2:$E$133,'Quarterly Information'!$K791,Exchange_Value)+AE791*$N791*SUMIF(Lists!$E$2:$E$133,'Quarterly Information'!$M791,Exchange_Value)+AE791*$P791*SUMIF(Lists!$E$2:$E$133,'Quarterly Information'!$O791,Exchange_Value)+AE791*$R791*SUMIF(Lists!$E$2:$E$133,'Quarterly Information'!$Q791,Exchange_Value)+AE791*$T791*SUMIF(Lists!$E$2:$E$133,'Quarterly Information'!$S791,Exchange_Value))/1000,AE791*SUMIF(Lists!$E$2:$E$133,$I791,Exchange_Value)/1000),1)</f>
        <v>0</v>
      </c>
      <c r="CC791" s="151">
        <f>ROUND(IF($I791="Other HFC Blend",(AF791*$L791*SUMIF(Lists!$E$2:$E$133,'Quarterly Information'!$K791,Exchange_Value)+AF791*$N791*SUMIF(Lists!$E$2:$E$133,'Quarterly Information'!$M791,Exchange_Value)+AF791*$P791*SUMIF(Lists!$E$2:$E$133,'Quarterly Information'!$O791,Exchange_Value)+AF791*$R791*SUMIF(Lists!$E$2:$E$133,'Quarterly Information'!$Q791,Exchange_Value)+AF791*$T791*SUMIF(Lists!$E$2:$E$133,'Quarterly Information'!$S791,Exchange_Value))/1000,AF791*SUMIF(Lists!$E$2:$E$133,$I791,Exchange_Value)/1000),1)</f>
        <v>0</v>
      </c>
    </row>
    <row r="792" spans="1:81" ht="14.1">
      <c r="A792" s="18">
        <v>750</v>
      </c>
      <c r="B792" s="46" t="str">
        <f t="shared" si="443"/>
        <v/>
      </c>
      <c r="C792" s="72"/>
      <c r="D792" s="47"/>
      <c r="E792" s="81"/>
      <c r="F792" s="48"/>
      <c r="G792" s="49"/>
      <c r="H792" s="50"/>
      <c r="I792" s="48"/>
      <c r="J792" s="104"/>
      <c r="K792" s="109"/>
      <c r="L792" s="51"/>
      <c r="M792" s="48"/>
      <c r="N792" s="51"/>
      <c r="O792" s="48"/>
      <c r="P792" s="51"/>
      <c r="Q792" s="69"/>
      <c r="R792" s="51"/>
      <c r="S792" s="69"/>
      <c r="T792" s="110"/>
      <c r="U792" s="107"/>
      <c r="V792" s="48"/>
      <c r="W792" s="52"/>
      <c r="X792" s="48"/>
      <c r="Y792" s="116"/>
      <c r="Z792" s="133"/>
      <c r="AA792" s="131"/>
      <c r="AB792" s="76"/>
      <c r="AC792" s="76"/>
      <c r="AD792" s="76"/>
      <c r="AE792" s="76"/>
      <c r="AF792" s="76"/>
      <c r="AG792" s="145"/>
      <c r="AH792"/>
      <c r="AI792" s="148">
        <f t="shared" si="407"/>
        <v>0</v>
      </c>
      <c r="AJ792" s="148">
        <f t="shared" si="408"/>
        <v>0</v>
      </c>
      <c r="AK792" s="148">
        <f t="shared" si="409"/>
        <v>0</v>
      </c>
      <c r="AL792" s="148">
        <f t="shared" si="410"/>
        <v>0</v>
      </c>
      <c r="AM792" s="148">
        <f t="shared" si="411"/>
        <v>0</v>
      </c>
      <c r="AN792" s="148">
        <f t="shared" si="412"/>
        <v>0</v>
      </c>
      <c r="AO792" s="150"/>
      <c r="AP792" s="149" t="e">
        <f t="shared" si="413"/>
        <v>#DIV/0!</v>
      </c>
      <c r="AQ792" s="149" t="e">
        <f t="shared" si="414"/>
        <v>#DIV/0!</v>
      </c>
      <c r="AR792" s="149" t="e">
        <f t="shared" si="415"/>
        <v>#DIV/0!</v>
      </c>
      <c r="AS792" s="149" t="e">
        <f t="shared" si="416"/>
        <v>#DIV/0!</v>
      </c>
      <c r="AT792" s="149" t="e">
        <f t="shared" si="417"/>
        <v>#DIV/0!</v>
      </c>
      <c r="AU792" s="148">
        <f t="shared" si="418"/>
        <v>0</v>
      </c>
      <c r="AV792" s="149" t="e">
        <f t="shared" si="419"/>
        <v>#DIV/0!</v>
      </c>
      <c r="AW792" s="149" t="e">
        <f t="shared" si="420"/>
        <v>#DIV/0!</v>
      </c>
      <c r="AX792" s="149" t="e">
        <f t="shared" si="421"/>
        <v>#DIV/0!</v>
      </c>
      <c r="AY792" s="149" t="e">
        <f t="shared" si="422"/>
        <v>#DIV/0!</v>
      </c>
      <c r="AZ792" s="149" t="e">
        <f t="shared" si="423"/>
        <v>#DIV/0!</v>
      </c>
      <c r="BA792" s="148">
        <f t="shared" si="424"/>
        <v>0</v>
      </c>
      <c r="BB792" s="149" t="e">
        <f t="shared" si="425"/>
        <v>#DIV/0!</v>
      </c>
      <c r="BC792" s="149" t="e">
        <f t="shared" si="426"/>
        <v>#DIV/0!</v>
      </c>
      <c r="BD792" s="149" t="e">
        <f t="shared" si="427"/>
        <v>#DIV/0!</v>
      </c>
      <c r="BE792" s="149" t="e">
        <f t="shared" si="428"/>
        <v>#DIV/0!</v>
      </c>
      <c r="BF792" s="149" t="e">
        <f t="shared" si="429"/>
        <v>#DIV/0!</v>
      </c>
      <c r="BG792" s="148">
        <f t="shared" si="430"/>
        <v>0</v>
      </c>
      <c r="BH792" s="149" t="e">
        <f t="shared" si="431"/>
        <v>#DIV/0!</v>
      </c>
      <c r="BI792" s="149" t="e">
        <f t="shared" si="432"/>
        <v>#DIV/0!</v>
      </c>
      <c r="BJ792" s="149" t="e">
        <f t="shared" si="433"/>
        <v>#DIV/0!</v>
      </c>
      <c r="BK792" s="149" t="e">
        <f t="shared" si="434"/>
        <v>#DIV/0!</v>
      </c>
      <c r="BL792" s="149" t="e">
        <f t="shared" si="435"/>
        <v>#DIV/0!</v>
      </c>
      <c r="BM792" s="148">
        <f t="shared" si="436"/>
        <v>0</v>
      </c>
      <c r="BN792" s="149" t="e">
        <f t="shared" si="437"/>
        <v>#DIV/0!</v>
      </c>
      <c r="BO792" s="149" t="e">
        <f t="shared" si="438"/>
        <v>#DIV/0!</v>
      </c>
      <c r="BP792" s="149" t="e">
        <f t="shared" si="439"/>
        <v>#DIV/0!</v>
      </c>
      <c r="BQ792" s="149" t="e">
        <f t="shared" si="440"/>
        <v>#DIV/0!</v>
      </c>
      <c r="BR792" s="149" t="e">
        <f t="shared" si="441"/>
        <v>#DIV/0!</v>
      </c>
      <c r="BS792" s="148">
        <f t="shared" si="442"/>
        <v>0</v>
      </c>
      <c r="BT792" s="150"/>
      <c r="BU792" s="150" t="e">
        <f>VLOOKUP(I792,Lists!$D$2:$D$19,1,FALSE)</f>
        <v>#N/A</v>
      </c>
      <c r="BV792" s="150" t="e">
        <f>VLOOKUP($I792,Blends!$B$2:$B$115,1,FALSE)</f>
        <v>#N/A</v>
      </c>
      <c r="BW792" s="150"/>
      <c r="BX792" s="151">
        <f>ROUND(IF($I792="Other HFC Blend",(AA792*$L792*SUMIF(Lists!$E$2:$E$133,'Quarterly Information'!$K792,Exchange_Value)+AA792*$N792*SUMIF(Lists!$E$2:$E$133,'Quarterly Information'!$M792,Exchange_Value)+AA792*$P792*SUMIF(Lists!$E$2:$E$133,'Quarterly Information'!$O792,Exchange_Value)+AA792*$R792*SUMIF(Lists!$E$2:$E$133,'Quarterly Information'!$Q792,Exchange_Value)+AA792*$T792*SUMIF(Lists!$E$2:$E$133,'Quarterly Information'!$S792,Exchange_Value))/1000,AA792*SUMIF(Lists!$E$2:$E$133,$I792,Exchange_Value)/1000),1)</f>
        <v>0</v>
      </c>
      <c r="BY792" s="151">
        <f>ROUND(IF($I792="Other HFC Blend",(AB792*$L792*SUMIF(Lists!$E$2:$E$133,'Quarterly Information'!$K792,Exchange_Value)+AB792*$N792*SUMIF(Lists!$E$2:$E$133,'Quarterly Information'!$M792,Exchange_Value)+AB792*$P792*SUMIF(Lists!$E$2:$E$133,'Quarterly Information'!$O792,Exchange_Value)+AB792*$R792*SUMIF(Lists!$E$2:$E$133,'Quarterly Information'!$Q792,Exchange_Value)+AB792*$T792*SUMIF(Lists!$E$2:$E$133,'Quarterly Information'!$S792,Exchange_Value))/1000,AB792*SUMIF(Lists!$E$2:$E$133,$I792,Exchange_Value)/1000),1)</f>
        <v>0</v>
      </c>
      <c r="BZ792" s="151">
        <f>ROUND(IF($I792="Other HFC Blend",(AC792*$L792*SUMIF(Lists!$E$2:$E$133,'Quarterly Information'!$K792,Exchange_Value)+AC792*$N792*SUMIF(Lists!$E$2:$E$133,'Quarterly Information'!$M792,Exchange_Value)+AC792*$P792*SUMIF(Lists!$E$2:$E$133,'Quarterly Information'!$O792,Exchange_Value)+AC792*$R792*SUMIF(Lists!$E$2:$E$133,'Quarterly Information'!$Q792,Exchange_Value)+AC792*$T792*SUMIF(Lists!$E$2:$E$133,'Quarterly Information'!$S792,Exchange_Value))/1000,AC792*SUMIF(Lists!$E$2:$E$133,$I792,Exchange_Value)/1000),1)</f>
        <v>0</v>
      </c>
      <c r="CA792" s="151">
        <f>ROUND(IF($I792="Other HFC Blend",(AD792*$L792*SUMIF(Lists!$E$2:$E$133,'Quarterly Information'!$K792,Exchange_Value)+AD792*$N792*SUMIF(Lists!$E$2:$E$133,'Quarterly Information'!$M792,Exchange_Value)+AD792*$P792*SUMIF(Lists!$E$2:$E$133,'Quarterly Information'!$O792,Exchange_Value)+AD792*$R792*SUMIF(Lists!$E$2:$E$133,'Quarterly Information'!$Q792,Exchange_Value)+AD792*$T792*SUMIF(Lists!$E$2:$E$133,'Quarterly Information'!$S792,Exchange_Value))/1000,AD792*SUMIF(Lists!$E$2:$E$133,$I792,Exchange_Value)/1000),1)</f>
        <v>0</v>
      </c>
      <c r="CB792" s="151">
        <f>ROUND(IF($I792="Other HFC Blend",(AE792*$L792*SUMIF(Lists!$E$2:$E$133,'Quarterly Information'!$K792,Exchange_Value)+AE792*$N792*SUMIF(Lists!$E$2:$E$133,'Quarterly Information'!$M792,Exchange_Value)+AE792*$P792*SUMIF(Lists!$E$2:$E$133,'Quarterly Information'!$O792,Exchange_Value)+AE792*$R792*SUMIF(Lists!$E$2:$E$133,'Quarterly Information'!$Q792,Exchange_Value)+AE792*$T792*SUMIF(Lists!$E$2:$E$133,'Quarterly Information'!$S792,Exchange_Value))/1000,AE792*SUMIF(Lists!$E$2:$E$133,$I792,Exchange_Value)/1000),1)</f>
        <v>0</v>
      </c>
      <c r="CC792" s="151">
        <f>ROUND(IF($I792="Other HFC Blend",(AF792*$L792*SUMIF(Lists!$E$2:$E$133,'Quarterly Information'!$K792,Exchange_Value)+AF792*$N792*SUMIF(Lists!$E$2:$E$133,'Quarterly Information'!$M792,Exchange_Value)+AF792*$P792*SUMIF(Lists!$E$2:$E$133,'Quarterly Information'!$O792,Exchange_Value)+AF792*$R792*SUMIF(Lists!$E$2:$E$133,'Quarterly Information'!$Q792,Exchange_Value)+AF792*$T792*SUMIF(Lists!$E$2:$E$133,'Quarterly Information'!$S792,Exchange_Value))/1000,AF792*SUMIF(Lists!$E$2:$E$133,$I792,Exchange_Value)/1000),1)</f>
        <v>0</v>
      </c>
    </row>
    <row r="793" spans="1:81" ht="14.1">
      <c r="A793" s="18">
        <v>751</v>
      </c>
      <c r="B793" s="46" t="str">
        <f t="shared" si="443"/>
        <v/>
      </c>
      <c r="C793" s="72"/>
      <c r="D793" s="47"/>
      <c r="E793" s="81"/>
      <c r="F793" s="48"/>
      <c r="G793" s="49"/>
      <c r="H793" s="50"/>
      <c r="I793" s="48"/>
      <c r="J793" s="104"/>
      <c r="K793" s="109"/>
      <c r="L793" s="51"/>
      <c r="M793" s="48"/>
      <c r="N793" s="51"/>
      <c r="O793" s="48"/>
      <c r="P793" s="51"/>
      <c r="Q793" s="69"/>
      <c r="R793" s="51"/>
      <c r="S793" s="69"/>
      <c r="T793" s="110"/>
      <c r="U793" s="107"/>
      <c r="V793" s="48"/>
      <c r="W793" s="52"/>
      <c r="X793" s="48"/>
      <c r="Y793" s="116"/>
      <c r="Z793" s="133"/>
      <c r="AA793" s="131"/>
      <c r="AB793" s="76"/>
      <c r="AC793" s="76"/>
      <c r="AD793" s="76"/>
      <c r="AE793" s="76"/>
      <c r="AF793" s="76"/>
      <c r="AG793" s="145"/>
      <c r="AH793"/>
      <c r="AI793" s="148">
        <f t="shared" si="407"/>
        <v>0</v>
      </c>
      <c r="AJ793" s="148">
        <f t="shared" si="408"/>
        <v>0</v>
      </c>
      <c r="AK793" s="148">
        <f t="shared" si="409"/>
        <v>0</v>
      </c>
      <c r="AL793" s="148">
        <f t="shared" si="410"/>
        <v>0</v>
      </c>
      <c r="AM793" s="148">
        <f t="shared" si="411"/>
        <v>0</v>
      </c>
      <c r="AN793" s="148">
        <f t="shared" si="412"/>
        <v>0</v>
      </c>
      <c r="AO793" s="150"/>
      <c r="AP793" s="149" t="e">
        <f t="shared" si="413"/>
        <v>#DIV/0!</v>
      </c>
      <c r="AQ793" s="149" t="e">
        <f t="shared" si="414"/>
        <v>#DIV/0!</v>
      </c>
      <c r="AR793" s="149" t="e">
        <f t="shared" si="415"/>
        <v>#DIV/0!</v>
      </c>
      <c r="AS793" s="149" t="e">
        <f t="shared" si="416"/>
        <v>#DIV/0!</v>
      </c>
      <c r="AT793" s="149" t="e">
        <f t="shared" si="417"/>
        <v>#DIV/0!</v>
      </c>
      <c r="AU793" s="148">
        <f t="shared" si="418"/>
        <v>0</v>
      </c>
      <c r="AV793" s="149" t="e">
        <f t="shared" si="419"/>
        <v>#DIV/0!</v>
      </c>
      <c r="AW793" s="149" t="e">
        <f t="shared" si="420"/>
        <v>#DIV/0!</v>
      </c>
      <c r="AX793" s="149" t="e">
        <f t="shared" si="421"/>
        <v>#DIV/0!</v>
      </c>
      <c r="AY793" s="149" t="e">
        <f t="shared" si="422"/>
        <v>#DIV/0!</v>
      </c>
      <c r="AZ793" s="149" t="e">
        <f t="shared" si="423"/>
        <v>#DIV/0!</v>
      </c>
      <c r="BA793" s="148">
        <f t="shared" si="424"/>
        <v>0</v>
      </c>
      <c r="BB793" s="149" t="e">
        <f t="shared" si="425"/>
        <v>#DIV/0!</v>
      </c>
      <c r="BC793" s="149" t="e">
        <f t="shared" si="426"/>
        <v>#DIV/0!</v>
      </c>
      <c r="BD793" s="149" t="e">
        <f t="shared" si="427"/>
        <v>#DIV/0!</v>
      </c>
      <c r="BE793" s="149" t="e">
        <f t="shared" si="428"/>
        <v>#DIV/0!</v>
      </c>
      <c r="BF793" s="149" t="e">
        <f t="shared" si="429"/>
        <v>#DIV/0!</v>
      </c>
      <c r="BG793" s="148">
        <f t="shared" si="430"/>
        <v>0</v>
      </c>
      <c r="BH793" s="149" t="e">
        <f t="shared" si="431"/>
        <v>#DIV/0!</v>
      </c>
      <c r="BI793" s="149" t="e">
        <f t="shared" si="432"/>
        <v>#DIV/0!</v>
      </c>
      <c r="BJ793" s="149" t="e">
        <f t="shared" si="433"/>
        <v>#DIV/0!</v>
      </c>
      <c r="BK793" s="149" t="e">
        <f t="shared" si="434"/>
        <v>#DIV/0!</v>
      </c>
      <c r="BL793" s="149" t="e">
        <f t="shared" si="435"/>
        <v>#DIV/0!</v>
      </c>
      <c r="BM793" s="148">
        <f t="shared" si="436"/>
        <v>0</v>
      </c>
      <c r="BN793" s="149" t="e">
        <f t="shared" si="437"/>
        <v>#DIV/0!</v>
      </c>
      <c r="BO793" s="149" t="e">
        <f t="shared" si="438"/>
        <v>#DIV/0!</v>
      </c>
      <c r="BP793" s="149" t="e">
        <f t="shared" si="439"/>
        <v>#DIV/0!</v>
      </c>
      <c r="BQ793" s="149" t="e">
        <f t="shared" si="440"/>
        <v>#DIV/0!</v>
      </c>
      <c r="BR793" s="149" t="e">
        <f t="shared" si="441"/>
        <v>#DIV/0!</v>
      </c>
      <c r="BS793" s="148">
        <f t="shared" si="442"/>
        <v>0</v>
      </c>
      <c r="BT793" s="150"/>
      <c r="BU793" s="150" t="e">
        <f>VLOOKUP(I793,Lists!$D$2:$D$19,1,FALSE)</f>
        <v>#N/A</v>
      </c>
      <c r="BV793" s="150" t="e">
        <f>VLOOKUP($I793,Blends!$B$2:$B$115,1,FALSE)</f>
        <v>#N/A</v>
      </c>
      <c r="BW793" s="150"/>
      <c r="BX793" s="151">
        <f>ROUND(IF($I793="Other HFC Blend",(AA793*$L793*SUMIF(Lists!$E$2:$E$133,'Quarterly Information'!$K793,Exchange_Value)+AA793*$N793*SUMIF(Lists!$E$2:$E$133,'Quarterly Information'!$M793,Exchange_Value)+AA793*$P793*SUMIF(Lists!$E$2:$E$133,'Quarterly Information'!$O793,Exchange_Value)+AA793*$R793*SUMIF(Lists!$E$2:$E$133,'Quarterly Information'!$Q793,Exchange_Value)+AA793*$T793*SUMIF(Lists!$E$2:$E$133,'Quarterly Information'!$S793,Exchange_Value))/1000,AA793*SUMIF(Lists!$E$2:$E$133,$I793,Exchange_Value)/1000),1)</f>
        <v>0</v>
      </c>
      <c r="BY793" s="151">
        <f>ROUND(IF($I793="Other HFC Blend",(AB793*$L793*SUMIF(Lists!$E$2:$E$133,'Quarterly Information'!$K793,Exchange_Value)+AB793*$N793*SUMIF(Lists!$E$2:$E$133,'Quarterly Information'!$M793,Exchange_Value)+AB793*$P793*SUMIF(Lists!$E$2:$E$133,'Quarterly Information'!$O793,Exchange_Value)+AB793*$R793*SUMIF(Lists!$E$2:$E$133,'Quarterly Information'!$Q793,Exchange_Value)+AB793*$T793*SUMIF(Lists!$E$2:$E$133,'Quarterly Information'!$S793,Exchange_Value))/1000,AB793*SUMIF(Lists!$E$2:$E$133,$I793,Exchange_Value)/1000),1)</f>
        <v>0</v>
      </c>
      <c r="BZ793" s="151">
        <f>ROUND(IF($I793="Other HFC Blend",(AC793*$L793*SUMIF(Lists!$E$2:$E$133,'Quarterly Information'!$K793,Exchange_Value)+AC793*$N793*SUMIF(Lists!$E$2:$E$133,'Quarterly Information'!$M793,Exchange_Value)+AC793*$P793*SUMIF(Lists!$E$2:$E$133,'Quarterly Information'!$O793,Exchange_Value)+AC793*$R793*SUMIF(Lists!$E$2:$E$133,'Quarterly Information'!$Q793,Exchange_Value)+AC793*$T793*SUMIF(Lists!$E$2:$E$133,'Quarterly Information'!$S793,Exchange_Value))/1000,AC793*SUMIF(Lists!$E$2:$E$133,$I793,Exchange_Value)/1000),1)</f>
        <v>0</v>
      </c>
      <c r="CA793" s="151">
        <f>ROUND(IF($I793="Other HFC Blend",(AD793*$L793*SUMIF(Lists!$E$2:$E$133,'Quarterly Information'!$K793,Exchange_Value)+AD793*$N793*SUMIF(Lists!$E$2:$E$133,'Quarterly Information'!$M793,Exchange_Value)+AD793*$P793*SUMIF(Lists!$E$2:$E$133,'Quarterly Information'!$O793,Exchange_Value)+AD793*$R793*SUMIF(Lists!$E$2:$E$133,'Quarterly Information'!$Q793,Exchange_Value)+AD793*$T793*SUMIF(Lists!$E$2:$E$133,'Quarterly Information'!$S793,Exchange_Value))/1000,AD793*SUMIF(Lists!$E$2:$E$133,$I793,Exchange_Value)/1000),1)</f>
        <v>0</v>
      </c>
      <c r="CB793" s="151">
        <f>ROUND(IF($I793="Other HFC Blend",(AE793*$L793*SUMIF(Lists!$E$2:$E$133,'Quarterly Information'!$K793,Exchange_Value)+AE793*$N793*SUMIF(Lists!$E$2:$E$133,'Quarterly Information'!$M793,Exchange_Value)+AE793*$P793*SUMIF(Lists!$E$2:$E$133,'Quarterly Information'!$O793,Exchange_Value)+AE793*$R793*SUMIF(Lists!$E$2:$E$133,'Quarterly Information'!$Q793,Exchange_Value)+AE793*$T793*SUMIF(Lists!$E$2:$E$133,'Quarterly Information'!$S793,Exchange_Value))/1000,AE793*SUMIF(Lists!$E$2:$E$133,$I793,Exchange_Value)/1000),1)</f>
        <v>0</v>
      </c>
      <c r="CC793" s="151">
        <f>ROUND(IF($I793="Other HFC Blend",(AF793*$L793*SUMIF(Lists!$E$2:$E$133,'Quarterly Information'!$K793,Exchange_Value)+AF793*$N793*SUMIF(Lists!$E$2:$E$133,'Quarterly Information'!$M793,Exchange_Value)+AF793*$P793*SUMIF(Lists!$E$2:$E$133,'Quarterly Information'!$O793,Exchange_Value)+AF793*$R793*SUMIF(Lists!$E$2:$E$133,'Quarterly Information'!$Q793,Exchange_Value)+AF793*$T793*SUMIF(Lists!$E$2:$E$133,'Quarterly Information'!$S793,Exchange_Value))/1000,AF793*SUMIF(Lists!$E$2:$E$133,$I793,Exchange_Value)/1000),1)</f>
        <v>0</v>
      </c>
    </row>
    <row r="794" spans="1:81" ht="14.1">
      <c r="A794" s="18">
        <v>752</v>
      </c>
      <c r="B794" s="46" t="str">
        <f t="shared" si="443"/>
        <v/>
      </c>
      <c r="C794" s="72"/>
      <c r="D794" s="47"/>
      <c r="E794" s="81"/>
      <c r="F794" s="48"/>
      <c r="G794" s="49"/>
      <c r="H794" s="50"/>
      <c r="I794" s="48"/>
      <c r="J794" s="104"/>
      <c r="K794" s="109"/>
      <c r="L794" s="51"/>
      <c r="M794" s="48"/>
      <c r="N794" s="51"/>
      <c r="O794" s="48"/>
      <c r="P794" s="51"/>
      <c r="Q794" s="69"/>
      <c r="R794" s="51"/>
      <c r="S794" s="69"/>
      <c r="T794" s="110"/>
      <c r="U794" s="107"/>
      <c r="V794" s="48"/>
      <c r="W794" s="52"/>
      <c r="X794" s="48"/>
      <c r="Y794" s="116"/>
      <c r="Z794" s="133"/>
      <c r="AA794" s="131"/>
      <c r="AB794" s="76"/>
      <c r="AC794" s="76"/>
      <c r="AD794" s="76"/>
      <c r="AE794" s="76"/>
      <c r="AF794" s="76"/>
      <c r="AG794" s="145"/>
      <c r="AH794"/>
      <c r="AI794" s="148">
        <f t="shared" si="407"/>
        <v>0</v>
      </c>
      <c r="AJ794" s="148">
        <f t="shared" si="408"/>
        <v>0</v>
      </c>
      <c r="AK794" s="148">
        <f t="shared" si="409"/>
        <v>0</v>
      </c>
      <c r="AL794" s="148">
        <f t="shared" si="410"/>
        <v>0</v>
      </c>
      <c r="AM794" s="148">
        <f t="shared" si="411"/>
        <v>0</v>
      </c>
      <c r="AN794" s="148">
        <f t="shared" si="412"/>
        <v>0</v>
      </c>
      <c r="AO794" s="150"/>
      <c r="AP794" s="149" t="e">
        <f t="shared" si="413"/>
        <v>#DIV/0!</v>
      </c>
      <c r="AQ794" s="149" t="e">
        <f t="shared" si="414"/>
        <v>#DIV/0!</v>
      </c>
      <c r="AR794" s="149" t="e">
        <f t="shared" si="415"/>
        <v>#DIV/0!</v>
      </c>
      <c r="AS794" s="149" t="e">
        <f t="shared" si="416"/>
        <v>#DIV/0!</v>
      </c>
      <c r="AT794" s="149" t="e">
        <f t="shared" si="417"/>
        <v>#DIV/0!</v>
      </c>
      <c r="AU794" s="148">
        <f t="shared" si="418"/>
        <v>0</v>
      </c>
      <c r="AV794" s="149" t="e">
        <f t="shared" si="419"/>
        <v>#DIV/0!</v>
      </c>
      <c r="AW794" s="149" t="e">
        <f t="shared" si="420"/>
        <v>#DIV/0!</v>
      </c>
      <c r="AX794" s="149" t="e">
        <f t="shared" si="421"/>
        <v>#DIV/0!</v>
      </c>
      <c r="AY794" s="149" t="e">
        <f t="shared" si="422"/>
        <v>#DIV/0!</v>
      </c>
      <c r="AZ794" s="149" t="e">
        <f t="shared" si="423"/>
        <v>#DIV/0!</v>
      </c>
      <c r="BA794" s="148">
        <f t="shared" si="424"/>
        <v>0</v>
      </c>
      <c r="BB794" s="149" t="e">
        <f t="shared" si="425"/>
        <v>#DIV/0!</v>
      </c>
      <c r="BC794" s="149" t="e">
        <f t="shared" si="426"/>
        <v>#DIV/0!</v>
      </c>
      <c r="BD794" s="149" t="e">
        <f t="shared" si="427"/>
        <v>#DIV/0!</v>
      </c>
      <c r="BE794" s="149" t="e">
        <f t="shared" si="428"/>
        <v>#DIV/0!</v>
      </c>
      <c r="BF794" s="149" t="e">
        <f t="shared" si="429"/>
        <v>#DIV/0!</v>
      </c>
      <c r="BG794" s="148">
        <f t="shared" si="430"/>
        <v>0</v>
      </c>
      <c r="BH794" s="149" t="e">
        <f t="shared" si="431"/>
        <v>#DIV/0!</v>
      </c>
      <c r="BI794" s="149" t="e">
        <f t="shared" si="432"/>
        <v>#DIV/0!</v>
      </c>
      <c r="BJ794" s="149" t="e">
        <f t="shared" si="433"/>
        <v>#DIV/0!</v>
      </c>
      <c r="BK794" s="149" t="e">
        <f t="shared" si="434"/>
        <v>#DIV/0!</v>
      </c>
      <c r="BL794" s="149" t="e">
        <f t="shared" si="435"/>
        <v>#DIV/0!</v>
      </c>
      <c r="BM794" s="148">
        <f t="shared" si="436"/>
        <v>0</v>
      </c>
      <c r="BN794" s="149" t="e">
        <f t="shared" si="437"/>
        <v>#DIV/0!</v>
      </c>
      <c r="BO794" s="149" t="e">
        <f t="shared" si="438"/>
        <v>#DIV/0!</v>
      </c>
      <c r="BP794" s="149" t="e">
        <f t="shared" si="439"/>
        <v>#DIV/0!</v>
      </c>
      <c r="BQ794" s="149" t="e">
        <f t="shared" si="440"/>
        <v>#DIV/0!</v>
      </c>
      <c r="BR794" s="149" t="e">
        <f t="shared" si="441"/>
        <v>#DIV/0!</v>
      </c>
      <c r="BS794" s="148">
        <f t="shared" si="442"/>
        <v>0</v>
      </c>
      <c r="BT794" s="150"/>
      <c r="BU794" s="150" t="e">
        <f>VLOOKUP(I794,Lists!$D$2:$D$19,1,FALSE)</f>
        <v>#N/A</v>
      </c>
      <c r="BV794" s="150" t="e">
        <f>VLOOKUP($I794,Blends!$B$2:$B$115,1,FALSE)</f>
        <v>#N/A</v>
      </c>
      <c r="BW794" s="150"/>
      <c r="BX794" s="151">
        <f>ROUND(IF($I794="Other HFC Blend",(AA794*$L794*SUMIF(Lists!$E$2:$E$133,'Quarterly Information'!$K794,Exchange_Value)+AA794*$N794*SUMIF(Lists!$E$2:$E$133,'Quarterly Information'!$M794,Exchange_Value)+AA794*$P794*SUMIF(Lists!$E$2:$E$133,'Quarterly Information'!$O794,Exchange_Value)+AA794*$R794*SUMIF(Lists!$E$2:$E$133,'Quarterly Information'!$Q794,Exchange_Value)+AA794*$T794*SUMIF(Lists!$E$2:$E$133,'Quarterly Information'!$S794,Exchange_Value))/1000,AA794*SUMIF(Lists!$E$2:$E$133,$I794,Exchange_Value)/1000),1)</f>
        <v>0</v>
      </c>
      <c r="BY794" s="151">
        <f>ROUND(IF($I794="Other HFC Blend",(AB794*$L794*SUMIF(Lists!$E$2:$E$133,'Quarterly Information'!$K794,Exchange_Value)+AB794*$N794*SUMIF(Lists!$E$2:$E$133,'Quarterly Information'!$M794,Exchange_Value)+AB794*$P794*SUMIF(Lists!$E$2:$E$133,'Quarterly Information'!$O794,Exchange_Value)+AB794*$R794*SUMIF(Lists!$E$2:$E$133,'Quarterly Information'!$Q794,Exchange_Value)+AB794*$T794*SUMIF(Lists!$E$2:$E$133,'Quarterly Information'!$S794,Exchange_Value))/1000,AB794*SUMIF(Lists!$E$2:$E$133,$I794,Exchange_Value)/1000),1)</f>
        <v>0</v>
      </c>
      <c r="BZ794" s="151">
        <f>ROUND(IF($I794="Other HFC Blend",(AC794*$L794*SUMIF(Lists!$E$2:$E$133,'Quarterly Information'!$K794,Exchange_Value)+AC794*$N794*SUMIF(Lists!$E$2:$E$133,'Quarterly Information'!$M794,Exchange_Value)+AC794*$P794*SUMIF(Lists!$E$2:$E$133,'Quarterly Information'!$O794,Exchange_Value)+AC794*$R794*SUMIF(Lists!$E$2:$E$133,'Quarterly Information'!$Q794,Exchange_Value)+AC794*$T794*SUMIF(Lists!$E$2:$E$133,'Quarterly Information'!$S794,Exchange_Value))/1000,AC794*SUMIF(Lists!$E$2:$E$133,$I794,Exchange_Value)/1000),1)</f>
        <v>0</v>
      </c>
      <c r="CA794" s="151">
        <f>ROUND(IF($I794="Other HFC Blend",(AD794*$L794*SUMIF(Lists!$E$2:$E$133,'Quarterly Information'!$K794,Exchange_Value)+AD794*$N794*SUMIF(Lists!$E$2:$E$133,'Quarterly Information'!$M794,Exchange_Value)+AD794*$P794*SUMIF(Lists!$E$2:$E$133,'Quarterly Information'!$O794,Exchange_Value)+AD794*$R794*SUMIF(Lists!$E$2:$E$133,'Quarterly Information'!$Q794,Exchange_Value)+AD794*$T794*SUMIF(Lists!$E$2:$E$133,'Quarterly Information'!$S794,Exchange_Value))/1000,AD794*SUMIF(Lists!$E$2:$E$133,$I794,Exchange_Value)/1000),1)</f>
        <v>0</v>
      </c>
      <c r="CB794" s="151">
        <f>ROUND(IF($I794="Other HFC Blend",(AE794*$L794*SUMIF(Lists!$E$2:$E$133,'Quarterly Information'!$K794,Exchange_Value)+AE794*$N794*SUMIF(Lists!$E$2:$E$133,'Quarterly Information'!$M794,Exchange_Value)+AE794*$P794*SUMIF(Lists!$E$2:$E$133,'Quarterly Information'!$O794,Exchange_Value)+AE794*$R794*SUMIF(Lists!$E$2:$E$133,'Quarterly Information'!$Q794,Exchange_Value)+AE794*$T794*SUMIF(Lists!$E$2:$E$133,'Quarterly Information'!$S794,Exchange_Value))/1000,AE794*SUMIF(Lists!$E$2:$E$133,$I794,Exchange_Value)/1000),1)</f>
        <v>0</v>
      </c>
      <c r="CC794" s="151">
        <f>ROUND(IF($I794="Other HFC Blend",(AF794*$L794*SUMIF(Lists!$E$2:$E$133,'Quarterly Information'!$K794,Exchange_Value)+AF794*$N794*SUMIF(Lists!$E$2:$E$133,'Quarterly Information'!$M794,Exchange_Value)+AF794*$P794*SUMIF(Lists!$E$2:$E$133,'Quarterly Information'!$O794,Exchange_Value)+AF794*$R794*SUMIF(Lists!$E$2:$E$133,'Quarterly Information'!$Q794,Exchange_Value)+AF794*$T794*SUMIF(Lists!$E$2:$E$133,'Quarterly Information'!$S794,Exchange_Value))/1000,AF794*SUMIF(Lists!$E$2:$E$133,$I794,Exchange_Value)/1000),1)</f>
        <v>0</v>
      </c>
    </row>
    <row r="795" spans="1:81" ht="14.1">
      <c r="A795" s="18">
        <v>753</v>
      </c>
      <c r="B795" s="46" t="str">
        <f t="shared" si="443"/>
        <v/>
      </c>
      <c r="C795" s="72"/>
      <c r="D795" s="47"/>
      <c r="E795" s="81"/>
      <c r="F795" s="48"/>
      <c r="G795" s="49"/>
      <c r="H795" s="50"/>
      <c r="I795" s="48"/>
      <c r="J795" s="104"/>
      <c r="K795" s="109"/>
      <c r="L795" s="51"/>
      <c r="M795" s="48"/>
      <c r="N795" s="51"/>
      <c r="O795" s="48"/>
      <c r="P795" s="51"/>
      <c r="Q795" s="69"/>
      <c r="R795" s="51"/>
      <c r="S795" s="69"/>
      <c r="T795" s="110"/>
      <c r="U795" s="107"/>
      <c r="V795" s="48"/>
      <c r="W795" s="52"/>
      <c r="X795" s="48"/>
      <c r="Y795" s="116"/>
      <c r="Z795" s="133"/>
      <c r="AA795" s="131"/>
      <c r="AB795" s="76"/>
      <c r="AC795" s="76"/>
      <c r="AD795" s="76"/>
      <c r="AE795" s="76"/>
      <c r="AF795" s="76"/>
      <c r="AG795" s="145"/>
      <c r="AH795"/>
      <c r="AI795" s="148">
        <f t="shared" si="407"/>
        <v>0</v>
      </c>
      <c r="AJ795" s="148">
        <f t="shared" si="408"/>
        <v>0</v>
      </c>
      <c r="AK795" s="148">
        <f t="shared" si="409"/>
        <v>0</v>
      </c>
      <c r="AL795" s="148">
        <f t="shared" si="410"/>
        <v>0</v>
      </c>
      <c r="AM795" s="148">
        <f t="shared" si="411"/>
        <v>0</v>
      </c>
      <c r="AN795" s="148">
        <f t="shared" si="412"/>
        <v>0</v>
      </c>
      <c r="AO795" s="150"/>
      <c r="AP795" s="149" t="e">
        <f t="shared" si="413"/>
        <v>#DIV/0!</v>
      </c>
      <c r="AQ795" s="149" t="e">
        <f t="shared" si="414"/>
        <v>#DIV/0!</v>
      </c>
      <c r="AR795" s="149" t="e">
        <f t="shared" si="415"/>
        <v>#DIV/0!</v>
      </c>
      <c r="AS795" s="149" t="e">
        <f t="shared" si="416"/>
        <v>#DIV/0!</v>
      </c>
      <c r="AT795" s="149" t="e">
        <f t="shared" si="417"/>
        <v>#DIV/0!</v>
      </c>
      <c r="AU795" s="148">
        <f t="shared" si="418"/>
        <v>0</v>
      </c>
      <c r="AV795" s="149" t="e">
        <f t="shared" si="419"/>
        <v>#DIV/0!</v>
      </c>
      <c r="AW795" s="149" t="e">
        <f t="shared" si="420"/>
        <v>#DIV/0!</v>
      </c>
      <c r="AX795" s="149" t="e">
        <f t="shared" si="421"/>
        <v>#DIV/0!</v>
      </c>
      <c r="AY795" s="149" t="e">
        <f t="shared" si="422"/>
        <v>#DIV/0!</v>
      </c>
      <c r="AZ795" s="149" t="e">
        <f t="shared" si="423"/>
        <v>#DIV/0!</v>
      </c>
      <c r="BA795" s="148">
        <f t="shared" si="424"/>
        <v>0</v>
      </c>
      <c r="BB795" s="149" t="e">
        <f t="shared" si="425"/>
        <v>#DIV/0!</v>
      </c>
      <c r="BC795" s="149" t="e">
        <f t="shared" si="426"/>
        <v>#DIV/0!</v>
      </c>
      <c r="BD795" s="149" t="e">
        <f t="shared" si="427"/>
        <v>#DIV/0!</v>
      </c>
      <c r="BE795" s="149" t="e">
        <f t="shared" si="428"/>
        <v>#DIV/0!</v>
      </c>
      <c r="BF795" s="149" t="e">
        <f t="shared" si="429"/>
        <v>#DIV/0!</v>
      </c>
      <c r="BG795" s="148">
        <f t="shared" si="430"/>
        <v>0</v>
      </c>
      <c r="BH795" s="149" t="e">
        <f t="shared" si="431"/>
        <v>#DIV/0!</v>
      </c>
      <c r="BI795" s="149" t="e">
        <f t="shared" si="432"/>
        <v>#DIV/0!</v>
      </c>
      <c r="BJ795" s="149" t="e">
        <f t="shared" si="433"/>
        <v>#DIV/0!</v>
      </c>
      <c r="BK795" s="149" t="e">
        <f t="shared" si="434"/>
        <v>#DIV/0!</v>
      </c>
      <c r="BL795" s="149" t="e">
        <f t="shared" si="435"/>
        <v>#DIV/0!</v>
      </c>
      <c r="BM795" s="148">
        <f t="shared" si="436"/>
        <v>0</v>
      </c>
      <c r="BN795" s="149" t="e">
        <f t="shared" si="437"/>
        <v>#DIV/0!</v>
      </c>
      <c r="BO795" s="149" t="e">
        <f t="shared" si="438"/>
        <v>#DIV/0!</v>
      </c>
      <c r="BP795" s="149" t="e">
        <f t="shared" si="439"/>
        <v>#DIV/0!</v>
      </c>
      <c r="BQ795" s="149" t="e">
        <f t="shared" si="440"/>
        <v>#DIV/0!</v>
      </c>
      <c r="BR795" s="149" t="e">
        <f t="shared" si="441"/>
        <v>#DIV/0!</v>
      </c>
      <c r="BS795" s="148">
        <f t="shared" si="442"/>
        <v>0</v>
      </c>
      <c r="BT795" s="150"/>
      <c r="BU795" s="150" t="e">
        <f>VLOOKUP(I795,Lists!$D$2:$D$19,1,FALSE)</f>
        <v>#N/A</v>
      </c>
      <c r="BV795" s="150" t="e">
        <f>VLOOKUP($I795,Blends!$B$2:$B$115,1,FALSE)</f>
        <v>#N/A</v>
      </c>
      <c r="BW795" s="150"/>
      <c r="BX795" s="151">
        <f>ROUND(IF($I795="Other HFC Blend",(AA795*$L795*SUMIF(Lists!$E$2:$E$133,'Quarterly Information'!$K795,Exchange_Value)+AA795*$N795*SUMIF(Lists!$E$2:$E$133,'Quarterly Information'!$M795,Exchange_Value)+AA795*$P795*SUMIF(Lists!$E$2:$E$133,'Quarterly Information'!$O795,Exchange_Value)+AA795*$R795*SUMIF(Lists!$E$2:$E$133,'Quarterly Information'!$Q795,Exchange_Value)+AA795*$T795*SUMIF(Lists!$E$2:$E$133,'Quarterly Information'!$S795,Exchange_Value))/1000,AA795*SUMIF(Lists!$E$2:$E$133,$I795,Exchange_Value)/1000),1)</f>
        <v>0</v>
      </c>
      <c r="BY795" s="151">
        <f>ROUND(IF($I795="Other HFC Blend",(AB795*$L795*SUMIF(Lists!$E$2:$E$133,'Quarterly Information'!$K795,Exchange_Value)+AB795*$N795*SUMIF(Lists!$E$2:$E$133,'Quarterly Information'!$M795,Exchange_Value)+AB795*$P795*SUMIF(Lists!$E$2:$E$133,'Quarterly Information'!$O795,Exchange_Value)+AB795*$R795*SUMIF(Lists!$E$2:$E$133,'Quarterly Information'!$Q795,Exchange_Value)+AB795*$T795*SUMIF(Lists!$E$2:$E$133,'Quarterly Information'!$S795,Exchange_Value))/1000,AB795*SUMIF(Lists!$E$2:$E$133,$I795,Exchange_Value)/1000),1)</f>
        <v>0</v>
      </c>
      <c r="BZ795" s="151">
        <f>ROUND(IF($I795="Other HFC Blend",(AC795*$L795*SUMIF(Lists!$E$2:$E$133,'Quarterly Information'!$K795,Exchange_Value)+AC795*$N795*SUMIF(Lists!$E$2:$E$133,'Quarterly Information'!$M795,Exchange_Value)+AC795*$P795*SUMIF(Lists!$E$2:$E$133,'Quarterly Information'!$O795,Exchange_Value)+AC795*$R795*SUMIF(Lists!$E$2:$E$133,'Quarterly Information'!$Q795,Exchange_Value)+AC795*$T795*SUMIF(Lists!$E$2:$E$133,'Quarterly Information'!$S795,Exchange_Value))/1000,AC795*SUMIF(Lists!$E$2:$E$133,$I795,Exchange_Value)/1000),1)</f>
        <v>0</v>
      </c>
      <c r="CA795" s="151">
        <f>ROUND(IF($I795="Other HFC Blend",(AD795*$L795*SUMIF(Lists!$E$2:$E$133,'Quarterly Information'!$K795,Exchange_Value)+AD795*$N795*SUMIF(Lists!$E$2:$E$133,'Quarterly Information'!$M795,Exchange_Value)+AD795*$P795*SUMIF(Lists!$E$2:$E$133,'Quarterly Information'!$O795,Exchange_Value)+AD795*$R795*SUMIF(Lists!$E$2:$E$133,'Quarterly Information'!$Q795,Exchange_Value)+AD795*$T795*SUMIF(Lists!$E$2:$E$133,'Quarterly Information'!$S795,Exchange_Value))/1000,AD795*SUMIF(Lists!$E$2:$E$133,$I795,Exchange_Value)/1000),1)</f>
        <v>0</v>
      </c>
      <c r="CB795" s="151">
        <f>ROUND(IF($I795="Other HFC Blend",(AE795*$L795*SUMIF(Lists!$E$2:$E$133,'Quarterly Information'!$K795,Exchange_Value)+AE795*$N795*SUMIF(Lists!$E$2:$E$133,'Quarterly Information'!$M795,Exchange_Value)+AE795*$P795*SUMIF(Lists!$E$2:$E$133,'Quarterly Information'!$O795,Exchange_Value)+AE795*$R795*SUMIF(Lists!$E$2:$E$133,'Quarterly Information'!$Q795,Exchange_Value)+AE795*$T795*SUMIF(Lists!$E$2:$E$133,'Quarterly Information'!$S795,Exchange_Value))/1000,AE795*SUMIF(Lists!$E$2:$E$133,$I795,Exchange_Value)/1000),1)</f>
        <v>0</v>
      </c>
      <c r="CC795" s="151">
        <f>ROUND(IF($I795="Other HFC Blend",(AF795*$L795*SUMIF(Lists!$E$2:$E$133,'Quarterly Information'!$K795,Exchange_Value)+AF795*$N795*SUMIF(Lists!$E$2:$E$133,'Quarterly Information'!$M795,Exchange_Value)+AF795*$P795*SUMIF(Lists!$E$2:$E$133,'Quarterly Information'!$O795,Exchange_Value)+AF795*$R795*SUMIF(Lists!$E$2:$E$133,'Quarterly Information'!$Q795,Exchange_Value)+AF795*$T795*SUMIF(Lists!$E$2:$E$133,'Quarterly Information'!$S795,Exchange_Value))/1000,AF795*SUMIF(Lists!$E$2:$E$133,$I795,Exchange_Value)/1000),1)</f>
        <v>0</v>
      </c>
    </row>
    <row r="796" spans="1:81" ht="14.1">
      <c r="A796" s="18">
        <v>754</v>
      </c>
      <c r="B796" s="46" t="str">
        <f t="shared" si="443"/>
        <v/>
      </c>
      <c r="C796" s="72"/>
      <c r="D796" s="47"/>
      <c r="E796" s="81"/>
      <c r="F796" s="48"/>
      <c r="G796" s="49"/>
      <c r="H796" s="50"/>
      <c r="I796" s="48"/>
      <c r="J796" s="104"/>
      <c r="K796" s="109"/>
      <c r="L796" s="51"/>
      <c r="M796" s="48"/>
      <c r="N796" s="51"/>
      <c r="O796" s="48"/>
      <c r="P796" s="51"/>
      <c r="Q796" s="69"/>
      <c r="R796" s="51"/>
      <c r="S796" s="69"/>
      <c r="T796" s="110"/>
      <c r="U796" s="107"/>
      <c r="V796" s="48"/>
      <c r="W796" s="52"/>
      <c r="X796" s="48"/>
      <c r="Y796" s="116"/>
      <c r="Z796" s="133"/>
      <c r="AA796" s="131"/>
      <c r="AB796" s="76"/>
      <c r="AC796" s="76"/>
      <c r="AD796" s="76"/>
      <c r="AE796" s="76"/>
      <c r="AF796" s="76"/>
      <c r="AG796" s="145"/>
      <c r="AH796"/>
      <c r="AI796" s="148">
        <f t="shared" si="407"/>
        <v>0</v>
      </c>
      <c r="AJ796" s="148">
        <f t="shared" si="408"/>
        <v>0</v>
      </c>
      <c r="AK796" s="148">
        <f t="shared" si="409"/>
        <v>0</v>
      </c>
      <c r="AL796" s="148">
        <f t="shared" si="410"/>
        <v>0</v>
      </c>
      <c r="AM796" s="148">
        <f t="shared" si="411"/>
        <v>0</v>
      </c>
      <c r="AN796" s="148">
        <f t="shared" si="412"/>
        <v>0</v>
      </c>
      <c r="AO796" s="150"/>
      <c r="AP796" s="149" t="e">
        <f t="shared" si="413"/>
        <v>#DIV/0!</v>
      </c>
      <c r="AQ796" s="149" t="e">
        <f t="shared" si="414"/>
        <v>#DIV/0!</v>
      </c>
      <c r="AR796" s="149" t="e">
        <f t="shared" si="415"/>
        <v>#DIV/0!</v>
      </c>
      <c r="AS796" s="149" t="e">
        <f t="shared" si="416"/>
        <v>#DIV/0!</v>
      </c>
      <c r="AT796" s="149" t="e">
        <f t="shared" si="417"/>
        <v>#DIV/0!</v>
      </c>
      <c r="AU796" s="148">
        <f t="shared" si="418"/>
        <v>0</v>
      </c>
      <c r="AV796" s="149" t="e">
        <f t="shared" si="419"/>
        <v>#DIV/0!</v>
      </c>
      <c r="AW796" s="149" t="e">
        <f t="shared" si="420"/>
        <v>#DIV/0!</v>
      </c>
      <c r="AX796" s="149" t="e">
        <f t="shared" si="421"/>
        <v>#DIV/0!</v>
      </c>
      <c r="AY796" s="149" t="e">
        <f t="shared" si="422"/>
        <v>#DIV/0!</v>
      </c>
      <c r="AZ796" s="149" t="e">
        <f t="shared" si="423"/>
        <v>#DIV/0!</v>
      </c>
      <c r="BA796" s="148">
        <f t="shared" si="424"/>
        <v>0</v>
      </c>
      <c r="BB796" s="149" t="e">
        <f t="shared" si="425"/>
        <v>#DIV/0!</v>
      </c>
      <c r="BC796" s="149" t="e">
        <f t="shared" si="426"/>
        <v>#DIV/0!</v>
      </c>
      <c r="BD796" s="149" t="e">
        <f t="shared" si="427"/>
        <v>#DIV/0!</v>
      </c>
      <c r="BE796" s="149" t="e">
        <f t="shared" si="428"/>
        <v>#DIV/0!</v>
      </c>
      <c r="BF796" s="149" t="e">
        <f t="shared" si="429"/>
        <v>#DIV/0!</v>
      </c>
      <c r="BG796" s="148">
        <f t="shared" si="430"/>
        <v>0</v>
      </c>
      <c r="BH796" s="149" t="e">
        <f t="shared" si="431"/>
        <v>#DIV/0!</v>
      </c>
      <c r="BI796" s="149" t="e">
        <f t="shared" si="432"/>
        <v>#DIV/0!</v>
      </c>
      <c r="BJ796" s="149" t="e">
        <f t="shared" si="433"/>
        <v>#DIV/0!</v>
      </c>
      <c r="BK796" s="149" t="e">
        <f t="shared" si="434"/>
        <v>#DIV/0!</v>
      </c>
      <c r="BL796" s="149" t="e">
        <f t="shared" si="435"/>
        <v>#DIV/0!</v>
      </c>
      <c r="BM796" s="148">
        <f t="shared" si="436"/>
        <v>0</v>
      </c>
      <c r="BN796" s="149" t="e">
        <f t="shared" si="437"/>
        <v>#DIV/0!</v>
      </c>
      <c r="BO796" s="149" t="e">
        <f t="shared" si="438"/>
        <v>#DIV/0!</v>
      </c>
      <c r="BP796" s="149" t="e">
        <f t="shared" si="439"/>
        <v>#DIV/0!</v>
      </c>
      <c r="BQ796" s="149" t="e">
        <f t="shared" si="440"/>
        <v>#DIV/0!</v>
      </c>
      <c r="BR796" s="149" t="e">
        <f t="shared" si="441"/>
        <v>#DIV/0!</v>
      </c>
      <c r="BS796" s="148">
        <f t="shared" si="442"/>
        <v>0</v>
      </c>
      <c r="BT796" s="150"/>
      <c r="BU796" s="150" t="e">
        <f>VLOOKUP(I796,Lists!$D$2:$D$19,1,FALSE)</f>
        <v>#N/A</v>
      </c>
      <c r="BV796" s="150" t="e">
        <f>VLOOKUP($I796,Blends!$B$2:$B$115,1,FALSE)</f>
        <v>#N/A</v>
      </c>
      <c r="BW796" s="150"/>
      <c r="BX796" s="151">
        <f>ROUND(IF($I796="Other HFC Blend",(AA796*$L796*SUMIF(Lists!$E$2:$E$133,'Quarterly Information'!$K796,Exchange_Value)+AA796*$N796*SUMIF(Lists!$E$2:$E$133,'Quarterly Information'!$M796,Exchange_Value)+AA796*$P796*SUMIF(Lists!$E$2:$E$133,'Quarterly Information'!$O796,Exchange_Value)+AA796*$R796*SUMIF(Lists!$E$2:$E$133,'Quarterly Information'!$Q796,Exchange_Value)+AA796*$T796*SUMIF(Lists!$E$2:$E$133,'Quarterly Information'!$S796,Exchange_Value))/1000,AA796*SUMIF(Lists!$E$2:$E$133,$I796,Exchange_Value)/1000),1)</f>
        <v>0</v>
      </c>
      <c r="BY796" s="151">
        <f>ROUND(IF($I796="Other HFC Blend",(AB796*$L796*SUMIF(Lists!$E$2:$E$133,'Quarterly Information'!$K796,Exchange_Value)+AB796*$N796*SUMIF(Lists!$E$2:$E$133,'Quarterly Information'!$M796,Exchange_Value)+AB796*$P796*SUMIF(Lists!$E$2:$E$133,'Quarterly Information'!$O796,Exchange_Value)+AB796*$R796*SUMIF(Lists!$E$2:$E$133,'Quarterly Information'!$Q796,Exchange_Value)+AB796*$T796*SUMIF(Lists!$E$2:$E$133,'Quarterly Information'!$S796,Exchange_Value))/1000,AB796*SUMIF(Lists!$E$2:$E$133,$I796,Exchange_Value)/1000),1)</f>
        <v>0</v>
      </c>
      <c r="BZ796" s="151">
        <f>ROUND(IF($I796="Other HFC Blend",(AC796*$L796*SUMIF(Lists!$E$2:$E$133,'Quarterly Information'!$K796,Exchange_Value)+AC796*$N796*SUMIF(Lists!$E$2:$E$133,'Quarterly Information'!$M796,Exchange_Value)+AC796*$P796*SUMIF(Lists!$E$2:$E$133,'Quarterly Information'!$O796,Exchange_Value)+AC796*$R796*SUMIF(Lists!$E$2:$E$133,'Quarterly Information'!$Q796,Exchange_Value)+AC796*$T796*SUMIF(Lists!$E$2:$E$133,'Quarterly Information'!$S796,Exchange_Value))/1000,AC796*SUMIF(Lists!$E$2:$E$133,$I796,Exchange_Value)/1000),1)</f>
        <v>0</v>
      </c>
      <c r="CA796" s="151">
        <f>ROUND(IF($I796="Other HFC Blend",(AD796*$L796*SUMIF(Lists!$E$2:$E$133,'Quarterly Information'!$K796,Exchange_Value)+AD796*$N796*SUMIF(Lists!$E$2:$E$133,'Quarterly Information'!$M796,Exchange_Value)+AD796*$P796*SUMIF(Lists!$E$2:$E$133,'Quarterly Information'!$O796,Exchange_Value)+AD796*$R796*SUMIF(Lists!$E$2:$E$133,'Quarterly Information'!$Q796,Exchange_Value)+AD796*$T796*SUMIF(Lists!$E$2:$E$133,'Quarterly Information'!$S796,Exchange_Value))/1000,AD796*SUMIF(Lists!$E$2:$E$133,$I796,Exchange_Value)/1000),1)</f>
        <v>0</v>
      </c>
      <c r="CB796" s="151">
        <f>ROUND(IF($I796="Other HFC Blend",(AE796*$L796*SUMIF(Lists!$E$2:$E$133,'Quarterly Information'!$K796,Exchange_Value)+AE796*$N796*SUMIF(Lists!$E$2:$E$133,'Quarterly Information'!$M796,Exchange_Value)+AE796*$P796*SUMIF(Lists!$E$2:$E$133,'Quarterly Information'!$O796,Exchange_Value)+AE796*$R796*SUMIF(Lists!$E$2:$E$133,'Quarterly Information'!$Q796,Exchange_Value)+AE796*$T796*SUMIF(Lists!$E$2:$E$133,'Quarterly Information'!$S796,Exchange_Value))/1000,AE796*SUMIF(Lists!$E$2:$E$133,$I796,Exchange_Value)/1000),1)</f>
        <v>0</v>
      </c>
      <c r="CC796" s="151">
        <f>ROUND(IF($I796="Other HFC Blend",(AF796*$L796*SUMIF(Lists!$E$2:$E$133,'Quarterly Information'!$K796,Exchange_Value)+AF796*$N796*SUMIF(Lists!$E$2:$E$133,'Quarterly Information'!$M796,Exchange_Value)+AF796*$P796*SUMIF(Lists!$E$2:$E$133,'Quarterly Information'!$O796,Exchange_Value)+AF796*$R796*SUMIF(Lists!$E$2:$E$133,'Quarterly Information'!$Q796,Exchange_Value)+AF796*$T796*SUMIF(Lists!$E$2:$E$133,'Quarterly Information'!$S796,Exchange_Value))/1000,AF796*SUMIF(Lists!$E$2:$E$133,$I796,Exchange_Value)/1000),1)</f>
        <v>0</v>
      </c>
    </row>
    <row r="797" spans="1:81" ht="14.1">
      <c r="A797" s="18">
        <v>755</v>
      </c>
      <c r="B797" s="46" t="str">
        <f t="shared" si="443"/>
        <v/>
      </c>
      <c r="C797" s="72"/>
      <c r="D797" s="47"/>
      <c r="E797" s="81"/>
      <c r="F797" s="48"/>
      <c r="G797" s="49"/>
      <c r="H797" s="50"/>
      <c r="I797" s="48"/>
      <c r="J797" s="104"/>
      <c r="K797" s="109"/>
      <c r="L797" s="51"/>
      <c r="M797" s="48"/>
      <c r="N797" s="51"/>
      <c r="O797" s="48"/>
      <c r="P797" s="51"/>
      <c r="Q797" s="69"/>
      <c r="R797" s="51"/>
      <c r="S797" s="69"/>
      <c r="T797" s="110"/>
      <c r="U797" s="107"/>
      <c r="V797" s="48"/>
      <c r="W797" s="52"/>
      <c r="X797" s="48"/>
      <c r="Y797" s="116"/>
      <c r="Z797" s="133"/>
      <c r="AA797" s="131"/>
      <c r="AB797" s="76"/>
      <c r="AC797" s="76"/>
      <c r="AD797" s="76"/>
      <c r="AE797" s="76"/>
      <c r="AF797" s="76"/>
      <c r="AG797" s="145"/>
      <c r="AH797"/>
      <c r="AI797" s="148">
        <f t="shared" si="407"/>
        <v>0</v>
      </c>
      <c r="AJ797" s="148">
        <f t="shared" si="408"/>
        <v>0</v>
      </c>
      <c r="AK797" s="148">
        <f t="shared" si="409"/>
        <v>0</v>
      </c>
      <c r="AL797" s="148">
        <f t="shared" si="410"/>
        <v>0</v>
      </c>
      <c r="AM797" s="148">
        <f t="shared" si="411"/>
        <v>0</v>
      </c>
      <c r="AN797" s="148">
        <f t="shared" si="412"/>
        <v>0</v>
      </c>
      <c r="AO797" s="150"/>
      <c r="AP797" s="149" t="e">
        <f t="shared" si="413"/>
        <v>#DIV/0!</v>
      </c>
      <c r="AQ797" s="149" t="e">
        <f t="shared" si="414"/>
        <v>#DIV/0!</v>
      </c>
      <c r="AR797" s="149" t="e">
        <f t="shared" si="415"/>
        <v>#DIV/0!</v>
      </c>
      <c r="AS797" s="149" t="e">
        <f t="shared" si="416"/>
        <v>#DIV/0!</v>
      </c>
      <c r="AT797" s="149" t="e">
        <f t="shared" si="417"/>
        <v>#DIV/0!</v>
      </c>
      <c r="AU797" s="148">
        <f t="shared" si="418"/>
        <v>0</v>
      </c>
      <c r="AV797" s="149" t="e">
        <f t="shared" si="419"/>
        <v>#DIV/0!</v>
      </c>
      <c r="AW797" s="149" t="e">
        <f t="shared" si="420"/>
        <v>#DIV/0!</v>
      </c>
      <c r="AX797" s="149" t="e">
        <f t="shared" si="421"/>
        <v>#DIV/0!</v>
      </c>
      <c r="AY797" s="149" t="e">
        <f t="shared" si="422"/>
        <v>#DIV/0!</v>
      </c>
      <c r="AZ797" s="149" t="e">
        <f t="shared" si="423"/>
        <v>#DIV/0!</v>
      </c>
      <c r="BA797" s="148">
        <f t="shared" si="424"/>
        <v>0</v>
      </c>
      <c r="BB797" s="149" t="e">
        <f t="shared" si="425"/>
        <v>#DIV/0!</v>
      </c>
      <c r="BC797" s="149" t="e">
        <f t="shared" si="426"/>
        <v>#DIV/0!</v>
      </c>
      <c r="BD797" s="149" t="e">
        <f t="shared" si="427"/>
        <v>#DIV/0!</v>
      </c>
      <c r="BE797" s="149" t="e">
        <f t="shared" si="428"/>
        <v>#DIV/0!</v>
      </c>
      <c r="BF797" s="149" t="e">
        <f t="shared" si="429"/>
        <v>#DIV/0!</v>
      </c>
      <c r="BG797" s="148">
        <f t="shared" si="430"/>
        <v>0</v>
      </c>
      <c r="BH797" s="149" t="e">
        <f t="shared" si="431"/>
        <v>#DIV/0!</v>
      </c>
      <c r="BI797" s="149" t="e">
        <f t="shared" si="432"/>
        <v>#DIV/0!</v>
      </c>
      <c r="BJ797" s="149" t="e">
        <f t="shared" si="433"/>
        <v>#DIV/0!</v>
      </c>
      <c r="BK797" s="149" t="e">
        <f t="shared" si="434"/>
        <v>#DIV/0!</v>
      </c>
      <c r="BL797" s="149" t="e">
        <f t="shared" si="435"/>
        <v>#DIV/0!</v>
      </c>
      <c r="BM797" s="148">
        <f t="shared" si="436"/>
        <v>0</v>
      </c>
      <c r="BN797" s="149" t="e">
        <f t="shared" si="437"/>
        <v>#DIV/0!</v>
      </c>
      <c r="BO797" s="149" t="e">
        <f t="shared" si="438"/>
        <v>#DIV/0!</v>
      </c>
      <c r="BP797" s="149" t="e">
        <f t="shared" si="439"/>
        <v>#DIV/0!</v>
      </c>
      <c r="BQ797" s="149" t="e">
        <f t="shared" si="440"/>
        <v>#DIV/0!</v>
      </c>
      <c r="BR797" s="149" t="e">
        <f t="shared" si="441"/>
        <v>#DIV/0!</v>
      </c>
      <c r="BS797" s="148">
        <f t="shared" si="442"/>
        <v>0</v>
      </c>
      <c r="BT797" s="150"/>
      <c r="BU797" s="150" t="e">
        <f>VLOOKUP(I797,Lists!$D$2:$D$19,1,FALSE)</f>
        <v>#N/A</v>
      </c>
      <c r="BV797" s="150" t="e">
        <f>VLOOKUP($I797,Blends!$B$2:$B$115,1,FALSE)</f>
        <v>#N/A</v>
      </c>
      <c r="BW797" s="150"/>
      <c r="BX797" s="151">
        <f>ROUND(IF($I797="Other HFC Blend",(AA797*$L797*SUMIF(Lists!$E$2:$E$133,'Quarterly Information'!$K797,Exchange_Value)+AA797*$N797*SUMIF(Lists!$E$2:$E$133,'Quarterly Information'!$M797,Exchange_Value)+AA797*$P797*SUMIF(Lists!$E$2:$E$133,'Quarterly Information'!$O797,Exchange_Value)+AA797*$R797*SUMIF(Lists!$E$2:$E$133,'Quarterly Information'!$Q797,Exchange_Value)+AA797*$T797*SUMIF(Lists!$E$2:$E$133,'Quarterly Information'!$S797,Exchange_Value))/1000,AA797*SUMIF(Lists!$E$2:$E$133,$I797,Exchange_Value)/1000),1)</f>
        <v>0</v>
      </c>
      <c r="BY797" s="151">
        <f>ROUND(IF($I797="Other HFC Blend",(AB797*$L797*SUMIF(Lists!$E$2:$E$133,'Quarterly Information'!$K797,Exchange_Value)+AB797*$N797*SUMIF(Lists!$E$2:$E$133,'Quarterly Information'!$M797,Exchange_Value)+AB797*$P797*SUMIF(Lists!$E$2:$E$133,'Quarterly Information'!$O797,Exchange_Value)+AB797*$R797*SUMIF(Lists!$E$2:$E$133,'Quarterly Information'!$Q797,Exchange_Value)+AB797*$T797*SUMIF(Lists!$E$2:$E$133,'Quarterly Information'!$S797,Exchange_Value))/1000,AB797*SUMIF(Lists!$E$2:$E$133,$I797,Exchange_Value)/1000),1)</f>
        <v>0</v>
      </c>
      <c r="BZ797" s="151">
        <f>ROUND(IF($I797="Other HFC Blend",(AC797*$L797*SUMIF(Lists!$E$2:$E$133,'Quarterly Information'!$K797,Exchange_Value)+AC797*$N797*SUMIF(Lists!$E$2:$E$133,'Quarterly Information'!$M797,Exchange_Value)+AC797*$P797*SUMIF(Lists!$E$2:$E$133,'Quarterly Information'!$O797,Exchange_Value)+AC797*$R797*SUMIF(Lists!$E$2:$E$133,'Quarterly Information'!$Q797,Exchange_Value)+AC797*$T797*SUMIF(Lists!$E$2:$E$133,'Quarterly Information'!$S797,Exchange_Value))/1000,AC797*SUMIF(Lists!$E$2:$E$133,$I797,Exchange_Value)/1000),1)</f>
        <v>0</v>
      </c>
      <c r="CA797" s="151">
        <f>ROUND(IF($I797="Other HFC Blend",(AD797*$L797*SUMIF(Lists!$E$2:$E$133,'Quarterly Information'!$K797,Exchange_Value)+AD797*$N797*SUMIF(Lists!$E$2:$E$133,'Quarterly Information'!$M797,Exchange_Value)+AD797*$P797*SUMIF(Lists!$E$2:$E$133,'Quarterly Information'!$O797,Exchange_Value)+AD797*$R797*SUMIF(Lists!$E$2:$E$133,'Quarterly Information'!$Q797,Exchange_Value)+AD797*$T797*SUMIF(Lists!$E$2:$E$133,'Quarterly Information'!$S797,Exchange_Value))/1000,AD797*SUMIF(Lists!$E$2:$E$133,$I797,Exchange_Value)/1000),1)</f>
        <v>0</v>
      </c>
      <c r="CB797" s="151">
        <f>ROUND(IF($I797="Other HFC Blend",(AE797*$L797*SUMIF(Lists!$E$2:$E$133,'Quarterly Information'!$K797,Exchange_Value)+AE797*$N797*SUMIF(Lists!$E$2:$E$133,'Quarterly Information'!$M797,Exchange_Value)+AE797*$P797*SUMIF(Lists!$E$2:$E$133,'Quarterly Information'!$O797,Exchange_Value)+AE797*$R797*SUMIF(Lists!$E$2:$E$133,'Quarterly Information'!$Q797,Exchange_Value)+AE797*$T797*SUMIF(Lists!$E$2:$E$133,'Quarterly Information'!$S797,Exchange_Value))/1000,AE797*SUMIF(Lists!$E$2:$E$133,$I797,Exchange_Value)/1000),1)</f>
        <v>0</v>
      </c>
      <c r="CC797" s="151">
        <f>ROUND(IF($I797="Other HFC Blend",(AF797*$L797*SUMIF(Lists!$E$2:$E$133,'Quarterly Information'!$K797,Exchange_Value)+AF797*$N797*SUMIF(Lists!$E$2:$E$133,'Quarterly Information'!$M797,Exchange_Value)+AF797*$P797*SUMIF(Lists!$E$2:$E$133,'Quarterly Information'!$O797,Exchange_Value)+AF797*$R797*SUMIF(Lists!$E$2:$E$133,'Quarterly Information'!$Q797,Exchange_Value)+AF797*$T797*SUMIF(Lists!$E$2:$E$133,'Quarterly Information'!$S797,Exchange_Value))/1000,AF797*SUMIF(Lists!$E$2:$E$133,$I797,Exchange_Value)/1000),1)</f>
        <v>0</v>
      </c>
    </row>
    <row r="798" spans="1:81" ht="14.1">
      <c r="A798" s="18">
        <v>756</v>
      </c>
      <c r="B798" s="46" t="str">
        <f t="shared" si="443"/>
        <v/>
      </c>
      <c r="C798" s="72"/>
      <c r="D798" s="47"/>
      <c r="E798" s="81"/>
      <c r="F798" s="48"/>
      <c r="G798" s="49"/>
      <c r="H798" s="50"/>
      <c r="I798" s="48"/>
      <c r="J798" s="104"/>
      <c r="K798" s="109"/>
      <c r="L798" s="51"/>
      <c r="M798" s="48"/>
      <c r="N798" s="51"/>
      <c r="O798" s="48"/>
      <c r="P798" s="51"/>
      <c r="Q798" s="69"/>
      <c r="R798" s="51"/>
      <c r="S798" s="69"/>
      <c r="T798" s="110"/>
      <c r="U798" s="107"/>
      <c r="V798" s="48"/>
      <c r="W798" s="52"/>
      <c r="X798" s="48"/>
      <c r="Y798" s="116"/>
      <c r="Z798" s="133"/>
      <c r="AA798" s="131"/>
      <c r="AB798" s="76"/>
      <c r="AC798" s="76"/>
      <c r="AD798" s="76"/>
      <c r="AE798" s="76"/>
      <c r="AF798" s="76"/>
      <c r="AG798" s="145"/>
      <c r="AH798"/>
      <c r="AI798" s="148">
        <f t="shared" si="407"/>
        <v>0</v>
      </c>
      <c r="AJ798" s="148">
        <f t="shared" si="408"/>
        <v>0</v>
      </c>
      <c r="AK798" s="148">
        <f t="shared" si="409"/>
        <v>0</v>
      </c>
      <c r="AL798" s="148">
        <f t="shared" si="410"/>
        <v>0</v>
      </c>
      <c r="AM798" s="148">
        <f t="shared" si="411"/>
        <v>0</v>
      </c>
      <c r="AN798" s="148">
        <f t="shared" si="412"/>
        <v>0</v>
      </c>
      <c r="AO798" s="150"/>
      <c r="AP798" s="149" t="e">
        <f t="shared" si="413"/>
        <v>#DIV/0!</v>
      </c>
      <c r="AQ798" s="149" t="e">
        <f t="shared" si="414"/>
        <v>#DIV/0!</v>
      </c>
      <c r="AR798" s="149" t="e">
        <f t="shared" si="415"/>
        <v>#DIV/0!</v>
      </c>
      <c r="AS798" s="149" t="e">
        <f t="shared" si="416"/>
        <v>#DIV/0!</v>
      </c>
      <c r="AT798" s="149" t="e">
        <f t="shared" si="417"/>
        <v>#DIV/0!</v>
      </c>
      <c r="AU798" s="148">
        <f t="shared" si="418"/>
        <v>0</v>
      </c>
      <c r="AV798" s="149" t="e">
        <f t="shared" si="419"/>
        <v>#DIV/0!</v>
      </c>
      <c r="AW798" s="149" t="e">
        <f t="shared" si="420"/>
        <v>#DIV/0!</v>
      </c>
      <c r="AX798" s="149" t="e">
        <f t="shared" si="421"/>
        <v>#DIV/0!</v>
      </c>
      <c r="AY798" s="149" t="e">
        <f t="shared" si="422"/>
        <v>#DIV/0!</v>
      </c>
      <c r="AZ798" s="149" t="e">
        <f t="shared" si="423"/>
        <v>#DIV/0!</v>
      </c>
      <c r="BA798" s="148">
        <f t="shared" si="424"/>
        <v>0</v>
      </c>
      <c r="BB798" s="149" t="e">
        <f t="shared" si="425"/>
        <v>#DIV/0!</v>
      </c>
      <c r="BC798" s="149" t="e">
        <f t="shared" si="426"/>
        <v>#DIV/0!</v>
      </c>
      <c r="BD798" s="149" t="e">
        <f t="shared" si="427"/>
        <v>#DIV/0!</v>
      </c>
      <c r="BE798" s="149" t="e">
        <f t="shared" si="428"/>
        <v>#DIV/0!</v>
      </c>
      <c r="BF798" s="149" t="e">
        <f t="shared" si="429"/>
        <v>#DIV/0!</v>
      </c>
      <c r="BG798" s="148">
        <f t="shared" si="430"/>
        <v>0</v>
      </c>
      <c r="BH798" s="149" t="e">
        <f t="shared" si="431"/>
        <v>#DIV/0!</v>
      </c>
      <c r="BI798" s="149" t="e">
        <f t="shared" si="432"/>
        <v>#DIV/0!</v>
      </c>
      <c r="BJ798" s="149" t="e">
        <f t="shared" si="433"/>
        <v>#DIV/0!</v>
      </c>
      <c r="BK798" s="149" t="e">
        <f t="shared" si="434"/>
        <v>#DIV/0!</v>
      </c>
      <c r="BL798" s="149" t="e">
        <f t="shared" si="435"/>
        <v>#DIV/0!</v>
      </c>
      <c r="BM798" s="148">
        <f t="shared" si="436"/>
        <v>0</v>
      </c>
      <c r="BN798" s="149" t="e">
        <f t="shared" si="437"/>
        <v>#DIV/0!</v>
      </c>
      <c r="BO798" s="149" t="e">
        <f t="shared" si="438"/>
        <v>#DIV/0!</v>
      </c>
      <c r="BP798" s="149" t="e">
        <f t="shared" si="439"/>
        <v>#DIV/0!</v>
      </c>
      <c r="BQ798" s="149" t="e">
        <f t="shared" si="440"/>
        <v>#DIV/0!</v>
      </c>
      <c r="BR798" s="149" t="e">
        <f t="shared" si="441"/>
        <v>#DIV/0!</v>
      </c>
      <c r="BS798" s="148">
        <f t="shared" si="442"/>
        <v>0</v>
      </c>
      <c r="BT798" s="150"/>
      <c r="BU798" s="150" t="e">
        <f>VLOOKUP(I798,Lists!$D$2:$D$19,1,FALSE)</f>
        <v>#N/A</v>
      </c>
      <c r="BV798" s="150" t="e">
        <f>VLOOKUP($I798,Blends!$B$2:$B$115,1,FALSE)</f>
        <v>#N/A</v>
      </c>
      <c r="BW798" s="150"/>
      <c r="BX798" s="151">
        <f>ROUND(IF($I798="Other HFC Blend",(AA798*$L798*SUMIF(Lists!$E$2:$E$133,'Quarterly Information'!$K798,Exchange_Value)+AA798*$N798*SUMIF(Lists!$E$2:$E$133,'Quarterly Information'!$M798,Exchange_Value)+AA798*$P798*SUMIF(Lists!$E$2:$E$133,'Quarterly Information'!$O798,Exchange_Value)+AA798*$R798*SUMIF(Lists!$E$2:$E$133,'Quarterly Information'!$Q798,Exchange_Value)+AA798*$T798*SUMIF(Lists!$E$2:$E$133,'Quarterly Information'!$S798,Exchange_Value))/1000,AA798*SUMIF(Lists!$E$2:$E$133,$I798,Exchange_Value)/1000),1)</f>
        <v>0</v>
      </c>
      <c r="BY798" s="151">
        <f>ROUND(IF($I798="Other HFC Blend",(AB798*$L798*SUMIF(Lists!$E$2:$E$133,'Quarterly Information'!$K798,Exchange_Value)+AB798*$N798*SUMIF(Lists!$E$2:$E$133,'Quarterly Information'!$M798,Exchange_Value)+AB798*$P798*SUMIF(Lists!$E$2:$E$133,'Quarterly Information'!$O798,Exchange_Value)+AB798*$R798*SUMIF(Lists!$E$2:$E$133,'Quarterly Information'!$Q798,Exchange_Value)+AB798*$T798*SUMIF(Lists!$E$2:$E$133,'Quarterly Information'!$S798,Exchange_Value))/1000,AB798*SUMIF(Lists!$E$2:$E$133,$I798,Exchange_Value)/1000),1)</f>
        <v>0</v>
      </c>
      <c r="BZ798" s="151">
        <f>ROUND(IF($I798="Other HFC Blend",(AC798*$L798*SUMIF(Lists!$E$2:$E$133,'Quarterly Information'!$K798,Exchange_Value)+AC798*$N798*SUMIF(Lists!$E$2:$E$133,'Quarterly Information'!$M798,Exchange_Value)+AC798*$P798*SUMIF(Lists!$E$2:$E$133,'Quarterly Information'!$O798,Exchange_Value)+AC798*$R798*SUMIF(Lists!$E$2:$E$133,'Quarterly Information'!$Q798,Exchange_Value)+AC798*$T798*SUMIF(Lists!$E$2:$E$133,'Quarterly Information'!$S798,Exchange_Value))/1000,AC798*SUMIF(Lists!$E$2:$E$133,$I798,Exchange_Value)/1000),1)</f>
        <v>0</v>
      </c>
      <c r="CA798" s="151">
        <f>ROUND(IF($I798="Other HFC Blend",(AD798*$L798*SUMIF(Lists!$E$2:$E$133,'Quarterly Information'!$K798,Exchange_Value)+AD798*$N798*SUMIF(Lists!$E$2:$E$133,'Quarterly Information'!$M798,Exchange_Value)+AD798*$P798*SUMIF(Lists!$E$2:$E$133,'Quarterly Information'!$O798,Exchange_Value)+AD798*$R798*SUMIF(Lists!$E$2:$E$133,'Quarterly Information'!$Q798,Exchange_Value)+AD798*$T798*SUMIF(Lists!$E$2:$E$133,'Quarterly Information'!$S798,Exchange_Value))/1000,AD798*SUMIF(Lists!$E$2:$E$133,$I798,Exchange_Value)/1000),1)</f>
        <v>0</v>
      </c>
      <c r="CB798" s="151">
        <f>ROUND(IF($I798="Other HFC Blend",(AE798*$L798*SUMIF(Lists!$E$2:$E$133,'Quarterly Information'!$K798,Exchange_Value)+AE798*$N798*SUMIF(Lists!$E$2:$E$133,'Quarterly Information'!$M798,Exchange_Value)+AE798*$P798*SUMIF(Lists!$E$2:$E$133,'Quarterly Information'!$O798,Exchange_Value)+AE798*$R798*SUMIF(Lists!$E$2:$E$133,'Quarterly Information'!$Q798,Exchange_Value)+AE798*$T798*SUMIF(Lists!$E$2:$E$133,'Quarterly Information'!$S798,Exchange_Value))/1000,AE798*SUMIF(Lists!$E$2:$E$133,$I798,Exchange_Value)/1000),1)</f>
        <v>0</v>
      </c>
      <c r="CC798" s="151">
        <f>ROUND(IF($I798="Other HFC Blend",(AF798*$L798*SUMIF(Lists!$E$2:$E$133,'Quarterly Information'!$K798,Exchange_Value)+AF798*$N798*SUMIF(Lists!$E$2:$E$133,'Quarterly Information'!$M798,Exchange_Value)+AF798*$P798*SUMIF(Lists!$E$2:$E$133,'Quarterly Information'!$O798,Exchange_Value)+AF798*$R798*SUMIF(Lists!$E$2:$E$133,'Quarterly Information'!$Q798,Exchange_Value)+AF798*$T798*SUMIF(Lists!$E$2:$E$133,'Quarterly Information'!$S798,Exchange_Value))/1000,AF798*SUMIF(Lists!$E$2:$E$133,$I798,Exchange_Value)/1000),1)</f>
        <v>0</v>
      </c>
    </row>
    <row r="799" spans="1:81" ht="14.1">
      <c r="A799" s="18">
        <v>757</v>
      </c>
      <c r="B799" s="46" t="str">
        <f t="shared" si="443"/>
        <v/>
      </c>
      <c r="C799" s="72"/>
      <c r="D799" s="47"/>
      <c r="E799" s="81"/>
      <c r="F799" s="48"/>
      <c r="G799" s="49"/>
      <c r="H799" s="50"/>
      <c r="I799" s="48"/>
      <c r="J799" s="104"/>
      <c r="K799" s="109"/>
      <c r="L799" s="51"/>
      <c r="M799" s="48"/>
      <c r="N799" s="51"/>
      <c r="O799" s="48"/>
      <c r="P799" s="51"/>
      <c r="Q799" s="69"/>
      <c r="R799" s="51"/>
      <c r="S799" s="69"/>
      <c r="T799" s="110"/>
      <c r="U799" s="107"/>
      <c r="V799" s="48"/>
      <c r="W799" s="52"/>
      <c r="X799" s="48"/>
      <c r="Y799" s="116"/>
      <c r="Z799" s="133"/>
      <c r="AA799" s="131"/>
      <c r="AB799" s="76"/>
      <c r="AC799" s="76"/>
      <c r="AD799" s="76"/>
      <c r="AE799" s="76"/>
      <c r="AF799" s="76"/>
      <c r="AG799" s="145"/>
      <c r="AH799"/>
      <c r="AI799" s="148">
        <f t="shared" si="407"/>
        <v>0</v>
      </c>
      <c r="AJ799" s="148">
        <f t="shared" si="408"/>
        <v>0</v>
      </c>
      <c r="AK799" s="148">
        <f t="shared" si="409"/>
        <v>0</v>
      </c>
      <c r="AL799" s="148">
        <f t="shared" si="410"/>
        <v>0</v>
      </c>
      <c r="AM799" s="148">
        <f t="shared" si="411"/>
        <v>0</v>
      </c>
      <c r="AN799" s="148">
        <f t="shared" si="412"/>
        <v>0</v>
      </c>
      <c r="AO799" s="150"/>
      <c r="AP799" s="149" t="e">
        <f t="shared" si="413"/>
        <v>#DIV/0!</v>
      </c>
      <c r="AQ799" s="149" t="e">
        <f t="shared" si="414"/>
        <v>#DIV/0!</v>
      </c>
      <c r="AR799" s="149" t="e">
        <f t="shared" si="415"/>
        <v>#DIV/0!</v>
      </c>
      <c r="AS799" s="149" t="e">
        <f t="shared" si="416"/>
        <v>#DIV/0!</v>
      </c>
      <c r="AT799" s="149" t="e">
        <f t="shared" si="417"/>
        <v>#DIV/0!</v>
      </c>
      <c r="AU799" s="148">
        <f t="shared" si="418"/>
        <v>0</v>
      </c>
      <c r="AV799" s="149" t="e">
        <f t="shared" si="419"/>
        <v>#DIV/0!</v>
      </c>
      <c r="AW799" s="149" t="e">
        <f t="shared" si="420"/>
        <v>#DIV/0!</v>
      </c>
      <c r="AX799" s="149" t="e">
        <f t="shared" si="421"/>
        <v>#DIV/0!</v>
      </c>
      <c r="AY799" s="149" t="e">
        <f t="shared" si="422"/>
        <v>#DIV/0!</v>
      </c>
      <c r="AZ799" s="149" t="e">
        <f t="shared" si="423"/>
        <v>#DIV/0!</v>
      </c>
      <c r="BA799" s="148">
        <f t="shared" si="424"/>
        <v>0</v>
      </c>
      <c r="BB799" s="149" t="e">
        <f t="shared" si="425"/>
        <v>#DIV/0!</v>
      </c>
      <c r="BC799" s="149" t="e">
        <f t="shared" si="426"/>
        <v>#DIV/0!</v>
      </c>
      <c r="BD799" s="149" t="e">
        <f t="shared" si="427"/>
        <v>#DIV/0!</v>
      </c>
      <c r="BE799" s="149" t="e">
        <f t="shared" si="428"/>
        <v>#DIV/0!</v>
      </c>
      <c r="BF799" s="149" t="e">
        <f t="shared" si="429"/>
        <v>#DIV/0!</v>
      </c>
      <c r="BG799" s="148">
        <f t="shared" si="430"/>
        <v>0</v>
      </c>
      <c r="BH799" s="149" t="e">
        <f t="shared" si="431"/>
        <v>#DIV/0!</v>
      </c>
      <c r="BI799" s="149" t="e">
        <f t="shared" si="432"/>
        <v>#DIV/0!</v>
      </c>
      <c r="BJ799" s="149" t="e">
        <f t="shared" si="433"/>
        <v>#DIV/0!</v>
      </c>
      <c r="BK799" s="149" t="e">
        <f t="shared" si="434"/>
        <v>#DIV/0!</v>
      </c>
      <c r="BL799" s="149" t="e">
        <f t="shared" si="435"/>
        <v>#DIV/0!</v>
      </c>
      <c r="BM799" s="148">
        <f t="shared" si="436"/>
        <v>0</v>
      </c>
      <c r="BN799" s="149" t="e">
        <f t="shared" si="437"/>
        <v>#DIV/0!</v>
      </c>
      <c r="BO799" s="149" t="e">
        <f t="shared" si="438"/>
        <v>#DIV/0!</v>
      </c>
      <c r="BP799" s="149" t="e">
        <f t="shared" si="439"/>
        <v>#DIV/0!</v>
      </c>
      <c r="BQ799" s="149" t="e">
        <f t="shared" si="440"/>
        <v>#DIV/0!</v>
      </c>
      <c r="BR799" s="149" t="e">
        <f t="shared" si="441"/>
        <v>#DIV/0!</v>
      </c>
      <c r="BS799" s="148">
        <f t="shared" si="442"/>
        <v>0</v>
      </c>
      <c r="BT799" s="150"/>
      <c r="BU799" s="150" t="e">
        <f>VLOOKUP(I799,Lists!$D$2:$D$19,1,FALSE)</f>
        <v>#N/A</v>
      </c>
      <c r="BV799" s="150" t="e">
        <f>VLOOKUP($I799,Blends!$B$2:$B$115,1,FALSE)</f>
        <v>#N/A</v>
      </c>
      <c r="BW799" s="150"/>
      <c r="BX799" s="151">
        <f>ROUND(IF($I799="Other HFC Blend",(AA799*$L799*SUMIF(Lists!$E$2:$E$133,'Quarterly Information'!$K799,Exchange_Value)+AA799*$N799*SUMIF(Lists!$E$2:$E$133,'Quarterly Information'!$M799,Exchange_Value)+AA799*$P799*SUMIF(Lists!$E$2:$E$133,'Quarterly Information'!$O799,Exchange_Value)+AA799*$R799*SUMIF(Lists!$E$2:$E$133,'Quarterly Information'!$Q799,Exchange_Value)+AA799*$T799*SUMIF(Lists!$E$2:$E$133,'Quarterly Information'!$S799,Exchange_Value))/1000,AA799*SUMIF(Lists!$E$2:$E$133,$I799,Exchange_Value)/1000),1)</f>
        <v>0</v>
      </c>
      <c r="BY799" s="151">
        <f>ROUND(IF($I799="Other HFC Blend",(AB799*$L799*SUMIF(Lists!$E$2:$E$133,'Quarterly Information'!$K799,Exchange_Value)+AB799*$N799*SUMIF(Lists!$E$2:$E$133,'Quarterly Information'!$M799,Exchange_Value)+AB799*$P799*SUMIF(Lists!$E$2:$E$133,'Quarterly Information'!$O799,Exchange_Value)+AB799*$R799*SUMIF(Lists!$E$2:$E$133,'Quarterly Information'!$Q799,Exchange_Value)+AB799*$T799*SUMIF(Lists!$E$2:$E$133,'Quarterly Information'!$S799,Exchange_Value))/1000,AB799*SUMIF(Lists!$E$2:$E$133,$I799,Exchange_Value)/1000),1)</f>
        <v>0</v>
      </c>
      <c r="BZ799" s="151">
        <f>ROUND(IF($I799="Other HFC Blend",(AC799*$L799*SUMIF(Lists!$E$2:$E$133,'Quarterly Information'!$K799,Exchange_Value)+AC799*$N799*SUMIF(Lists!$E$2:$E$133,'Quarterly Information'!$M799,Exchange_Value)+AC799*$P799*SUMIF(Lists!$E$2:$E$133,'Quarterly Information'!$O799,Exchange_Value)+AC799*$R799*SUMIF(Lists!$E$2:$E$133,'Quarterly Information'!$Q799,Exchange_Value)+AC799*$T799*SUMIF(Lists!$E$2:$E$133,'Quarterly Information'!$S799,Exchange_Value))/1000,AC799*SUMIF(Lists!$E$2:$E$133,$I799,Exchange_Value)/1000),1)</f>
        <v>0</v>
      </c>
      <c r="CA799" s="151">
        <f>ROUND(IF($I799="Other HFC Blend",(AD799*$L799*SUMIF(Lists!$E$2:$E$133,'Quarterly Information'!$K799,Exchange_Value)+AD799*$N799*SUMIF(Lists!$E$2:$E$133,'Quarterly Information'!$M799,Exchange_Value)+AD799*$P799*SUMIF(Lists!$E$2:$E$133,'Quarterly Information'!$O799,Exchange_Value)+AD799*$R799*SUMIF(Lists!$E$2:$E$133,'Quarterly Information'!$Q799,Exchange_Value)+AD799*$T799*SUMIF(Lists!$E$2:$E$133,'Quarterly Information'!$S799,Exchange_Value))/1000,AD799*SUMIF(Lists!$E$2:$E$133,$I799,Exchange_Value)/1000),1)</f>
        <v>0</v>
      </c>
      <c r="CB799" s="151">
        <f>ROUND(IF($I799="Other HFC Blend",(AE799*$L799*SUMIF(Lists!$E$2:$E$133,'Quarterly Information'!$K799,Exchange_Value)+AE799*$N799*SUMIF(Lists!$E$2:$E$133,'Quarterly Information'!$M799,Exchange_Value)+AE799*$P799*SUMIF(Lists!$E$2:$E$133,'Quarterly Information'!$O799,Exchange_Value)+AE799*$R799*SUMIF(Lists!$E$2:$E$133,'Quarterly Information'!$Q799,Exchange_Value)+AE799*$T799*SUMIF(Lists!$E$2:$E$133,'Quarterly Information'!$S799,Exchange_Value))/1000,AE799*SUMIF(Lists!$E$2:$E$133,$I799,Exchange_Value)/1000),1)</f>
        <v>0</v>
      </c>
      <c r="CC799" s="151">
        <f>ROUND(IF($I799="Other HFC Blend",(AF799*$L799*SUMIF(Lists!$E$2:$E$133,'Quarterly Information'!$K799,Exchange_Value)+AF799*$N799*SUMIF(Lists!$E$2:$E$133,'Quarterly Information'!$M799,Exchange_Value)+AF799*$P799*SUMIF(Lists!$E$2:$E$133,'Quarterly Information'!$O799,Exchange_Value)+AF799*$R799*SUMIF(Lists!$E$2:$E$133,'Quarterly Information'!$Q799,Exchange_Value)+AF799*$T799*SUMIF(Lists!$E$2:$E$133,'Quarterly Information'!$S799,Exchange_Value))/1000,AF799*SUMIF(Lists!$E$2:$E$133,$I799,Exchange_Value)/1000),1)</f>
        <v>0</v>
      </c>
    </row>
    <row r="800" spans="1:81" ht="14.1">
      <c r="A800" s="18">
        <v>758</v>
      </c>
      <c r="B800" s="46" t="str">
        <f t="shared" si="443"/>
        <v/>
      </c>
      <c r="C800" s="72"/>
      <c r="D800" s="47"/>
      <c r="E800" s="81"/>
      <c r="F800" s="48"/>
      <c r="G800" s="49"/>
      <c r="H800" s="50"/>
      <c r="I800" s="48"/>
      <c r="J800" s="104"/>
      <c r="K800" s="109"/>
      <c r="L800" s="51"/>
      <c r="M800" s="48"/>
      <c r="N800" s="51"/>
      <c r="O800" s="48"/>
      <c r="P800" s="51"/>
      <c r="Q800" s="69"/>
      <c r="R800" s="51"/>
      <c r="S800" s="69"/>
      <c r="T800" s="110"/>
      <c r="U800" s="107"/>
      <c r="V800" s="48"/>
      <c r="W800" s="52"/>
      <c r="X800" s="48"/>
      <c r="Y800" s="116"/>
      <c r="Z800" s="133"/>
      <c r="AA800" s="131"/>
      <c r="AB800" s="76"/>
      <c r="AC800" s="76"/>
      <c r="AD800" s="76"/>
      <c r="AE800" s="76"/>
      <c r="AF800" s="76"/>
      <c r="AG800" s="145"/>
      <c r="AH800"/>
      <c r="AI800" s="148">
        <f t="shared" si="407"/>
        <v>0</v>
      </c>
      <c r="AJ800" s="148">
        <f t="shared" si="408"/>
        <v>0</v>
      </c>
      <c r="AK800" s="148">
        <f t="shared" si="409"/>
        <v>0</v>
      </c>
      <c r="AL800" s="148">
        <f t="shared" si="410"/>
        <v>0</v>
      </c>
      <c r="AM800" s="148">
        <f t="shared" si="411"/>
        <v>0</v>
      </c>
      <c r="AN800" s="148">
        <f t="shared" si="412"/>
        <v>0</v>
      </c>
      <c r="AO800" s="150"/>
      <c r="AP800" s="149" t="e">
        <f t="shared" si="413"/>
        <v>#DIV/0!</v>
      </c>
      <c r="AQ800" s="149" t="e">
        <f t="shared" si="414"/>
        <v>#DIV/0!</v>
      </c>
      <c r="AR800" s="149" t="e">
        <f t="shared" si="415"/>
        <v>#DIV/0!</v>
      </c>
      <c r="AS800" s="149" t="e">
        <f t="shared" si="416"/>
        <v>#DIV/0!</v>
      </c>
      <c r="AT800" s="149" t="e">
        <f t="shared" si="417"/>
        <v>#DIV/0!</v>
      </c>
      <c r="AU800" s="148">
        <f t="shared" si="418"/>
        <v>0</v>
      </c>
      <c r="AV800" s="149" t="e">
        <f t="shared" si="419"/>
        <v>#DIV/0!</v>
      </c>
      <c r="AW800" s="149" t="e">
        <f t="shared" si="420"/>
        <v>#DIV/0!</v>
      </c>
      <c r="AX800" s="149" t="e">
        <f t="shared" si="421"/>
        <v>#DIV/0!</v>
      </c>
      <c r="AY800" s="149" t="e">
        <f t="shared" si="422"/>
        <v>#DIV/0!</v>
      </c>
      <c r="AZ800" s="149" t="e">
        <f t="shared" si="423"/>
        <v>#DIV/0!</v>
      </c>
      <c r="BA800" s="148">
        <f t="shared" si="424"/>
        <v>0</v>
      </c>
      <c r="BB800" s="149" t="e">
        <f t="shared" si="425"/>
        <v>#DIV/0!</v>
      </c>
      <c r="BC800" s="149" t="e">
        <f t="shared" si="426"/>
        <v>#DIV/0!</v>
      </c>
      <c r="BD800" s="149" t="e">
        <f t="shared" si="427"/>
        <v>#DIV/0!</v>
      </c>
      <c r="BE800" s="149" t="e">
        <f t="shared" si="428"/>
        <v>#DIV/0!</v>
      </c>
      <c r="BF800" s="149" t="e">
        <f t="shared" si="429"/>
        <v>#DIV/0!</v>
      </c>
      <c r="BG800" s="148">
        <f t="shared" si="430"/>
        <v>0</v>
      </c>
      <c r="BH800" s="149" t="e">
        <f t="shared" si="431"/>
        <v>#DIV/0!</v>
      </c>
      <c r="BI800" s="149" t="e">
        <f t="shared" si="432"/>
        <v>#DIV/0!</v>
      </c>
      <c r="BJ800" s="149" t="e">
        <f t="shared" si="433"/>
        <v>#DIV/0!</v>
      </c>
      <c r="BK800" s="149" t="e">
        <f t="shared" si="434"/>
        <v>#DIV/0!</v>
      </c>
      <c r="BL800" s="149" t="e">
        <f t="shared" si="435"/>
        <v>#DIV/0!</v>
      </c>
      <c r="BM800" s="148">
        <f t="shared" si="436"/>
        <v>0</v>
      </c>
      <c r="BN800" s="149" t="e">
        <f t="shared" si="437"/>
        <v>#DIV/0!</v>
      </c>
      <c r="BO800" s="149" t="e">
        <f t="shared" si="438"/>
        <v>#DIV/0!</v>
      </c>
      <c r="BP800" s="149" t="e">
        <f t="shared" si="439"/>
        <v>#DIV/0!</v>
      </c>
      <c r="BQ800" s="149" t="e">
        <f t="shared" si="440"/>
        <v>#DIV/0!</v>
      </c>
      <c r="BR800" s="149" t="e">
        <f t="shared" si="441"/>
        <v>#DIV/0!</v>
      </c>
      <c r="BS800" s="148">
        <f t="shared" si="442"/>
        <v>0</v>
      </c>
      <c r="BT800" s="150"/>
      <c r="BU800" s="150" t="e">
        <f>VLOOKUP(I800,Lists!$D$2:$D$19,1,FALSE)</f>
        <v>#N/A</v>
      </c>
      <c r="BV800" s="150" t="e">
        <f>VLOOKUP($I800,Blends!$B$2:$B$115,1,FALSE)</f>
        <v>#N/A</v>
      </c>
      <c r="BW800" s="150"/>
      <c r="BX800" s="151">
        <f>ROUND(IF($I800="Other HFC Blend",(AA800*$L800*SUMIF(Lists!$E$2:$E$133,'Quarterly Information'!$K800,Exchange_Value)+AA800*$N800*SUMIF(Lists!$E$2:$E$133,'Quarterly Information'!$M800,Exchange_Value)+AA800*$P800*SUMIF(Lists!$E$2:$E$133,'Quarterly Information'!$O800,Exchange_Value)+AA800*$R800*SUMIF(Lists!$E$2:$E$133,'Quarterly Information'!$Q800,Exchange_Value)+AA800*$T800*SUMIF(Lists!$E$2:$E$133,'Quarterly Information'!$S800,Exchange_Value))/1000,AA800*SUMIF(Lists!$E$2:$E$133,$I800,Exchange_Value)/1000),1)</f>
        <v>0</v>
      </c>
      <c r="BY800" s="151">
        <f>ROUND(IF($I800="Other HFC Blend",(AB800*$L800*SUMIF(Lists!$E$2:$E$133,'Quarterly Information'!$K800,Exchange_Value)+AB800*$N800*SUMIF(Lists!$E$2:$E$133,'Quarterly Information'!$M800,Exchange_Value)+AB800*$P800*SUMIF(Lists!$E$2:$E$133,'Quarterly Information'!$O800,Exchange_Value)+AB800*$R800*SUMIF(Lists!$E$2:$E$133,'Quarterly Information'!$Q800,Exchange_Value)+AB800*$T800*SUMIF(Lists!$E$2:$E$133,'Quarterly Information'!$S800,Exchange_Value))/1000,AB800*SUMIF(Lists!$E$2:$E$133,$I800,Exchange_Value)/1000),1)</f>
        <v>0</v>
      </c>
      <c r="BZ800" s="151">
        <f>ROUND(IF($I800="Other HFC Blend",(AC800*$L800*SUMIF(Lists!$E$2:$E$133,'Quarterly Information'!$K800,Exchange_Value)+AC800*$N800*SUMIF(Lists!$E$2:$E$133,'Quarterly Information'!$M800,Exchange_Value)+AC800*$P800*SUMIF(Lists!$E$2:$E$133,'Quarterly Information'!$O800,Exchange_Value)+AC800*$R800*SUMIF(Lists!$E$2:$E$133,'Quarterly Information'!$Q800,Exchange_Value)+AC800*$T800*SUMIF(Lists!$E$2:$E$133,'Quarterly Information'!$S800,Exchange_Value))/1000,AC800*SUMIF(Lists!$E$2:$E$133,$I800,Exchange_Value)/1000),1)</f>
        <v>0</v>
      </c>
      <c r="CA800" s="151">
        <f>ROUND(IF($I800="Other HFC Blend",(AD800*$L800*SUMIF(Lists!$E$2:$E$133,'Quarterly Information'!$K800,Exchange_Value)+AD800*$N800*SUMIF(Lists!$E$2:$E$133,'Quarterly Information'!$M800,Exchange_Value)+AD800*$P800*SUMIF(Lists!$E$2:$E$133,'Quarterly Information'!$O800,Exchange_Value)+AD800*$R800*SUMIF(Lists!$E$2:$E$133,'Quarterly Information'!$Q800,Exchange_Value)+AD800*$T800*SUMIF(Lists!$E$2:$E$133,'Quarterly Information'!$S800,Exchange_Value))/1000,AD800*SUMIF(Lists!$E$2:$E$133,$I800,Exchange_Value)/1000),1)</f>
        <v>0</v>
      </c>
      <c r="CB800" s="151">
        <f>ROUND(IF($I800="Other HFC Blend",(AE800*$L800*SUMIF(Lists!$E$2:$E$133,'Quarterly Information'!$K800,Exchange_Value)+AE800*$N800*SUMIF(Lists!$E$2:$E$133,'Quarterly Information'!$M800,Exchange_Value)+AE800*$P800*SUMIF(Lists!$E$2:$E$133,'Quarterly Information'!$O800,Exchange_Value)+AE800*$R800*SUMIF(Lists!$E$2:$E$133,'Quarterly Information'!$Q800,Exchange_Value)+AE800*$T800*SUMIF(Lists!$E$2:$E$133,'Quarterly Information'!$S800,Exchange_Value))/1000,AE800*SUMIF(Lists!$E$2:$E$133,$I800,Exchange_Value)/1000),1)</f>
        <v>0</v>
      </c>
      <c r="CC800" s="151">
        <f>ROUND(IF($I800="Other HFC Blend",(AF800*$L800*SUMIF(Lists!$E$2:$E$133,'Quarterly Information'!$K800,Exchange_Value)+AF800*$N800*SUMIF(Lists!$E$2:$E$133,'Quarterly Information'!$M800,Exchange_Value)+AF800*$P800*SUMIF(Lists!$E$2:$E$133,'Quarterly Information'!$O800,Exchange_Value)+AF800*$R800*SUMIF(Lists!$E$2:$E$133,'Quarterly Information'!$Q800,Exchange_Value)+AF800*$T800*SUMIF(Lists!$E$2:$E$133,'Quarterly Information'!$S800,Exchange_Value))/1000,AF800*SUMIF(Lists!$E$2:$E$133,$I800,Exchange_Value)/1000),1)</f>
        <v>0</v>
      </c>
    </row>
    <row r="801" spans="1:81" ht="14.1">
      <c r="A801" s="18">
        <v>759</v>
      </c>
      <c r="B801" s="46" t="str">
        <f t="shared" si="443"/>
        <v/>
      </c>
      <c r="C801" s="72"/>
      <c r="D801" s="47"/>
      <c r="E801" s="81"/>
      <c r="F801" s="48"/>
      <c r="G801" s="49"/>
      <c r="H801" s="50"/>
      <c r="I801" s="48"/>
      <c r="J801" s="104"/>
      <c r="K801" s="109"/>
      <c r="L801" s="51"/>
      <c r="M801" s="48"/>
      <c r="N801" s="51"/>
      <c r="O801" s="48"/>
      <c r="P801" s="51"/>
      <c r="Q801" s="69"/>
      <c r="R801" s="51"/>
      <c r="S801" s="69"/>
      <c r="T801" s="110"/>
      <c r="U801" s="107"/>
      <c r="V801" s="48"/>
      <c r="W801" s="52"/>
      <c r="X801" s="48"/>
      <c r="Y801" s="116"/>
      <c r="Z801" s="133"/>
      <c r="AA801" s="131"/>
      <c r="AB801" s="76"/>
      <c r="AC801" s="76"/>
      <c r="AD801" s="76"/>
      <c r="AE801" s="76"/>
      <c r="AF801" s="76"/>
      <c r="AG801" s="145"/>
      <c r="AH801"/>
      <c r="AI801" s="148">
        <f t="shared" si="407"/>
        <v>0</v>
      </c>
      <c r="AJ801" s="148">
        <f t="shared" si="408"/>
        <v>0</v>
      </c>
      <c r="AK801" s="148">
        <f t="shared" si="409"/>
        <v>0</v>
      </c>
      <c r="AL801" s="148">
        <f t="shared" si="410"/>
        <v>0</v>
      </c>
      <c r="AM801" s="148">
        <f t="shared" si="411"/>
        <v>0</v>
      </c>
      <c r="AN801" s="148">
        <f t="shared" si="412"/>
        <v>0</v>
      </c>
      <c r="AO801" s="150"/>
      <c r="AP801" s="149" t="e">
        <f t="shared" si="413"/>
        <v>#DIV/0!</v>
      </c>
      <c r="AQ801" s="149" t="e">
        <f t="shared" si="414"/>
        <v>#DIV/0!</v>
      </c>
      <c r="AR801" s="149" t="e">
        <f t="shared" si="415"/>
        <v>#DIV/0!</v>
      </c>
      <c r="AS801" s="149" t="e">
        <f t="shared" si="416"/>
        <v>#DIV/0!</v>
      </c>
      <c r="AT801" s="149" t="e">
        <f t="shared" si="417"/>
        <v>#DIV/0!</v>
      </c>
      <c r="AU801" s="148">
        <f t="shared" si="418"/>
        <v>0</v>
      </c>
      <c r="AV801" s="149" t="e">
        <f t="shared" si="419"/>
        <v>#DIV/0!</v>
      </c>
      <c r="AW801" s="149" t="e">
        <f t="shared" si="420"/>
        <v>#DIV/0!</v>
      </c>
      <c r="AX801" s="149" t="e">
        <f t="shared" si="421"/>
        <v>#DIV/0!</v>
      </c>
      <c r="AY801" s="149" t="e">
        <f t="shared" si="422"/>
        <v>#DIV/0!</v>
      </c>
      <c r="AZ801" s="149" t="e">
        <f t="shared" si="423"/>
        <v>#DIV/0!</v>
      </c>
      <c r="BA801" s="148">
        <f t="shared" si="424"/>
        <v>0</v>
      </c>
      <c r="BB801" s="149" t="e">
        <f t="shared" si="425"/>
        <v>#DIV/0!</v>
      </c>
      <c r="BC801" s="149" t="e">
        <f t="shared" si="426"/>
        <v>#DIV/0!</v>
      </c>
      <c r="BD801" s="149" t="e">
        <f t="shared" si="427"/>
        <v>#DIV/0!</v>
      </c>
      <c r="BE801" s="149" t="e">
        <f t="shared" si="428"/>
        <v>#DIV/0!</v>
      </c>
      <c r="BF801" s="149" t="e">
        <f t="shared" si="429"/>
        <v>#DIV/0!</v>
      </c>
      <c r="BG801" s="148">
        <f t="shared" si="430"/>
        <v>0</v>
      </c>
      <c r="BH801" s="149" t="e">
        <f t="shared" si="431"/>
        <v>#DIV/0!</v>
      </c>
      <c r="BI801" s="149" t="e">
        <f t="shared" si="432"/>
        <v>#DIV/0!</v>
      </c>
      <c r="BJ801" s="149" t="e">
        <f t="shared" si="433"/>
        <v>#DIV/0!</v>
      </c>
      <c r="BK801" s="149" t="e">
        <f t="shared" si="434"/>
        <v>#DIV/0!</v>
      </c>
      <c r="BL801" s="149" t="e">
        <f t="shared" si="435"/>
        <v>#DIV/0!</v>
      </c>
      <c r="BM801" s="148">
        <f t="shared" si="436"/>
        <v>0</v>
      </c>
      <c r="BN801" s="149" t="e">
        <f t="shared" si="437"/>
        <v>#DIV/0!</v>
      </c>
      <c r="BO801" s="149" t="e">
        <f t="shared" si="438"/>
        <v>#DIV/0!</v>
      </c>
      <c r="BP801" s="149" t="e">
        <f t="shared" si="439"/>
        <v>#DIV/0!</v>
      </c>
      <c r="BQ801" s="149" t="e">
        <f t="shared" si="440"/>
        <v>#DIV/0!</v>
      </c>
      <c r="BR801" s="149" t="e">
        <f t="shared" si="441"/>
        <v>#DIV/0!</v>
      </c>
      <c r="BS801" s="148">
        <f t="shared" si="442"/>
        <v>0</v>
      </c>
      <c r="BT801" s="150"/>
      <c r="BU801" s="150" t="e">
        <f>VLOOKUP(I801,Lists!$D$2:$D$19,1,FALSE)</f>
        <v>#N/A</v>
      </c>
      <c r="BV801" s="150" t="e">
        <f>VLOOKUP($I801,Blends!$B$2:$B$115,1,FALSE)</f>
        <v>#N/A</v>
      </c>
      <c r="BW801" s="150"/>
      <c r="BX801" s="151">
        <f>ROUND(IF($I801="Other HFC Blend",(AA801*$L801*SUMIF(Lists!$E$2:$E$133,'Quarterly Information'!$K801,Exchange_Value)+AA801*$N801*SUMIF(Lists!$E$2:$E$133,'Quarterly Information'!$M801,Exchange_Value)+AA801*$P801*SUMIF(Lists!$E$2:$E$133,'Quarterly Information'!$O801,Exchange_Value)+AA801*$R801*SUMIF(Lists!$E$2:$E$133,'Quarterly Information'!$Q801,Exchange_Value)+AA801*$T801*SUMIF(Lists!$E$2:$E$133,'Quarterly Information'!$S801,Exchange_Value))/1000,AA801*SUMIF(Lists!$E$2:$E$133,$I801,Exchange_Value)/1000),1)</f>
        <v>0</v>
      </c>
      <c r="BY801" s="151">
        <f>ROUND(IF($I801="Other HFC Blend",(AB801*$L801*SUMIF(Lists!$E$2:$E$133,'Quarterly Information'!$K801,Exchange_Value)+AB801*$N801*SUMIF(Lists!$E$2:$E$133,'Quarterly Information'!$M801,Exchange_Value)+AB801*$P801*SUMIF(Lists!$E$2:$E$133,'Quarterly Information'!$O801,Exchange_Value)+AB801*$R801*SUMIF(Lists!$E$2:$E$133,'Quarterly Information'!$Q801,Exchange_Value)+AB801*$T801*SUMIF(Lists!$E$2:$E$133,'Quarterly Information'!$S801,Exchange_Value))/1000,AB801*SUMIF(Lists!$E$2:$E$133,$I801,Exchange_Value)/1000),1)</f>
        <v>0</v>
      </c>
      <c r="BZ801" s="151">
        <f>ROUND(IF($I801="Other HFC Blend",(AC801*$L801*SUMIF(Lists!$E$2:$E$133,'Quarterly Information'!$K801,Exchange_Value)+AC801*$N801*SUMIF(Lists!$E$2:$E$133,'Quarterly Information'!$M801,Exchange_Value)+AC801*$P801*SUMIF(Lists!$E$2:$E$133,'Quarterly Information'!$O801,Exchange_Value)+AC801*$R801*SUMIF(Lists!$E$2:$E$133,'Quarterly Information'!$Q801,Exchange_Value)+AC801*$T801*SUMIF(Lists!$E$2:$E$133,'Quarterly Information'!$S801,Exchange_Value))/1000,AC801*SUMIF(Lists!$E$2:$E$133,$I801,Exchange_Value)/1000),1)</f>
        <v>0</v>
      </c>
      <c r="CA801" s="151">
        <f>ROUND(IF($I801="Other HFC Blend",(AD801*$L801*SUMIF(Lists!$E$2:$E$133,'Quarterly Information'!$K801,Exchange_Value)+AD801*$N801*SUMIF(Lists!$E$2:$E$133,'Quarterly Information'!$M801,Exchange_Value)+AD801*$P801*SUMIF(Lists!$E$2:$E$133,'Quarterly Information'!$O801,Exchange_Value)+AD801*$R801*SUMIF(Lists!$E$2:$E$133,'Quarterly Information'!$Q801,Exchange_Value)+AD801*$T801*SUMIF(Lists!$E$2:$E$133,'Quarterly Information'!$S801,Exchange_Value))/1000,AD801*SUMIF(Lists!$E$2:$E$133,$I801,Exchange_Value)/1000),1)</f>
        <v>0</v>
      </c>
      <c r="CB801" s="151">
        <f>ROUND(IF($I801="Other HFC Blend",(AE801*$L801*SUMIF(Lists!$E$2:$E$133,'Quarterly Information'!$K801,Exchange_Value)+AE801*$N801*SUMIF(Lists!$E$2:$E$133,'Quarterly Information'!$M801,Exchange_Value)+AE801*$P801*SUMIF(Lists!$E$2:$E$133,'Quarterly Information'!$O801,Exchange_Value)+AE801*$R801*SUMIF(Lists!$E$2:$E$133,'Quarterly Information'!$Q801,Exchange_Value)+AE801*$T801*SUMIF(Lists!$E$2:$E$133,'Quarterly Information'!$S801,Exchange_Value))/1000,AE801*SUMIF(Lists!$E$2:$E$133,$I801,Exchange_Value)/1000),1)</f>
        <v>0</v>
      </c>
      <c r="CC801" s="151">
        <f>ROUND(IF($I801="Other HFC Blend",(AF801*$L801*SUMIF(Lists!$E$2:$E$133,'Quarterly Information'!$K801,Exchange_Value)+AF801*$N801*SUMIF(Lists!$E$2:$E$133,'Quarterly Information'!$M801,Exchange_Value)+AF801*$P801*SUMIF(Lists!$E$2:$E$133,'Quarterly Information'!$O801,Exchange_Value)+AF801*$R801*SUMIF(Lists!$E$2:$E$133,'Quarterly Information'!$Q801,Exchange_Value)+AF801*$T801*SUMIF(Lists!$E$2:$E$133,'Quarterly Information'!$S801,Exchange_Value))/1000,AF801*SUMIF(Lists!$E$2:$E$133,$I801,Exchange_Value)/1000),1)</f>
        <v>0</v>
      </c>
    </row>
    <row r="802" spans="1:81" ht="14.1">
      <c r="A802" s="18">
        <v>760</v>
      </c>
      <c r="B802" s="46" t="str">
        <f t="shared" si="443"/>
        <v/>
      </c>
      <c r="C802" s="72"/>
      <c r="D802" s="47"/>
      <c r="E802" s="81"/>
      <c r="F802" s="48"/>
      <c r="G802" s="49"/>
      <c r="H802" s="50"/>
      <c r="I802" s="48"/>
      <c r="J802" s="104"/>
      <c r="K802" s="109"/>
      <c r="L802" s="51"/>
      <c r="M802" s="48"/>
      <c r="N802" s="51"/>
      <c r="O802" s="48"/>
      <c r="P802" s="51"/>
      <c r="Q802" s="69"/>
      <c r="R802" s="51"/>
      <c r="S802" s="69"/>
      <c r="T802" s="110"/>
      <c r="U802" s="107"/>
      <c r="V802" s="48"/>
      <c r="W802" s="52"/>
      <c r="X802" s="48"/>
      <c r="Y802" s="116"/>
      <c r="Z802" s="133"/>
      <c r="AA802" s="131"/>
      <c r="AB802" s="76"/>
      <c r="AC802" s="76"/>
      <c r="AD802" s="76"/>
      <c r="AE802" s="76"/>
      <c r="AF802" s="76"/>
      <c r="AG802" s="145"/>
      <c r="AH802"/>
      <c r="AI802" s="148">
        <f t="shared" si="407"/>
        <v>0</v>
      </c>
      <c r="AJ802" s="148">
        <f t="shared" si="408"/>
        <v>0</v>
      </c>
      <c r="AK802" s="148">
        <f t="shared" si="409"/>
        <v>0</v>
      </c>
      <c r="AL802" s="148">
        <f t="shared" si="410"/>
        <v>0</v>
      </c>
      <c r="AM802" s="148">
        <f t="shared" si="411"/>
        <v>0</v>
      </c>
      <c r="AN802" s="148">
        <f t="shared" si="412"/>
        <v>0</v>
      </c>
      <c r="AO802" s="150"/>
      <c r="AP802" s="149" t="e">
        <f t="shared" si="413"/>
        <v>#DIV/0!</v>
      </c>
      <c r="AQ802" s="149" t="e">
        <f t="shared" si="414"/>
        <v>#DIV/0!</v>
      </c>
      <c r="AR802" s="149" t="e">
        <f t="shared" si="415"/>
        <v>#DIV/0!</v>
      </c>
      <c r="AS802" s="149" t="e">
        <f t="shared" si="416"/>
        <v>#DIV/0!</v>
      </c>
      <c r="AT802" s="149" t="e">
        <f t="shared" si="417"/>
        <v>#DIV/0!</v>
      </c>
      <c r="AU802" s="148">
        <f t="shared" si="418"/>
        <v>0</v>
      </c>
      <c r="AV802" s="149" t="e">
        <f t="shared" si="419"/>
        <v>#DIV/0!</v>
      </c>
      <c r="AW802" s="149" t="e">
        <f t="shared" si="420"/>
        <v>#DIV/0!</v>
      </c>
      <c r="AX802" s="149" t="e">
        <f t="shared" si="421"/>
        <v>#DIV/0!</v>
      </c>
      <c r="AY802" s="149" t="e">
        <f t="shared" si="422"/>
        <v>#DIV/0!</v>
      </c>
      <c r="AZ802" s="149" t="e">
        <f t="shared" si="423"/>
        <v>#DIV/0!</v>
      </c>
      <c r="BA802" s="148">
        <f t="shared" si="424"/>
        <v>0</v>
      </c>
      <c r="BB802" s="149" t="e">
        <f t="shared" si="425"/>
        <v>#DIV/0!</v>
      </c>
      <c r="BC802" s="149" t="e">
        <f t="shared" si="426"/>
        <v>#DIV/0!</v>
      </c>
      <c r="BD802" s="149" t="e">
        <f t="shared" si="427"/>
        <v>#DIV/0!</v>
      </c>
      <c r="BE802" s="149" t="e">
        <f t="shared" si="428"/>
        <v>#DIV/0!</v>
      </c>
      <c r="BF802" s="149" t="e">
        <f t="shared" si="429"/>
        <v>#DIV/0!</v>
      </c>
      <c r="BG802" s="148">
        <f t="shared" si="430"/>
        <v>0</v>
      </c>
      <c r="BH802" s="149" t="e">
        <f t="shared" si="431"/>
        <v>#DIV/0!</v>
      </c>
      <c r="BI802" s="149" t="e">
        <f t="shared" si="432"/>
        <v>#DIV/0!</v>
      </c>
      <c r="BJ802" s="149" t="e">
        <f t="shared" si="433"/>
        <v>#DIV/0!</v>
      </c>
      <c r="BK802" s="149" t="e">
        <f t="shared" si="434"/>
        <v>#DIV/0!</v>
      </c>
      <c r="BL802" s="149" t="e">
        <f t="shared" si="435"/>
        <v>#DIV/0!</v>
      </c>
      <c r="BM802" s="148">
        <f t="shared" si="436"/>
        <v>0</v>
      </c>
      <c r="BN802" s="149" t="e">
        <f t="shared" si="437"/>
        <v>#DIV/0!</v>
      </c>
      <c r="BO802" s="149" t="e">
        <f t="shared" si="438"/>
        <v>#DIV/0!</v>
      </c>
      <c r="BP802" s="149" t="e">
        <f t="shared" si="439"/>
        <v>#DIV/0!</v>
      </c>
      <c r="BQ802" s="149" t="e">
        <f t="shared" si="440"/>
        <v>#DIV/0!</v>
      </c>
      <c r="BR802" s="149" t="e">
        <f t="shared" si="441"/>
        <v>#DIV/0!</v>
      </c>
      <c r="BS802" s="148">
        <f t="shared" si="442"/>
        <v>0</v>
      </c>
      <c r="BT802" s="150"/>
      <c r="BU802" s="150" t="e">
        <f>VLOOKUP(I802,Lists!$D$2:$D$19,1,FALSE)</f>
        <v>#N/A</v>
      </c>
      <c r="BV802" s="150" t="e">
        <f>VLOOKUP($I802,Blends!$B$2:$B$115,1,FALSE)</f>
        <v>#N/A</v>
      </c>
      <c r="BW802" s="150"/>
      <c r="BX802" s="151">
        <f>ROUND(IF($I802="Other HFC Blend",(AA802*$L802*SUMIF(Lists!$E$2:$E$133,'Quarterly Information'!$K802,Exchange_Value)+AA802*$N802*SUMIF(Lists!$E$2:$E$133,'Quarterly Information'!$M802,Exchange_Value)+AA802*$P802*SUMIF(Lists!$E$2:$E$133,'Quarterly Information'!$O802,Exchange_Value)+AA802*$R802*SUMIF(Lists!$E$2:$E$133,'Quarterly Information'!$Q802,Exchange_Value)+AA802*$T802*SUMIF(Lists!$E$2:$E$133,'Quarterly Information'!$S802,Exchange_Value))/1000,AA802*SUMIF(Lists!$E$2:$E$133,$I802,Exchange_Value)/1000),1)</f>
        <v>0</v>
      </c>
      <c r="BY802" s="151">
        <f>ROUND(IF($I802="Other HFC Blend",(AB802*$L802*SUMIF(Lists!$E$2:$E$133,'Quarterly Information'!$K802,Exchange_Value)+AB802*$N802*SUMIF(Lists!$E$2:$E$133,'Quarterly Information'!$M802,Exchange_Value)+AB802*$P802*SUMIF(Lists!$E$2:$E$133,'Quarterly Information'!$O802,Exchange_Value)+AB802*$R802*SUMIF(Lists!$E$2:$E$133,'Quarterly Information'!$Q802,Exchange_Value)+AB802*$T802*SUMIF(Lists!$E$2:$E$133,'Quarterly Information'!$S802,Exchange_Value))/1000,AB802*SUMIF(Lists!$E$2:$E$133,$I802,Exchange_Value)/1000),1)</f>
        <v>0</v>
      </c>
      <c r="BZ802" s="151">
        <f>ROUND(IF($I802="Other HFC Blend",(AC802*$L802*SUMIF(Lists!$E$2:$E$133,'Quarterly Information'!$K802,Exchange_Value)+AC802*$N802*SUMIF(Lists!$E$2:$E$133,'Quarterly Information'!$M802,Exchange_Value)+AC802*$P802*SUMIF(Lists!$E$2:$E$133,'Quarterly Information'!$O802,Exchange_Value)+AC802*$R802*SUMIF(Lists!$E$2:$E$133,'Quarterly Information'!$Q802,Exchange_Value)+AC802*$T802*SUMIF(Lists!$E$2:$E$133,'Quarterly Information'!$S802,Exchange_Value))/1000,AC802*SUMIF(Lists!$E$2:$E$133,$I802,Exchange_Value)/1000),1)</f>
        <v>0</v>
      </c>
      <c r="CA802" s="151">
        <f>ROUND(IF($I802="Other HFC Blend",(AD802*$L802*SUMIF(Lists!$E$2:$E$133,'Quarterly Information'!$K802,Exchange_Value)+AD802*$N802*SUMIF(Lists!$E$2:$E$133,'Quarterly Information'!$M802,Exchange_Value)+AD802*$P802*SUMIF(Lists!$E$2:$E$133,'Quarterly Information'!$O802,Exchange_Value)+AD802*$R802*SUMIF(Lists!$E$2:$E$133,'Quarterly Information'!$Q802,Exchange_Value)+AD802*$T802*SUMIF(Lists!$E$2:$E$133,'Quarterly Information'!$S802,Exchange_Value))/1000,AD802*SUMIF(Lists!$E$2:$E$133,$I802,Exchange_Value)/1000),1)</f>
        <v>0</v>
      </c>
      <c r="CB802" s="151">
        <f>ROUND(IF($I802="Other HFC Blend",(AE802*$L802*SUMIF(Lists!$E$2:$E$133,'Quarterly Information'!$K802,Exchange_Value)+AE802*$N802*SUMIF(Lists!$E$2:$E$133,'Quarterly Information'!$M802,Exchange_Value)+AE802*$P802*SUMIF(Lists!$E$2:$E$133,'Quarterly Information'!$O802,Exchange_Value)+AE802*$R802*SUMIF(Lists!$E$2:$E$133,'Quarterly Information'!$Q802,Exchange_Value)+AE802*$T802*SUMIF(Lists!$E$2:$E$133,'Quarterly Information'!$S802,Exchange_Value))/1000,AE802*SUMIF(Lists!$E$2:$E$133,$I802,Exchange_Value)/1000),1)</f>
        <v>0</v>
      </c>
      <c r="CC802" s="151">
        <f>ROUND(IF($I802="Other HFC Blend",(AF802*$L802*SUMIF(Lists!$E$2:$E$133,'Quarterly Information'!$K802,Exchange_Value)+AF802*$N802*SUMIF(Lists!$E$2:$E$133,'Quarterly Information'!$M802,Exchange_Value)+AF802*$P802*SUMIF(Lists!$E$2:$E$133,'Quarterly Information'!$O802,Exchange_Value)+AF802*$R802*SUMIF(Lists!$E$2:$E$133,'Quarterly Information'!$Q802,Exchange_Value)+AF802*$T802*SUMIF(Lists!$E$2:$E$133,'Quarterly Information'!$S802,Exchange_Value))/1000,AF802*SUMIF(Lists!$E$2:$E$133,$I802,Exchange_Value)/1000),1)</f>
        <v>0</v>
      </c>
    </row>
    <row r="803" spans="1:81" ht="14.1">
      <c r="A803" s="18">
        <v>761</v>
      </c>
      <c r="B803" s="46" t="str">
        <f t="shared" si="443"/>
        <v/>
      </c>
      <c r="C803" s="72"/>
      <c r="D803" s="47"/>
      <c r="E803" s="81"/>
      <c r="F803" s="48"/>
      <c r="G803" s="49"/>
      <c r="H803" s="50"/>
      <c r="I803" s="48"/>
      <c r="J803" s="104"/>
      <c r="K803" s="109"/>
      <c r="L803" s="51"/>
      <c r="M803" s="48"/>
      <c r="N803" s="51"/>
      <c r="O803" s="48"/>
      <c r="P803" s="51"/>
      <c r="Q803" s="69"/>
      <c r="R803" s="51"/>
      <c r="S803" s="69"/>
      <c r="T803" s="110"/>
      <c r="U803" s="107"/>
      <c r="V803" s="48"/>
      <c r="W803" s="52"/>
      <c r="X803" s="48"/>
      <c r="Y803" s="116"/>
      <c r="Z803" s="133"/>
      <c r="AA803" s="131"/>
      <c r="AB803" s="76"/>
      <c r="AC803" s="76"/>
      <c r="AD803" s="76"/>
      <c r="AE803" s="76"/>
      <c r="AF803" s="76"/>
      <c r="AG803" s="145"/>
      <c r="AH803"/>
      <c r="AI803" s="148">
        <f t="shared" si="407"/>
        <v>0</v>
      </c>
      <c r="AJ803" s="148">
        <f t="shared" si="408"/>
        <v>0</v>
      </c>
      <c r="AK803" s="148">
        <f t="shared" si="409"/>
        <v>0</v>
      </c>
      <c r="AL803" s="148">
        <f t="shared" si="410"/>
        <v>0</v>
      </c>
      <c r="AM803" s="148">
        <f t="shared" si="411"/>
        <v>0</v>
      </c>
      <c r="AN803" s="148">
        <f t="shared" si="412"/>
        <v>0</v>
      </c>
      <c r="AO803" s="150"/>
      <c r="AP803" s="149" t="e">
        <f t="shared" si="413"/>
        <v>#DIV/0!</v>
      </c>
      <c r="AQ803" s="149" t="e">
        <f t="shared" si="414"/>
        <v>#DIV/0!</v>
      </c>
      <c r="AR803" s="149" t="e">
        <f t="shared" si="415"/>
        <v>#DIV/0!</v>
      </c>
      <c r="AS803" s="149" t="e">
        <f t="shared" si="416"/>
        <v>#DIV/0!</v>
      </c>
      <c r="AT803" s="149" t="e">
        <f t="shared" si="417"/>
        <v>#DIV/0!</v>
      </c>
      <c r="AU803" s="148">
        <f t="shared" si="418"/>
        <v>0</v>
      </c>
      <c r="AV803" s="149" t="e">
        <f t="shared" si="419"/>
        <v>#DIV/0!</v>
      </c>
      <c r="AW803" s="149" t="e">
        <f t="shared" si="420"/>
        <v>#DIV/0!</v>
      </c>
      <c r="AX803" s="149" t="e">
        <f t="shared" si="421"/>
        <v>#DIV/0!</v>
      </c>
      <c r="AY803" s="149" t="e">
        <f t="shared" si="422"/>
        <v>#DIV/0!</v>
      </c>
      <c r="AZ803" s="149" t="e">
        <f t="shared" si="423"/>
        <v>#DIV/0!</v>
      </c>
      <c r="BA803" s="148">
        <f t="shared" si="424"/>
        <v>0</v>
      </c>
      <c r="BB803" s="149" t="e">
        <f t="shared" si="425"/>
        <v>#DIV/0!</v>
      </c>
      <c r="BC803" s="149" t="e">
        <f t="shared" si="426"/>
        <v>#DIV/0!</v>
      </c>
      <c r="BD803" s="149" t="e">
        <f t="shared" si="427"/>
        <v>#DIV/0!</v>
      </c>
      <c r="BE803" s="149" t="e">
        <f t="shared" si="428"/>
        <v>#DIV/0!</v>
      </c>
      <c r="BF803" s="149" t="e">
        <f t="shared" si="429"/>
        <v>#DIV/0!</v>
      </c>
      <c r="BG803" s="148">
        <f t="shared" si="430"/>
        <v>0</v>
      </c>
      <c r="BH803" s="149" t="e">
        <f t="shared" si="431"/>
        <v>#DIV/0!</v>
      </c>
      <c r="BI803" s="149" t="e">
        <f t="shared" si="432"/>
        <v>#DIV/0!</v>
      </c>
      <c r="BJ803" s="149" t="e">
        <f t="shared" si="433"/>
        <v>#DIV/0!</v>
      </c>
      <c r="BK803" s="149" t="e">
        <f t="shared" si="434"/>
        <v>#DIV/0!</v>
      </c>
      <c r="BL803" s="149" t="e">
        <f t="shared" si="435"/>
        <v>#DIV/0!</v>
      </c>
      <c r="BM803" s="148">
        <f t="shared" si="436"/>
        <v>0</v>
      </c>
      <c r="BN803" s="149" t="e">
        <f t="shared" si="437"/>
        <v>#DIV/0!</v>
      </c>
      <c r="BO803" s="149" t="e">
        <f t="shared" si="438"/>
        <v>#DIV/0!</v>
      </c>
      <c r="BP803" s="149" t="e">
        <f t="shared" si="439"/>
        <v>#DIV/0!</v>
      </c>
      <c r="BQ803" s="149" t="e">
        <f t="shared" si="440"/>
        <v>#DIV/0!</v>
      </c>
      <c r="BR803" s="149" t="e">
        <f t="shared" si="441"/>
        <v>#DIV/0!</v>
      </c>
      <c r="BS803" s="148">
        <f t="shared" si="442"/>
        <v>0</v>
      </c>
      <c r="BT803" s="150"/>
      <c r="BU803" s="150" t="e">
        <f>VLOOKUP(I803,Lists!$D$2:$D$19,1,FALSE)</f>
        <v>#N/A</v>
      </c>
      <c r="BV803" s="150" t="e">
        <f>VLOOKUP($I803,Blends!$B$2:$B$115,1,FALSE)</f>
        <v>#N/A</v>
      </c>
      <c r="BW803" s="150"/>
      <c r="BX803" s="151">
        <f>ROUND(IF($I803="Other HFC Blend",(AA803*$L803*SUMIF(Lists!$E$2:$E$133,'Quarterly Information'!$K803,Exchange_Value)+AA803*$N803*SUMIF(Lists!$E$2:$E$133,'Quarterly Information'!$M803,Exchange_Value)+AA803*$P803*SUMIF(Lists!$E$2:$E$133,'Quarterly Information'!$O803,Exchange_Value)+AA803*$R803*SUMIF(Lists!$E$2:$E$133,'Quarterly Information'!$Q803,Exchange_Value)+AA803*$T803*SUMIF(Lists!$E$2:$E$133,'Quarterly Information'!$S803,Exchange_Value))/1000,AA803*SUMIF(Lists!$E$2:$E$133,$I803,Exchange_Value)/1000),1)</f>
        <v>0</v>
      </c>
      <c r="BY803" s="151">
        <f>ROUND(IF($I803="Other HFC Blend",(AB803*$L803*SUMIF(Lists!$E$2:$E$133,'Quarterly Information'!$K803,Exchange_Value)+AB803*$N803*SUMIF(Lists!$E$2:$E$133,'Quarterly Information'!$M803,Exchange_Value)+AB803*$P803*SUMIF(Lists!$E$2:$E$133,'Quarterly Information'!$O803,Exchange_Value)+AB803*$R803*SUMIF(Lists!$E$2:$E$133,'Quarterly Information'!$Q803,Exchange_Value)+AB803*$T803*SUMIF(Lists!$E$2:$E$133,'Quarterly Information'!$S803,Exchange_Value))/1000,AB803*SUMIF(Lists!$E$2:$E$133,$I803,Exchange_Value)/1000),1)</f>
        <v>0</v>
      </c>
      <c r="BZ803" s="151">
        <f>ROUND(IF($I803="Other HFC Blend",(AC803*$L803*SUMIF(Lists!$E$2:$E$133,'Quarterly Information'!$K803,Exchange_Value)+AC803*$N803*SUMIF(Lists!$E$2:$E$133,'Quarterly Information'!$M803,Exchange_Value)+AC803*$P803*SUMIF(Lists!$E$2:$E$133,'Quarterly Information'!$O803,Exchange_Value)+AC803*$R803*SUMIF(Lists!$E$2:$E$133,'Quarterly Information'!$Q803,Exchange_Value)+AC803*$T803*SUMIF(Lists!$E$2:$E$133,'Quarterly Information'!$S803,Exchange_Value))/1000,AC803*SUMIF(Lists!$E$2:$E$133,$I803,Exchange_Value)/1000),1)</f>
        <v>0</v>
      </c>
      <c r="CA803" s="151">
        <f>ROUND(IF($I803="Other HFC Blend",(AD803*$L803*SUMIF(Lists!$E$2:$E$133,'Quarterly Information'!$K803,Exchange_Value)+AD803*$N803*SUMIF(Lists!$E$2:$E$133,'Quarterly Information'!$M803,Exchange_Value)+AD803*$P803*SUMIF(Lists!$E$2:$E$133,'Quarterly Information'!$O803,Exchange_Value)+AD803*$R803*SUMIF(Lists!$E$2:$E$133,'Quarterly Information'!$Q803,Exchange_Value)+AD803*$T803*SUMIF(Lists!$E$2:$E$133,'Quarterly Information'!$S803,Exchange_Value))/1000,AD803*SUMIF(Lists!$E$2:$E$133,$I803,Exchange_Value)/1000),1)</f>
        <v>0</v>
      </c>
      <c r="CB803" s="151">
        <f>ROUND(IF($I803="Other HFC Blend",(AE803*$L803*SUMIF(Lists!$E$2:$E$133,'Quarterly Information'!$K803,Exchange_Value)+AE803*$N803*SUMIF(Lists!$E$2:$E$133,'Quarterly Information'!$M803,Exchange_Value)+AE803*$P803*SUMIF(Lists!$E$2:$E$133,'Quarterly Information'!$O803,Exchange_Value)+AE803*$R803*SUMIF(Lists!$E$2:$E$133,'Quarterly Information'!$Q803,Exchange_Value)+AE803*$T803*SUMIF(Lists!$E$2:$E$133,'Quarterly Information'!$S803,Exchange_Value))/1000,AE803*SUMIF(Lists!$E$2:$E$133,$I803,Exchange_Value)/1000),1)</f>
        <v>0</v>
      </c>
      <c r="CC803" s="151">
        <f>ROUND(IF($I803="Other HFC Blend",(AF803*$L803*SUMIF(Lists!$E$2:$E$133,'Quarterly Information'!$K803,Exchange_Value)+AF803*$N803*SUMIF(Lists!$E$2:$E$133,'Quarterly Information'!$M803,Exchange_Value)+AF803*$P803*SUMIF(Lists!$E$2:$E$133,'Quarterly Information'!$O803,Exchange_Value)+AF803*$R803*SUMIF(Lists!$E$2:$E$133,'Quarterly Information'!$Q803,Exchange_Value)+AF803*$T803*SUMIF(Lists!$E$2:$E$133,'Quarterly Information'!$S803,Exchange_Value))/1000,AF803*SUMIF(Lists!$E$2:$E$133,$I803,Exchange_Value)/1000),1)</f>
        <v>0</v>
      </c>
    </row>
    <row r="804" spans="1:81" ht="14.1">
      <c r="A804" s="18">
        <v>762</v>
      </c>
      <c r="B804" s="46" t="str">
        <f t="shared" si="443"/>
        <v/>
      </c>
      <c r="C804" s="72"/>
      <c r="D804" s="47"/>
      <c r="E804" s="81"/>
      <c r="F804" s="48"/>
      <c r="G804" s="49"/>
      <c r="H804" s="50"/>
      <c r="I804" s="48"/>
      <c r="J804" s="104"/>
      <c r="K804" s="109"/>
      <c r="L804" s="51"/>
      <c r="M804" s="48"/>
      <c r="N804" s="51"/>
      <c r="O804" s="48"/>
      <c r="P804" s="51"/>
      <c r="Q804" s="69"/>
      <c r="R804" s="51"/>
      <c r="S804" s="69"/>
      <c r="T804" s="110"/>
      <c r="U804" s="107"/>
      <c r="V804" s="48"/>
      <c r="W804" s="52"/>
      <c r="X804" s="48"/>
      <c r="Y804" s="116"/>
      <c r="Z804" s="133"/>
      <c r="AA804" s="131"/>
      <c r="AB804" s="76"/>
      <c r="AC804" s="76"/>
      <c r="AD804" s="76"/>
      <c r="AE804" s="76"/>
      <c r="AF804" s="76"/>
      <c r="AG804" s="145"/>
      <c r="AH804"/>
      <c r="AI804" s="148">
        <f t="shared" si="407"/>
        <v>0</v>
      </c>
      <c r="AJ804" s="148">
        <f t="shared" si="408"/>
        <v>0</v>
      </c>
      <c r="AK804" s="148">
        <f t="shared" si="409"/>
        <v>0</v>
      </c>
      <c r="AL804" s="148">
        <f t="shared" si="410"/>
        <v>0</v>
      </c>
      <c r="AM804" s="148">
        <f t="shared" si="411"/>
        <v>0</v>
      </c>
      <c r="AN804" s="148">
        <f t="shared" si="412"/>
        <v>0</v>
      </c>
      <c r="AO804" s="150"/>
      <c r="AP804" s="149" t="e">
        <f t="shared" si="413"/>
        <v>#DIV/0!</v>
      </c>
      <c r="AQ804" s="149" t="e">
        <f t="shared" si="414"/>
        <v>#DIV/0!</v>
      </c>
      <c r="AR804" s="149" t="e">
        <f t="shared" si="415"/>
        <v>#DIV/0!</v>
      </c>
      <c r="AS804" s="149" t="e">
        <f t="shared" si="416"/>
        <v>#DIV/0!</v>
      </c>
      <c r="AT804" s="149" t="e">
        <f t="shared" si="417"/>
        <v>#DIV/0!</v>
      </c>
      <c r="AU804" s="148">
        <f t="shared" si="418"/>
        <v>0</v>
      </c>
      <c r="AV804" s="149" t="e">
        <f t="shared" si="419"/>
        <v>#DIV/0!</v>
      </c>
      <c r="AW804" s="149" t="e">
        <f t="shared" si="420"/>
        <v>#DIV/0!</v>
      </c>
      <c r="AX804" s="149" t="e">
        <f t="shared" si="421"/>
        <v>#DIV/0!</v>
      </c>
      <c r="AY804" s="149" t="e">
        <f t="shared" si="422"/>
        <v>#DIV/0!</v>
      </c>
      <c r="AZ804" s="149" t="e">
        <f t="shared" si="423"/>
        <v>#DIV/0!</v>
      </c>
      <c r="BA804" s="148">
        <f t="shared" si="424"/>
        <v>0</v>
      </c>
      <c r="BB804" s="149" t="e">
        <f t="shared" si="425"/>
        <v>#DIV/0!</v>
      </c>
      <c r="BC804" s="149" t="e">
        <f t="shared" si="426"/>
        <v>#DIV/0!</v>
      </c>
      <c r="BD804" s="149" t="e">
        <f t="shared" si="427"/>
        <v>#DIV/0!</v>
      </c>
      <c r="BE804" s="149" t="e">
        <f t="shared" si="428"/>
        <v>#DIV/0!</v>
      </c>
      <c r="BF804" s="149" t="e">
        <f t="shared" si="429"/>
        <v>#DIV/0!</v>
      </c>
      <c r="BG804" s="148">
        <f t="shared" si="430"/>
        <v>0</v>
      </c>
      <c r="BH804" s="149" t="e">
        <f t="shared" si="431"/>
        <v>#DIV/0!</v>
      </c>
      <c r="BI804" s="149" t="e">
        <f t="shared" si="432"/>
        <v>#DIV/0!</v>
      </c>
      <c r="BJ804" s="149" t="e">
        <f t="shared" si="433"/>
        <v>#DIV/0!</v>
      </c>
      <c r="BK804" s="149" t="e">
        <f t="shared" si="434"/>
        <v>#DIV/0!</v>
      </c>
      <c r="BL804" s="149" t="e">
        <f t="shared" si="435"/>
        <v>#DIV/0!</v>
      </c>
      <c r="BM804" s="148">
        <f t="shared" si="436"/>
        <v>0</v>
      </c>
      <c r="BN804" s="149" t="e">
        <f t="shared" si="437"/>
        <v>#DIV/0!</v>
      </c>
      <c r="BO804" s="149" t="e">
        <f t="shared" si="438"/>
        <v>#DIV/0!</v>
      </c>
      <c r="BP804" s="149" t="e">
        <f t="shared" si="439"/>
        <v>#DIV/0!</v>
      </c>
      <c r="BQ804" s="149" t="e">
        <f t="shared" si="440"/>
        <v>#DIV/0!</v>
      </c>
      <c r="BR804" s="149" t="e">
        <f t="shared" si="441"/>
        <v>#DIV/0!</v>
      </c>
      <c r="BS804" s="148">
        <f t="shared" si="442"/>
        <v>0</v>
      </c>
      <c r="BT804" s="150"/>
      <c r="BU804" s="150" t="e">
        <f>VLOOKUP(I804,Lists!$D$2:$D$19,1,FALSE)</f>
        <v>#N/A</v>
      </c>
      <c r="BV804" s="150" t="e">
        <f>VLOOKUP($I804,Blends!$B$2:$B$115,1,FALSE)</f>
        <v>#N/A</v>
      </c>
      <c r="BW804" s="150"/>
      <c r="BX804" s="151">
        <f>ROUND(IF($I804="Other HFC Blend",(AA804*$L804*SUMIF(Lists!$E$2:$E$133,'Quarterly Information'!$K804,Exchange_Value)+AA804*$N804*SUMIF(Lists!$E$2:$E$133,'Quarterly Information'!$M804,Exchange_Value)+AA804*$P804*SUMIF(Lists!$E$2:$E$133,'Quarterly Information'!$O804,Exchange_Value)+AA804*$R804*SUMIF(Lists!$E$2:$E$133,'Quarterly Information'!$Q804,Exchange_Value)+AA804*$T804*SUMIF(Lists!$E$2:$E$133,'Quarterly Information'!$S804,Exchange_Value))/1000,AA804*SUMIF(Lists!$E$2:$E$133,$I804,Exchange_Value)/1000),1)</f>
        <v>0</v>
      </c>
      <c r="BY804" s="151">
        <f>ROUND(IF($I804="Other HFC Blend",(AB804*$L804*SUMIF(Lists!$E$2:$E$133,'Quarterly Information'!$K804,Exchange_Value)+AB804*$N804*SUMIF(Lists!$E$2:$E$133,'Quarterly Information'!$M804,Exchange_Value)+AB804*$P804*SUMIF(Lists!$E$2:$E$133,'Quarterly Information'!$O804,Exchange_Value)+AB804*$R804*SUMIF(Lists!$E$2:$E$133,'Quarterly Information'!$Q804,Exchange_Value)+AB804*$T804*SUMIF(Lists!$E$2:$E$133,'Quarterly Information'!$S804,Exchange_Value))/1000,AB804*SUMIF(Lists!$E$2:$E$133,$I804,Exchange_Value)/1000),1)</f>
        <v>0</v>
      </c>
      <c r="BZ804" s="151">
        <f>ROUND(IF($I804="Other HFC Blend",(AC804*$L804*SUMIF(Lists!$E$2:$E$133,'Quarterly Information'!$K804,Exchange_Value)+AC804*$N804*SUMIF(Lists!$E$2:$E$133,'Quarterly Information'!$M804,Exchange_Value)+AC804*$P804*SUMIF(Lists!$E$2:$E$133,'Quarterly Information'!$O804,Exchange_Value)+AC804*$R804*SUMIF(Lists!$E$2:$E$133,'Quarterly Information'!$Q804,Exchange_Value)+AC804*$T804*SUMIF(Lists!$E$2:$E$133,'Quarterly Information'!$S804,Exchange_Value))/1000,AC804*SUMIF(Lists!$E$2:$E$133,$I804,Exchange_Value)/1000),1)</f>
        <v>0</v>
      </c>
      <c r="CA804" s="151">
        <f>ROUND(IF($I804="Other HFC Blend",(AD804*$L804*SUMIF(Lists!$E$2:$E$133,'Quarterly Information'!$K804,Exchange_Value)+AD804*$N804*SUMIF(Lists!$E$2:$E$133,'Quarterly Information'!$M804,Exchange_Value)+AD804*$P804*SUMIF(Lists!$E$2:$E$133,'Quarterly Information'!$O804,Exchange_Value)+AD804*$R804*SUMIF(Lists!$E$2:$E$133,'Quarterly Information'!$Q804,Exchange_Value)+AD804*$T804*SUMIF(Lists!$E$2:$E$133,'Quarterly Information'!$S804,Exchange_Value))/1000,AD804*SUMIF(Lists!$E$2:$E$133,$I804,Exchange_Value)/1000),1)</f>
        <v>0</v>
      </c>
      <c r="CB804" s="151">
        <f>ROUND(IF($I804="Other HFC Blend",(AE804*$L804*SUMIF(Lists!$E$2:$E$133,'Quarterly Information'!$K804,Exchange_Value)+AE804*$N804*SUMIF(Lists!$E$2:$E$133,'Quarterly Information'!$M804,Exchange_Value)+AE804*$P804*SUMIF(Lists!$E$2:$E$133,'Quarterly Information'!$O804,Exchange_Value)+AE804*$R804*SUMIF(Lists!$E$2:$E$133,'Quarterly Information'!$Q804,Exchange_Value)+AE804*$T804*SUMIF(Lists!$E$2:$E$133,'Quarterly Information'!$S804,Exchange_Value))/1000,AE804*SUMIF(Lists!$E$2:$E$133,$I804,Exchange_Value)/1000),1)</f>
        <v>0</v>
      </c>
      <c r="CC804" s="151">
        <f>ROUND(IF($I804="Other HFC Blend",(AF804*$L804*SUMIF(Lists!$E$2:$E$133,'Quarterly Information'!$K804,Exchange_Value)+AF804*$N804*SUMIF(Lists!$E$2:$E$133,'Quarterly Information'!$M804,Exchange_Value)+AF804*$P804*SUMIF(Lists!$E$2:$E$133,'Quarterly Information'!$O804,Exchange_Value)+AF804*$R804*SUMIF(Lists!$E$2:$E$133,'Quarterly Information'!$Q804,Exchange_Value)+AF804*$T804*SUMIF(Lists!$E$2:$E$133,'Quarterly Information'!$S804,Exchange_Value))/1000,AF804*SUMIF(Lists!$E$2:$E$133,$I804,Exchange_Value)/1000),1)</f>
        <v>0</v>
      </c>
    </row>
    <row r="805" spans="1:81" ht="14.1">
      <c r="A805" s="18">
        <v>763</v>
      </c>
      <c r="B805" s="46" t="str">
        <f t="shared" si="443"/>
        <v/>
      </c>
      <c r="C805" s="72"/>
      <c r="D805" s="47"/>
      <c r="E805" s="81"/>
      <c r="F805" s="48"/>
      <c r="G805" s="49"/>
      <c r="H805" s="50"/>
      <c r="I805" s="48"/>
      <c r="J805" s="104"/>
      <c r="K805" s="109"/>
      <c r="L805" s="51"/>
      <c r="M805" s="48"/>
      <c r="N805" s="51"/>
      <c r="O805" s="48"/>
      <c r="P805" s="51"/>
      <c r="Q805" s="69"/>
      <c r="R805" s="51"/>
      <c r="S805" s="69"/>
      <c r="T805" s="110"/>
      <c r="U805" s="107"/>
      <c r="V805" s="48"/>
      <c r="W805" s="52"/>
      <c r="X805" s="48"/>
      <c r="Y805" s="116"/>
      <c r="Z805" s="133"/>
      <c r="AA805" s="131"/>
      <c r="AB805" s="76"/>
      <c r="AC805" s="76"/>
      <c r="AD805" s="76"/>
      <c r="AE805" s="76"/>
      <c r="AF805" s="76"/>
      <c r="AG805" s="145"/>
      <c r="AH805"/>
      <c r="AI805" s="148">
        <f t="shared" si="407"/>
        <v>0</v>
      </c>
      <c r="AJ805" s="148">
        <f t="shared" si="408"/>
        <v>0</v>
      </c>
      <c r="AK805" s="148">
        <f t="shared" si="409"/>
        <v>0</v>
      </c>
      <c r="AL805" s="148">
        <f t="shared" si="410"/>
        <v>0</v>
      </c>
      <c r="AM805" s="148">
        <f t="shared" si="411"/>
        <v>0</v>
      </c>
      <c r="AN805" s="148">
        <f t="shared" si="412"/>
        <v>0</v>
      </c>
      <c r="AO805" s="150"/>
      <c r="AP805" s="149" t="e">
        <f t="shared" si="413"/>
        <v>#DIV/0!</v>
      </c>
      <c r="AQ805" s="149" t="e">
        <f t="shared" si="414"/>
        <v>#DIV/0!</v>
      </c>
      <c r="AR805" s="149" t="e">
        <f t="shared" si="415"/>
        <v>#DIV/0!</v>
      </c>
      <c r="AS805" s="149" t="e">
        <f t="shared" si="416"/>
        <v>#DIV/0!</v>
      </c>
      <c r="AT805" s="149" t="e">
        <f t="shared" si="417"/>
        <v>#DIV/0!</v>
      </c>
      <c r="AU805" s="148">
        <f t="shared" si="418"/>
        <v>0</v>
      </c>
      <c r="AV805" s="149" t="e">
        <f t="shared" si="419"/>
        <v>#DIV/0!</v>
      </c>
      <c r="AW805" s="149" t="e">
        <f t="shared" si="420"/>
        <v>#DIV/0!</v>
      </c>
      <c r="AX805" s="149" t="e">
        <f t="shared" si="421"/>
        <v>#DIV/0!</v>
      </c>
      <c r="AY805" s="149" t="e">
        <f t="shared" si="422"/>
        <v>#DIV/0!</v>
      </c>
      <c r="AZ805" s="149" t="e">
        <f t="shared" si="423"/>
        <v>#DIV/0!</v>
      </c>
      <c r="BA805" s="148">
        <f t="shared" si="424"/>
        <v>0</v>
      </c>
      <c r="BB805" s="149" t="e">
        <f t="shared" si="425"/>
        <v>#DIV/0!</v>
      </c>
      <c r="BC805" s="149" t="e">
        <f t="shared" si="426"/>
        <v>#DIV/0!</v>
      </c>
      <c r="BD805" s="149" t="e">
        <f t="shared" si="427"/>
        <v>#DIV/0!</v>
      </c>
      <c r="BE805" s="149" t="e">
        <f t="shared" si="428"/>
        <v>#DIV/0!</v>
      </c>
      <c r="BF805" s="149" t="e">
        <f t="shared" si="429"/>
        <v>#DIV/0!</v>
      </c>
      <c r="BG805" s="148">
        <f t="shared" si="430"/>
        <v>0</v>
      </c>
      <c r="BH805" s="149" t="e">
        <f t="shared" si="431"/>
        <v>#DIV/0!</v>
      </c>
      <c r="BI805" s="149" t="e">
        <f t="shared" si="432"/>
        <v>#DIV/0!</v>
      </c>
      <c r="BJ805" s="149" t="e">
        <f t="shared" si="433"/>
        <v>#DIV/0!</v>
      </c>
      <c r="BK805" s="149" t="e">
        <f t="shared" si="434"/>
        <v>#DIV/0!</v>
      </c>
      <c r="BL805" s="149" t="e">
        <f t="shared" si="435"/>
        <v>#DIV/0!</v>
      </c>
      <c r="BM805" s="148">
        <f t="shared" si="436"/>
        <v>0</v>
      </c>
      <c r="BN805" s="149" t="e">
        <f t="shared" si="437"/>
        <v>#DIV/0!</v>
      </c>
      <c r="BO805" s="149" t="e">
        <f t="shared" si="438"/>
        <v>#DIV/0!</v>
      </c>
      <c r="BP805" s="149" t="e">
        <f t="shared" si="439"/>
        <v>#DIV/0!</v>
      </c>
      <c r="BQ805" s="149" t="e">
        <f t="shared" si="440"/>
        <v>#DIV/0!</v>
      </c>
      <c r="BR805" s="149" t="e">
        <f t="shared" si="441"/>
        <v>#DIV/0!</v>
      </c>
      <c r="BS805" s="148">
        <f t="shared" si="442"/>
        <v>0</v>
      </c>
      <c r="BT805" s="150"/>
      <c r="BU805" s="150" t="e">
        <f>VLOOKUP(I805,Lists!$D$2:$D$19,1,FALSE)</f>
        <v>#N/A</v>
      </c>
      <c r="BV805" s="150" t="e">
        <f>VLOOKUP($I805,Blends!$B$2:$B$115,1,FALSE)</f>
        <v>#N/A</v>
      </c>
      <c r="BW805" s="150"/>
      <c r="BX805" s="151">
        <f>ROUND(IF($I805="Other HFC Blend",(AA805*$L805*SUMIF(Lists!$E$2:$E$133,'Quarterly Information'!$K805,Exchange_Value)+AA805*$N805*SUMIF(Lists!$E$2:$E$133,'Quarterly Information'!$M805,Exchange_Value)+AA805*$P805*SUMIF(Lists!$E$2:$E$133,'Quarterly Information'!$O805,Exchange_Value)+AA805*$R805*SUMIF(Lists!$E$2:$E$133,'Quarterly Information'!$Q805,Exchange_Value)+AA805*$T805*SUMIF(Lists!$E$2:$E$133,'Quarterly Information'!$S805,Exchange_Value))/1000,AA805*SUMIF(Lists!$E$2:$E$133,$I805,Exchange_Value)/1000),1)</f>
        <v>0</v>
      </c>
      <c r="BY805" s="151">
        <f>ROUND(IF($I805="Other HFC Blend",(AB805*$L805*SUMIF(Lists!$E$2:$E$133,'Quarterly Information'!$K805,Exchange_Value)+AB805*$N805*SUMIF(Lists!$E$2:$E$133,'Quarterly Information'!$M805,Exchange_Value)+AB805*$P805*SUMIF(Lists!$E$2:$E$133,'Quarterly Information'!$O805,Exchange_Value)+AB805*$R805*SUMIF(Lists!$E$2:$E$133,'Quarterly Information'!$Q805,Exchange_Value)+AB805*$T805*SUMIF(Lists!$E$2:$E$133,'Quarterly Information'!$S805,Exchange_Value))/1000,AB805*SUMIF(Lists!$E$2:$E$133,$I805,Exchange_Value)/1000),1)</f>
        <v>0</v>
      </c>
      <c r="BZ805" s="151">
        <f>ROUND(IF($I805="Other HFC Blend",(AC805*$L805*SUMIF(Lists!$E$2:$E$133,'Quarterly Information'!$K805,Exchange_Value)+AC805*$N805*SUMIF(Lists!$E$2:$E$133,'Quarterly Information'!$M805,Exchange_Value)+AC805*$P805*SUMIF(Lists!$E$2:$E$133,'Quarterly Information'!$O805,Exchange_Value)+AC805*$R805*SUMIF(Lists!$E$2:$E$133,'Quarterly Information'!$Q805,Exchange_Value)+AC805*$T805*SUMIF(Lists!$E$2:$E$133,'Quarterly Information'!$S805,Exchange_Value))/1000,AC805*SUMIF(Lists!$E$2:$E$133,$I805,Exchange_Value)/1000),1)</f>
        <v>0</v>
      </c>
      <c r="CA805" s="151">
        <f>ROUND(IF($I805="Other HFC Blend",(AD805*$L805*SUMIF(Lists!$E$2:$E$133,'Quarterly Information'!$K805,Exchange_Value)+AD805*$N805*SUMIF(Lists!$E$2:$E$133,'Quarterly Information'!$M805,Exchange_Value)+AD805*$P805*SUMIF(Lists!$E$2:$E$133,'Quarterly Information'!$O805,Exchange_Value)+AD805*$R805*SUMIF(Lists!$E$2:$E$133,'Quarterly Information'!$Q805,Exchange_Value)+AD805*$T805*SUMIF(Lists!$E$2:$E$133,'Quarterly Information'!$S805,Exchange_Value))/1000,AD805*SUMIF(Lists!$E$2:$E$133,$I805,Exchange_Value)/1000),1)</f>
        <v>0</v>
      </c>
      <c r="CB805" s="151">
        <f>ROUND(IF($I805="Other HFC Blend",(AE805*$L805*SUMIF(Lists!$E$2:$E$133,'Quarterly Information'!$K805,Exchange_Value)+AE805*$N805*SUMIF(Lists!$E$2:$E$133,'Quarterly Information'!$M805,Exchange_Value)+AE805*$P805*SUMIF(Lists!$E$2:$E$133,'Quarterly Information'!$O805,Exchange_Value)+AE805*$R805*SUMIF(Lists!$E$2:$E$133,'Quarterly Information'!$Q805,Exchange_Value)+AE805*$T805*SUMIF(Lists!$E$2:$E$133,'Quarterly Information'!$S805,Exchange_Value))/1000,AE805*SUMIF(Lists!$E$2:$E$133,$I805,Exchange_Value)/1000),1)</f>
        <v>0</v>
      </c>
      <c r="CC805" s="151">
        <f>ROUND(IF($I805="Other HFC Blend",(AF805*$L805*SUMIF(Lists!$E$2:$E$133,'Quarterly Information'!$K805,Exchange_Value)+AF805*$N805*SUMIF(Lists!$E$2:$E$133,'Quarterly Information'!$M805,Exchange_Value)+AF805*$P805*SUMIF(Lists!$E$2:$E$133,'Quarterly Information'!$O805,Exchange_Value)+AF805*$R805*SUMIF(Lists!$E$2:$E$133,'Quarterly Information'!$Q805,Exchange_Value)+AF805*$T805*SUMIF(Lists!$E$2:$E$133,'Quarterly Information'!$S805,Exchange_Value))/1000,AF805*SUMIF(Lists!$E$2:$E$133,$I805,Exchange_Value)/1000),1)</f>
        <v>0</v>
      </c>
    </row>
    <row r="806" spans="1:81" ht="14.1">
      <c r="A806" s="18">
        <v>764</v>
      </c>
      <c r="B806" s="46" t="str">
        <f t="shared" si="443"/>
        <v/>
      </c>
      <c r="C806" s="72"/>
      <c r="D806" s="47"/>
      <c r="E806" s="81"/>
      <c r="F806" s="48"/>
      <c r="G806" s="49"/>
      <c r="H806" s="50"/>
      <c r="I806" s="48"/>
      <c r="J806" s="104"/>
      <c r="K806" s="109"/>
      <c r="L806" s="51"/>
      <c r="M806" s="48"/>
      <c r="N806" s="51"/>
      <c r="O806" s="48"/>
      <c r="P806" s="51"/>
      <c r="Q806" s="69"/>
      <c r="R806" s="51"/>
      <c r="S806" s="69"/>
      <c r="T806" s="110"/>
      <c r="U806" s="107"/>
      <c r="V806" s="48"/>
      <c r="W806" s="52"/>
      <c r="X806" s="48"/>
      <c r="Y806" s="116"/>
      <c r="Z806" s="133"/>
      <c r="AA806" s="131"/>
      <c r="AB806" s="76"/>
      <c r="AC806" s="76"/>
      <c r="AD806" s="76"/>
      <c r="AE806" s="76"/>
      <c r="AF806" s="76"/>
      <c r="AG806" s="145"/>
      <c r="AH806"/>
      <c r="AI806" s="148">
        <f t="shared" si="407"/>
        <v>0</v>
      </c>
      <c r="AJ806" s="148">
        <f t="shared" si="408"/>
        <v>0</v>
      </c>
      <c r="AK806" s="148">
        <f t="shared" si="409"/>
        <v>0</v>
      </c>
      <c r="AL806" s="148">
        <f t="shared" si="410"/>
        <v>0</v>
      </c>
      <c r="AM806" s="148">
        <f t="shared" si="411"/>
        <v>0</v>
      </c>
      <c r="AN806" s="148">
        <f t="shared" si="412"/>
        <v>0</v>
      </c>
      <c r="AO806" s="150"/>
      <c r="AP806" s="149" t="e">
        <f t="shared" si="413"/>
        <v>#DIV/0!</v>
      </c>
      <c r="AQ806" s="149" t="e">
        <f t="shared" si="414"/>
        <v>#DIV/0!</v>
      </c>
      <c r="AR806" s="149" t="e">
        <f t="shared" si="415"/>
        <v>#DIV/0!</v>
      </c>
      <c r="AS806" s="149" t="e">
        <f t="shared" si="416"/>
        <v>#DIV/0!</v>
      </c>
      <c r="AT806" s="149" t="e">
        <f t="shared" si="417"/>
        <v>#DIV/0!</v>
      </c>
      <c r="AU806" s="148">
        <f t="shared" si="418"/>
        <v>0</v>
      </c>
      <c r="AV806" s="149" t="e">
        <f t="shared" si="419"/>
        <v>#DIV/0!</v>
      </c>
      <c r="AW806" s="149" t="e">
        <f t="shared" si="420"/>
        <v>#DIV/0!</v>
      </c>
      <c r="AX806" s="149" t="e">
        <f t="shared" si="421"/>
        <v>#DIV/0!</v>
      </c>
      <c r="AY806" s="149" t="e">
        <f t="shared" si="422"/>
        <v>#DIV/0!</v>
      </c>
      <c r="AZ806" s="149" t="e">
        <f t="shared" si="423"/>
        <v>#DIV/0!</v>
      </c>
      <c r="BA806" s="148">
        <f t="shared" si="424"/>
        <v>0</v>
      </c>
      <c r="BB806" s="149" t="e">
        <f t="shared" si="425"/>
        <v>#DIV/0!</v>
      </c>
      <c r="BC806" s="149" t="e">
        <f t="shared" si="426"/>
        <v>#DIV/0!</v>
      </c>
      <c r="BD806" s="149" t="e">
        <f t="shared" si="427"/>
        <v>#DIV/0!</v>
      </c>
      <c r="BE806" s="149" t="e">
        <f t="shared" si="428"/>
        <v>#DIV/0!</v>
      </c>
      <c r="BF806" s="149" t="e">
        <f t="shared" si="429"/>
        <v>#DIV/0!</v>
      </c>
      <c r="BG806" s="148">
        <f t="shared" si="430"/>
        <v>0</v>
      </c>
      <c r="BH806" s="149" t="e">
        <f t="shared" si="431"/>
        <v>#DIV/0!</v>
      </c>
      <c r="BI806" s="149" t="e">
        <f t="shared" si="432"/>
        <v>#DIV/0!</v>
      </c>
      <c r="BJ806" s="149" t="e">
        <f t="shared" si="433"/>
        <v>#DIV/0!</v>
      </c>
      <c r="BK806" s="149" t="e">
        <f t="shared" si="434"/>
        <v>#DIV/0!</v>
      </c>
      <c r="BL806" s="149" t="e">
        <f t="shared" si="435"/>
        <v>#DIV/0!</v>
      </c>
      <c r="BM806" s="148">
        <f t="shared" si="436"/>
        <v>0</v>
      </c>
      <c r="BN806" s="149" t="e">
        <f t="shared" si="437"/>
        <v>#DIV/0!</v>
      </c>
      <c r="BO806" s="149" t="e">
        <f t="shared" si="438"/>
        <v>#DIV/0!</v>
      </c>
      <c r="BP806" s="149" t="e">
        <f t="shared" si="439"/>
        <v>#DIV/0!</v>
      </c>
      <c r="BQ806" s="149" t="e">
        <f t="shared" si="440"/>
        <v>#DIV/0!</v>
      </c>
      <c r="BR806" s="149" t="e">
        <f t="shared" si="441"/>
        <v>#DIV/0!</v>
      </c>
      <c r="BS806" s="148">
        <f t="shared" si="442"/>
        <v>0</v>
      </c>
      <c r="BT806" s="150"/>
      <c r="BU806" s="150" t="e">
        <f>VLOOKUP(I806,Lists!$D$2:$D$19,1,FALSE)</f>
        <v>#N/A</v>
      </c>
      <c r="BV806" s="150" t="e">
        <f>VLOOKUP($I806,Blends!$B$2:$B$115,1,FALSE)</f>
        <v>#N/A</v>
      </c>
      <c r="BW806" s="150"/>
      <c r="BX806" s="151">
        <f>ROUND(IF($I806="Other HFC Blend",(AA806*$L806*SUMIF(Lists!$E$2:$E$133,'Quarterly Information'!$K806,Exchange_Value)+AA806*$N806*SUMIF(Lists!$E$2:$E$133,'Quarterly Information'!$M806,Exchange_Value)+AA806*$P806*SUMIF(Lists!$E$2:$E$133,'Quarterly Information'!$O806,Exchange_Value)+AA806*$R806*SUMIF(Lists!$E$2:$E$133,'Quarterly Information'!$Q806,Exchange_Value)+AA806*$T806*SUMIF(Lists!$E$2:$E$133,'Quarterly Information'!$S806,Exchange_Value))/1000,AA806*SUMIF(Lists!$E$2:$E$133,$I806,Exchange_Value)/1000),1)</f>
        <v>0</v>
      </c>
      <c r="BY806" s="151">
        <f>ROUND(IF($I806="Other HFC Blend",(AB806*$L806*SUMIF(Lists!$E$2:$E$133,'Quarterly Information'!$K806,Exchange_Value)+AB806*$N806*SUMIF(Lists!$E$2:$E$133,'Quarterly Information'!$M806,Exchange_Value)+AB806*$P806*SUMIF(Lists!$E$2:$E$133,'Quarterly Information'!$O806,Exchange_Value)+AB806*$R806*SUMIF(Lists!$E$2:$E$133,'Quarterly Information'!$Q806,Exchange_Value)+AB806*$T806*SUMIF(Lists!$E$2:$E$133,'Quarterly Information'!$S806,Exchange_Value))/1000,AB806*SUMIF(Lists!$E$2:$E$133,$I806,Exchange_Value)/1000),1)</f>
        <v>0</v>
      </c>
      <c r="BZ806" s="151">
        <f>ROUND(IF($I806="Other HFC Blend",(AC806*$L806*SUMIF(Lists!$E$2:$E$133,'Quarterly Information'!$K806,Exchange_Value)+AC806*$N806*SUMIF(Lists!$E$2:$E$133,'Quarterly Information'!$M806,Exchange_Value)+AC806*$P806*SUMIF(Lists!$E$2:$E$133,'Quarterly Information'!$O806,Exchange_Value)+AC806*$R806*SUMIF(Lists!$E$2:$E$133,'Quarterly Information'!$Q806,Exchange_Value)+AC806*$T806*SUMIF(Lists!$E$2:$E$133,'Quarterly Information'!$S806,Exchange_Value))/1000,AC806*SUMIF(Lists!$E$2:$E$133,$I806,Exchange_Value)/1000),1)</f>
        <v>0</v>
      </c>
      <c r="CA806" s="151">
        <f>ROUND(IF($I806="Other HFC Blend",(AD806*$L806*SUMIF(Lists!$E$2:$E$133,'Quarterly Information'!$K806,Exchange_Value)+AD806*$N806*SUMIF(Lists!$E$2:$E$133,'Quarterly Information'!$M806,Exchange_Value)+AD806*$P806*SUMIF(Lists!$E$2:$E$133,'Quarterly Information'!$O806,Exchange_Value)+AD806*$R806*SUMIF(Lists!$E$2:$E$133,'Quarterly Information'!$Q806,Exchange_Value)+AD806*$T806*SUMIF(Lists!$E$2:$E$133,'Quarterly Information'!$S806,Exchange_Value))/1000,AD806*SUMIF(Lists!$E$2:$E$133,$I806,Exchange_Value)/1000),1)</f>
        <v>0</v>
      </c>
      <c r="CB806" s="151">
        <f>ROUND(IF($I806="Other HFC Blend",(AE806*$L806*SUMIF(Lists!$E$2:$E$133,'Quarterly Information'!$K806,Exchange_Value)+AE806*$N806*SUMIF(Lists!$E$2:$E$133,'Quarterly Information'!$M806,Exchange_Value)+AE806*$P806*SUMIF(Lists!$E$2:$E$133,'Quarterly Information'!$O806,Exchange_Value)+AE806*$R806*SUMIF(Lists!$E$2:$E$133,'Quarterly Information'!$Q806,Exchange_Value)+AE806*$T806*SUMIF(Lists!$E$2:$E$133,'Quarterly Information'!$S806,Exchange_Value))/1000,AE806*SUMIF(Lists!$E$2:$E$133,$I806,Exchange_Value)/1000),1)</f>
        <v>0</v>
      </c>
      <c r="CC806" s="151">
        <f>ROUND(IF($I806="Other HFC Blend",(AF806*$L806*SUMIF(Lists!$E$2:$E$133,'Quarterly Information'!$K806,Exchange_Value)+AF806*$N806*SUMIF(Lists!$E$2:$E$133,'Quarterly Information'!$M806,Exchange_Value)+AF806*$P806*SUMIF(Lists!$E$2:$E$133,'Quarterly Information'!$O806,Exchange_Value)+AF806*$R806*SUMIF(Lists!$E$2:$E$133,'Quarterly Information'!$Q806,Exchange_Value)+AF806*$T806*SUMIF(Lists!$E$2:$E$133,'Quarterly Information'!$S806,Exchange_Value))/1000,AF806*SUMIF(Lists!$E$2:$E$133,$I806,Exchange_Value)/1000),1)</f>
        <v>0</v>
      </c>
    </row>
    <row r="807" spans="1:81" ht="14.1">
      <c r="A807" s="18">
        <v>765</v>
      </c>
      <c r="B807" s="46" t="str">
        <f t="shared" si="443"/>
        <v/>
      </c>
      <c r="C807" s="72"/>
      <c r="D807" s="47"/>
      <c r="E807" s="81"/>
      <c r="F807" s="48"/>
      <c r="G807" s="49"/>
      <c r="H807" s="50"/>
      <c r="I807" s="48"/>
      <c r="J807" s="104"/>
      <c r="K807" s="109"/>
      <c r="L807" s="51"/>
      <c r="M807" s="48"/>
      <c r="N807" s="51"/>
      <c r="O807" s="48"/>
      <c r="P807" s="51"/>
      <c r="Q807" s="69"/>
      <c r="R807" s="51"/>
      <c r="S807" s="69"/>
      <c r="T807" s="110"/>
      <c r="U807" s="107"/>
      <c r="V807" s="48"/>
      <c r="W807" s="52"/>
      <c r="X807" s="48"/>
      <c r="Y807" s="116"/>
      <c r="Z807" s="133"/>
      <c r="AA807" s="131"/>
      <c r="AB807" s="76"/>
      <c r="AC807" s="76"/>
      <c r="AD807" s="76"/>
      <c r="AE807" s="76"/>
      <c r="AF807" s="76"/>
      <c r="AG807" s="145"/>
      <c r="AH807"/>
      <c r="AI807" s="148">
        <f t="shared" si="407"/>
        <v>0</v>
      </c>
      <c r="AJ807" s="148">
        <f t="shared" si="408"/>
        <v>0</v>
      </c>
      <c r="AK807" s="148">
        <f t="shared" si="409"/>
        <v>0</v>
      </c>
      <c r="AL807" s="148">
        <f t="shared" si="410"/>
        <v>0</v>
      </c>
      <c r="AM807" s="148">
        <f t="shared" si="411"/>
        <v>0</v>
      </c>
      <c r="AN807" s="148">
        <f t="shared" si="412"/>
        <v>0</v>
      </c>
      <c r="AO807" s="150"/>
      <c r="AP807" s="149" t="e">
        <f t="shared" si="413"/>
        <v>#DIV/0!</v>
      </c>
      <c r="AQ807" s="149" t="e">
        <f t="shared" si="414"/>
        <v>#DIV/0!</v>
      </c>
      <c r="AR807" s="149" t="e">
        <f t="shared" si="415"/>
        <v>#DIV/0!</v>
      </c>
      <c r="AS807" s="149" t="e">
        <f t="shared" si="416"/>
        <v>#DIV/0!</v>
      </c>
      <c r="AT807" s="149" t="e">
        <f t="shared" si="417"/>
        <v>#DIV/0!</v>
      </c>
      <c r="AU807" s="148">
        <f t="shared" si="418"/>
        <v>0</v>
      </c>
      <c r="AV807" s="149" t="e">
        <f t="shared" si="419"/>
        <v>#DIV/0!</v>
      </c>
      <c r="AW807" s="149" t="e">
        <f t="shared" si="420"/>
        <v>#DIV/0!</v>
      </c>
      <c r="AX807" s="149" t="e">
        <f t="shared" si="421"/>
        <v>#DIV/0!</v>
      </c>
      <c r="AY807" s="149" t="e">
        <f t="shared" si="422"/>
        <v>#DIV/0!</v>
      </c>
      <c r="AZ807" s="149" t="e">
        <f t="shared" si="423"/>
        <v>#DIV/0!</v>
      </c>
      <c r="BA807" s="148">
        <f t="shared" si="424"/>
        <v>0</v>
      </c>
      <c r="BB807" s="149" t="e">
        <f t="shared" si="425"/>
        <v>#DIV/0!</v>
      </c>
      <c r="BC807" s="149" t="e">
        <f t="shared" si="426"/>
        <v>#DIV/0!</v>
      </c>
      <c r="BD807" s="149" t="e">
        <f t="shared" si="427"/>
        <v>#DIV/0!</v>
      </c>
      <c r="BE807" s="149" t="e">
        <f t="shared" si="428"/>
        <v>#DIV/0!</v>
      </c>
      <c r="BF807" s="149" t="e">
        <f t="shared" si="429"/>
        <v>#DIV/0!</v>
      </c>
      <c r="BG807" s="148">
        <f t="shared" si="430"/>
        <v>0</v>
      </c>
      <c r="BH807" s="149" t="e">
        <f t="shared" si="431"/>
        <v>#DIV/0!</v>
      </c>
      <c r="BI807" s="149" t="e">
        <f t="shared" si="432"/>
        <v>#DIV/0!</v>
      </c>
      <c r="BJ807" s="149" t="e">
        <f t="shared" si="433"/>
        <v>#DIV/0!</v>
      </c>
      <c r="BK807" s="149" t="e">
        <f t="shared" si="434"/>
        <v>#DIV/0!</v>
      </c>
      <c r="BL807" s="149" t="e">
        <f t="shared" si="435"/>
        <v>#DIV/0!</v>
      </c>
      <c r="BM807" s="148">
        <f t="shared" si="436"/>
        <v>0</v>
      </c>
      <c r="BN807" s="149" t="e">
        <f t="shared" si="437"/>
        <v>#DIV/0!</v>
      </c>
      <c r="BO807" s="149" t="e">
        <f t="shared" si="438"/>
        <v>#DIV/0!</v>
      </c>
      <c r="BP807" s="149" t="e">
        <f t="shared" si="439"/>
        <v>#DIV/0!</v>
      </c>
      <c r="BQ807" s="149" t="e">
        <f t="shared" si="440"/>
        <v>#DIV/0!</v>
      </c>
      <c r="BR807" s="149" t="e">
        <f t="shared" si="441"/>
        <v>#DIV/0!</v>
      </c>
      <c r="BS807" s="148">
        <f t="shared" si="442"/>
        <v>0</v>
      </c>
      <c r="BT807" s="150"/>
      <c r="BU807" s="150" t="e">
        <f>VLOOKUP(I807,Lists!$D$2:$D$19,1,FALSE)</f>
        <v>#N/A</v>
      </c>
      <c r="BV807" s="150" t="e">
        <f>VLOOKUP($I807,Blends!$B$2:$B$115,1,FALSE)</f>
        <v>#N/A</v>
      </c>
      <c r="BW807" s="150"/>
      <c r="BX807" s="151">
        <f>ROUND(IF($I807="Other HFC Blend",(AA807*$L807*SUMIF(Lists!$E$2:$E$133,'Quarterly Information'!$K807,Exchange_Value)+AA807*$N807*SUMIF(Lists!$E$2:$E$133,'Quarterly Information'!$M807,Exchange_Value)+AA807*$P807*SUMIF(Lists!$E$2:$E$133,'Quarterly Information'!$O807,Exchange_Value)+AA807*$R807*SUMIF(Lists!$E$2:$E$133,'Quarterly Information'!$Q807,Exchange_Value)+AA807*$T807*SUMIF(Lists!$E$2:$E$133,'Quarterly Information'!$S807,Exchange_Value))/1000,AA807*SUMIF(Lists!$E$2:$E$133,$I807,Exchange_Value)/1000),1)</f>
        <v>0</v>
      </c>
      <c r="BY807" s="151">
        <f>ROUND(IF($I807="Other HFC Blend",(AB807*$L807*SUMIF(Lists!$E$2:$E$133,'Quarterly Information'!$K807,Exchange_Value)+AB807*$N807*SUMIF(Lists!$E$2:$E$133,'Quarterly Information'!$M807,Exchange_Value)+AB807*$P807*SUMIF(Lists!$E$2:$E$133,'Quarterly Information'!$O807,Exchange_Value)+AB807*$R807*SUMIF(Lists!$E$2:$E$133,'Quarterly Information'!$Q807,Exchange_Value)+AB807*$T807*SUMIF(Lists!$E$2:$E$133,'Quarterly Information'!$S807,Exchange_Value))/1000,AB807*SUMIF(Lists!$E$2:$E$133,$I807,Exchange_Value)/1000),1)</f>
        <v>0</v>
      </c>
      <c r="BZ807" s="151">
        <f>ROUND(IF($I807="Other HFC Blend",(AC807*$L807*SUMIF(Lists!$E$2:$E$133,'Quarterly Information'!$K807,Exchange_Value)+AC807*$N807*SUMIF(Lists!$E$2:$E$133,'Quarterly Information'!$M807,Exchange_Value)+AC807*$P807*SUMIF(Lists!$E$2:$E$133,'Quarterly Information'!$O807,Exchange_Value)+AC807*$R807*SUMIF(Lists!$E$2:$E$133,'Quarterly Information'!$Q807,Exchange_Value)+AC807*$T807*SUMIF(Lists!$E$2:$E$133,'Quarterly Information'!$S807,Exchange_Value))/1000,AC807*SUMIF(Lists!$E$2:$E$133,$I807,Exchange_Value)/1000),1)</f>
        <v>0</v>
      </c>
      <c r="CA807" s="151">
        <f>ROUND(IF($I807="Other HFC Blend",(AD807*$L807*SUMIF(Lists!$E$2:$E$133,'Quarterly Information'!$K807,Exchange_Value)+AD807*$N807*SUMIF(Lists!$E$2:$E$133,'Quarterly Information'!$M807,Exchange_Value)+AD807*$P807*SUMIF(Lists!$E$2:$E$133,'Quarterly Information'!$O807,Exchange_Value)+AD807*$R807*SUMIF(Lists!$E$2:$E$133,'Quarterly Information'!$Q807,Exchange_Value)+AD807*$T807*SUMIF(Lists!$E$2:$E$133,'Quarterly Information'!$S807,Exchange_Value))/1000,AD807*SUMIF(Lists!$E$2:$E$133,$I807,Exchange_Value)/1000),1)</f>
        <v>0</v>
      </c>
      <c r="CB807" s="151">
        <f>ROUND(IF($I807="Other HFC Blend",(AE807*$L807*SUMIF(Lists!$E$2:$E$133,'Quarterly Information'!$K807,Exchange_Value)+AE807*$N807*SUMIF(Lists!$E$2:$E$133,'Quarterly Information'!$M807,Exchange_Value)+AE807*$P807*SUMIF(Lists!$E$2:$E$133,'Quarterly Information'!$O807,Exchange_Value)+AE807*$R807*SUMIF(Lists!$E$2:$E$133,'Quarterly Information'!$Q807,Exchange_Value)+AE807*$T807*SUMIF(Lists!$E$2:$E$133,'Quarterly Information'!$S807,Exchange_Value))/1000,AE807*SUMIF(Lists!$E$2:$E$133,$I807,Exchange_Value)/1000),1)</f>
        <v>0</v>
      </c>
      <c r="CC807" s="151">
        <f>ROUND(IF($I807="Other HFC Blend",(AF807*$L807*SUMIF(Lists!$E$2:$E$133,'Quarterly Information'!$K807,Exchange_Value)+AF807*$N807*SUMIF(Lists!$E$2:$E$133,'Quarterly Information'!$M807,Exchange_Value)+AF807*$P807*SUMIF(Lists!$E$2:$E$133,'Quarterly Information'!$O807,Exchange_Value)+AF807*$R807*SUMIF(Lists!$E$2:$E$133,'Quarterly Information'!$Q807,Exchange_Value)+AF807*$T807*SUMIF(Lists!$E$2:$E$133,'Quarterly Information'!$S807,Exchange_Value))/1000,AF807*SUMIF(Lists!$E$2:$E$133,$I807,Exchange_Value)/1000),1)</f>
        <v>0</v>
      </c>
    </row>
    <row r="808" spans="1:81" ht="14.1">
      <c r="A808" s="18">
        <v>766</v>
      </c>
      <c r="B808" s="46" t="str">
        <f t="shared" si="443"/>
        <v/>
      </c>
      <c r="C808" s="72"/>
      <c r="D808" s="47"/>
      <c r="E808" s="81"/>
      <c r="F808" s="48"/>
      <c r="G808" s="49"/>
      <c r="H808" s="50"/>
      <c r="I808" s="48"/>
      <c r="J808" s="104"/>
      <c r="K808" s="109"/>
      <c r="L808" s="51"/>
      <c r="M808" s="48"/>
      <c r="N808" s="51"/>
      <c r="O808" s="48"/>
      <c r="P808" s="51"/>
      <c r="Q808" s="69"/>
      <c r="R808" s="51"/>
      <c r="S808" s="69"/>
      <c r="T808" s="110"/>
      <c r="U808" s="107"/>
      <c r="V808" s="48"/>
      <c r="W808" s="52"/>
      <c r="X808" s="48"/>
      <c r="Y808" s="116"/>
      <c r="Z808" s="133"/>
      <c r="AA808" s="131"/>
      <c r="AB808" s="76"/>
      <c r="AC808" s="76"/>
      <c r="AD808" s="76"/>
      <c r="AE808" s="76"/>
      <c r="AF808" s="76"/>
      <c r="AG808" s="145"/>
      <c r="AH808"/>
      <c r="AI808" s="148">
        <f t="shared" si="407"/>
        <v>0</v>
      </c>
      <c r="AJ808" s="148">
        <f t="shared" si="408"/>
        <v>0</v>
      </c>
      <c r="AK808" s="148">
        <f t="shared" si="409"/>
        <v>0</v>
      </c>
      <c r="AL808" s="148">
        <f t="shared" si="410"/>
        <v>0</v>
      </c>
      <c r="AM808" s="148">
        <f t="shared" si="411"/>
        <v>0</v>
      </c>
      <c r="AN808" s="148">
        <f t="shared" si="412"/>
        <v>0</v>
      </c>
      <c r="AO808" s="150"/>
      <c r="AP808" s="149" t="e">
        <f t="shared" si="413"/>
        <v>#DIV/0!</v>
      </c>
      <c r="AQ808" s="149" t="e">
        <f t="shared" si="414"/>
        <v>#DIV/0!</v>
      </c>
      <c r="AR808" s="149" t="e">
        <f t="shared" si="415"/>
        <v>#DIV/0!</v>
      </c>
      <c r="AS808" s="149" t="e">
        <f t="shared" si="416"/>
        <v>#DIV/0!</v>
      </c>
      <c r="AT808" s="149" t="e">
        <f t="shared" si="417"/>
        <v>#DIV/0!</v>
      </c>
      <c r="AU808" s="148">
        <f t="shared" si="418"/>
        <v>0</v>
      </c>
      <c r="AV808" s="149" t="e">
        <f t="shared" si="419"/>
        <v>#DIV/0!</v>
      </c>
      <c r="AW808" s="149" t="e">
        <f t="shared" si="420"/>
        <v>#DIV/0!</v>
      </c>
      <c r="AX808" s="149" t="e">
        <f t="shared" si="421"/>
        <v>#DIV/0!</v>
      </c>
      <c r="AY808" s="149" t="e">
        <f t="shared" si="422"/>
        <v>#DIV/0!</v>
      </c>
      <c r="AZ808" s="149" t="e">
        <f t="shared" si="423"/>
        <v>#DIV/0!</v>
      </c>
      <c r="BA808" s="148">
        <f t="shared" si="424"/>
        <v>0</v>
      </c>
      <c r="BB808" s="149" t="e">
        <f t="shared" si="425"/>
        <v>#DIV/0!</v>
      </c>
      <c r="BC808" s="149" t="e">
        <f t="shared" si="426"/>
        <v>#DIV/0!</v>
      </c>
      <c r="BD808" s="149" t="e">
        <f t="shared" si="427"/>
        <v>#DIV/0!</v>
      </c>
      <c r="BE808" s="149" t="e">
        <f t="shared" si="428"/>
        <v>#DIV/0!</v>
      </c>
      <c r="BF808" s="149" t="e">
        <f t="shared" si="429"/>
        <v>#DIV/0!</v>
      </c>
      <c r="BG808" s="148">
        <f t="shared" si="430"/>
        <v>0</v>
      </c>
      <c r="BH808" s="149" t="e">
        <f t="shared" si="431"/>
        <v>#DIV/0!</v>
      </c>
      <c r="BI808" s="149" t="e">
        <f t="shared" si="432"/>
        <v>#DIV/0!</v>
      </c>
      <c r="BJ808" s="149" t="e">
        <f t="shared" si="433"/>
        <v>#DIV/0!</v>
      </c>
      <c r="BK808" s="149" t="e">
        <f t="shared" si="434"/>
        <v>#DIV/0!</v>
      </c>
      <c r="BL808" s="149" t="e">
        <f t="shared" si="435"/>
        <v>#DIV/0!</v>
      </c>
      <c r="BM808" s="148">
        <f t="shared" si="436"/>
        <v>0</v>
      </c>
      <c r="BN808" s="149" t="e">
        <f t="shared" si="437"/>
        <v>#DIV/0!</v>
      </c>
      <c r="BO808" s="149" t="e">
        <f t="shared" si="438"/>
        <v>#DIV/0!</v>
      </c>
      <c r="BP808" s="149" t="e">
        <f t="shared" si="439"/>
        <v>#DIV/0!</v>
      </c>
      <c r="BQ808" s="149" t="e">
        <f t="shared" si="440"/>
        <v>#DIV/0!</v>
      </c>
      <c r="BR808" s="149" t="e">
        <f t="shared" si="441"/>
        <v>#DIV/0!</v>
      </c>
      <c r="BS808" s="148">
        <f t="shared" si="442"/>
        <v>0</v>
      </c>
      <c r="BT808" s="150"/>
      <c r="BU808" s="150" t="e">
        <f>VLOOKUP(I808,Lists!$D$2:$D$19,1,FALSE)</f>
        <v>#N/A</v>
      </c>
      <c r="BV808" s="150" t="e">
        <f>VLOOKUP($I808,Blends!$B$2:$B$115,1,FALSE)</f>
        <v>#N/A</v>
      </c>
      <c r="BW808" s="150"/>
      <c r="BX808" s="151">
        <f>ROUND(IF($I808="Other HFC Blend",(AA808*$L808*SUMIF(Lists!$E$2:$E$133,'Quarterly Information'!$K808,Exchange_Value)+AA808*$N808*SUMIF(Lists!$E$2:$E$133,'Quarterly Information'!$M808,Exchange_Value)+AA808*$P808*SUMIF(Lists!$E$2:$E$133,'Quarterly Information'!$O808,Exchange_Value)+AA808*$R808*SUMIF(Lists!$E$2:$E$133,'Quarterly Information'!$Q808,Exchange_Value)+AA808*$T808*SUMIF(Lists!$E$2:$E$133,'Quarterly Information'!$S808,Exchange_Value))/1000,AA808*SUMIF(Lists!$E$2:$E$133,$I808,Exchange_Value)/1000),1)</f>
        <v>0</v>
      </c>
      <c r="BY808" s="151">
        <f>ROUND(IF($I808="Other HFC Blend",(AB808*$L808*SUMIF(Lists!$E$2:$E$133,'Quarterly Information'!$K808,Exchange_Value)+AB808*$N808*SUMIF(Lists!$E$2:$E$133,'Quarterly Information'!$M808,Exchange_Value)+AB808*$P808*SUMIF(Lists!$E$2:$E$133,'Quarterly Information'!$O808,Exchange_Value)+AB808*$R808*SUMIF(Lists!$E$2:$E$133,'Quarterly Information'!$Q808,Exchange_Value)+AB808*$T808*SUMIF(Lists!$E$2:$E$133,'Quarterly Information'!$S808,Exchange_Value))/1000,AB808*SUMIF(Lists!$E$2:$E$133,$I808,Exchange_Value)/1000),1)</f>
        <v>0</v>
      </c>
      <c r="BZ808" s="151">
        <f>ROUND(IF($I808="Other HFC Blend",(AC808*$L808*SUMIF(Lists!$E$2:$E$133,'Quarterly Information'!$K808,Exchange_Value)+AC808*$N808*SUMIF(Lists!$E$2:$E$133,'Quarterly Information'!$M808,Exchange_Value)+AC808*$P808*SUMIF(Lists!$E$2:$E$133,'Quarterly Information'!$O808,Exchange_Value)+AC808*$R808*SUMIF(Lists!$E$2:$E$133,'Quarterly Information'!$Q808,Exchange_Value)+AC808*$T808*SUMIF(Lists!$E$2:$E$133,'Quarterly Information'!$S808,Exchange_Value))/1000,AC808*SUMIF(Lists!$E$2:$E$133,$I808,Exchange_Value)/1000),1)</f>
        <v>0</v>
      </c>
      <c r="CA808" s="151">
        <f>ROUND(IF($I808="Other HFC Blend",(AD808*$L808*SUMIF(Lists!$E$2:$E$133,'Quarterly Information'!$K808,Exchange_Value)+AD808*$N808*SUMIF(Lists!$E$2:$E$133,'Quarterly Information'!$M808,Exchange_Value)+AD808*$P808*SUMIF(Lists!$E$2:$E$133,'Quarterly Information'!$O808,Exchange_Value)+AD808*$R808*SUMIF(Lists!$E$2:$E$133,'Quarterly Information'!$Q808,Exchange_Value)+AD808*$T808*SUMIF(Lists!$E$2:$E$133,'Quarterly Information'!$S808,Exchange_Value))/1000,AD808*SUMIF(Lists!$E$2:$E$133,$I808,Exchange_Value)/1000),1)</f>
        <v>0</v>
      </c>
      <c r="CB808" s="151">
        <f>ROUND(IF($I808="Other HFC Blend",(AE808*$L808*SUMIF(Lists!$E$2:$E$133,'Quarterly Information'!$K808,Exchange_Value)+AE808*$N808*SUMIF(Lists!$E$2:$E$133,'Quarterly Information'!$M808,Exchange_Value)+AE808*$P808*SUMIF(Lists!$E$2:$E$133,'Quarterly Information'!$O808,Exchange_Value)+AE808*$R808*SUMIF(Lists!$E$2:$E$133,'Quarterly Information'!$Q808,Exchange_Value)+AE808*$T808*SUMIF(Lists!$E$2:$E$133,'Quarterly Information'!$S808,Exchange_Value))/1000,AE808*SUMIF(Lists!$E$2:$E$133,$I808,Exchange_Value)/1000),1)</f>
        <v>0</v>
      </c>
      <c r="CC808" s="151">
        <f>ROUND(IF($I808="Other HFC Blend",(AF808*$L808*SUMIF(Lists!$E$2:$E$133,'Quarterly Information'!$K808,Exchange_Value)+AF808*$N808*SUMIF(Lists!$E$2:$E$133,'Quarterly Information'!$M808,Exchange_Value)+AF808*$P808*SUMIF(Lists!$E$2:$E$133,'Quarterly Information'!$O808,Exchange_Value)+AF808*$R808*SUMIF(Lists!$E$2:$E$133,'Quarterly Information'!$Q808,Exchange_Value)+AF808*$T808*SUMIF(Lists!$E$2:$E$133,'Quarterly Information'!$S808,Exchange_Value))/1000,AF808*SUMIF(Lists!$E$2:$E$133,$I808,Exchange_Value)/1000),1)</f>
        <v>0</v>
      </c>
    </row>
    <row r="809" spans="1:81" ht="14.1">
      <c r="A809" s="18">
        <v>767</v>
      </c>
      <c r="B809" s="46" t="str">
        <f t="shared" si="443"/>
        <v/>
      </c>
      <c r="C809" s="72"/>
      <c r="D809" s="47"/>
      <c r="E809" s="81"/>
      <c r="F809" s="48"/>
      <c r="G809" s="49"/>
      <c r="H809" s="50"/>
      <c r="I809" s="48"/>
      <c r="J809" s="104"/>
      <c r="K809" s="109"/>
      <c r="L809" s="51"/>
      <c r="M809" s="48"/>
      <c r="N809" s="51"/>
      <c r="O809" s="48"/>
      <c r="P809" s="51"/>
      <c r="Q809" s="69"/>
      <c r="R809" s="51"/>
      <c r="S809" s="69"/>
      <c r="T809" s="110"/>
      <c r="U809" s="107"/>
      <c r="V809" s="48"/>
      <c r="W809" s="52"/>
      <c r="X809" s="48"/>
      <c r="Y809" s="116"/>
      <c r="Z809" s="133"/>
      <c r="AA809" s="131"/>
      <c r="AB809" s="76"/>
      <c r="AC809" s="76"/>
      <c r="AD809" s="76"/>
      <c r="AE809" s="76"/>
      <c r="AF809" s="76"/>
      <c r="AG809" s="145"/>
      <c r="AH809"/>
      <c r="AI809" s="148">
        <f t="shared" si="407"/>
        <v>0</v>
      </c>
      <c r="AJ809" s="148">
        <f t="shared" si="408"/>
        <v>0</v>
      </c>
      <c r="AK809" s="148">
        <f t="shared" si="409"/>
        <v>0</v>
      </c>
      <c r="AL809" s="148">
        <f t="shared" si="410"/>
        <v>0</v>
      </c>
      <c r="AM809" s="148">
        <f t="shared" si="411"/>
        <v>0</v>
      </c>
      <c r="AN809" s="148">
        <f t="shared" si="412"/>
        <v>0</v>
      </c>
      <c r="AO809" s="150"/>
      <c r="AP809" s="149" t="e">
        <f t="shared" si="413"/>
        <v>#DIV/0!</v>
      </c>
      <c r="AQ809" s="149" t="e">
        <f t="shared" si="414"/>
        <v>#DIV/0!</v>
      </c>
      <c r="AR809" s="149" t="e">
        <f t="shared" si="415"/>
        <v>#DIV/0!</v>
      </c>
      <c r="AS809" s="149" t="e">
        <f t="shared" si="416"/>
        <v>#DIV/0!</v>
      </c>
      <c r="AT809" s="149" t="e">
        <f t="shared" si="417"/>
        <v>#DIV/0!</v>
      </c>
      <c r="AU809" s="148">
        <f t="shared" si="418"/>
        <v>0</v>
      </c>
      <c r="AV809" s="149" t="e">
        <f t="shared" si="419"/>
        <v>#DIV/0!</v>
      </c>
      <c r="AW809" s="149" t="e">
        <f t="shared" si="420"/>
        <v>#DIV/0!</v>
      </c>
      <c r="AX809" s="149" t="e">
        <f t="shared" si="421"/>
        <v>#DIV/0!</v>
      </c>
      <c r="AY809" s="149" t="e">
        <f t="shared" si="422"/>
        <v>#DIV/0!</v>
      </c>
      <c r="AZ809" s="149" t="e">
        <f t="shared" si="423"/>
        <v>#DIV/0!</v>
      </c>
      <c r="BA809" s="148">
        <f t="shared" si="424"/>
        <v>0</v>
      </c>
      <c r="BB809" s="149" t="e">
        <f t="shared" si="425"/>
        <v>#DIV/0!</v>
      </c>
      <c r="BC809" s="149" t="e">
        <f t="shared" si="426"/>
        <v>#DIV/0!</v>
      </c>
      <c r="BD809" s="149" t="e">
        <f t="shared" si="427"/>
        <v>#DIV/0!</v>
      </c>
      <c r="BE809" s="149" t="e">
        <f t="shared" si="428"/>
        <v>#DIV/0!</v>
      </c>
      <c r="BF809" s="149" t="e">
        <f t="shared" si="429"/>
        <v>#DIV/0!</v>
      </c>
      <c r="BG809" s="148">
        <f t="shared" si="430"/>
        <v>0</v>
      </c>
      <c r="BH809" s="149" t="e">
        <f t="shared" si="431"/>
        <v>#DIV/0!</v>
      </c>
      <c r="BI809" s="149" t="e">
        <f t="shared" si="432"/>
        <v>#DIV/0!</v>
      </c>
      <c r="BJ809" s="149" t="e">
        <f t="shared" si="433"/>
        <v>#DIV/0!</v>
      </c>
      <c r="BK809" s="149" t="e">
        <f t="shared" si="434"/>
        <v>#DIV/0!</v>
      </c>
      <c r="BL809" s="149" t="e">
        <f t="shared" si="435"/>
        <v>#DIV/0!</v>
      </c>
      <c r="BM809" s="148">
        <f t="shared" si="436"/>
        <v>0</v>
      </c>
      <c r="BN809" s="149" t="e">
        <f t="shared" si="437"/>
        <v>#DIV/0!</v>
      </c>
      <c r="BO809" s="149" t="e">
        <f t="shared" si="438"/>
        <v>#DIV/0!</v>
      </c>
      <c r="BP809" s="149" t="e">
        <f t="shared" si="439"/>
        <v>#DIV/0!</v>
      </c>
      <c r="BQ809" s="149" t="e">
        <f t="shared" si="440"/>
        <v>#DIV/0!</v>
      </c>
      <c r="BR809" s="149" t="e">
        <f t="shared" si="441"/>
        <v>#DIV/0!</v>
      </c>
      <c r="BS809" s="148">
        <f t="shared" si="442"/>
        <v>0</v>
      </c>
      <c r="BT809" s="150"/>
      <c r="BU809" s="150" t="e">
        <f>VLOOKUP(I809,Lists!$D$2:$D$19,1,FALSE)</f>
        <v>#N/A</v>
      </c>
      <c r="BV809" s="150" t="e">
        <f>VLOOKUP($I809,Blends!$B$2:$B$115,1,FALSE)</f>
        <v>#N/A</v>
      </c>
      <c r="BW809" s="150"/>
      <c r="BX809" s="151">
        <f>ROUND(IF($I809="Other HFC Blend",(AA809*$L809*SUMIF(Lists!$E$2:$E$133,'Quarterly Information'!$K809,Exchange_Value)+AA809*$N809*SUMIF(Lists!$E$2:$E$133,'Quarterly Information'!$M809,Exchange_Value)+AA809*$P809*SUMIF(Lists!$E$2:$E$133,'Quarterly Information'!$O809,Exchange_Value)+AA809*$R809*SUMIF(Lists!$E$2:$E$133,'Quarterly Information'!$Q809,Exchange_Value)+AA809*$T809*SUMIF(Lists!$E$2:$E$133,'Quarterly Information'!$S809,Exchange_Value))/1000,AA809*SUMIF(Lists!$E$2:$E$133,$I809,Exchange_Value)/1000),1)</f>
        <v>0</v>
      </c>
      <c r="BY809" s="151">
        <f>ROUND(IF($I809="Other HFC Blend",(AB809*$L809*SUMIF(Lists!$E$2:$E$133,'Quarterly Information'!$K809,Exchange_Value)+AB809*$N809*SUMIF(Lists!$E$2:$E$133,'Quarterly Information'!$M809,Exchange_Value)+AB809*$P809*SUMIF(Lists!$E$2:$E$133,'Quarterly Information'!$O809,Exchange_Value)+AB809*$R809*SUMIF(Lists!$E$2:$E$133,'Quarterly Information'!$Q809,Exchange_Value)+AB809*$T809*SUMIF(Lists!$E$2:$E$133,'Quarterly Information'!$S809,Exchange_Value))/1000,AB809*SUMIF(Lists!$E$2:$E$133,$I809,Exchange_Value)/1000),1)</f>
        <v>0</v>
      </c>
      <c r="BZ809" s="151">
        <f>ROUND(IF($I809="Other HFC Blend",(AC809*$L809*SUMIF(Lists!$E$2:$E$133,'Quarterly Information'!$K809,Exchange_Value)+AC809*$N809*SUMIF(Lists!$E$2:$E$133,'Quarterly Information'!$M809,Exchange_Value)+AC809*$P809*SUMIF(Lists!$E$2:$E$133,'Quarterly Information'!$O809,Exchange_Value)+AC809*$R809*SUMIF(Lists!$E$2:$E$133,'Quarterly Information'!$Q809,Exchange_Value)+AC809*$T809*SUMIF(Lists!$E$2:$E$133,'Quarterly Information'!$S809,Exchange_Value))/1000,AC809*SUMIF(Lists!$E$2:$E$133,$I809,Exchange_Value)/1000),1)</f>
        <v>0</v>
      </c>
      <c r="CA809" s="151">
        <f>ROUND(IF($I809="Other HFC Blend",(AD809*$L809*SUMIF(Lists!$E$2:$E$133,'Quarterly Information'!$K809,Exchange_Value)+AD809*$N809*SUMIF(Lists!$E$2:$E$133,'Quarterly Information'!$M809,Exchange_Value)+AD809*$P809*SUMIF(Lists!$E$2:$E$133,'Quarterly Information'!$O809,Exchange_Value)+AD809*$R809*SUMIF(Lists!$E$2:$E$133,'Quarterly Information'!$Q809,Exchange_Value)+AD809*$T809*SUMIF(Lists!$E$2:$E$133,'Quarterly Information'!$S809,Exchange_Value))/1000,AD809*SUMIF(Lists!$E$2:$E$133,$I809,Exchange_Value)/1000),1)</f>
        <v>0</v>
      </c>
      <c r="CB809" s="151">
        <f>ROUND(IF($I809="Other HFC Blend",(AE809*$L809*SUMIF(Lists!$E$2:$E$133,'Quarterly Information'!$K809,Exchange_Value)+AE809*$N809*SUMIF(Lists!$E$2:$E$133,'Quarterly Information'!$M809,Exchange_Value)+AE809*$P809*SUMIF(Lists!$E$2:$E$133,'Quarterly Information'!$O809,Exchange_Value)+AE809*$R809*SUMIF(Lists!$E$2:$E$133,'Quarterly Information'!$Q809,Exchange_Value)+AE809*$T809*SUMIF(Lists!$E$2:$E$133,'Quarterly Information'!$S809,Exchange_Value))/1000,AE809*SUMIF(Lists!$E$2:$E$133,$I809,Exchange_Value)/1000),1)</f>
        <v>0</v>
      </c>
      <c r="CC809" s="151">
        <f>ROUND(IF($I809="Other HFC Blend",(AF809*$L809*SUMIF(Lists!$E$2:$E$133,'Quarterly Information'!$K809,Exchange_Value)+AF809*$N809*SUMIF(Lists!$E$2:$E$133,'Quarterly Information'!$M809,Exchange_Value)+AF809*$P809*SUMIF(Lists!$E$2:$E$133,'Quarterly Information'!$O809,Exchange_Value)+AF809*$R809*SUMIF(Lists!$E$2:$E$133,'Quarterly Information'!$Q809,Exchange_Value)+AF809*$T809*SUMIF(Lists!$E$2:$E$133,'Quarterly Information'!$S809,Exchange_Value))/1000,AF809*SUMIF(Lists!$E$2:$E$133,$I809,Exchange_Value)/1000),1)</f>
        <v>0</v>
      </c>
    </row>
    <row r="810" spans="1:81" ht="14.1">
      <c r="A810" s="18">
        <v>768</v>
      </c>
      <c r="B810" s="46" t="str">
        <f t="shared" si="443"/>
        <v/>
      </c>
      <c r="C810" s="72"/>
      <c r="D810" s="47"/>
      <c r="E810" s="81"/>
      <c r="F810" s="48"/>
      <c r="G810" s="49"/>
      <c r="H810" s="50"/>
      <c r="I810" s="48"/>
      <c r="J810" s="104"/>
      <c r="K810" s="109"/>
      <c r="L810" s="51"/>
      <c r="M810" s="48"/>
      <c r="N810" s="51"/>
      <c r="O810" s="48"/>
      <c r="P810" s="51"/>
      <c r="Q810" s="69"/>
      <c r="R810" s="51"/>
      <c r="S810" s="69"/>
      <c r="T810" s="110"/>
      <c r="U810" s="107"/>
      <c r="V810" s="48"/>
      <c r="W810" s="52"/>
      <c r="X810" s="48"/>
      <c r="Y810" s="116"/>
      <c r="Z810" s="133"/>
      <c r="AA810" s="131"/>
      <c r="AB810" s="76"/>
      <c r="AC810" s="76"/>
      <c r="AD810" s="76"/>
      <c r="AE810" s="76"/>
      <c r="AF810" s="76"/>
      <c r="AG810" s="145"/>
      <c r="AH810"/>
      <c r="AI810" s="148">
        <f t="shared" si="407"/>
        <v>0</v>
      </c>
      <c r="AJ810" s="148">
        <f t="shared" si="408"/>
        <v>0</v>
      </c>
      <c r="AK810" s="148">
        <f t="shared" si="409"/>
        <v>0</v>
      </c>
      <c r="AL810" s="148">
        <f t="shared" si="410"/>
        <v>0</v>
      </c>
      <c r="AM810" s="148">
        <f t="shared" si="411"/>
        <v>0</v>
      </c>
      <c r="AN810" s="148">
        <f t="shared" si="412"/>
        <v>0</v>
      </c>
      <c r="AO810" s="150"/>
      <c r="AP810" s="149" t="e">
        <f t="shared" si="413"/>
        <v>#DIV/0!</v>
      </c>
      <c r="AQ810" s="149" t="e">
        <f t="shared" si="414"/>
        <v>#DIV/0!</v>
      </c>
      <c r="AR810" s="149" t="e">
        <f t="shared" si="415"/>
        <v>#DIV/0!</v>
      </c>
      <c r="AS810" s="149" t="e">
        <f t="shared" si="416"/>
        <v>#DIV/0!</v>
      </c>
      <c r="AT810" s="149" t="e">
        <f t="shared" si="417"/>
        <v>#DIV/0!</v>
      </c>
      <c r="AU810" s="148">
        <f t="shared" si="418"/>
        <v>0</v>
      </c>
      <c r="AV810" s="149" t="e">
        <f t="shared" si="419"/>
        <v>#DIV/0!</v>
      </c>
      <c r="AW810" s="149" t="e">
        <f t="shared" si="420"/>
        <v>#DIV/0!</v>
      </c>
      <c r="AX810" s="149" t="e">
        <f t="shared" si="421"/>
        <v>#DIV/0!</v>
      </c>
      <c r="AY810" s="149" t="e">
        <f t="shared" si="422"/>
        <v>#DIV/0!</v>
      </c>
      <c r="AZ810" s="149" t="e">
        <f t="shared" si="423"/>
        <v>#DIV/0!</v>
      </c>
      <c r="BA810" s="148">
        <f t="shared" si="424"/>
        <v>0</v>
      </c>
      <c r="BB810" s="149" t="e">
        <f t="shared" si="425"/>
        <v>#DIV/0!</v>
      </c>
      <c r="BC810" s="149" t="e">
        <f t="shared" si="426"/>
        <v>#DIV/0!</v>
      </c>
      <c r="BD810" s="149" t="e">
        <f t="shared" si="427"/>
        <v>#DIV/0!</v>
      </c>
      <c r="BE810" s="149" t="e">
        <f t="shared" si="428"/>
        <v>#DIV/0!</v>
      </c>
      <c r="BF810" s="149" t="e">
        <f t="shared" si="429"/>
        <v>#DIV/0!</v>
      </c>
      <c r="BG810" s="148">
        <f t="shared" si="430"/>
        <v>0</v>
      </c>
      <c r="BH810" s="149" t="e">
        <f t="shared" si="431"/>
        <v>#DIV/0!</v>
      </c>
      <c r="BI810" s="149" t="e">
        <f t="shared" si="432"/>
        <v>#DIV/0!</v>
      </c>
      <c r="BJ810" s="149" t="e">
        <f t="shared" si="433"/>
        <v>#DIV/0!</v>
      </c>
      <c r="BK810" s="149" t="e">
        <f t="shared" si="434"/>
        <v>#DIV/0!</v>
      </c>
      <c r="BL810" s="149" t="e">
        <f t="shared" si="435"/>
        <v>#DIV/0!</v>
      </c>
      <c r="BM810" s="148">
        <f t="shared" si="436"/>
        <v>0</v>
      </c>
      <c r="BN810" s="149" t="e">
        <f t="shared" si="437"/>
        <v>#DIV/0!</v>
      </c>
      <c r="BO810" s="149" t="e">
        <f t="shared" si="438"/>
        <v>#DIV/0!</v>
      </c>
      <c r="BP810" s="149" t="e">
        <f t="shared" si="439"/>
        <v>#DIV/0!</v>
      </c>
      <c r="BQ810" s="149" t="e">
        <f t="shared" si="440"/>
        <v>#DIV/0!</v>
      </c>
      <c r="BR810" s="149" t="e">
        <f t="shared" si="441"/>
        <v>#DIV/0!</v>
      </c>
      <c r="BS810" s="148">
        <f t="shared" si="442"/>
        <v>0</v>
      </c>
      <c r="BT810" s="150"/>
      <c r="BU810" s="150" t="e">
        <f>VLOOKUP(I810,Lists!$D$2:$D$19,1,FALSE)</f>
        <v>#N/A</v>
      </c>
      <c r="BV810" s="150" t="e">
        <f>VLOOKUP($I810,Blends!$B$2:$B$115,1,FALSE)</f>
        <v>#N/A</v>
      </c>
      <c r="BW810" s="150"/>
      <c r="BX810" s="151">
        <f>ROUND(IF($I810="Other HFC Blend",(AA810*$L810*SUMIF(Lists!$E$2:$E$133,'Quarterly Information'!$K810,Exchange_Value)+AA810*$N810*SUMIF(Lists!$E$2:$E$133,'Quarterly Information'!$M810,Exchange_Value)+AA810*$P810*SUMIF(Lists!$E$2:$E$133,'Quarterly Information'!$O810,Exchange_Value)+AA810*$R810*SUMIF(Lists!$E$2:$E$133,'Quarterly Information'!$Q810,Exchange_Value)+AA810*$T810*SUMIF(Lists!$E$2:$E$133,'Quarterly Information'!$S810,Exchange_Value))/1000,AA810*SUMIF(Lists!$E$2:$E$133,$I810,Exchange_Value)/1000),1)</f>
        <v>0</v>
      </c>
      <c r="BY810" s="151">
        <f>ROUND(IF($I810="Other HFC Blend",(AB810*$L810*SUMIF(Lists!$E$2:$E$133,'Quarterly Information'!$K810,Exchange_Value)+AB810*$N810*SUMIF(Lists!$E$2:$E$133,'Quarterly Information'!$M810,Exchange_Value)+AB810*$P810*SUMIF(Lists!$E$2:$E$133,'Quarterly Information'!$O810,Exchange_Value)+AB810*$R810*SUMIF(Lists!$E$2:$E$133,'Quarterly Information'!$Q810,Exchange_Value)+AB810*$T810*SUMIF(Lists!$E$2:$E$133,'Quarterly Information'!$S810,Exchange_Value))/1000,AB810*SUMIF(Lists!$E$2:$E$133,$I810,Exchange_Value)/1000),1)</f>
        <v>0</v>
      </c>
      <c r="BZ810" s="151">
        <f>ROUND(IF($I810="Other HFC Blend",(AC810*$L810*SUMIF(Lists!$E$2:$E$133,'Quarterly Information'!$K810,Exchange_Value)+AC810*$N810*SUMIF(Lists!$E$2:$E$133,'Quarterly Information'!$M810,Exchange_Value)+AC810*$P810*SUMIF(Lists!$E$2:$E$133,'Quarterly Information'!$O810,Exchange_Value)+AC810*$R810*SUMIF(Lists!$E$2:$E$133,'Quarterly Information'!$Q810,Exchange_Value)+AC810*$T810*SUMIF(Lists!$E$2:$E$133,'Quarterly Information'!$S810,Exchange_Value))/1000,AC810*SUMIF(Lists!$E$2:$E$133,$I810,Exchange_Value)/1000),1)</f>
        <v>0</v>
      </c>
      <c r="CA810" s="151">
        <f>ROUND(IF($I810="Other HFC Blend",(AD810*$L810*SUMIF(Lists!$E$2:$E$133,'Quarterly Information'!$K810,Exchange_Value)+AD810*$N810*SUMIF(Lists!$E$2:$E$133,'Quarterly Information'!$M810,Exchange_Value)+AD810*$P810*SUMIF(Lists!$E$2:$E$133,'Quarterly Information'!$O810,Exchange_Value)+AD810*$R810*SUMIF(Lists!$E$2:$E$133,'Quarterly Information'!$Q810,Exchange_Value)+AD810*$T810*SUMIF(Lists!$E$2:$E$133,'Quarterly Information'!$S810,Exchange_Value))/1000,AD810*SUMIF(Lists!$E$2:$E$133,$I810,Exchange_Value)/1000),1)</f>
        <v>0</v>
      </c>
      <c r="CB810" s="151">
        <f>ROUND(IF($I810="Other HFC Blend",(AE810*$L810*SUMIF(Lists!$E$2:$E$133,'Quarterly Information'!$K810,Exchange_Value)+AE810*$N810*SUMIF(Lists!$E$2:$E$133,'Quarterly Information'!$M810,Exchange_Value)+AE810*$P810*SUMIF(Lists!$E$2:$E$133,'Quarterly Information'!$O810,Exchange_Value)+AE810*$R810*SUMIF(Lists!$E$2:$E$133,'Quarterly Information'!$Q810,Exchange_Value)+AE810*$T810*SUMIF(Lists!$E$2:$E$133,'Quarterly Information'!$S810,Exchange_Value))/1000,AE810*SUMIF(Lists!$E$2:$E$133,$I810,Exchange_Value)/1000),1)</f>
        <v>0</v>
      </c>
      <c r="CC810" s="151">
        <f>ROUND(IF($I810="Other HFC Blend",(AF810*$L810*SUMIF(Lists!$E$2:$E$133,'Quarterly Information'!$K810,Exchange_Value)+AF810*$N810*SUMIF(Lists!$E$2:$E$133,'Quarterly Information'!$M810,Exchange_Value)+AF810*$P810*SUMIF(Lists!$E$2:$E$133,'Quarterly Information'!$O810,Exchange_Value)+AF810*$R810*SUMIF(Lists!$E$2:$E$133,'Quarterly Information'!$Q810,Exchange_Value)+AF810*$T810*SUMIF(Lists!$E$2:$E$133,'Quarterly Information'!$S810,Exchange_Value))/1000,AF810*SUMIF(Lists!$E$2:$E$133,$I810,Exchange_Value)/1000),1)</f>
        <v>0</v>
      </c>
    </row>
    <row r="811" spans="1:81" ht="14.1">
      <c r="A811" s="18">
        <v>769</v>
      </c>
      <c r="B811" s="46" t="str">
        <f t="shared" si="443"/>
        <v/>
      </c>
      <c r="C811" s="72"/>
      <c r="D811" s="47"/>
      <c r="E811" s="81"/>
      <c r="F811" s="48"/>
      <c r="G811" s="49"/>
      <c r="H811" s="50"/>
      <c r="I811" s="48"/>
      <c r="J811" s="104"/>
      <c r="K811" s="109"/>
      <c r="L811" s="51"/>
      <c r="M811" s="48"/>
      <c r="N811" s="51"/>
      <c r="O811" s="48"/>
      <c r="P811" s="51"/>
      <c r="Q811" s="69"/>
      <c r="R811" s="51"/>
      <c r="S811" s="69"/>
      <c r="T811" s="110"/>
      <c r="U811" s="107"/>
      <c r="V811" s="48"/>
      <c r="W811" s="52"/>
      <c r="X811" s="48"/>
      <c r="Y811" s="116"/>
      <c r="Z811" s="133"/>
      <c r="AA811" s="131"/>
      <c r="AB811" s="76"/>
      <c r="AC811" s="76"/>
      <c r="AD811" s="76"/>
      <c r="AE811" s="76"/>
      <c r="AF811" s="76"/>
      <c r="AG811" s="145"/>
      <c r="AH811"/>
      <c r="AI811" s="148">
        <f t="shared" ref="AI811:AI874" si="444">L811*J811</f>
        <v>0</v>
      </c>
      <c r="AJ811" s="148">
        <f t="shared" ref="AJ811:AJ874" si="445">N811*J811</f>
        <v>0</v>
      </c>
      <c r="AK811" s="148">
        <f t="shared" ref="AK811:AK874" si="446">P811*J811</f>
        <v>0</v>
      </c>
      <c r="AL811" s="148">
        <f t="shared" ref="AL811:AL874" si="447">R811*J811</f>
        <v>0</v>
      </c>
      <c r="AM811" s="148">
        <f t="shared" ref="AM811:AM874" si="448">T811*J811</f>
        <v>0</v>
      </c>
      <c r="AN811" s="148">
        <f t="shared" ref="AN811:AN874" si="449">IF(F811="No",J811,0)</f>
        <v>0</v>
      </c>
      <c r="AO811" s="150"/>
      <c r="AP811" s="149" t="e">
        <f t="shared" ref="AP811:AP874" si="450">(J811*L811)*(AA811/J811)</f>
        <v>#DIV/0!</v>
      </c>
      <c r="AQ811" s="149" t="e">
        <f t="shared" ref="AQ811:AQ874" si="451">(J811*N811)*(AA811/J811)</f>
        <v>#DIV/0!</v>
      </c>
      <c r="AR811" s="149" t="e">
        <f t="shared" ref="AR811:AR874" si="452">(J811*P811)*(AA811/J811)</f>
        <v>#DIV/0!</v>
      </c>
      <c r="AS811" s="149" t="e">
        <f t="shared" ref="AS811:AS874" si="453">(J811*R811)*(AA811/J811)</f>
        <v>#DIV/0!</v>
      </c>
      <c r="AT811" s="149" t="e">
        <f t="shared" ref="AT811:AT874" si="454">(J811*T811)*(AA811/J811)</f>
        <v>#DIV/0!</v>
      </c>
      <c r="AU811" s="148">
        <f t="shared" ref="AU811:AU874" si="455">IF(F811="No",AA811,0)</f>
        <v>0</v>
      </c>
      <c r="AV811" s="149" t="e">
        <f t="shared" ref="AV811:AV874" si="456">(J811*L811)*(AB811/J811)</f>
        <v>#DIV/0!</v>
      </c>
      <c r="AW811" s="149" t="e">
        <f t="shared" ref="AW811:AW874" si="457">(J811*N811)*(AB811/J811)</f>
        <v>#DIV/0!</v>
      </c>
      <c r="AX811" s="149" t="e">
        <f t="shared" ref="AX811:AX874" si="458">(J811*P811)*(AB811/J811)</f>
        <v>#DIV/0!</v>
      </c>
      <c r="AY811" s="149" t="e">
        <f t="shared" ref="AY811:AY874" si="459">(J811*R811)*(AB811/J811)</f>
        <v>#DIV/0!</v>
      </c>
      <c r="AZ811" s="149" t="e">
        <f t="shared" ref="AZ811:AZ874" si="460">(J811*T811)*(AB811/J811)</f>
        <v>#DIV/0!</v>
      </c>
      <c r="BA811" s="148">
        <f t="shared" ref="BA811:BA874" si="461">IF(F811="No",AB811,0)</f>
        <v>0</v>
      </c>
      <c r="BB811" s="149" t="e">
        <f t="shared" ref="BB811:BB874" si="462">(J811*L811)*(AC811/J811)</f>
        <v>#DIV/0!</v>
      </c>
      <c r="BC811" s="149" t="e">
        <f t="shared" ref="BC811:BC874" si="463">(J811*N811)*(AC811/J811)</f>
        <v>#DIV/0!</v>
      </c>
      <c r="BD811" s="149" t="e">
        <f t="shared" ref="BD811:BD874" si="464">(J811*P811)*(AC811/J811)</f>
        <v>#DIV/0!</v>
      </c>
      <c r="BE811" s="149" t="e">
        <f t="shared" ref="BE811:BE874" si="465">(J811*R811)*(AC811/J811)</f>
        <v>#DIV/0!</v>
      </c>
      <c r="BF811" s="149" t="e">
        <f t="shared" ref="BF811:BF874" si="466">(J811*T811)*(AC811/J811)</f>
        <v>#DIV/0!</v>
      </c>
      <c r="BG811" s="148">
        <f t="shared" ref="BG811:BG874" si="467">IF(F811="No",AC811,0)</f>
        <v>0</v>
      </c>
      <c r="BH811" s="149" t="e">
        <f t="shared" ref="BH811:BH874" si="468">(J811*L811)*(AD811/J811)</f>
        <v>#DIV/0!</v>
      </c>
      <c r="BI811" s="149" t="e">
        <f t="shared" ref="BI811:BI874" si="469">(J811*N811)*(AD811/J811)</f>
        <v>#DIV/0!</v>
      </c>
      <c r="BJ811" s="149" t="e">
        <f t="shared" ref="BJ811:BJ874" si="470">(J811*P811)*(AD811/J811)</f>
        <v>#DIV/0!</v>
      </c>
      <c r="BK811" s="149" t="e">
        <f t="shared" ref="BK811:BK874" si="471">(J811*R811)*(AD811/J811)</f>
        <v>#DIV/0!</v>
      </c>
      <c r="BL811" s="149" t="e">
        <f t="shared" ref="BL811:BL874" si="472">(J811*T811)*(AD811/J811)</f>
        <v>#DIV/0!</v>
      </c>
      <c r="BM811" s="148">
        <f t="shared" ref="BM811:BM874" si="473">IF(F811="No",AD811,0)</f>
        <v>0</v>
      </c>
      <c r="BN811" s="149" t="e">
        <f t="shared" ref="BN811:BN874" si="474">(J811*L811)*(AE811/J811)</f>
        <v>#DIV/0!</v>
      </c>
      <c r="BO811" s="149" t="e">
        <f t="shared" ref="BO811:BO874" si="475">(J811*N811)*(AE811/J811)</f>
        <v>#DIV/0!</v>
      </c>
      <c r="BP811" s="149" t="e">
        <f t="shared" ref="BP811:BP874" si="476">(J811*P811)*(AE811/J811)</f>
        <v>#DIV/0!</v>
      </c>
      <c r="BQ811" s="149" t="e">
        <f t="shared" ref="BQ811:BQ874" si="477">(J811*R811)*(AE811/J811)</f>
        <v>#DIV/0!</v>
      </c>
      <c r="BR811" s="149" t="e">
        <f t="shared" ref="BR811:BR874" si="478">(J811*T811)*(AE811/J811)</f>
        <v>#DIV/0!</v>
      </c>
      <c r="BS811" s="148">
        <f t="shared" ref="BS811:BS874" si="479">IF(F811="No",AE811,0)</f>
        <v>0</v>
      </c>
      <c r="BT811" s="150"/>
      <c r="BU811" s="150" t="e">
        <f>VLOOKUP(I811,Lists!$D$2:$D$19,1,FALSE)</f>
        <v>#N/A</v>
      </c>
      <c r="BV811" s="150" t="e">
        <f>VLOOKUP($I811,Blends!$B$2:$B$115,1,FALSE)</f>
        <v>#N/A</v>
      </c>
      <c r="BW811" s="150"/>
      <c r="BX811" s="151">
        <f>ROUND(IF($I811="Other HFC Blend",(AA811*$L811*SUMIF(Lists!$E$2:$E$133,'Quarterly Information'!$K811,Exchange_Value)+AA811*$N811*SUMIF(Lists!$E$2:$E$133,'Quarterly Information'!$M811,Exchange_Value)+AA811*$P811*SUMIF(Lists!$E$2:$E$133,'Quarterly Information'!$O811,Exchange_Value)+AA811*$R811*SUMIF(Lists!$E$2:$E$133,'Quarterly Information'!$Q811,Exchange_Value)+AA811*$T811*SUMIF(Lists!$E$2:$E$133,'Quarterly Information'!$S811,Exchange_Value))/1000,AA811*SUMIF(Lists!$E$2:$E$133,$I811,Exchange_Value)/1000),1)</f>
        <v>0</v>
      </c>
      <c r="BY811" s="151">
        <f>ROUND(IF($I811="Other HFC Blend",(AB811*$L811*SUMIF(Lists!$E$2:$E$133,'Quarterly Information'!$K811,Exchange_Value)+AB811*$N811*SUMIF(Lists!$E$2:$E$133,'Quarterly Information'!$M811,Exchange_Value)+AB811*$P811*SUMIF(Lists!$E$2:$E$133,'Quarterly Information'!$O811,Exchange_Value)+AB811*$R811*SUMIF(Lists!$E$2:$E$133,'Quarterly Information'!$Q811,Exchange_Value)+AB811*$T811*SUMIF(Lists!$E$2:$E$133,'Quarterly Information'!$S811,Exchange_Value))/1000,AB811*SUMIF(Lists!$E$2:$E$133,$I811,Exchange_Value)/1000),1)</f>
        <v>0</v>
      </c>
      <c r="BZ811" s="151">
        <f>ROUND(IF($I811="Other HFC Blend",(AC811*$L811*SUMIF(Lists!$E$2:$E$133,'Quarterly Information'!$K811,Exchange_Value)+AC811*$N811*SUMIF(Lists!$E$2:$E$133,'Quarterly Information'!$M811,Exchange_Value)+AC811*$P811*SUMIF(Lists!$E$2:$E$133,'Quarterly Information'!$O811,Exchange_Value)+AC811*$R811*SUMIF(Lists!$E$2:$E$133,'Quarterly Information'!$Q811,Exchange_Value)+AC811*$T811*SUMIF(Lists!$E$2:$E$133,'Quarterly Information'!$S811,Exchange_Value))/1000,AC811*SUMIF(Lists!$E$2:$E$133,$I811,Exchange_Value)/1000),1)</f>
        <v>0</v>
      </c>
      <c r="CA811" s="151">
        <f>ROUND(IF($I811="Other HFC Blend",(AD811*$L811*SUMIF(Lists!$E$2:$E$133,'Quarterly Information'!$K811,Exchange_Value)+AD811*$N811*SUMIF(Lists!$E$2:$E$133,'Quarterly Information'!$M811,Exchange_Value)+AD811*$P811*SUMIF(Lists!$E$2:$E$133,'Quarterly Information'!$O811,Exchange_Value)+AD811*$R811*SUMIF(Lists!$E$2:$E$133,'Quarterly Information'!$Q811,Exchange_Value)+AD811*$T811*SUMIF(Lists!$E$2:$E$133,'Quarterly Information'!$S811,Exchange_Value))/1000,AD811*SUMIF(Lists!$E$2:$E$133,$I811,Exchange_Value)/1000),1)</f>
        <v>0</v>
      </c>
      <c r="CB811" s="151">
        <f>ROUND(IF($I811="Other HFC Blend",(AE811*$L811*SUMIF(Lists!$E$2:$E$133,'Quarterly Information'!$K811,Exchange_Value)+AE811*$N811*SUMIF(Lists!$E$2:$E$133,'Quarterly Information'!$M811,Exchange_Value)+AE811*$P811*SUMIF(Lists!$E$2:$E$133,'Quarterly Information'!$O811,Exchange_Value)+AE811*$R811*SUMIF(Lists!$E$2:$E$133,'Quarterly Information'!$Q811,Exchange_Value)+AE811*$T811*SUMIF(Lists!$E$2:$E$133,'Quarterly Information'!$S811,Exchange_Value))/1000,AE811*SUMIF(Lists!$E$2:$E$133,$I811,Exchange_Value)/1000),1)</f>
        <v>0</v>
      </c>
      <c r="CC811" s="151">
        <f>ROUND(IF($I811="Other HFC Blend",(AF811*$L811*SUMIF(Lists!$E$2:$E$133,'Quarterly Information'!$K811,Exchange_Value)+AF811*$N811*SUMIF(Lists!$E$2:$E$133,'Quarterly Information'!$M811,Exchange_Value)+AF811*$P811*SUMIF(Lists!$E$2:$E$133,'Quarterly Information'!$O811,Exchange_Value)+AF811*$R811*SUMIF(Lists!$E$2:$E$133,'Quarterly Information'!$Q811,Exchange_Value)+AF811*$T811*SUMIF(Lists!$E$2:$E$133,'Quarterly Information'!$S811,Exchange_Value))/1000,AF811*SUMIF(Lists!$E$2:$E$133,$I811,Exchange_Value)/1000),1)</f>
        <v>0</v>
      </c>
    </row>
    <row r="812" spans="1:81" ht="14.1">
      <c r="A812" s="18">
        <v>770</v>
      </c>
      <c r="B812" s="46" t="str">
        <f t="shared" ref="B812:B875" si="480">IF(C812&gt;0,A812,"")</f>
        <v/>
      </c>
      <c r="C812" s="72"/>
      <c r="D812" s="47"/>
      <c r="E812" s="81"/>
      <c r="F812" s="48"/>
      <c r="G812" s="49"/>
      <c r="H812" s="50"/>
      <c r="I812" s="48"/>
      <c r="J812" s="104"/>
      <c r="K812" s="109"/>
      <c r="L812" s="51"/>
      <c r="M812" s="48"/>
      <c r="N812" s="51"/>
      <c r="O812" s="48"/>
      <c r="P812" s="51"/>
      <c r="Q812" s="69"/>
      <c r="R812" s="51"/>
      <c r="S812" s="69"/>
      <c r="T812" s="110"/>
      <c r="U812" s="107"/>
      <c r="V812" s="48"/>
      <c r="W812" s="52"/>
      <c r="X812" s="48"/>
      <c r="Y812" s="116"/>
      <c r="Z812" s="133"/>
      <c r="AA812" s="131"/>
      <c r="AB812" s="76"/>
      <c r="AC812" s="76"/>
      <c r="AD812" s="76"/>
      <c r="AE812" s="76"/>
      <c r="AF812" s="76"/>
      <c r="AG812" s="145"/>
      <c r="AH812"/>
      <c r="AI812" s="148">
        <f t="shared" si="444"/>
        <v>0</v>
      </c>
      <c r="AJ812" s="148">
        <f t="shared" si="445"/>
        <v>0</v>
      </c>
      <c r="AK812" s="148">
        <f t="shared" si="446"/>
        <v>0</v>
      </c>
      <c r="AL812" s="148">
        <f t="shared" si="447"/>
        <v>0</v>
      </c>
      <c r="AM812" s="148">
        <f t="shared" si="448"/>
        <v>0</v>
      </c>
      <c r="AN812" s="148">
        <f t="shared" si="449"/>
        <v>0</v>
      </c>
      <c r="AO812" s="150"/>
      <c r="AP812" s="149" t="e">
        <f t="shared" si="450"/>
        <v>#DIV/0!</v>
      </c>
      <c r="AQ812" s="149" t="e">
        <f t="shared" si="451"/>
        <v>#DIV/0!</v>
      </c>
      <c r="AR812" s="149" t="e">
        <f t="shared" si="452"/>
        <v>#DIV/0!</v>
      </c>
      <c r="AS812" s="149" t="e">
        <f t="shared" si="453"/>
        <v>#DIV/0!</v>
      </c>
      <c r="AT812" s="149" t="e">
        <f t="shared" si="454"/>
        <v>#DIV/0!</v>
      </c>
      <c r="AU812" s="148">
        <f t="shared" si="455"/>
        <v>0</v>
      </c>
      <c r="AV812" s="149" t="e">
        <f t="shared" si="456"/>
        <v>#DIV/0!</v>
      </c>
      <c r="AW812" s="149" t="e">
        <f t="shared" si="457"/>
        <v>#DIV/0!</v>
      </c>
      <c r="AX812" s="149" t="e">
        <f t="shared" si="458"/>
        <v>#DIV/0!</v>
      </c>
      <c r="AY812" s="149" t="e">
        <f t="shared" si="459"/>
        <v>#DIV/0!</v>
      </c>
      <c r="AZ812" s="149" t="e">
        <f t="shared" si="460"/>
        <v>#DIV/0!</v>
      </c>
      <c r="BA812" s="148">
        <f t="shared" si="461"/>
        <v>0</v>
      </c>
      <c r="BB812" s="149" t="e">
        <f t="shared" si="462"/>
        <v>#DIV/0!</v>
      </c>
      <c r="BC812" s="149" t="e">
        <f t="shared" si="463"/>
        <v>#DIV/0!</v>
      </c>
      <c r="BD812" s="149" t="e">
        <f t="shared" si="464"/>
        <v>#DIV/0!</v>
      </c>
      <c r="BE812" s="149" t="e">
        <f t="shared" si="465"/>
        <v>#DIV/0!</v>
      </c>
      <c r="BF812" s="149" t="e">
        <f t="shared" si="466"/>
        <v>#DIV/0!</v>
      </c>
      <c r="BG812" s="148">
        <f t="shared" si="467"/>
        <v>0</v>
      </c>
      <c r="BH812" s="149" t="e">
        <f t="shared" si="468"/>
        <v>#DIV/0!</v>
      </c>
      <c r="BI812" s="149" t="e">
        <f t="shared" si="469"/>
        <v>#DIV/0!</v>
      </c>
      <c r="BJ812" s="149" t="e">
        <f t="shared" si="470"/>
        <v>#DIV/0!</v>
      </c>
      <c r="BK812" s="149" t="e">
        <f t="shared" si="471"/>
        <v>#DIV/0!</v>
      </c>
      <c r="BL812" s="149" t="e">
        <f t="shared" si="472"/>
        <v>#DIV/0!</v>
      </c>
      <c r="BM812" s="148">
        <f t="shared" si="473"/>
        <v>0</v>
      </c>
      <c r="BN812" s="149" t="e">
        <f t="shared" si="474"/>
        <v>#DIV/0!</v>
      </c>
      <c r="BO812" s="149" t="e">
        <f t="shared" si="475"/>
        <v>#DIV/0!</v>
      </c>
      <c r="BP812" s="149" t="e">
        <f t="shared" si="476"/>
        <v>#DIV/0!</v>
      </c>
      <c r="BQ812" s="149" t="e">
        <f t="shared" si="477"/>
        <v>#DIV/0!</v>
      </c>
      <c r="BR812" s="149" t="e">
        <f t="shared" si="478"/>
        <v>#DIV/0!</v>
      </c>
      <c r="BS812" s="148">
        <f t="shared" si="479"/>
        <v>0</v>
      </c>
      <c r="BT812" s="150"/>
      <c r="BU812" s="150" t="e">
        <f>VLOOKUP(I812,Lists!$D$2:$D$19,1,FALSE)</f>
        <v>#N/A</v>
      </c>
      <c r="BV812" s="150" t="e">
        <f>VLOOKUP($I812,Blends!$B$2:$B$115,1,FALSE)</f>
        <v>#N/A</v>
      </c>
      <c r="BW812" s="150"/>
      <c r="BX812" s="151">
        <f>ROUND(IF($I812="Other HFC Blend",(AA812*$L812*SUMIF(Lists!$E$2:$E$133,'Quarterly Information'!$K812,Exchange_Value)+AA812*$N812*SUMIF(Lists!$E$2:$E$133,'Quarterly Information'!$M812,Exchange_Value)+AA812*$P812*SUMIF(Lists!$E$2:$E$133,'Quarterly Information'!$O812,Exchange_Value)+AA812*$R812*SUMIF(Lists!$E$2:$E$133,'Quarterly Information'!$Q812,Exchange_Value)+AA812*$T812*SUMIF(Lists!$E$2:$E$133,'Quarterly Information'!$S812,Exchange_Value))/1000,AA812*SUMIF(Lists!$E$2:$E$133,$I812,Exchange_Value)/1000),1)</f>
        <v>0</v>
      </c>
      <c r="BY812" s="151">
        <f>ROUND(IF($I812="Other HFC Blend",(AB812*$L812*SUMIF(Lists!$E$2:$E$133,'Quarterly Information'!$K812,Exchange_Value)+AB812*$N812*SUMIF(Lists!$E$2:$E$133,'Quarterly Information'!$M812,Exchange_Value)+AB812*$P812*SUMIF(Lists!$E$2:$E$133,'Quarterly Information'!$O812,Exchange_Value)+AB812*$R812*SUMIF(Lists!$E$2:$E$133,'Quarterly Information'!$Q812,Exchange_Value)+AB812*$T812*SUMIF(Lists!$E$2:$E$133,'Quarterly Information'!$S812,Exchange_Value))/1000,AB812*SUMIF(Lists!$E$2:$E$133,$I812,Exchange_Value)/1000),1)</f>
        <v>0</v>
      </c>
      <c r="BZ812" s="151">
        <f>ROUND(IF($I812="Other HFC Blend",(AC812*$L812*SUMIF(Lists!$E$2:$E$133,'Quarterly Information'!$K812,Exchange_Value)+AC812*$N812*SUMIF(Lists!$E$2:$E$133,'Quarterly Information'!$M812,Exchange_Value)+AC812*$P812*SUMIF(Lists!$E$2:$E$133,'Quarterly Information'!$O812,Exchange_Value)+AC812*$R812*SUMIF(Lists!$E$2:$E$133,'Quarterly Information'!$Q812,Exchange_Value)+AC812*$T812*SUMIF(Lists!$E$2:$E$133,'Quarterly Information'!$S812,Exchange_Value))/1000,AC812*SUMIF(Lists!$E$2:$E$133,$I812,Exchange_Value)/1000),1)</f>
        <v>0</v>
      </c>
      <c r="CA812" s="151">
        <f>ROUND(IF($I812="Other HFC Blend",(AD812*$L812*SUMIF(Lists!$E$2:$E$133,'Quarterly Information'!$K812,Exchange_Value)+AD812*$N812*SUMIF(Lists!$E$2:$E$133,'Quarterly Information'!$M812,Exchange_Value)+AD812*$P812*SUMIF(Lists!$E$2:$E$133,'Quarterly Information'!$O812,Exchange_Value)+AD812*$R812*SUMIF(Lists!$E$2:$E$133,'Quarterly Information'!$Q812,Exchange_Value)+AD812*$T812*SUMIF(Lists!$E$2:$E$133,'Quarterly Information'!$S812,Exchange_Value))/1000,AD812*SUMIF(Lists!$E$2:$E$133,$I812,Exchange_Value)/1000),1)</f>
        <v>0</v>
      </c>
      <c r="CB812" s="151">
        <f>ROUND(IF($I812="Other HFC Blend",(AE812*$L812*SUMIF(Lists!$E$2:$E$133,'Quarterly Information'!$K812,Exchange_Value)+AE812*$N812*SUMIF(Lists!$E$2:$E$133,'Quarterly Information'!$M812,Exchange_Value)+AE812*$P812*SUMIF(Lists!$E$2:$E$133,'Quarterly Information'!$O812,Exchange_Value)+AE812*$R812*SUMIF(Lists!$E$2:$E$133,'Quarterly Information'!$Q812,Exchange_Value)+AE812*$T812*SUMIF(Lists!$E$2:$E$133,'Quarterly Information'!$S812,Exchange_Value))/1000,AE812*SUMIF(Lists!$E$2:$E$133,$I812,Exchange_Value)/1000),1)</f>
        <v>0</v>
      </c>
      <c r="CC812" s="151">
        <f>ROUND(IF($I812="Other HFC Blend",(AF812*$L812*SUMIF(Lists!$E$2:$E$133,'Quarterly Information'!$K812,Exchange_Value)+AF812*$N812*SUMIF(Lists!$E$2:$E$133,'Quarterly Information'!$M812,Exchange_Value)+AF812*$P812*SUMIF(Lists!$E$2:$E$133,'Quarterly Information'!$O812,Exchange_Value)+AF812*$R812*SUMIF(Lists!$E$2:$E$133,'Quarterly Information'!$Q812,Exchange_Value)+AF812*$T812*SUMIF(Lists!$E$2:$E$133,'Quarterly Information'!$S812,Exchange_Value))/1000,AF812*SUMIF(Lists!$E$2:$E$133,$I812,Exchange_Value)/1000),1)</f>
        <v>0</v>
      </c>
    </row>
    <row r="813" spans="1:81" ht="14.1">
      <c r="A813" s="18">
        <v>771</v>
      </c>
      <c r="B813" s="46" t="str">
        <f t="shared" si="480"/>
        <v/>
      </c>
      <c r="C813" s="72"/>
      <c r="D813" s="47"/>
      <c r="E813" s="81"/>
      <c r="F813" s="48"/>
      <c r="G813" s="49"/>
      <c r="H813" s="50"/>
      <c r="I813" s="48"/>
      <c r="J813" s="104"/>
      <c r="K813" s="109"/>
      <c r="L813" s="51"/>
      <c r="M813" s="48"/>
      <c r="N813" s="51"/>
      <c r="O813" s="48"/>
      <c r="P813" s="51"/>
      <c r="Q813" s="69"/>
      <c r="R813" s="51"/>
      <c r="S813" s="69"/>
      <c r="T813" s="110"/>
      <c r="U813" s="107"/>
      <c r="V813" s="48"/>
      <c r="W813" s="52"/>
      <c r="X813" s="48"/>
      <c r="Y813" s="116"/>
      <c r="Z813" s="133"/>
      <c r="AA813" s="131"/>
      <c r="AB813" s="76"/>
      <c r="AC813" s="76"/>
      <c r="AD813" s="76"/>
      <c r="AE813" s="76"/>
      <c r="AF813" s="76"/>
      <c r="AG813" s="145"/>
      <c r="AH813"/>
      <c r="AI813" s="148">
        <f t="shared" si="444"/>
        <v>0</v>
      </c>
      <c r="AJ813" s="148">
        <f t="shared" si="445"/>
        <v>0</v>
      </c>
      <c r="AK813" s="148">
        <f t="shared" si="446"/>
        <v>0</v>
      </c>
      <c r="AL813" s="148">
        <f t="shared" si="447"/>
        <v>0</v>
      </c>
      <c r="AM813" s="148">
        <f t="shared" si="448"/>
        <v>0</v>
      </c>
      <c r="AN813" s="148">
        <f t="shared" si="449"/>
        <v>0</v>
      </c>
      <c r="AO813" s="150"/>
      <c r="AP813" s="149" t="e">
        <f t="shared" si="450"/>
        <v>#DIV/0!</v>
      </c>
      <c r="AQ813" s="149" t="e">
        <f t="shared" si="451"/>
        <v>#DIV/0!</v>
      </c>
      <c r="AR813" s="149" t="e">
        <f t="shared" si="452"/>
        <v>#DIV/0!</v>
      </c>
      <c r="AS813" s="149" t="e">
        <f t="shared" si="453"/>
        <v>#DIV/0!</v>
      </c>
      <c r="AT813" s="149" t="e">
        <f t="shared" si="454"/>
        <v>#DIV/0!</v>
      </c>
      <c r="AU813" s="148">
        <f t="shared" si="455"/>
        <v>0</v>
      </c>
      <c r="AV813" s="149" t="e">
        <f t="shared" si="456"/>
        <v>#DIV/0!</v>
      </c>
      <c r="AW813" s="149" t="e">
        <f t="shared" si="457"/>
        <v>#DIV/0!</v>
      </c>
      <c r="AX813" s="149" t="e">
        <f t="shared" si="458"/>
        <v>#DIV/0!</v>
      </c>
      <c r="AY813" s="149" t="e">
        <f t="shared" si="459"/>
        <v>#DIV/0!</v>
      </c>
      <c r="AZ813" s="149" t="e">
        <f t="shared" si="460"/>
        <v>#DIV/0!</v>
      </c>
      <c r="BA813" s="148">
        <f t="shared" si="461"/>
        <v>0</v>
      </c>
      <c r="BB813" s="149" t="e">
        <f t="shared" si="462"/>
        <v>#DIV/0!</v>
      </c>
      <c r="BC813" s="149" t="e">
        <f t="shared" si="463"/>
        <v>#DIV/0!</v>
      </c>
      <c r="BD813" s="149" t="e">
        <f t="shared" si="464"/>
        <v>#DIV/0!</v>
      </c>
      <c r="BE813" s="149" t="e">
        <f t="shared" si="465"/>
        <v>#DIV/0!</v>
      </c>
      <c r="BF813" s="149" t="e">
        <f t="shared" si="466"/>
        <v>#DIV/0!</v>
      </c>
      <c r="BG813" s="148">
        <f t="shared" si="467"/>
        <v>0</v>
      </c>
      <c r="BH813" s="149" t="e">
        <f t="shared" si="468"/>
        <v>#DIV/0!</v>
      </c>
      <c r="BI813" s="149" t="e">
        <f t="shared" si="469"/>
        <v>#DIV/0!</v>
      </c>
      <c r="BJ813" s="149" t="e">
        <f t="shared" si="470"/>
        <v>#DIV/0!</v>
      </c>
      <c r="BK813" s="149" t="e">
        <f t="shared" si="471"/>
        <v>#DIV/0!</v>
      </c>
      <c r="BL813" s="149" t="e">
        <f t="shared" si="472"/>
        <v>#DIV/0!</v>
      </c>
      <c r="BM813" s="148">
        <f t="shared" si="473"/>
        <v>0</v>
      </c>
      <c r="BN813" s="149" t="e">
        <f t="shared" si="474"/>
        <v>#DIV/0!</v>
      </c>
      <c r="BO813" s="149" t="e">
        <f t="shared" si="475"/>
        <v>#DIV/0!</v>
      </c>
      <c r="BP813" s="149" t="e">
        <f t="shared" si="476"/>
        <v>#DIV/0!</v>
      </c>
      <c r="BQ813" s="149" t="e">
        <f t="shared" si="477"/>
        <v>#DIV/0!</v>
      </c>
      <c r="BR813" s="149" t="e">
        <f t="shared" si="478"/>
        <v>#DIV/0!</v>
      </c>
      <c r="BS813" s="148">
        <f t="shared" si="479"/>
        <v>0</v>
      </c>
      <c r="BT813" s="150"/>
      <c r="BU813" s="150" t="e">
        <f>VLOOKUP(I813,Lists!$D$2:$D$19,1,FALSE)</f>
        <v>#N/A</v>
      </c>
      <c r="BV813" s="150" t="e">
        <f>VLOOKUP($I813,Blends!$B$2:$B$115,1,FALSE)</f>
        <v>#N/A</v>
      </c>
      <c r="BW813" s="150"/>
      <c r="BX813" s="151">
        <f>ROUND(IF($I813="Other HFC Blend",(AA813*$L813*SUMIF(Lists!$E$2:$E$133,'Quarterly Information'!$K813,Exchange_Value)+AA813*$N813*SUMIF(Lists!$E$2:$E$133,'Quarterly Information'!$M813,Exchange_Value)+AA813*$P813*SUMIF(Lists!$E$2:$E$133,'Quarterly Information'!$O813,Exchange_Value)+AA813*$R813*SUMIF(Lists!$E$2:$E$133,'Quarterly Information'!$Q813,Exchange_Value)+AA813*$T813*SUMIF(Lists!$E$2:$E$133,'Quarterly Information'!$S813,Exchange_Value))/1000,AA813*SUMIF(Lists!$E$2:$E$133,$I813,Exchange_Value)/1000),1)</f>
        <v>0</v>
      </c>
      <c r="BY813" s="151">
        <f>ROUND(IF($I813="Other HFC Blend",(AB813*$L813*SUMIF(Lists!$E$2:$E$133,'Quarterly Information'!$K813,Exchange_Value)+AB813*$N813*SUMIF(Lists!$E$2:$E$133,'Quarterly Information'!$M813,Exchange_Value)+AB813*$P813*SUMIF(Lists!$E$2:$E$133,'Quarterly Information'!$O813,Exchange_Value)+AB813*$R813*SUMIF(Lists!$E$2:$E$133,'Quarterly Information'!$Q813,Exchange_Value)+AB813*$T813*SUMIF(Lists!$E$2:$E$133,'Quarterly Information'!$S813,Exchange_Value))/1000,AB813*SUMIF(Lists!$E$2:$E$133,$I813,Exchange_Value)/1000),1)</f>
        <v>0</v>
      </c>
      <c r="BZ813" s="151">
        <f>ROUND(IF($I813="Other HFC Blend",(AC813*$L813*SUMIF(Lists!$E$2:$E$133,'Quarterly Information'!$K813,Exchange_Value)+AC813*$N813*SUMIF(Lists!$E$2:$E$133,'Quarterly Information'!$M813,Exchange_Value)+AC813*$P813*SUMIF(Lists!$E$2:$E$133,'Quarterly Information'!$O813,Exchange_Value)+AC813*$R813*SUMIF(Lists!$E$2:$E$133,'Quarterly Information'!$Q813,Exchange_Value)+AC813*$T813*SUMIF(Lists!$E$2:$E$133,'Quarterly Information'!$S813,Exchange_Value))/1000,AC813*SUMIF(Lists!$E$2:$E$133,$I813,Exchange_Value)/1000),1)</f>
        <v>0</v>
      </c>
      <c r="CA813" s="151">
        <f>ROUND(IF($I813="Other HFC Blend",(AD813*$L813*SUMIF(Lists!$E$2:$E$133,'Quarterly Information'!$K813,Exchange_Value)+AD813*$N813*SUMIF(Lists!$E$2:$E$133,'Quarterly Information'!$M813,Exchange_Value)+AD813*$P813*SUMIF(Lists!$E$2:$E$133,'Quarterly Information'!$O813,Exchange_Value)+AD813*$R813*SUMIF(Lists!$E$2:$E$133,'Quarterly Information'!$Q813,Exchange_Value)+AD813*$T813*SUMIF(Lists!$E$2:$E$133,'Quarterly Information'!$S813,Exchange_Value))/1000,AD813*SUMIF(Lists!$E$2:$E$133,$I813,Exchange_Value)/1000),1)</f>
        <v>0</v>
      </c>
      <c r="CB813" s="151">
        <f>ROUND(IF($I813="Other HFC Blend",(AE813*$L813*SUMIF(Lists!$E$2:$E$133,'Quarterly Information'!$K813,Exchange_Value)+AE813*$N813*SUMIF(Lists!$E$2:$E$133,'Quarterly Information'!$M813,Exchange_Value)+AE813*$P813*SUMIF(Lists!$E$2:$E$133,'Quarterly Information'!$O813,Exchange_Value)+AE813*$R813*SUMIF(Lists!$E$2:$E$133,'Quarterly Information'!$Q813,Exchange_Value)+AE813*$T813*SUMIF(Lists!$E$2:$E$133,'Quarterly Information'!$S813,Exchange_Value))/1000,AE813*SUMIF(Lists!$E$2:$E$133,$I813,Exchange_Value)/1000),1)</f>
        <v>0</v>
      </c>
      <c r="CC813" s="151">
        <f>ROUND(IF($I813="Other HFC Blend",(AF813*$L813*SUMIF(Lists!$E$2:$E$133,'Quarterly Information'!$K813,Exchange_Value)+AF813*$N813*SUMIF(Lists!$E$2:$E$133,'Quarterly Information'!$M813,Exchange_Value)+AF813*$P813*SUMIF(Lists!$E$2:$E$133,'Quarterly Information'!$O813,Exchange_Value)+AF813*$R813*SUMIF(Lists!$E$2:$E$133,'Quarterly Information'!$Q813,Exchange_Value)+AF813*$T813*SUMIF(Lists!$E$2:$E$133,'Quarterly Information'!$S813,Exchange_Value))/1000,AF813*SUMIF(Lists!$E$2:$E$133,$I813,Exchange_Value)/1000),1)</f>
        <v>0</v>
      </c>
    </row>
    <row r="814" spans="1:81" ht="14.1">
      <c r="A814" s="18">
        <v>772</v>
      </c>
      <c r="B814" s="46" t="str">
        <f t="shared" si="480"/>
        <v/>
      </c>
      <c r="C814" s="72"/>
      <c r="D814" s="47"/>
      <c r="E814" s="81"/>
      <c r="F814" s="48"/>
      <c r="G814" s="49"/>
      <c r="H814" s="50"/>
      <c r="I814" s="48"/>
      <c r="J814" s="104"/>
      <c r="K814" s="109"/>
      <c r="L814" s="51"/>
      <c r="M814" s="48"/>
      <c r="N814" s="51"/>
      <c r="O814" s="48"/>
      <c r="P814" s="51"/>
      <c r="Q814" s="69"/>
      <c r="R814" s="51"/>
      <c r="S814" s="69"/>
      <c r="T814" s="110"/>
      <c r="U814" s="107"/>
      <c r="V814" s="48"/>
      <c r="W814" s="52"/>
      <c r="X814" s="48"/>
      <c r="Y814" s="116"/>
      <c r="Z814" s="133"/>
      <c r="AA814" s="131"/>
      <c r="AB814" s="76"/>
      <c r="AC814" s="76"/>
      <c r="AD814" s="76"/>
      <c r="AE814" s="76"/>
      <c r="AF814" s="76"/>
      <c r="AG814" s="145"/>
      <c r="AH814"/>
      <c r="AI814" s="148">
        <f t="shared" si="444"/>
        <v>0</v>
      </c>
      <c r="AJ814" s="148">
        <f t="shared" si="445"/>
        <v>0</v>
      </c>
      <c r="AK814" s="148">
        <f t="shared" si="446"/>
        <v>0</v>
      </c>
      <c r="AL814" s="148">
        <f t="shared" si="447"/>
        <v>0</v>
      </c>
      <c r="AM814" s="148">
        <f t="shared" si="448"/>
        <v>0</v>
      </c>
      <c r="AN814" s="148">
        <f t="shared" si="449"/>
        <v>0</v>
      </c>
      <c r="AO814" s="150"/>
      <c r="AP814" s="149" t="e">
        <f t="shared" si="450"/>
        <v>#DIV/0!</v>
      </c>
      <c r="AQ814" s="149" t="e">
        <f t="shared" si="451"/>
        <v>#DIV/0!</v>
      </c>
      <c r="AR814" s="149" t="e">
        <f t="shared" si="452"/>
        <v>#DIV/0!</v>
      </c>
      <c r="AS814" s="149" t="e">
        <f t="shared" si="453"/>
        <v>#DIV/0!</v>
      </c>
      <c r="AT814" s="149" t="e">
        <f t="shared" si="454"/>
        <v>#DIV/0!</v>
      </c>
      <c r="AU814" s="148">
        <f t="shared" si="455"/>
        <v>0</v>
      </c>
      <c r="AV814" s="149" t="e">
        <f t="shared" si="456"/>
        <v>#DIV/0!</v>
      </c>
      <c r="AW814" s="149" t="e">
        <f t="shared" si="457"/>
        <v>#DIV/0!</v>
      </c>
      <c r="AX814" s="149" t="e">
        <f t="shared" si="458"/>
        <v>#DIV/0!</v>
      </c>
      <c r="AY814" s="149" t="e">
        <f t="shared" si="459"/>
        <v>#DIV/0!</v>
      </c>
      <c r="AZ814" s="149" t="e">
        <f t="shared" si="460"/>
        <v>#DIV/0!</v>
      </c>
      <c r="BA814" s="148">
        <f t="shared" si="461"/>
        <v>0</v>
      </c>
      <c r="BB814" s="149" t="e">
        <f t="shared" si="462"/>
        <v>#DIV/0!</v>
      </c>
      <c r="BC814" s="149" t="e">
        <f t="shared" si="463"/>
        <v>#DIV/0!</v>
      </c>
      <c r="BD814" s="149" t="e">
        <f t="shared" si="464"/>
        <v>#DIV/0!</v>
      </c>
      <c r="BE814" s="149" t="e">
        <f t="shared" si="465"/>
        <v>#DIV/0!</v>
      </c>
      <c r="BF814" s="149" t="e">
        <f t="shared" si="466"/>
        <v>#DIV/0!</v>
      </c>
      <c r="BG814" s="148">
        <f t="shared" si="467"/>
        <v>0</v>
      </c>
      <c r="BH814" s="149" t="e">
        <f t="shared" si="468"/>
        <v>#DIV/0!</v>
      </c>
      <c r="BI814" s="149" t="e">
        <f t="shared" si="469"/>
        <v>#DIV/0!</v>
      </c>
      <c r="BJ814" s="149" t="e">
        <f t="shared" si="470"/>
        <v>#DIV/0!</v>
      </c>
      <c r="BK814" s="149" t="e">
        <f t="shared" si="471"/>
        <v>#DIV/0!</v>
      </c>
      <c r="BL814" s="149" t="e">
        <f t="shared" si="472"/>
        <v>#DIV/0!</v>
      </c>
      <c r="BM814" s="148">
        <f t="shared" si="473"/>
        <v>0</v>
      </c>
      <c r="BN814" s="149" t="e">
        <f t="shared" si="474"/>
        <v>#DIV/0!</v>
      </c>
      <c r="BO814" s="149" t="e">
        <f t="shared" si="475"/>
        <v>#DIV/0!</v>
      </c>
      <c r="BP814" s="149" t="e">
        <f t="shared" si="476"/>
        <v>#DIV/0!</v>
      </c>
      <c r="BQ814" s="149" t="e">
        <f t="shared" si="477"/>
        <v>#DIV/0!</v>
      </c>
      <c r="BR814" s="149" t="e">
        <f t="shared" si="478"/>
        <v>#DIV/0!</v>
      </c>
      <c r="BS814" s="148">
        <f t="shared" si="479"/>
        <v>0</v>
      </c>
      <c r="BT814" s="150"/>
      <c r="BU814" s="150" t="e">
        <f>VLOOKUP(I814,Lists!$D$2:$D$19,1,FALSE)</f>
        <v>#N/A</v>
      </c>
      <c r="BV814" s="150" t="e">
        <f>VLOOKUP($I814,Blends!$B$2:$B$115,1,FALSE)</f>
        <v>#N/A</v>
      </c>
      <c r="BW814" s="150"/>
      <c r="BX814" s="151">
        <f>ROUND(IF($I814="Other HFC Blend",(AA814*$L814*SUMIF(Lists!$E$2:$E$133,'Quarterly Information'!$K814,Exchange_Value)+AA814*$N814*SUMIF(Lists!$E$2:$E$133,'Quarterly Information'!$M814,Exchange_Value)+AA814*$P814*SUMIF(Lists!$E$2:$E$133,'Quarterly Information'!$O814,Exchange_Value)+AA814*$R814*SUMIF(Lists!$E$2:$E$133,'Quarterly Information'!$Q814,Exchange_Value)+AA814*$T814*SUMIF(Lists!$E$2:$E$133,'Quarterly Information'!$S814,Exchange_Value))/1000,AA814*SUMIF(Lists!$E$2:$E$133,$I814,Exchange_Value)/1000),1)</f>
        <v>0</v>
      </c>
      <c r="BY814" s="151">
        <f>ROUND(IF($I814="Other HFC Blend",(AB814*$L814*SUMIF(Lists!$E$2:$E$133,'Quarterly Information'!$K814,Exchange_Value)+AB814*$N814*SUMIF(Lists!$E$2:$E$133,'Quarterly Information'!$M814,Exchange_Value)+AB814*$P814*SUMIF(Lists!$E$2:$E$133,'Quarterly Information'!$O814,Exchange_Value)+AB814*$R814*SUMIF(Lists!$E$2:$E$133,'Quarterly Information'!$Q814,Exchange_Value)+AB814*$T814*SUMIF(Lists!$E$2:$E$133,'Quarterly Information'!$S814,Exchange_Value))/1000,AB814*SUMIF(Lists!$E$2:$E$133,$I814,Exchange_Value)/1000),1)</f>
        <v>0</v>
      </c>
      <c r="BZ814" s="151">
        <f>ROUND(IF($I814="Other HFC Blend",(AC814*$L814*SUMIF(Lists!$E$2:$E$133,'Quarterly Information'!$K814,Exchange_Value)+AC814*$N814*SUMIF(Lists!$E$2:$E$133,'Quarterly Information'!$M814,Exchange_Value)+AC814*$P814*SUMIF(Lists!$E$2:$E$133,'Quarterly Information'!$O814,Exchange_Value)+AC814*$R814*SUMIF(Lists!$E$2:$E$133,'Quarterly Information'!$Q814,Exchange_Value)+AC814*$T814*SUMIF(Lists!$E$2:$E$133,'Quarterly Information'!$S814,Exchange_Value))/1000,AC814*SUMIF(Lists!$E$2:$E$133,$I814,Exchange_Value)/1000),1)</f>
        <v>0</v>
      </c>
      <c r="CA814" s="151">
        <f>ROUND(IF($I814="Other HFC Blend",(AD814*$L814*SUMIF(Lists!$E$2:$E$133,'Quarterly Information'!$K814,Exchange_Value)+AD814*$N814*SUMIF(Lists!$E$2:$E$133,'Quarterly Information'!$M814,Exchange_Value)+AD814*$P814*SUMIF(Lists!$E$2:$E$133,'Quarterly Information'!$O814,Exchange_Value)+AD814*$R814*SUMIF(Lists!$E$2:$E$133,'Quarterly Information'!$Q814,Exchange_Value)+AD814*$T814*SUMIF(Lists!$E$2:$E$133,'Quarterly Information'!$S814,Exchange_Value))/1000,AD814*SUMIF(Lists!$E$2:$E$133,$I814,Exchange_Value)/1000),1)</f>
        <v>0</v>
      </c>
      <c r="CB814" s="151">
        <f>ROUND(IF($I814="Other HFC Blend",(AE814*$L814*SUMIF(Lists!$E$2:$E$133,'Quarterly Information'!$K814,Exchange_Value)+AE814*$N814*SUMIF(Lists!$E$2:$E$133,'Quarterly Information'!$M814,Exchange_Value)+AE814*$P814*SUMIF(Lists!$E$2:$E$133,'Quarterly Information'!$O814,Exchange_Value)+AE814*$R814*SUMIF(Lists!$E$2:$E$133,'Quarterly Information'!$Q814,Exchange_Value)+AE814*$T814*SUMIF(Lists!$E$2:$E$133,'Quarterly Information'!$S814,Exchange_Value))/1000,AE814*SUMIF(Lists!$E$2:$E$133,$I814,Exchange_Value)/1000),1)</f>
        <v>0</v>
      </c>
      <c r="CC814" s="151">
        <f>ROUND(IF($I814="Other HFC Blend",(AF814*$L814*SUMIF(Lists!$E$2:$E$133,'Quarterly Information'!$K814,Exchange_Value)+AF814*$N814*SUMIF(Lists!$E$2:$E$133,'Quarterly Information'!$M814,Exchange_Value)+AF814*$P814*SUMIF(Lists!$E$2:$E$133,'Quarterly Information'!$O814,Exchange_Value)+AF814*$R814*SUMIF(Lists!$E$2:$E$133,'Quarterly Information'!$Q814,Exchange_Value)+AF814*$T814*SUMIF(Lists!$E$2:$E$133,'Quarterly Information'!$S814,Exchange_Value))/1000,AF814*SUMIF(Lists!$E$2:$E$133,$I814,Exchange_Value)/1000),1)</f>
        <v>0</v>
      </c>
    </row>
    <row r="815" spans="1:81" ht="14.1">
      <c r="A815" s="18">
        <v>773</v>
      </c>
      <c r="B815" s="46" t="str">
        <f t="shared" si="480"/>
        <v/>
      </c>
      <c r="C815" s="72"/>
      <c r="D815" s="47"/>
      <c r="E815" s="81"/>
      <c r="F815" s="48"/>
      <c r="G815" s="49"/>
      <c r="H815" s="50"/>
      <c r="I815" s="48"/>
      <c r="J815" s="104"/>
      <c r="K815" s="109"/>
      <c r="L815" s="51"/>
      <c r="M815" s="48"/>
      <c r="N815" s="51"/>
      <c r="O815" s="48"/>
      <c r="P815" s="51"/>
      <c r="Q815" s="69"/>
      <c r="R815" s="51"/>
      <c r="S815" s="69"/>
      <c r="T815" s="110"/>
      <c r="U815" s="107"/>
      <c r="V815" s="48"/>
      <c r="W815" s="52"/>
      <c r="X815" s="48"/>
      <c r="Y815" s="116"/>
      <c r="Z815" s="133"/>
      <c r="AA815" s="131"/>
      <c r="AB815" s="76"/>
      <c r="AC815" s="76"/>
      <c r="AD815" s="76"/>
      <c r="AE815" s="76"/>
      <c r="AF815" s="76"/>
      <c r="AG815" s="145"/>
      <c r="AH815"/>
      <c r="AI815" s="148">
        <f t="shared" si="444"/>
        <v>0</v>
      </c>
      <c r="AJ815" s="148">
        <f t="shared" si="445"/>
        <v>0</v>
      </c>
      <c r="AK815" s="148">
        <f t="shared" si="446"/>
        <v>0</v>
      </c>
      <c r="AL815" s="148">
        <f t="shared" si="447"/>
        <v>0</v>
      </c>
      <c r="AM815" s="148">
        <f t="shared" si="448"/>
        <v>0</v>
      </c>
      <c r="AN815" s="148">
        <f t="shared" si="449"/>
        <v>0</v>
      </c>
      <c r="AO815" s="150"/>
      <c r="AP815" s="149" t="e">
        <f t="shared" si="450"/>
        <v>#DIV/0!</v>
      </c>
      <c r="AQ815" s="149" t="e">
        <f t="shared" si="451"/>
        <v>#DIV/0!</v>
      </c>
      <c r="AR815" s="149" t="e">
        <f t="shared" si="452"/>
        <v>#DIV/0!</v>
      </c>
      <c r="AS815" s="149" t="e">
        <f t="shared" si="453"/>
        <v>#DIV/0!</v>
      </c>
      <c r="AT815" s="149" t="e">
        <f t="shared" si="454"/>
        <v>#DIV/0!</v>
      </c>
      <c r="AU815" s="148">
        <f t="shared" si="455"/>
        <v>0</v>
      </c>
      <c r="AV815" s="149" t="e">
        <f t="shared" si="456"/>
        <v>#DIV/0!</v>
      </c>
      <c r="AW815" s="149" t="e">
        <f t="shared" si="457"/>
        <v>#DIV/0!</v>
      </c>
      <c r="AX815" s="149" t="e">
        <f t="shared" si="458"/>
        <v>#DIV/0!</v>
      </c>
      <c r="AY815" s="149" t="e">
        <f t="shared" si="459"/>
        <v>#DIV/0!</v>
      </c>
      <c r="AZ815" s="149" t="e">
        <f t="shared" si="460"/>
        <v>#DIV/0!</v>
      </c>
      <c r="BA815" s="148">
        <f t="shared" si="461"/>
        <v>0</v>
      </c>
      <c r="BB815" s="149" t="e">
        <f t="shared" si="462"/>
        <v>#DIV/0!</v>
      </c>
      <c r="BC815" s="149" t="e">
        <f t="shared" si="463"/>
        <v>#DIV/0!</v>
      </c>
      <c r="BD815" s="149" t="e">
        <f t="shared" si="464"/>
        <v>#DIV/0!</v>
      </c>
      <c r="BE815" s="149" t="e">
        <f t="shared" si="465"/>
        <v>#DIV/0!</v>
      </c>
      <c r="BF815" s="149" t="e">
        <f t="shared" si="466"/>
        <v>#DIV/0!</v>
      </c>
      <c r="BG815" s="148">
        <f t="shared" si="467"/>
        <v>0</v>
      </c>
      <c r="BH815" s="149" t="e">
        <f t="shared" si="468"/>
        <v>#DIV/0!</v>
      </c>
      <c r="BI815" s="149" t="e">
        <f t="shared" si="469"/>
        <v>#DIV/0!</v>
      </c>
      <c r="BJ815" s="149" t="e">
        <f t="shared" si="470"/>
        <v>#DIV/0!</v>
      </c>
      <c r="BK815" s="149" t="e">
        <f t="shared" si="471"/>
        <v>#DIV/0!</v>
      </c>
      <c r="BL815" s="149" t="e">
        <f t="shared" si="472"/>
        <v>#DIV/0!</v>
      </c>
      <c r="BM815" s="148">
        <f t="shared" si="473"/>
        <v>0</v>
      </c>
      <c r="BN815" s="149" t="e">
        <f t="shared" si="474"/>
        <v>#DIV/0!</v>
      </c>
      <c r="BO815" s="149" t="e">
        <f t="shared" si="475"/>
        <v>#DIV/0!</v>
      </c>
      <c r="BP815" s="149" t="e">
        <f t="shared" si="476"/>
        <v>#DIV/0!</v>
      </c>
      <c r="BQ815" s="149" t="e">
        <f t="shared" si="477"/>
        <v>#DIV/0!</v>
      </c>
      <c r="BR815" s="149" t="e">
        <f t="shared" si="478"/>
        <v>#DIV/0!</v>
      </c>
      <c r="BS815" s="148">
        <f t="shared" si="479"/>
        <v>0</v>
      </c>
      <c r="BT815" s="150"/>
      <c r="BU815" s="150" t="e">
        <f>VLOOKUP(I815,Lists!$D$2:$D$19,1,FALSE)</f>
        <v>#N/A</v>
      </c>
      <c r="BV815" s="150" t="e">
        <f>VLOOKUP($I815,Blends!$B$2:$B$115,1,FALSE)</f>
        <v>#N/A</v>
      </c>
      <c r="BW815" s="150"/>
      <c r="BX815" s="151">
        <f>ROUND(IF($I815="Other HFC Blend",(AA815*$L815*SUMIF(Lists!$E$2:$E$133,'Quarterly Information'!$K815,Exchange_Value)+AA815*$N815*SUMIF(Lists!$E$2:$E$133,'Quarterly Information'!$M815,Exchange_Value)+AA815*$P815*SUMIF(Lists!$E$2:$E$133,'Quarterly Information'!$O815,Exchange_Value)+AA815*$R815*SUMIF(Lists!$E$2:$E$133,'Quarterly Information'!$Q815,Exchange_Value)+AA815*$T815*SUMIF(Lists!$E$2:$E$133,'Quarterly Information'!$S815,Exchange_Value))/1000,AA815*SUMIF(Lists!$E$2:$E$133,$I815,Exchange_Value)/1000),1)</f>
        <v>0</v>
      </c>
      <c r="BY815" s="151">
        <f>ROUND(IF($I815="Other HFC Blend",(AB815*$L815*SUMIF(Lists!$E$2:$E$133,'Quarterly Information'!$K815,Exchange_Value)+AB815*$N815*SUMIF(Lists!$E$2:$E$133,'Quarterly Information'!$M815,Exchange_Value)+AB815*$P815*SUMIF(Lists!$E$2:$E$133,'Quarterly Information'!$O815,Exchange_Value)+AB815*$R815*SUMIF(Lists!$E$2:$E$133,'Quarterly Information'!$Q815,Exchange_Value)+AB815*$T815*SUMIF(Lists!$E$2:$E$133,'Quarterly Information'!$S815,Exchange_Value))/1000,AB815*SUMIF(Lists!$E$2:$E$133,$I815,Exchange_Value)/1000),1)</f>
        <v>0</v>
      </c>
      <c r="BZ815" s="151">
        <f>ROUND(IF($I815="Other HFC Blend",(AC815*$L815*SUMIF(Lists!$E$2:$E$133,'Quarterly Information'!$K815,Exchange_Value)+AC815*$N815*SUMIF(Lists!$E$2:$E$133,'Quarterly Information'!$M815,Exchange_Value)+AC815*$P815*SUMIF(Lists!$E$2:$E$133,'Quarterly Information'!$O815,Exchange_Value)+AC815*$R815*SUMIF(Lists!$E$2:$E$133,'Quarterly Information'!$Q815,Exchange_Value)+AC815*$T815*SUMIF(Lists!$E$2:$E$133,'Quarterly Information'!$S815,Exchange_Value))/1000,AC815*SUMIF(Lists!$E$2:$E$133,$I815,Exchange_Value)/1000),1)</f>
        <v>0</v>
      </c>
      <c r="CA815" s="151">
        <f>ROUND(IF($I815="Other HFC Blend",(AD815*$L815*SUMIF(Lists!$E$2:$E$133,'Quarterly Information'!$K815,Exchange_Value)+AD815*$N815*SUMIF(Lists!$E$2:$E$133,'Quarterly Information'!$M815,Exchange_Value)+AD815*$P815*SUMIF(Lists!$E$2:$E$133,'Quarterly Information'!$O815,Exchange_Value)+AD815*$R815*SUMIF(Lists!$E$2:$E$133,'Quarterly Information'!$Q815,Exchange_Value)+AD815*$T815*SUMIF(Lists!$E$2:$E$133,'Quarterly Information'!$S815,Exchange_Value))/1000,AD815*SUMIF(Lists!$E$2:$E$133,$I815,Exchange_Value)/1000),1)</f>
        <v>0</v>
      </c>
      <c r="CB815" s="151">
        <f>ROUND(IF($I815="Other HFC Blend",(AE815*$L815*SUMIF(Lists!$E$2:$E$133,'Quarterly Information'!$K815,Exchange_Value)+AE815*$N815*SUMIF(Lists!$E$2:$E$133,'Quarterly Information'!$M815,Exchange_Value)+AE815*$P815*SUMIF(Lists!$E$2:$E$133,'Quarterly Information'!$O815,Exchange_Value)+AE815*$R815*SUMIF(Lists!$E$2:$E$133,'Quarterly Information'!$Q815,Exchange_Value)+AE815*$T815*SUMIF(Lists!$E$2:$E$133,'Quarterly Information'!$S815,Exchange_Value))/1000,AE815*SUMIF(Lists!$E$2:$E$133,$I815,Exchange_Value)/1000),1)</f>
        <v>0</v>
      </c>
      <c r="CC815" s="151">
        <f>ROUND(IF($I815="Other HFC Blend",(AF815*$L815*SUMIF(Lists!$E$2:$E$133,'Quarterly Information'!$K815,Exchange_Value)+AF815*$N815*SUMIF(Lists!$E$2:$E$133,'Quarterly Information'!$M815,Exchange_Value)+AF815*$P815*SUMIF(Lists!$E$2:$E$133,'Quarterly Information'!$O815,Exchange_Value)+AF815*$R815*SUMIF(Lists!$E$2:$E$133,'Quarterly Information'!$Q815,Exchange_Value)+AF815*$T815*SUMIF(Lists!$E$2:$E$133,'Quarterly Information'!$S815,Exchange_Value))/1000,AF815*SUMIF(Lists!$E$2:$E$133,$I815,Exchange_Value)/1000),1)</f>
        <v>0</v>
      </c>
    </row>
    <row r="816" spans="1:81" ht="14.1">
      <c r="A816" s="18">
        <v>774</v>
      </c>
      <c r="B816" s="46" t="str">
        <f t="shared" si="480"/>
        <v/>
      </c>
      <c r="C816" s="72"/>
      <c r="D816" s="47"/>
      <c r="E816" s="81"/>
      <c r="F816" s="48"/>
      <c r="G816" s="49"/>
      <c r="H816" s="50"/>
      <c r="I816" s="48"/>
      <c r="J816" s="104"/>
      <c r="K816" s="109"/>
      <c r="L816" s="51"/>
      <c r="M816" s="48"/>
      <c r="N816" s="51"/>
      <c r="O816" s="48"/>
      <c r="P816" s="51"/>
      <c r="Q816" s="69"/>
      <c r="R816" s="51"/>
      <c r="S816" s="69"/>
      <c r="T816" s="110"/>
      <c r="U816" s="107"/>
      <c r="V816" s="48"/>
      <c r="W816" s="52"/>
      <c r="X816" s="48"/>
      <c r="Y816" s="116"/>
      <c r="Z816" s="133"/>
      <c r="AA816" s="131"/>
      <c r="AB816" s="76"/>
      <c r="AC816" s="76"/>
      <c r="AD816" s="76"/>
      <c r="AE816" s="76"/>
      <c r="AF816" s="76"/>
      <c r="AG816" s="145"/>
      <c r="AH816"/>
      <c r="AI816" s="148">
        <f t="shared" si="444"/>
        <v>0</v>
      </c>
      <c r="AJ816" s="148">
        <f t="shared" si="445"/>
        <v>0</v>
      </c>
      <c r="AK816" s="148">
        <f t="shared" si="446"/>
        <v>0</v>
      </c>
      <c r="AL816" s="148">
        <f t="shared" si="447"/>
        <v>0</v>
      </c>
      <c r="AM816" s="148">
        <f t="shared" si="448"/>
        <v>0</v>
      </c>
      <c r="AN816" s="148">
        <f t="shared" si="449"/>
        <v>0</v>
      </c>
      <c r="AO816" s="150"/>
      <c r="AP816" s="149" t="e">
        <f t="shared" si="450"/>
        <v>#DIV/0!</v>
      </c>
      <c r="AQ816" s="149" t="e">
        <f t="shared" si="451"/>
        <v>#DIV/0!</v>
      </c>
      <c r="AR816" s="149" t="e">
        <f t="shared" si="452"/>
        <v>#DIV/0!</v>
      </c>
      <c r="AS816" s="149" t="e">
        <f t="shared" si="453"/>
        <v>#DIV/0!</v>
      </c>
      <c r="AT816" s="149" t="e">
        <f t="shared" si="454"/>
        <v>#DIV/0!</v>
      </c>
      <c r="AU816" s="148">
        <f t="shared" si="455"/>
        <v>0</v>
      </c>
      <c r="AV816" s="149" t="e">
        <f t="shared" si="456"/>
        <v>#DIV/0!</v>
      </c>
      <c r="AW816" s="149" t="e">
        <f t="shared" si="457"/>
        <v>#DIV/0!</v>
      </c>
      <c r="AX816" s="149" t="e">
        <f t="shared" si="458"/>
        <v>#DIV/0!</v>
      </c>
      <c r="AY816" s="149" t="e">
        <f t="shared" si="459"/>
        <v>#DIV/0!</v>
      </c>
      <c r="AZ816" s="149" t="e">
        <f t="shared" si="460"/>
        <v>#DIV/0!</v>
      </c>
      <c r="BA816" s="148">
        <f t="shared" si="461"/>
        <v>0</v>
      </c>
      <c r="BB816" s="149" t="e">
        <f t="shared" si="462"/>
        <v>#DIV/0!</v>
      </c>
      <c r="BC816" s="149" t="e">
        <f t="shared" si="463"/>
        <v>#DIV/0!</v>
      </c>
      <c r="BD816" s="149" t="e">
        <f t="shared" si="464"/>
        <v>#DIV/0!</v>
      </c>
      <c r="BE816" s="149" t="e">
        <f t="shared" si="465"/>
        <v>#DIV/0!</v>
      </c>
      <c r="BF816" s="149" t="e">
        <f t="shared" si="466"/>
        <v>#DIV/0!</v>
      </c>
      <c r="BG816" s="148">
        <f t="shared" si="467"/>
        <v>0</v>
      </c>
      <c r="BH816" s="149" t="e">
        <f t="shared" si="468"/>
        <v>#DIV/0!</v>
      </c>
      <c r="BI816" s="149" t="e">
        <f t="shared" si="469"/>
        <v>#DIV/0!</v>
      </c>
      <c r="BJ816" s="149" t="e">
        <f t="shared" si="470"/>
        <v>#DIV/0!</v>
      </c>
      <c r="BK816" s="149" t="e">
        <f t="shared" si="471"/>
        <v>#DIV/0!</v>
      </c>
      <c r="BL816" s="149" t="e">
        <f t="shared" si="472"/>
        <v>#DIV/0!</v>
      </c>
      <c r="BM816" s="148">
        <f t="shared" si="473"/>
        <v>0</v>
      </c>
      <c r="BN816" s="149" t="e">
        <f t="shared" si="474"/>
        <v>#DIV/0!</v>
      </c>
      <c r="BO816" s="149" t="e">
        <f t="shared" si="475"/>
        <v>#DIV/0!</v>
      </c>
      <c r="BP816" s="149" t="e">
        <f t="shared" si="476"/>
        <v>#DIV/0!</v>
      </c>
      <c r="BQ816" s="149" t="e">
        <f t="shared" si="477"/>
        <v>#DIV/0!</v>
      </c>
      <c r="BR816" s="149" t="e">
        <f t="shared" si="478"/>
        <v>#DIV/0!</v>
      </c>
      <c r="BS816" s="148">
        <f t="shared" si="479"/>
        <v>0</v>
      </c>
      <c r="BT816" s="150"/>
      <c r="BU816" s="150" t="e">
        <f>VLOOKUP(I816,Lists!$D$2:$D$19,1,FALSE)</f>
        <v>#N/A</v>
      </c>
      <c r="BV816" s="150" t="e">
        <f>VLOOKUP($I816,Blends!$B$2:$B$115,1,FALSE)</f>
        <v>#N/A</v>
      </c>
      <c r="BW816" s="150"/>
      <c r="BX816" s="151">
        <f>ROUND(IF($I816="Other HFC Blend",(AA816*$L816*SUMIF(Lists!$E$2:$E$133,'Quarterly Information'!$K816,Exchange_Value)+AA816*$N816*SUMIF(Lists!$E$2:$E$133,'Quarterly Information'!$M816,Exchange_Value)+AA816*$P816*SUMIF(Lists!$E$2:$E$133,'Quarterly Information'!$O816,Exchange_Value)+AA816*$R816*SUMIF(Lists!$E$2:$E$133,'Quarterly Information'!$Q816,Exchange_Value)+AA816*$T816*SUMIF(Lists!$E$2:$E$133,'Quarterly Information'!$S816,Exchange_Value))/1000,AA816*SUMIF(Lists!$E$2:$E$133,$I816,Exchange_Value)/1000),1)</f>
        <v>0</v>
      </c>
      <c r="BY816" s="151">
        <f>ROUND(IF($I816="Other HFC Blend",(AB816*$L816*SUMIF(Lists!$E$2:$E$133,'Quarterly Information'!$K816,Exchange_Value)+AB816*$N816*SUMIF(Lists!$E$2:$E$133,'Quarterly Information'!$M816,Exchange_Value)+AB816*$P816*SUMIF(Lists!$E$2:$E$133,'Quarterly Information'!$O816,Exchange_Value)+AB816*$R816*SUMIF(Lists!$E$2:$E$133,'Quarterly Information'!$Q816,Exchange_Value)+AB816*$T816*SUMIF(Lists!$E$2:$E$133,'Quarterly Information'!$S816,Exchange_Value))/1000,AB816*SUMIF(Lists!$E$2:$E$133,$I816,Exchange_Value)/1000),1)</f>
        <v>0</v>
      </c>
      <c r="BZ816" s="151">
        <f>ROUND(IF($I816="Other HFC Blend",(AC816*$L816*SUMIF(Lists!$E$2:$E$133,'Quarterly Information'!$K816,Exchange_Value)+AC816*$N816*SUMIF(Lists!$E$2:$E$133,'Quarterly Information'!$M816,Exchange_Value)+AC816*$P816*SUMIF(Lists!$E$2:$E$133,'Quarterly Information'!$O816,Exchange_Value)+AC816*$R816*SUMIF(Lists!$E$2:$E$133,'Quarterly Information'!$Q816,Exchange_Value)+AC816*$T816*SUMIF(Lists!$E$2:$E$133,'Quarterly Information'!$S816,Exchange_Value))/1000,AC816*SUMIF(Lists!$E$2:$E$133,$I816,Exchange_Value)/1000),1)</f>
        <v>0</v>
      </c>
      <c r="CA816" s="151">
        <f>ROUND(IF($I816="Other HFC Blend",(AD816*$L816*SUMIF(Lists!$E$2:$E$133,'Quarterly Information'!$K816,Exchange_Value)+AD816*$N816*SUMIF(Lists!$E$2:$E$133,'Quarterly Information'!$M816,Exchange_Value)+AD816*$P816*SUMIF(Lists!$E$2:$E$133,'Quarterly Information'!$O816,Exchange_Value)+AD816*$R816*SUMIF(Lists!$E$2:$E$133,'Quarterly Information'!$Q816,Exchange_Value)+AD816*$T816*SUMIF(Lists!$E$2:$E$133,'Quarterly Information'!$S816,Exchange_Value))/1000,AD816*SUMIF(Lists!$E$2:$E$133,$I816,Exchange_Value)/1000),1)</f>
        <v>0</v>
      </c>
      <c r="CB816" s="151">
        <f>ROUND(IF($I816="Other HFC Blend",(AE816*$L816*SUMIF(Lists!$E$2:$E$133,'Quarterly Information'!$K816,Exchange_Value)+AE816*$N816*SUMIF(Lists!$E$2:$E$133,'Quarterly Information'!$M816,Exchange_Value)+AE816*$P816*SUMIF(Lists!$E$2:$E$133,'Quarterly Information'!$O816,Exchange_Value)+AE816*$R816*SUMIF(Lists!$E$2:$E$133,'Quarterly Information'!$Q816,Exchange_Value)+AE816*$T816*SUMIF(Lists!$E$2:$E$133,'Quarterly Information'!$S816,Exchange_Value))/1000,AE816*SUMIF(Lists!$E$2:$E$133,$I816,Exchange_Value)/1000),1)</f>
        <v>0</v>
      </c>
      <c r="CC816" s="151">
        <f>ROUND(IF($I816="Other HFC Blend",(AF816*$L816*SUMIF(Lists!$E$2:$E$133,'Quarterly Information'!$K816,Exchange_Value)+AF816*$N816*SUMIF(Lists!$E$2:$E$133,'Quarterly Information'!$M816,Exchange_Value)+AF816*$P816*SUMIF(Lists!$E$2:$E$133,'Quarterly Information'!$O816,Exchange_Value)+AF816*$R816*SUMIF(Lists!$E$2:$E$133,'Quarterly Information'!$Q816,Exchange_Value)+AF816*$T816*SUMIF(Lists!$E$2:$E$133,'Quarterly Information'!$S816,Exchange_Value))/1000,AF816*SUMIF(Lists!$E$2:$E$133,$I816,Exchange_Value)/1000),1)</f>
        <v>0</v>
      </c>
    </row>
    <row r="817" spans="1:81" ht="14.1">
      <c r="A817" s="18">
        <v>775</v>
      </c>
      <c r="B817" s="46" t="str">
        <f t="shared" si="480"/>
        <v/>
      </c>
      <c r="C817" s="72"/>
      <c r="D817" s="47"/>
      <c r="E817" s="81"/>
      <c r="F817" s="48"/>
      <c r="G817" s="49"/>
      <c r="H817" s="50"/>
      <c r="I817" s="48"/>
      <c r="J817" s="104"/>
      <c r="K817" s="109"/>
      <c r="L817" s="51"/>
      <c r="M817" s="48"/>
      <c r="N817" s="51"/>
      <c r="O817" s="48"/>
      <c r="P817" s="51"/>
      <c r="Q817" s="69"/>
      <c r="R817" s="51"/>
      <c r="S817" s="69"/>
      <c r="T817" s="110"/>
      <c r="U817" s="107"/>
      <c r="V817" s="48"/>
      <c r="W817" s="52"/>
      <c r="X817" s="48"/>
      <c r="Y817" s="116"/>
      <c r="Z817" s="133"/>
      <c r="AA817" s="131"/>
      <c r="AB817" s="76"/>
      <c r="AC817" s="76"/>
      <c r="AD817" s="76"/>
      <c r="AE817" s="76"/>
      <c r="AF817" s="76"/>
      <c r="AG817" s="145"/>
      <c r="AH817"/>
      <c r="AI817" s="148">
        <f t="shared" si="444"/>
        <v>0</v>
      </c>
      <c r="AJ817" s="148">
        <f t="shared" si="445"/>
        <v>0</v>
      </c>
      <c r="AK817" s="148">
        <f t="shared" si="446"/>
        <v>0</v>
      </c>
      <c r="AL817" s="148">
        <f t="shared" si="447"/>
        <v>0</v>
      </c>
      <c r="AM817" s="148">
        <f t="shared" si="448"/>
        <v>0</v>
      </c>
      <c r="AN817" s="148">
        <f t="shared" si="449"/>
        <v>0</v>
      </c>
      <c r="AO817" s="150"/>
      <c r="AP817" s="149" t="e">
        <f t="shared" si="450"/>
        <v>#DIV/0!</v>
      </c>
      <c r="AQ817" s="149" t="e">
        <f t="shared" si="451"/>
        <v>#DIV/0!</v>
      </c>
      <c r="AR817" s="149" t="e">
        <f t="shared" si="452"/>
        <v>#DIV/0!</v>
      </c>
      <c r="AS817" s="149" t="e">
        <f t="shared" si="453"/>
        <v>#DIV/0!</v>
      </c>
      <c r="AT817" s="149" t="e">
        <f t="shared" si="454"/>
        <v>#DIV/0!</v>
      </c>
      <c r="AU817" s="148">
        <f t="shared" si="455"/>
        <v>0</v>
      </c>
      <c r="AV817" s="149" t="e">
        <f t="shared" si="456"/>
        <v>#DIV/0!</v>
      </c>
      <c r="AW817" s="149" t="e">
        <f t="shared" si="457"/>
        <v>#DIV/0!</v>
      </c>
      <c r="AX817" s="149" t="e">
        <f t="shared" si="458"/>
        <v>#DIV/0!</v>
      </c>
      <c r="AY817" s="149" t="e">
        <f t="shared" si="459"/>
        <v>#DIV/0!</v>
      </c>
      <c r="AZ817" s="149" t="e">
        <f t="shared" si="460"/>
        <v>#DIV/0!</v>
      </c>
      <c r="BA817" s="148">
        <f t="shared" si="461"/>
        <v>0</v>
      </c>
      <c r="BB817" s="149" t="e">
        <f t="shared" si="462"/>
        <v>#DIV/0!</v>
      </c>
      <c r="BC817" s="149" t="e">
        <f t="shared" si="463"/>
        <v>#DIV/0!</v>
      </c>
      <c r="BD817" s="149" t="e">
        <f t="shared" si="464"/>
        <v>#DIV/0!</v>
      </c>
      <c r="BE817" s="149" t="e">
        <f t="shared" si="465"/>
        <v>#DIV/0!</v>
      </c>
      <c r="BF817" s="149" t="e">
        <f t="shared" si="466"/>
        <v>#DIV/0!</v>
      </c>
      <c r="BG817" s="148">
        <f t="shared" si="467"/>
        <v>0</v>
      </c>
      <c r="BH817" s="149" t="e">
        <f t="shared" si="468"/>
        <v>#DIV/0!</v>
      </c>
      <c r="BI817" s="149" t="e">
        <f t="shared" si="469"/>
        <v>#DIV/0!</v>
      </c>
      <c r="BJ817" s="149" t="e">
        <f t="shared" si="470"/>
        <v>#DIV/0!</v>
      </c>
      <c r="BK817" s="149" t="e">
        <f t="shared" si="471"/>
        <v>#DIV/0!</v>
      </c>
      <c r="BL817" s="149" t="e">
        <f t="shared" si="472"/>
        <v>#DIV/0!</v>
      </c>
      <c r="BM817" s="148">
        <f t="shared" si="473"/>
        <v>0</v>
      </c>
      <c r="BN817" s="149" t="e">
        <f t="shared" si="474"/>
        <v>#DIV/0!</v>
      </c>
      <c r="BO817" s="149" t="e">
        <f t="shared" si="475"/>
        <v>#DIV/0!</v>
      </c>
      <c r="BP817" s="149" t="e">
        <f t="shared" si="476"/>
        <v>#DIV/0!</v>
      </c>
      <c r="BQ817" s="149" t="e">
        <f t="shared" si="477"/>
        <v>#DIV/0!</v>
      </c>
      <c r="BR817" s="149" t="e">
        <f t="shared" si="478"/>
        <v>#DIV/0!</v>
      </c>
      <c r="BS817" s="148">
        <f t="shared" si="479"/>
        <v>0</v>
      </c>
      <c r="BT817" s="150"/>
      <c r="BU817" s="150" t="e">
        <f>VLOOKUP(I817,Lists!$D$2:$D$19,1,FALSE)</f>
        <v>#N/A</v>
      </c>
      <c r="BV817" s="150" t="e">
        <f>VLOOKUP($I817,Blends!$B$2:$B$115,1,FALSE)</f>
        <v>#N/A</v>
      </c>
      <c r="BW817" s="150"/>
      <c r="BX817" s="151">
        <f>ROUND(IF($I817="Other HFC Blend",(AA817*$L817*SUMIF(Lists!$E$2:$E$133,'Quarterly Information'!$K817,Exchange_Value)+AA817*$N817*SUMIF(Lists!$E$2:$E$133,'Quarterly Information'!$M817,Exchange_Value)+AA817*$P817*SUMIF(Lists!$E$2:$E$133,'Quarterly Information'!$O817,Exchange_Value)+AA817*$R817*SUMIF(Lists!$E$2:$E$133,'Quarterly Information'!$Q817,Exchange_Value)+AA817*$T817*SUMIF(Lists!$E$2:$E$133,'Quarterly Information'!$S817,Exchange_Value))/1000,AA817*SUMIF(Lists!$E$2:$E$133,$I817,Exchange_Value)/1000),1)</f>
        <v>0</v>
      </c>
      <c r="BY817" s="151">
        <f>ROUND(IF($I817="Other HFC Blend",(AB817*$L817*SUMIF(Lists!$E$2:$E$133,'Quarterly Information'!$K817,Exchange_Value)+AB817*$N817*SUMIF(Lists!$E$2:$E$133,'Quarterly Information'!$M817,Exchange_Value)+AB817*$P817*SUMIF(Lists!$E$2:$E$133,'Quarterly Information'!$O817,Exchange_Value)+AB817*$R817*SUMIF(Lists!$E$2:$E$133,'Quarterly Information'!$Q817,Exchange_Value)+AB817*$T817*SUMIF(Lists!$E$2:$E$133,'Quarterly Information'!$S817,Exchange_Value))/1000,AB817*SUMIF(Lists!$E$2:$E$133,$I817,Exchange_Value)/1000),1)</f>
        <v>0</v>
      </c>
      <c r="BZ817" s="151">
        <f>ROUND(IF($I817="Other HFC Blend",(AC817*$L817*SUMIF(Lists!$E$2:$E$133,'Quarterly Information'!$K817,Exchange_Value)+AC817*$N817*SUMIF(Lists!$E$2:$E$133,'Quarterly Information'!$M817,Exchange_Value)+AC817*$P817*SUMIF(Lists!$E$2:$E$133,'Quarterly Information'!$O817,Exchange_Value)+AC817*$R817*SUMIF(Lists!$E$2:$E$133,'Quarterly Information'!$Q817,Exchange_Value)+AC817*$T817*SUMIF(Lists!$E$2:$E$133,'Quarterly Information'!$S817,Exchange_Value))/1000,AC817*SUMIF(Lists!$E$2:$E$133,$I817,Exchange_Value)/1000),1)</f>
        <v>0</v>
      </c>
      <c r="CA817" s="151">
        <f>ROUND(IF($I817="Other HFC Blend",(AD817*$L817*SUMIF(Lists!$E$2:$E$133,'Quarterly Information'!$K817,Exchange_Value)+AD817*$N817*SUMIF(Lists!$E$2:$E$133,'Quarterly Information'!$M817,Exchange_Value)+AD817*$P817*SUMIF(Lists!$E$2:$E$133,'Quarterly Information'!$O817,Exchange_Value)+AD817*$R817*SUMIF(Lists!$E$2:$E$133,'Quarterly Information'!$Q817,Exchange_Value)+AD817*$T817*SUMIF(Lists!$E$2:$E$133,'Quarterly Information'!$S817,Exchange_Value))/1000,AD817*SUMIF(Lists!$E$2:$E$133,$I817,Exchange_Value)/1000),1)</f>
        <v>0</v>
      </c>
      <c r="CB817" s="151">
        <f>ROUND(IF($I817="Other HFC Blend",(AE817*$L817*SUMIF(Lists!$E$2:$E$133,'Quarterly Information'!$K817,Exchange_Value)+AE817*$N817*SUMIF(Lists!$E$2:$E$133,'Quarterly Information'!$M817,Exchange_Value)+AE817*$P817*SUMIF(Lists!$E$2:$E$133,'Quarterly Information'!$O817,Exchange_Value)+AE817*$R817*SUMIF(Lists!$E$2:$E$133,'Quarterly Information'!$Q817,Exchange_Value)+AE817*$T817*SUMIF(Lists!$E$2:$E$133,'Quarterly Information'!$S817,Exchange_Value))/1000,AE817*SUMIF(Lists!$E$2:$E$133,$I817,Exchange_Value)/1000),1)</f>
        <v>0</v>
      </c>
      <c r="CC817" s="151">
        <f>ROUND(IF($I817="Other HFC Blend",(AF817*$L817*SUMIF(Lists!$E$2:$E$133,'Quarterly Information'!$K817,Exchange_Value)+AF817*$N817*SUMIF(Lists!$E$2:$E$133,'Quarterly Information'!$M817,Exchange_Value)+AF817*$P817*SUMIF(Lists!$E$2:$E$133,'Quarterly Information'!$O817,Exchange_Value)+AF817*$R817*SUMIF(Lists!$E$2:$E$133,'Quarterly Information'!$Q817,Exchange_Value)+AF817*$T817*SUMIF(Lists!$E$2:$E$133,'Quarterly Information'!$S817,Exchange_Value))/1000,AF817*SUMIF(Lists!$E$2:$E$133,$I817,Exchange_Value)/1000),1)</f>
        <v>0</v>
      </c>
    </row>
    <row r="818" spans="1:81" ht="14.1">
      <c r="A818" s="18">
        <v>776</v>
      </c>
      <c r="B818" s="46" t="str">
        <f t="shared" si="480"/>
        <v/>
      </c>
      <c r="C818" s="72"/>
      <c r="D818" s="47"/>
      <c r="E818" s="81"/>
      <c r="F818" s="48"/>
      <c r="G818" s="49"/>
      <c r="H818" s="50"/>
      <c r="I818" s="48"/>
      <c r="J818" s="104"/>
      <c r="K818" s="109"/>
      <c r="L818" s="51"/>
      <c r="M818" s="48"/>
      <c r="N818" s="51"/>
      <c r="O818" s="48"/>
      <c r="P818" s="51"/>
      <c r="Q818" s="69"/>
      <c r="R818" s="51"/>
      <c r="S818" s="69"/>
      <c r="T818" s="110"/>
      <c r="U818" s="107"/>
      <c r="V818" s="48"/>
      <c r="W818" s="52"/>
      <c r="X818" s="48"/>
      <c r="Y818" s="116"/>
      <c r="Z818" s="133"/>
      <c r="AA818" s="131"/>
      <c r="AB818" s="76"/>
      <c r="AC818" s="76"/>
      <c r="AD818" s="76"/>
      <c r="AE818" s="76"/>
      <c r="AF818" s="76"/>
      <c r="AG818" s="145"/>
      <c r="AH818"/>
      <c r="AI818" s="148">
        <f t="shared" si="444"/>
        <v>0</v>
      </c>
      <c r="AJ818" s="148">
        <f t="shared" si="445"/>
        <v>0</v>
      </c>
      <c r="AK818" s="148">
        <f t="shared" si="446"/>
        <v>0</v>
      </c>
      <c r="AL818" s="148">
        <f t="shared" si="447"/>
        <v>0</v>
      </c>
      <c r="AM818" s="148">
        <f t="shared" si="448"/>
        <v>0</v>
      </c>
      <c r="AN818" s="148">
        <f t="shared" si="449"/>
        <v>0</v>
      </c>
      <c r="AO818" s="150"/>
      <c r="AP818" s="149" t="e">
        <f t="shared" si="450"/>
        <v>#DIV/0!</v>
      </c>
      <c r="AQ818" s="149" t="e">
        <f t="shared" si="451"/>
        <v>#DIV/0!</v>
      </c>
      <c r="AR818" s="149" t="e">
        <f t="shared" si="452"/>
        <v>#DIV/0!</v>
      </c>
      <c r="AS818" s="149" t="e">
        <f t="shared" si="453"/>
        <v>#DIV/0!</v>
      </c>
      <c r="AT818" s="149" t="e">
        <f t="shared" si="454"/>
        <v>#DIV/0!</v>
      </c>
      <c r="AU818" s="148">
        <f t="shared" si="455"/>
        <v>0</v>
      </c>
      <c r="AV818" s="149" t="e">
        <f t="shared" si="456"/>
        <v>#DIV/0!</v>
      </c>
      <c r="AW818" s="149" t="e">
        <f t="shared" si="457"/>
        <v>#DIV/0!</v>
      </c>
      <c r="AX818" s="149" t="e">
        <f t="shared" si="458"/>
        <v>#DIV/0!</v>
      </c>
      <c r="AY818" s="149" t="e">
        <f t="shared" si="459"/>
        <v>#DIV/0!</v>
      </c>
      <c r="AZ818" s="149" t="e">
        <f t="shared" si="460"/>
        <v>#DIV/0!</v>
      </c>
      <c r="BA818" s="148">
        <f t="shared" si="461"/>
        <v>0</v>
      </c>
      <c r="BB818" s="149" t="e">
        <f t="shared" si="462"/>
        <v>#DIV/0!</v>
      </c>
      <c r="BC818" s="149" t="e">
        <f t="shared" si="463"/>
        <v>#DIV/0!</v>
      </c>
      <c r="BD818" s="149" t="e">
        <f t="shared" si="464"/>
        <v>#DIV/0!</v>
      </c>
      <c r="BE818" s="149" t="e">
        <f t="shared" si="465"/>
        <v>#DIV/0!</v>
      </c>
      <c r="BF818" s="149" t="e">
        <f t="shared" si="466"/>
        <v>#DIV/0!</v>
      </c>
      <c r="BG818" s="148">
        <f t="shared" si="467"/>
        <v>0</v>
      </c>
      <c r="BH818" s="149" t="e">
        <f t="shared" si="468"/>
        <v>#DIV/0!</v>
      </c>
      <c r="BI818" s="149" t="e">
        <f t="shared" si="469"/>
        <v>#DIV/0!</v>
      </c>
      <c r="BJ818" s="149" t="e">
        <f t="shared" si="470"/>
        <v>#DIV/0!</v>
      </c>
      <c r="BK818" s="149" t="e">
        <f t="shared" si="471"/>
        <v>#DIV/0!</v>
      </c>
      <c r="BL818" s="149" t="e">
        <f t="shared" si="472"/>
        <v>#DIV/0!</v>
      </c>
      <c r="BM818" s="148">
        <f t="shared" si="473"/>
        <v>0</v>
      </c>
      <c r="BN818" s="149" t="e">
        <f t="shared" si="474"/>
        <v>#DIV/0!</v>
      </c>
      <c r="BO818" s="149" t="e">
        <f t="shared" si="475"/>
        <v>#DIV/0!</v>
      </c>
      <c r="BP818" s="149" t="e">
        <f t="shared" si="476"/>
        <v>#DIV/0!</v>
      </c>
      <c r="BQ818" s="149" t="e">
        <f t="shared" si="477"/>
        <v>#DIV/0!</v>
      </c>
      <c r="BR818" s="149" t="e">
        <f t="shared" si="478"/>
        <v>#DIV/0!</v>
      </c>
      <c r="BS818" s="148">
        <f t="shared" si="479"/>
        <v>0</v>
      </c>
      <c r="BT818" s="150"/>
      <c r="BU818" s="150" t="e">
        <f>VLOOKUP(I818,Lists!$D$2:$D$19,1,FALSE)</f>
        <v>#N/A</v>
      </c>
      <c r="BV818" s="150" t="e">
        <f>VLOOKUP($I818,Blends!$B$2:$B$115,1,FALSE)</f>
        <v>#N/A</v>
      </c>
      <c r="BW818" s="150"/>
      <c r="BX818" s="151">
        <f>ROUND(IF($I818="Other HFC Blend",(AA818*$L818*SUMIF(Lists!$E$2:$E$133,'Quarterly Information'!$K818,Exchange_Value)+AA818*$N818*SUMIF(Lists!$E$2:$E$133,'Quarterly Information'!$M818,Exchange_Value)+AA818*$P818*SUMIF(Lists!$E$2:$E$133,'Quarterly Information'!$O818,Exchange_Value)+AA818*$R818*SUMIF(Lists!$E$2:$E$133,'Quarterly Information'!$Q818,Exchange_Value)+AA818*$T818*SUMIF(Lists!$E$2:$E$133,'Quarterly Information'!$S818,Exchange_Value))/1000,AA818*SUMIF(Lists!$E$2:$E$133,$I818,Exchange_Value)/1000),1)</f>
        <v>0</v>
      </c>
      <c r="BY818" s="151">
        <f>ROUND(IF($I818="Other HFC Blend",(AB818*$L818*SUMIF(Lists!$E$2:$E$133,'Quarterly Information'!$K818,Exchange_Value)+AB818*$N818*SUMIF(Lists!$E$2:$E$133,'Quarterly Information'!$M818,Exchange_Value)+AB818*$P818*SUMIF(Lists!$E$2:$E$133,'Quarterly Information'!$O818,Exchange_Value)+AB818*$R818*SUMIF(Lists!$E$2:$E$133,'Quarterly Information'!$Q818,Exchange_Value)+AB818*$T818*SUMIF(Lists!$E$2:$E$133,'Quarterly Information'!$S818,Exchange_Value))/1000,AB818*SUMIF(Lists!$E$2:$E$133,$I818,Exchange_Value)/1000),1)</f>
        <v>0</v>
      </c>
      <c r="BZ818" s="151">
        <f>ROUND(IF($I818="Other HFC Blend",(AC818*$L818*SUMIF(Lists!$E$2:$E$133,'Quarterly Information'!$K818,Exchange_Value)+AC818*$N818*SUMIF(Lists!$E$2:$E$133,'Quarterly Information'!$M818,Exchange_Value)+AC818*$P818*SUMIF(Lists!$E$2:$E$133,'Quarterly Information'!$O818,Exchange_Value)+AC818*$R818*SUMIF(Lists!$E$2:$E$133,'Quarterly Information'!$Q818,Exchange_Value)+AC818*$T818*SUMIF(Lists!$E$2:$E$133,'Quarterly Information'!$S818,Exchange_Value))/1000,AC818*SUMIF(Lists!$E$2:$E$133,$I818,Exchange_Value)/1000),1)</f>
        <v>0</v>
      </c>
      <c r="CA818" s="151">
        <f>ROUND(IF($I818="Other HFC Blend",(AD818*$L818*SUMIF(Lists!$E$2:$E$133,'Quarterly Information'!$K818,Exchange_Value)+AD818*$N818*SUMIF(Lists!$E$2:$E$133,'Quarterly Information'!$M818,Exchange_Value)+AD818*$P818*SUMIF(Lists!$E$2:$E$133,'Quarterly Information'!$O818,Exchange_Value)+AD818*$R818*SUMIF(Lists!$E$2:$E$133,'Quarterly Information'!$Q818,Exchange_Value)+AD818*$T818*SUMIF(Lists!$E$2:$E$133,'Quarterly Information'!$S818,Exchange_Value))/1000,AD818*SUMIF(Lists!$E$2:$E$133,$I818,Exchange_Value)/1000),1)</f>
        <v>0</v>
      </c>
      <c r="CB818" s="151">
        <f>ROUND(IF($I818="Other HFC Blend",(AE818*$L818*SUMIF(Lists!$E$2:$E$133,'Quarterly Information'!$K818,Exchange_Value)+AE818*$N818*SUMIF(Lists!$E$2:$E$133,'Quarterly Information'!$M818,Exchange_Value)+AE818*$P818*SUMIF(Lists!$E$2:$E$133,'Quarterly Information'!$O818,Exchange_Value)+AE818*$R818*SUMIF(Lists!$E$2:$E$133,'Quarterly Information'!$Q818,Exchange_Value)+AE818*$T818*SUMIF(Lists!$E$2:$E$133,'Quarterly Information'!$S818,Exchange_Value))/1000,AE818*SUMIF(Lists!$E$2:$E$133,$I818,Exchange_Value)/1000),1)</f>
        <v>0</v>
      </c>
      <c r="CC818" s="151">
        <f>ROUND(IF($I818="Other HFC Blend",(AF818*$L818*SUMIF(Lists!$E$2:$E$133,'Quarterly Information'!$K818,Exchange_Value)+AF818*$N818*SUMIF(Lists!$E$2:$E$133,'Quarterly Information'!$M818,Exchange_Value)+AF818*$P818*SUMIF(Lists!$E$2:$E$133,'Quarterly Information'!$O818,Exchange_Value)+AF818*$R818*SUMIF(Lists!$E$2:$E$133,'Quarterly Information'!$Q818,Exchange_Value)+AF818*$T818*SUMIF(Lists!$E$2:$E$133,'Quarterly Information'!$S818,Exchange_Value))/1000,AF818*SUMIF(Lists!$E$2:$E$133,$I818,Exchange_Value)/1000),1)</f>
        <v>0</v>
      </c>
    </row>
    <row r="819" spans="1:81" ht="14.1">
      <c r="A819" s="18">
        <v>777</v>
      </c>
      <c r="B819" s="46" t="str">
        <f t="shared" si="480"/>
        <v/>
      </c>
      <c r="C819" s="72"/>
      <c r="D819" s="47"/>
      <c r="E819" s="81"/>
      <c r="F819" s="48"/>
      <c r="G819" s="49"/>
      <c r="H819" s="50"/>
      <c r="I819" s="48"/>
      <c r="J819" s="104"/>
      <c r="K819" s="109"/>
      <c r="L819" s="51"/>
      <c r="M819" s="48"/>
      <c r="N819" s="51"/>
      <c r="O819" s="48"/>
      <c r="P819" s="51"/>
      <c r="Q819" s="69"/>
      <c r="R819" s="51"/>
      <c r="S819" s="69"/>
      <c r="T819" s="110"/>
      <c r="U819" s="107"/>
      <c r="V819" s="48"/>
      <c r="W819" s="52"/>
      <c r="X819" s="48"/>
      <c r="Y819" s="116"/>
      <c r="Z819" s="133"/>
      <c r="AA819" s="131"/>
      <c r="AB819" s="76"/>
      <c r="AC819" s="76"/>
      <c r="AD819" s="76"/>
      <c r="AE819" s="76"/>
      <c r="AF819" s="76"/>
      <c r="AG819" s="145"/>
      <c r="AH819"/>
      <c r="AI819" s="148">
        <f t="shared" si="444"/>
        <v>0</v>
      </c>
      <c r="AJ819" s="148">
        <f t="shared" si="445"/>
        <v>0</v>
      </c>
      <c r="AK819" s="148">
        <f t="shared" si="446"/>
        <v>0</v>
      </c>
      <c r="AL819" s="148">
        <f t="shared" si="447"/>
        <v>0</v>
      </c>
      <c r="AM819" s="148">
        <f t="shared" si="448"/>
        <v>0</v>
      </c>
      <c r="AN819" s="148">
        <f t="shared" si="449"/>
        <v>0</v>
      </c>
      <c r="AO819" s="150"/>
      <c r="AP819" s="149" t="e">
        <f t="shared" si="450"/>
        <v>#DIV/0!</v>
      </c>
      <c r="AQ819" s="149" t="e">
        <f t="shared" si="451"/>
        <v>#DIV/0!</v>
      </c>
      <c r="AR819" s="149" t="e">
        <f t="shared" si="452"/>
        <v>#DIV/0!</v>
      </c>
      <c r="AS819" s="149" t="e">
        <f t="shared" si="453"/>
        <v>#DIV/0!</v>
      </c>
      <c r="AT819" s="149" t="e">
        <f t="shared" si="454"/>
        <v>#DIV/0!</v>
      </c>
      <c r="AU819" s="148">
        <f t="shared" si="455"/>
        <v>0</v>
      </c>
      <c r="AV819" s="149" t="e">
        <f t="shared" si="456"/>
        <v>#DIV/0!</v>
      </c>
      <c r="AW819" s="149" t="e">
        <f t="shared" si="457"/>
        <v>#DIV/0!</v>
      </c>
      <c r="AX819" s="149" t="e">
        <f t="shared" si="458"/>
        <v>#DIV/0!</v>
      </c>
      <c r="AY819" s="149" t="e">
        <f t="shared" si="459"/>
        <v>#DIV/0!</v>
      </c>
      <c r="AZ819" s="149" t="e">
        <f t="shared" si="460"/>
        <v>#DIV/0!</v>
      </c>
      <c r="BA819" s="148">
        <f t="shared" si="461"/>
        <v>0</v>
      </c>
      <c r="BB819" s="149" t="e">
        <f t="shared" si="462"/>
        <v>#DIV/0!</v>
      </c>
      <c r="BC819" s="149" t="e">
        <f t="shared" si="463"/>
        <v>#DIV/0!</v>
      </c>
      <c r="BD819" s="149" t="e">
        <f t="shared" si="464"/>
        <v>#DIV/0!</v>
      </c>
      <c r="BE819" s="149" t="e">
        <f t="shared" si="465"/>
        <v>#DIV/0!</v>
      </c>
      <c r="BF819" s="149" t="e">
        <f t="shared" si="466"/>
        <v>#DIV/0!</v>
      </c>
      <c r="BG819" s="148">
        <f t="shared" si="467"/>
        <v>0</v>
      </c>
      <c r="BH819" s="149" t="e">
        <f t="shared" si="468"/>
        <v>#DIV/0!</v>
      </c>
      <c r="BI819" s="149" t="e">
        <f t="shared" si="469"/>
        <v>#DIV/0!</v>
      </c>
      <c r="BJ819" s="149" t="e">
        <f t="shared" si="470"/>
        <v>#DIV/0!</v>
      </c>
      <c r="BK819" s="149" t="e">
        <f t="shared" si="471"/>
        <v>#DIV/0!</v>
      </c>
      <c r="BL819" s="149" t="e">
        <f t="shared" si="472"/>
        <v>#DIV/0!</v>
      </c>
      <c r="BM819" s="148">
        <f t="shared" si="473"/>
        <v>0</v>
      </c>
      <c r="BN819" s="149" t="e">
        <f t="shared" si="474"/>
        <v>#DIV/0!</v>
      </c>
      <c r="BO819" s="149" t="e">
        <f t="shared" si="475"/>
        <v>#DIV/0!</v>
      </c>
      <c r="BP819" s="149" t="e">
        <f t="shared" si="476"/>
        <v>#DIV/0!</v>
      </c>
      <c r="BQ819" s="149" t="e">
        <f t="shared" si="477"/>
        <v>#DIV/0!</v>
      </c>
      <c r="BR819" s="149" t="e">
        <f t="shared" si="478"/>
        <v>#DIV/0!</v>
      </c>
      <c r="BS819" s="148">
        <f t="shared" si="479"/>
        <v>0</v>
      </c>
      <c r="BT819" s="150"/>
      <c r="BU819" s="150" t="e">
        <f>VLOOKUP(I819,Lists!$D$2:$D$19,1,FALSE)</f>
        <v>#N/A</v>
      </c>
      <c r="BV819" s="150" t="e">
        <f>VLOOKUP($I819,Blends!$B$2:$B$115,1,FALSE)</f>
        <v>#N/A</v>
      </c>
      <c r="BW819" s="150"/>
      <c r="BX819" s="151">
        <f>ROUND(IF($I819="Other HFC Blend",(AA819*$L819*SUMIF(Lists!$E$2:$E$133,'Quarterly Information'!$K819,Exchange_Value)+AA819*$N819*SUMIF(Lists!$E$2:$E$133,'Quarterly Information'!$M819,Exchange_Value)+AA819*$P819*SUMIF(Lists!$E$2:$E$133,'Quarterly Information'!$O819,Exchange_Value)+AA819*$R819*SUMIF(Lists!$E$2:$E$133,'Quarterly Information'!$Q819,Exchange_Value)+AA819*$T819*SUMIF(Lists!$E$2:$E$133,'Quarterly Information'!$S819,Exchange_Value))/1000,AA819*SUMIF(Lists!$E$2:$E$133,$I819,Exchange_Value)/1000),1)</f>
        <v>0</v>
      </c>
      <c r="BY819" s="151">
        <f>ROUND(IF($I819="Other HFC Blend",(AB819*$L819*SUMIF(Lists!$E$2:$E$133,'Quarterly Information'!$K819,Exchange_Value)+AB819*$N819*SUMIF(Lists!$E$2:$E$133,'Quarterly Information'!$M819,Exchange_Value)+AB819*$P819*SUMIF(Lists!$E$2:$E$133,'Quarterly Information'!$O819,Exchange_Value)+AB819*$R819*SUMIF(Lists!$E$2:$E$133,'Quarterly Information'!$Q819,Exchange_Value)+AB819*$T819*SUMIF(Lists!$E$2:$E$133,'Quarterly Information'!$S819,Exchange_Value))/1000,AB819*SUMIF(Lists!$E$2:$E$133,$I819,Exchange_Value)/1000),1)</f>
        <v>0</v>
      </c>
      <c r="BZ819" s="151">
        <f>ROUND(IF($I819="Other HFC Blend",(AC819*$L819*SUMIF(Lists!$E$2:$E$133,'Quarterly Information'!$K819,Exchange_Value)+AC819*$N819*SUMIF(Lists!$E$2:$E$133,'Quarterly Information'!$M819,Exchange_Value)+AC819*$P819*SUMIF(Lists!$E$2:$E$133,'Quarterly Information'!$O819,Exchange_Value)+AC819*$R819*SUMIF(Lists!$E$2:$E$133,'Quarterly Information'!$Q819,Exchange_Value)+AC819*$T819*SUMIF(Lists!$E$2:$E$133,'Quarterly Information'!$S819,Exchange_Value))/1000,AC819*SUMIF(Lists!$E$2:$E$133,$I819,Exchange_Value)/1000),1)</f>
        <v>0</v>
      </c>
      <c r="CA819" s="151">
        <f>ROUND(IF($I819="Other HFC Blend",(AD819*$L819*SUMIF(Lists!$E$2:$E$133,'Quarterly Information'!$K819,Exchange_Value)+AD819*$N819*SUMIF(Lists!$E$2:$E$133,'Quarterly Information'!$M819,Exchange_Value)+AD819*$P819*SUMIF(Lists!$E$2:$E$133,'Quarterly Information'!$O819,Exchange_Value)+AD819*$R819*SUMIF(Lists!$E$2:$E$133,'Quarterly Information'!$Q819,Exchange_Value)+AD819*$T819*SUMIF(Lists!$E$2:$E$133,'Quarterly Information'!$S819,Exchange_Value))/1000,AD819*SUMIF(Lists!$E$2:$E$133,$I819,Exchange_Value)/1000),1)</f>
        <v>0</v>
      </c>
      <c r="CB819" s="151">
        <f>ROUND(IF($I819="Other HFC Blend",(AE819*$L819*SUMIF(Lists!$E$2:$E$133,'Quarterly Information'!$K819,Exchange_Value)+AE819*$N819*SUMIF(Lists!$E$2:$E$133,'Quarterly Information'!$M819,Exchange_Value)+AE819*$P819*SUMIF(Lists!$E$2:$E$133,'Quarterly Information'!$O819,Exchange_Value)+AE819*$R819*SUMIF(Lists!$E$2:$E$133,'Quarterly Information'!$Q819,Exchange_Value)+AE819*$T819*SUMIF(Lists!$E$2:$E$133,'Quarterly Information'!$S819,Exchange_Value))/1000,AE819*SUMIF(Lists!$E$2:$E$133,$I819,Exchange_Value)/1000),1)</f>
        <v>0</v>
      </c>
      <c r="CC819" s="151">
        <f>ROUND(IF($I819="Other HFC Blend",(AF819*$L819*SUMIF(Lists!$E$2:$E$133,'Quarterly Information'!$K819,Exchange_Value)+AF819*$N819*SUMIF(Lists!$E$2:$E$133,'Quarterly Information'!$M819,Exchange_Value)+AF819*$P819*SUMIF(Lists!$E$2:$E$133,'Quarterly Information'!$O819,Exchange_Value)+AF819*$R819*SUMIF(Lists!$E$2:$E$133,'Quarterly Information'!$Q819,Exchange_Value)+AF819*$T819*SUMIF(Lists!$E$2:$E$133,'Quarterly Information'!$S819,Exchange_Value))/1000,AF819*SUMIF(Lists!$E$2:$E$133,$I819,Exchange_Value)/1000),1)</f>
        <v>0</v>
      </c>
    </row>
    <row r="820" spans="1:81" ht="14.1">
      <c r="A820" s="18">
        <v>778</v>
      </c>
      <c r="B820" s="46" t="str">
        <f t="shared" si="480"/>
        <v/>
      </c>
      <c r="C820" s="72"/>
      <c r="D820" s="47"/>
      <c r="E820" s="81"/>
      <c r="F820" s="48"/>
      <c r="G820" s="49"/>
      <c r="H820" s="50"/>
      <c r="I820" s="48"/>
      <c r="J820" s="104"/>
      <c r="K820" s="109"/>
      <c r="L820" s="51"/>
      <c r="M820" s="48"/>
      <c r="N820" s="51"/>
      <c r="O820" s="48"/>
      <c r="P820" s="51"/>
      <c r="Q820" s="69"/>
      <c r="R820" s="51"/>
      <c r="S820" s="69"/>
      <c r="T820" s="110"/>
      <c r="U820" s="107"/>
      <c r="V820" s="48"/>
      <c r="W820" s="52"/>
      <c r="X820" s="48"/>
      <c r="Y820" s="116"/>
      <c r="Z820" s="133"/>
      <c r="AA820" s="131"/>
      <c r="AB820" s="76"/>
      <c r="AC820" s="76"/>
      <c r="AD820" s="76"/>
      <c r="AE820" s="76"/>
      <c r="AF820" s="76"/>
      <c r="AG820" s="145"/>
      <c r="AH820"/>
      <c r="AI820" s="148">
        <f t="shared" si="444"/>
        <v>0</v>
      </c>
      <c r="AJ820" s="148">
        <f t="shared" si="445"/>
        <v>0</v>
      </c>
      <c r="AK820" s="148">
        <f t="shared" si="446"/>
        <v>0</v>
      </c>
      <c r="AL820" s="148">
        <f t="shared" si="447"/>
        <v>0</v>
      </c>
      <c r="AM820" s="148">
        <f t="shared" si="448"/>
        <v>0</v>
      </c>
      <c r="AN820" s="148">
        <f t="shared" si="449"/>
        <v>0</v>
      </c>
      <c r="AO820" s="150"/>
      <c r="AP820" s="149" t="e">
        <f t="shared" si="450"/>
        <v>#DIV/0!</v>
      </c>
      <c r="AQ820" s="149" t="e">
        <f t="shared" si="451"/>
        <v>#DIV/0!</v>
      </c>
      <c r="AR820" s="149" t="e">
        <f t="shared" si="452"/>
        <v>#DIV/0!</v>
      </c>
      <c r="AS820" s="149" t="e">
        <f t="shared" si="453"/>
        <v>#DIV/0!</v>
      </c>
      <c r="AT820" s="149" t="e">
        <f t="shared" si="454"/>
        <v>#DIV/0!</v>
      </c>
      <c r="AU820" s="148">
        <f t="shared" si="455"/>
        <v>0</v>
      </c>
      <c r="AV820" s="149" t="e">
        <f t="shared" si="456"/>
        <v>#DIV/0!</v>
      </c>
      <c r="AW820" s="149" t="e">
        <f t="shared" si="457"/>
        <v>#DIV/0!</v>
      </c>
      <c r="AX820" s="149" t="e">
        <f t="shared" si="458"/>
        <v>#DIV/0!</v>
      </c>
      <c r="AY820" s="149" t="e">
        <f t="shared" si="459"/>
        <v>#DIV/0!</v>
      </c>
      <c r="AZ820" s="149" t="e">
        <f t="shared" si="460"/>
        <v>#DIV/0!</v>
      </c>
      <c r="BA820" s="148">
        <f t="shared" si="461"/>
        <v>0</v>
      </c>
      <c r="BB820" s="149" t="e">
        <f t="shared" si="462"/>
        <v>#DIV/0!</v>
      </c>
      <c r="BC820" s="149" t="e">
        <f t="shared" si="463"/>
        <v>#DIV/0!</v>
      </c>
      <c r="BD820" s="149" t="e">
        <f t="shared" si="464"/>
        <v>#DIV/0!</v>
      </c>
      <c r="BE820" s="149" t="e">
        <f t="shared" si="465"/>
        <v>#DIV/0!</v>
      </c>
      <c r="BF820" s="149" t="e">
        <f t="shared" si="466"/>
        <v>#DIV/0!</v>
      </c>
      <c r="BG820" s="148">
        <f t="shared" si="467"/>
        <v>0</v>
      </c>
      <c r="BH820" s="149" t="e">
        <f t="shared" si="468"/>
        <v>#DIV/0!</v>
      </c>
      <c r="BI820" s="149" t="e">
        <f t="shared" si="469"/>
        <v>#DIV/0!</v>
      </c>
      <c r="BJ820" s="149" t="e">
        <f t="shared" si="470"/>
        <v>#DIV/0!</v>
      </c>
      <c r="BK820" s="149" t="e">
        <f t="shared" si="471"/>
        <v>#DIV/0!</v>
      </c>
      <c r="BL820" s="149" t="e">
        <f t="shared" si="472"/>
        <v>#DIV/0!</v>
      </c>
      <c r="BM820" s="148">
        <f t="shared" si="473"/>
        <v>0</v>
      </c>
      <c r="BN820" s="149" t="e">
        <f t="shared" si="474"/>
        <v>#DIV/0!</v>
      </c>
      <c r="BO820" s="149" t="e">
        <f t="shared" si="475"/>
        <v>#DIV/0!</v>
      </c>
      <c r="BP820" s="149" t="e">
        <f t="shared" si="476"/>
        <v>#DIV/0!</v>
      </c>
      <c r="BQ820" s="149" t="e">
        <f t="shared" si="477"/>
        <v>#DIV/0!</v>
      </c>
      <c r="BR820" s="149" t="e">
        <f t="shared" si="478"/>
        <v>#DIV/0!</v>
      </c>
      <c r="BS820" s="148">
        <f t="shared" si="479"/>
        <v>0</v>
      </c>
      <c r="BT820" s="150"/>
      <c r="BU820" s="150" t="e">
        <f>VLOOKUP(I820,Lists!$D$2:$D$19,1,FALSE)</f>
        <v>#N/A</v>
      </c>
      <c r="BV820" s="150" t="e">
        <f>VLOOKUP($I820,Blends!$B$2:$B$115,1,FALSE)</f>
        <v>#N/A</v>
      </c>
      <c r="BW820" s="150"/>
      <c r="BX820" s="151">
        <f>ROUND(IF($I820="Other HFC Blend",(AA820*$L820*SUMIF(Lists!$E$2:$E$133,'Quarterly Information'!$K820,Exchange_Value)+AA820*$N820*SUMIF(Lists!$E$2:$E$133,'Quarterly Information'!$M820,Exchange_Value)+AA820*$P820*SUMIF(Lists!$E$2:$E$133,'Quarterly Information'!$O820,Exchange_Value)+AA820*$R820*SUMIF(Lists!$E$2:$E$133,'Quarterly Information'!$Q820,Exchange_Value)+AA820*$T820*SUMIF(Lists!$E$2:$E$133,'Quarterly Information'!$S820,Exchange_Value))/1000,AA820*SUMIF(Lists!$E$2:$E$133,$I820,Exchange_Value)/1000),1)</f>
        <v>0</v>
      </c>
      <c r="BY820" s="151">
        <f>ROUND(IF($I820="Other HFC Blend",(AB820*$L820*SUMIF(Lists!$E$2:$E$133,'Quarterly Information'!$K820,Exchange_Value)+AB820*$N820*SUMIF(Lists!$E$2:$E$133,'Quarterly Information'!$M820,Exchange_Value)+AB820*$P820*SUMIF(Lists!$E$2:$E$133,'Quarterly Information'!$O820,Exchange_Value)+AB820*$R820*SUMIF(Lists!$E$2:$E$133,'Quarterly Information'!$Q820,Exchange_Value)+AB820*$T820*SUMIF(Lists!$E$2:$E$133,'Quarterly Information'!$S820,Exchange_Value))/1000,AB820*SUMIF(Lists!$E$2:$E$133,$I820,Exchange_Value)/1000),1)</f>
        <v>0</v>
      </c>
      <c r="BZ820" s="151">
        <f>ROUND(IF($I820="Other HFC Blend",(AC820*$L820*SUMIF(Lists!$E$2:$E$133,'Quarterly Information'!$K820,Exchange_Value)+AC820*$N820*SUMIF(Lists!$E$2:$E$133,'Quarterly Information'!$M820,Exchange_Value)+AC820*$P820*SUMIF(Lists!$E$2:$E$133,'Quarterly Information'!$O820,Exchange_Value)+AC820*$R820*SUMIF(Lists!$E$2:$E$133,'Quarterly Information'!$Q820,Exchange_Value)+AC820*$T820*SUMIF(Lists!$E$2:$E$133,'Quarterly Information'!$S820,Exchange_Value))/1000,AC820*SUMIF(Lists!$E$2:$E$133,$I820,Exchange_Value)/1000),1)</f>
        <v>0</v>
      </c>
      <c r="CA820" s="151">
        <f>ROUND(IF($I820="Other HFC Blend",(AD820*$L820*SUMIF(Lists!$E$2:$E$133,'Quarterly Information'!$K820,Exchange_Value)+AD820*$N820*SUMIF(Lists!$E$2:$E$133,'Quarterly Information'!$M820,Exchange_Value)+AD820*$P820*SUMIF(Lists!$E$2:$E$133,'Quarterly Information'!$O820,Exchange_Value)+AD820*$R820*SUMIF(Lists!$E$2:$E$133,'Quarterly Information'!$Q820,Exchange_Value)+AD820*$T820*SUMIF(Lists!$E$2:$E$133,'Quarterly Information'!$S820,Exchange_Value))/1000,AD820*SUMIF(Lists!$E$2:$E$133,$I820,Exchange_Value)/1000),1)</f>
        <v>0</v>
      </c>
      <c r="CB820" s="151">
        <f>ROUND(IF($I820="Other HFC Blend",(AE820*$L820*SUMIF(Lists!$E$2:$E$133,'Quarterly Information'!$K820,Exchange_Value)+AE820*$N820*SUMIF(Lists!$E$2:$E$133,'Quarterly Information'!$M820,Exchange_Value)+AE820*$P820*SUMIF(Lists!$E$2:$E$133,'Quarterly Information'!$O820,Exchange_Value)+AE820*$R820*SUMIF(Lists!$E$2:$E$133,'Quarterly Information'!$Q820,Exchange_Value)+AE820*$T820*SUMIF(Lists!$E$2:$E$133,'Quarterly Information'!$S820,Exchange_Value))/1000,AE820*SUMIF(Lists!$E$2:$E$133,$I820,Exchange_Value)/1000),1)</f>
        <v>0</v>
      </c>
      <c r="CC820" s="151">
        <f>ROUND(IF($I820="Other HFC Blend",(AF820*$L820*SUMIF(Lists!$E$2:$E$133,'Quarterly Information'!$K820,Exchange_Value)+AF820*$N820*SUMIF(Lists!$E$2:$E$133,'Quarterly Information'!$M820,Exchange_Value)+AF820*$P820*SUMIF(Lists!$E$2:$E$133,'Quarterly Information'!$O820,Exchange_Value)+AF820*$R820*SUMIF(Lists!$E$2:$E$133,'Quarterly Information'!$Q820,Exchange_Value)+AF820*$T820*SUMIF(Lists!$E$2:$E$133,'Quarterly Information'!$S820,Exchange_Value))/1000,AF820*SUMIF(Lists!$E$2:$E$133,$I820,Exchange_Value)/1000),1)</f>
        <v>0</v>
      </c>
    </row>
    <row r="821" spans="1:81" ht="14.1">
      <c r="A821" s="18">
        <v>779</v>
      </c>
      <c r="B821" s="46" t="str">
        <f t="shared" si="480"/>
        <v/>
      </c>
      <c r="C821" s="72"/>
      <c r="D821" s="47"/>
      <c r="E821" s="81"/>
      <c r="F821" s="48"/>
      <c r="G821" s="49"/>
      <c r="H821" s="50"/>
      <c r="I821" s="48"/>
      <c r="J821" s="104"/>
      <c r="K821" s="109"/>
      <c r="L821" s="51"/>
      <c r="M821" s="48"/>
      <c r="N821" s="51"/>
      <c r="O821" s="48"/>
      <c r="P821" s="51"/>
      <c r="Q821" s="69"/>
      <c r="R821" s="51"/>
      <c r="S821" s="69"/>
      <c r="T821" s="110"/>
      <c r="U821" s="107"/>
      <c r="V821" s="48"/>
      <c r="W821" s="52"/>
      <c r="X821" s="48"/>
      <c r="Y821" s="116"/>
      <c r="Z821" s="133"/>
      <c r="AA821" s="131"/>
      <c r="AB821" s="76"/>
      <c r="AC821" s="76"/>
      <c r="AD821" s="76"/>
      <c r="AE821" s="76"/>
      <c r="AF821" s="76"/>
      <c r="AG821" s="145"/>
      <c r="AH821"/>
      <c r="AI821" s="148">
        <f t="shared" si="444"/>
        <v>0</v>
      </c>
      <c r="AJ821" s="148">
        <f t="shared" si="445"/>
        <v>0</v>
      </c>
      <c r="AK821" s="148">
        <f t="shared" si="446"/>
        <v>0</v>
      </c>
      <c r="AL821" s="148">
        <f t="shared" si="447"/>
        <v>0</v>
      </c>
      <c r="AM821" s="148">
        <f t="shared" si="448"/>
        <v>0</v>
      </c>
      <c r="AN821" s="148">
        <f t="shared" si="449"/>
        <v>0</v>
      </c>
      <c r="AO821" s="150"/>
      <c r="AP821" s="149" t="e">
        <f t="shared" si="450"/>
        <v>#DIV/0!</v>
      </c>
      <c r="AQ821" s="149" t="e">
        <f t="shared" si="451"/>
        <v>#DIV/0!</v>
      </c>
      <c r="AR821" s="149" t="e">
        <f t="shared" si="452"/>
        <v>#DIV/0!</v>
      </c>
      <c r="AS821" s="149" t="e">
        <f t="shared" si="453"/>
        <v>#DIV/0!</v>
      </c>
      <c r="AT821" s="149" t="e">
        <f t="shared" si="454"/>
        <v>#DIV/0!</v>
      </c>
      <c r="AU821" s="148">
        <f t="shared" si="455"/>
        <v>0</v>
      </c>
      <c r="AV821" s="149" t="e">
        <f t="shared" si="456"/>
        <v>#DIV/0!</v>
      </c>
      <c r="AW821" s="149" t="e">
        <f t="shared" si="457"/>
        <v>#DIV/0!</v>
      </c>
      <c r="AX821" s="149" t="e">
        <f t="shared" si="458"/>
        <v>#DIV/0!</v>
      </c>
      <c r="AY821" s="149" t="e">
        <f t="shared" si="459"/>
        <v>#DIV/0!</v>
      </c>
      <c r="AZ821" s="149" t="e">
        <f t="shared" si="460"/>
        <v>#DIV/0!</v>
      </c>
      <c r="BA821" s="148">
        <f t="shared" si="461"/>
        <v>0</v>
      </c>
      <c r="BB821" s="149" t="e">
        <f t="shared" si="462"/>
        <v>#DIV/0!</v>
      </c>
      <c r="BC821" s="149" t="e">
        <f t="shared" si="463"/>
        <v>#DIV/0!</v>
      </c>
      <c r="BD821" s="149" t="e">
        <f t="shared" si="464"/>
        <v>#DIV/0!</v>
      </c>
      <c r="BE821" s="149" t="e">
        <f t="shared" si="465"/>
        <v>#DIV/0!</v>
      </c>
      <c r="BF821" s="149" t="e">
        <f t="shared" si="466"/>
        <v>#DIV/0!</v>
      </c>
      <c r="BG821" s="148">
        <f t="shared" si="467"/>
        <v>0</v>
      </c>
      <c r="BH821" s="149" t="e">
        <f t="shared" si="468"/>
        <v>#DIV/0!</v>
      </c>
      <c r="BI821" s="149" t="e">
        <f t="shared" si="469"/>
        <v>#DIV/0!</v>
      </c>
      <c r="BJ821" s="149" t="e">
        <f t="shared" si="470"/>
        <v>#DIV/0!</v>
      </c>
      <c r="BK821" s="149" t="e">
        <f t="shared" si="471"/>
        <v>#DIV/0!</v>
      </c>
      <c r="BL821" s="149" t="e">
        <f t="shared" si="472"/>
        <v>#DIV/0!</v>
      </c>
      <c r="BM821" s="148">
        <f t="shared" si="473"/>
        <v>0</v>
      </c>
      <c r="BN821" s="149" t="e">
        <f t="shared" si="474"/>
        <v>#DIV/0!</v>
      </c>
      <c r="BO821" s="149" t="e">
        <f t="shared" si="475"/>
        <v>#DIV/0!</v>
      </c>
      <c r="BP821" s="149" t="e">
        <f t="shared" si="476"/>
        <v>#DIV/0!</v>
      </c>
      <c r="BQ821" s="149" t="e">
        <f t="shared" si="477"/>
        <v>#DIV/0!</v>
      </c>
      <c r="BR821" s="149" t="e">
        <f t="shared" si="478"/>
        <v>#DIV/0!</v>
      </c>
      <c r="BS821" s="148">
        <f t="shared" si="479"/>
        <v>0</v>
      </c>
      <c r="BT821" s="150"/>
      <c r="BU821" s="150" t="e">
        <f>VLOOKUP(I821,Lists!$D$2:$D$19,1,FALSE)</f>
        <v>#N/A</v>
      </c>
      <c r="BV821" s="150" t="e">
        <f>VLOOKUP($I821,Blends!$B$2:$B$115,1,FALSE)</f>
        <v>#N/A</v>
      </c>
      <c r="BW821" s="150"/>
      <c r="BX821" s="151">
        <f>ROUND(IF($I821="Other HFC Blend",(AA821*$L821*SUMIF(Lists!$E$2:$E$133,'Quarterly Information'!$K821,Exchange_Value)+AA821*$N821*SUMIF(Lists!$E$2:$E$133,'Quarterly Information'!$M821,Exchange_Value)+AA821*$P821*SUMIF(Lists!$E$2:$E$133,'Quarterly Information'!$O821,Exchange_Value)+AA821*$R821*SUMIF(Lists!$E$2:$E$133,'Quarterly Information'!$Q821,Exchange_Value)+AA821*$T821*SUMIF(Lists!$E$2:$E$133,'Quarterly Information'!$S821,Exchange_Value))/1000,AA821*SUMIF(Lists!$E$2:$E$133,$I821,Exchange_Value)/1000),1)</f>
        <v>0</v>
      </c>
      <c r="BY821" s="151">
        <f>ROUND(IF($I821="Other HFC Blend",(AB821*$L821*SUMIF(Lists!$E$2:$E$133,'Quarterly Information'!$K821,Exchange_Value)+AB821*$N821*SUMIF(Lists!$E$2:$E$133,'Quarterly Information'!$M821,Exchange_Value)+AB821*$P821*SUMIF(Lists!$E$2:$E$133,'Quarterly Information'!$O821,Exchange_Value)+AB821*$R821*SUMIF(Lists!$E$2:$E$133,'Quarterly Information'!$Q821,Exchange_Value)+AB821*$T821*SUMIF(Lists!$E$2:$E$133,'Quarterly Information'!$S821,Exchange_Value))/1000,AB821*SUMIF(Lists!$E$2:$E$133,$I821,Exchange_Value)/1000),1)</f>
        <v>0</v>
      </c>
      <c r="BZ821" s="151">
        <f>ROUND(IF($I821="Other HFC Blend",(AC821*$L821*SUMIF(Lists!$E$2:$E$133,'Quarterly Information'!$K821,Exchange_Value)+AC821*$N821*SUMIF(Lists!$E$2:$E$133,'Quarterly Information'!$M821,Exchange_Value)+AC821*$P821*SUMIF(Lists!$E$2:$E$133,'Quarterly Information'!$O821,Exchange_Value)+AC821*$R821*SUMIF(Lists!$E$2:$E$133,'Quarterly Information'!$Q821,Exchange_Value)+AC821*$T821*SUMIF(Lists!$E$2:$E$133,'Quarterly Information'!$S821,Exchange_Value))/1000,AC821*SUMIF(Lists!$E$2:$E$133,$I821,Exchange_Value)/1000),1)</f>
        <v>0</v>
      </c>
      <c r="CA821" s="151">
        <f>ROUND(IF($I821="Other HFC Blend",(AD821*$L821*SUMIF(Lists!$E$2:$E$133,'Quarterly Information'!$K821,Exchange_Value)+AD821*$N821*SUMIF(Lists!$E$2:$E$133,'Quarterly Information'!$M821,Exchange_Value)+AD821*$P821*SUMIF(Lists!$E$2:$E$133,'Quarterly Information'!$O821,Exchange_Value)+AD821*$R821*SUMIF(Lists!$E$2:$E$133,'Quarterly Information'!$Q821,Exchange_Value)+AD821*$T821*SUMIF(Lists!$E$2:$E$133,'Quarterly Information'!$S821,Exchange_Value))/1000,AD821*SUMIF(Lists!$E$2:$E$133,$I821,Exchange_Value)/1000),1)</f>
        <v>0</v>
      </c>
      <c r="CB821" s="151">
        <f>ROUND(IF($I821="Other HFC Blend",(AE821*$L821*SUMIF(Lists!$E$2:$E$133,'Quarterly Information'!$K821,Exchange_Value)+AE821*$N821*SUMIF(Lists!$E$2:$E$133,'Quarterly Information'!$M821,Exchange_Value)+AE821*$P821*SUMIF(Lists!$E$2:$E$133,'Quarterly Information'!$O821,Exchange_Value)+AE821*$R821*SUMIF(Lists!$E$2:$E$133,'Quarterly Information'!$Q821,Exchange_Value)+AE821*$T821*SUMIF(Lists!$E$2:$E$133,'Quarterly Information'!$S821,Exchange_Value))/1000,AE821*SUMIF(Lists!$E$2:$E$133,$I821,Exchange_Value)/1000),1)</f>
        <v>0</v>
      </c>
      <c r="CC821" s="151">
        <f>ROUND(IF($I821="Other HFC Blend",(AF821*$L821*SUMIF(Lists!$E$2:$E$133,'Quarterly Information'!$K821,Exchange_Value)+AF821*$N821*SUMIF(Lists!$E$2:$E$133,'Quarterly Information'!$M821,Exchange_Value)+AF821*$P821*SUMIF(Lists!$E$2:$E$133,'Quarterly Information'!$O821,Exchange_Value)+AF821*$R821*SUMIF(Lists!$E$2:$E$133,'Quarterly Information'!$Q821,Exchange_Value)+AF821*$T821*SUMIF(Lists!$E$2:$E$133,'Quarterly Information'!$S821,Exchange_Value))/1000,AF821*SUMIF(Lists!$E$2:$E$133,$I821,Exchange_Value)/1000),1)</f>
        <v>0</v>
      </c>
    </row>
    <row r="822" spans="1:81" ht="14.1">
      <c r="A822" s="18">
        <v>780</v>
      </c>
      <c r="B822" s="46" t="str">
        <f t="shared" si="480"/>
        <v/>
      </c>
      <c r="C822" s="72"/>
      <c r="D822" s="47"/>
      <c r="E822" s="81"/>
      <c r="F822" s="48"/>
      <c r="G822" s="49"/>
      <c r="H822" s="50"/>
      <c r="I822" s="48"/>
      <c r="J822" s="104"/>
      <c r="K822" s="109"/>
      <c r="L822" s="51"/>
      <c r="M822" s="48"/>
      <c r="N822" s="51"/>
      <c r="O822" s="48"/>
      <c r="P822" s="51"/>
      <c r="Q822" s="69"/>
      <c r="R822" s="51"/>
      <c r="S822" s="69"/>
      <c r="T822" s="110"/>
      <c r="U822" s="107"/>
      <c r="V822" s="48"/>
      <c r="W822" s="52"/>
      <c r="X822" s="48"/>
      <c r="Y822" s="116"/>
      <c r="Z822" s="133"/>
      <c r="AA822" s="131"/>
      <c r="AB822" s="76"/>
      <c r="AC822" s="76"/>
      <c r="AD822" s="76"/>
      <c r="AE822" s="76"/>
      <c r="AF822" s="76"/>
      <c r="AG822" s="145"/>
      <c r="AH822"/>
      <c r="AI822" s="148">
        <f t="shared" si="444"/>
        <v>0</v>
      </c>
      <c r="AJ822" s="148">
        <f t="shared" si="445"/>
        <v>0</v>
      </c>
      <c r="AK822" s="148">
        <f t="shared" si="446"/>
        <v>0</v>
      </c>
      <c r="AL822" s="148">
        <f t="shared" si="447"/>
        <v>0</v>
      </c>
      <c r="AM822" s="148">
        <f t="shared" si="448"/>
        <v>0</v>
      </c>
      <c r="AN822" s="148">
        <f t="shared" si="449"/>
        <v>0</v>
      </c>
      <c r="AO822" s="150"/>
      <c r="AP822" s="149" t="e">
        <f t="shared" si="450"/>
        <v>#DIV/0!</v>
      </c>
      <c r="AQ822" s="149" t="e">
        <f t="shared" si="451"/>
        <v>#DIV/0!</v>
      </c>
      <c r="AR822" s="149" t="e">
        <f t="shared" si="452"/>
        <v>#DIV/0!</v>
      </c>
      <c r="AS822" s="149" t="e">
        <f t="shared" si="453"/>
        <v>#DIV/0!</v>
      </c>
      <c r="AT822" s="149" t="e">
        <f t="shared" si="454"/>
        <v>#DIV/0!</v>
      </c>
      <c r="AU822" s="148">
        <f t="shared" si="455"/>
        <v>0</v>
      </c>
      <c r="AV822" s="149" t="e">
        <f t="shared" si="456"/>
        <v>#DIV/0!</v>
      </c>
      <c r="AW822" s="149" t="e">
        <f t="shared" si="457"/>
        <v>#DIV/0!</v>
      </c>
      <c r="AX822" s="149" t="e">
        <f t="shared" si="458"/>
        <v>#DIV/0!</v>
      </c>
      <c r="AY822" s="149" t="e">
        <f t="shared" si="459"/>
        <v>#DIV/0!</v>
      </c>
      <c r="AZ822" s="149" t="e">
        <f t="shared" si="460"/>
        <v>#DIV/0!</v>
      </c>
      <c r="BA822" s="148">
        <f t="shared" si="461"/>
        <v>0</v>
      </c>
      <c r="BB822" s="149" t="e">
        <f t="shared" si="462"/>
        <v>#DIV/0!</v>
      </c>
      <c r="BC822" s="149" t="e">
        <f t="shared" si="463"/>
        <v>#DIV/0!</v>
      </c>
      <c r="BD822" s="149" t="e">
        <f t="shared" si="464"/>
        <v>#DIV/0!</v>
      </c>
      <c r="BE822" s="149" t="e">
        <f t="shared" si="465"/>
        <v>#DIV/0!</v>
      </c>
      <c r="BF822" s="149" t="e">
        <f t="shared" si="466"/>
        <v>#DIV/0!</v>
      </c>
      <c r="BG822" s="148">
        <f t="shared" si="467"/>
        <v>0</v>
      </c>
      <c r="BH822" s="149" t="e">
        <f t="shared" si="468"/>
        <v>#DIV/0!</v>
      </c>
      <c r="BI822" s="149" t="e">
        <f t="shared" si="469"/>
        <v>#DIV/0!</v>
      </c>
      <c r="BJ822" s="149" t="e">
        <f t="shared" si="470"/>
        <v>#DIV/0!</v>
      </c>
      <c r="BK822" s="149" t="e">
        <f t="shared" si="471"/>
        <v>#DIV/0!</v>
      </c>
      <c r="BL822" s="149" t="e">
        <f t="shared" si="472"/>
        <v>#DIV/0!</v>
      </c>
      <c r="BM822" s="148">
        <f t="shared" si="473"/>
        <v>0</v>
      </c>
      <c r="BN822" s="149" t="e">
        <f t="shared" si="474"/>
        <v>#DIV/0!</v>
      </c>
      <c r="BO822" s="149" t="e">
        <f t="shared" si="475"/>
        <v>#DIV/0!</v>
      </c>
      <c r="BP822" s="149" t="e">
        <f t="shared" si="476"/>
        <v>#DIV/0!</v>
      </c>
      <c r="BQ822" s="149" t="e">
        <f t="shared" si="477"/>
        <v>#DIV/0!</v>
      </c>
      <c r="BR822" s="149" t="e">
        <f t="shared" si="478"/>
        <v>#DIV/0!</v>
      </c>
      <c r="BS822" s="148">
        <f t="shared" si="479"/>
        <v>0</v>
      </c>
      <c r="BT822" s="150"/>
      <c r="BU822" s="150" t="e">
        <f>VLOOKUP(I822,Lists!$D$2:$D$19,1,FALSE)</f>
        <v>#N/A</v>
      </c>
      <c r="BV822" s="150" t="e">
        <f>VLOOKUP($I822,Blends!$B$2:$B$115,1,FALSE)</f>
        <v>#N/A</v>
      </c>
      <c r="BW822" s="150"/>
      <c r="BX822" s="151">
        <f>ROUND(IF($I822="Other HFC Blend",(AA822*$L822*SUMIF(Lists!$E$2:$E$133,'Quarterly Information'!$K822,Exchange_Value)+AA822*$N822*SUMIF(Lists!$E$2:$E$133,'Quarterly Information'!$M822,Exchange_Value)+AA822*$P822*SUMIF(Lists!$E$2:$E$133,'Quarterly Information'!$O822,Exchange_Value)+AA822*$R822*SUMIF(Lists!$E$2:$E$133,'Quarterly Information'!$Q822,Exchange_Value)+AA822*$T822*SUMIF(Lists!$E$2:$E$133,'Quarterly Information'!$S822,Exchange_Value))/1000,AA822*SUMIF(Lists!$E$2:$E$133,$I822,Exchange_Value)/1000),1)</f>
        <v>0</v>
      </c>
      <c r="BY822" s="151">
        <f>ROUND(IF($I822="Other HFC Blend",(AB822*$L822*SUMIF(Lists!$E$2:$E$133,'Quarterly Information'!$K822,Exchange_Value)+AB822*$N822*SUMIF(Lists!$E$2:$E$133,'Quarterly Information'!$M822,Exchange_Value)+AB822*$P822*SUMIF(Lists!$E$2:$E$133,'Quarterly Information'!$O822,Exchange_Value)+AB822*$R822*SUMIF(Lists!$E$2:$E$133,'Quarterly Information'!$Q822,Exchange_Value)+AB822*$T822*SUMIF(Lists!$E$2:$E$133,'Quarterly Information'!$S822,Exchange_Value))/1000,AB822*SUMIF(Lists!$E$2:$E$133,$I822,Exchange_Value)/1000),1)</f>
        <v>0</v>
      </c>
      <c r="BZ822" s="151">
        <f>ROUND(IF($I822="Other HFC Blend",(AC822*$L822*SUMIF(Lists!$E$2:$E$133,'Quarterly Information'!$K822,Exchange_Value)+AC822*$N822*SUMIF(Lists!$E$2:$E$133,'Quarterly Information'!$M822,Exchange_Value)+AC822*$P822*SUMIF(Lists!$E$2:$E$133,'Quarterly Information'!$O822,Exchange_Value)+AC822*$R822*SUMIF(Lists!$E$2:$E$133,'Quarterly Information'!$Q822,Exchange_Value)+AC822*$T822*SUMIF(Lists!$E$2:$E$133,'Quarterly Information'!$S822,Exchange_Value))/1000,AC822*SUMIF(Lists!$E$2:$E$133,$I822,Exchange_Value)/1000),1)</f>
        <v>0</v>
      </c>
      <c r="CA822" s="151">
        <f>ROUND(IF($I822="Other HFC Blend",(AD822*$L822*SUMIF(Lists!$E$2:$E$133,'Quarterly Information'!$K822,Exchange_Value)+AD822*$N822*SUMIF(Lists!$E$2:$E$133,'Quarterly Information'!$M822,Exchange_Value)+AD822*$P822*SUMIF(Lists!$E$2:$E$133,'Quarterly Information'!$O822,Exchange_Value)+AD822*$R822*SUMIF(Lists!$E$2:$E$133,'Quarterly Information'!$Q822,Exchange_Value)+AD822*$T822*SUMIF(Lists!$E$2:$E$133,'Quarterly Information'!$S822,Exchange_Value))/1000,AD822*SUMIF(Lists!$E$2:$E$133,$I822,Exchange_Value)/1000),1)</f>
        <v>0</v>
      </c>
      <c r="CB822" s="151">
        <f>ROUND(IF($I822="Other HFC Blend",(AE822*$L822*SUMIF(Lists!$E$2:$E$133,'Quarterly Information'!$K822,Exchange_Value)+AE822*$N822*SUMIF(Lists!$E$2:$E$133,'Quarterly Information'!$M822,Exchange_Value)+AE822*$P822*SUMIF(Lists!$E$2:$E$133,'Quarterly Information'!$O822,Exchange_Value)+AE822*$R822*SUMIF(Lists!$E$2:$E$133,'Quarterly Information'!$Q822,Exchange_Value)+AE822*$T822*SUMIF(Lists!$E$2:$E$133,'Quarterly Information'!$S822,Exchange_Value))/1000,AE822*SUMIF(Lists!$E$2:$E$133,$I822,Exchange_Value)/1000),1)</f>
        <v>0</v>
      </c>
      <c r="CC822" s="151">
        <f>ROUND(IF($I822="Other HFC Blend",(AF822*$L822*SUMIF(Lists!$E$2:$E$133,'Quarterly Information'!$K822,Exchange_Value)+AF822*$N822*SUMIF(Lists!$E$2:$E$133,'Quarterly Information'!$M822,Exchange_Value)+AF822*$P822*SUMIF(Lists!$E$2:$E$133,'Quarterly Information'!$O822,Exchange_Value)+AF822*$R822*SUMIF(Lists!$E$2:$E$133,'Quarterly Information'!$Q822,Exchange_Value)+AF822*$T822*SUMIF(Lists!$E$2:$E$133,'Quarterly Information'!$S822,Exchange_Value))/1000,AF822*SUMIF(Lists!$E$2:$E$133,$I822,Exchange_Value)/1000),1)</f>
        <v>0</v>
      </c>
    </row>
    <row r="823" spans="1:81" ht="14.1">
      <c r="A823" s="18">
        <v>781</v>
      </c>
      <c r="B823" s="46" t="str">
        <f t="shared" si="480"/>
        <v/>
      </c>
      <c r="C823" s="72"/>
      <c r="D823" s="47"/>
      <c r="E823" s="81"/>
      <c r="F823" s="48"/>
      <c r="G823" s="49"/>
      <c r="H823" s="50"/>
      <c r="I823" s="48"/>
      <c r="J823" s="104"/>
      <c r="K823" s="109"/>
      <c r="L823" s="51"/>
      <c r="M823" s="48"/>
      <c r="N823" s="51"/>
      <c r="O823" s="48"/>
      <c r="P823" s="51"/>
      <c r="Q823" s="69"/>
      <c r="R823" s="51"/>
      <c r="S823" s="69"/>
      <c r="T823" s="110"/>
      <c r="U823" s="107"/>
      <c r="V823" s="48"/>
      <c r="W823" s="52"/>
      <c r="X823" s="48"/>
      <c r="Y823" s="116"/>
      <c r="Z823" s="133"/>
      <c r="AA823" s="131"/>
      <c r="AB823" s="76"/>
      <c r="AC823" s="76"/>
      <c r="AD823" s="76"/>
      <c r="AE823" s="76"/>
      <c r="AF823" s="76"/>
      <c r="AG823" s="145"/>
      <c r="AH823"/>
      <c r="AI823" s="148">
        <f t="shared" si="444"/>
        <v>0</v>
      </c>
      <c r="AJ823" s="148">
        <f t="shared" si="445"/>
        <v>0</v>
      </c>
      <c r="AK823" s="148">
        <f t="shared" si="446"/>
        <v>0</v>
      </c>
      <c r="AL823" s="148">
        <f t="shared" si="447"/>
        <v>0</v>
      </c>
      <c r="AM823" s="148">
        <f t="shared" si="448"/>
        <v>0</v>
      </c>
      <c r="AN823" s="148">
        <f t="shared" si="449"/>
        <v>0</v>
      </c>
      <c r="AO823" s="150"/>
      <c r="AP823" s="149" t="e">
        <f t="shared" si="450"/>
        <v>#DIV/0!</v>
      </c>
      <c r="AQ823" s="149" t="e">
        <f t="shared" si="451"/>
        <v>#DIV/0!</v>
      </c>
      <c r="AR823" s="149" t="e">
        <f t="shared" si="452"/>
        <v>#DIV/0!</v>
      </c>
      <c r="AS823" s="149" t="e">
        <f t="shared" si="453"/>
        <v>#DIV/0!</v>
      </c>
      <c r="AT823" s="149" t="e">
        <f t="shared" si="454"/>
        <v>#DIV/0!</v>
      </c>
      <c r="AU823" s="148">
        <f t="shared" si="455"/>
        <v>0</v>
      </c>
      <c r="AV823" s="149" t="e">
        <f t="shared" si="456"/>
        <v>#DIV/0!</v>
      </c>
      <c r="AW823" s="149" t="e">
        <f t="shared" si="457"/>
        <v>#DIV/0!</v>
      </c>
      <c r="AX823" s="149" t="e">
        <f t="shared" si="458"/>
        <v>#DIV/0!</v>
      </c>
      <c r="AY823" s="149" t="e">
        <f t="shared" si="459"/>
        <v>#DIV/0!</v>
      </c>
      <c r="AZ823" s="149" t="e">
        <f t="shared" si="460"/>
        <v>#DIV/0!</v>
      </c>
      <c r="BA823" s="148">
        <f t="shared" si="461"/>
        <v>0</v>
      </c>
      <c r="BB823" s="149" t="e">
        <f t="shared" si="462"/>
        <v>#DIV/0!</v>
      </c>
      <c r="BC823" s="149" t="e">
        <f t="shared" si="463"/>
        <v>#DIV/0!</v>
      </c>
      <c r="BD823" s="149" t="e">
        <f t="shared" si="464"/>
        <v>#DIV/0!</v>
      </c>
      <c r="BE823" s="149" t="e">
        <f t="shared" si="465"/>
        <v>#DIV/0!</v>
      </c>
      <c r="BF823" s="149" t="e">
        <f t="shared" si="466"/>
        <v>#DIV/0!</v>
      </c>
      <c r="BG823" s="148">
        <f t="shared" si="467"/>
        <v>0</v>
      </c>
      <c r="BH823" s="149" t="e">
        <f t="shared" si="468"/>
        <v>#DIV/0!</v>
      </c>
      <c r="BI823" s="149" t="e">
        <f t="shared" si="469"/>
        <v>#DIV/0!</v>
      </c>
      <c r="BJ823" s="149" t="e">
        <f t="shared" si="470"/>
        <v>#DIV/0!</v>
      </c>
      <c r="BK823" s="149" t="e">
        <f t="shared" si="471"/>
        <v>#DIV/0!</v>
      </c>
      <c r="BL823" s="149" t="e">
        <f t="shared" si="472"/>
        <v>#DIV/0!</v>
      </c>
      <c r="BM823" s="148">
        <f t="shared" si="473"/>
        <v>0</v>
      </c>
      <c r="BN823" s="149" t="e">
        <f t="shared" si="474"/>
        <v>#DIV/0!</v>
      </c>
      <c r="BO823" s="149" t="e">
        <f t="shared" si="475"/>
        <v>#DIV/0!</v>
      </c>
      <c r="BP823" s="149" t="e">
        <f t="shared" si="476"/>
        <v>#DIV/0!</v>
      </c>
      <c r="BQ823" s="149" t="e">
        <f t="shared" si="477"/>
        <v>#DIV/0!</v>
      </c>
      <c r="BR823" s="149" t="e">
        <f t="shared" si="478"/>
        <v>#DIV/0!</v>
      </c>
      <c r="BS823" s="148">
        <f t="shared" si="479"/>
        <v>0</v>
      </c>
      <c r="BT823" s="150"/>
      <c r="BU823" s="150" t="e">
        <f>VLOOKUP(I823,Lists!$D$2:$D$19,1,FALSE)</f>
        <v>#N/A</v>
      </c>
      <c r="BV823" s="150" t="e">
        <f>VLOOKUP($I823,Blends!$B$2:$B$115,1,FALSE)</f>
        <v>#N/A</v>
      </c>
      <c r="BW823" s="150"/>
      <c r="BX823" s="151">
        <f>ROUND(IF($I823="Other HFC Blend",(AA823*$L823*SUMIF(Lists!$E$2:$E$133,'Quarterly Information'!$K823,Exchange_Value)+AA823*$N823*SUMIF(Lists!$E$2:$E$133,'Quarterly Information'!$M823,Exchange_Value)+AA823*$P823*SUMIF(Lists!$E$2:$E$133,'Quarterly Information'!$O823,Exchange_Value)+AA823*$R823*SUMIF(Lists!$E$2:$E$133,'Quarterly Information'!$Q823,Exchange_Value)+AA823*$T823*SUMIF(Lists!$E$2:$E$133,'Quarterly Information'!$S823,Exchange_Value))/1000,AA823*SUMIF(Lists!$E$2:$E$133,$I823,Exchange_Value)/1000),1)</f>
        <v>0</v>
      </c>
      <c r="BY823" s="151">
        <f>ROUND(IF($I823="Other HFC Blend",(AB823*$L823*SUMIF(Lists!$E$2:$E$133,'Quarterly Information'!$K823,Exchange_Value)+AB823*$N823*SUMIF(Lists!$E$2:$E$133,'Quarterly Information'!$M823,Exchange_Value)+AB823*$P823*SUMIF(Lists!$E$2:$E$133,'Quarterly Information'!$O823,Exchange_Value)+AB823*$R823*SUMIF(Lists!$E$2:$E$133,'Quarterly Information'!$Q823,Exchange_Value)+AB823*$T823*SUMIF(Lists!$E$2:$E$133,'Quarterly Information'!$S823,Exchange_Value))/1000,AB823*SUMIF(Lists!$E$2:$E$133,$I823,Exchange_Value)/1000),1)</f>
        <v>0</v>
      </c>
      <c r="BZ823" s="151">
        <f>ROUND(IF($I823="Other HFC Blend",(AC823*$L823*SUMIF(Lists!$E$2:$E$133,'Quarterly Information'!$K823,Exchange_Value)+AC823*$N823*SUMIF(Lists!$E$2:$E$133,'Quarterly Information'!$M823,Exchange_Value)+AC823*$P823*SUMIF(Lists!$E$2:$E$133,'Quarterly Information'!$O823,Exchange_Value)+AC823*$R823*SUMIF(Lists!$E$2:$E$133,'Quarterly Information'!$Q823,Exchange_Value)+AC823*$T823*SUMIF(Lists!$E$2:$E$133,'Quarterly Information'!$S823,Exchange_Value))/1000,AC823*SUMIF(Lists!$E$2:$E$133,$I823,Exchange_Value)/1000),1)</f>
        <v>0</v>
      </c>
      <c r="CA823" s="151">
        <f>ROUND(IF($I823="Other HFC Blend",(AD823*$L823*SUMIF(Lists!$E$2:$E$133,'Quarterly Information'!$K823,Exchange_Value)+AD823*$N823*SUMIF(Lists!$E$2:$E$133,'Quarterly Information'!$M823,Exchange_Value)+AD823*$P823*SUMIF(Lists!$E$2:$E$133,'Quarterly Information'!$O823,Exchange_Value)+AD823*$R823*SUMIF(Lists!$E$2:$E$133,'Quarterly Information'!$Q823,Exchange_Value)+AD823*$T823*SUMIF(Lists!$E$2:$E$133,'Quarterly Information'!$S823,Exchange_Value))/1000,AD823*SUMIF(Lists!$E$2:$E$133,$I823,Exchange_Value)/1000),1)</f>
        <v>0</v>
      </c>
      <c r="CB823" s="151">
        <f>ROUND(IF($I823="Other HFC Blend",(AE823*$L823*SUMIF(Lists!$E$2:$E$133,'Quarterly Information'!$K823,Exchange_Value)+AE823*$N823*SUMIF(Lists!$E$2:$E$133,'Quarterly Information'!$M823,Exchange_Value)+AE823*$P823*SUMIF(Lists!$E$2:$E$133,'Quarterly Information'!$O823,Exchange_Value)+AE823*$R823*SUMIF(Lists!$E$2:$E$133,'Quarterly Information'!$Q823,Exchange_Value)+AE823*$T823*SUMIF(Lists!$E$2:$E$133,'Quarterly Information'!$S823,Exchange_Value))/1000,AE823*SUMIF(Lists!$E$2:$E$133,$I823,Exchange_Value)/1000),1)</f>
        <v>0</v>
      </c>
      <c r="CC823" s="151">
        <f>ROUND(IF($I823="Other HFC Blend",(AF823*$L823*SUMIF(Lists!$E$2:$E$133,'Quarterly Information'!$K823,Exchange_Value)+AF823*$N823*SUMIF(Lists!$E$2:$E$133,'Quarterly Information'!$M823,Exchange_Value)+AF823*$P823*SUMIF(Lists!$E$2:$E$133,'Quarterly Information'!$O823,Exchange_Value)+AF823*$R823*SUMIF(Lists!$E$2:$E$133,'Quarterly Information'!$Q823,Exchange_Value)+AF823*$T823*SUMIF(Lists!$E$2:$E$133,'Quarterly Information'!$S823,Exchange_Value))/1000,AF823*SUMIF(Lists!$E$2:$E$133,$I823,Exchange_Value)/1000),1)</f>
        <v>0</v>
      </c>
    </row>
    <row r="824" spans="1:81" ht="14.1">
      <c r="A824" s="18">
        <v>782</v>
      </c>
      <c r="B824" s="46" t="str">
        <f t="shared" si="480"/>
        <v/>
      </c>
      <c r="C824" s="72"/>
      <c r="D824" s="47"/>
      <c r="E824" s="81"/>
      <c r="F824" s="48"/>
      <c r="G824" s="49"/>
      <c r="H824" s="50"/>
      <c r="I824" s="48"/>
      <c r="J824" s="104"/>
      <c r="K824" s="109"/>
      <c r="L824" s="51"/>
      <c r="M824" s="48"/>
      <c r="N824" s="51"/>
      <c r="O824" s="48"/>
      <c r="P824" s="51"/>
      <c r="Q824" s="69"/>
      <c r="R824" s="51"/>
      <c r="S824" s="69"/>
      <c r="T824" s="110"/>
      <c r="U824" s="107"/>
      <c r="V824" s="48"/>
      <c r="W824" s="52"/>
      <c r="X824" s="48"/>
      <c r="Y824" s="116"/>
      <c r="Z824" s="133"/>
      <c r="AA824" s="131"/>
      <c r="AB824" s="76"/>
      <c r="AC824" s="76"/>
      <c r="AD824" s="76"/>
      <c r="AE824" s="76"/>
      <c r="AF824" s="76"/>
      <c r="AG824" s="145"/>
      <c r="AH824"/>
      <c r="AI824" s="148">
        <f t="shared" si="444"/>
        <v>0</v>
      </c>
      <c r="AJ824" s="148">
        <f t="shared" si="445"/>
        <v>0</v>
      </c>
      <c r="AK824" s="148">
        <f t="shared" si="446"/>
        <v>0</v>
      </c>
      <c r="AL824" s="148">
        <f t="shared" si="447"/>
        <v>0</v>
      </c>
      <c r="AM824" s="148">
        <f t="shared" si="448"/>
        <v>0</v>
      </c>
      <c r="AN824" s="148">
        <f t="shared" si="449"/>
        <v>0</v>
      </c>
      <c r="AO824" s="150"/>
      <c r="AP824" s="149" t="e">
        <f t="shared" si="450"/>
        <v>#DIV/0!</v>
      </c>
      <c r="AQ824" s="149" t="e">
        <f t="shared" si="451"/>
        <v>#DIV/0!</v>
      </c>
      <c r="AR824" s="149" t="e">
        <f t="shared" si="452"/>
        <v>#DIV/0!</v>
      </c>
      <c r="AS824" s="149" t="e">
        <f t="shared" si="453"/>
        <v>#DIV/0!</v>
      </c>
      <c r="AT824" s="149" t="e">
        <f t="shared" si="454"/>
        <v>#DIV/0!</v>
      </c>
      <c r="AU824" s="148">
        <f t="shared" si="455"/>
        <v>0</v>
      </c>
      <c r="AV824" s="149" t="e">
        <f t="shared" si="456"/>
        <v>#DIV/0!</v>
      </c>
      <c r="AW824" s="149" t="e">
        <f t="shared" si="457"/>
        <v>#DIV/0!</v>
      </c>
      <c r="AX824" s="149" t="e">
        <f t="shared" si="458"/>
        <v>#DIV/0!</v>
      </c>
      <c r="AY824" s="149" t="e">
        <f t="shared" si="459"/>
        <v>#DIV/0!</v>
      </c>
      <c r="AZ824" s="149" t="e">
        <f t="shared" si="460"/>
        <v>#DIV/0!</v>
      </c>
      <c r="BA824" s="148">
        <f t="shared" si="461"/>
        <v>0</v>
      </c>
      <c r="BB824" s="149" t="e">
        <f t="shared" si="462"/>
        <v>#DIV/0!</v>
      </c>
      <c r="BC824" s="149" t="e">
        <f t="shared" si="463"/>
        <v>#DIV/0!</v>
      </c>
      <c r="BD824" s="149" t="e">
        <f t="shared" si="464"/>
        <v>#DIV/0!</v>
      </c>
      <c r="BE824" s="149" t="e">
        <f t="shared" si="465"/>
        <v>#DIV/0!</v>
      </c>
      <c r="BF824" s="149" t="e">
        <f t="shared" si="466"/>
        <v>#DIV/0!</v>
      </c>
      <c r="BG824" s="148">
        <f t="shared" si="467"/>
        <v>0</v>
      </c>
      <c r="BH824" s="149" t="e">
        <f t="shared" si="468"/>
        <v>#DIV/0!</v>
      </c>
      <c r="BI824" s="149" t="e">
        <f t="shared" si="469"/>
        <v>#DIV/0!</v>
      </c>
      <c r="BJ824" s="149" t="e">
        <f t="shared" si="470"/>
        <v>#DIV/0!</v>
      </c>
      <c r="BK824" s="149" t="e">
        <f t="shared" si="471"/>
        <v>#DIV/0!</v>
      </c>
      <c r="BL824" s="149" t="e">
        <f t="shared" si="472"/>
        <v>#DIV/0!</v>
      </c>
      <c r="BM824" s="148">
        <f t="shared" si="473"/>
        <v>0</v>
      </c>
      <c r="BN824" s="149" t="e">
        <f t="shared" si="474"/>
        <v>#DIV/0!</v>
      </c>
      <c r="BO824" s="149" t="e">
        <f t="shared" si="475"/>
        <v>#DIV/0!</v>
      </c>
      <c r="BP824" s="149" t="e">
        <f t="shared" si="476"/>
        <v>#DIV/0!</v>
      </c>
      <c r="BQ824" s="149" t="e">
        <f t="shared" si="477"/>
        <v>#DIV/0!</v>
      </c>
      <c r="BR824" s="149" t="e">
        <f t="shared" si="478"/>
        <v>#DIV/0!</v>
      </c>
      <c r="BS824" s="148">
        <f t="shared" si="479"/>
        <v>0</v>
      </c>
      <c r="BT824" s="150"/>
      <c r="BU824" s="150" t="e">
        <f>VLOOKUP(I824,Lists!$D$2:$D$19,1,FALSE)</f>
        <v>#N/A</v>
      </c>
      <c r="BV824" s="150" t="e">
        <f>VLOOKUP($I824,Blends!$B$2:$B$115,1,FALSE)</f>
        <v>#N/A</v>
      </c>
      <c r="BW824" s="150"/>
      <c r="BX824" s="151">
        <f>ROUND(IF($I824="Other HFC Blend",(AA824*$L824*SUMIF(Lists!$E$2:$E$133,'Quarterly Information'!$K824,Exchange_Value)+AA824*$N824*SUMIF(Lists!$E$2:$E$133,'Quarterly Information'!$M824,Exchange_Value)+AA824*$P824*SUMIF(Lists!$E$2:$E$133,'Quarterly Information'!$O824,Exchange_Value)+AA824*$R824*SUMIF(Lists!$E$2:$E$133,'Quarterly Information'!$Q824,Exchange_Value)+AA824*$T824*SUMIF(Lists!$E$2:$E$133,'Quarterly Information'!$S824,Exchange_Value))/1000,AA824*SUMIF(Lists!$E$2:$E$133,$I824,Exchange_Value)/1000),1)</f>
        <v>0</v>
      </c>
      <c r="BY824" s="151">
        <f>ROUND(IF($I824="Other HFC Blend",(AB824*$L824*SUMIF(Lists!$E$2:$E$133,'Quarterly Information'!$K824,Exchange_Value)+AB824*$N824*SUMIF(Lists!$E$2:$E$133,'Quarterly Information'!$M824,Exchange_Value)+AB824*$P824*SUMIF(Lists!$E$2:$E$133,'Quarterly Information'!$O824,Exchange_Value)+AB824*$R824*SUMIF(Lists!$E$2:$E$133,'Quarterly Information'!$Q824,Exchange_Value)+AB824*$T824*SUMIF(Lists!$E$2:$E$133,'Quarterly Information'!$S824,Exchange_Value))/1000,AB824*SUMIF(Lists!$E$2:$E$133,$I824,Exchange_Value)/1000),1)</f>
        <v>0</v>
      </c>
      <c r="BZ824" s="151">
        <f>ROUND(IF($I824="Other HFC Blend",(AC824*$L824*SUMIF(Lists!$E$2:$E$133,'Quarterly Information'!$K824,Exchange_Value)+AC824*$N824*SUMIF(Lists!$E$2:$E$133,'Quarterly Information'!$M824,Exchange_Value)+AC824*$P824*SUMIF(Lists!$E$2:$E$133,'Quarterly Information'!$O824,Exchange_Value)+AC824*$R824*SUMIF(Lists!$E$2:$E$133,'Quarterly Information'!$Q824,Exchange_Value)+AC824*$T824*SUMIF(Lists!$E$2:$E$133,'Quarterly Information'!$S824,Exchange_Value))/1000,AC824*SUMIF(Lists!$E$2:$E$133,$I824,Exchange_Value)/1000),1)</f>
        <v>0</v>
      </c>
      <c r="CA824" s="151">
        <f>ROUND(IF($I824="Other HFC Blend",(AD824*$L824*SUMIF(Lists!$E$2:$E$133,'Quarterly Information'!$K824,Exchange_Value)+AD824*$N824*SUMIF(Lists!$E$2:$E$133,'Quarterly Information'!$M824,Exchange_Value)+AD824*$P824*SUMIF(Lists!$E$2:$E$133,'Quarterly Information'!$O824,Exchange_Value)+AD824*$R824*SUMIF(Lists!$E$2:$E$133,'Quarterly Information'!$Q824,Exchange_Value)+AD824*$T824*SUMIF(Lists!$E$2:$E$133,'Quarterly Information'!$S824,Exchange_Value))/1000,AD824*SUMIF(Lists!$E$2:$E$133,$I824,Exchange_Value)/1000),1)</f>
        <v>0</v>
      </c>
      <c r="CB824" s="151">
        <f>ROUND(IF($I824="Other HFC Blend",(AE824*$L824*SUMIF(Lists!$E$2:$E$133,'Quarterly Information'!$K824,Exchange_Value)+AE824*$N824*SUMIF(Lists!$E$2:$E$133,'Quarterly Information'!$M824,Exchange_Value)+AE824*$P824*SUMIF(Lists!$E$2:$E$133,'Quarterly Information'!$O824,Exchange_Value)+AE824*$R824*SUMIF(Lists!$E$2:$E$133,'Quarterly Information'!$Q824,Exchange_Value)+AE824*$T824*SUMIF(Lists!$E$2:$E$133,'Quarterly Information'!$S824,Exchange_Value))/1000,AE824*SUMIF(Lists!$E$2:$E$133,$I824,Exchange_Value)/1000),1)</f>
        <v>0</v>
      </c>
      <c r="CC824" s="151">
        <f>ROUND(IF($I824="Other HFC Blend",(AF824*$L824*SUMIF(Lists!$E$2:$E$133,'Quarterly Information'!$K824,Exchange_Value)+AF824*$N824*SUMIF(Lists!$E$2:$E$133,'Quarterly Information'!$M824,Exchange_Value)+AF824*$P824*SUMIF(Lists!$E$2:$E$133,'Quarterly Information'!$O824,Exchange_Value)+AF824*$R824*SUMIF(Lists!$E$2:$E$133,'Quarterly Information'!$Q824,Exchange_Value)+AF824*$T824*SUMIF(Lists!$E$2:$E$133,'Quarterly Information'!$S824,Exchange_Value))/1000,AF824*SUMIF(Lists!$E$2:$E$133,$I824,Exchange_Value)/1000),1)</f>
        <v>0</v>
      </c>
    </row>
    <row r="825" spans="1:81" ht="14.1">
      <c r="A825" s="18">
        <v>783</v>
      </c>
      <c r="B825" s="46" t="str">
        <f t="shared" si="480"/>
        <v/>
      </c>
      <c r="C825" s="72"/>
      <c r="D825" s="47"/>
      <c r="E825" s="81"/>
      <c r="F825" s="48"/>
      <c r="G825" s="49"/>
      <c r="H825" s="50"/>
      <c r="I825" s="48"/>
      <c r="J825" s="104"/>
      <c r="K825" s="109"/>
      <c r="L825" s="51"/>
      <c r="M825" s="48"/>
      <c r="N825" s="51"/>
      <c r="O825" s="48"/>
      <c r="P825" s="51"/>
      <c r="Q825" s="69"/>
      <c r="R825" s="51"/>
      <c r="S825" s="69"/>
      <c r="T825" s="110"/>
      <c r="U825" s="107"/>
      <c r="V825" s="48"/>
      <c r="W825" s="52"/>
      <c r="X825" s="48"/>
      <c r="Y825" s="116"/>
      <c r="Z825" s="133"/>
      <c r="AA825" s="131"/>
      <c r="AB825" s="76"/>
      <c r="AC825" s="76"/>
      <c r="AD825" s="76"/>
      <c r="AE825" s="76"/>
      <c r="AF825" s="76"/>
      <c r="AG825" s="145"/>
      <c r="AH825"/>
      <c r="AI825" s="148">
        <f t="shared" si="444"/>
        <v>0</v>
      </c>
      <c r="AJ825" s="148">
        <f t="shared" si="445"/>
        <v>0</v>
      </c>
      <c r="AK825" s="148">
        <f t="shared" si="446"/>
        <v>0</v>
      </c>
      <c r="AL825" s="148">
        <f t="shared" si="447"/>
        <v>0</v>
      </c>
      <c r="AM825" s="148">
        <f t="shared" si="448"/>
        <v>0</v>
      </c>
      <c r="AN825" s="148">
        <f t="shared" si="449"/>
        <v>0</v>
      </c>
      <c r="AO825" s="150"/>
      <c r="AP825" s="149" t="e">
        <f t="shared" si="450"/>
        <v>#DIV/0!</v>
      </c>
      <c r="AQ825" s="149" t="e">
        <f t="shared" si="451"/>
        <v>#DIV/0!</v>
      </c>
      <c r="AR825" s="149" t="e">
        <f t="shared" si="452"/>
        <v>#DIV/0!</v>
      </c>
      <c r="AS825" s="149" t="e">
        <f t="shared" si="453"/>
        <v>#DIV/0!</v>
      </c>
      <c r="AT825" s="149" t="e">
        <f t="shared" si="454"/>
        <v>#DIV/0!</v>
      </c>
      <c r="AU825" s="148">
        <f t="shared" si="455"/>
        <v>0</v>
      </c>
      <c r="AV825" s="149" t="e">
        <f t="shared" si="456"/>
        <v>#DIV/0!</v>
      </c>
      <c r="AW825" s="149" t="e">
        <f t="shared" si="457"/>
        <v>#DIV/0!</v>
      </c>
      <c r="AX825" s="149" t="e">
        <f t="shared" si="458"/>
        <v>#DIV/0!</v>
      </c>
      <c r="AY825" s="149" t="e">
        <f t="shared" si="459"/>
        <v>#DIV/0!</v>
      </c>
      <c r="AZ825" s="149" t="e">
        <f t="shared" si="460"/>
        <v>#DIV/0!</v>
      </c>
      <c r="BA825" s="148">
        <f t="shared" si="461"/>
        <v>0</v>
      </c>
      <c r="BB825" s="149" t="e">
        <f t="shared" si="462"/>
        <v>#DIV/0!</v>
      </c>
      <c r="BC825" s="149" t="e">
        <f t="shared" si="463"/>
        <v>#DIV/0!</v>
      </c>
      <c r="BD825" s="149" t="e">
        <f t="shared" si="464"/>
        <v>#DIV/0!</v>
      </c>
      <c r="BE825" s="149" t="e">
        <f t="shared" si="465"/>
        <v>#DIV/0!</v>
      </c>
      <c r="BF825" s="149" t="e">
        <f t="shared" si="466"/>
        <v>#DIV/0!</v>
      </c>
      <c r="BG825" s="148">
        <f t="shared" si="467"/>
        <v>0</v>
      </c>
      <c r="BH825" s="149" t="e">
        <f t="shared" si="468"/>
        <v>#DIV/0!</v>
      </c>
      <c r="BI825" s="149" t="e">
        <f t="shared" si="469"/>
        <v>#DIV/0!</v>
      </c>
      <c r="BJ825" s="149" t="e">
        <f t="shared" si="470"/>
        <v>#DIV/0!</v>
      </c>
      <c r="BK825" s="149" t="e">
        <f t="shared" si="471"/>
        <v>#DIV/0!</v>
      </c>
      <c r="BL825" s="149" t="e">
        <f t="shared" si="472"/>
        <v>#DIV/0!</v>
      </c>
      <c r="BM825" s="148">
        <f t="shared" si="473"/>
        <v>0</v>
      </c>
      <c r="BN825" s="149" t="e">
        <f t="shared" si="474"/>
        <v>#DIV/0!</v>
      </c>
      <c r="BO825" s="149" t="e">
        <f t="shared" si="475"/>
        <v>#DIV/0!</v>
      </c>
      <c r="BP825" s="149" t="e">
        <f t="shared" si="476"/>
        <v>#DIV/0!</v>
      </c>
      <c r="BQ825" s="149" t="e">
        <f t="shared" si="477"/>
        <v>#DIV/0!</v>
      </c>
      <c r="BR825" s="149" t="e">
        <f t="shared" si="478"/>
        <v>#DIV/0!</v>
      </c>
      <c r="BS825" s="148">
        <f t="shared" si="479"/>
        <v>0</v>
      </c>
      <c r="BT825" s="150"/>
      <c r="BU825" s="150" t="e">
        <f>VLOOKUP(I825,Lists!$D$2:$D$19,1,FALSE)</f>
        <v>#N/A</v>
      </c>
      <c r="BV825" s="150" t="e">
        <f>VLOOKUP($I825,Blends!$B$2:$B$115,1,FALSE)</f>
        <v>#N/A</v>
      </c>
      <c r="BW825" s="150"/>
      <c r="BX825" s="151">
        <f>ROUND(IF($I825="Other HFC Blend",(AA825*$L825*SUMIF(Lists!$E$2:$E$133,'Quarterly Information'!$K825,Exchange_Value)+AA825*$N825*SUMIF(Lists!$E$2:$E$133,'Quarterly Information'!$M825,Exchange_Value)+AA825*$P825*SUMIF(Lists!$E$2:$E$133,'Quarterly Information'!$O825,Exchange_Value)+AA825*$R825*SUMIF(Lists!$E$2:$E$133,'Quarterly Information'!$Q825,Exchange_Value)+AA825*$T825*SUMIF(Lists!$E$2:$E$133,'Quarterly Information'!$S825,Exchange_Value))/1000,AA825*SUMIF(Lists!$E$2:$E$133,$I825,Exchange_Value)/1000),1)</f>
        <v>0</v>
      </c>
      <c r="BY825" s="151">
        <f>ROUND(IF($I825="Other HFC Blend",(AB825*$L825*SUMIF(Lists!$E$2:$E$133,'Quarterly Information'!$K825,Exchange_Value)+AB825*$N825*SUMIF(Lists!$E$2:$E$133,'Quarterly Information'!$M825,Exchange_Value)+AB825*$P825*SUMIF(Lists!$E$2:$E$133,'Quarterly Information'!$O825,Exchange_Value)+AB825*$R825*SUMIF(Lists!$E$2:$E$133,'Quarterly Information'!$Q825,Exchange_Value)+AB825*$T825*SUMIF(Lists!$E$2:$E$133,'Quarterly Information'!$S825,Exchange_Value))/1000,AB825*SUMIF(Lists!$E$2:$E$133,$I825,Exchange_Value)/1000),1)</f>
        <v>0</v>
      </c>
      <c r="BZ825" s="151">
        <f>ROUND(IF($I825="Other HFC Blend",(AC825*$L825*SUMIF(Lists!$E$2:$E$133,'Quarterly Information'!$K825,Exchange_Value)+AC825*$N825*SUMIF(Lists!$E$2:$E$133,'Quarterly Information'!$M825,Exchange_Value)+AC825*$P825*SUMIF(Lists!$E$2:$E$133,'Quarterly Information'!$O825,Exchange_Value)+AC825*$R825*SUMIF(Lists!$E$2:$E$133,'Quarterly Information'!$Q825,Exchange_Value)+AC825*$T825*SUMIF(Lists!$E$2:$E$133,'Quarterly Information'!$S825,Exchange_Value))/1000,AC825*SUMIF(Lists!$E$2:$E$133,$I825,Exchange_Value)/1000),1)</f>
        <v>0</v>
      </c>
      <c r="CA825" s="151">
        <f>ROUND(IF($I825="Other HFC Blend",(AD825*$L825*SUMIF(Lists!$E$2:$E$133,'Quarterly Information'!$K825,Exchange_Value)+AD825*$N825*SUMIF(Lists!$E$2:$E$133,'Quarterly Information'!$M825,Exchange_Value)+AD825*$P825*SUMIF(Lists!$E$2:$E$133,'Quarterly Information'!$O825,Exchange_Value)+AD825*$R825*SUMIF(Lists!$E$2:$E$133,'Quarterly Information'!$Q825,Exchange_Value)+AD825*$T825*SUMIF(Lists!$E$2:$E$133,'Quarterly Information'!$S825,Exchange_Value))/1000,AD825*SUMIF(Lists!$E$2:$E$133,$I825,Exchange_Value)/1000),1)</f>
        <v>0</v>
      </c>
      <c r="CB825" s="151">
        <f>ROUND(IF($I825="Other HFC Blend",(AE825*$L825*SUMIF(Lists!$E$2:$E$133,'Quarterly Information'!$K825,Exchange_Value)+AE825*$N825*SUMIF(Lists!$E$2:$E$133,'Quarterly Information'!$M825,Exchange_Value)+AE825*$P825*SUMIF(Lists!$E$2:$E$133,'Quarterly Information'!$O825,Exchange_Value)+AE825*$R825*SUMIF(Lists!$E$2:$E$133,'Quarterly Information'!$Q825,Exchange_Value)+AE825*$T825*SUMIF(Lists!$E$2:$E$133,'Quarterly Information'!$S825,Exchange_Value))/1000,AE825*SUMIF(Lists!$E$2:$E$133,$I825,Exchange_Value)/1000),1)</f>
        <v>0</v>
      </c>
      <c r="CC825" s="151">
        <f>ROUND(IF($I825="Other HFC Blend",(AF825*$L825*SUMIF(Lists!$E$2:$E$133,'Quarterly Information'!$K825,Exchange_Value)+AF825*$N825*SUMIF(Lists!$E$2:$E$133,'Quarterly Information'!$M825,Exchange_Value)+AF825*$P825*SUMIF(Lists!$E$2:$E$133,'Quarterly Information'!$O825,Exchange_Value)+AF825*$R825*SUMIF(Lists!$E$2:$E$133,'Quarterly Information'!$Q825,Exchange_Value)+AF825*$T825*SUMIF(Lists!$E$2:$E$133,'Quarterly Information'!$S825,Exchange_Value))/1000,AF825*SUMIF(Lists!$E$2:$E$133,$I825,Exchange_Value)/1000),1)</f>
        <v>0</v>
      </c>
    </row>
    <row r="826" spans="1:81" ht="14.1">
      <c r="A826" s="18">
        <v>784</v>
      </c>
      <c r="B826" s="46" t="str">
        <f t="shared" si="480"/>
        <v/>
      </c>
      <c r="C826" s="72"/>
      <c r="D826" s="47"/>
      <c r="E826" s="81"/>
      <c r="F826" s="48"/>
      <c r="G826" s="49"/>
      <c r="H826" s="50"/>
      <c r="I826" s="48"/>
      <c r="J826" s="104"/>
      <c r="K826" s="109"/>
      <c r="L826" s="51"/>
      <c r="M826" s="48"/>
      <c r="N826" s="51"/>
      <c r="O826" s="48"/>
      <c r="P826" s="51"/>
      <c r="Q826" s="69"/>
      <c r="R826" s="51"/>
      <c r="S826" s="69"/>
      <c r="T826" s="110"/>
      <c r="U826" s="107"/>
      <c r="V826" s="48"/>
      <c r="W826" s="52"/>
      <c r="X826" s="48"/>
      <c r="Y826" s="116"/>
      <c r="Z826" s="133"/>
      <c r="AA826" s="131"/>
      <c r="AB826" s="76"/>
      <c r="AC826" s="76"/>
      <c r="AD826" s="76"/>
      <c r="AE826" s="76"/>
      <c r="AF826" s="76"/>
      <c r="AG826" s="145"/>
      <c r="AH826"/>
      <c r="AI826" s="148">
        <f t="shared" si="444"/>
        <v>0</v>
      </c>
      <c r="AJ826" s="148">
        <f t="shared" si="445"/>
        <v>0</v>
      </c>
      <c r="AK826" s="148">
        <f t="shared" si="446"/>
        <v>0</v>
      </c>
      <c r="AL826" s="148">
        <f t="shared" si="447"/>
        <v>0</v>
      </c>
      <c r="AM826" s="148">
        <f t="shared" si="448"/>
        <v>0</v>
      </c>
      <c r="AN826" s="148">
        <f t="shared" si="449"/>
        <v>0</v>
      </c>
      <c r="AO826" s="150"/>
      <c r="AP826" s="149" t="e">
        <f t="shared" si="450"/>
        <v>#DIV/0!</v>
      </c>
      <c r="AQ826" s="149" t="e">
        <f t="shared" si="451"/>
        <v>#DIV/0!</v>
      </c>
      <c r="AR826" s="149" t="e">
        <f t="shared" si="452"/>
        <v>#DIV/0!</v>
      </c>
      <c r="AS826" s="149" t="e">
        <f t="shared" si="453"/>
        <v>#DIV/0!</v>
      </c>
      <c r="AT826" s="149" t="e">
        <f t="shared" si="454"/>
        <v>#DIV/0!</v>
      </c>
      <c r="AU826" s="148">
        <f t="shared" si="455"/>
        <v>0</v>
      </c>
      <c r="AV826" s="149" t="e">
        <f t="shared" si="456"/>
        <v>#DIV/0!</v>
      </c>
      <c r="AW826" s="149" t="e">
        <f t="shared" si="457"/>
        <v>#DIV/0!</v>
      </c>
      <c r="AX826" s="149" t="e">
        <f t="shared" si="458"/>
        <v>#DIV/0!</v>
      </c>
      <c r="AY826" s="149" t="e">
        <f t="shared" si="459"/>
        <v>#DIV/0!</v>
      </c>
      <c r="AZ826" s="149" t="e">
        <f t="shared" si="460"/>
        <v>#DIV/0!</v>
      </c>
      <c r="BA826" s="148">
        <f t="shared" si="461"/>
        <v>0</v>
      </c>
      <c r="BB826" s="149" t="e">
        <f t="shared" si="462"/>
        <v>#DIV/0!</v>
      </c>
      <c r="BC826" s="149" t="e">
        <f t="shared" si="463"/>
        <v>#DIV/0!</v>
      </c>
      <c r="BD826" s="149" t="e">
        <f t="shared" si="464"/>
        <v>#DIV/0!</v>
      </c>
      <c r="BE826" s="149" t="e">
        <f t="shared" si="465"/>
        <v>#DIV/0!</v>
      </c>
      <c r="BF826" s="149" t="e">
        <f t="shared" si="466"/>
        <v>#DIV/0!</v>
      </c>
      <c r="BG826" s="148">
        <f t="shared" si="467"/>
        <v>0</v>
      </c>
      <c r="BH826" s="149" t="e">
        <f t="shared" si="468"/>
        <v>#DIV/0!</v>
      </c>
      <c r="BI826" s="149" t="e">
        <f t="shared" si="469"/>
        <v>#DIV/0!</v>
      </c>
      <c r="BJ826" s="149" t="e">
        <f t="shared" si="470"/>
        <v>#DIV/0!</v>
      </c>
      <c r="BK826" s="149" t="e">
        <f t="shared" si="471"/>
        <v>#DIV/0!</v>
      </c>
      <c r="BL826" s="149" t="e">
        <f t="shared" si="472"/>
        <v>#DIV/0!</v>
      </c>
      <c r="BM826" s="148">
        <f t="shared" si="473"/>
        <v>0</v>
      </c>
      <c r="BN826" s="149" t="e">
        <f t="shared" si="474"/>
        <v>#DIV/0!</v>
      </c>
      <c r="BO826" s="149" t="e">
        <f t="shared" si="475"/>
        <v>#DIV/0!</v>
      </c>
      <c r="BP826" s="149" t="e">
        <f t="shared" si="476"/>
        <v>#DIV/0!</v>
      </c>
      <c r="BQ826" s="149" t="e">
        <f t="shared" si="477"/>
        <v>#DIV/0!</v>
      </c>
      <c r="BR826" s="149" t="e">
        <f t="shared" si="478"/>
        <v>#DIV/0!</v>
      </c>
      <c r="BS826" s="148">
        <f t="shared" si="479"/>
        <v>0</v>
      </c>
      <c r="BT826" s="150"/>
      <c r="BU826" s="150" t="e">
        <f>VLOOKUP(I826,Lists!$D$2:$D$19,1,FALSE)</f>
        <v>#N/A</v>
      </c>
      <c r="BV826" s="150" t="e">
        <f>VLOOKUP($I826,Blends!$B$2:$B$115,1,FALSE)</f>
        <v>#N/A</v>
      </c>
      <c r="BW826" s="150"/>
      <c r="BX826" s="151">
        <f>ROUND(IF($I826="Other HFC Blend",(AA826*$L826*SUMIF(Lists!$E$2:$E$133,'Quarterly Information'!$K826,Exchange_Value)+AA826*$N826*SUMIF(Lists!$E$2:$E$133,'Quarterly Information'!$M826,Exchange_Value)+AA826*$P826*SUMIF(Lists!$E$2:$E$133,'Quarterly Information'!$O826,Exchange_Value)+AA826*$R826*SUMIF(Lists!$E$2:$E$133,'Quarterly Information'!$Q826,Exchange_Value)+AA826*$T826*SUMIF(Lists!$E$2:$E$133,'Quarterly Information'!$S826,Exchange_Value))/1000,AA826*SUMIF(Lists!$E$2:$E$133,$I826,Exchange_Value)/1000),1)</f>
        <v>0</v>
      </c>
      <c r="BY826" s="151">
        <f>ROUND(IF($I826="Other HFC Blend",(AB826*$L826*SUMIF(Lists!$E$2:$E$133,'Quarterly Information'!$K826,Exchange_Value)+AB826*$N826*SUMIF(Lists!$E$2:$E$133,'Quarterly Information'!$M826,Exchange_Value)+AB826*$P826*SUMIF(Lists!$E$2:$E$133,'Quarterly Information'!$O826,Exchange_Value)+AB826*$R826*SUMIF(Lists!$E$2:$E$133,'Quarterly Information'!$Q826,Exchange_Value)+AB826*$T826*SUMIF(Lists!$E$2:$E$133,'Quarterly Information'!$S826,Exchange_Value))/1000,AB826*SUMIF(Lists!$E$2:$E$133,$I826,Exchange_Value)/1000),1)</f>
        <v>0</v>
      </c>
      <c r="BZ826" s="151">
        <f>ROUND(IF($I826="Other HFC Blend",(AC826*$L826*SUMIF(Lists!$E$2:$E$133,'Quarterly Information'!$K826,Exchange_Value)+AC826*$N826*SUMIF(Lists!$E$2:$E$133,'Quarterly Information'!$M826,Exchange_Value)+AC826*$P826*SUMIF(Lists!$E$2:$E$133,'Quarterly Information'!$O826,Exchange_Value)+AC826*$R826*SUMIF(Lists!$E$2:$E$133,'Quarterly Information'!$Q826,Exchange_Value)+AC826*$T826*SUMIF(Lists!$E$2:$E$133,'Quarterly Information'!$S826,Exchange_Value))/1000,AC826*SUMIF(Lists!$E$2:$E$133,$I826,Exchange_Value)/1000),1)</f>
        <v>0</v>
      </c>
      <c r="CA826" s="151">
        <f>ROUND(IF($I826="Other HFC Blend",(AD826*$L826*SUMIF(Lists!$E$2:$E$133,'Quarterly Information'!$K826,Exchange_Value)+AD826*$N826*SUMIF(Lists!$E$2:$E$133,'Quarterly Information'!$M826,Exchange_Value)+AD826*$P826*SUMIF(Lists!$E$2:$E$133,'Quarterly Information'!$O826,Exchange_Value)+AD826*$R826*SUMIF(Lists!$E$2:$E$133,'Quarterly Information'!$Q826,Exchange_Value)+AD826*$T826*SUMIF(Lists!$E$2:$E$133,'Quarterly Information'!$S826,Exchange_Value))/1000,AD826*SUMIF(Lists!$E$2:$E$133,$I826,Exchange_Value)/1000),1)</f>
        <v>0</v>
      </c>
      <c r="CB826" s="151">
        <f>ROUND(IF($I826="Other HFC Blend",(AE826*$L826*SUMIF(Lists!$E$2:$E$133,'Quarterly Information'!$K826,Exchange_Value)+AE826*$N826*SUMIF(Lists!$E$2:$E$133,'Quarterly Information'!$M826,Exchange_Value)+AE826*$P826*SUMIF(Lists!$E$2:$E$133,'Quarterly Information'!$O826,Exchange_Value)+AE826*$R826*SUMIF(Lists!$E$2:$E$133,'Quarterly Information'!$Q826,Exchange_Value)+AE826*$T826*SUMIF(Lists!$E$2:$E$133,'Quarterly Information'!$S826,Exchange_Value))/1000,AE826*SUMIF(Lists!$E$2:$E$133,$I826,Exchange_Value)/1000),1)</f>
        <v>0</v>
      </c>
      <c r="CC826" s="151">
        <f>ROUND(IF($I826="Other HFC Blend",(AF826*$L826*SUMIF(Lists!$E$2:$E$133,'Quarterly Information'!$K826,Exchange_Value)+AF826*$N826*SUMIF(Lists!$E$2:$E$133,'Quarterly Information'!$M826,Exchange_Value)+AF826*$P826*SUMIF(Lists!$E$2:$E$133,'Quarterly Information'!$O826,Exchange_Value)+AF826*$R826*SUMIF(Lists!$E$2:$E$133,'Quarterly Information'!$Q826,Exchange_Value)+AF826*$T826*SUMIF(Lists!$E$2:$E$133,'Quarterly Information'!$S826,Exchange_Value))/1000,AF826*SUMIF(Lists!$E$2:$E$133,$I826,Exchange_Value)/1000),1)</f>
        <v>0</v>
      </c>
    </row>
    <row r="827" spans="1:81" ht="14.1">
      <c r="A827" s="18">
        <v>785</v>
      </c>
      <c r="B827" s="46" t="str">
        <f t="shared" si="480"/>
        <v/>
      </c>
      <c r="C827" s="72"/>
      <c r="D827" s="47"/>
      <c r="E827" s="81"/>
      <c r="F827" s="48"/>
      <c r="G827" s="49"/>
      <c r="H827" s="50"/>
      <c r="I827" s="48"/>
      <c r="J827" s="104"/>
      <c r="K827" s="109"/>
      <c r="L827" s="51"/>
      <c r="M827" s="48"/>
      <c r="N827" s="51"/>
      <c r="O827" s="48"/>
      <c r="P827" s="51"/>
      <c r="Q827" s="69"/>
      <c r="R827" s="51"/>
      <c r="S827" s="69"/>
      <c r="T827" s="110"/>
      <c r="U827" s="107"/>
      <c r="V827" s="48"/>
      <c r="W827" s="52"/>
      <c r="X827" s="48"/>
      <c r="Y827" s="116"/>
      <c r="Z827" s="133"/>
      <c r="AA827" s="131"/>
      <c r="AB827" s="76"/>
      <c r="AC827" s="76"/>
      <c r="AD827" s="76"/>
      <c r="AE827" s="76"/>
      <c r="AF827" s="76"/>
      <c r="AG827" s="145"/>
      <c r="AH827"/>
      <c r="AI827" s="148">
        <f t="shared" si="444"/>
        <v>0</v>
      </c>
      <c r="AJ827" s="148">
        <f t="shared" si="445"/>
        <v>0</v>
      </c>
      <c r="AK827" s="148">
        <f t="shared" si="446"/>
        <v>0</v>
      </c>
      <c r="AL827" s="148">
        <f t="shared" si="447"/>
        <v>0</v>
      </c>
      <c r="AM827" s="148">
        <f t="shared" si="448"/>
        <v>0</v>
      </c>
      <c r="AN827" s="148">
        <f t="shared" si="449"/>
        <v>0</v>
      </c>
      <c r="AO827" s="150"/>
      <c r="AP827" s="149" t="e">
        <f t="shared" si="450"/>
        <v>#DIV/0!</v>
      </c>
      <c r="AQ827" s="149" t="e">
        <f t="shared" si="451"/>
        <v>#DIV/0!</v>
      </c>
      <c r="AR827" s="149" t="e">
        <f t="shared" si="452"/>
        <v>#DIV/0!</v>
      </c>
      <c r="AS827" s="149" t="e">
        <f t="shared" si="453"/>
        <v>#DIV/0!</v>
      </c>
      <c r="AT827" s="149" t="e">
        <f t="shared" si="454"/>
        <v>#DIV/0!</v>
      </c>
      <c r="AU827" s="148">
        <f t="shared" si="455"/>
        <v>0</v>
      </c>
      <c r="AV827" s="149" t="e">
        <f t="shared" si="456"/>
        <v>#DIV/0!</v>
      </c>
      <c r="AW827" s="149" t="e">
        <f t="shared" si="457"/>
        <v>#DIV/0!</v>
      </c>
      <c r="AX827" s="149" t="e">
        <f t="shared" si="458"/>
        <v>#DIV/0!</v>
      </c>
      <c r="AY827" s="149" t="e">
        <f t="shared" si="459"/>
        <v>#DIV/0!</v>
      </c>
      <c r="AZ827" s="149" t="e">
        <f t="shared" si="460"/>
        <v>#DIV/0!</v>
      </c>
      <c r="BA827" s="148">
        <f t="shared" si="461"/>
        <v>0</v>
      </c>
      <c r="BB827" s="149" t="e">
        <f t="shared" si="462"/>
        <v>#DIV/0!</v>
      </c>
      <c r="BC827" s="149" t="e">
        <f t="shared" si="463"/>
        <v>#DIV/0!</v>
      </c>
      <c r="BD827" s="149" t="e">
        <f t="shared" si="464"/>
        <v>#DIV/0!</v>
      </c>
      <c r="BE827" s="149" t="e">
        <f t="shared" si="465"/>
        <v>#DIV/0!</v>
      </c>
      <c r="BF827" s="149" t="e">
        <f t="shared" si="466"/>
        <v>#DIV/0!</v>
      </c>
      <c r="BG827" s="148">
        <f t="shared" si="467"/>
        <v>0</v>
      </c>
      <c r="BH827" s="149" t="e">
        <f t="shared" si="468"/>
        <v>#DIV/0!</v>
      </c>
      <c r="BI827" s="149" t="e">
        <f t="shared" si="469"/>
        <v>#DIV/0!</v>
      </c>
      <c r="BJ827" s="149" t="e">
        <f t="shared" si="470"/>
        <v>#DIV/0!</v>
      </c>
      <c r="BK827" s="149" t="e">
        <f t="shared" si="471"/>
        <v>#DIV/0!</v>
      </c>
      <c r="BL827" s="149" t="e">
        <f t="shared" si="472"/>
        <v>#DIV/0!</v>
      </c>
      <c r="BM827" s="148">
        <f t="shared" si="473"/>
        <v>0</v>
      </c>
      <c r="BN827" s="149" t="e">
        <f t="shared" si="474"/>
        <v>#DIV/0!</v>
      </c>
      <c r="BO827" s="149" t="e">
        <f t="shared" si="475"/>
        <v>#DIV/0!</v>
      </c>
      <c r="BP827" s="149" t="e">
        <f t="shared" si="476"/>
        <v>#DIV/0!</v>
      </c>
      <c r="BQ827" s="149" t="e">
        <f t="shared" si="477"/>
        <v>#DIV/0!</v>
      </c>
      <c r="BR827" s="149" t="e">
        <f t="shared" si="478"/>
        <v>#DIV/0!</v>
      </c>
      <c r="BS827" s="148">
        <f t="shared" si="479"/>
        <v>0</v>
      </c>
      <c r="BT827" s="150"/>
      <c r="BU827" s="150" t="e">
        <f>VLOOKUP(I827,Lists!$D$2:$D$19,1,FALSE)</f>
        <v>#N/A</v>
      </c>
      <c r="BV827" s="150" t="e">
        <f>VLOOKUP($I827,Blends!$B$2:$B$115,1,FALSE)</f>
        <v>#N/A</v>
      </c>
      <c r="BW827" s="150"/>
      <c r="BX827" s="151">
        <f>ROUND(IF($I827="Other HFC Blend",(AA827*$L827*SUMIF(Lists!$E$2:$E$133,'Quarterly Information'!$K827,Exchange_Value)+AA827*$N827*SUMIF(Lists!$E$2:$E$133,'Quarterly Information'!$M827,Exchange_Value)+AA827*$P827*SUMIF(Lists!$E$2:$E$133,'Quarterly Information'!$O827,Exchange_Value)+AA827*$R827*SUMIF(Lists!$E$2:$E$133,'Quarterly Information'!$Q827,Exchange_Value)+AA827*$T827*SUMIF(Lists!$E$2:$E$133,'Quarterly Information'!$S827,Exchange_Value))/1000,AA827*SUMIF(Lists!$E$2:$E$133,$I827,Exchange_Value)/1000),1)</f>
        <v>0</v>
      </c>
      <c r="BY827" s="151">
        <f>ROUND(IF($I827="Other HFC Blend",(AB827*$L827*SUMIF(Lists!$E$2:$E$133,'Quarterly Information'!$K827,Exchange_Value)+AB827*$N827*SUMIF(Lists!$E$2:$E$133,'Quarterly Information'!$M827,Exchange_Value)+AB827*$P827*SUMIF(Lists!$E$2:$E$133,'Quarterly Information'!$O827,Exchange_Value)+AB827*$R827*SUMIF(Lists!$E$2:$E$133,'Quarterly Information'!$Q827,Exchange_Value)+AB827*$T827*SUMIF(Lists!$E$2:$E$133,'Quarterly Information'!$S827,Exchange_Value))/1000,AB827*SUMIF(Lists!$E$2:$E$133,$I827,Exchange_Value)/1000),1)</f>
        <v>0</v>
      </c>
      <c r="BZ827" s="151">
        <f>ROUND(IF($I827="Other HFC Blend",(AC827*$L827*SUMIF(Lists!$E$2:$E$133,'Quarterly Information'!$K827,Exchange_Value)+AC827*$N827*SUMIF(Lists!$E$2:$E$133,'Quarterly Information'!$M827,Exchange_Value)+AC827*$P827*SUMIF(Lists!$E$2:$E$133,'Quarterly Information'!$O827,Exchange_Value)+AC827*$R827*SUMIF(Lists!$E$2:$E$133,'Quarterly Information'!$Q827,Exchange_Value)+AC827*$T827*SUMIF(Lists!$E$2:$E$133,'Quarterly Information'!$S827,Exchange_Value))/1000,AC827*SUMIF(Lists!$E$2:$E$133,$I827,Exchange_Value)/1000),1)</f>
        <v>0</v>
      </c>
      <c r="CA827" s="151">
        <f>ROUND(IF($I827="Other HFC Blend",(AD827*$L827*SUMIF(Lists!$E$2:$E$133,'Quarterly Information'!$K827,Exchange_Value)+AD827*$N827*SUMIF(Lists!$E$2:$E$133,'Quarterly Information'!$M827,Exchange_Value)+AD827*$P827*SUMIF(Lists!$E$2:$E$133,'Quarterly Information'!$O827,Exchange_Value)+AD827*$R827*SUMIF(Lists!$E$2:$E$133,'Quarterly Information'!$Q827,Exchange_Value)+AD827*$T827*SUMIF(Lists!$E$2:$E$133,'Quarterly Information'!$S827,Exchange_Value))/1000,AD827*SUMIF(Lists!$E$2:$E$133,$I827,Exchange_Value)/1000),1)</f>
        <v>0</v>
      </c>
      <c r="CB827" s="151">
        <f>ROUND(IF($I827="Other HFC Blend",(AE827*$L827*SUMIF(Lists!$E$2:$E$133,'Quarterly Information'!$K827,Exchange_Value)+AE827*$N827*SUMIF(Lists!$E$2:$E$133,'Quarterly Information'!$M827,Exchange_Value)+AE827*$P827*SUMIF(Lists!$E$2:$E$133,'Quarterly Information'!$O827,Exchange_Value)+AE827*$R827*SUMIF(Lists!$E$2:$E$133,'Quarterly Information'!$Q827,Exchange_Value)+AE827*$T827*SUMIF(Lists!$E$2:$E$133,'Quarterly Information'!$S827,Exchange_Value))/1000,AE827*SUMIF(Lists!$E$2:$E$133,$I827,Exchange_Value)/1000),1)</f>
        <v>0</v>
      </c>
      <c r="CC827" s="151">
        <f>ROUND(IF($I827="Other HFC Blend",(AF827*$L827*SUMIF(Lists!$E$2:$E$133,'Quarterly Information'!$K827,Exchange_Value)+AF827*$N827*SUMIF(Lists!$E$2:$E$133,'Quarterly Information'!$M827,Exchange_Value)+AF827*$P827*SUMIF(Lists!$E$2:$E$133,'Quarterly Information'!$O827,Exchange_Value)+AF827*$R827*SUMIF(Lists!$E$2:$E$133,'Quarterly Information'!$Q827,Exchange_Value)+AF827*$T827*SUMIF(Lists!$E$2:$E$133,'Quarterly Information'!$S827,Exchange_Value))/1000,AF827*SUMIF(Lists!$E$2:$E$133,$I827,Exchange_Value)/1000),1)</f>
        <v>0</v>
      </c>
    </row>
    <row r="828" spans="1:81" ht="14.1">
      <c r="A828" s="18">
        <v>786</v>
      </c>
      <c r="B828" s="46" t="str">
        <f t="shared" si="480"/>
        <v/>
      </c>
      <c r="C828" s="72"/>
      <c r="D828" s="47"/>
      <c r="E828" s="81"/>
      <c r="F828" s="48"/>
      <c r="G828" s="49"/>
      <c r="H828" s="50"/>
      <c r="I828" s="48"/>
      <c r="J828" s="104"/>
      <c r="K828" s="109"/>
      <c r="L828" s="51"/>
      <c r="M828" s="48"/>
      <c r="N828" s="51"/>
      <c r="O828" s="48"/>
      <c r="P828" s="51"/>
      <c r="Q828" s="69"/>
      <c r="R828" s="51"/>
      <c r="S828" s="69"/>
      <c r="T828" s="110"/>
      <c r="U828" s="107"/>
      <c r="V828" s="48"/>
      <c r="W828" s="52"/>
      <c r="X828" s="48"/>
      <c r="Y828" s="116"/>
      <c r="Z828" s="133"/>
      <c r="AA828" s="131"/>
      <c r="AB828" s="76"/>
      <c r="AC828" s="76"/>
      <c r="AD828" s="76"/>
      <c r="AE828" s="76"/>
      <c r="AF828" s="76"/>
      <c r="AG828" s="145"/>
      <c r="AH828"/>
      <c r="AI828" s="148">
        <f t="shared" si="444"/>
        <v>0</v>
      </c>
      <c r="AJ828" s="148">
        <f t="shared" si="445"/>
        <v>0</v>
      </c>
      <c r="AK828" s="148">
        <f t="shared" si="446"/>
        <v>0</v>
      </c>
      <c r="AL828" s="148">
        <f t="shared" si="447"/>
        <v>0</v>
      </c>
      <c r="AM828" s="148">
        <f t="shared" si="448"/>
        <v>0</v>
      </c>
      <c r="AN828" s="148">
        <f t="shared" si="449"/>
        <v>0</v>
      </c>
      <c r="AO828" s="150"/>
      <c r="AP828" s="149" t="e">
        <f t="shared" si="450"/>
        <v>#DIV/0!</v>
      </c>
      <c r="AQ828" s="149" t="e">
        <f t="shared" si="451"/>
        <v>#DIV/0!</v>
      </c>
      <c r="AR828" s="149" t="e">
        <f t="shared" si="452"/>
        <v>#DIV/0!</v>
      </c>
      <c r="AS828" s="149" t="e">
        <f t="shared" si="453"/>
        <v>#DIV/0!</v>
      </c>
      <c r="AT828" s="149" t="e">
        <f t="shared" si="454"/>
        <v>#DIV/0!</v>
      </c>
      <c r="AU828" s="148">
        <f t="shared" si="455"/>
        <v>0</v>
      </c>
      <c r="AV828" s="149" t="e">
        <f t="shared" si="456"/>
        <v>#DIV/0!</v>
      </c>
      <c r="AW828" s="149" t="e">
        <f t="shared" si="457"/>
        <v>#DIV/0!</v>
      </c>
      <c r="AX828" s="149" t="e">
        <f t="shared" si="458"/>
        <v>#DIV/0!</v>
      </c>
      <c r="AY828" s="149" t="e">
        <f t="shared" si="459"/>
        <v>#DIV/0!</v>
      </c>
      <c r="AZ828" s="149" t="e">
        <f t="shared" si="460"/>
        <v>#DIV/0!</v>
      </c>
      <c r="BA828" s="148">
        <f t="shared" si="461"/>
        <v>0</v>
      </c>
      <c r="BB828" s="149" t="e">
        <f t="shared" si="462"/>
        <v>#DIV/0!</v>
      </c>
      <c r="BC828" s="149" t="e">
        <f t="shared" si="463"/>
        <v>#DIV/0!</v>
      </c>
      <c r="BD828" s="149" t="e">
        <f t="shared" si="464"/>
        <v>#DIV/0!</v>
      </c>
      <c r="BE828" s="149" t="e">
        <f t="shared" si="465"/>
        <v>#DIV/0!</v>
      </c>
      <c r="BF828" s="149" t="e">
        <f t="shared" si="466"/>
        <v>#DIV/0!</v>
      </c>
      <c r="BG828" s="148">
        <f t="shared" si="467"/>
        <v>0</v>
      </c>
      <c r="BH828" s="149" t="e">
        <f t="shared" si="468"/>
        <v>#DIV/0!</v>
      </c>
      <c r="BI828" s="149" t="e">
        <f t="shared" si="469"/>
        <v>#DIV/0!</v>
      </c>
      <c r="BJ828" s="149" t="e">
        <f t="shared" si="470"/>
        <v>#DIV/0!</v>
      </c>
      <c r="BK828" s="149" t="e">
        <f t="shared" si="471"/>
        <v>#DIV/0!</v>
      </c>
      <c r="BL828" s="149" t="e">
        <f t="shared" si="472"/>
        <v>#DIV/0!</v>
      </c>
      <c r="BM828" s="148">
        <f t="shared" si="473"/>
        <v>0</v>
      </c>
      <c r="BN828" s="149" t="e">
        <f t="shared" si="474"/>
        <v>#DIV/0!</v>
      </c>
      <c r="BO828" s="149" t="e">
        <f t="shared" si="475"/>
        <v>#DIV/0!</v>
      </c>
      <c r="BP828" s="149" t="e">
        <f t="shared" si="476"/>
        <v>#DIV/0!</v>
      </c>
      <c r="BQ828" s="149" t="e">
        <f t="shared" si="477"/>
        <v>#DIV/0!</v>
      </c>
      <c r="BR828" s="149" t="e">
        <f t="shared" si="478"/>
        <v>#DIV/0!</v>
      </c>
      <c r="BS828" s="148">
        <f t="shared" si="479"/>
        <v>0</v>
      </c>
      <c r="BT828" s="150"/>
      <c r="BU828" s="150" t="e">
        <f>VLOOKUP(I828,Lists!$D$2:$D$19,1,FALSE)</f>
        <v>#N/A</v>
      </c>
      <c r="BV828" s="150" t="e">
        <f>VLOOKUP($I828,Blends!$B$2:$B$115,1,FALSE)</f>
        <v>#N/A</v>
      </c>
      <c r="BW828" s="150"/>
      <c r="BX828" s="151">
        <f>ROUND(IF($I828="Other HFC Blend",(AA828*$L828*SUMIF(Lists!$E$2:$E$133,'Quarterly Information'!$K828,Exchange_Value)+AA828*$N828*SUMIF(Lists!$E$2:$E$133,'Quarterly Information'!$M828,Exchange_Value)+AA828*$P828*SUMIF(Lists!$E$2:$E$133,'Quarterly Information'!$O828,Exchange_Value)+AA828*$R828*SUMIF(Lists!$E$2:$E$133,'Quarterly Information'!$Q828,Exchange_Value)+AA828*$T828*SUMIF(Lists!$E$2:$E$133,'Quarterly Information'!$S828,Exchange_Value))/1000,AA828*SUMIF(Lists!$E$2:$E$133,$I828,Exchange_Value)/1000),1)</f>
        <v>0</v>
      </c>
      <c r="BY828" s="151">
        <f>ROUND(IF($I828="Other HFC Blend",(AB828*$L828*SUMIF(Lists!$E$2:$E$133,'Quarterly Information'!$K828,Exchange_Value)+AB828*$N828*SUMIF(Lists!$E$2:$E$133,'Quarterly Information'!$M828,Exchange_Value)+AB828*$P828*SUMIF(Lists!$E$2:$E$133,'Quarterly Information'!$O828,Exchange_Value)+AB828*$R828*SUMIF(Lists!$E$2:$E$133,'Quarterly Information'!$Q828,Exchange_Value)+AB828*$T828*SUMIF(Lists!$E$2:$E$133,'Quarterly Information'!$S828,Exchange_Value))/1000,AB828*SUMIF(Lists!$E$2:$E$133,$I828,Exchange_Value)/1000),1)</f>
        <v>0</v>
      </c>
      <c r="BZ828" s="151">
        <f>ROUND(IF($I828="Other HFC Blend",(AC828*$L828*SUMIF(Lists!$E$2:$E$133,'Quarterly Information'!$K828,Exchange_Value)+AC828*$N828*SUMIF(Lists!$E$2:$E$133,'Quarterly Information'!$M828,Exchange_Value)+AC828*$P828*SUMIF(Lists!$E$2:$E$133,'Quarterly Information'!$O828,Exchange_Value)+AC828*$R828*SUMIF(Lists!$E$2:$E$133,'Quarterly Information'!$Q828,Exchange_Value)+AC828*$T828*SUMIF(Lists!$E$2:$E$133,'Quarterly Information'!$S828,Exchange_Value))/1000,AC828*SUMIF(Lists!$E$2:$E$133,$I828,Exchange_Value)/1000),1)</f>
        <v>0</v>
      </c>
      <c r="CA828" s="151">
        <f>ROUND(IF($I828="Other HFC Blend",(AD828*$L828*SUMIF(Lists!$E$2:$E$133,'Quarterly Information'!$K828,Exchange_Value)+AD828*$N828*SUMIF(Lists!$E$2:$E$133,'Quarterly Information'!$M828,Exchange_Value)+AD828*$P828*SUMIF(Lists!$E$2:$E$133,'Quarterly Information'!$O828,Exchange_Value)+AD828*$R828*SUMIF(Lists!$E$2:$E$133,'Quarterly Information'!$Q828,Exchange_Value)+AD828*$T828*SUMIF(Lists!$E$2:$E$133,'Quarterly Information'!$S828,Exchange_Value))/1000,AD828*SUMIF(Lists!$E$2:$E$133,$I828,Exchange_Value)/1000),1)</f>
        <v>0</v>
      </c>
      <c r="CB828" s="151">
        <f>ROUND(IF($I828="Other HFC Blend",(AE828*$L828*SUMIF(Lists!$E$2:$E$133,'Quarterly Information'!$K828,Exchange_Value)+AE828*$N828*SUMIF(Lists!$E$2:$E$133,'Quarterly Information'!$M828,Exchange_Value)+AE828*$P828*SUMIF(Lists!$E$2:$E$133,'Quarterly Information'!$O828,Exchange_Value)+AE828*$R828*SUMIF(Lists!$E$2:$E$133,'Quarterly Information'!$Q828,Exchange_Value)+AE828*$T828*SUMIF(Lists!$E$2:$E$133,'Quarterly Information'!$S828,Exchange_Value))/1000,AE828*SUMIF(Lists!$E$2:$E$133,$I828,Exchange_Value)/1000),1)</f>
        <v>0</v>
      </c>
      <c r="CC828" s="151">
        <f>ROUND(IF($I828="Other HFC Blend",(AF828*$L828*SUMIF(Lists!$E$2:$E$133,'Quarterly Information'!$K828,Exchange_Value)+AF828*$N828*SUMIF(Lists!$E$2:$E$133,'Quarterly Information'!$M828,Exchange_Value)+AF828*$P828*SUMIF(Lists!$E$2:$E$133,'Quarterly Information'!$O828,Exchange_Value)+AF828*$R828*SUMIF(Lists!$E$2:$E$133,'Quarterly Information'!$Q828,Exchange_Value)+AF828*$T828*SUMIF(Lists!$E$2:$E$133,'Quarterly Information'!$S828,Exchange_Value))/1000,AF828*SUMIF(Lists!$E$2:$E$133,$I828,Exchange_Value)/1000),1)</f>
        <v>0</v>
      </c>
    </row>
    <row r="829" spans="1:81" ht="14.1">
      <c r="A829" s="18">
        <v>787</v>
      </c>
      <c r="B829" s="46" t="str">
        <f t="shared" si="480"/>
        <v/>
      </c>
      <c r="C829" s="72"/>
      <c r="D829" s="47"/>
      <c r="E829" s="81"/>
      <c r="F829" s="48"/>
      <c r="G829" s="49"/>
      <c r="H829" s="50"/>
      <c r="I829" s="48"/>
      <c r="J829" s="104"/>
      <c r="K829" s="109"/>
      <c r="L829" s="51"/>
      <c r="M829" s="48"/>
      <c r="N829" s="51"/>
      <c r="O829" s="48"/>
      <c r="P829" s="51"/>
      <c r="Q829" s="69"/>
      <c r="R829" s="51"/>
      <c r="S829" s="69"/>
      <c r="T829" s="110"/>
      <c r="U829" s="107"/>
      <c r="V829" s="48"/>
      <c r="W829" s="52"/>
      <c r="X829" s="48"/>
      <c r="Y829" s="116"/>
      <c r="Z829" s="133"/>
      <c r="AA829" s="131"/>
      <c r="AB829" s="76"/>
      <c r="AC829" s="76"/>
      <c r="AD829" s="76"/>
      <c r="AE829" s="76"/>
      <c r="AF829" s="76"/>
      <c r="AG829" s="145"/>
      <c r="AH829"/>
      <c r="AI829" s="148">
        <f t="shared" si="444"/>
        <v>0</v>
      </c>
      <c r="AJ829" s="148">
        <f t="shared" si="445"/>
        <v>0</v>
      </c>
      <c r="AK829" s="148">
        <f t="shared" si="446"/>
        <v>0</v>
      </c>
      <c r="AL829" s="148">
        <f t="shared" si="447"/>
        <v>0</v>
      </c>
      <c r="AM829" s="148">
        <f t="shared" si="448"/>
        <v>0</v>
      </c>
      <c r="AN829" s="148">
        <f t="shared" si="449"/>
        <v>0</v>
      </c>
      <c r="AO829" s="150"/>
      <c r="AP829" s="149" t="e">
        <f t="shared" si="450"/>
        <v>#DIV/0!</v>
      </c>
      <c r="AQ829" s="149" t="e">
        <f t="shared" si="451"/>
        <v>#DIV/0!</v>
      </c>
      <c r="AR829" s="149" t="e">
        <f t="shared" si="452"/>
        <v>#DIV/0!</v>
      </c>
      <c r="AS829" s="149" t="e">
        <f t="shared" si="453"/>
        <v>#DIV/0!</v>
      </c>
      <c r="AT829" s="149" t="e">
        <f t="shared" si="454"/>
        <v>#DIV/0!</v>
      </c>
      <c r="AU829" s="148">
        <f t="shared" si="455"/>
        <v>0</v>
      </c>
      <c r="AV829" s="149" t="e">
        <f t="shared" si="456"/>
        <v>#DIV/0!</v>
      </c>
      <c r="AW829" s="149" t="e">
        <f t="shared" si="457"/>
        <v>#DIV/0!</v>
      </c>
      <c r="AX829" s="149" t="e">
        <f t="shared" si="458"/>
        <v>#DIV/0!</v>
      </c>
      <c r="AY829" s="149" t="e">
        <f t="shared" si="459"/>
        <v>#DIV/0!</v>
      </c>
      <c r="AZ829" s="149" t="e">
        <f t="shared" si="460"/>
        <v>#DIV/0!</v>
      </c>
      <c r="BA829" s="148">
        <f t="shared" si="461"/>
        <v>0</v>
      </c>
      <c r="BB829" s="149" t="e">
        <f t="shared" si="462"/>
        <v>#DIV/0!</v>
      </c>
      <c r="BC829" s="149" t="e">
        <f t="shared" si="463"/>
        <v>#DIV/0!</v>
      </c>
      <c r="BD829" s="149" t="e">
        <f t="shared" si="464"/>
        <v>#DIV/0!</v>
      </c>
      <c r="BE829" s="149" t="e">
        <f t="shared" si="465"/>
        <v>#DIV/0!</v>
      </c>
      <c r="BF829" s="149" t="e">
        <f t="shared" si="466"/>
        <v>#DIV/0!</v>
      </c>
      <c r="BG829" s="148">
        <f t="shared" si="467"/>
        <v>0</v>
      </c>
      <c r="BH829" s="149" t="e">
        <f t="shared" si="468"/>
        <v>#DIV/0!</v>
      </c>
      <c r="BI829" s="149" t="e">
        <f t="shared" si="469"/>
        <v>#DIV/0!</v>
      </c>
      <c r="BJ829" s="149" t="e">
        <f t="shared" si="470"/>
        <v>#DIV/0!</v>
      </c>
      <c r="BK829" s="149" t="e">
        <f t="shared" si="471"/>
        <v>#DIV/0!</v>
      </c>
      <c r="BL829" s="149" t="e">
        <f t="shared" si="472"/>
        <v>#DIV/0!</v>
      </c>
      <c r="BM829" s="148">
        <f t="shared" si="473"/>
        <v>0</v>
      </c>
      <c r="BN829" s="149" t="e">
        <f t="shared" si="474"/>
        <v>#DIV/0!</v>
      </c>
      <c r="BO829" s="149" t="e">
        <f t="shared" si="475"/>
        <v>#DIV/0!</v>
      </c>
      <c r="BP829" s="149" t="e">
        <f t="shared" si="476"/>
        <v>#DIV/0!</v>
      </c>
      <c r="BQ829" s="149" t="e">
        <f t="shared" si="477"/>
        <v>#DIV/0!</v>
      </c>
      <c r="BR829" s="149" t="e">
        <f t="shared" si="478"/>
        <v>#DIV/0!</v>
      </c>
      <c r="BS829" s="148">
        <f t="shared" si="479"/>
        <v>0</v>
      </c>
      <c r="BT829" s="150"/>
      <c r="BU829" s="150" t="e">
        <f>VLOOKUP(I829,Lists!$D$2:$D$19,1,FALSE)</f>
        <v>#N/A</v>
      </c>
      <c r="BV829" s="150" t="e">
        <f>VLOOKUP($I829,Blends!$B$2:$B$115,1,FALSE)</f>
        <v>#N/A</v>
      </c>
      <c r="BW829" s="150"/>
      <c r="BX829" s="151">
        <f>ROUND(IF($I829="Other HFC Blend",(AA829*$L829*SUMIF(Lists!$E$2:$E$133,'Quarterly Information'!$K829,Exchange_Value)+AA829*$N829*SUMIF(Lists!$E$2:$E$133,'Quarterly Information'!$M829,Exchange_Value)+AA829*$P829*SUMIF(Lists!$E$2:$E$133,'Quarterly Information'!$O829,Exchange_Value)+AA829*$R829*SUMIF(Lists!$E$2:$E$133,'Quarterly Information'!$Q829,Exchange_Value)+AA829*$T829*SUMIF(Lists!$E$2:$E$133,'Quarterly Information'!$S829,Exchange_Value))/1000,AA829*SUMIF(Lists!$E$2:$E$133,$I829,Exchange_Value)/1000),1)</f>
        <v>0</v>
      </c>
      <c r="BY829" s="151">
        <f>ROUND(IF($I829="Other HFC Blend",(AB829*$L829*SUMIF(Lists!$E$2:$E$133,'Quarterly Information'!$K829,Exchange_Value)+AB829*$N829*SUMIF(Lists!$E$2:$E$133,'Quarterly Information'!$M829,Exchange_Value)+AB829*$P829*SUMIF(Lists!$E$2:$E$133,'Quarterly Information'!$O829,Exchange_Value)+AB829*$R829*SUMIF(Lists!$E$2:$E$133,'Quarterly Information'!$Q829,Exchange_Value)+AB829*$T829*SUMIF(Lists!$E$2:$E$133,'Quarterly Information'!$S829,Exchange_Value))/1000,AB829*SUMIF(Lists!$E$2:$E$133,$I829,Exchange_Value)/1000),1)</f>
        <v>0</v>
      </c>
      <c r="BZ829" s="151">
        <f>ROUND(IF($I829="Other HFC Blend",(AC829*$L829*SUMIF(Lists!$E$2:$E$133,'Quarterly Information'!$K829,Exchange_Value)+AC829*$N829*SUMIF(Lists!$E$2:$E$133,'Quarterly Information'!$M829,Exchange_Value)+AC829*$P829*SUMIF(Lists!$E$2:$E$133,'Quarterly Information'!$O829,Exchange_Value)+AC829*$R829*SUMIF(Lists!$E$2:$E$133,'Quarterly Information'!$Q829,Exchange_Value)+AC829*$T829*SUMIF(Lists!$E$2:$E$133,'Quarterly Information'!$S829,Exchange_Value))/1000,AC829*SUMIF(Lists!$E$2:$E$133,$I829,Exchange_Value)/1000),1)</f>
        <v>0</v>
      </c>
      <c r="CA829" s="151">
        <f>ROUND(IF($I829="Other HFC Blend",(AD829*$L829*SUMIF(Lists!$E$2:$E$133,'Quarterly Information'!$K829,Exchange_Value)+AD829*$N829*SUMIF(Lists!$E$2:$E$133,'Quarterly Information'!$M829,Exchange_Value)+AD829*$P829*SUMIF(Lists!$E$2:$E$133,'Quarterly Information'!$O829,Exchange_Value)+AD829*$R829*SUMIF(Lists!$E$2:$E$133,'Quarterly Information'!$Q829,Exchange_Value)+AD829*$T829*SUMIF(Lists!$E$2:$E$133,'Quarterly Information'!$S829,Exchange_Value))/1000,AD829*SUMIF(Lists!$E$2:$E$133,$I829,Exchange_Value)/1000),1)</f>
        <v>0</v>
      </c>
      <c r="CB829" s="151">
        <f>ROUND(IF($I829="Other HFC Blend",(AE829*$L829*SUMIF(Lists!$E$2:$E$133,'Quarterly Information'!$K829,Exchange_Value)+AE829*$N829*SUMIF(Lists!$E$2:$E$133,'Quarterly Information'!$M829,Exchange_Value)+AE829*$P829*SUMIF(Lists!$E$2:$E$133,'Quarterly Information'!$O829,Exchange_Value)+AE829*$R829*SUMIF(Lists!$E$2:$E$133,'Quarterly Information'!$Q829,Exchange_Value)+AE829*$T829*SUMIF(Lists!$E$2:$E$133,'Quarterly Information'!$S829,Exchange_Value))/1000,AE829*SUMIF(Lists!$E$2:$E$133,$I829,Exchange_Value)/1000),1)</f>
        <v>0</v>
      </c>
      <c r="CC829" s="151">
        <f>ROUND(IF($I829="Other HFC Blend",(AF829*$L829*SUMIF(Lists!$E$2:$E$133,'Quarterly Information'!$K829,Exchange_Value)+AF829*$N829*SUMIF(Lists!$E$2:$E$133,'Quarterly Information'!$M829,Exchange_Value)+AF829*$P829*SUMIF(Lists!$E$2:$E$133,'Quarterly Information'!$O829,Exchange_Value)+AF829*$R829*SUMIF(Lists!$E$2:$E$133,'Quarterly Information'!$Q829,Exchange_Value)+AF829*$T829*SUMIF(Lists!$E$2:$E$133,'Quarterly Information'!$S829,Exchange_Value))/1000,AF829*SUMIF(Lists!$E$2:$E$133,$I829,Exchange_Value)/1000),1)</f>
        <v>0</v>
      </c>
    </row>
    <row r="830" spans="1:81" ht="14.1">
      <c r="A830" s="18">
        <v>788</v>
      </c>
      <c r="B830" s="46" t="str">
        <f t="shared" si="480"/>
        <v/>
      </c>
      <c r="C830" s="72"/>
      <c r="D830" s="47"/>
      <c r="E830" s="81"/>
      <c r="F830" s="48"/>
      <c r="G830" s="49"/>
      <c r="H830" s="50"/>
      <c r="I830" s="48"/>
      <c r="J830" s="104"/>
      <c r="K830" s="109"/>
      <c r="L830" s="51"/>
      <c r="M830" s="48"/>
      <c r="N830" s="51"/>
      <c r="O830" s="48"/>
      <c r="P830" s="51"/>
      <c r="Q830" s="69"/>
      <c r="R830" s="51"/>
      <c r="S830" s="69"/>
      <c r="T830" s="110"/>
      <c r="U830" s="107"/>
      <c r="V830" s="48"/>
      <c r="W830" s="52"/>
      <c r="X830" s="48"/>
      <c r="Y830" s="116"/>
      <c r="Z830" s="133"/>
      <c r="AA830" s="131"/>
      <c r="AB830" s="76"/>
      <c r="AC830" s="76"/>
      <c r="AD830" s="76"/>
      <c r="AE830" s="76"/>
      <c r="AF830" s="76"/>
      <c r="AG830" s="145"/>
      <c r="AH830"/>
      <c r="AI830" s="148">
        <f t="shared" si="444"/>
        <v>0</v>
      </c>
      <c r="AJ830" s="148">
        <f t="shared" si="445"/>
        <v>0</v>
      </c>
      <c r="AK830" s="148">
        <f t="shared" si="446"/>
        <v>0</v>
      </c>
      <c r="AL830" s="148">
        <f t="shared" si="447"/>
        <v>0</v>
      </c>
      <c r="AM830" s="148">
        <f t="shared" si="448"/>
        <v>0</v>
      </c>
      <c r="AN830" s="148">
        <f t="shared" si="449"/>
        <v>0</v>
      </c>
      <c r="AO830" s="150"/>
      <c r="AP830" s="149" t="e">
        <f t="shared" si="450"/>
        <v>#DIV/0!</v>
      </c>
      <c r="AQ830" s="149" t="e">
        <f t="shared" si="451"/>
        <v>#DIV/0!</v>
      </c>
      <c r="AR830" s="149" t="e">
        <f t="shared" si="452"/>
        <v>#DIV/0!</v>
      </c>
      <c r="AS830" s="149" t="e">
        <f t="shared" si="453"/>
        <v>#DIV/0!</v>
      </c>
      <c r="AT830" s="149" t="e">
        <f t="shared" si="454"/>
        <v>#DIV/0!</v>
      </c>
      <c r="AU830" s="148">
        <f t="shared" si="455"/>
        <v>0</v>
      </c>
      <c r="AV830" s="149" t="e">
        <f t="shared" si="456"/>
        <v>#DIV/0!</v>
      </c>
      <c r="AW830" s="149" t="e">
        <f t="shared" si="457"/>
        <v>#DIV/0!</v>
      </c>
      <c r="AX830" s="149" t="e">
        <f t="shared" si="458"/>
        <v>#DIV/0!</v>
      </c>
      <c r="AY830" s="149" t="e">
        <f t="shared" si="459"/>
        <v>#DIV/0!</v>
      </c>
      <c r="AZ830" s="149" t="e">
        <f t="shared" si="460"/>
        <v>#DIV/0!</v>
      </c>
      <c r="BA830" s="148">
        <f t="shared" si="461"/>
        <v>0</v>
      </c>
      <c r="BB830" s="149" t="e">
        <f t="shared" si="462"/>
        <v>#DIV/0!</v>
      </c>
      <c r="BC830" s="149" t="e">
        <f t="shared" si="463"/>
        <v>#DIV/0!</v>
      </c>
      <c r="BD830" s="149" t="e">
        <f t="shared" si="464"/>
        <v>#DIV/0!</v>
      </c>
      <c r="BE830" s="149" t="e">
        <f t="shared" si="465"/>
        <v>#DIV/0!</v>
      </c>
      <c r="BF830" s="149" t="e">
        <f t="shared" si="466"/>
        <v>#DIV/0!</v>
      </c>
      <c r="BG830" s="148">
        <f t="shared" si="467"/>
        <v>0</v>
      </c>
      <c r="BH830" s="149" t="e">
        <f t="shared" si="468"/>
        <v>#DIV/0!</v>
      </c>
      <c r="BI830" s="149" t="e">
        <f t="shared" si="469"/>
        <v>#DIV/0!</v>
      </c>
      <c r="BJ830" s="149" t="e">
        <f t="shared" si="470"/>
        <v>#DIV/0!</v>
      </c>
      <c r="BK830" s="149" t="e">
        <f t="shared" si="471"/>
        <v>#DIV/0!</v>
      </c>
      <c r="BL830" s="149" t="e">
        <f t="shared" si="472"/>
        <v>#DIV/0!</v>
      </c>
      <c r="BM830" s="148">
        <f t="shared" si="473"/>
        <v>0</v>
      </c>
      <c r="BN830" s="149" t="e">
        <f t="shared" si="474"/>
        <v>#DIV/0!</v>
      </c>
      <c r="BO830" s="149" t="e">
        <f t="shared" si="475"/>
        <v>#DIV/0!</v>
      </c>
      <c r="BP830" s="149" t="e">
        <f t="shared" si="476"/>
        <v>#DIV/0!</v>
      </c>
      <c r="BQ830" s="149" t="e">
        <f t="shared" si="477"/>
        <v>#DIV/0!</v>
      </c>
      <c r="BR830" s="149" t="e">
        <f t="shared" si="478"/>
        <v>#DIV/0!</v>
      </c>
      <c r="BS830" s="148">
        <f t="shared" si="479"/>
        <v>0</v>
      </c>
      <c r="BT830" s="150"/>
      <c r="BU830" s="150" t="e">
        <f>VLOOKUP(I830,Lists!$D$2:$D$19,1,FALSE)</f>
        <v>#N/A</v>
      </c>
      <c r="BV830" s="150" t="e">
        <f>VLOOKUP($I830,Blends!$B$2:$B$115,1,FALSE)</f>
        <v>#N/A</v>
      </c>
      <c r="BW830" s="150"/>
      <c r="BX830" s="151">
        <f>ROUND(IF($I830="Other HFC Blend",(AA830*$L830*SUMIF(Lists!$E$2:$E$133,'Quarterly Information'!$K830,Exchange_Value)+AA830*$N830*SUMIF(Lists!$E$2:$E$133,'Quarterly Information'!$M830,Exchange_Value)+AA830*$P830*SUMIF(Lists!$E$2:$E$133,'Quarterly Information'!$O830,Exchange_Value)+AA830*$R830*SUMIF(Lists!$E$2:$E$133,'Quarterly Information'!$Q830,Exchange_Value)+AA830*$T830*SUMIF(Lists!$E$2:$E$133,'Quarterly Information'!$S830,Exchange_Value))/1000,AA830*SUMIF(Lists!$E$2:$E$133,$I830,Exchange_Value)/1000),1)</f>
        <v>0</v>
      </c>
      <c r="BY830" s="151">
        <f>ROUND(IF($I830="Other HFC Blend",(AB830*$L830*SUMIF(Lists!$E$2:$E$133,'Quarterly Information'!$K830,Exchange_Value)+AB830*$N830*SUMIF(Lists!$E$2:$E$133,'Quarterly Information'!$M830,Exchange_Value)+AB830*$P830*SUMIF(Lists!$E$2:$E$133,'Quarterly Information'!$O830,Exchange_Value)+AB830*$R830*SUMIF(Lists!$E$2:$E$133,'Quarterly Information'!$Q830,Exchange_Value)+AB830*$T830*SUMIF(Lists!$E$2:$E$133,'Quarterly Information'!$S830,Exchange_Value))/1000,AB830*SUMIF(Lists!$E$2:$E$133,$I830,Exchange_Value)/1000),1)</f>
        <v>0</v>
      </c>
      <c r="BZ830" s="151">
        <f>ROUND(IF($I830="Other HFC Blend",(AC830*$L830*SUMIF(Lists!$E$2:$E$133,'Quarterly Information'!$K830,Exchange_Value)+AC830*$N830*SUMIF(Lists!$E$2:$E$133,'Quarterly Information'!$M830,Exchange_Value)+AC830*$P830*SUMIF(Lists!$E$2:$E$133,'Quarterly Information'!$O830,Exchange_Value)+AC830*$R830*SUMIF(Lists!$E$2:$E$133,'Quarterly Information'!$Q830,Exchange_Value)+AC830*$T830*SUMIF(Lists!$E$2:$E$133,'Quarterly Information'!$S830,Exchange_Value))/1000,AC830*SUMIF(Lists!$E$2:$E$133,$I830,Exchange_Value)/1000),1)</f>
        <v>0</v>
      </c>
      <c r="CA830" s="151">
        <f>ROUND(IF($I830="Other HFC Blend",(AD830*$L830*SUMIF(Lists!$E$2:$E$133,'Quarterly Information'!$K830,Exchange_Value)+AD830*$N830*SUMIF(Lists!$E$2:$E$133,'Quarterly Information'!$M830,Exchange_Value)+AD830*$P830*SUMIF(Lists!$E$2:$E$133,'Quarterly Information'!$O830,Exchange_Value)+AD830*$R830*SUMIF(Lists!$E$2:$E$133,'Quarterly Information'!$Q830,Exchange_Value)+AD830*$T830*SUMIF(Lists!$E$2:$E$133,'Quarterly Information'!$S830,Exchange_Value))/1000,AD830*SUMIF(Lists!$E$2:$E$133,$I830,Exchange_Value)/1000),1)</f>
        <v>0</v>
      </c>
      <c r="CB830" s="151">
        <f>ROUND(IF($I830="Other HFC Blend",(AE830*$L830*SUMIF(Lists!$E$2:$E$133,'Quarterly Information'!$K830,Exchange_Value)+AE830*$N830*SUMIF(Lists!$E$2:$E$133,'Quarterly Information'!$M830,Exchange_Value)+AE830*$P830*SUMIF(Lists!$E$2:$E$133,'Quarterly Information'!$O830,Exchange_Value)+AE830*$R830*SUMIF(Lists!$E$2:$E$133,'Quarterly Information'!$Q830,Exchange_Value)+AE830*$T830*SUMIF(Lists!$E$2:$E$133,'Quarterly Information'!$S830,Exchange_Value))/1000,AE830*SUMIF(Lists!$E$2:$E$133,$I830,Exchange_Value)/1000),1)</f>
        <v>0</v>
      </c>
      <c r="CC830" s="151">
        <f>ROUND(IF($I830="Other HFC Blend",(AF830*$L830*SUMIF(Lists!$E$2:$E$133,'Quarterly Information'!$K830,Exchange_Value)+AF830*$N830*SUMIF(Lists!$E$2:$E$133,'Quarterly Information'!$M830,Exchange_Value)+AF830*$P830*SUMIF(Lists!$E$2:$E$133,'Quarterly Information'!$O830,Exchange_Value)+AF830*$R830*SUMIF(Lists!$E$2:$E$133,'Quarterly Information'!$Q830,Exchange_Value)+AF830*$T830*SUMIF(Lists!$E$2:$E$133,'Quarterly Information'!$S830,Exchange_Value))/1000,AF830*SUMIF(Lists!$E$2:$E$133,$I830,Exchange_Value)/1000),1)</f>
        <v>0</v>
      </c>
    </row>
    <row r="831" spans="1:81" ht="14.1">
      <c r="A831" s="18">
        <v>789</v>
      </c>
      <c r="B831" s="46" t="str">
        <f t="shared" si="480"/>
        <v/>
      </c>
      <c r="C831" s="72"/>
      <c r="D831" s="47"/>
      <c r="E831" s="81"/>
      <c r="F831" s="48"/>
      <c r="G831" s="49"/>
      <c r="H831" s="50"/>
      <c r="I831" s="48"/>
      <c r="J831" s="104"/>
      <c r="K831" s="109"/>
      <c r="L831" s="51"/>
      <c r="M831" s="48"/>
      <c r="N831" s="51"/>
      <c r="O831" s="48"/>
      <c r="P831" s="51"/>
      <c r="Q831" s="69"/>
      <c r="R831" s="51"/>
      <c r="S831" s="69"/>
      <c r="T831" s="110"/>
      <c r="U831" s="107"/>
      <c r="V831" s="48"/>
      <c r="W831" s="52"/>
      <c r="X831" s="48"/>
      <c r="Y831" s="116"/>
      <c r="Z831" s="133"/>
      <c r="AA831" s="131"/>
      <c r="AB831" s="76"/>
      <c r="AC831" s="76"/>
      <c r="AD831" s="76"/>
      <c r="AE831" s="76"/>
      <c r="AF831" s="76"/>
      <c r="AG831" s="145"/>
      <c r="AH831"/>
      <c r="AI831" s="148">
        <f t="shared" si="444"/>
        <v>0</v>
      </c>
      <c r="AJ831" s="148">
        <f t="shared" si="445"/>
        <v>0</v>
      </c>
      <c r="AK831" s="148">
        <f t="shared" si="446"/>
        <v>0</v>
      </c>
      <c r="AL831" s="148">
        <f t="shared" si="447"/>
        <v>0</v>
      </c>
      <c r="AM831" s="148">
        <f t="shared" si="448"/>
        <v>0</v>
      </c>
      <c r="AN831" s="148">
        <f t="shared" si="449"/>
        <v>0</v>
      </c>
      <c r="AO831" s="150"/>
      <c r="AP831" s="149" t="e">
        <f t="shared" si="450"/>
        <v>#DIV/0!</v>
      </c>
      <c r="AQ831" s="149" t="e">
        <f t="shared" si="451"/>
        <v>#DIV/0!</v>
      </c>
      <c r="AR831" s="149" t="e">
        <f t="shared" si="452"/>
        <v>#DIV/0!</v>
      </c>
      <c r="AS831" s="149" t="e">
        <f t="shared" si="453"/>
        <v>#DIV/0!</v>
      </c>
      <c r="AT831" s="149" t="e">
        <f t="shared" si="454"/>
        <v>#DIV/0!</v>
      </c>
      <c r="AU831" s="148">
        <f t="shared" si="455"/>
        <v>0</v>
      </c>
      <c r="AV831" s="149" t="e">
        <f t="shared" si="456"/>
        <v>#DIV/0!</v>
      </c>
      <c r="AW831" s="149" t="e">
        <f t="shared" si="457"/>
        <v>#DIV/0!</v>
      </c>
      <c r="AX831" s="149" t="e">
        <f t="shared" si="458"/>
        <v>#DIV/0!</v>
      </c>
      <c r="AY831" s="149" t="e">
        <f t="shared" si="459"/>
        <v>#DIV/0!</v>
      </c>
      <c r="AZ831" s="149" t="e">
        <f t="shared" si="460"/>
        <v>#DIV/0!</v>
      </c>
      <c r="BA831" s="148">
        <f t="shared" si="461"/>
        <v>0</v>
      </c>
      <c r="BB831" s="149" t="e">
        <f t="shared" si="462"/>
        <v>#DIV/0!</v>
      </c>
      <c r="BC831" s="149" t="e">
        <f t="shared" si="463"/>
        <v>#DIV/0!</v>
      </c>
      <c r="BD831" s="149" t="e">
        <f t="shared" si="464"/>
        <v>#DIV/0!</v>
      </c>
      <c r="BE831" s="149" t="e">
        <f t="shared" si="465"/>
        <v>#DIV/0!</v>
      </c>
      <c r="BF831" s="149" t="e">
        <f t="shared" si="466"/>
        <v>#DIV/0!</v>
      </c>
      <c r="BG831" s="148">
        <f t="shared" si="467"/>
        <v>0</v>
      </c>
      <c r="BH831" s="149" t="e">
        <f t="shared" si="468"/>
        <v>#DIV/0!</v>
      </c>
      <c r="BI831" s="149" t="e">
        <f t="shared" si="469"/>
        <v>#DIV/0!</v>
      </c>
      <c r="BJ831" s="149" t="e">
        <f t="shared" si="470"/>
        <v>#DIV/0!</v>
      </c>
      <c r="BK831" s="149" t="e">
        <f t="shared" si="471"/>
        <v>#DIV/0!</v>
      </c>
      <c r="BL831" s="149" t="e">
        <f t="shared" si="472"/>
        <v>#DIV/0!</v>
      </c>
      <c r="BM831" s="148">
        <f t="shared" si="473"/>
        <v>0</v>
      </c>
      <c r="BN831" s="149" t="e">
        <f t="shared" si="474"/>
        <v>#DIV/0!</v>
      </c>
      <c r="BO831" s="149" t="e">
        <f t="shared" si="475"/>
        <v>#DIV/0!</v>
      </c>
      <c r="BP831" s="149" t="e">
        <f t="shared" si="476"/>
        <v>#DIV/0!</v>
      </c>
      <c r="BQ831" s="149" t="e">
        <f t="shared" si="477"/>
        <v>#DIV/0!</v>
      </c>
      <c r="BR831" s="149" t="e">
        <f t="shared" si="478"/>
        <v>#DIV/0!</v>
      </c>
      <c r="BS831" s="148">
        <f t="shared" si="479"/>
        <v>0</v>
      </c>
      <c r="BT831" s="150"/>
      <c r="BU831" s="150" t="e">
        <f>VLOOKUP(I831,Lists!$D$2:$D$19,1,FALSE)</f>
        <v>#N/A</v>
      </c>
      <c r="BV831" s="150" t="e">
        <f>VLOOKUP($I831,Blends!$B$2:$B$115,1,FALSE)</f>
        <v>#N/A</v>
      </c>
      <c r="BW831" s="150"/>
      <c r="BX831" s="151">
        <f>ROUND(IF($I831="Other HFC Blend",(AA831*$L831*SUMIF(Lists!$E$2:$E$133,'Quarterly Information'!$K831,Exchange_Value)+AA831*$N831*SUMIF(Lists!$E$2:$E$133,'Quarterly Information'!$M831,Exchange_Value)+AA831*$P831*SUMIF(Lists!$E$2:$E$133,'Quarterly Information'!$O831,Exchange_Value)+AA831*$R831*SUMIF(Lists!$E$2:$E$133,'Quarterly Information'!$Q831,Exchange_Value)+AA831*$T831*SUMIF(Lists!$E$2:$E$133,'Quarterly Information'!$S831,Exchange_Value))/1000,AA831*SUMIF(Lists!$E$2:$E$133,$I831,Exchange_Value)/1000),1)</f>
        <v>0</v>
      </c>
      <c r="BY831" s="151">
        <f>ROUND(IF($I831="Other HFC Blend",(AB831*$L831*SUMIF(Lists!$E$2:$E$133,'Quarterly Information'!$K831,Exchange_Value)+AB831*$N831*SUMIF(Lists!$E$2:$E$133,'Quarterly Information'!$M831,Exchange_Value)+AB831*$P831*SUMIF(Lists!$E$2:$E$133,'Quarterly Information'!$O831,Exchange_Value)+AB831*$R831*SUMIF(Lists!$E$2:$E$133,'Quarterly Information'!$Q831,Exchange_Value)+AB831*$T831*SUMIF(Lists!$E$2:$E$133,'Quarterly Information'!$S831,Exchange_Value))/1000,AB831*SUMIF(Lists!$E$2:$E$133,$I831,Exchange_Value)/1000),1)</f>
        <v>0</v>
      </c>
      <c r="BZ831" s="151">
        <f>ROUND(IF($I831="Other HFC Blend",(AC831*$L831*SUMIF(Lists!$E$2:$E$133,'Quarterly Information'!$K831,Exchange_Value)+AC831*$N831*SUMIF(Lists!$E$2:$E$133,'Quarterly Information'!$M831,Exchange_Value)+AC831*$P831*SUMIF(Lists!$E$2:$E$133,'Quarterly Information'!$O831,Exchange_Value)+AC831*$R831*SUMIF(Lists!$E$2:$E$133,'Quarterly Information'!$Q831,Exchange_Value)+AC831*$T831*SUMIF(Lists!$E$2:$E$133,'Quarterly Information'!$S831,Exchange_Value))/1000,AC831*SUMIF(Lists!$E$2:$E$133,$I831,Exchange_Value)/1000),1)</f>
        <v>0</v>
      </c>
      <c r="CA831" s="151">
        <f>ROUND(IF($I831="Other HFC Blend",(AD831*$L831*SUMIF(Lists!$E$2:$E$133,'Quarterly Information'!$K831,Exchange_Value)+AD831*$N831*SUMIF(Lists!$E$2:$E$133,'Quarterly Information'!$M831,Exchange_Value)+AD831*$P831*SUMIF(Lists!$E$2:$E$133,'Quarterly Information'!$O831,Exchange_Value)+AD831*$R831*SUMIF(Lists!$E$2:$E$133,'Quarterly Information'!$Q831,Exchange_Value)+AD831*$T831*SUMIF(Lists!$E$2:$E$133,'Quarterly Information'!$S831,Exchange_Value))/1000,AD831*SUMIF(Lists!$E$2:$E$133,$I831,Exchange_Value)/1000),1)</f>
        <v>0</v>
      </c>
      <c r="CB831" s="151">
        <f>ROUND(IF($I831="Other HFC Blend",(AE831*$L831*SUMIF(Lists!$E$2:$E$133,'Quarterly Information'!$K831,Exchange_Value)+AE831*$N831*SUMIF(Lists!$E$2:$E$133,'Quarterly Information'!$M831,Exchange_Value)+AE831*$P831*SUMIF(Lists!$E$2:$E$133,'Quarterly Information'!$O831,Exchange_Value)+AE831*$R831*SUMIF(Lists!$E$2:$E$133,'Quarterly Information'!$Q831,Exchange_Value)+AE831*$T831*SUMIF(Lists!$E$2:$E$133,'Quarterly Information'!$S831,Exchange_Value))/1000,AE831*SUMIF(Lists!$E$2:$E$133,$I831,Exchange_Value)/1000),1)</f>
        <v>0</v>
      </c>
      <c r="CC831" s="151">
        <f>ROUND(IF($I831="Other HFC Blend",(AF831*$L831*SUMIF(Lists!$E$2:$E$133,'Quarterly Information'!$K831,Exchange_Value)+AF831*$N831*SUMIF(Lists!$E$2:$E$133,'Quarterly Information'!$M831,Exchange_Value)+AF831*$P831*SUMIF(Lists!$E$2:$E$133,'Quarterly Information'!$O831,Exchange_Value)+AF831*$R831*SUMIF(Lists!$E$2:$E$133,'Quarterly Information'!$Q831,Exchange_Value)+AF831*$T831*SUMIF(Lists!$E$2:$E$133,'Quarterly Information'!$S831,Exchange_Value))/1000,AF831*SUMIF(Lists!$E$2:$E$133,$I831,Exchange_Value)/1000),1)</f>
        <v>0</v>
      </c>
    </row>
    <row r="832" spans="1:81" ht="14.1">
      <c r="A832" s="18">
        <v>790</v>
      </c>
      <c r="B832" s="46" t="str">
        <f t="shared" si="480"/>
        <v/>
      </c>
      <c r="C832" s="72"/>
      <c r="D832" s="47"/>
      <c r="E832" s="81"/>
      <c r="F832" s="48"/>
      <c r="G832" s="49"/>
      <c r="H832" s="50"/>
      <c r="I832" s="48"/>
      <c r="J832" s="104"/>
      <c r="K832" s="109"/>
      <c r="L832" s="51"/>
      <c r="M832" s="48"/>
      <c r="N832" s="51"/>
      <c r="O832" s="48"/>
      <c r="P832" s="51"/>
      <c r="Q832" s="69"/>
      <c r="R832" s="51"/>
      <c r="S832" s="69"/>
      <c r="T832" s="110"/>
      <c r="U832" s="107"/>
      <c r="V832" s="48"/>
      <c r="W832" s="52"/>
      <c r="X832" s="48"/>
      <c r="Y832" s="116"/>
      <c r="Z832" s="133"/>
      <c r="AA832" s="131"/>
      <c r="AB832" s="76"/>
      <c r="AC832" s="76"/>
      <c r="AD832" s="76"/>
      <c r="AE832" s="76"/>
      <c r="AF832" s="76"/>
      <c r="AG832" s="145"/>
      <c r="AH832"/>
      <c r="AI832" s="148">
        <f t="shared" si="444"/>
        <v>0</v>
      </c>
      <c r="AJ832" s="148">
        <f t="shared" si="445"/>
        <v>0</v>
      </c>
      <c r="AK832" s="148">
        <f t="shared" si="446"/>
        <v>0</v>
      </c>
      <c r="AL832" s="148">
        <f t="shared" si="447"/>
        <v>0</v>
      </c>
      <c r="AM832" s="148">
        <f t="shared" si="448"/>
        <v>0</v>
      </c>
      <c r="AN832" s="148">
        <f t="shared" si="449"/>
        <v>0</v>
      </c>
      <c r="AO832" s="150"/>
      <c r="AP832" s="149" t="e">
        <f t="shared" si="450"/>
        <v>#DIV/0!</v>
      </c>
      <c r="AQ832" s="149" t="e">
        <f t="shared" si="451"/>
        <v>#DIV/0!</v>
      </c>
      <c r="AR832" s="149" t="e">
        <f t="shared" si="452"/>
        <v>#DIV/0!</v>
      </c>
      <c r="AS832" s="149" t="e">
        <f t="shared" si="453"/>
        <v>#DIV/0!</v>
      </c>
      <c r="AT832" s="149" t="e">
        <f t="shared" si="454"/>
        <v>#DIV/0!</v>
      </c>
      <c r="AU832" s="148">
        <f t="shared" si="455"/>
        <v>0</v>
      </c>
      <c r="AV832" s="149" t="e">
        <f t="shared" si="456"/>
        <v>#DIV/0!</v>
      </c>
      <c r="AW832" s="149" t="e">
        <f t="shared" si="457"/>
        <v>#DIV/0!</v>
      </c>
      <c r="AX832" s="149" t="e">
        <f t="shared" si="458"/>
        <v>#DIV/0!</v>
      </c>
      <c r="AY832" s="149" t="e">
        <f t="shared" si="459"/>
        <v>#DIV/0!</v>
      </c>
      <c r="AZ832" s="149" t="e">
        <f t="shared" si="460"/>
        <v>#DIV/0!</v>
      </c>
      <c r="BA832" s="148">
        <f t="shared" si="461"/>
        <v>0</v>
      </c>
      <c r="BB832" s="149" t="e">
        <f t="shared" si="462"/>
        <v>#DIV/0!</v>
      </c>
      <c r="BC832" s="149" t="e">
        <f t="shared" si="463"/>
        <v>#DIV/0!</v>
      </c>
      <c r="BD832" s="149" t="e">
        <f t="shared" si="464"/>
        <v>#DIV/0!</v>
      </c>
      <c r="BE832" s="149" t="e">
        <f t="shared" si="465"/>
        <v>#DIV/0!</v>
      </c>
      <c r="BF832" s="149" t="e">
        <f t="shared" si="466"/>
        <v>#DIV/0!</v>
      </c>
      <c r="BG832" s="148">
        <f t="shared" si="467"/>
        <v>0</v>
      </c>
      <c r="BH832" s="149" t="e">
        <f t="shared" si="468"/>
        <v>#DIV/0!</v>
      </c>
      <c r="BI832" s="149" t="e">
        <f t="shared" si="469"/>
        <v>#DIV/0!</v>
      </c>
      <c r="BJ832" s="149" t="e">
        <f t="shared" si="470"/>
        <v>#DIV/0!</v>
      </c>
      <c r="BK832" s="149" t="e">
        <f t="shared" si="471"/>
        <v>#DIV/0!</v>
      </c>
      <c r="BL832" s="149" t="e">
        <f t="shared" si="472"/>
        <v>#DIV/0!</v>
      </c>
      <c r="BM832" s="148">
        <f t="shared" si="473"/>
        <v>0</v>
      </c>
      <c r="BN832" s="149" t="e">
        <f t="shared" si="474"/>
        <v>#DIV/0!</v>
      </c>
      <c r="BO832" s="149" t="e">
        <f t="shared" si="475"/>
        <v>#DIV/0!</v>
      </c>
      <c r="BP832" s="149" t="e">
        <f t="shared" si="476"/>
        <v>#DIV/0!</v>
      </c>
      <c r="BQ832" s="149" t="e">
        <f t="shared" si="477"/>
        <v>#DIV/0!</v>
      </c>
      <c r="BR832" s="149" t="e">
        <f t="shared" si="478"/>
        <v>#DIV/0!</v>
      </c>
      <c r="BS832" s="148">
        <f t="shared" si="479"/>
        <v>0</v>
      </c>
      <c r="BT832" s="150"/>
      <c r="BU832" s="150" t="e">
        <f>VLOOKUP(I832,Lists!$D$2:$D$19,1,FALSE)</f>
        <v>#N/A</v>
      </c>
      <c r="BV832" s="150" t="e">
        <f>VLOOKUP($I832,Blends!$B$2:$B$115,1,FALSE)</f>
        <v>#N/A</v>
      </c>
      <c r="BW832" s="150"/>
      <c r="BX832" s="151">
        <f>ROUND(IF($I832="Other HFC Blend",(AA832*$L832*SUMIF(Lists!$E$2:$E$133,'Quarterly Information'!$K832,Exchange_Value)+AA832*$N832*SUMIF(Lists!$E$2:$E$133,'Quarterly Information'!$M832,Exchange_Value)+AA832*$P832*SUMIF(Lists!$E$2:$E$133,'Quarterly Information'!$O832,Exchange_Value)+AA832*$R832*SUMIF(Lists!$E$2:$E$133,'Quarterly Information'!$Q832,Exchange_Value)+AA832*$T832*SUMIF(Lists!$E$2:$E$133,'Quarterly Information'!$S832,Exchange_Value))/1000,AA832*SUMIF(Lists!$E$2:$E$133,$I832,Exchange_Value)/1000),1)</f>
        <v>0</v>
      </c>
      <c r="BY832" s="151">
        <f>ROUND(IF($I832="Other HFC Blend",(AB832*$L832*SUMIF(Lists!$E$2:$E$133,'Quarterly Information'!$K832,Exchange_Value)+AB832*$N832*SUMIF(Lists!$E$2:$E$133,'Quarterly Information'!$M832,Exchange_Value)+AB832*$P832*SUMIF(Lists!$E$2:$E$133,'Quarterly Information'!$O832,Exchange_Value)+AB832*$R832*SUMIF(Lists!$E$2:$E$133,'Quarterly Information'!$Q832,Exchange_Value)+AB832*$T832*SUMIF(Lists!$E$2:$E$133,'Quarterly Information'!$S832,Exchange_Value))/1000,AB832*SUMIF(Lists!$E$2:$E$133,$I832,Exchange_Value)/1000),1)</f>
        <v>0</v>
      </c>
      <c r="BZ832" s="151">
        <f>ROUND(IF($I832="Other HFC Blend",(AC832*$L832*SUMIF(Lists!$E$2:$E$133,'Quarterly Information'!$K832,Exchange_Value)+AC832*$N832*SUMIF(Lists!$E$2:$E$133,'Quarterly Information'!$M832,Exchange_Value)+AC832*$P832*SUMIF(Lists!$E$2:$E$133,'Quarterly Information'!$O832,Exchange_Value)+AC832*$R832*SUMIF(Lists!$E$2:$E$133,'Quarterly Information'!$Q832,Exchange_Value)+AC832*$T832*SUMIF(Lists!$E$2:$E$133,'Quarterly Information'!$S832,Exchange_Value))/1000,AC832*SUMIF(Lists!$E$2:$E$133,$I832,Exchange_Value)/1000),1)</f>
        <v>0</v>
      </c>
      <c r="CA832" s="151">
        <f>ROUND(IF($I832="Other HFC Blend",(AD832*$L832*SUMIF(Lists!$E$2:$E$133,'Quarterly Information'!$K832,Exchange_Value)+AD832*$N832*SUMIF(Lists!$E$2:$E$133,'Quarterly Information'!$M832,Exchange_Value)+AD832*$P832*SUMIF(Lists!$E$2:$E$133,'Quarterly Information'!$O832,Exchange_Value)+AD832*$R832*SUMIF(Lists!$E$2:$E$133,'Quarterly Information'!$Q832,Exchange_Value)+AD832*$T832*SUMIF(Lists!$E$2:$E$133,'Quarterly Information'!$S832,Exchange_Value))/1000,AD832*SUMIF(Lists!$E$2:$E$133,$I832,Exchange_Value)/1000),1)</f>
        <v>0</v>
      </c>
      <c r="CB832" s="151">
        <f>ROUND(IF($I832="Other HFC Blend",(AE832*$L832*SUMIF(Lists!$E$2:$E$133,'Quarterly Information'!$K832,Exchange_Value)+AE832*$N832*SUMIF(Lists!$E$2:$E$133,'Quarterly Information'!$M832,Exchange_Value)+AE832*$P832*SUMIF(Lists!$E$2:$E$133,'Quarterly Information'!$O832,Exchange_Value)+AE832*$R832*SUMIF(Lists!$E$2:$E$133,'Quarterly Information'!$Q832,Exchange_Value)+AE832*$T832*SUMIF(Lists!$E$2:$E$133,'Quarterly Information'!$S832,Exchange_Value))/1000,AE832*SUMIF(Lists!$E$2:$E$133,$I832,Exchange_Value)/1000),1)</f>
        <v>0</v>
      </c>
      <c r="CC832" s="151">
        <f>ROUND(IF($I832="Other HFC Blend",(AF832*$L832*SUMIF(Lists!$E$2:$E$133,'Quarterly Information'!$K832,Exchange_Value)+AF832*$N832*SUMIF(Lists!$E$2:$E$133,'Quarterly Information'!$M832,Exchange_Value)+AF832*$P832*SUMIF(Lists!$E$2:$E$133,'Quarterly Information'!$O832,Exchange_Value)+AF832*$R832*SUMIF(Lists!$E$2:$E$133,'Quarterly Information'!$Q832,Exchange_Value)+AF832*$T832*SUMIF(Lists!$E$2:$E$133,'Quarterly Information'!$S832,Exchange_Value))/1000,AF832*SUMIF(Lists!$E$2:$E$133,$I832,Exchange_Value)/1000),1)</f>
        <v>0</v>
      </c>
    </row>
    <row r="833" spans="1:81" ht="14.1">
      <c r="A833" s="18">
        <v>791</v>
      </c>
      <c r="B833" s="46" t="str">
        <f t="shared" si="480"/>
        <v/>
      </c>
      <c r="C833" s="72"/>
      <c r="D833" s="47"/>
      <c r="E833" s="81"/>
      <c r="F833" s="48"/>
      <c r="G833" s="49"/>
      <c r="H833" s="50"/>
      <c r="I833" s="48"/>
      <c r="J833" s="104"/>
      <c r="K833" s="109"/>
      <c r="L833" s="51"/>
      <c r="M833" s="48"/>
      <c r="N833" s="51"/>
      <c r="O833" s="48"/>
      <c r="P833" s="51"/>
      <c r="Q833" s="69"/>
      <c r="R833" s="51"/>
      <c r="S833" s="69"/>
      <c r="T833" s="110"/>
      <c r="U833" s="107"/>
      <c r="V833" s="48"/>
      <c r="W833" s="52"/>
      <c r="X833" s="48"/>
      <c r="Y833" s="116"/>
      <c r="Z833" s="133"/>
      <c r="AA833" s="131"/>
      <c r="AB833" s="76"/>
      <c r="AC833" s="76"/>
      <c r="AD833" s="76"/>
      <c r="AE833" s="76"/>
      <c r="AF833" s="76"/>
      <c r="AG833" s="145"/>
      <c r="AH833"/>
      <c r="AI833" s="148">
        <f t="shared" si="444"/>
        <v>0</v>
      </c>
      <c r="AJ833" s="148">
        <f t="shared" si="445"/>
        <v>0</v>
      </c>
      <c r="AK833" s="148">
        <f t="shared" si="446"/>
        <v>0</v>
      </c>
      <c r="AL833" s="148">
        <f t="shared" si="447"/>
        <v>0</v>
      </c>
      <c r="AM833" s="148">
        <f t="shared" si="448"/>
        <v>0</v>
      </c>
      <c r="AN833" s="148">
        <f t="shared" si="449"/>
        <v>0</v>
      </c>
      <c r="AO833" s="150"/>
      <c r="AP833" s="149" t="e">
        <f t="shared" si="450"/>
        <v>#DIV/0!</v>
      </c>
      <c r="AQ833" s="149" t="e">
        <f t="shared" si="451"/>
        <v>#DIV/0!</v>
      </c>
      <c r="AR833" s="149" t="e">
        <f t="shared" si="452"/>
        <v>#DIV/0!</v>
      </c>
      <c r="AS833" s="149" t="e">
        <f t="shared" si="453"/>
        <v>#DIV/0!</v>
      </c>
      <c r="AT833" s="149" t="e">
        <f t="shared" si="454"/>
        <v>#DIV/0!</v>
      </c>
      <c r="AU833" s="148">
        <f t="shared" si="455"/>
        <v>0</v>
      </c>
      <c r="AV833" s="149" t="e">
        <f t="shared" si="456"/>
        <v>#DIV/0!</v>
      </c>
      <c r="AW833" s="149" t="e">
        <f t="shared" si="457"/>
        <v>#DIV/0!</v>
      </c>
      <c r="AX833" s="149" t="e">
        <f t="shared" si="458"/>
        <v>#DIV/0!</v>
      </c>
      <c r="AY833" s="149" t="e">
        <f t="shared" si="459"/>
        <v>#DIV/0!</v>
      </c>
      <c r="AZ833" s="149" t="e">
        <f t="shared" si="460"/>
        <v>#DIV/0!</v>
      </c>
      <c r="BA833" s="148">
        <f t="shared" si="461"/>
        <v>0</v>
      </c>
      <c r="BB833" s="149" t="e">
        <f t="shared" si="462"/>
        <v>#DIV/0!</v>
      </c>
      <c r="BC833" s="149" t="e">
        <f t="shared" si="463"/>
        <v>#DIV/0!</v>
      </c>
      <c r="BD833" s="149" t="e">
        <f t="shared" si="464"/>
        <v>#DIV/0!</v>
      </c>
      <c r="BE833" s="149" t="e">
        <f t="shared" si="465"/>
        <v>#DIV/0!</v>
      </c>
      <c r="BF833" s="149" t="e">
        <f t="shared" si="466"/>
        <v>#DIV/0!</v>
      </c>
      <c r="BG833" s="148">
        <f t="shared" si="467"/>
        <v>0</v>
      </c>
      <c r="BH833" s="149" t="e">
        <f t="shared" si="468"/>
        <v>#DIV/0!</v>
      </c>
      <c r="BI833" s="149" t="e">
        <f t="shared" si="469"/>
        <v>#DIV/0!</v>
      </c>
      <c r="BJ833" s="149" t="e">
        <f t="shared" si="470"/>
        <v>#DIV/0!</v>
      </c>
      <c r="BK833" s="149" t="e">
        <f t="shared" si="471"/>
        <v>#DIV/0!</v>
      </c>
      <c r="BL833" s="149" t="e">
        <f t="shared" si="472"/>
        <v>#DIV/0!</v>
      </c>
      <c r="BM833" s="148">
        <f t="shared" si="473"/>
        <v>0</v>
      </c>
      <c r="BN833" s="149" t="e">
        <f t="shared" si="474"/>
        <v>#DIV/0!</v>
      </c>
      <c r="BO833" s="149" t="e">
        <f t="shared" si="475"/>
        <v>#DIV/0!</v>
      </c>
      <c r="BP833" s="149" t="e">
        <f t="shared" si="476"/>
        <v>#DIV/0!</v>
      </c>
      <c r="BQ833" s="149" t="e">
        <f t="shared" si="477"/>
        <v>#DIV/0!</v>
      </c>
      <c r="BR833" s="149" t="e">
        <f t="shared" si="478"/>
        <v>#DIV/0!</v>
      </c>
      <c r="BS833" s="148">
        <f t="shared" si="479"/>
        <v>0</v>
      </c>
      <c r="BT833" s="150"/>
      <c r="BU833" s="150" t="e">
        <f>VLOOKUP(I833,Lists!$D$2:$D$19,1,FALSE)</f>
        <v>#N/A</v>
      </c>
      <c r="BV833" s="150" t="e">
        <f>VLOOKUP($I833,Blends!$B$2:$B$115,1,FALSE)</f>
        <v>#N/A</v>
      </c>
      <c r="BW833" s="150"/>
      <c r="BX833" s="151">
        <f>ROUND(IF($I833="Other HFC Blend",(AA833*$L833*SUMIF(Lists!$E$2:$E$133,'Quarterly Information'!$K833,Exchange_Value)+AA833*$N833*SUMIF(Lists!$E$2:$E$133,'Quarterly Information'!$M833,Exchange_Value)+AA833*$P833*SUMIF(Lists!$E$2:$E$133,'Quarterly Information'!$O833,Exchange_Value)+AA833*$R833*SUMIF(Lists!$E$2:$E$133,'Quarterly Information'!$Q833,Exchange_Value)+AA833*$T833*SUMIF(Lists!$E$2:$E$133,'Quarterly Information'!$S833,Exchange_Value))/1000,AA833*SUMIF(Lists!$E$2:$E$133,$I833,Exchange_Value)/1000),1)</f>
        <v>0</v>
      </c>
      <c r="BY833" s="151">
        <f>ROUND(IF($I833="Other HFC Blend",(AB833*$L833*SUMIF(Lists!$E$2:$E$133,'Quarterly Information'!$K833,Exchange_Value)+AB833*$N833*SUMIF(Lists!$E$2:$E$133,'Quarterly Information'!$M833,Exchange_Value)+AB833*$P833*SUMIF(Lists!$E$2:$E$133,'Quarterly Information'!$O833,Exchange_Value)+AB833*$R833*SUMIF(Lists!$E$2:$E$133,'Quarterly Information'!$Q833,Exchange_Value)+AB833*$T833*SUMIF(Lists!$E$2:$E$133,'Quarterly Information'!$S833,Exchange_Value))/1000,AB833*SUMIF(Lists!$E$2:$E$133,$I833,Exchange_Value)/1000),1)</f>
        <v>0</v>
      </c>
      <c r="BZ833" s="151">
        <f>ROUND(IF($I833="Other HFC Blend",(AC833*$L833*SUMIF(Lists!$E$2:$E$133,'Quarterly Information'!$K833,Exchange_Value)+AC833*$N833*SUMIF(Lists!$E$2:$E$133,'Quarterly Information'!$M833,Exchange_Value)+AC833*$P833*SUMIF(Lists!$E$2:$E$133,'Quarterly Information'!$O833,Exchange_Value)+AC833*$R833*SUMIF(Lists!$E$2:$E$133,'Quarterly Information'!$Q833,Exchange_Value)+AC833*$T833*SUMIF(Lists!$E$2:$E$133,'Quarterly Information'!$S833,Exchange_Value))/1000,AC833*SUMIF(Lists!$E$2:$E$133,$I833,Exchange_Value)/1000),1)</f>
        <v>0</v>
      </c>
      <c r="CA833" s="151">
        <f>ROUND(IF($I833="Other HFC Blend",(AD833*$L833*SUMIF(Lists!$E$2:$E$133,'Quarterly Information'!$K833,Exchange_Value)+AD833*$N833*SUMIF(Lists!$E$2:$E$133,'Quarterly Information'!$M833,Exchange_Value)+AD833*$P833*SUMIF(Lists!$E$2:$E$133,'Quarterly Information'!$O833,Exchange_Value)+AD833*$R833*SUMIF(Lists!$E$2:$E$133,'Quarterly Information'!$Q833,Exchange_Value)+AD833*$T833*SUMIF(Lists!$E$2:$E$133,'Quarterly Information'!$S833,Exchange_Value))/1000,AD833*SUMIF(Lists!$E$2:$E$133,$I833,Exchange_Value)/1000),1)</f>
        <v>0</v>
      </c>
      <c r="CB833" s="151">
        <f>ROUND(IF($I833="Other HFC Blend",(AE833*$L833*SUMIF(Lists!$E$2:$E$133,'Quarterly Information'!$K833,Exchange_Value)+AE833*$N833*SUMIF(Lists!$E$2:$E$133,'Quarterly Information'!$M833,Exchange_Value)+AE833*$P833*SUMIF(Lists!$E$2:$E$133,'Quarterly Information'!$O833,Exchange_Value)+AE833*$R833*SUMIF(Lists!$E$2:$E$133,'Quarterly Information'!$Q833,Exchange_Value)+AE833*$T833*SUMIF(Lists!$E$2:$E$133,'Quarterly Information'!$S833,Exchange_Value))/1000,AE833*SUMIF(Lists!$E$2:$E$133,$I833,Exchange_Value)/1000),1)</f>
        <v>0</v>
      </c>
      <c r="CC833" s="151">
        <f>ROUND(IF($I833="Other HFC Blend",(AF833*$L833*SUMIF(Lists!$E$2:$E$133,'Quarterly Information'!$K833,Exchange_Value)+AF833*$N833*SUMIF(Lists!$E$2:$E$133,'Quarterly Information'!$M833,Exchange_Value)+AF833*$P833*SUMIF(Lists!$E$2:$E$133,'Quarterly Information'!$O833,Exchange_Value)+AF833*$R833*SUMIF(Lists!$E$2:$E$133,'Quarterly Information'!$Q833,Exchange_Value)+AF833*$T833*SUMIF(Lists!$E$2:$E$133,'Quarterly Information'!$S833,Exchange_Value))/1000,AF833*SUMIF(Lists!$E$2:$E$133,$I833,Exchange_Value)/1000),1)</f>
        <v>0</v>
      </c>
    </row>
    <row r="834" spans="1:81" ht="14.1">
      <c r="A834" s="18">
        <v>792</v>
      </c>
      <c r="B834" s="46" t="str">
        <f t="shared" si="480"/>
        <v/>
      </c>
      <c r="C834" s="72"/>
      <c r="D834" s="47"/>
      <c r="E834" s="81"/>
      <c r="F834" s="48"/>
      <c r="G834" s="49"/>
      <c r="H834" s="50"/>
      <c r="I834" s="48"/>
      <c r="J834" s="104"/>
      <c r="K834" s="109"/>
      <c r="L834" s="51"/>
      <c r="M834" s="48"/>
      <c r="N834" s="51"/>
      <c r="O834" s="48"/>
      <c r="P834" s="51"/>
      <c r="Q834" s="69"/>
      <c r="R834" s="51"/>
      <c r="S834" s="69"/>
      <c r="T834" s="110"/>
      <c r="U834" s="107"/>
      <c r="V834" s="48"/>
      <c r="W834" s="52"/>
      <c r="X834" s="48"/>
      <c r="Y834" s="116"/>
      <c r="Z834" s="133"/>
      <c r="AA834" s="131"/>
      <c r="AB834" s="76"/>
      <c r="AC834" s="76"/>
      <c r="AD834" s="76"/>
      <c r="AE834" s="76"/>
      <c r="AF834" s="76"/>
      <c r="AG834" s="145"/>
      <c r="AH834"/>
      <c r="AI834" s="148">
        <f t="shared" si="444"/>
        <v>0</v>
      </c>
      <c r="AJ834" s="148">
        <f t="shared" si="445"/>
        <v>0</v>
      </c>
      <c r="AK834" s="148">
        <f t="shared" si="446"/>
        <v>0</v>
      </c>
      <c r="AL834" s="148">
        <f t="shared" si="447"/>
        <v>0</v>
      </c>
      <c r="AM834" s="148">
        <f t="shared" si="448"/>
        <v>0</v>
      </c>
      <c r="AN834" s="148">
        <f t="shared" si="449"/>
        <v>0</v>
      </c>
      <c r="AO834" s="150"/>
      <c r="AP834" s="149" t="e">
        <f t="shared" si="450"/>
        <v>#DIV/0!</v>
      </c>
      <c r="AQ834" s="149" t="e">
        <f t="shared" si="451"/>
        <v>#DIV/0!</v>
      </c>
      <c r="AR834" s="149" t="e">
        <f t="shared" si="452"/>
        <v>#DIV/0!</v>
      </c>
      <c r="AS834" s="149" t="e">
        <f t="shared" si="453"/>
        <v>#DIV/0!</v>
      </c>
      <c r="AT834" s="149" t="e">
        <f t="shared" si="454"/>
        <v>#DIV/0!</v>
      </c>
      <c r="AU834" s="148">
        <f t="shared" si="455"/>
        <v>0</v>
      </c>
      <c r="AV834" s="149" t="e">
        <f t="shared" si="456"/>
        <v>#DIV/0!</v>
      </c>
      <c r="AW834" s="149" t="e">
        <f t="shared" si="457"/>
        <v>#DIV/0!</v>
      </c>
      <c r="AX834" s="149" t="e">
        <f t="shared" si="458"/>
        <v>#DIV/0!</v>
      </c>
      <c r="AY834" s="149" t="e">
        <f t="shared" si="459"/>
        <v>#DIV/0!</v>
      </c>
      <c r="AZ834" s="149" t="e">
        <f t="shared" si="460"/>
        <v>#DIV/0!</v>
      </c>
      <c r="BA834" s="148">
        <f t="shared" si="461"/>
        <v>0</v>
      </c>
      <c r="BB834" s="149" t="e">
        <f t="shared" si="462"/>
        <v>#DIV/0!</v>
      </c>
      <c r="BC834" s="149" t="e">
        <f t="shared" si="463"/>
        <v>#DIV/0!</v>
      </c>
      <c r="BD834" s="149" t="e">
        <f t="shared" si="464"/>
        <v>#DIV/0!</v>
      </c>
      <c r="BE834" s="149" t="e">
        <f t="shared" si="465"/>
        <v>#DIV/0!</v>
      </c>
      <c r="BF834" s="149" t="e">
        <f t="shared" si="466"/>
        <v>#DIV/0!</v>
      </c>
      <c r="BG834" s="148">
        <f t="shared" si="467"/>
        <v>0</v>
      </c>
      <c r="BH834" s="149" t="e">
        <f t="shared" si="468"/>
        <v>#DIV/0!</v>
      </c>
      <c r="BI834" s="149" t="e">
        <f t="shared" si="469"/>
        <v>#DIV/0!</v>
      </c>
      <c r="BJ834" s="149" t="e">
        <f t="shared" si="470"/>
        <v>#DIV/0!</v>
      </c>
      <c r="BK834" s="149" t="e">
        <f t="shared" si="471"/>
        <v>#DIV/0!</v>
      </c>
      <c r="BL834" s="149" t="e">
        <f t="shared" si="472"/>
        <v>#DIV/0!</v>
      </c>
      <c r="BM834" s="148">
        <f t="shared" si="473"/>
        <v>0</v>
      </c>
      <c r="BN834" s="149" t="e">
        <f t="shared" si="474"/>
        <v>#DIV/0!</v>
      </c>
      <c r="BO834" s="149" t="e">
        <f t="shared" si="475"/>
        <v>#DIV/0!</v>
      </c>
      <c r="BP834" s="149" t="e">
        <f t="shared" si="476"/>
        <v>#DIV/0!</v>
      </c>
      <c r="BQ834" s="149" t="e">
        <f t="shared" si="477"/>
        <v>#DIV/0!</v>
      </c>
      <c r="BR834" s="149" t="e">
        <f t="shared" si="478"/>
        <v>#DIV/0!</v>
      </c>
      <c r="BS834" s="148">
        <f t="shared" si="479"/>
        <v>0</v>
      </c>
      <c r="BT834" s="150"/>
      <c r="BU834" s="150" t="e">
        <f>VLOOKUP(I834,Lists!$D$2:$D$19,1,FALSE)</f>
        <v>#N/A</v>
      </c>
      <c r="BV834" s="150" t="e">
        <f>VLOOKUP($I834,Blends!$B$2:$B$115,1,FALSE)</f>
        <v>#N/A</v>
      </c>
      <c r="BW834" s="150"/>
      <c r="BX834" s="151">
        <f>ROUND(IF($I834="Other HFC Blend",(AA834*$L834*SUMIF(Lists!$E$2:$E$133,'Quarterly Information'!$K834,Exchange_Value)+AA834*$N834*SUMIF(Lists!$E$2:$E$133,'Quarterly Information'!$M834,Exchange_Value)+AA834*$P834*SUMIF(Lists!$E$2:$E$133,'Quarterly Information'!$O834,Exchange_Value)+AA834*$R834*SUMIF(Lists!$E$2:$E$133,'Quarterly Information'!$Q834,Exchange_Value)+AA834*$T834*SUMIF(Lists!$E$2:$E$133,'Quarterly Information'!$S834,Exchange_Value))/1000,AA834*SUMIF(Lists!$E$2:$E$133,$I834,Exchange_Value)/1000),1)</f>
        <v>0</v>
      </c>
      <c r="BY834" s="151">
        <f>ROUND(IF($I834="Other HFC Blend",(AB834*$L834*SUMIF(Lists!$E$2:$E$133,'Quarterly Information'!$K834,Exchange_Value)+AB834*$N834*SUMIF(Lists!$E$2:$E$133,'Quarterly Information'!$M834,Exchange_Value)+AB834*$P834*SUMIF(Lists!$E$2:$E$133,'Quarterly Information'!$O834,Exchange_Value)+AB834*$R834*SUMIF(Lists!$E$2:$E$133,'Quarterly Information'!$Q834,Exchange_Value)+AB834*$T834*SUMIF(Lists!$E$2:$E$133,'Quarterly Information'!$S834,Exchange_Value))/1000,AB834*SUMIF(Lists!$E$2:$E$133,$I834,Exchange_Value)/1000),1)</f>
        <v>0</v>
      </c>
      <c r="BZ834" s="151">
        <f>ROUND(IF($I834="Other HFC Blend",(AC834*$L834*SUMIF(Lists!$E$2:$E$133,'Quarterly Information'!$K834,Exchange_Value)+AC834*$N834*SUMIF(Lists!$E$2:$E$133,'Quarterly Information'!$M834,Exchange_Value)+AC834*$P834*SUMIF(Lists!$E$2:$E$133,'Quarterly Information'!$O834,Exchange_Value)+AC834*$R834*SUMIF(Lists!$E$2:$E$133,'Quarterly Information'!$Q834,Exchange_Value)+AC834*$T834*SUMIF(Lists!$E$2:$E$133,'Quarterly Information'!$S834,Exchange_Value))/1000,AC834*SUMIF(Lists!$E$2:$E$133,$I834,Exchange_Value)/1000),1)</f>
        <v>0</v>
      </c>
      <c r="CA834" s="151">
        <f>ROUND(IF($I834="Other HFC Blend",(AD834*$L834*SUMIF(Lists!$E$2:$E$133,'Quarterly Information'!$K834,Exchange_Value)+AD834*$N834*SUMIF(Lists!$E$2:$E$133,'Quarterly Information'!$M834,Exchange_Value)+AD834*$P834*SUMIF(Lists!$E$2:$E$133,'Quarterly Information'!$O834,Exchange_Value)+AD834*$R834*SUMIF(Lists!$E$2:$E$133,'Quarterly Information'!$Q834,Exchange_Value)+AD834*$T834*SUMIF(Lists!$E$2:$E$133,'Quarterly Information'!$S834,Exchange_Value))/1000,AD834*SUMIF(Lists!$E$2:$E$133,$I834,Exchange_Value)/1000),1)</f>
        <v>0</v>
      </c>
      <c r="CB834" s="151">
        <f>ROUND(IF($I834="Other HFC Blend",(AE834*$L834*SUMIF(Lists!$E$2:$E$133,'Quarterly Information'!$K834,Exchange_Value)+AE834*$N834*SUMIF(Lists!$E$2:$E$133,'Quarterly Information'!$M834,Exchange_Value)+AE834*$P834*SUMIF(Lists!$E$2:$E$133,'Quarterly Information'!$O834,Exchange_Value)+AE834*$R834*SUMIF(Lists!$E$2:$E$133,'Quarterly Information'!$Q834,Exchange_Value)+AE834*$T834*SUMIF(Lists!$E$2:$E$133,'Quarterly Information'!$S834,Exchange_Value))/1000,AE834*SUMIF(Lists!$E$2:$E$133,$I834,Exchange_Value)/1000),1)</f>
        <v>0</v>
      </c>
      <c r="CC834" s="151">
        <f>ROUND(IF($I834="Other HFC Blend",(AF834*$L834*SUMIF(Lists!$E$2:$E$133,'Quarterly Information'!$K834,Exchange_Value)+AF834*$N834*SUMIF(Lists!$E$2:$E$133,'Quarterly Information'!$M834,Exchange_Value)+AF834*$P834*SUMIF(Lists!$E$2:$E$133,'Quarterly Information'!$O834,Exchange_Value)+AF834*$R834*SUMIF(Lists!$E$2:$E$133,'Quarterly Information'!$Q834,Exchange_Value)+AF834*$T834*SUMIF(Lists!$E$2:$E$133,'Quarterly Information'!$S834,Exchange_Value))/1000,AF834*SUMIF(Lists!$E$2:$E$133,$I834,Exchange_Value)/1000),1)</f>
        <v>0</v>
      </c>
    </row>
    <row r="835" spans="1:81" ht="14.1">
      <c r="A835" s="18">
        <v>793</v>
      </c>
      <c r="B835" s="46" t="str">
        <f t="shared" si="480"/>
        <v/>
      </c>
      <c r="C835" s="72"/>
      <c r="D835" s="47"/>
      <c r="E835" s="81"/>
      <c r="F835" s="48"/>
      <c r="G835" s="49"/>
      <c r="H835" s="50"/>
      <c r="I835" s="48"/>
      <c r="J835" s="104"/>
      <c r="K835" s="109"/>
      <c r="L835" s="51"/>
      <c r="M835" s="48"/>
      <c r="N835" s="51"/>
      <c r="O835" s="48"/>
      <c r="P835" s="51"/>
      <c r="Q835" s="69"/>
      <c r="R835" s="51"/>
      <c r="S835" s="69"/>
      <c r="T835" s="110"/>
      <c r="U835" s="107"/>
      <c r="V835" s="48"/>
      <c r="W835" s="52"/>
      <c r="X835" s="48"/>
      <c r="Y835" s="116"/>
      <c r="Z835" s="133"/>
      <c r="AA835" s="131"/>
      <c r="AB835" s="76"/>
      <c r="AC835" s="76"/>
      <c r="AD835" s="76"/>
      <c r="AE835" s="76"/>
      <c r="AF835" s="76"/>
      <c r="AG835" s="145"/>
      <c r="AH835"/>
      <c r="AI835" s="148">
        <f t="shared" si="444"/>
        <v>0</v>
      </c>
      <c r="AJ835" s="148">
        <f t="shared" si="445"/>
        <v>0</v>
      </c>
      <c r="AK835" s="148">
        <f t="shared" si="446"/>
        <v>0</v>
      </c>
      <c r="AL835" s="148">
        <f t="shared" si="447"/>
        <v>0</v>
      </c>
      <c r="AM835" s="148">
        <f t="shared" si="448"/>
        <v>0</v>
      </c>
      <c r="AN835" s="148">
        <f t="shared" si="449"/>
        <v>0</v>
      </c>
      <c r="AO835" s="150"/>
      <c r="AP835" s="149" t="e">
        <f t="shared" si="450"/>
        <v>#DIV/0!</v>
      </c>
      <c r="AQ835" s="149" t="e">
        <f t="shared" si="451"/>
        <v>#DIV/0!</v>
      </c>
      <c r="AR835" s="149" t="e">
        <f t="shared" si="452"/>
        <v>#DIV/0!</v>
      </c>
      <c r="AS835" s="149" t="e">
        <f t="shared" si="453"/>
        <v>#DIV/0!</v>
      </c>
      <c r="AT835" s="149" t="e">
        <f t="shared" si="454"/>
        <v>#DIV/0!</v>
      </c>
      <c r="AU835" s="148">
        <f t="shared" si="455"/>
        <v>0</v>
      </c>
      <c r="AV835" s="149" t="e">
        <f t="shared" si="456"/>
        <v>#DIV/0!</v>
      </c>
      <c r="AW835" s="149" t="e">
        <f t="shared" si="457"/>
        <v>#DIV/0!</v>
      </c>
      <c r="AX835" s="149" t="e">
        <f t="shared" si="458"/>
        <v>#DIV/0!</v>
      </c>
      <c r="AY835" s="149" t="e">
        <f t="shared" si="459"/>
        <v>#DIV/0!</v>
      </c>
      <c r="AZ835" s="149" t="e">
        <f t="shared" si="460"/>
        <v>#DIV/0!</v>
      </c>
      <c r="BA835" s="148">
        <f t="shared" si="461"/>
        <v>0</v>
      </c>
      <c r="BB835" s="149" t="e">
        <f t="shared" si="462"/>
        <v>#DIV/0!</v>
      </c>
      <c r="BC835" s="149" t="e">
        <f t="shared" si="463"/>
        <v>#DIV/0!</v>
      </c>
      <c r="BD835" s="149" t="e">
        <f t="shared" si="464"/>
        <v>#DIV/0!</v>
      </c>
      <c r="BE835" s="149" t="e">
        <f t="shared" si="465"/>
        <v>#DIV/0!</v>
      </c>
      <c r="BF835" s="149" t="e">
        <f t="shared" si="466"/>
        <v>#DIV/0!</v>
      </c>
      <c r="BG835" s="148">
        <f t="shared" si="467"/>
        <v>0</v>
      </c>
      <c r="BH835" s="149" t="e">
        <f t="shared" si="468"/>
        <v>#DIV/0!</v>
      </c>
      <c r="BI835" s="149" t="e">
        <f t="shared" si="469"/>
        <v>#DIV/0!</v>
      </c>
      <c r="BJ835" s="149" t="e">
        <f t="shared" si="470"/>
        <v>#DIV/0!</v>
      </c>
      <c r="BK835" s="149" t="e">
        <f t="shared" si="471"/>
        <v>#DIV/0!</v>
      </c>
      <c r="BL835" s="149" t="e">
        <f t="shared" si="472"/>
        <v>#DIV/0!</v>
      </c>
      <c r="BM835" s="148">
        <f t="shared" si="473"/>
        <v>0</v>
      </c>
      <c r="BN835" s="149" t="e">
        <f t="shared" si="474"/>
        <v>#DIV/0!</v>
      </c>
      <c r="BO835" s="149" t="e">
        <f t="shared" si="475"/>
        <v>#DIV/0!</v>
      </c>
      <c r="BP835" s="149" t="e">
        <f t="shared" si="476"/>
        <v>#DIV/0!</v>
      </c>
      <c r="BQ835" s="149" t="e">
        <f t="shared" si="477"/>
        <v>#DIV/0!</v>
      </c>
      <c r="BR835" s="149" t="e">
        <f t="shared" si="478"/>
        <v>#DIV/0!</v>
      </c>
      <c r="BS835" s="148">
        <f t="shared" si="479"/>
        <v>0</v>
      </c>
      <c r="BT835" s="150"/>
      <c r="BU835" s="150" t="e">
        <f>VLOOKUP(I835,Lists!$D$2:$D$19,1,FALSE)</f>
        <v>#N/A</v>
      </c>
      <c r="BV835" s="150" t="e">
        <f>VLOOKUP($I835,Blends!$B$2:$B$115,1,FALSE)</f>
        <v>#N/A</v>
      </c>
      <c r="BW835" s="150"/>
      <c r="BX835" s="151">
        <f>ROUND(IF($I835="Other HFC Blend",(AA835*$L835*SUMIF(Lists!$E$2:$E$133,'Quarterly Information'!$K835,Exchange_Value)+AA835*$N835*SUMIF(Lists!$E$2:$E$133,'Quarterly Information'!$M835,Exchange_Value)+AA835*$P835*SUMIF(Lists!$E$2:$E$133,'Quarterly Information'!$O835,Exchange_Value)+AA835*$R835*SUMIF(Lists!$E$2:$E$133,'Quarterly Information'!$Q835,Exchange_Value)+AA835*$T835*SUMIF(Lists!$E$2:$E$133,'Quarterly Information'!$S835,Exchange_Value))/1000,AA835*SUMIF(Lists!$E$2:$E$133,$I835,Exchange_Value)/1000),1)</f>
        <v>0</v>
      </c>
      <c r="BY835" s="151">
        <f>ROUND(IF($I835="Other HFC Blend",(AB835*$L835*SUMIF(Lists!$E$2:$E$133,'Quarterly Information'!$K835,Exchange_Value)+AB835*$N835*SUMIF(Lists!$E$2:$E$133,'Quarterly Information'!$M835,Exchange_Value)+AB835*$P835*SUMIF(Lists!$E$2:$E$133,'Quarterly Information'!$O835,Exchange_Value)+AB835*$R835*SUMIF(Lists!$E$2:$E$133,'Quarterly Information'!$Q835,Exchange_Value)+AB835*$T835*SUMIF(Lists!$E$2:$E$133,'Quarterly Information'!$S835,Exchange_Value))/1000,AB835*SUMIF(Lists!$E$2:$E$133,$I835,Exchange_Value)/1000),1)</f>
        <v>0</v>
      </c>
      <c r="BZ835" s="151">
        <f>ROUND(IF($I835="Other HFC Blend",(AC835*$L835*SUMIF(Lists!$E$2:$E$133,'Quarterly Information'!$K835,Exchange_Value)+AC835*$N835*SUMIF(Lists!$E$2:$E$133,'Quarterly Information'!$M835,Exchange_Value)+AC835*$P835*SUMIF(Lists!$E$2:$E$133,'Quarterly Information'!$O835,Exchange_Value)+AC835*$R835*SUMIF(Lists!$E$2:$E$133,'Quarterly Information'!$Q835,Exchange_Value)+AC835*$T835*SUMIF(Lists!$E$2:$E$133,'Quarterly Information'!$S835,Exchange_Value))/1000,AC835*SUMIF(Lists!$E$2:$E$133,$I835,Exchange_Value)/1000),1)</f>
        <v>0</v>
      </c>
      <c r="CA835" s="151">
        <f>ROUND(IF($I835="Other HFC Blend",(AD835*$L835*SUMIF(Lists!$E$2:$E$133,'Quarterly Information'!$K835,Exchange_Value)+AD835*$N835*SUMIF(Lists!$E$2:$E$133,'Quarterly Information'!$M835,Exchange_Value)+AD835*$P835*SUMIF(Lists!$E$2:$E$133,'Quarterly Information'!$O835,Exchange_Value)+AD835*$R835*SUMIF(Lists!$E$2:$E$133,'Quarterly Information'!$Q835,Exchange_Value)+AD835*$T835*SUMIF(Lists!$E$2:$E$133,'Quarterly Information'!$S835,Exchange_Value))/1000,AD835*SUMIF(Lists!$E$2:$E$133,$I835,Exchange_Value)/1000),1)</f>
        <v>0</v>
      </c>
      <c r="CB835" s="151">
        <f>ROUND(IF($I835="Other HFC Blend",(AE835*$L835*SUMIF(Lists!$E$2:$E$133,'Quarterly Information'!$K835,Exchange_Value)+AE835*$N835*SUMIF(Lists!$E$2:$E$133,'Quarterly Information'!$M835,Exchange_Value)+AE835*$P835*SUMIF(Lists!$E$2:$E$133,'Quarterly Information'!$O835,Exchange_Value)+AE835*$R835*SUMIF(Lists!$E$2:$E$133,'Quarterly Information'!$Q835,Exchange_Value)+AE835*$T835*SUMIF(Lists!$E$2:$E$133,'Quarterly Information'!$S835,Exchange_Value))/1000,AE835*SUMIF(Lists!$E$2:$E$133,$I835,Exchange_Value)/1000),1)</f>
        <v>0</v>
      </c>
      <c r="CC835" s="151">
        <f>ROUND(IF($I835="Other HFC Blend",(AF835*$L835*SUMIF(Lists!$E$2:$E$133,'Quarterly Information'!$K835,Exchange_Value)+AF835*$N835*SUMIF(Lists!$E$2:$E$133,'Quarterly Information'!$M835,Exchange_Value)+AF835*$P835*SUMIF(Lists!$E$2:$E$133,'Quarterly Information'!$O835,Exchange_Value)+AF835*$R835*SUMIF(Lists!$E$2:$E$133,'Quarterly Information'!$Q835,Exchange_Value)+AF835*$T835*SUMIF(Lists!$E$2:$E$133,'Quarterly Information'!$S835,Exchange_Value))/1000,AF835*SUMIF(Lists!$E$2:$E$133,$I835,Exchange_Value)/1000),1)</f>
        <v>0</v>
      </c>
    </row>
    <row r="836" spans="1:81" ht="14.1">
      <c r="A836" s="18">
        <v>794</v>
      </c>
      <c r="B836" s="46" t="str">
        <f t="shared" si="480"/>
        <v/>
      </c>
      <c r="C836" s="72"/>
      <c r="D836" s="47"/>
      <c r="E836" s="81"/>
      <c r="F836" s="48"/>
      <c r="G836" s="49"/>
      <c r="H836" s="50"/>
      <c r="I836" s="48"/>
      <c r="J836" s="104"/>
      <c r="K836" s="109"/>
      <c r="L836" s="51"/>
      <c r="M836" s="48"/>
      <c r="N836" s="51"/>
      <c r="O836" s="48"/>
      <c r="P836" s="51"/>
      <c r="Q836" s="69"/>
      <c r="R836" s="51"/>
      <c r="S836" s="69"/>
      <c r="T836" s="110"/>
      <c r="U836" s="107"/>
      <c r="V836" s="48"/>
      <c r="W836" s="52"/>
      <c r="X836" s="48"/>
      <c r="Y836" s="116"/>
      <c r="Z836" s="133"/>
      <c r="AA836" s="131"/>
      <c r="AB836" s="76"/>
      <c r="AC836" s="76"/>
      <c r="AD836" s="76"/>
      <c r="AE836" s="76"/>
      <c r="AF836" s="76"/>
      <c r="AG836" s="145"/>
      <c r="AH836"/>
      <c r="AI836" s="148">
        <f t="shared" si="444"/>
        <v>0</v>
      </c>
      <c r="AJ836" s="148">
        <f t="shared" si="445"/>
        <v>0</v>
      </c>
      <c r="AK836" s="148">
        <f t="shared" si="446"/>
        <v>0</v>
      </c>
      <c r="AL836" s="148">
        <f t="shared" si="447"/>
        <v>0</v>
      </c>
      <c r="AM836" s="148">
        <f t="shared" si="448"/>
        <v>0</v>
      </c>
      <c r="AN836" s="148">
        <f t="shared" si="449"/>
        <v>0</v>
      </c>
      <c r="AO836" s="150"/>
      <c r="AP836" s="149" t="e">
        <f t="shared" si="450"/>
        <v>#DIV/0!</v>
      </c>
      <c r="AQ836" s="149" t="e">
        <f t="shared" si="451"/>
        <v>#DIV/0!</v>
      </c>
      <c r="AR836" s="149" t="e">
        <f t="shared" si="452"/>
        <v>#DIV/0!</v>
      </c>
      <c r="AS836" s="149" t="e">
        <f t="shared" si="453"/>
        <v>#DIV/0!</v>
      </c>
      <c r="AT836" s="149" t="e">
        <f t="shared" si="454"/>
        <v>#DIV/0!</v>
      </c>
      <c r="AU836" s="148">
        <f t="shared" si="455"/>
        <v>0</v>
      </c>
      <c r="AV836" s="149" t="e">
        <f t="shared" si="456"/>
        <v>#DIV/0!</v>
      </c>
      <c r="AW836" s="149" t="e">
        <f t="shared" si="457"/>
        <v>#DIV/0!</v>
      </c>
      <c r="AX836" s="149" t="e">
        <f t="shared" si="458"/>
        <v>#DIV/0!</v>
      </c>
      <c r="AY836" s="149" t="e">
        <f t="shared" si="459"/>
        <v>#DIV/0!</v>
      </c>
      <c r="AZ836" s="149" t="e">
        <f t="shared" si="460"/>
        <v>#DIV/0!</v>
      </c>
      <c r="BA836" s="148">
        <f t="shared" si="461"/>
        <v>0</v>
      </c>
      <c r="BB836" s="149" t="e">
        <f t="shared" si="462"/>
        <v>#DIV/0!</v>
      </c>
      <c r="BC836" s="149" t="e">
        <f t="shared" si="463"/>
        <v>#DIV/0!</v>
      </c>
      <c r="BD836" s="149" t="e">
        <f t="shared" si="464"/>
        <v>#DIV/0!</v>
      </c>
      <c r="BE836" s="149" t="e">
        <f t="shared" si="465"/>
        <v>#DIV/0!</v>
      </c>
      <c r="BF836" s="149" t="e">
        <f t="shared" si="466"/>
        <v>#DIV/0!</v>
      </c>
      <c r="BG836" s="148">
        <f t="shared" si="467"/>
        <v>0</v>
      </c>
      <c r="BH836" s="149" t="e">
        <f t="shared" si="468"/>
        <v>#DIV/0!</v>
      </c>
      <c r="BI836" s="149" t="e">
        <f t="shared" si="469"/>
        <v>#DIV/0!</v>
      </c>
      <c r="BJ836" s="149" t="e">
        <f t="shared" si="470"/>
        <v>#DIV/0!</v>
      </c>
      <c r="BK836" s="149" t="e">
        <f t="shared" si="471"/>
        <v>#DIV/0!</v>
      </c>
      <c r="BL836" s="149" t="e">
        <f t="shared" si="472"/>
        <v>#DIV/0!</v>
      </c>
      <c r="BM836" s="148">
        <f t="shared" si="473"/>
        <v>0</v>
      </c>
      <c r="BN836" s="149" t="e">
        <f t="shared" si="474"/>
        <v>#DIV/0!</v>
      </c>
      <c r="BO836" s="149" t="e">
        <f t="shared" si="475"/>
        <v>#DIV/0!</v>
      </c>
      <c r="BP836" s="149" t="e">
        <f t="shared" si="476"/>
        <v>#DIV/0!</v>
      </c>
      <c r="BQ836" s="149" t="e">
        <f t="shared" si="477"/>
        <v>#DIV/0!</v>
      </c>
      <c r="BR836" s="149" t="e">
        <f t="shared" si="478"/>
        <v>#DIV/0!</v>
      </c>
      <c r="BS836" s="148">
        <f t="shared" si="479"/>
        <v>0</v>
      </c>
      <c r="BT836" s="150"/>
      <c r="BU836" s="150" t="e">
        <f>VLOOKUP(I836,Lists!$D$2:$D$19,1,FALSE)</f>
        <v>#N/A</v>
      </c>
      <c r="BV836" s="150" t="e">
        <f>VLOOKUP($I836,Blends!$B$2:$B$115,1,FALSE)</f>
        <v>#N/A</v>
      </c>
      <c r="BW836" s="150"/>
      <c r="BX836" s="151">
        <f>ROUND(IF($I836="Other HFC Blend",(AA836*$L836*SUMIF(Lists!$E$2:$E$133,'Quarterly Information'!$K836,Exchange_Value)+AA836*$N836*SUMIF(Lists!$E$2:$E$133,'Quarterly Information'!$M836,Exchange_Value)+AA836*$P836*SUMIF(Lists!$E$2:$E$133,'Quarterly Information'!$O836,Exchange_Value)+AA836*$R836*SUMIF(Lists!$E$2:$E$133,'Quarterly Information'!$Q836,Exchange_Value)+AA836*$T836*SUMIF(Lists!$E$2:$E$133,'Quarterly Information'!$S836,Exchange_Value))/1000,AA836*SUMIF(Lists!$E$2:$E$133,$I836,Exchange_Value)/1000),1)</f>
        <v>0</v>
      </c>
      <c r="BY836" s="151">
        <f>ROUND(IF($I836="Other HFC Blend",(AB836*$L836*SUMIF(Lists!$E$2:$E$133,'Quarterly Information'!$K836,Exchange_Value)+AB836*$N836*SUMIF(Lists!$E$2:$E$133,'Quarterly Information'!$M836,Exchange_Value)+AB836*$P836*SUMIF(Lists!$E$2:$E$133,'Quarterly Information'!$O836,Exchange_Value)+AB836*$R836*SUMIF(Lists!$E$2:$E$133,'Quarterly Information'!$Q836,Exchange_Value)+AB836*$T836*SUMIF(Lists!$E$2:$E$133,'Quarterly Information'!$S836,Exchange_Value))/1000,AB836*SUMIF(Lists!$E$2:$E$133,$I836,Exchange_Value)/1000),1)</f>
        <v>0</v>
      </c>
      <c r="BZ836" s="151">
        <f>ROUND(IF($I836="Other HFC Blend",(AC836*$L836*SUMIF(Lists!$E$2:$E$133,'Quarterly Information'!$K836,Exchange_Value)+AC836*$N836*SUMIF(Lists!$E$2:$E$133,'Quarterly Information'!$M836,Exchange_Value)+AC836*$P836*SUMIF(Lists!$E$2:$E$133,'Quarterly Information'!$O836,Exchange_Value)+AC836*$R836*SUMIF(Lists!$E$2:$E$133,'Quarterly Information'!$Q836,Exchange_Value)+AC836*$T836*SUMIF(Lists!$E$2:$E$133,'Quarterly Information'!$S836,Exchange_Value))/1000,AC836*SUMIF(Lists!$E$2:$E$133,$I836,Exchange_Value)/1000),1)</f>
        <v>0</v>
      </c>
      <c r="CA836" s="151">
        <f>ROUND(IF($I836="Other HFC Blend",(AD836*$L836*SUMIF(Lists!$E$2:$E$133,'Quarterly Information'!$K836,Exchange_Value)+AD836*$N836*SUMIF(Lists!$E$2:$E$133,'Quarterly Information'!$M836,Exchange_Value)+AD836*$P836*SUMIF(Lists!$E$2:$E$133,'Quarterly Information'!$O836,Exchange_Value)+AD836*$R836*SUMIF(Lists!$E$2:$E$133,'Quarterly Information'!$Q836,Exchange_Value)+AD836*$T836*SUMIF(Lists!$E$2:$E$133,'Quarterly Information'!$S836,Exchange_Value))/1000,AD836*SUMIF(Lists!$E$2:$E$133,$I836,Exchange_Value)/1000),1)</f>
        <v>0</v>
      </c>
      <c r="CB836" s="151">
        <f>ROUND(IF($I836="Other HFC Blend",(AE836*$L836*SUMIF(Lists!$E$2:$E$133,'Quarterly Information'!$K836,Exchange_Value)+AE836*$N836*SUMIF(Lists!$E$2:$E$133,'Quarterly Information'!$M836,Exchange_Value)+AE836*$P836*SUMIF(Lists!$E$2:$E$133,'Quarterly Information'!$O836,Exchange_Value)+AE836*$R836*SUMIF(Lists!$E$2:$E$133,'Quarterly Information'!$Q836,Exchange_Value)+AE836*$T836*SUMIF(Lists!$E$2:$E$133,'Quarterly Information'!$S836,Exchange_Value))/1000,AE836*SUMIF(Lists!$E$2:$E$133,$I836,Exchange_Value)/1000),1)</f>
        <v>0</v>
      </c>
      <c r="CC836" s="151">
        <f>ROUND(IF($I836="Other HFC Blend",(AF836*$L836*SUMIF(Lists!$E$2:$E$133,'Quarterly Information'!$K836,Exchange_Value)+AF836*$N836*SUMIF(Lists!$E$2:$E$133,'Quarterly Information'!$M836,Exchange_Value)+AF836*$P836*SUMIF(Lists!$E$2:$E$133,'Quarterly Information'!$O836,Exchange_Value)+AF836*$R836*SUMIF(Lists!$E$2:$E$133,'Quarterly Information'!$Q836,Exchange_Value)+AF836*$T836*SUMIF(Lists!$E$2:$E$133,'Quarterly Information'!$S836,Exchange_Value))/1000,AF836*SUMIF(Lists!$E$2:$E$133,$I836,Exchange_Value)/1000),1)</f>
        <v>0</v>
      </c>
    </row>
    <row r="837" spans="1:81" ht="14.1">
      <c r="A837" s="18">
        <v>795</v>
      </c>
      <c r="B837" s="46" t="str">
        <f t="shared" si="480"/>
        <v/>
      </c>
      <c r="C837" s="72"/>
      <c r="D837" s="47"/>
      <c r="E837" s="81"/>
      <c r="F837" s="48"/>
      <c r="G837" s="49"/>
      <c r="H837" s="50"/>
      <c r="I837" s="48"/>
      <c r="J837" s="104"/>
      <c r="K837" s="109"/>
      <c r="L837" s="51"/>
      <c r="M837" s="48"/>
      <c r="N837" s="51"/>
      <c r="O837" s="48"/>
      <c r="P837" s="51"/>
      <c r="Q837" s="69"/>
      <c r="R837" s="51"/>
      <c r="S837" s="69"/>
      <c r="T837" s="110"/>
      <c r="U837" s="107"/>
      <c r="V837" s="48"/>
      <c r="W837" s="52"/>
      <c r="X837" s="48"/>
      <c r="Y837" s="116"/>
      <c r="Z837" s="133"/>
      <c r="AA837" s="131"/>
      <c r="AB837" s="76"/>
      <c r="AC837" s="76"/>
      <c r="AD837" s="76"/>
      <c r="AE837" s="76"/>
      <c r="AF837" s="76"/>
      <c r="AG837" s="145"/>
      <c r="AH837"/>
      <c r="AI837" s="148">
        <f t="shared" si="444"/>
        <v>0</v>
      </c>
      <c r="AJ837" s="148">
        <f t="shared" si="445"/>
        <v>0</v>
      </c>
      <c r="AK837" s="148">
        <f t="shared" si="446"/>
        <v>0</v>
      </c>
      <c r="AL837" s="148">
        <f t="shared" si="447"/>
        <v>0</v>
      </c>
      <c r="AM837" s="148">
        <f t="shared" si="448"/>
        <v>0</v>
      </c>
      <c r="AN837" s="148">
        <f t="shared" si="449"/>
        <v>0</v>
      </c>
      <c r="AO837" s="150"/>
      <c r="AP837" s="149" t="e">
        <f t="shared" si="450"/>
        <v>#DIV/0!</v>
      </c>
      <c r="AQ837" s="149" t="e">
        <f t="shared" si="451"/>
        <v>#DIV/0!</v>
      </c>
      <c r="AR837" s="149" t="e">
        <f t="shared" si="452"/>
        <v>#DIV/0!</v>
      </c>
      <c r="AS837" s="149" t="e">
        <f t="shared" si="453"/>
        <v>#DIV/0!</v>
      </c>
      <c r="AT837" s="149" t="e">
        <f t="shared" si="454"/>
        <v>#DIV/0!</v>
      </c>
      <c r="AU837" s="148">
        <f t="shared" si="455"/>
        <v>0</v>
      </c>
      <c r="AV837" s="149" t="e">
        <f t="shared" si="456"/>
        <v>#DIV/0!</v>
      </c>
      <c r="AW837" s="149" t="e">
        <f t="shared" si="457"/>
        <v>#DIV/0!</v>
      </c>
      <c r="AX837" s="149" t="e">
        <f t="shared" si="458"/>
        <v>#DIV/0!</v>
      </c>
      <c r="AY837" s="149" t="e">
        <f t="shared" si="459"/>
        <v>#DIV/0!</v>
      </c>
      <c r="AZ837" s="149" t="e">
        <f t="shared" si="460"/>
        <v>#DIV/0!</v>
      </c>
      <c r="BA837" s="148">
        <f t="shared" si="461"/>
        <v>0</v>
      </c>
      <c r="BB837" s="149" t="e">
        <f t="shared" si="462"/>
        <v>#DIV/0!</v>
      </c>
      <c r="BC837" s="149" t="e">
        <f t="shared" si="463"/>
        <v>#DIV/0!</v>
      </c>
      <c r="BD837" s="149" t="e">
        <f t="shared" si="464"/>
        <v>#DIV/0!</v>
      </c>
      <c r="BE837" s="149" t="e">
        <f t="shared" si="465"/>
        <v>#DIV/0!</v>
      </c>
      <c r="BF837" s="149" t="e">
        <f t="shared" si="466"/>
        <v>#DIV/0!</v>
      </c>
      <c r="BG837" s="148">
        <f t="shared" si="467"/>
        <v>0</v>
      </c>
      <c r="BH837" s="149" t="e">
        <f t="shared" si="468"/>
        <v>#DIV/0!</v>
      </c>
      <c r="BI837" s="149" t="e">
        <f t="shared" si="469"/>
        <v>#DIV/0!</v>
      </c>
      <c r="BJ837" s="149" t="e">
        <f t="shared" si="470"/>
        <v>#DIV/0!</v>
      </c>
      <c r="BK837" s="149" t="e">
        <f t="shared" si="471"/>
        <v>#DIV/0!</v>
      </c>
      <c r="BL837" s="149" t="e">
        <f t="shared" si="472"/>
        <v>#DIV/0!</v>
      </c>
      <c r="BM837" s="148">
        <f t="shared" si="473"/>
        <v>0</v>
      </c>
      <c r="BN837" s="149" t="e">
        <f t="shared" si="474"/>
        <v>#DIV/0!</v>
      </c>
      <c r="BO837" s="149" t="e">
        <f t="shared" si="475"/>
        <v>#DIV/0!</v>
      </c>
      <c r="BP837" s="149" t="e">
        <f t="shared" si="476"/>
        <v>#DIV/0!</v>
      </c>
      <c r="BQ837" s="149" t="e">
        <f t="shared" si="477"/>
        <v>#DIV/0!</v>
      </c>
      <c r="BR837" s="149" t="e">
        <f t="shared" si="478"/>
        <v>#DIV/0!</v>
      </c>
      <c r="BS837" s="148">
        <f t="shared" si="479"/>
        <v>0</v>
      </c>
      <c r="BT837" s="150"/>
      <c r="BU837" s="150" t="e">
        <f>VLOOKUP(I837,Lists!$D$2:$D$19,1,FALSE)</f>
        <v>#N/A</v>
      </c>
      <c r="BV837" s="150" t="e">
        <f>VLOOKUP($I837,Blends!$B$2:$B$115,1,FALSE)</f>
        <v>#N/A</v>
      </c>
      <c r="BW837" s="150"/>
      <c r="BX837" s="151">
        <f>ROUND(IF($I837="Other HFC Blend",(AA837*$L837*SUMIF(Lists!$E$2:$E$133,'Quarterly Information'!$K837,Exchange_Value)+AA837*$N837*SUMIF(Lists!$E$2:$E$133,'Quarterly Information'!$M837,Exchange_Value)+AA837*$P837*SUMIF(Lists!$E$2:$E$133,'Quarterly Information'!$O837,Exchange_Value)+AA837*$R837*SUMIF(Lists!$E$2:$E$133,'Quarterly Information'!$Q837,Exchange_Value)+AA837*$T837*SUMIF(Lists!$E$2:$E$133,'Quarterly Information'!$S837,Exchange_Value))/1000,AA837*SUMIF(Lists!$E$2:$E$133,$I837,Exchange_Value)/1000),1)</f>
        <v>0</v>
      </c>
      <c r="BY837" s="151">
        <f>ROUND(IF($I837="Other HFC Blend",(AB837*$L837*SUMIF(Lists!$E$2:$E$133,'Quarterly Information'!$K837,Exchange_Value)+AB837*$N837*SUMIF(Lists!$E$2:$E$133,'Quarterly Information'!$M837,Exchange_Value)+AB837*$P837*SUMIF(Lists!$E$2:$E$133,'Quarterly Information'!$O837,Exchange_Value)+AB837*$R837*SUMIF(Lists!$E$2:$E$133,'Quarterly Information'!$Q837,Exchange_Value)+AB837*$T837*SUMIF(Lists!$E$2:$E$133,'Quarterly Information'!$S837,Exchange_Value))/1000,AB837*SUMIF(Lists!$E$2:$E$133,$I837,Exchange_Value)/1000),1)</f>
        <v>0</v>
      </c>
      <c r="BZ837" s="151">
        <f>ROUND(IF($I837="Other HFC Blend",(AC837*$L837*SUMIF(Lists!$E$2:$E$133,'Quarterly Information'!$K837,Exchange_Value)+AC837*$N837*SUMIF(Lists!$E$2:$E$133,'Quarterly Information'!$M837,Exchange_Value)+AC837*$P837*SUMIF(Lists!$E$2:$E$133,'Quarterly Information'!$O837,Exchange_Value)+AC837*$R837*SUMIF(Lists!$E$2:$E$133,'Quarterly Information'!$Q837,Exchange_Value)+AC837*$T837*SUMIF(Lists!$E$2:$E$133,'Quarterly Information'!$S837,Exchange_Value))/1000,AC837*SUMIF(Lists!$E$2:$E$133,$I837,Exchange_Value)/1000),1)</f>
        <v>0</v>
      </c>
      <c r="CA837" s="151">
        <f>ROUND(IF($I837="Other HFC Blend",(AD837*$L837*SUMIF(Lists!$E$2:$E$133,'Quarterly Information'!$K837,Exchange_Value)+AD837*$N837*SUMIF(Lists!$E$2:$E$133,'Quarterly Information'!$M837,Exchange_Value)+AD837*$P837*SUMIF(Lists!$E$2:$E$133,'Quarterly Information'!$O837,Exchange_Value)+AD837*$R837*SUMIF(Lists!$E$2:$E$133,'Quarterly Information'!$Q837,Exchange_Value)+AD837*$T837*SUMIF(Lists!$E$2:$E$133,'Quarterly Information'!$S837,Exchange_Value))/1000,AD837*SUMIF(Lists!$E$2:$E$133,$I837,Exchange_Value)/1000),1)</f>
        <v>0</v>
      </c>
      <c r="CB837" s="151">
        <f>ROUND(IF($I837="Other HFC Blend",(AE837*$L837*SUMIF(Lists!$E$2:$E$133,'Quarterly Information'!$K837,Exchange_Value)+AE837*$N837*SUMIF(Lists!$E$2:$E$133,'Quarterly Information'!$M837,Exchange_Value)+AE837*$P837*SUMIF(Lists!$E$2:$E$133,'Quarterly Information'!$O837,Exchange_Value)+AE837*$R837*SUMIF(Lists!$E$2:$E$133,'Quarterly Information'!$Q837,Exchange_Value)+AE837*$T837*SUMIF(Lists!$E$2:$E$133,'Quarterly Information'!$S837,Exchange_Value))/1000,AE837*SUMIF(Lists!$E$2:$E$133,$I837,Exchange_Value)/1000),1)</f>
        <v>0</v>
      </c>
      <c r="CC837" s="151">
        <f>ROUND(IF($I837="Other HFC Blend",(AF837*$L837*SUMIF(Lists!$E$2:$E$133,'Quarterly Information'!$K837,Exchange_Value)+AF837*$N837*SUMIF(Lists!$E$2:$E$133,'Quarterly Information'!$M837,Exchange_Value)+AF837*$P837*SUMIF(Lists!$E$2:$E$133,'Quarterly Information'!$O837,Exchange_Value)+AF837*$R837*SUMIF(Lists!$E$2:$E$133,'Quarterly Information'!$Q837,Exchange_Value)+AF837*$T837*SUMIF(Lists!$E$2:$E$133,'Quarterly Information'!$S837,Exchange_Value))/1000,AF837*SUMIF(Lists!$E$2:$E$133,$I837,Exchange_Value)/1000),1)</f>
        <v>0</v>
      </c>
    </row>
    <row r="838" spans="1:81" ht="14.1">
      <c r="A838" s="18">
        <v>796</v>
      </c>
      <c r="B838" s="46" t="str">
        <f t="shared" si="480"/>
        <v/>
      </c>
      <c r="C838" s="72"/>
      <c r="D838" s="47"/>
      <c r="E838" s="81"/>
      <c r="F838" s="48"/>
      <c r="G838" s="49"/>
      <c r="H838" s="50"/>
      <c r="I838" s="48"/>
      <c r="J838" s="104"/>
      <c r="K838" s="109"/>
      <c r="L838" s="51"/>
      <c r="M838" s="48"/>
      <c r="N838" s="51"/>
      <c r="O838" s="48"/>
      <c r="P838" s="51"/>
      <c r="Q838" s="69"/>
      <c r="R838" s="51"/>
      <c r="S838" s="69"/>
      <c r="T838" s="110"/>
      <c r="U838" s="107"/>
      <c r="V838" s="48"/>
      <c r="W838" s="52"/>
      <c r="X838" s="48"/>
      <c r="Y838" s="116"/>
      <c r="Z838" s="133"/>
      <c r="AA838" s="131"/>
      <c r="AB838" s="76"/>
      <c r="AC838" s="76"/>
      <c r="AD838" s="76"/>
      <c r="AE838" s="76"/>
      <c r="AF838" s="76"/>
      <c r="AG838" s="145"/>
      <c r="AH838"/>
      <c r="AI838" s="148">
        <f t="shared" si="444"/>
        <v>0</v>
      </c>
      <c r="AJ838" s="148">
        <f t="shared" si="445"/>
        <v>0</v>
      </c>
      <c r="AK838" s="148">
        <f t="shared" si="446"/>
        <v>0</v>
      </c>
      <c r="AL838" s="148">
        <f t="shared" si="447"/>
        <v>0</v>
      </c>
      <c r="AM838" s="148">
        <f t="shared" si="448"/>
        <v>0</v>
      </c>
      <c r="AN838" s="148">
        <f t="shared" si="449"/>
        <v>0</v>
      </c>
      <c r="AO838" s="150"/>
      <c r="AP838" s="149" t="e">
        <f t="shared" si="450"/>
        <v>#DIV/0!</v>
      </c>
      <c r="AQ838" s="149" t="e">
        <f t="shared" si="451"/>
        <v>#DIV/0!</v>
      </c>
      <c r="AR838" s="149" t="e">
        <f t="shared" si="452"/>
        <v>#DIV/0!</v>
      </c>
      <c r="AS838" s="149" t="e">
        <f t="shared" si="453"/>
        <v>#DIV/0!</v>
      </c>
      <c r="AT838" s="149" t="e">
        <f t="shared" si="454"/>
        <v>#DIV/0!</v>
      </c>
      <c r="AU838" s="148">
        <f t="shared" si="455"/>
        <v>0</v>
      </c>
      <c r="AV838" s="149" t="e">
        <f t="shared" si="456"/>
        <v>#DIV/0!</v>
      </c>
      <c r="AW838" s="149" t="e">
        <f t="shared" si="457"/>
        <v>#DIV/0!</v>
      </c>
      <c r="AX838" s="149" t="e">
        <f t="shared" si="458"/>
        <v>#DIV/0!</v>
      </c>
      <c r="AY838" s="149" t="e">
        <f t="shared" si="459"/>
        <v>#DIV/0!</v>
      </c>
      <c r="AZ838" s="149" t="e">
        <f t="shared" si="460"/>
        <v>#DIV/0!</v>
      </c>
      <c r="BA838" s="148">
        <f t="shared" si="461"/>
        <v>0</v>
      </c>
      <c r="BB838" s="149" t="e">
        <f t="shared" si="462"/>
        <v>#DIV/0!</v>
      </c>
      <c r="BC838" s="149" t="e">
        <f t="shared" si="463"/>
        <v>#DIV/0!</v>
      </c>
      <c r="BD838" s="149" t="e">
        <f t="shared" si="464"/>
        <v>#DIV/0!</v>
      </c>
      <c r="BE838" s="149" t="e">
        <f t="shared" si="465"/>
        <v>#DIV/0!</v>
      </c>
      <c r="BF838" s="149" t="e">
        <f t="shared" si="466"/>
        <v>#DIV/0!</v>
      </c>
      <c r="BG838" s="148">
        <f t="shared" si="467"/>
        <v>0</v>
      </c>
      <c r="BH838" s="149" t="e">
        <f t="shared" si="468"/>
        <v>#DIV/0!</v>
      </c>
      <c r="BI838" s="149" t="e">
        <f t="shared" si="469"/>
        <v>#DIV/0!</v>
      </c>
      <c r="BJ838" s="149" t="e">
        <f t="shared" si="470"/>
        <v>#DIV/0!</v>
      </c>
      <c r="BK838" s="149" t="e">
        <f t="shared" si="471"/>
        <v>#DIV/0!</v>
      </c>
      <c r="BL838" s="149" t="e">
        <f t="shared" si="472"/>
        <v>#DIV/0!</v>
      </c>
      <c r="BM838" s="148">
        <f t="shared" si="473"/>
        <v>0</v>
      </c>
      <c r="BN838" s="149" t="e">
        <f t="shared" si="474"/>
        <v>#DIV/0!</v>
      </c>
      <c r="BO838" s="149" t="e">
        <f t="shared" si="475"/>
        <v>#DIV/0!</v>
      </c>
      <c r="BP838" s="149" t="e">
        <f t="shared" si="476"/>
        <v>#DIV/0!</v>
      </c>
      <c r="BQ838" s="149" t="e">
        <f t="shared" si="477"/>
        <v>#DIV/0!</v>
      </c>
      <c r="BR838" s="149" t="e">
        <f t="shared" si="478"/>
        <v>#DIV/0!</v>
      </c>
      <c r="BS838" s="148">
        <f t="shared" si="479"/>
        <v>0</v>
      </c>
      <c r="BT838" s="150"/>
      <c r="BU838" s="150" t="e">
        <f>VLOOKUP(I838,Lists!$D$2:$D$19,1,FALSE)</f>
        <v>#N/A</v>
      </c>
      <c r="BV838" s="150" t="e">
        <f>VLOOKUP($I838,Blends!$B$2:$B$115,1,FALSE)</f>
        <v>#N/A</v>
      </c>
      <c r="BW838" s="150"/>
      <c r="BX838" s="151">
        <f>ROUND(IF($I838="Other HFC Blend",(AA838*$L838*SUMIF(Lists!$E$2:$E$133,'Quarterly Information'!$K838,Exchange_Value)+AA838*$N838*SUMIF(Lists!$E$2:$E$133,'Quarterly Information'!$M838,Exchange_Value)+AA838*$P838*SUMIF(Lists!$E$2:$E$133,'Quarterly Information'!$O838,Exchange_Value)+AA838*$R838*SUMIF(Lists!$E$2:$E$133,'Quarterly Information'!$Q838,Exchange_Value)+AA838*$T838*SUMIF(Lists!$E$2:$E$133,'Quarterly Information'!$S838,Exchange_Value))/1000,AA838*SUMIF(Lists!$E$2:$E$133,$I838,Exchange_Value)/1000),1)</f>
        <v>0</v>
      </c>
      <c r="BY838" s="151">
        <f>ROUND(IF($I838="Other HFC Blend",(AB838*$L838*SUMIF(Lists!$E$2:$E$133,'Quarterly Information'!$K838,Exchange_Value)+AB838*$N838*SUMIF(Lists!$E$2:$E$133,'Quarterly Information'!$M838,Exchange_Value)+AB838*$P838*SUMIF(Lists!$E$2:$E$133,'Quarterly Information'!$O838,Exchange_Value)+AB838*$R838*SUMIF(Lists!$E$2:$E$133,'Quarterly Information'!$Q838,Exchange_Value)+AB838*$T838*SUMIF(Lists!$E$2:$E$133,'Quarterly Information'!$S838,Exchange_Value))/1000,AB838*SUMIF(Lists!$E$2:$E$133,$I838,Exchange_Value)/1000),1)</f>
        <v>0</v>
      </c>
      <c r="BZ838" s="151">
        <f>ROUND(IF($I838="Other HFC Blend",(AC838*$L838*SUMIF(Lists!$E$2:$E$133,'Quarterly Information'!$K838,Exchange_Value)+AC838*$N838*SUMIF(Lists!$E$2:$E$133,'Quarterly Information'!$M838,Exchange_Value)+AC838*$P838*SUMIF(Lists!$E$2:$E$133,'Quarterly Information'!$O838,Exchange_Value)+AC838*$R838*SUMIF(Lists!$E$2:$E$133,'Quarterly Information'!$Q838,Exchange_Value)+AC838*$T838*SUMIF(Lists!$E$2:$E$133,'Quarterly Information'!$S838,Exchange_Value))/1000,AC838*SUMIF(Lists!$E$2:$E$133,$I838,Exchange_Value)/1000),1)</f>
        <v>0</v>
      </c>
      <c r="CA838" s="151">
        <f>ROUND(IF($I838="Other HFC Blend",(AD838*$L838*SUMIF(Lists!$E$2:$E$133,'Quarterly Information'!$K838,Exchange_Value)+AD838*$N838*SUMIF(Lists!$E$2:$E$133,'Quarterly Information'!$M838,Exchange_Value)+AD838*$P838*SUMIF(Lists!$E$2:$E$133,'Quarterly Information'!$O838,Exchange_Value)+AD838*$R838*SUMIF(Lists!$E$2:$E$133,'Quarterly Information'!$Q838,Exchange_Value)+AD838*$T838*SUMIF(Lists!$E$2:$E$133,'Quarterly Information'!$S838,Exchange_Value))/1000,AD838*SUMIF(Lists!$E$2:$E$133,$I838,Exchange_Value)/1000),1)</f>
        <v>0</v>
      </c>
      <c r="CB838" s="151">
        <f>ROUND(IF($I838="Other HFC Blend",(AE838*$L838*SUMIF(Lists!$E$2:$E$133,'Quarterly Information'!$K838,Exchange_Value)+AE838*$N838*SUMIF(Lists!$E$2:$E$133,'Quarterly Information'!$M838,Exchange_Value)+AE838*$P838*SUMIF(Lists!$E$2:$E$133,'Quarterly Information'!$O838,Exchange_Value)+AE838*$R838*SUMIF(Lists!$E$2:$E$133,'Quarterly Information'!$Q838,Exchange_Value)+AE838*$T838*SUMIF(Lists!$E$2:$E$133,'Quarterly Information'!$S838,Exchange_Value))/1000,AE838*SUMIF(Lists!$E$2:$E$133,$I838,Exchange_Value)/1000),1)</f>
        <v>0</v>
      </c>
      <c r="CC838" s="151">
        <f>ROUND(IF($I838="Other HFC Blend",(AF838*$L838*SUMIF(Lists!$E$2:$E$133,'Quarterly Information'!$K838,Exchange_Value)+AF838*$N838*SUMIF(Lists!$E$2:$E$133,'Quarterly Information'!$M838,Exchange_Value)+AF838*$P838*SUMIF(Lists!$E$2:$E$133,'Quarterly Information'!$O838,Exchange_Value)+AF838*$R838*SUMIF(Lists!$E$2:$E$133,'Quarterly Information'!$Q838,Exchange_Value)+AF838*$T838*SUMIF(Lists!$E$2:$E$133,'Quarterly Information'!$S838,Exchange_Value))/1000,AF838*SUMIF(Lists!$E$2:$E$133,$I838,Exchange_Value)/1000),1)</f>
        <v>0</v>
      </c>
    </row>
    <row r="839" spans="1:81" ht="14.1">
      <c r="A839" s="18">
        <v>797</v>
      </c>
      <c r="B839" s="46" t="str">
        <f t="shared" si="480"/>
        <v/>
      </c>
      <c r="C839" s="72"/>
      <c r="D839" s="47"/>
      <c r="E839" s="81"/>
      <c r="F839" s="48"/>
      <c r="G839" s="49"/>
      <c r="H839" s="50"/>
      <c r="I839" s="48"/>
      <c r="J839" s="104"/>
      <c r="K839" s="109"/>
      <c r="L839" s="51"/>
      <c r="M839" s="48"/>
      <c r="N839" s="51"/>
      <c r="O839" s="48"/>
      <c r="P839" s="51"/>
      <c r="Q839" s="69"/>
      <c r="R839" s="51"/>
      <c r="S839" s="69"/>
      <c r="T839" s="110"/>
      <c r="U839" s="107"/>
      <c r="V839" s="48"/>
      <c r="W839" s="52"/>
      <c r="X839" s="48"/>
      <c r="Y839" s="116"/>
      <c r="Z839" s="133"/>
      <c r="AA839" s="131"/>
      <c r="AB839" s="76"/>
      <c r="AC839" s="76"/>
      <c r="AD839" s="76"/>
      <c r="AE839" s="76"/>
      <c r="AF839" s="76"/>
      <c r="AG839" s="145"/>
      <c r="AH839"/>
      <c r="AI839" s="148">
        <f t="shared" si="444"/>
        <v>0</v>
      </c>
      <c r="AJ839" s="148">
        <f t="shared" si="445"/>
        <v>0</v>
      </c>
      <c r="AK839" s="148">
        <f t="shared" si="446"/>
        <v>0</v>
      </c>
      <c r="AL839" s="148">
        <f t="shared" si="447"/>
        <v>0</v>
      </c>
      <c r="AM839" s="148">
        <f t="shared" si="448"/>
        <v>0</v>
      </c>
      <c r="AN839" s="148">
        <f t="shared" si="449"/>
        <v>0</v>
      </c>
      <c r="AO839" s="150"/>
      <c r="AP839" s="149" t="e">
        <f t="shared" si="450"/>
        <v>#DIV/0!</v>
      </c>
      <c r="AQ839" s="149" t="e">
        <f t="shared" si="451"/>
        <v>#DIV/0!</v>
      </c>
      <c r="AR839" s="149" t="e">
        <f t="shared" si="452"/>
        <v>#DIV/0!</v>
      </c>
      <c r="AS839" s="149" t="e">
        <f t="shared" si="453"/>
        <v>#DIV/0!</v>
      </c>
      <c r="AT839" s="149" t="e">
        <f t="shared" si="454"/>
        <v>#DIV/0!</v>
      </c>
      <c r="AU839" s="148">
        <f t="shared" si="455"/>
        <v>0</v>
      </c>
      <c r="AV839" s="149" t="e">
        <f t="shared" si="456"/>
        <v>#DIV/0!</v>
      </c>
      <c r="AW839" s="149" t="e">
        <f t="shared" si="457"/>
        <v>#DIV/0!</v>
      </c>
      <c r="AX839" s="149" t="e">
        <f t="shared" si="458"/>
        <v>#DIV/0!</v>
      </c>
      <c r="AY839" s="149" t="e">
        <f t="shared" si="459"/>
        <v>#DIV/0!</v>
      </c>
      <c r="AZ839" s="149" t="e">
        <f t="shared" si="460"/>
        <v>#DIV/0!</v>
      </c>
      <c r="BA839" s="148">
        <f t="shared" si="461"/>
        <v>0</v>
      </c>
      <c r="BB839" s="149" t="e">
        <f t="shared" si="462"/>
        <v>#DIV/0!</v>
      </c>
      <c r="BC839" s="149" t="e">
        <f t="shared" si="463"/>
        <v>#DIV/0!</v>
      </c>
      <c r="BD839" s="149" t="e">
        <f t="shared" si="464"/>
        <v>#DIV/0!</v>
      </c>
      <c r="BE839" s="149" t="e">
        <f t="shared" si="465"/>
        <v>#DIV/0!</v>
      </c>
      <c r="BF839" s="149" t="e">
        <f t="shared" si="466"/>
        <v>#DIV/0!</v>
      </c>
      <c r="BG839" s="148">
        <f t="shared" si="467"/>
        <v>0</v>
      </c>
      <c r="BH839" s="149" t="e">
        <f t="shared" si="468"/>
        <v>#DIV/0!</v>
      </c>
      <c r="BI839" s="149" t="e">
        <f t="shared" si="469"/>
        <v>#DIV/0!</v>
      </c>
      <c r="BJ839" s="149" t="e">
        <f t="shared" si="470"/>
        <v>#DIV/0!</v>
      </c>
      <c r="BK839" s="149" t="e">
        <f t="shared" si="471"/>
        <v>#DIV/0!</v>
      </c>
      <c r="BL839" s="149" t="e">
        <f t="shared" si="472"/>
        <v>#DIV/0!</v>
      </c>
      <c r="BM839" s="148">
        <f t="shared" si="473"/>
        <v>0</v>
      </c>
      <c r="BN839" s="149" t="e">
        <f t="shared" si="474"/>
        <v>#DIV/0!</v>
      </c>
      <c r="BO839" s="149" t="e">
        <f t="shared" si="475"/>
        <v>#DIV/0!</v>
      </c>
      <c r="BP839" s="149" t="e">
        <f t="shared" si="476"/>
        <v>#DIV/0!</v>
      </c>
      <c r="BQ839" s="149" t="e">
        <f t="shared" si="477"/>
        <v>#DIV/0!</v>
      </c>
      <c r="BR839" s="149" t="e">
        <f t="shared" si="478"/>
        <v>#DIV/0!</v>
      </c>
      <c r="BS839" s="148">
        <f t="shared" si="479"/>
        <v>0</v>
      </c>
      <c r="BT839" s="150"/>
      <c r="BU839" s="150" t="e">
        <f>VLOOKUP(I839,Lists!$D$2:$D$19,1,FALSE)</f>
        <v>#N/A</v>
      </c>
      <c r="BV839" s="150" t="e">
        <f>VLOOKUP($I839,Blends!$B$2:$B$115,1,FALSE)</f>
        <v>#N/A</v>
      </c>
      <c r="BW839" s="150"/>
      <c r="BX839" s="151">
        <f>ROUND(IF($I839="Other HFC Blend",(AA839*$L839*SUMIF(Lists!$E$2:$E$133,'Quarterly Information'!$K839,Exchange_Value)+AA839*$N839*SUMIF(Lists!$E$2:$E$133,'Quarterly Information'!$M839,Exchange_Value)+AA839*$P839*SUMIF(Lists!$E$2:$E$133,'Quarterly Information'!$O839,Exchange_Value)+AA839*$R839*SUMIF(Lists!$E$2:$E$133,'Quarterly Information'!$Q839,Exchange_Value)+AA839*$T839*SUMIF(Lists!$E$2:$E$133,'Quarterly Information'!$S839,Exchange_Value))/1000,AA839*SUMIF(Lists!$E$2:$E$133,$I839,Exchange_Value)/1000),1)</f>
        <v>0</v>
      </c>
      <c r="BY839" s="151">
        <f>ROUND(IF($I839="Other HFC Blend",(AB839*$L839*SUMIF(Lists!$E$2:$E$133,'Quarterly Information'!$K839,Exchange_Value)+AB839*$N839*SUMIF(Lists!$E$2:$E$133,'Quarterly Information'!$M839,Exchange_Value)+AB839*$P839*SUMIF(Lists!$E$2:$E$133,'Quarterly Information'!$O839,Exchange_Value)+AB839*$R839*SUMIF(Lists!$E$2:$E$133,'Quarterly Information'!$Q839,Exchange_Value)+AB839*$T839*SUMIF(Lists!$E$2:$E$133,'Quarterly Information'!$S839,Exchange_Value))/1000,AB839*SUMIF(Lists!$E$2:$E$133,$I839,Exchange_Value)/1000),1)</f>
        <v>0</v>
      </c>
      <c r="BZ839" s="151">
        <f>ROUND(IF($I839="Other HFC Blend",(AC839*$L839*SUMIF(Lists!$E$2:$E$133,'Quarterly Information'!$K839,Exchange_Value)+AC839*$N839*SUMIF(Lists!$E$2:$E$133,'Quarterly Information'!$M839,Exchange_Value)+AC839*$P839*SUMIF(Lists!$E$2:$E$133,'Quarterly Information'!$O839,Exchange_Value)+AC839*$R839*SUMIF(Lists!$E$2:$E$133,'Quarterly Information'!$Q839,Exchange_Value)+AC839*$T839*SUMIF(Lists!$E$2:$E$133,'Quarterly Information'!$S839,Exchange_Value))/1000,AC839*SUMIF(Lists!$E$2:$E$133,$I839,Exchange_Value)/1000),1)</f>
        <v>0</v>
      </c>
      <c r="CA839" s="151">
        <f>ROUND(IF($I839="Other HFC Blend",(AD839*$L839*SUMIF(Lists!$E$2:$E$133,'Quarterly Information'!$K839,Exchange_Value)+AD839*$N839*SUMIF(Lists!$E$2:$E$133,'Quarterly Information'!$M839,Exchange_Value)+AD839*$P839*SUMIF(Lists!$E$2:$E$133,'Quarterly Information'!$O839,Exchange_Value)+AD839*$R839*SUMIF(Lists!$E$2:$E$133,'Quarterly Information'!$Q839,Exchange_Value)+AD839*$T839*SUMIF(Lists!$E$2:$E$133,'Quarterly Information'!$S839,Exchange_Value))/1000,AD839*SUMIF(Lists!$E$2:$E$133,$I839,Exchange_Value)/1000),1)</f>
        <v>0</v>
      </c>
      <c r="CB839" s="151">
        <f>ROUND(IF($I839="Other HFC Blend",(AE839*$L839*SUMIF(Lists!$E$2:$E$133,'Quarterly Information'!$K839,Exchange_Value)+AE839*$N839*SUMIF(Lists!$E$2:$E$133,'Quarterly Information'!$M839,Exchange_Value)+AE839*$P839*SUMIF(Lists!$E$2:$E$133,'Quarterly Information'!$O839,Exchange_Value)+AE839*$R839*SUMIF(Lists!$E$2:$E$133,'Quarterly Information'!$Q839,Exchange_Value)+AE839*$T839*SUMIF(Lists!$E$2:$E$133,'Quarterly Information'!$S839,Exchange_Value))/1000,AE839*SUMIF(Lists!$E$2:$E$133,$I839,Exchange_Value)/1000),1)</f>
        <v>0</v>
      </c>
      <c r="CC839" s="151">
        <f>ROUND(IF($I839="Other HFC Blend",(AF839*$L839*SUMIF(Lists!$E$2:$E$133,'Quarterly Information'!$K839,Exchange_Value)+AF839*$N839*SUMIF(Lists!$E$2:$E$133,'Quarterly Information'!$M839,Exchange_Value)+AF839*$P839*SUMIF(Lists!$E$2:$E$133,'Quarterly Information'!$O839,Exchange_Value)+AF839*$R839*SUMIF(Lists!$E$2:$E$133,'Quarterly Information'!$Q839,Exchange_Value)+AF839*$T839*SUMIF(Lists!$E$2:$E$133,'Quarterly Information'!$S839,Exchange_Value))/1000,AF839*SUMIF(Lists!$E$2:$E$133,$I839,Exchange_Value)/1000),1)</f>
        <v>0</v>
      </c>
    </row>
    <row r="840" spans="1:81" ht="14.1">
      <c r="A840" s="18">
        <v>798</v>
      </c>
      <c r="B840" s="46" t="str">
        <f t="shared" si="480"/>
        <v/>
      </c>
      <c r="C840" s="72"/>
      <c r="D840" s="47"/>
      <c r="E840" s="81"/>
      <c r="F840" s="48"/>
      <c r="G840" s="49"/>
      <c r="H840" s="50"/>
      <c r="I840" s="48"/>
      <c r="J840" s="104"/>
      <c r="K840" s="109"/>
      <c r="L840" s="51"/>
      <c r="M840" s="48"/>
      <c r="N840" s="51"/>
      <c r="O840" s="48"/>
      <c r="P840" s="51"/>
      <c r="Q840" s="69"/>
      <c r="R840" s="51"/>
      <c r="S840" s="69"/>
      <c r="T840" s="110"/>
      <c r="U840" s="107"/>
      <c r="V840" s="48"/>
      <c r="W840" s="52"/>
      <c r="X840" s="48"/>
      <c r="Y840" s="116"/>
      <c r="Z840" s="133"/>
      <c r="AA840" s="131"/>
      <c r="AB840" s="76"/>
      <c r="AC840" s="76"/>
      <c r="AD840" s="76"/>
      <c r="AE840" s="76"/>
      <c r="AF840" s="76"/>
      <c r="AG840" s="145"/>
      <c r="AH840"/>
      <c r="AI840" s="148">
        <f t="shared" si="444"/>
        <v>0</v>
      </c>
      <c r="AJ840" s="148">
        <f t="shared" si="445"/>
        <v>0</v>
      </c>
      <c r="AK840" s="148">
        <f t="shared" si="446"/>
        <v>0</v>
      </c>
      <c r="AL840" s="148">
        <f t="shared" si="447"/>
        <v>0</v>
      </c>
      <c r="AM840" s="148">
        <f t="shared" si="448"/>
        <v>0</v>
      </c>
      <c r="AN840" s="148">
        <f t="shared" si="449"/>
        <v>0</v>
      </c>
      <c r="AO840" s="150"/>
      <c r="AP840" s="149" t="e">
        <f t="shared" si="450"/>
        <v>#DIV/0!</v>
      </c>
      <c r="AQ840" s="149" t="e">
        <f t="shared" si="451"/>
        <v>#DIV/0!</v>
      </c>
      <c r="AR840" s="149" t="e">
        <f t="shared" si="452"/>
        <v>#DIV/0!</v>
      </c>
      <c r="AS840" s="149" t="e">
        <f t="shared" si="453"/>
        <v>#DIV/0!</v>
      </c>
      <c r="AT840" s="149" t="e">
        <f t="shared" si="454"/>
        <v>#DIV/0!</v>
      </c>
      <c r="AU840" s="148">
        <f t="shared" si="455"/>
        <v>0</v>
      </c>
      <c r="AV840" s="149" t="e">
        <f t="shared" si="456"/>
        <v>#DIV/0!</v>
      </c>
      <c r="AW840" s="149" t="e">
        <f t="shared" si="457"/>
        <v>#DIV/0!</v>
      </c>
      <c r="AX840" s="149" t="e">
        <f t="shared" si="458"/>
        <v>#DIV/0!</v>
      </c>
      <c r="AY840" s="149" t="e">
        <f t="shared" si="459"/>
        <v>#DIV/0!</v>
      </c>
      <c r="AZ840" s="149" t="e">
        <f t="shared" si="460"/>
        <v>#DIV/0!</v>
      </c>
      <c r="BA840" s="148">
        <f t="shared" si="461"/>
        <v>0</v>
      </c>
      <c r="BB840" s="149" t="e">
        <f t="shared" si="462"/>
        <v>#DIV/0!</v>
      </c>
      <c r="BC840" s="149" t="e">
        <f t="shared" si="463"/>
        <v>#DIV/0!</v>
      </c>
      <c r="BD840" s="149" t="e">
        <f t="shared" si="464"/>
        <v>#DIV/0!</v>
      </c>
      <c r="BE840" s="149" t="e">
        <f t="shared" si="465"/>
        <v>#DIV/0!</v>
      </c>
      <c r="BF840" s="149" t="e">
        <f t="shared" si="466"/>
        <v>#DIV/0!</v>
      </c>
      <c r="BG840" s="148">
        <f t="shared" si="467"/>
        <v>0</v>
      </c>
      <c r="BH840" s="149" t="e">
        <f t="shared" si="468"/>
        <v>#DIV/0!</v>
      </c>
      <c r="BI840" s="149" t="e">
        <f t="shared" si="469"/>
        <v>#DIV/0!</v>
      </c>
      <c r="BJ840" s="149" t="e">
        <f t="shared" si="470"/>
        <v>#DIV/0!</v>
      </c>
      <c r="BK840" s="149" t="e">
        <f t="shared" si="471"/>
        <v>#DIV/0!</v>
      </c>
      <c r="BL840" s="149" t="e">
        <f t="shared" si="472"/>
        <v>#DIV/0!</v>
      </c>
      <c r="BM840" s="148">
        <f t="shared" si="473"/>
        <v>0</v>
      </c>
      <c r="BN840" s="149" t="e">
        <f t="shared" si="474"/>
        <v>#DIV/0!</v>
      </c>
      <c r="BO840" s="149" t="e">
        <f t="shared" si="475"/>
        <v>#DIV/0!</v>
      </c>
      <c r="BP840" s="149" t="e">
        <f t="shared" si="476"/>
        <v>#DIV/0!</v>
      </c>
      <c r="BQ840" s="149" t="e">
        <f t="shared" si="477"/>
        <v>#DIV/0!</v>
      </c>
      <c r="BR840" s="149" t="e">
        <f t="shared" si="478"/>
        <v>#DIV/0!</v>
      </c>
      <c r="BS840" s="148">
        <f t="shared" si="479"/>
        <v>0</v>
      </c>
      <c r="BT840" s="150"/>
      <c r="BU840" s="150" t="e">
        <f>VLOOKUP(I840,Lists!$D$2:$D$19,1,FALSE)</f>
        <v>#N/A</v>
      </c>
      <c r="BV840" s="150" t="e">
        <f>VLOOKUP($I840,Blends!$B$2:$B$115,1,FALSE)</f>
        <v>#N/A</v>
      </c>
      <c r="BW840" s="150"/>
      <c r="BX840" s="151">
        <f>ROUND(IF($I840="Other HFC Blend",(AA840*$L840*SUMIF(Lists!$E$2:$E$133,'Quarterly Information'!$K840,Exchange_Value)+AA840*$N840*SUMIF(Lists!$E$2:$E$133,'Quarterly Information'!$M840,Exchange_Value)+AA840*$P840*SUMIF(Lists!$E$2:$E$133,'Quarterly Information'!$O840,Exchange_Value)+AA840*$R840*SUMIF(Lists!$E$2:$E$133,'Quarterly Information'!$Q840,Exchange_Value)+AA840*$T840*SUMIF(Lists!$E$2:$E$133,'Quarterly Information'!$S840,Exchange_Value))/1000,AA840*SUMIF(Lists!$E$2:$E$133,$I840,Exchange_Value)/1000),1)</f>
        <v>0</v>
      </c>
      <c r="BY840" s="151">
        <f>ROUND(IF($I840="Other HFC Blend",(AB840*$L840*SUMIF(Lists!$E$2:$E$133,'Quarterly Information'!$K840,Exchange_Value)+AB840*$N840*SUMIF(Lists!$E$2:$E$133,'Quarterly Information'!$M840,Exchange_Value)+AB840*$P840*SUMIF(Lists!$E$2:$E$133,'Quarterly Information'!$O840,Exchange_Value)+AB840*$R840*SUMIF(Lists!$E$2:$E$133,'Quarterly Information'!$Q840,Exchange_Value)+AB840*$T840*SUMIF(Lists!$E$2:$E$133,'Quarterly Information'!$S840,Exchange_Value))/1000,AB840*SUMIF(Lists!$E$2:$E$133,$I840,Exchange_Value)/1000),1)</f>
        <v>0</v>
      </c>
      <c r="BZ840" s="151">
        <f>ROUND(IF($I840="Other HFC Blend",(AC840*$L840*SUMIF(Lists!$E$2:$E$133,'Quarterly Information'!$K840,Exchange_Value)+AC840*$N840*SUMIF(Lists!$E$2:$E$133,'Quarterly Information'!$M840,Exchange_Value)+AC840*$P840*SUMIF(Lists!$E$2:$E$133,'Quarterly Information'!$O840,Exchange_Value)+AC840*$R840*SUMIF(Lists!$E$2:$E$133,'Quarterly Information'!$Q840,Exchange_Value)+AC840*$T840*SUMIF(Lists!$E$2:$E$133,'Quarterly Information'!$S840,Exchange_Value))/1000,AC840*SUMIF(Lists!$E$2:$E$133,$I840,Exchange_Value)/1000),1)</f>
        <v>0</v>
      </c>
      <c r="CA840" s="151">
        <f>ROUND(IF($I840="Other HFC Blend",(AD840*$L840*SUMIF(Lists!$E$2:$E$133,'Quarterly Information'!$K840,Exchange_Value)+AD840*$N840*SUMIF(Lists!$E$2:$E$133,'Quarterly Information'!$M840,Exchange_Value)+AD840*$P840*SUMIF(Lists!$E$2:$E$133,'Quarterly Information'!$O840,Exchange_Value)+AD840*$R840*SUMIF(Lists!$E$2:$E$133,'Quarterly Information'!$Q840,Exchange_Value)+AD840*$T840*SUMIF(Lists!$E$2:$E$133,'Quarterly Information'!$S840,Exchange_Value))/1000,AD840*SUMIF(Lists!$E$2:$E$133,$I840,Exchange_Value)/1000),1)</f>
        <v>0</v>
      </c>
      <c r="CB840" s="151">
        <f>ROUND(IF($I840="Other HFC Blend",(AE840*$L840*SUMIF(Lists!$E$2:$E$133,'Quarterly Information'!$K840,Exchange_Value)+AE840*$N840*SUMIF(Lists!$E$2:$E$133,'Quarterly Information'!$M840,Exchange_Value)+AE840*$P840*SUMIF(Lists!$E$2:$E$133,'Quarterly Information'!$O840,Exchange_Value)+AE840*$R840*SUMIF(Lists!$E$2:$E$133,'Quarterly Information'!$Q840,Exchange_Value)+AE840*$T840*SUMIF(Lists!$E$2:$E$133,'Quarterly Information'!$S840,Exchange_Value))/1000,AE840*SUMIF(Lists!$E$2:$E$133,$I840,Exchange_Value)/1000),1)</f>
        <v>0</v>
      </c>
      <c r="CC840" s="151">
        <f>ROUND(IF($I840="Other HFC Blend",(AF840*$L840*SUMIF(Lists!$E$2:$E$133,'Quarterly Information'!$K840,Exchange_Value)+AF840*$N840*SUMIF(Lists!$E$2:$E$133,'Quarterly Information'!$M840,Exchange_Value)+AF840*$P840*SUMIF(Lists!$E$2:$E$133,'Quarterly Information'!$O840,Exchange_Value)+AF840*$R840*SUMIF(Lists!$E$2:$E$133,'Quarterly Information'!$Q840,Exchange_Value)+AF840*$T840*SUMIF(Lists!$E$2:$E$133,'Quarterly Information'!$S840,Exchange_Value))/1000,AF840*SUMIF(Lists!$E$2:$E$133,$I840,Exchange_Value)/1000),1)</f>
        <v>0</v>
      </c>
    </row>
    <row r="841" spans="1:81" ht="14.1">
      <c r="A841" s="18">
        <v>799</v>
      </c>
      <c r="B841" s="46" t="str">
        <f t="shared" si="480"/>
        <v/>
      </c>
      <c r="C841" s="72"/>
      <c r="D841" s="47"/>
      <c r="E841" s="81"/>
      <c r="F841" s="48"/>
      <c r="G841" s="49"/>
      <c r="H841" s="50"/>
      <c r="I841" s="48"/>
      <c r="J841" s="104"/>
      <c r="K841" s="109"/>
      <c r="L841" s="51"/>
      <c r="M841" s="48"/>
      <c r="N841" s="51"/>
      <c r="O841" s="48"/>
      <c r="P841" s="51"/>
      <c r="Q841" s="69"/>
      <c r="R841" s="51"/>
      <c r="S841" s="69"/>
      <c r="T841" s="110"/>
      <c r="U841" s="107"/>
      <c r="V841" s="48"/>
      <c r="W841" s="52"/>
      <c r="X841" s="48"/>
      <c r="Y841" s="116"/>
      <c r="Z841" s="133"/>
      <c r="AA841" s="131"/>
      <c r="AB841" s="76"/>
      <c r="AC841" s="76"/>
      <c r="AD841" s="76"/>
      <c r="AE841" s="76"/>
      <c r="AF841" s="76"/>
      <c r="AG841" s="145"/>
      <c r="AH841"/>
      <c r="AI841" s="148">
        <f t="shared" si="444"/>
        <v>0</v>
      </c>
      <c r="AJ841" s="148">
        <f t="shared" si="445"/>
        <v>0</v>
      </c>
      <c r="AK841" s="148">
        <f t="shared" si="446"/>
        <v>0</v>
      </c>
      <c r="AL841" s="148">
        <f t="shared" si="447"/>
        <v>0</v>
      </c>
      <c r="AM841" s="148">
        <f t="shared" si="448"/>
        <v>0</v>
      </c>
      <c r="AN841" s="148">
        <f t="shared" si="449"/>
        <v>0</v>
      </c>
      <c r="AO841" s="150"/>
      <c r="AP841" s="149" t="e">
        <f t="shared" si="450"/>
        <v>#DIV/0!</v>
      </c>
      <c r="AQ841" s="149" t="e">
        <f t="shared" si="451"/>
        <v>#DIV/0!</v>
      </c>
      <c r="AR841" s="149" t="e">
        <f t="shared" si="452"/>
        <v>#DIV/0!</v>
      </c>
      <c r="AS841" s="149" t="e">
        <f t="shared" si="453"/>
        <v>#DIV/0!</v>
      </c>
      <c r="AT841" s="149" t="e">
        <f t="shared" si="454"/>
        <v>#DIV/0!</v>
      </c>
      <c r="AU841" s="148">
        <f t="shared" si="455"/>
        <v>0</v>
      </c>
      <c r="AV841" s="149" t="e">
        <f t="shared" si="456"/>
        <v>#DIV/0!</v>
      </c>
      <c r="AW841" s="149" t="e">
        <f t="shared" si="457"/>
        <v>#DIV/0!</v>
      </c>
      <c r="AX841" s="149" t="e">
        <f t="shared" si="458"/>
        <v>#DIV/0!</v>
      </c>
      <c r="AY841" s="149" t="e">
        <f t="shared" si="459"/>
        <v>#DIV/0!</v>
      </c>
      <c r="AZ841" s="149" t="e">
        <f t="shared" si="460"/>
        <v>#DIV/0!</v>
      </c>
      <c r="BA841" s="148">
        <f t="shared" si="461"/>
        <v>0</v>
      </c>
      <c r="BB841" s="149" t="e">
        <f t="shared" si="462"/>
        <v>#DIV/0!</v>
      </c>
      <c r="BC841" s="149" t="e">
        <f t="shared" si="463"/>
        <v>#DIV/0!</v>
      </c>
      <c r="BD841" s="149" t="e">
        <f t="shared" si="464"/>
        <v>#DIV/0!</v>
      </c>
      <c r="BE841" s="149" t="e">
        <f t="shared" si="465"/>
        <v>#DIV/0!</v>
      </c>
      <c r="BF841" s="149" t="e">
        <f t="shared" si="466"/>
        <v>#DIV/0!</v>
      </c>
      <c r="BG841" s="148">
        <f t="shared" si="467"/>
        <v>0</v>
      </c>
      <c r="BH841" s="149" t="e">
        <f t="shared" si="468"/>
        <v>#DIV/0!</v>
      </c>
      <c r="BI841" s="149" t="e">
        <f t="shared" si="469"/>
        <v>#DIV/0!</v>
      </c>
      <c r="BJ841" s="149" t="e">
        <f t="shared" si="470"/>
        <v>#DIV/0!</v>
      </c>
      <c r="BK841" s="149" t="e">
        <f t="shared" si="471"/>
        <v>#DIV/0!</v>
      </c>
      <c r="BL841" s="149" t="e">
        <f t="shared" si="472"/>
        <v>#DIV/0!</v>
      </c>
      <c r="BM841" s="148">
        <f t="shared" si="473"/>
        <v>0</v>
      </c>
      <c r="BN841" s="149" t="e">
        <f t="shared" si="474"/>
        <v>#DIV/0!</v>
      </c>
      <c r="BO841" s="149" t="e">
        <f t="shared" si="475"/>
        <v>#DIV/0!</v>
      </c>
      <c r="BP841" s="149" t="e">
        <f t="shared" si="476"/>
        <v>#DIV/0!</v>
      </c>
      <c r="BQ841" s="149" t="e">
        <f t="shared" si="477"/>
        <v>#DIV/0!</v>
      </c>
      <c r="BR841" s="149" t="e">
        <f t="shared" si="478"/>
        <v>#DIV/0!</v>
      </c>
      <c r="BS841" s="148">
        <f t="shared" si="479"/>
        <v>0</v>
      </c>
      <c r="BT841" s="150"/>
      <c r="BU841" s="150" t="e">
        <f>VLOOKUP(I841,Lists!$D$2:$D$19,1,FALSE)</f>
        <v>#N/A</v>
      </c>
      <c r="BV841" s="150" t="e">
        <f>VLOOKUP($I841,Blends!$B$2:$B$115,1,FALSE)</f>
        <v>#N/A</v>
      </c>
      <c r="BW841" s="150"/>
      <c r="BX841" s="151">
        <f>ROUND(IF($I841="Other HFC Blend",(AA841*$L841*SUMIF(Lists!$E$2:$E$133,'Quarterly Information'!$K841,Exchange_Value)+AA841*$N841*SUMIF(Lists!$E$2:$E$133,'Quarterly Information'!$M841,Exchange_Value)+AA841*$P841*SUMIF(Lists!$E$2:$E$133,'Quarterly Information'!$O841,Exchange_Value)+AA841*$R841*SUMIF(Lists!$E$2:$E$133,'Quarterly Information'!$Q841,Exchange_Value)+AA841*$T841*SUMIF(Lists!$E$2:$E$133,'Quarterly Information'!$S841,Exchange_Value))/1000,AA841*SUMIF(Lists!$E$2:$E$133,$I841,Exchange_Value)/1000),1)</f>
        <v>0</v>
      </c>
      <c r="BY841" s="151">
        <f>ROUND(IF($I841="Other HFC Blend",(AB841*$L841*SUMIF(Lists!$E$2:$E$133,'Quarterly Information'!$K841,Exchange_Value)+AB841*$N841*SUMIF(Lists!$E$2:$E$133,'Quarterly Information'!$M841,Exchange_Value)+AB841*$P841*SUMIF(Lists!$E$2:$E$133,'Quarterly Information'!$O841,Exchange_Value)+AB841*$R841*SUMIF(Lists!$E$2:$E$133,'Quarterly Information'!$Q841,Exchange_Value)+AB841*$T841*SUMIF(Lists!$E$2:$E$133,'Quarterly Information'!$S841,Exchange_Value))/1000,AB841*SUMIF(Lists!$E$2:$E$133,$I841,Exchange_Value)/1000),1)</f>
        <v>0</v>
      </c>
      <c r="BZ841" s="151">
        <f>ROUND(IF($I841="Other HFC Blend",(AC841*$L841*SUMIF(Lists!$E$2:$E$133,'Quarterly Information'!$K841,Exchange_Value)+AC841*$N841*SUMIF(Lists!$E$2:$E$133,'Quarterly Information'!$M841,Exchange_Value)+AC841*$P841*SUMIF(Lists!$E$2:$E$133,'Quarterly Information'!$O841,Exchange_Value)+AC841*$R841*SUMIF(Lists!$E$2:$E$133,'Quarterly Information'!$Q841,Exchange_Value)+AC841*$T841*SUMIF(Lists!$E$2:$E$133,'Quarterly Information'!$S841,Exchange_Value))/1000,AC841*SUMIF(Lists!$E$2:$E$133,$I841,Exchange_Value)/1000),1)</f>
        <v>0</v>
      </c>
      <c r="CA841" s="151">
        <f>ROUND(IF($I841="Other HFC Blend",(AD841*$L841*SUMIF(Lists!$E$2:$E$133,'Quarterly Information'!$K841,Exchange_Value)+AD841*$N841*SUMIF(Lists!$E$2:$E$133,'Quarterly Information'!$M841,Exchange_Value)+AD841*$P841*SUMIF(Lists!$E$2:$E$133,'Quarterly Information'!$O841,Exchange_Value)+AD841*$R841*SUMIF(Lists!$E$2:$E$133,'Quarterly Information'!$Q841,Exchange_Value)+AD841*$T841*SUMIF(Lists!$E$2:$E$133,'Quarterly Information'!$S841,Exchange_Value))/1000,AD841*SUMIF(Lists!$E$2:$E$133,$I841,Exchange_Value)/1000),1)</f>
        <v>0</v>
      </c>
      <c r="CB841" s="151">
        <f>ROUND(IF($I841="Other HFC Blend",(AE841*$L841*SUMIF(Lists!$E$2:$E$133,'Quarterly Information'!$K841,Exchange_Value)+AE841*$N841*SUMIF(Lists!$E$2:$E$133,'Quarterly Information'!$M841,Exchange_Value)+AE841*$P841*SUMIF(Lists!$E$2:$E$133,'Quarterly Information'!$O841,Exchange_Value)+AE841*$R841*SUMIF(Lists!$E$2:$E$133,'Quarterly Information'!$Q841,Exchange_Value)+AE841*$T841*SUMIF(Lists!$E$2:$E$133,'Quarterly Information'!$S841,Exchange_Value))/1000,AE841*SUMIF(Lists!$E$2:$E$133,$I841,Exchange_Value)/1000),1)</f>
        <v>0</v>
      </c>
      <c r="CC841" s="151">
        <f>ROUND(IF($I841="Other HFC Blend",(AF841*$L841*SUMIF(Lists!$E$2:$E$133,'Quarterly Information'!$K841,Exchange_Value)+AF841*$N841*SUMIF(Lists!$E$2:$E$133,'Quarterly Information'!$M841,Exchange_Value)+AF841*$P841*SUMIF(Lists!$E$2:$E$133,'Quarterly Information'!$O841,Exchange_Value)+AF841*$R841*SUMIF(Lists!$E$2:$E$133,'Quarterly Information'!$Q841,Exchange_Value)+AF841*$T841*SUMIF(Lists!$E$2:$E$133,'Quarterly Information'!$S841,Exchange_Value))/1000,AF841*SUMIF(Lists!$E$2:$E$133,$I841,Exchange_Value)/1000),1)</f>
        <v>0</v>
      </c>
    </row>
    <row r="842" spans="1:81" ht="14.1">
      <c r="A842" s="18">
        <v>800</v>
      </c>
      <c r="B842" s="46" t="str">
        <f t="shared" si="480"/>
        <v/>
      </c>
      <c r="C842" s="72"/>
      <c r="D842" s="47"/>
      <c r="E842" s="81"/>
      <c r="F842" s="48"/>
      <c r="G842" s="49"/>
      <c r="H842" s="50"/>
      <c r="I842" s="48"/>
      <c r="J842" s="104"/>
      <c r="K842" s="109"/>
      <c r="L842" s="51"/>
      <c r="M842" s="48"/>
      <c r="N842" s="51"/>
      <c r="O842" s="48"/>
      <c r="P842" s="51"/>
      <c r="Q842" s="69"/>
      <c r="R842" s="51"/>
      <c r="S842" s="69"/>
      <c r="T842" s="110"/>
      <c r="U842" s="107"/>
      <c r="V842" s="48"/>
      <c r="W842" s="52"/>
      <c r="X842" s="48"/>
      <c r="Y842" s="116"/>
      <c r="Z842" s="133"/>
      <c r="AA842" s="131"/>
      <c r="AB842" s="76"/>
      <c r="AC842" s="76"/>
      <c r="AD842" s="76"/>
      <c r="AE842" s="76"/>
      <c r="AF842" s="76"/>
      <c r="AG842" s="145"/>
      <c r="AH842"/>
      <c r="AI842" s="148">
        <f t="shared" si="444"/>
        <v>0</v>
      </c>
      <c r="AJ842" s="148">
        <f t="shared" si="445"/>
        <v>0</v>
      </c>
      <c r="AK842" s="148">
        <f t="shared" si="446"/>
        <v>0</v>
      </c>
      <c r="AL842" s="148">
        <f t="shared" si="447"/>
        <v>0</v>
      </c>
      <c r="AM842" s="148">
        <f t="shared" si="448"/>
        <v>0</v>
      </c>
      <c r="AN842" s="148">
        <f t="shared" si="449"/>
        <v>0</v>
      </c>
      <c r="AO842" s="150"/>
      <c r="AP842" s="149" t="e">
        <f t="shared" si="450"/>
        <v>#DIV/0!</v>
      </c>
      <c r="AQ842" s="149" t="e">
        <f t="shared" si="451"/>
        <v>#DIV/0!</v>
      </c>
      <c r="AR842" s="149" t="e">
        <f t="shared" si="452"/>
        <v>#DIV/0!</v>
      </c>
      <c r="AS842" s="149" t="e">
        <f t="shared" si="453"/>
        <v>#DIV/0!</v>
      </c>
      <c r="AT842" s="149" t="e">
        <f t="shared" si="454"/>
        <v>#DIV/0!</v>
      </c>
      <c r="AU842" s="148">
        <f t="shared" si="455"/>
        <v>0</v>
      </c>
      <c r="AV842" s="149" t="e">
        <f t="shared" si="456"/>
        <v>#DIV/0!</v>
      </c>
      <c r="AW842" s="149" t="e">
        <f t="shared" si="457"/>
        <v>#DIV/0!</v>
      </c>
      <c r="AX842" s="149" t="e">
        <f t="shared" si="458"/>
        <v>#DIV/0!</v>
      </c>
      <c r="AY842" s="149" t="e">
        <f t="shared" si="459"/>
        <v>#DIV/0!</v>
      </c>
      <c r="AZ842" s="149" t="e">
        <f t="shared" si="460"/>
        <v>#DIV/0!</v>
      </c>
      <c r="BA842" s="148">
        <f t="shared" si="461"/>
        <v>0</v>
      </c>
      <c r="BB842" s="149" t="e">
        <f t="shared" si="462"/>
        <v>#DIV/0!</v>
      </c>
      <c r="BC842" s="149" t="e">
        <f t="shared" si="463"/>
        <v>#DIV/0!</v>
      </c>
      <c r="BD842" s="149" t="e">
        <f t="shared" si="464"/>
        <v>#DIV/0!</v>
      </c>
      <c r="BE842" s="149" t="e">
        <f t="shared" si="465"/>
        <v>#DIV/0!</v>
      </c>
      <c r="BF842" s="149" t="e">
        <f t="shared" si="466"/>
        <v>#DIV/0!</v>
      </c>
      <c r="BG842" s="148">
        <f t="shared" si="467"/>
        <v>0</v>
      </c>
      <c r="BH842" s="149" t="e">
        <f t="shared" si="468"/>
        <v>#DIV/0!</v>
      </c>
      <c r="BI842" s="149" t="e">
        <f t="shared" si="469"/>
        <v>#DIV/0!</v>
      </c>
      <c r="BJ842" s="149" t="e">
        <f t="shared" si="470"/>
        <v>#DIV/0!</v>
      </c>
      <c r="BK842" s="149" t="e">
        <f t="shared" si="471"/>
        <v>#DIV/0!</v>
      </c>
      <c r="BL842" s="149" t="e">
        <f t="shared" si="472"/>
        <v>#DIV/0!</v>
      </c>
      <c r="BM842" s="148">
        <f t="shared" si="473"/>
        <v>0</v>
      </c>
      <c r="BN842" s="149" t="e">
        <f t="shared" si="474"/>
        <v>#DIV/0!</v>
      </c>
      <c r="BO842" s="149" t="e">
        <f t="shared" si="475"/>
        <v>#DIV/0!</v>
      </c>
      <c r="BP842" s="149" t="e">
        <f t="shared" si="476"/>
        <v>#DIV/0!</v>
      </c>
      <c r="BQ842" s="149" t="e">
        <f t="shared" si="477"/>
        <v>#DIV/0!</v>
      </c>
      <c r="BR842" s="149" t="e">
        <f t="shared" si="478"/>
        <v>#DIV/0!</v>
      </c>
      <c r="BS842" s="148">
        <f t="shared" si="479"/>
        <v>0</v>
      </c>
      <c r="BT842" s="150"/>
      <c r="BU842" s="150" t="e">
        <f>VLOOKUP(I842,Lists!$D$2:$D$19,1,FALSE)</f>
        <v>#N/A</v>
      </c>
      <c r="BV842" s="150" t="e">
        <f>VLOOKUP($I842,Blends!$B$2:$B$115,1,FALSE)</f>
        <v>#N/A</v>
      </c>
      <c r="BW842" s="150"/>
      <c r="BX842" s="151">
        <f>ROUND(IF($I842="Other HFC Blend",(AA842*$L842*SUMIF(Lists!$E$2:$E$133,'Quarterly Information'!$K842,Exchange_Value)+AA842*$N842*SUMIF(Lists!$E$2:$E$133,'Quarterly Information'!$M842,Exchange_Value)+AA842*$P842*SUMIF(Lists!$E$2:$E$133,'Quarterly Information'!$O842,Exchange_Value)+AA842*$R842*SUMIF(Lists!$E$2:$E$133,'Quarterly Information'!$Q842,Exchange_Value)+AA842*$T842*SUMIF(Lists!$E$2:$E$133,'Quarterly Information'!$S842,Exchange_Value))/1000,AA842*SUMIF(Lists!$E$2:$E$133,$I842,Exchange_Value)/1000),1)</f>
        <v>0</v>
      </c>
      <c r="BY842" s="151">
        <f>ROUND(IF($I842="Other HFC Blend",(AB842*$L842*SUMIF(Lists!$E$2:$E$133,'Quarterly Information'!$K842,Exchange_Value)+AB842*$N842*SUMIF(Lists!$E$2:$E$133,'Quarterly Information'!$M842,Exchange_Value)+AB842*$P842*SUMIF(Lists!$E$2:$E$133,'Quarterly Information'!$O842,Exchange_Value)+AB842*$R842*SUMIF(Lists!$E$2:$E$133,'Quarterly Information'!$Q842,Exchange_Value)+AB842*$T842*SUMIF(Lists!$E$2:$E$133,'Quarterly Information'!$S842,Exchange_Value))/1000,AB842*SUMIF(Lists!$E$2:$E$133,$I842,Exchange_Value)/1000),1)</f>
        <v>0</v>
      </c>
      <c r="BZ842" s="151">
        <f>ROUND(IF($I842="Other HFC Blend",(AC842*$L842*SUMIF(Lists!$E$2:$E$133,'Quarterly Information'!$K842,Exchange_Value)+AC842*$N842*SUMIF(Lists!$E$2:$E$133,'Quarterly Information'!$M842,Exchange_Value)+AC842*$P842*SUMIF(Lists!$E$2:$E$133,'Quarterly Information'!$O842,Exchange_Value)+AC842*$R842*SUMIF(Lists!$E$2:$E$133,'Quarterly Information'!$Q842,Exchange_Value)+AC842*$T842*SUMIF(Lists!$E$2:$E$133,'Quarterly Information'!$S842,Exchange_Value))/1000,AC842*SUMIF(Lists!$E$2:$E$133,$I842,Exchange_Value)/1000),1)</f>
        <v>0</v>
      </c>
      <c r="CA842" s="151">
        <f>ROUND(IF($I842="Other HFC Blend",(AD842*$L842*SUMIF(Lists!$E$2:$E$133,'Quarterly Information'!$K842,Exchange_Value)+AD842*$N842*SUMIF(Lists!$E$2:$E$133,'Quarterly Information'!$M842,Exchange_Value)+AD842*$P842*SUMIF(Lists!$E$2:$E$133,'Quarterly Information'!$O842,Exchange_Value)+AD842*$R842*SUMIF(Lists!$E$2:$E$133,'Quarterly Information'!$Q842,Exchange_Value)+AD842*$T842*SUMIF(Lists!$E$2:$E$133,'Quarterly Information'!$S842,Exchange_Value))/1000,AD842*SUMIF(Lists!$E$2:$E$133,$I842,Exchange_Value)/1000),1)</f>
        <v>0</v>
      </c>
      <c r="CB842" s="151">
        <f>ROUND(IF($I842="Other HFC Blend",(AE842*$L842*SUMIF(Lists!$E$2:$E$133,'Quarterly Information'!$K842,Exchange_Value)+AE842*$N842*SUMIF(Lists!$E$2:$E$133,'Quarterly Information'!$M842,Exchange_Value)+AE842*$P842*SUMIF(Lists!$E$2:$E$133,'Quarterly Information'!$O842,Exchange_Value)+AE842*$R842*SUMIF(Lists!$E$2:$E$133,'Quarterly Information'!$Q842,Exchange_Value)+AE842*$T842*SUMIF(Lists!$E$2:$E$133,'Quarterly Information'!$S842,Exchange_Value))/1000,AE842*SUMIF(Lists!$E$2:$E$133,$I842,Exchange_Value)/1000),1)</f>
        <v>0</v>
      </c>
      <c r="CC842" s="151">
        <f>ROUND(IF($I842="Other HFC Blend",(AF842*$L842*SUMIF(Lists!$E$2:$E$133,'Quarterly Information'!$K842,Exchange_Value)+AF842*$N842*SUMIF(Lists!$E$2:$E$133,'Quarterly Information'!$M842,Exchange_Value)+AF842*$P842*SUMIF(Lists!$E$2:$E$133,'Quarterly Information'!$O842,Exchange_Value)+AF842*$R842*SUMIF(Lists!$E$2:$E$133,'Quarterly Information'!$Q842,Exchange_Value)+AF842*$T842*SUMIF(Lists!$E$2:$E$133,'Quarterly Information'!$S842,Exchange_Value))/1000,AF842*SUMIF(Lists!$E$2:$E$133,$I842,Exchange_Value)/1000),1)</f>
        <v>0</v>
      </c>
    </row>
    <row r="843" spans="1:81" ht="14.1">
      <c r="A843" s="18">
        <v>801</v>
      </c>
      <c r="B843" s="46" t="str">
        <f t="shared" si="480"/>
        <v/>
      </c>
      <c r="C843" s="72"/>
      <c r="D843" s="47"/>
      <c r="E843" s="81"/>
      <c r="F843" s="48"/>
      <c r="G843" s="49"/>
      <c r="H843" s="50"/>
      <c r="I843" s="48"/>
      <c r="J843" s="104"/>
      <c r="K843" s="109"/>
      <c r="L843" s="51"/>
      <c r="M843" s="48"/>
      <c r="N843" s="51"/>
      <c r="O843" s="48"/>
      <c r="P843" s="51"/>
      <c r="Q843" s="69"/>
      <c r="R843" s="51"/>
      <c r="S843" s="69"/>
      <c r="T843" s="110"/>
      <c r="U843" s="107"/>
      <c r="V843" s="48"/>
      <c r="W843" s="52"/>
      <c r="X843" s="48"/>
      <c r="Y843" s="116"/>
      <c r="Z843" s="133"/>
      <c r="AA843" s="131"/>
      <c r="AB843" s="76"/>
      <c r="AC843" s="76"/>
      <c r="AD843" s="76"/>
      <c r="AE843" s="76"/>
      <c r="AF843" s="76"/>
      <c r="AG843" s="145"/>
      <c r="AH843"/>
      <c r="AI843" s="148">
        <f t="shared" si="444"/>
        <v>0</v>
      </c>
      <c r="AJ843" s="148">
        <f t="shared" si="445"/>
        <v>0</v>
      </c>
      <c r="AK843" s="148">
        <f t="shared" si="446"/>
        <v>0</v>
      </c>
      <c r="AL843" s="148">
        <f t="shared" si="447"/>
        <v>0</v>
      </c>
      <c r="AM843" s="148">
        <f t="shared" si="448"/>
        <v>0</v>
      </c>
      <c r="AN843" s="148">
        <f t="shared" si="449"/>
        <v>0</v>
      </c>
      <c r="AO843" s="150"/>
      <c r="AP843" s="149" t="e">
        <f t="shared" si="450"/>
        <v>#DIV/0!</v>
      </c>
      <c r="AQ843" s="149" t="e">
        <f t="shared" si="451"/>
        <v>#DIV/0!</v>
      </c>
      <c r="AR843" s="149" t="e">
        <f t="shared" si="452"/>
        <v>#DIV/0!</v>
      </c>
      <c r="AS843" s="149" t="e">
        <f t="shared" si="453"/>
        <v>#DIV/0!</v>
      </c>
      <c r="AT843" s="149" t="e">
        <f t="shared" si="454"/>
        <v>#DIV/0!</v>
      </c>
      <c r="AU843" s="148">
        <f t="shared" si="455"/>
        <v>0</v>
      </c>
      <c r="AV843" s="149" t="e">
        <f t="shared" si="456"/>
        <v>#DIV/0!</v>
      </c>
      <c r="AW843" s="149" t="e">
        <f t="shared" si="457"/>
        <v>#DIV/0!</v>
      </c>
      <c r="AX843" s="149" t="e">
        <f t="shared" si="458"/>
        <v>#DIV/0!</v>
      </c>
      <c r="AY843" s="149" t="e">
        <f t="shared" si="459"/>
        <v>#DIV/0!</v>
      </c>
      <c r="AZ843" s="149" t="e">
        <f t="shared" si="460"/>
        <v>#DIV/0!</v>
      </c>
      <c r="BA843" s="148">
        <f t="shared" si="461"/>
        <v>0</v>
      </c>
      <c r="BB843" s="149" t="e">
        <f t="shared" si="462"/>
        <v>#DIV/0!</v>
      </c>
      <c r="BC843" s="149" t="e">
        <f t="shared" si="463"/>
        <v>#DIV/0!</v>
      </c>
      <c r="BD843" s="149" t="e">
        <f t="shared" si="464"/>
        <v>#DIV/0!</v>
      </c>
      <c r="BE843" s="149" t="e">
        <f t="shared" si="465"/>
        <v>#DIV/0!</v>
      </c>
      <c r="BF843" s="149" t="e">
        <f t="shared" si="466"/>
        <v>#DIV/0!</v>
      </c>
      <c r="BG843" s="148">
        <f t="shared" si="467"/>
        <v>0</v>
      </c>
      <c r="BH843" s="149" t="e">
        <f t="shared" si="468"/>
        <v>#DIV/0!</v>
      </c>
      <c r="BI843" s="149" t="e">
        <f t="shared" si="469"/>
        <v>#DIV/0!</v>
      </c>
      <c r="BJ843" s="149" t="e">
        <f t="shared" si="470"/>
        <v>#DIV/0!</v>
      </c>
      <c r="BK843" s="149" t="e">
        <f t="shared" si="471"/>
        <v>#DIV/0!</v>
      </c>
      <c r="BL843" s="149" t="e">
        <f t="shared" si="472"/>
        <v>#DIV/0!</v>
      </c>
      <c r="BM843" s="148">
        <f t="shared" si="473"/>
        <v>0</v>
      </c>
      <c r="BN843" s="149" t="e">
        <f t="shared" si="474"/>
        <v>#DIV/0!</v>
      </c>
      <c r="BO843" s="149" t="e">
        <f t="shared" si="475"/>
        <v>#DIV/0!</v>
      </c>
      <c r="BP843" s="149" t="e">
        <f t="shared" si="476"/>
        <v>#DIV/0!</v>
      </c>
      <c r="BQ843" s="149" t="e">
        <f t="shared" si="477"/>
        <v>#DIV/0!</v>
      </c>
      <c r="BR843" s="149" t="e">
        <f t="shared" si="478"/>
        <v>#DIV/0!</v>
      </c>
      <c r="BS843" s="148">
        <f t="shared" si="479"/>
        <v>0</v>
      </c>
      <c r="BT843" s="150"/>
      <c r="BU843" s="150" t="e">
        <f>VLOOKUP(I843,Lists!$D$2:$D$19,1,FALSE)</f>
        <v>#N/A</v>
      </c>
      <c r="BV843" s="150" t="e">
        <f>VLOOKUP($I843,Blends!$B$2:$B$115,1,FALSE)</f>
        <v>#N/A</v>
      </c>
      <c r="BW843" s="150"/>
      <c r="BX843" s="151">
        <f>ROUND(IF($I843="Other HFC Blend",(AA843*$L843*SUMIF(Lists!$E$2:$E$133,'Quarterly Information'!$K843,Exchange_Value)+AA843*$N843*SUMIF(Lists!$E$2:$E$133,'Quarterly Information'!$M843,Exchange_Value)+AA843*$P843*SUMIF(Lists!$E$2:$E$133,'Quarterly Information'!$O843,Exchange_Value)+AA843*$R843*SUMIF(Lists!$E$2:$E$133,'Quarterly Information'!$Q843,Exchange_Value)+AA843*$T843*SUMIF(Lists!$E$2:$E$133,'Quarterly Information'!$S843,Exchange_Value))/1000,AA843*SUMIF(Lists!$E$2:$E$133,$I843,Exchange_Value)/1000),1)</f>
        <v>0</v>
      </c>
      <c r="BY843" s="151">
        <f>ROUND(IF($I843="Other HFC Blend",(AB843*$L843*SUMIF(Lists!$E$2:$E$133,'Quarterly Information'!$K843,Exchange_Value)+AB843*$N843*SUMIF(Lists!$E$2:$E$133,'Quarterly Information'!$M843,Exchange_Value)+AB843*$P843*SUMIF(Lists!$E$2:$E$133,'Quarterly Information'!$O843,Exchange_Value)+AB843*$R843*SUMIF(Lists!$E$2:$E$133,'Quarterly Information'!$Q843,Exchange_Value)+AB843*$T843*SUMIF(Lists!$E$2:$E$133,'Quarterly Information'!$S843,Exchange_Value))/1000,AB843*SUMIF(Lists!$E$2:$E$133,$I843,Exchange_Value)/1000),1)</f>
        <v>0</v>
      </c>
      <c r="BZ843" s="151">
        <f>ROUND(IF($I843="Other HFC Blend",(AC843*$L843*SUMIF(Lists!$E$2:$E$133,'Quarterly Information'!$K843,Exchange_Value)+AC843*$N843*SUMIF(Lists!$E$2:$E$133,'Quarterly Information'!$M843,Exchange_Value)+AC843*$P843*SUMIF(Lists!$E$2:$E$133,'Quarterly Information'!$O843,Exchange_Value)+AC843*$R843*SUMIF(Lists!$E$2:$E$133,'Quarterly Information'!$Q843,Exchange_Value)+AC843*$T843*SUMIF(Lists!$E$2:$E$133,'Quarterly Information'!$S843,Exchange_Value))/1000,AC843*SUMIF(Lists!$E$2:$E$133,$I843,Exchange_Value)/1000),1)</f>
        <v>0</v>
      </c>
      <c r="CA843" s="151">
        <f>ROUND(IF($I843="Other HFC Blend",(AD843*$L843*SUMIF(Lists!$E$2:$E$133,'Quarterly Information'!$K843,Exchange_Value)+AD843*$N843*SUMIF(Lists!$E$2:$E$133,'Quarterly Information'!$M843,Exchange_Value)+AD843*$P843*SUMIF(Lists!$E$2:$E$133,'Quarterly Information'!$O843,Exchange_Value)+AD843*$R843*SUMIF(Lists!$E$2:$E$133,'Quarterly Information'!$Q843,Exchange_Value)+AD843*$T843*SUMIF(Lists!$E$2:$E$133,'Quarterly Information'!$S843,Exchange_Value))/1000,AD843*SUMIF(Lists!$E$2:$E$133,$I843,Exchange_Value)/1000),1)</f>
        <v>0</v>
      </c>
      <c r="CB843" s="151">
        <f>ROUND(IF($I843="Other HFC Blend",(AE843*$L843*SUMIF(Lists!$E$2:$E$133,'Quarterly Information'!$K843,Exchange_Value)+AE843*$N843*SUMIF(Lists!$E$2:$E$133,'Quarterly Information'!$M843,Exchange_Value)+AE843*$P843*SUMIF(Lists!$E$2:$E$133,'Quarterly Information'!$O843,Exchange_Value)+AE843*$R843*SUMIF(Lists!$E$2:$E$133,'Quarterly Information'!$Q843,Exchange_Value)+AE843*$T843*SUMIF(Lists!$E$2:$E$133,'Quarterly Information'!$S843,Exchange_Value))/1000,AE843*SUMIF(Lists!$E$2:$E$133,$I843,Exchange_Value)/1000),1)</f>
        <v>0</v>
      </c>
      <c r="CC843" s="151">
        <f>ROUND(IF($I843="Other HFC Blend",(AF843*$L843*SUMIF(Lists!$E$2:$E$133,'Quarterly Information'!$K843,Exchange_Value)+AF843*$N843*SUMIF(Lists!$E$2:$E$133,'Quarterly Information'!$M843,Exchange_Value)+AF843*$P843*SUMIF(Lists!$E$2:$E$133,'Quarterly Information'!$O843,Exchange_Value)+AF843*$R843*SUMIF(Lists!$E$2:$E$133,'Quarterly Information'!$Q843,Exchange_Value)+AF843*$T843*SUMIF(Lists!$E$2:$E$133,'Quarterly Information'!$S843,Exchange_Value))/1000,AF843*SUMIF(Lists!$E$2:$E$133,$I843,Exchange_Value)/1000),1)</f>
        <v>0</v>
      </c>
    </row>
    <row r="844" spans="1:81" ht="14.1">
      <c r="A844" s="18">
        <v>802</v>
      </c>
      <c r="B844" s="46" t="str">
        <f t="shared" si="480"/>
        <v/>
      </c>
      <c r="C844" s="72"/>
      <c r="D844" s="47"/>
      <c r="E844" s="81"/>
      <c r="F844" s="48"/>
      <c r="G844" s="49"/>
      <c r="H844" s="50"/>
      <c r="I844" s="48"/>
      <c r="J844" s="104"/>
      <c r="K844" s="109"/>
      <c r="L844" s="51"/>
      <c r="M844" s="48"/>
      <c r="N844" s="51"/>
      <c r="O844" s="48"/>
      <c r="P844" s="51"/>
      <c r="Q844" s="69"/>
      <c r="R844" s="51"/>
      <c r="S844" s="69"/>
      <c r="T844" s="110"/>
      <c r="U844" s="107"/>
      <c r="V844" s="48"/>
      <c r="W844" s="52"/>
      <c r="X844" s="48"/>
      <c r="Y844" s="116"/>
      <c r="Z844" s="133"/>
      <c r="AA844" s="131"/>
      <c r="AB844" s="76"/>
      <c r="AC844" s="76"/>
      <c r="AD844" s="76"/>
      <c r="AE844" s="76"/>
      <c r="AF844" s="76"/>
      <c r="AG844" s="145"/>
      <c r="AH844"/>
      <c r="AI844" s="148">
        <f t="shared" si="444"/>
        <v>0</v>
      </c>
      <c r="AJ844" s="148">
        <f t="shared" si="445"/>
        <v>0</v>
      </c>
      <c r="AK844" s="148">
        <f t="shared" si="446"/>
        <v>0</v>
      </c>
      <c r="AL844" s="148">
        <f t="shared" si="447"/>
        <v>0</v>
      </c>
      <c r="AM844" s="148">
        <f t="shared" si="448"/>
        <v>0</v>
      </c>
      <c r="AN844" s="148">
        <f t="shared" si="449"/>
        <v>0</v>
      </c>
      <c r="AO844" s="150"/>
      <c r="AP844" s="149" t="e">
        <f t="shared" si="450"/>
        <v>#DIV/0!</v>
      </c>
      <c r="AQ844" s="149" t="e">
        <f t="shared" si="451"/>
        <v>#DIV/0!</v>
      </c>
      <c r="AR844" s="149" t="e">
        <f t="shared" si="452"/>
        <v>#DIV/0!</v>
      </c>
      <c r="AS844" s="149" t="e">
        <f t="shared" si="453"/>
        <v>#DIV/0!</v>
      </c>
      <c r="AT844" s="149" t="e">
        <f t="shared" si="454"/>
        <v>#DIV/0!</v>
      </c>
      <c r="AU844" s="148">
        <f t="shared" si="455"/>
        <v>0</v>
      </c>
      <c r="AV844" s="149" t="e">
        <f t="shared" si="456"/>
        <v>#DIV/0!</v>
      </c>
      <c r="AW844" s="149" t="e">
        <f t="shared" si="457"/>
        <v>#DIV/0!</v>
      </c>
      <c r="AX844" s="149" t="e">
        <f t="shared" si="458"/>
        <v>#DIV/0!</v>
      </c>
      <c r="AY844" s="149" t="e">
        <f t="shared" si="459"/>
        <v>#DIV/0!</v>
      </c>
      <c r="AZ844" s="149" t="e">
        <f t="shared" si="460"/>
        <v>#DIV/0!</v>
      </c>
      <c r="BA844" s="148">
        <f t="shared" si="461"/>
        <v>0</v>
      </c>
      <c r="BB844" s="149" t="e">
        <f t="shared" si="462"/>
        <v>#DIV/0!</v>
      </c>
      <c r="BC844" s="149" t="e">
        <f t="shared" si="463"/>
        <v>#DIV/0!</v>
      </c>
      <c r="BD844" s="149" t="e">
        <f t="shared" si="464"/>
        <v>#DIV/0!</v>
      </c>
      <c r="BE844" s="149" t="e">
        <f t="shared" si="465"/>
        <v>#DIV/0!</v>
      </c>
      <c r="BF844" s="149" t="e">
        <f t="shared" si="466"/>
        <v>#DIV/0!</v>
      </c>
      <c r="BG844" s="148">
        <f t="shared" si="467"/>
        <v>0</v>
      </c>
      <c r="BH844" s="149" t="e">
        <f t="shared" si="468"/>
        <v>#DIV/0!</v>
      </c>
      <c r="BI844" s="149" t="e">
        <f t="shared" si="469"/>
        <v>#DIV/0!</v>
      </c>
      <c r="BJ844" s="149" t="e">
        <f t="shared" si="470"/>
        <v>#DIV/0!</v>
      </c>
      <c r="BK844" s="149" t="e">
        <f t="shared" si="471"/>
        <v>#DIV/0!</v>
      </c>
      <c r="BL844" s="149" t="e">
        <f t="shared" si="472"/>
        <v>#DIV/0!</v>
      </c>
      <c r="BM844" s="148">
        <f t="shared" si="473"/>
        <v>0</v>
      </c>
      <c r="BN844" s="149" t="e">
        <f t="shared" si="474"/>
        <v>#DIV/0!</v>
      </c>
      <c r="BO844" s="149" t="e">
        <f t="shared" si="475"/>
        <v>#DIV/0!</v>
      </c>
      <c r="BP844" s="149" t="e">
        <f t="shared" si="476"/>
        <v>#DIV/0!</v>
      </c>
      <c r="BQ844" s="149" t="e">
        <f t="shared" si="477"/>
        <v>#DIV/0!</v>
      </c>
      <c r="BR844" s="149" t="e">
        <f t="shared" si="478"/>
        <v>#DIV/0!</v>
      </c>
      <c r="BS844" s="148">
        <f t="shared" si="479"/>
        <v>0</v>
      </c>
      <c r="BT844" s="150"/>
      <c r="BU844" s="150" t="e">
        <f>VLOOKUP(I844,Lists!$D$2:$D$19,1,FALSE)</f>
        <v>#N/A</v>
      </c>
      <c r="BV844" s="150" t="e">
        <f>VLOOKUP($I844,Blends!$B$2:$B$115,1,FALSE)</f>
        <v>#N/A</v>
      </c>
      <c r="BW844" s="150"/>
      <c r="BX844" s="151">
        <f>ROUND(IF($I844="Other HFC Blend",(AA844*$L844*SUMIF(Lists!$E$2:$E$133,'Quarterly Information'!$K844,Exchange_Value)+AA844*$N844*SUMIF(Lists!$E$2:$E$133,'Quarterly Information'!$M844,Exchange_Value)+AA844*$P844*SUMIF(Lists!$E$2:$E$133,'Quarterly Information'!$O844,Exchange_Value)+AA844*$R844*SUMIF(Lists!$E$2:$E$133,'Quarterly Information'!$Q844,Exchange_Value)+AA844*$T844*SUMIF(Lists!$E$2:$E$133,'Quarterly Information'!$S844,Exchange_Value))/1000,AA844*SUMIF(Lists!$E$2:$E$133,$I844,Exchange_Value)/1000),1)</f>
        <v>0</v>
      </c>
      <c r="BY844" s="151">
        <f>ROUND(IF($I844="Other HFC Blend",(AB844*$L844*SUMIF(Lists!$E$2:$E$133,'Quarterly Information'!$K844,Exchange_Value)+AB844*$N844*SUMIF(Lists!$E$2:$E$133,'Quarterly Information'!$M844,Exchange_Value)+AB844*$P844*SUMIF(Lists!$E$2:$E$133,'Quarterly Information'!$O844,Exchange_Value)+AB844*$R844*SUMIF(Lists!$E$2:$E$133,'Quarterly Information'!$Q844,Exchange_Value)+AB844*$T844*SUMIF(Lists!$E$2:$E$133,'Quarterly Information'!$S844,Exchange_Value))/1000,AB844*SUMIF(Lists!$E$2:$E$133,$I844,Exchange_Value)/1000),1)</f>
        <v>0</v>
      </c>
      <c r="BZ844" s="151">
        <f>ROUND(IF($I844="Other HFC Blend",(AC844*$L844*SUMIF(Lists!$E$2:$E$133,'Quarterly Information'!$K844,Exchange_Value)+AC844*$N844*SUMIF(Lists!$E$2:$E$133,'Quarterly Information'!$M844,Exchange_Value)+AC844*$P844*SUMIF(Lists!$E$2:$E$133,'Quarterly Information'!$O844,Exchange_Value)+AC844*$R844*SUMIF(Lists!$E$2:$E$133,'Quarterly Information'!$Q844,Exchange_Value)+AC844*$T844*SUMIF(Lists!$E$2:$E$133,'Quarterly Information'!$S844,Exchange_Value))/1000,AC844*SUMIF(Lists!$E$2:$E$133,$I844,Exchange_Value)/1000),1)</f>
        <v>0</v>
      </c>
      <c r="CA844" s="151">
        <f>ROUND(IF($I844="Other HFC Blend",(AD844*$L844*SUMIF(Lists!$E$2:$E$133,'Quarterly Information'!$K844,Exchange_Value)+AD844*$N844*SUMIF(Lists!$E$2:$E$133,'Quarterly Information'!$M844,Exchange_Value)+AD844*$P844*SUMIF(Lists!$E$2:$E$133,'Quarterly Information'!$O844,Exchange_Value)+AD844*$R844*SUMIF(Lists!$E$2:$E$133,'Quarterly Information'!$Q844,Exchange_Value)+AD844*$T844*SUMIF(Lists!$E$2:$E$133,'Quarterly Information'!$S844,Exchange_Value))/1000,AD844*SUMIF(Lists!$E$2:$E$133,$I844,Exchange_Value)/1000),1)</f>
        <v>0</v>
      </c>
      <c r="CB844" s="151">
        <f>ROUND(IF($I844="Other HFC Blend",(AE844*$L844*SUMIF(Lists!$E$2:$E$133,'Quarterly Information'!$K844,Exchange_Value)+AE844*$N844*SUMIF(Lists!$E$2:$E$133,'Quarterly Information'!$M844,Exchange_Value)+AE844*$P844*SUMIF(Lists!$E$2:$E$133,'Quarterly Information'!$O844,Exchange_Value)+AE844*$R844*SUMIF(Lists!$E$2:$E$133,'Quarterly Information'!$Q844,Exchange_Value)+AE844*$T844*SUMIF(Lists!$E$2:$E$133,'Quarterly Information'!$S844,Exchange_Value))/1000,AE844*SUMIF(Lists!$E$2:$E$133,$I844,Exchange_Value)/1000),1)</f>
        <v>0</v>
      </c>
      <c r="CC844" s="151">
        <f>ROUND(IF($I844="Other HFC Blend",(AF844*$L844*SUMIF(Lists!$E$2:$E$133,'Quarterly Information'!$K844,Exchange_Value)+AF844*$N844*SUMIF(Lists!$E$2:$E$133,'Quarterly Information'!$M844,Exchange_Value)+AF844*$P844*SUMIF(Lists!$E$2:$E$133,'Quarterly Information'!$O844,Exchange_Value)+AF844*$R844*SUMIF(Lists!$E$2:$E$133,'Quarterly Information'!$Q844,Exchange_Value)+AF844*$T844*SUMIF(Lists!$E$2:$E$133,'Quarterly Information'!$S844,Exchange_Value))/1000,AF844*SUMIF(Lists!$E$2:$E$133,$I844,Exchange_Value)/1000),1)</f>
        <v>0</v>
      </c>
    </row>
    <row r="845" spans="1:81" ht="14.1">
      <c r="A845" s="18">
        <v>803</v>
      </c>
      <c r="B845" s="46" t="str">
        <f t="shared" si="480"/>
        <v/>
      </c>
      <c r="C845" s="72"/>
      <c r="D845" s="47"/>
      <c r="E845" s="81"/>
      <c r="F845" s="48"/>
      <c r="G845" s="49"/>
      <c r="H845" s="50"/>
      <c r="I845" s="48"/>
      <c r="J845" s="104"/>
      <c r="K845" s="109"/>
      <c r="L845" s="51"/>
      <c r="M845" s="48"/>
      <c r="N845" s="51"/>
      <c r="O845" s="48"/>
      <c r="P845" s="51"/>
      <c r="Q845" s="69"/>
      <c r="R845" s="51"/>
      <c r="S845" s="69"/>
      <c r="T845" s="110"/>
      <c r="U845" s="107"/>
      <c r="V845" s="48"/>
      <c r="W845" s="52"/>
      <c r="X845" s="48"/>
      <c r="Y845" s="116"/>
      <c r="Z845" s="133"/>
      <c r="AA845" s="131"/>
      <c r="AB845" s="76"/>
      <c r="AC845" s="76"/>
      <c r="AD845" s="76"/>
      <c r="AE845" s="76"/>
      <c r="AF845" s="76"/>
      <c r="AG845" s="145"/>
      <c r="AH845"/>
      <c r="AI845" s="148">
        <f t="shared" si="444"/>
        <v>0</v>
      </c>
      <c r="AJ845" s="148">
        <f t="shared" si="445"/>
        <v>0</v>
      </c>
      <c r="AK845" s="148">
        <f t="shared" si="446"/>
        <v>0</v>
      </c>
      <c r="AL845" s="148">
        <f t="shared" si="447"/>
        <v>0</v>
      </c>
      <c r="AM845" s="148">
        <f t="shared" si="448"/>
        <v>0</v>
      </c>
      <c r="AN845" s="148">
        <f t="shared" si="449"/>
        <v>0</v>
      </c>
      <c r="AO845" s="150"/>
      <c r="AP845" s="149" t="e">
        <f t="shared" si="450"/>
        <v>#DIV/0!</v>
      </c>
      <c r="AQ845" s="149" t="e">
        <f t="shared" si="451"/>
        <v>#DIV/0!</v>
      </c>
      <c r="AR845" s="149" t="e">
        <f t="shared" si="452"/>
        <v>#DIV/0!</v>
      </c>
      <c r="AS845" s="149" t="e">
        <f t="shared" si="453"/>
        <v>#DIV/0!</v>
      </c>
      <c r="AT845" s="149" t="e">
        <f t="shared" si="454"/>
        <v>#DIV/0!</v>
      </c>
      <c r="AU845" s="148">
        <f t="shared" si="455"/>
        <v>0</v>
      </c>
      <c r="AV845" s="149" t="e">
        <f t="shared" si="456"/>
        <v>#DIV/0!</v>
      </c>
      <c r="AW845" s="149" t="e">
        <f t="shared" si="457"/>
        <v>#DIV/0!</v>
      </c>
      <c r="AX845" s="149" t="e">
        <f t="shared" si="458"/>
        <v>#DIV/0!</v>
      </c>
      <c r="AY845" s="149" t="e">
        <f t="shared" si="459"/>
        <v>#DIV/0!</v>
      </c>
      <c r="AZ845" s="149" t="e">
        <f t="shared" si="460"/>
        <v>#DIV/0!</v>
      </c>
      <c r="BA845" s="148">
        <f t="shared" si="461"/>
        <v>0</v>
      </c>
      <c r="BB845" s="149" t="e">
        <f t="shared" si="462"/>
        <v>#DIV/0!</v>
      </c>
      <c r="BC845" s="149" t="e">
        <f t="shared" si="463"/>
        <v>#DIV/0!</v>
      </c>
      <c r="BD845" s="149" t="e">
        <f t="shared" si="464"/>
        <v>#DIV/0!</v>
      </c>
      <c r="BE845" s="149" t="e">
        <f t="shared" si="465"/>
        <v>#DIV/0!</v>
      </c>
      <c r="BF845" s="149" t="e">
        <f t="shared" si="466"/>
        <v>#DIV/0!</v>
      </c>
      <c r="BG845" s="148">
        <f t="shared" si="467"/>
        <v>0</v>
      </c>
      <c r="BH845" s="149" t="e">
        <f t="shared" si="468"/>
        <v>#DIV/0!</v>
      </c>
      <c r="BI845" s="149" t="e">
        <f t="shared" si="469"/>
        <v>#DIV/0!</v>
      </c>
      <c r="BJ845" s="149" t="e">
        <f t="shared" si="470"/>
        <v>#DIV/0!</v>
      </c>
      <c r="BK845" s="149" t="e">
        <f t="shared" si="471"/>
        <v>#DIV/0!</v>
      </c>
      <c r="BL845" s="149" t="e">
        <f t="shared" si="472"/>
        <v>#DIV/0!</v>
      </c>
      <c r="BM845" s="148">
        <f t="shared" si="473"/>
        <v>0</v>
      </c>
      <c r="BN845" s="149" t="e">
        <f t="shared" si="474"/>
        <v>#DIV/0!</v>
      </c>
      <c r="BO845" s="149" t="e">
        <f t="shared" si="475"/>
        <v>#DIV/0!</v>
      </c>
      <c r="BP845" s="149" t="e">
        <f t="shared" si="476"/>
        <v>#DIV/0!</v>
      </c>
      <c r="BQ845" s="149" t="e">
        <f t="shared" si="477"/>
        <v>#DIV/0!</v>
      </c>
      <c r="BR845" s="149" t="e">
        <f t="shared" si="478"/>
        <v>#DIV/0!</v>
      </c>
      <c r="BS845" s="148">
        <f t="shared" si="479"/>
        <v>0</v>
      </c>
      <c r="BT845" s="150"/>
      <c r="BU845" s="150" t="e">
        <f>VLOOKUP(I845,Lists!$D$2:$D$19,1,FALSE)</f>
        <v>#N/A</v>
      </c>
      <c r="BV845" s="150" t="e">
        <f>VLOOKUP($I845,Blends!$B$2:$B$115,1,FALSE)</f>
        <v>#N/A</v>
      </c>
      <c r="BW845" s="150"/>
      <c r="BX845" s="151">
        <f>ROUND(IF($I845="Other HFC Blend",(AA845*$L845*SUMIF(Lists!$E$2:$E$133,'Quarterly Information'!$K845,Exchange_Value)+AA845*$N845*SUMIF(Lists!$E$2:$E$133,'Quarterly Information'!$M845,Exchange_Value)+AA845*$P845*SUMIF(Lists!$E$2:$E$133,'Quarterly Information'!$O845,Exchange_Value)+AA845*$R845*SUMIF(Lists!$E$2:$E$133,'Quarterly Information'!$Q845,Exchange_Value)+AA845*$T845*SUMIF(Lists!$E$2:$E$133,'Quarterly Information'!$S845,Exchange_Value))/1000,AA845*SUMIF(Lists!$E$2:$E$133,$I845,Exchange_Value)/1000),1)</f>
        <v>0</v>
      </c>
      <c r="BY845" s="151">
        <f>ROUND(IF($I845="Other HFC Blend",(AB845*$L845*SUMIF(Lists!$E$2:$E$133,'Quarterly Information'!$K845,Exchange_Value)+AB845*$N845*SUMIF(Lists!$E$2:$E$133,'Quarterly Information'!$M845,Exchange_Value)+AB845*$P845*SUMIF(Lists!$E$2:$E$133,'Quarterly Information'!$O845,Exchange_Value)+AB845*$R845*SUMIF(Lists!$E$2:$E$133,'Quarterly Information'!$Q845,Exchange_Value)+AB845*$T845*SUMIF(Lists!$E$2:$E$133,'Quarterly Information'!$S845,Exchange_Value))/1000,AB845*SUMIF(Lists!$E$2:$E$133,$I845,Exchange_Value)/1000),1)</f>
        <v>0</v>
      </c>
      <c r="BZ845" s="151">
        <f>ROUND(IF($I845="Other HFC Blend",(AC845*$L845*SUMIF(Lists!$E$2:$E$133,'Quarterly Information'!$K845,Exchange_Value)+AC845*$N845*SUMIF(Lists!$E$2:$E$133,'Quarterly Information'!$M845,Exchange_Value)+AC845*$P845*SUMIF(Lists!$E$2:$E$133,'Quarterly Information'!$O845,Exchange_Value)+AC845*$R845*SUMIF(Lists!$E$2:$E$133,'Quarterly Information'!$Q845,Exchange_Value)+AC845*$T845*SUMIF(Lists!$E$2:$E$133,'Quarterly Information'!$S845,Exchange_Value))/1000,AC845*SUMIF(Lists!$E$2:$E$133,$I845,Exchange_Value)/1000),1)</f>
        <v>0</v>
      </c>
      <c r="CA845" s="151">
        <f>ROUND(IF($I845="Other HFC Blend",(AD845*$L845*SUMIF(Lists!$E$2:$E$133,'Quarterly Information'!$K845,Exchange_Value)+AD845*$N845*SUMIF(Lists!$E$2:$E$133,'Quarterly Information'!$M845,Exchange_Value)+AD845*$P845*SUMIF(Lists!$E$2:$E$133,'Quarterly Information'!$O845,Exchange_Value)+AD845*$R845*SUMIF(Lists!$E$2:$E$133,'Quarterly Information'!$Q845,Exchange_Value)+AD845*$T845*SUMIF(Lists!$E$2:$E$133,'Quarterly Information'!$S845,Exchange_Value))/1000,AD845*SUMIF(Lists!$E$2:$E$133,$I845,Exchange_Value)/1000),1)</f>
        <v>0</v>
      </c>
      <c r="CB845" s="151">
        <f>ROUND(IF($I845="Other HFC Blend",(AE845*$L845*SUMIF(Lists!$E$2:$E$133,'Quarterly Information'!$K845,Exchange_Value)+AE845*$N845*SUMIF(Lists!$E$2:$E$133,'Quarterly Information'!$M845,Exchange_Value)+AE845*$P845*SUMIF(Lists!$E$2:$E$133,'Quarterly Information'!$O845,Exchange_Value)+AE845*$R845*SUMIF(Lists!$E$2:$E$133,'Quarterly Information'!$Q845,Exchange_Value)+AE845*$T845*SUMIF(Lists!$E$2:$E$133,'Quarterly Information'!$S845,Exchange_Value))/1000,AE845*SUMIF(Lists!$E$2:$E$133,$I845,Exchange_Value)/1000),1)</f>
        <v>0</v>
      </c>
      <c r="CC845" s="151">
        <f>ROUND(IF($I845="Other HFC Blend",(AF845*$L845*SUMIF(Lists!$E$2:$E$133,'Quarterly Information'!$K845,Exchange_Value)+AF845*$N845*SUMIF(Lists!$E$2:$E$133,'Quarterly Information'!$M845,Exchange_Value)+AF845*$P845*SUMIF(Lists!$E$2:$E$133,'Quarterly Information'!$O845,Exchange_Value)+AF845*$R845*SUMIF(Lists!$E$2:$E$133,'Quarterly Information'!$Q845,Exchange_Value)+AF845*$T845*SUMIF(Lists!$E$2:$E$133,'Quarterly Information'!$S845,Exchange_Value))/1000,AF845*SUMIF(Lists!$E$2:$E$133,$I845,Exchange_Value)/1000),1)</f>
        <v>0</v>
      </c>
    </row>
    <row r="846" spans="1:81" ht="14.1">
      <c r="A846" s="18">
        <v>804</v>
      </c>
      <c r="B846" s="46" t="str">
        <f t="shared" si="480"/>
        <v/>
      </c>
      <c r="C846" s="72"/>
      <c r="D846" s="47"/>
      <c r="E846" s="81"/>
      <c r="F846" s="48"/>
      <c r="G846" s="49"/>
      <c r="H846" s="50"/>
      <c r="I846" s="48"/>
      <c r="J846" s="104"/>
      <c r="K846" s="109"/>
      <c r="L846" s="51"/>
      <c r="M846" s="48"/>
      <c r="N846" s="51"/>
      <c r="O846" s="48"/>
      <c r="P846" s="51"/>
      <c r="Q846" s="69"/>
      <c r="R846" s="51"/>
      <c r="S846" s="69"/>
      <c r="T846" s="110"/>
      <c r="U846" s="107"/>
      <c r="V846" s="48"/>
      <c r="W846" s="52"/>
      <c r="X846" s="48"/>
      <c r="Y846" s="116"/>
      <c r="Z846" s="133"/>
      <c r="AA846" s="131"/>
      <c r="AB846" s="76"/>
      <c r="AC846" s="76"/>
      <c r="AD846" s="76"/>
      <c r="AE846" s="76"/>
      <c r="AF846" s="76"/>
      <c r="AG846" s="145"/>
      <c r="AH846"/>
      <c r="AI846" s="148">
        <f t="shared" si="444"/>
        <v>0</v>
      </c>
      <c r="AJ846" s="148">
        <f t="shared" si="445"/>
        <v>0</v>
      </c>
      <c r="AK846" s="148">
        <f t="shared" si="446"/>
        <v>0</v>
      </c>
      <c r="AL846" s="148">
        <f t="shared" si="447"/>
        <v>0</v>
      </c>
      <c r="AM846" s="148">
        <f t="shared" si="448"/>
        <v>0</v>
      </c>
      <c r="AN846" s="148">
        <f t="shared" si="449"/>
        <v>0</v>
      </c>
      <c r="AO846" s="150"/>
      <c r="AP846" s="149" t="e">
        <f t="shared" si="450"/>
        <v>#DIV/0!</v>
      </c>
      <c r="AQ846" s="149" t="e">
        <f t="shared" si="451"/>
        <v>#DIV/0!</v>
      </c>
      <c r="AR846" s="149" t="e">
        <f t="shared" si="452"/>
        <v>#DIV/0!</v>
      </c>
      <c r="AS846" s="149" t="e">
        <f t="shared" si="453"/>
        <v>#DIV/0!</v>
      </c>
      <c r="AT846" s="149" t="e">
        <f t="shared" si="454"/>
        <v>#DIV/0!</v>
      </c>
      <c r="AU846" s="148">
        <f t="shared" si="455"/>
        <v>0</v>
      </c>
      <c r="AV846" s="149" t="e">
        <f t="shared" si="456"/>
        <v>#DIV/0!</v>
      </c>
      <c r="AW846" s="149" t="e">
        <f t="shared" si="457"/>
        <v>#DIV/0!</v>
      </c>
      <c r="AX846" s="149" t="e">
        <f t="shared" si="458"/>
        <v>#DIV/0!</v>
      </c>
      <c r="AY846" s="149" t="e">
        <f t="shared" si="459"/>
        <v>#DIV/0!</v>
      </c>
      <c r="AZ846" s="149" t="e">
        <f t="shared" si="460"/>
        <v>#DIV/0!</v>
      </c>
      <c r="BA846" s="148">
        <f t="shared" si="461"/>
        <v>0</v>
      </c>
      <c r="BB846" s="149" t="e">
        <f t="shared" si="462"/>
        <v>#DIV/0!</v>
      </c>
      <c r="BC846" s="149" t="e">
        <f t="shared" si="463"/>
        <v>#DIV/0!</v>
      </c>
      <c r="BD846" s="149" t="e">
        <f t="shared" si="464"/>
        <v>#DIV/0!</v>
      </c>
      <c r="BE846" s="149" t="e">
        <f t="shared" si="465"/>
        <v>#DIV/0!</v>
      </c>
      <c r="BF846" s="149" t="e">
        <f t="shared" si="466"/>
        <v>#DIV/0!</v>
      </c>
      <c r="BG846" s="148">
        <f t="shared" si="467"/>
        <v>0</v>
      </c>
      <c r="BH846" s="149" t="e">
        <f t="shared" si="468"/>
        <v>#DIV/0!</v>
      </c>
      <c r="BI846" s="149" t="e">
        <f t="shared" si="469"/>
        <v>#DIV/0!</v>
      </c>
      <c r="BJ846" s="149" t="e">
        <f t="shared" si="470"/>
        <v>#DIV/0!</v>
      </c>
      <c r="BK846" s="149" t="e">
        <f t="shared" si="471"/>
        <v>#DIV/0!</v>
      </c>
      <c r="BL846" s="149" t="e">
        <f t="shared" si="472"/>
        <v>#DIV/0!</v>
      </c>
      <c r="BM846" s="148">
        <f t="shared" si="473"/>
        <v>0</v>
      </c>
      <c r="BN846" s="149" t="e">
        <f t="shared" si="474"/>
        <v>#DIV/0!</v>
      </c>
      <c r="BO846" s="149" t="e">
        <f t="shared" si="475"/>
        <v>#DIV/0!</v>
      </c>
      <c r="BP846" s="149" t="e">
        <f t="shared" si="476"/>
        <v>#DIV/0!</v>
      </c>
      <c r="BQ846" s="149" t="e">
        <f t="shared" si="477"/>
        <v>#DIV/0!</v>
      </c>
      <c r="BR846" s="149" t="e">
        <f t="shared" si="478"/>
        <v>#DIV/0!</v>
      </c>
      <c r="BS846" s="148">
        <f t="shared" si="479"/>
        <v>0</v>
      </c>
      <c r="BT846" s="150"/>
      <c r="BU846" s="150" t="e">
        <f>VLOOKUP(I846,Lists!$D$2:$D$19,1,FALSE)</f>
        <v>#N/A</v>
      </c>
      <c r="BV846" s="150" t="e">
        <f>VLOOKUP($I846,Blends!$B$2:$B$115,1,FALSE)</f>
        <v>#N/A</v>
      </c>
      <c r="BW846" s="150"/>
      <c r="BX846" s="151">
        <f>ROUND(IF($I846="Other HFC Blend",(AA846*$L846*SUMIF(Lists!$E$2:$E$133,'Quarterly Information'!$K846,Exchange_Value)+AA846*$N846*SUMIF(Lists!$E$2:$E$133,'Quarterly Information'!$M846,Exchange_Value)+AA846*$P846*SUMIF(Lists!$E$2:$E$133,'Quarterly Information'!$O846,Exchange_Value)+AA846*$R846*SUMIF(Lists!$E$2:$E$133,'Quarterly Information'!$Q846,Exchange_Value)+AA846*$T846*SUMIF(Lists!$E$2:$E$133,'Quarterly Information'!$S846,Exchange_Value))/1000,AA846*SUMIF(Lists!$E$2:$E$133,$I846,Exchange_Value)/1000),1)</f>
        <v>0</v>
      </c>
      <c r="BY846" s="151">
        <f>ROUND(IF($I846="Other HFC Blend",(AB846*$L846*SUMIF(Lists!$E$2:$E$133,'Quarterly Information'!$K846,Exchange_Value)+AB846*$N846*SUMIF(Lists!$E$2:$E$133,'Quarterly Information'!$M846,Exchange_Value)+AB846*$P846*SUMIF(Lists!$E$2:$E$133,'Quarterly Information'!$O846,Exchange_Value)+AB846*$R846*SUMIF(Lists!$E$2:$E$133,'Quarterly Information'!$Q846,Exchange_Value)+AB846*$T846*SUMIF(Lists!$E$2:$E$133,'Quarterly Information'!$S846,Exchange_Value))/1000,AB846*SUMIF(Lists!$E$2:$E$133,$I846,Exchange_Value)/1000),1)</f>
        <v>0</v>
      </c>
      <c r="BZ846" s="151">
        <f>ROUND(IF($I846="Other HFC Blend",(AC846*$L846*SUMIF(Lists!$E$2:$E$133,'Quarterly Information'!$K846,Exchange_Value)+AC846*$N846*SUMIF(Lists!$E$2:$E$133,'Quarterly Information'!$M846,Exchange_Value)+AC846*$P846*SUMIF(Lists!$E$2:$E$133,'Quarterly Information'!$O846,Exchange_Value)+AC846*$R846*SUMIF(Lists!$E$2:$E$133,'Quarterly Information'!$Q846,Exchange_Value)+AC846*$T846*SUMIF(Lists!$E$2:$E$133,'Quarterly Information'!$S846,Exchange_Value))/1000,AC846*SUMIF(Lists!$E$2:$E$133,$I846,Exchange_Value)/1000),1)</f>
        <v>0</v>
      </c>
      <c r="CA846" s="151">
        <f>ROUND(IF($I846="Other HFC Blend",(AD846*$L846*SUMIF(Lists!$E$2:$E$133,'Quarterly Information'!$K846,Exchange_Value)+AD846*$N846*SUMIF(Lists!$E$2:$E$133,'Quarterly Information'!$M846,Exchange_Value)+AD846*$P846*SUMIF(Lists!$E$2:$E$133,'Quarterly Information'!$O846,Exchange_Value)+AD846*$R846*SUMIF(Lists!$E$2:$E$133,'Quarterly Information'!$Q846,Exchange_Value)+AD846*$T846*SUMIF(Lists!$E$2:$E$133,'Quarterly Information'!$S846,Exchange_Value))/1000,AD846*SUMIF(Lists!$E$2:$E$133,$I846,Exchange_Value)/1000),1)</f>
        <v>0</v>
      </c>
      <c r="CB846" s="151">
        <f>ROUND(IF($I846="Other HFC Blend",(AE846*$L846*SUMIF(Lists!$E$2:$E$133,'Quarterly Information'!$K846,Exchange_Value)+AE846*$N846*SUMIF(Lists!$E$2:$E$133,'Quarterly Information'!$M846,Exchange_Value)+AE846*$P846*SUMIF(Lists!$E$2:$E$133,'Quarterly Information'!$O846,Exchange_Value)+AE846*$R846*SUMIF(Lists!$E$2:$E$133,'Quarterly Information'!$Q846,Exchange_Value)+AE846*$T846*SUMIF(Lists!$E$2:$E$133,'Quarterly Information'!$S846,Exchange_Value))/1000,AE846*SUMIF(Lists!$E$2:$E$133,$I846,Exchange_Value)/1000),1)</f>
        <v>0</v>
      </c>
      <c r="CC846" s="151">
        <f>ROUND(IF($I846="Other HFC Blend",(AF846*$L846*SUMIF(Lists!$E$2:$E$133,'Quarterly Information'!$K846,Exchange_Value)+AF846*$N846*SUMIF(Lists!$E$2:$E$133,'Quarterly Information'!$M846,Exchange_Value)+AF846*$P846*SUMIF(Lists!$E$2:$E$133,'Quarterly Information'!$O846,Exchange_Value)+AF846*$R846*SUMIF(Lists!$E$2:$E$133,'Quarterly Information'!$Q846,Exchange_Value)+AF846*$T846*SUMIF(Lists!$E$2:$E$133,'Quarterly Information'!$S846,Exchange_Value))/1000,AF846*SUMIF(Lists!$E$2:$E$133,$I846,Exchange_Value)/1000),1)</f>
        <v>0</v>
      </c>
    </row>
    <row r="847" spans="1:81" ht="14.1">
      <c r="A847" s="18">
        <v>805</v>
      </c>
      <c r="B847" s="46" t="str">
        <f t="shared" si="480"/>
        <v/>
      </c>
      <c r="C847" s="72"/>
      <c r="D847" s="47"/>
      <c r="E847" s="81"/>
      <c r="F847" s="48"/>
      <c r="G847" s="49"/>
      <c r="H847" s="50"/>
      <c r="I847" s="48"/>
      <c r="J847" s="104"/>
      <c r="K847" s="109"/>
      <c r="L847" s="51"/>
      <c r="M847" s="48"/>
      <c r="N847" s="51"/>
      <c r="O847" s="48"/>
      <c r="P847" s="51"/>
      <c r="Q847" s="69"/>
      <c r="R847" s="51"/>
      <c r="S847" s="69"/>
      <c r="T847" s="110"/>
      <c r="U847" s="107"/>
      <c r="V847" s="48"/>
      <c r="W847" s="52"/>
      <c r="X847" s="48"/>
      <c r="Y847" s="116"/>
      <c r="Z847" s="133"/>
      <c r="AA847" s="131"/>
      <c r="AB847" s="76"/>
      <c r="AC847" s="76"/>
      <c r="AD847" s="76"/>
      <c r="AE847" s="76"/>
      <c r="AF847" s="76"/>
      <c r="AG847" s="145"/>
      <c r="AH847"/>
      <c r="AI847" s="148">
        <f t="shared" si="444"/>
        <v>0</v>
      </c>
      <c r="AJ847" s="148">
        <f t="shared" si="445"/>
        <v>0</v>
      </c>
      <c r="AK847" s="148">
        <f t="shared" si="446"/>
        <v>0</v>
      </c>
      <c r="AL847" s="148">
        <f t="shared" si="447"/>
        <v>0</v>
      </c>
      <c r="AM847" s="148">
        <f t="shared" si="448"/>
        <v>0</v>
      </c>
      <c r="AN847" s="148">
        <f t="shared" si="449"/>
        <v>0</v>
      </c>
      <c r="AO847" s="150"/>
      <c r="AP847" s="149" t="e">
        <f t="shared" si="450"/>
        <v>#DIV/0!</v>
      </c>
      <c r="AQ847" s="149" t="e">
        <f t="shared" si="451"/>
        <v>#DIV/0!</v>
      </c>
      <c r="AR847" s="149" t="e">
        <f t="shared" si="452"/>
        <v>#DIV/0!</v>
      </c>
      <c r="AS847" s="149" t="e">
        <f t="shared" si="453"/>
        <v>#DIV/0!</v>
      </c>
      <c r="AT847" s="149" t="e">
        <f t="shared" si="454"/>
        <v>#DIV/0!</v>
      </c>
      <c r="AU847" s="148">
        <f t="shared" si="455"/>
        <v>0</v>
      </c>
      <c r="AV847" s="149" t="e">
        <f t="shared" si="456"/>
        <v>#DIV/0!</v>
      </c>
      <c r="AW847" s="149" t="e">
        <f t="shared" si="457"/>
        <v>#DIV/0!</v>
      </c>
      <c r="AX847" s="149" t="e">
        <f t="shared" si="458"/>
        <v>#DIV/0!</v>
      </c>
      <c r="AY847" s="149" t="e">
        <f t="shared" si="459"/>
        <v>#DIV/0!</v>
      </c>
      <c r="AZ847" s="149" t="e">
        <f t="shared" si="460"/>
        <v>#DIV/0!</v>
      </c>
      <c r="BA847" s="148">
        <f t="shared" si="461"/>
        <v>0</v>
      </c>
      <c r="BB847" s="149" t="e">
        <f t="shared" si="462"/>
        <v>#DIV/0!</v>
      </c>
      <c r="BC847" s="149" t="e">
        <f t="shared" si="463"/>
        <v>#DIV/0!</v>
      </c>
      <c r="BD847" s="149" t="e">
        <f t="shared" si="464"/>
        <v>#DIV/0!</v>
      </c>
      <c r="BE847" s="149" t="e">
        <f t="shared" si="465"/>
        <v>#DIV/0!</v>
      </c>
      <c r="BF847" s="149" t="e">
        <f t="shared" si="466"/>
        <v>#DIV/0!</v>
      </c>
      <c r="BG847" s="148">
        <f t="shared" si="467"/>
        <v>0</v>
      </c>
      <c r="BH847" s="149" t="e">
        <f t="shared" si="468"/>
        <v>#DIV/0!</v>
      </c>
      <c r="BI847" s="149" t="e">
        <f t="shared" si="469"/>
        <v>#DIV/0!</v>
      </c>
      <c r="BJ847" s="149" t="e">
        <f t="shared" si="470"/>
        <v>#DIV/0!</v>
      </c>
      <c r="BK847" s="149" t="e">
        <f t="shared" si="471"/>
        <v>#DIV/0!</v>
      </c>
      <c r="BL847" s="149" t="e">
        <f t="shared" si="472"/>
        <v>#DIV/0!</v>
      </c>
      <c r="BM847" s="148">
        <f t="shared" si="473"/>
        <v>0</v>
      </c>
      <c r="BN847" s="149" t="e">
        <f t="shared" si="474"/>
        <v>#DIV/0!</v>
      </c>
      <c r="BO847" s="149" t="e">
        <f t="shared" si="475"/>
        <v>#DIV/0!</v>
      </c>
      <c r="BP847" s="149" t="e">
        <f t="shared" si="476"/>
        <v>#DIV/0!</v>
      </c>
      <c r="BQ847" s="149" t="e">
        <f t="shared" si="477"/>
        <v>#DIV/0!</v>
      </c>
      <c r="BR847" s="149" t="e">
        <f t="shared" si="478"/>
        <v>#DIV/0!</v>
      </c>
      <c r="BS847" s="148">
        <f t="shared" si="479"/>
        <v>0</v>
      </c>
      <c r="BT847" s="150"/>
      <c r="BU847" s="150" t="e">
        <f>VLOOKUP(I847,Lists!$D$2:$D$19,1,FALSE)</f>
        <v>#N/A</v>
      </c>
      <c r="BV847" s="150" t="e">
        <f>VLOOKUP($I847,Blends!$B$2:$B$115,1,FALSE)</f>
        <v>#N/A</v>
      </c>
      <c r="BW847" s="150"/>
      <c r="BX847" s="151">
        <f>ROUND(IF($I847="Other HFC Blend",(AA847*$L847*SUMIF(Lists!$E$2:$E$133,'Quarterly Information'!$K847,Exchange_Value)+AA847*$N847*SUMIF(Lists!$E$2:$E$133,'Quarterly Information'!$M847,Exchange_Value)+AA847*$P847*SUMIF(Lists!$E$2:$E$133,'Quarterly Information'!$O847,Exchange_Value)+AA847*$R847*SUMIF(Lists!$E$2:$E$133,'Quarterly Information'!$Q847,Exchange_Value)+AA847*$T847*SUMIF(Lists!$E$2:$E$133,'Quarterly Information'!$S847,Exchange_Value))/1000,AA847*SUMIF(Lists!$E$2:$E$133,$I847,Exchange_Value)/1000),1)</f>
        <v>0</v>
      </c>
      <c r="BY847" s="151">
        <f>ROUND(IF($I847="Other HFC Blend",(AB847*$L847*SUMIF(Lists!$E$2:$E$133,'Quarterly Information'!$K847,Exchange_Value)+AB847*$N847*SUMIF(Lists!$E$2:$E$133,'Quarterly Information'!$M847,Exchange_Value)+AB847*$P847*SUMIF(Lists!$E$2:$E$133,'Quarterly Information'!$O847,Exchange_Value)+AB847*$R847*SUMIF(Lists!$E$2:$E$133,'Quarterly Information'!$Q847,Exchange_Value)+AB847*$T847*SUMIF(Lists!$E$2:$E$133,'Quarterly Information'!$S847,Exchange_Value))/1000,AB847*SUMIF(Lists!$E$2:$E$133,$I847,Exchange_Value)/1000),1)</f>
        <v>0</v>
      </c>
      <c r="BZ847" s="151">
        <f>ROUND(IF($I847="Other HFC Blend",(AC847*$L847*SUMIF(Lists!$E$2:$E$133,'Quarterly Information'!$K847,Exchange_Value)+AC847*$N847*SUMIF(Lists!$E$2:$E$133,'Quarterly Information'!$M847,Exchange_Value)+AC847*$P847*SUMIF(Lists!$E$2:$E$133,'Quarterly Information'!$O847,Exchange_Value)+AC847*$R847*SUMIF(Lists!$E$2:$E$133,'Quarterly Information'!$Q847,Exchange_Value)+AC847*$T847*SUMIF(Lists!$E$2:$E$133,'Quarterly Information'!$S847,Exchange_Value))/1000,AC847*SUMIF(Lists!$E$2:$E$133,$I847,Exchange_Value)/1000),1)</f>
        <v>0</v>
      </c>
      <c r="CA847" s="151">
        <f>ROUND(IF($I847="Other HFC Blend",(AD847*$L847*SUMIF(Lists!$E$2:$E$133,'Quarterly Information'!$K847,Exchange_Value)+AD847*$N847*SUMIF(Lists!$E$2:$E$133,'Quarterly Information'!$M847,Exchange_Value)+AD847*$P847*SUMIF(Lists!$E$2:$E$133,'Quarterly Information'!$O847,Exchange_Value)+AD847*$R847*SUMIF(Lists!$E$2:$E$133,'Quarterly Information'!$Q847,Exchange_Value)+AD847*$T847*SUMIF(Lists!$E$2:$E$133,'Quarterly Information'!$S847,Exchange_Value))/1000,AD847*SUMIF(Lists!$E$2:$E$133,$I847,Exchange_Value)/1000),1)</f>
        <v>0</v>
      </c>
      <c r="CB847" s="151">
        <f>ROUND(IF($I847="Other HFC Blend",(AE847*$L847*SUMIF(Lists!$E$2:$E$133,'Quarterly Information'!$K847,Exchange_Value)+AE847*$N847*SUMIF(Lists!$E$2:$E$133,'Quarterly Information'!$M847,Exchange_Value)+AE847*$P847*SUMIF(Lists!$E$2:$E$133,'Quarterly Information'!$O847,Exchange_Value)+AE847*$R847*SUMIF(Lists!$E$2:$E$133,'Quarterly Information'!$Q847,Exchange_Value)+AE847*$T847*SUMIF(Lists!$E$2:$E$133,'Quarterly Information'!$S847,Exchange_Value))/1000,AE847*SUMIF(Lists!$E$2:$E$133,$I847,Exchange_Value)/1000),1)</f>
        <v>0</v>
      </c>
      <c r="CC847" s="151">
        <f>ROUND(IF($I847="Other HFC Blend",(AF847*$L847*SUMIF(Lists!$E$2:$E$133,'Quarterly Information'!$K847,Exchange_Value)+AF847*$N847*SUMIF(Lists!$E$2:$E$133,'Quarterly Information'!$M847,Exchange_Value)+AF847*$P847*SUMIF(Lists!$E$2:$E$133,'Quarterly Information'!$O847,Exchange_Value)+AF847*$R847*SUMIF(Lists!$E$2:$E$133,'Quarterly Information'!$Q847,Exchange_Value)+AF847*$T847*SUMIF(Lists!$E$2:$E$133,'Quarterly Information'!$S847,Exchange_Value))/1000,AF847*SUMIF(Lists!$E$2:$E$133,$I847,Exchange_Value)/1000),1)</f>
        <v>0</v>
      </c>
    </row>
    <row r="848" spans="1:81" ht="14.1">
      <c r="A848" s="18">
        <v>806</v>
      </c>
      <c r="B848" s="46" t="str">
        <f t="shared" si="480"/>
        <v/>
      </c>
      <c r="C848" s="72"/>
      <c r="D848" s="47"/>
      <c r="E848" s="81"/>
      <c r="F848" s="48"/>
      <c r="G848" s="49"/>
      <c r="H848" s="50"/>
      <c r="I848" s="48"/>
      <c r="J848" s="104"/>
      <c r="K848" s="109"/>
      <c r="L848" s="51"/>
      <c r="M848" s="48"/>
      <c r="N848" s="51"/>
      <c r="O848" s="48"/>
      <c r="P848" s="51"/>
      <c r="Q848" s="69"/>
      <c r="R848" s="51"/>
      <c r="S848" s="69"/>
      <c r="T848" s="110"/>
      <c r="U848" s="107"/>
      <c r="V848" s="48"/>
      <c r="W848" s="52"/>
      <c r="X848" s="48"/>
      <c r="Y848" s="116"/>
      <c r="Z848" s="133"/>
      <c r="AA848" s="131"/>
      <c r="AB848" s="76"/>
      <c r="AC848" s="76"/>
      <c r="AD848" s="76"/>
      <c r="AE848" s="76"/>
      <c r="AF848" s="76"/>
      <c r="AG848" s="145"/>
      <c r="AH848"/>
      <c r="AI848" s="148">
        <f t="shared" si="444"/>
        <v>0</v>
      </c>
      <c r="AJ848" s="148">
        <f t="shared" si="445"/>
        <v>0</v>
      </c>
      <c r="AK848" s="148">
        <f t="shared" si="446"/>
        <v>0</v>
      </c>
      <c r="AL848" s="148">
        <f t="shared" si="447"/>
        <v>0</v>
      </c>
      <c r="AM848" s="148">
        <f t="shared" si="448"/>
        <v>0</v>
      </c>
      <c r="AN848" s="148">
        <f t="shared" si="449"/>
        <v>0</v>
      </c>
      <c r="AO848" s="150"/>
      <c r="AP848" s="149" t="e">
        <f t="shared" si="450"/>
        <v>#DIV/0!</v>
      </c>
      <c r="AQ848" s="149" t="e">
        <f t="shared" si="451"/>
        <v>#DIV/0!</v>
      </c>
      <c r="AR848" s="149" t="e">
        <f t="shared" si="452"/>
        <v>#DIV/0!</v>
      </c>
      <c r="AS848" s="149" t="e">
        <f t="shared" si="453"/>
        <v>#DIV/0!</v>
      </c>
      <c r="AT848" s="149" t="e">
        <f t="shared" si="454"/>
        <v>#DIV/0!</v>
      </c>
      <c r="AU848" s="148">
        <f t="shared" si="455"/>
        <v>0</v>
      </c>
      <c r="AV848" s="149" t="e">
        <f t="shared" si="456"/>
        <v>#DIV/0!</v>
      </c>
      <c r="AW848" s="149" t="e">
        <f t="shared" si="457"/>
        <v>#DIV/0!</v>
      </c>
      <c r="AX848" s="149" t="e">
        <f t="shared" si="458"/>
        <v>#DIV/0!</v>
      </c>
      <c r="AY848" s="149" t="e">
        <f t="shared" si="459"/>
        <v>#DIV/0!</v>
      </c>
      <c r="AZ848" s="149" t="e">
        <f t="shared" si="460"/>
        <v>#DIV/0!</v>
      </c>
      <c r="BA848" s="148">
        <f t="shared" si="461"/>
        <v>0</v>
      </c>
      <c r="BB848" s="149" t="e">
        <f t="shared" si="462"/>
        <v>#DIV/0!</v>
      </c>
      <c r="BC848" s="149" t="e">
        <f t="shared" si="463"/>
        <v>#DIV/0!</v>
      </c>
      <c r="BD848" s="149" t="e">
        <f t="shared" si="464"/>
        <v>#DIV/0!</v>
      </c>
      <c r="BE848" s="149" t="e">
        <f t="shared" si="465"/>
        <v>#DIV/0!</v>
      </c>
      <c r="BF848" s="149" t="e">
        <f t="shared" si="466"/>
        <v>#DIV/0!</v>
      </c>
      <c r="BG848" s="148">
        <f t="shared" si="467"/>
        <v>0</v>
      </c>
      <c r="BH848" s="149" t="e">
        <f t="shared" si="468"/>
        <v>#DIV/0!</v>
      </c>
      <c r="BI848" s="149" t="e">
        <f t="shared" si="469"/>
        <v>#DIV/0!</v>
      </c>
      <c r="BJ848" s="149" t="e">
        <f t="shared" si="470"/>
        <v>#DIV/0!</v>
      </c>
      <c r="BK848" s="149" t="e">
        <f t="shared" si="471"/>
        <v>#DIV/0!</v>
      </c>
      <c r="BL848" s="149" t="e">
        <f t="shared" si="472"/>
        <v>#DIV/0!</v>
      </c>
      <c r="BM848" s="148">
        <f t="shared" si="473"/>
        <v>0</v>
      </c>
      <c r="BN848" s="149" t="e">
        <f t="shared" si="474"/>
        <v>#DIV/0!</v>
      </c>
      <c r="BO848" s="149" t="e">
        <f t="shared" si="475"/>
        <v>#DIV/0!</v>
      </c>
      <c r="BP848" s="149" t="e">
        <f t="shared" si="476"/>
        <v>#DIV/0!</v>
      </c>
      <c r="BQ848" s="149" t="e">
        <f t="shared" si="477"/>
        <v>#DIV/0!</v>
      </c>
      <c r="BR848" s="149" t="e">
        <f t="shared" si="478"/>
        <v>#DIV/0!</v>
      </c>
      <c r="BS848" s="148">
        <f t="shared" si="479"/>
        <v>0</v>
      </c>
      <c r="BT848" s="150"/>
      <c r="BU848" s="150" t="e">
        <f>VLOOKUP(I848,Lists!$D$2:$D$19,1,FALSE)</f>
        <v>#N/A</v>
      </c>
      <c r="BV848" s="150" t="e">
        <f>VLOOKUP($I848,Blends!$B$2:$B$115,1,FALSE)</f>
        <v>#N/A</v>
      </c>
      <c r="BW848" s="150"/>
      <c r="BX848" s="151">
        <f>ROUND(IF($I848="Other HFC Blend",(AA848*$L848*SUMIF(Lists!$E$2:$E$133,'Quarterly Information'!$K848,Exchange_Value)+AA848*$N848*SUMIF(Lists!$E$2:$E$133,'Quarterly Information'!$M848,Exchange_Value)+AA848*$P848*SUMIF(Lists!$E$2:$E$133,'Quarterly Information'!$O848,Exchange_Value)+AA848*$R848*SUMIF(Lists!$E$2:$E$133,'Quarterly Information'!$Q848,Exchange_Value)+AA848*$T848*SUMIF(Lists!$E$2:$E$133,'Quarterly Information'!$S848,Exchange_Value))/1000,AA848*SUMIF(Lists!$E$2:$E$133,$I848,Exchange_Value)/1000),1)</f>
        <v>0</v>
      </c>
      <c r="BY848" s="151">
        <f>ROUND(IF($I848="Other HFC Blend",(AB848*$L848*SUMIF(Lists!$E$2:$E$133,'Quarterly Information'!$K848,Exchange_Value)+AB848*$N848*SUMIF(Lists!$E$2:$E$133,'Quarterly Information'!$M848,Exchange_Value)+AB848*$P848*SUMIF(Lists!$E$2:$E$133,'Quarterly Information'!$O848,Exchange_Value)+AB848*$R848*SUMIF(Lists!$E$2:$E$133,'Quarterly Information'!$Q848,Exchange_Value)+AB848*$T848*SUMIF(Lists!$E$2:$E$133,'Quarterly Information'!$S848,Exchange_Value))/1000,AB848*SUMIF(Lists!$E$2:$E$133,$I848,Exchange_Value)/1000),1)</f>
        <v>0</v>
      </c>
      <c r="BZ848" s="151">
        <f>ROUND(IF($I848="Other HFC Blend",(AC848*$L848*SUMIF(Lists!$E$2:$E$133,'Quarterly Information'!$K848,Exchange_Value)+AC848*$N848*SUMIF(Lists!$E$2:$E$133,'Quarterly Information'!$M848,Exchange_Value)+AC848*$P848*SUMIF(Lists!$E$2:$E$133,'Quarterly Information'!$O848,Exchange_Value)+AC848*$R848*SUMIF(Lists!$E$2:$E$133,'Quarterly Information'!$Q848,Exchange_Value)+AC848*$T848*SUMIF(Lists!$E$2:$E$133,'Quarterly Information'!$S848,Exchange_Value))/1000,AC848*SUMIF(Lists!$E$2:$E$133,$I848,Exchange_Value)/1000),1)</f>
        <v>0</v>
      </c>
      <c r="CA848" s="151">
        <f>ROUND(IF($I848="Other HFC Blend",(AD848*$L848*SUMIF(Lists!$E$2:$E$133,'Quarterly Information'!$K848,Exchange_Value)+AD848*$N848*SUMIF(Lists!$E$2:$E$133,'Quarterly Information'!$M848,Exchange_Value)+AD848*$P848*SUMIF(Lists!$E$2:$E$133,'Quarterly Information'!$O848,Exchange_Value)+AD848*$R848*SUMIF(Lists!$E$2:$E$133,'Quarterly Information'!$Q848,Exchange_Value)+AD848*$T848*SUMIF(Lists!$E$2:$E$133,'Quarterly Information'!$S848,Exchange_Value))/1000,AD848*SUMIF(Lists!$E$2:$E$133,$I848,Exchange_Value)/1000),1)</f>
        <v>0</v>
      </c>
      <c r="CB848" s="151">
        <f>ROUND(IF($I848="Other HFC Blend",(AE848*$L848*SUMIF(Lists!$E$2:$E$133,'Quarterly Information'!$K848,Exchange_Value)+AE848*$N848*SUMIF(Lists!$E$2:$E$133,'Quarterly Information'!$M848,Exchange_Value)+AE848*$P848*SUMIF(Lists!$E$2:$E$133,'Quarterly Information'!$O848,Exchange_Value)+AE848*$R848*SUMIF(Lists!$E$2:$E$133,'Quarterly Information'!$Q848,Exchange_Value)+AE848*$T848*SUMIF(Lists!$E$2:$E$133,'Quarterly Information'!$S848,Exchange_Value))/1000,AE848*SUMIF(Lists!$E$2:$E$133,$I848,Exchange_Value)/1000),1)</f>
        <v>0</v>
      </c>
      <c r="CC848" s="151">
        <f>ROUND(IF($I848="Other HFC Blend",(AF848*$L848*SUMIF(Lists!$E$2:$E$133,'Quarterly Information'!$K848,Exchange_Value)+AF848*$N848*SUMIF(Lists!$E$2:$E$133,'Quarterly Information'!$M848,Exchange_Value)+AF848*$P848*SUMIF(Lists!$E$2:$E$133,'Quarterly Information'!$O848,Exchange_Value)+AF848*$R848*SUMIF(Lists!$E$2:$E$133,'Quarterly Information'!$Q848,Exchange_Value)+AF848*$T848*SUMIF(Lists!$E$2:$E$133,'Quarterly Information'!$S848,Exchange_Value))/1000,AF848*SUMIF(Lists!$E$2:$E$133,$I848,Exchange_Value)/1000),1)</f>
        <v>0</v>
      </c>
    </row>
    <row r="849" spans="1:81" ht="14.1">
      <c r="A849" s="18">
        <v>807</v>
      </c>
      <c r="B849" s="46" t="str">
        <f t="shared" si="480"/>
        <v/>
      </c>
      <c r="C849" s="72"/>
      <c r="D849" s="47"/>
      <c r="E849" s="81"/>
      <c r="F849" s="48"/>
      <c r="G849" s="49"/>
      <c r="H849" s="50"/>
      <c r="I849" s="48"/>
      <c r="J849" s="104"/>
      <c r="K849" s="109"/>
      <c r="L849" s="51"/>
      <c r="M849" s="48"/>
      <c r="N849" s="51"/>
      <c r="O849" s="48"/>
      <c r="P849" s="51"/>
      <c r="Q849" s="69"/>
      <c r="R849" s="51"/>
      <c r="S849" s="69"/>
      <c r="T849" s="110"/>
      <c r="U849" s="107"/>
      <c r="V849" s="48"/>
      <c r="W849" s="52"/>
      <c r="X849" s="48"/>
      <c r="Y849" s="116"/>
      <c r="Z849" s="133"/>
      <c r="AA849" s="131"/>
      <c r="AB849" s="76"/>
      <c r="AC849" s="76"/>
      <c r="AD849" s="76"/>
      <c r="AE849" s="76"/>
      <c r="AF849" s="76"/>
      <c r="AG849" s="145"/>
      <c r="AH849"/>
      <c r="AI849" s="148">
        <f t="shared" si="444"/>
        <v>0</v>
      </c>
      <c r="AJ849" s="148">
        <f t="shared" si="445"/>
        <v>0</v>
      </c>
      <c r="AK849" s="148">
        <f t="shared" si="446"/>
        <v>0</v>
      </c>
      <c r="AL849" s="148">
        <f t="shared" si="447"/>
        <v>0</v>
      </c>
      <c r="AM849" s="148">
        <f t="shared" si="448"/>
        <v>0</v>
      </c>
      <c r="AN849" s="148">
        <f t="shared" si="449"/>
        <v>0</v>
      </c>
      <c r="AO849" s="150"/>
      <c r="AP849" s="149" t="e">
        <f t="shared" si="450"/>
        <v>#DIV/0!</v>
      </c>
      <c r="AQ849" s="149" t="e">
        <f t="shared" si="451"/>
        <v>#DIV/0!</v>
      </c>
      <c r="AR849" s="149" t="e">
        <f t="shared" si="452"/>
        <v>#DIV/0!</v>
      </c>
      <c r="AS849" s="149" t="e">
        <f t="shared" si="453"/>
        <v>#DIV/0!</v>
      </c>
      <c r="AT849" s="149" t="e">
        <f t="shared" si="454"/>
        <v>#DIV/0!</v>
      </c>
      <c r="AU849" s="148">
        <f t="shared" si="455"/>
        <v>0</v>
      </c>
      <c r="AV849" s="149" t="e">
        <f t="shared" si="456"/>
        <v>#DIV/0!</v>
      </c>
      <c r="AW849" s="149" t="e">
        <f t="shared" si="457"/>
        <v>#DIV/0!</v>
      </c>
      <c r="AX849" s="149" t="e">
        <f t="shared" si="458"/>
        <v>#DIV/0!</v>
      </c>
      <c r="AY849" s="149" t="e">
        <f t="shared" si="459"/>
        <v>#DIV/0!</v>
      </c>
      <c r="AZ849" s="149" t="e">
        <f t="shared" si="460"/>
        <v>#DIV/0!</v>
      </c>
      <c r="BA849" s="148">
        <f t="shared" si="461"/>
        <v>0</v>
      </c>
      <c r="BB849" s="149" t="e">
        <f t="shared" si="462"/>
        <v>#DIV/0!</v>
      </c>
      <c r="BC849" s="149" t="e">
        <f t="shared" si="463"/>
        <v>#DIV/0!</v>
      </c>
      <c r="BD849" s="149" t="e">
        <f t="shared" si="464"/>
        <v>#DIV/0!</v>
      </c>
      <c r="BE849" s="149" t="e">
        <f t="shared" si="465"/>
        <v>#DIV/0!</v>
      </c>
      <c r="BF849" s="149" t="e">
        <f t="shared" si="466"/>
        <v>#DIV/0!</v>
      </c>
      <c r="BG849" s="148">
        <f t="shared" si="467"/>
        <v>0</v>
      </c>
      <c r="BH849" s="149" t="e">
        <f t="shared" si="468"/>
        <v>#DIV/0!</v>
      </c>
      <c r="BI849" s="149" t="e">
        <f t="shared" si="469"/>
        <v>#DIV/0!</v>
      </c>
      <c r="BJ849" s="149" t="e">
        <f t="shared" si="470"/>
        <v>#DIV/0!</v>
      </c>
      <c r="BK849" s="149" t="e">
        <f t="shared" si="471"/>
        <v>#DIV/0!</v>
      </c>
      <c r="BL849" s="149" t="e">
        <f t="shared" si="472"/>
        <v>#DIV/0!</v>
      </c>
      <c r="BM849" s="148">
        <f t="shared" si="473"/>
        <v>0</v>
      </c>
      <c r="BN849" s="149" t="e">
        <f t="shared" si="474"/>
        <v>#DIV/0!</v>
      </c>
      <c r="BO849" s="149" t="e">
        <f t="shared" si="475"/>
        <v>#DIV/0!</v>
      </c>
      <c r="BP849" s="149" t="e">
        <f t="shared" si="476"/>
        <v>#DIV/0!</v>
      </c>
      <c r="BQ849" s="149" t="e">
        <f t="shared" si="477"/>
        <v>#DIV/0!</v>
      </c>
      <c r="BR849" s="149" t="e">
        <f t="shared" si="478"/>
        <v>#DIV/0!</v>
      </c>
      <c r="BS849" s="148">
        <f t="shared" si="479"/>
        <v>0</v>
      </c>
      <c r="BT849" s="150"/>
      <c r="BU849" s="150" t="e">
        <f>VLOOKUP(I849,Lists!$D$2:$D$19,1,FALSE)</f>
        <v>#N/A</v>
      </c>
      <c r="BV849" s="150" t="e">
        <f>VLOOKUP($I849,Blends!$B$2:$B$115,1,FALSE)</f>
        <v>#N/A</v>
      </c>
      <c r="BW849" s="150"/>
      <c r="BX849" s="151">
        <f>ROUND(IF($I849="Other HFC Blend",(AA849*$L849*SUMIF(Lists!$E$2:$E$133,'Quarterly Information'!$K849,Exchange_Value)+AA849*$N849*SUMIF(Lists!$E$2:$E$133,'Quarterly Information'!$M849,Exchange_Value)+AA849*$P849*SUMIF(Lists!$E$2:$E$133,'Quarterly Information'!$O849,Exchange_Value)+AA849*$R849*SUMIF(Lists!$E$2:$E$133,'Quarterly Information'!$Q849,Exchange_Value)+AA849*$T849*SUMIF(Lists!$E$2:$E$133,'Quarterly Information'!$S849,Exchange_Value))/1000,AA849*SUMIF(Lists!$E$2:$E$133,$I849,Exchange_Value)/1000),1)</f>
        <v>0</v>
      </c>
      <c r="BY849" s="151">
        <f>ROUND(IF($I849="Other HFC Blend",(AB849*$L849*SUMIF(Lists!$E$2:$E$133,'Quarterly Information'!$K849,Exchange_Value)+AB849*$N849*SUMIF(Lists!$E$2:$E$133,'Quarterly Information'!$M849,Exchange_Value)+AB849*$P849*SUMIF(Lists!$E$2:$E$133,'Quarterly Information'!$O849,Exchange_Value)+AB849*$R849*SUMIF(Lists!$E$2:$E$133,'Quarterly Information'!$Q849,Exchange_Value)+AB849*$T849*SUMIF(Lists!$E$2:$E$133,'Quarterly Information'!$S849,Exchange_Value))/1000,AB849*SUMIF(Lists!$E$2:$E$133,$I849,Exchange_Value)/1000),1)</f>
        <v>0</v>
      </c>
      <c r="BZ849" s="151">
        <f>ROUND(IF($I849="Other HFC Blend",(AC849*$L849*SUMIF(Lists!$E$2:$E$133,'Quarterly Information'!$K849,Exchange_Value)+AC849*$N849*SUMIF(Lists!$E$2:$E$133,'Quarterly Information'!$M849,Exchange_Value)+AC849*$P849*SUMIF(Lists!$E$2:$E$133,'Quarterly Information'!$O849,Exchange_Value)+AC849*$R849*SUMIF(Lists!$E$2:$E$133,'Quarterly Information'!$Q849,Exchange_Value)+AC849*$T849*SUMIF(Lists!$E$2:$E$133,'Quarterly Information'!$S849,Exchange_Value))/1000,AC849*SUMIF(Lists!$E$2:$E$133,$I849,Exchange_Value)/1000),1)</f>
        <v>0</v>
      </c>
      <c r="CA849" s="151">
        <f>ROUND(IF($I849="Other HFC Blend",(AD849*$L849*SUMIF(Lists!$E$2:$E$133,'Quarterly Information'!$K849,Exchange_Value)+AD849*$N849*SUMIF(Lists!$E$2:$E$133,'Quarterly Information'!$M849,Exchange_Value)+AD849*$P849*SUMIF(Lists!$E$2:$E$133,'Quarterly Information'!$O849,Exchange_Value)+AD849*$R849*SUMIF(Lists!$E$2:$E$133,'Quarterly Information'!$Q849,Exchange_Value)+AD849*$T849*SUMIF(Lists!$E$2:$E$133,'Quarterly Information'!$S849,Exchange_Value))/1000,AD849*SUMIF(Lists!$E$2:$E$133,$I849,Exchange_Value)/1000),1)</f>
        <v>0</v>
      </c>
      <c r="CB849" s="151">
        <f>ROUND(IF($I849="Other HFC Blend",(AE849*$L849*SUMIF(Lists!$E$2:$E$133,'Quarterly Information'!$K849,Exchange_Value)+AE849*$N849*SUMIF(Lists!$E$2:$E$133,'Quarterly Information'!$M849,Exchange_Value)+AE849*$P849*SUMIF(Lists!$E$2:$E$133,'Quarterly Information'!$O849,Exchange_Value)+AE849*$R849*SUMIF(Lists!$E$2:$E$133,'Quarterly Information'!$Q849,Exchange_Value)+AE849*$T849*SUMIF(Lists!$E$2:$E$133,'Quarterly Information'!$S849,Exchange_Value))/1000,AE849*SUMIF(Lists!$E$2:$E$133,$I849,Exchange_Value)/1000),1)</f>
        <v>0</v>
      </c>
      <c r="CC849" s="151">
        <f>ROUND(IF($I849="Other HFC Blend",(AF849*$L849*SUMIF(Lists!$E$2:$E$133,'Quarterly Information'!$K849,Exchange_Value)+AF849*$N849*SUMIF(Lists!$E$2:$E$133,'Quarterly Information'!$M849,Exchange_Value)+AF849*$P849*SUMIF(Lists!$E$2:$E$133,'Quarterly Information'!$O849,Exchange_Value)+AF849*$R849*SUMIF(Lists!$E$2:$E$133,'Quarterly Information'!$Q849,Exchange_Value)+AF849*$T849*SUMIF(Lists!$E$2:$E$133,'Quarterly Information'!$S849,Exchange_Value))/1000,AF849*SUMIF(Lists!$E$2:$E$133,$I849,Exchange_Value)/1000),1)</f>
        <v>0</v>
      </c>
    </row>
    <row r="850" spans="1:81" ht="14.1">
      <c r="A850" s="18">
        <v>808</v>
      </c>
      <c r="B850" s="46" t="str">
        <f t="shared" si="480"/>
        <v/>
      </c>
      <c r="C850" s="72"/>
      <c r="D850" s="47"/>
      <c r="E850" s="81"/>
      <c r="F850" s="48"/>
      <c r="G850" s="49"/>
      <c r="H850" s="50"/>
      <c r="I850" s="48"/>
      <c r="J850" s="104"/>
      <c r="K850" s="109"/>
      <c r="L850" s="51"/>
      <c r="M850" s="48"/>
      <c r="N850" s="51"/>
      <c r="O850" s="48"/>
      <c r="P850" s="51"/>
      <c r="Q850" s="69"/>
      <c r="R850" s="51"/>
      <c r="S850" s="69"/>
      <c r="T850" s="110"/>
      <c r="U850" s="107"/>
      <c r="V850" s="48"/>
      <c r="W850" s="52"/>
      <c r="X850" s="48"/>
      <c r="Y850" s="116"/>
      <c r="Z850" s="133"/>
      <c r="AA850" s="131"/>
      <c r="AB850" s="76"/>
      <c r="AC850" s="76"/>
      <c r="AD850" s="76"/>
      <c r="AE850" s="76"/>
      <c r="AF850" s="76"/>
      <c r="AG850" s="145"/>
      <c r="AH850"/>
      <c r="AI850" s="148">
        <f t="shared" si="444"/>
        <v>0</v>
      </c>
      <c r="AJ850" s="148">
        <f t="shared" si="445"/>
        <v>0</v>
      </c>
      <c r="AK850" s="148">
        <f t="shared" si="446"/>
        <v>0</v>
      </c>
      <c r="AL850" s="148">
        <f t="shared" si="447"/>
        <v>0</v>
      </c>
      <c r="AM850" s="148">
        <f t="shared" si="448"/>
        <v>0</v>
      </c>
      <c r="AN850" s="148">
        <f t="shared" si="449"/>
        <v>0</v>
      </c>
      <c r="AO850" s="150"/>
      <c r="AP850" s="149" t="e">
        <f t="shared" si="450"/>
        <v>#DIV/0!</v>
      </c>
      <c r="AQ850" s="149" t="e">
        <f t="shared" si="451"/>
        <v>#DIV/0!</v>
      </c>
      <c r="AR850" s="149" t="e">
        <f t="shared" si="452"/>
        <v>#DIV/0!</v>
      </c>
      <c r="AS850" s="149" t="e">
        <f t="shared" si="453"/>
        <v>#DIV/0!</v>
      </c>
      <c r="AT850" s="149" t="e">
        <f t="shared" si="454"/>
        <v>#DIV/0!</v>
      </c>
      <c r="AU850" s="148">
        <f t="shared" si="455"/>
        <v>0</v>
      </c>
      <c r="AV850" s="149" t="e">
        <f t="shared" si="456"/>
        <v>#DIV/0!</v>
      </c>
      <c r="AW850" s="149" t="e">
        <f t="shared" si="457"/>
        <v>#DIV/0!</v>
      </c>
      <c r="AX850" s="149" t="e">
        <f t="shared" si="458"/>
        <v>#DIV/0!</v>
      </c>
      <c r="AY850" s="149" t="e">
        <f t="shared" si="459"/>
        <v>#DIV/0!</v>
      </c>
      <c r="AZ850" s="149" t="e">
        <f t="shared" si="460"/>
        <v>#DIV/0!</v>
      </c>
      <c r="BA850" s="148">
        <f t="shared" si="461"/>
        <v>0</v>
      </c>
      <c r="BB850" s="149" t="e">
        <f t="shared" si="462"/>
        <v>#DIV/0!</v>
      </c>
      <c r="BC850" s="149" t="e">
        <f t="shared" si="463"/>
        <v>#DIV/0!</v>
      </c>
      <c r="BD850" s="149" t="e">
        <f t="shared" si="464"/>
        <v>#DIV/0!</v>
      </c>
      <c r="BE850" s="149" t="e">
        <f t="shared" si="465"/>
        <v>#DIV/0!</v>
      </c>
      <c r="BF850" s="149" t="e">
        <f t="shared" si="466"/>
        <v>#DIV/0!</v>
      </c>
      <c r="BG850" s="148">
        <f t="shared" si="467"/>
        <v>0</v>
      </c>
      <c r="BH850" s="149" t="e">
        <f t="shared" si="468"/>
        <v>#DIV/0!</v>
      </c>
      <c r="BI850" s="149" t="e">
        <f t="shared" si="469"/>
        <v>#DIV/0!</v>
      </c>
      <c r="BJ850" s="149" t="e">
        <f t="shared" si="470"/>
        <v>#DIV/0!</v>
      </c>
      <c r="BK850" s="149" t="e">
        <f t="shared" si="471"/>
        <v>#DIV/0!</v>
      </c>
      <c r="BL850" s="149" t="e">
        <f t="shared" si="472"/>
        <v>#DIV/0!</v>
      </c>
      <c r="BM850" s="148">
        <f t="shared" si="473"/>
        <v>0</v>
      </c>
      <c r="BN850" s="149" t="e">
        <f t="shared" si="474"/>
        <v>#DIV/0!</v>
      </c>
      <c r="BO850" s="149" t="e">
        <f t="shared" si="475"/>
        <v>#DIV/0!</v>
      </c>
      <c r="BP850" s="149" t="e">
        <f t="shared" si="476"/>
        <v>#DIV/0!</v>
      </c>
      <c r="BQ850" s="149" t="e">
        <f t="shared" si="477"/>
        <v>#DIV/0!</v>
      </c>
      <c r="BR850" s="149" t="e">
        <f t="shared" si="478"/>
        <v>#DIV/0!</v>
      </c>
      <c r="BS850" s="148">
        <f t="shared" si="479"/>
        <v>0</v>
      </c>
      <c r="BT850" s="150"/>
      <c r="BU850" s="150" t="e">
        <f>VLOOKUP(I850,Lists!$D$2:$D$19,1,FALSE)</f>
        <v>#N/A</v>
      </c>
      <c r="BV850" s="150" t="e">
        <f>VLOOKUP($I850,Blends!$B$2:$B$115,1,FALSE)</f>
        <v>#N/A</v>
      </c>
      <c r="BW850" s="150"/>
      <c r="BX850" s="151">
        <f>ROUND(IF($I850="Other HFC Blend",(AA850*$L850*SUMIF(Lists!$E$2:$E$133,'Quarterly Information'!$K850,Exchange_Value)+AA850*$N850*SUMIF(Lists!$E$2:$E$133,'Quarterly Information'!$M850,Exchange_Value)+AA850*$P850*SUMIF(Lists!$E$2:$E$133,'Quarterly Information'!$O850,Exchange_Value)+AA850*$R850*SUMIF(Lists!$E$2:$E$133,'Quarterly Information'!$Q850,Exchange_Value)+AA850*$T850*SUMIF(Lists!$E$2:$E$133,'Quarterly Information'!$S850,Exchange_Value))/1000,AA850*SUMIF(Lists!$E$2:$E$133,$I850,Exchange_Value)/1000),1)</f>
        <v>0</v>
      </c>
      <c r="BY850" s="151">
        <f>ROUND(IF($I850="Other HFC Blend",(AB850*$L850*SUMIF(Lists!$E$2:$E$133,'Quarterly Information'!$K850,Exchange_Value)+AB850*$N850*SUMIF(Lists!$E$2:$E$133,'Quarterly Information'!$M850,Exchange_Value)+AB850*$P850*SUMIF(Lists!$E$2:$E$133,'Quarterly Information'!$O850,Exchange_Value)+AB850*$R850*SUMIF(Lists!$E$2:$E$133,'Quarterly Information'!$Q850,Exchange_Value)+AB850*$T850*SUMIF(Lists!$E$2:$E$133,'Quarterly Information'!$S850,Exchange_Value))/1000,AB850*SUMIF(Lists!$E$2:$E$133,$I850,Exchange_Value)/1000),1)</f>
        <v>0</v>
      </c>
      <c r="BZ850" s="151">
        <f>ROUND(IF($I850="Other HFC Blend",(AC850*$L850*SUMIF(Lists!$E$2:$E$133,'Quarterly Information'!$K850,Exchange_Value)+AC850*$N850*SUMIF(Lists!$E$2:$E$133,'Quarterly Information'!$M850,Exchange_Value)+AC850*$P850*SUMIF(Lists!$E$2:$E$133,'Quarterly Information'!$O850,Exchange_Value)+AC850*$R850*SUMIF(Lists!$E$2:$E$133,'Quarterly Information'!$Q850,Exchange_Value)+AC850*$T850*SUMIF(Lists!$E$2:$E$133,'Quarterly Information'!$S850,Exchange_Value))/1000,AC850*SUMIF(Lists!$E$2:$E$133,$I850,Exchange_Value)/1000),1)</f>
        <v>0</v>
      </c>
      <c r="CA850" s="151">
        <f>ROUND(IF($I850="Other HFC Blend",(AD850*$L850*SUMIF(Lists!$E$2:$E$133,'Quarterly Information'!$K850,Exchange_Value)+AD850*$N850*SUMIF(Lists!$E$2:$E$133,'Quarterly Information'!$M850,Exchange_Value)+AD850*$P850*SUMIF(Lists!$E$2:$E$133,'Quarterly Information'!$O850,Exchange_Value)+AD850*$R850*SUMIF(Lists!$E$2:$E$133,'Quarterly Information'!$Q850,Exchange_Value)+AD850*$T850*SUMIF(Lists!$E$2:$E$133,'Quarterly Information'!$S850,Exchange_Value))/1000,AD850*SUMIF(Lists!$E$2:$E$133,$I850,Exchange_Value)/1000),1)</f>
        <v>0</v>
      </c>
      <c r="CB850" s="151">
        <f>ROUND(IF($I850="Other HFC Blend",(AE850*$L850*SUMIF(Lists!$E$2:$E$133,'Quarterly Information'!$K850,Exchange_Value)+AE850*$N850*SUMIF(Lists!$E$2:$E$133,'Quarterly Information'!$M850,Exchange_Value)+AE850*$P850*SUMIF(Lists!$E$2:$E$133,'Quarterly Information'!$O850,Exchange_Value)+AE850*$R850*SUMIF(Lists!$E$2:$E$133,'Quarterly Information'!$Q850,Exchange_Value)+AE850*$T850*SUMIF(Lists!$E$2:$E$133,'Quarterly Information'!$S850,Exchange_Value))/1000,AE850*SUMIF(Lists!$E$2:$E$133,$I850,Exchange_Value)/1000),1)</f>
        <v>0</v>
      </c>
      <c r="CC850" s="151">
        <f>ROUND(IF($I850="Other HFC Blend",(AF850*$L850*SUMIF(Lists!$E$2:$E$133,'Quarterly Information'!$K850,Exchange_Value)+AF850*$N850*SUMIF(Lists!$E$2:$E$133,'Quarterly Information'!$M850,Exchange_Value)+AF850*$P850*SUMIF(Lists!$E$2:$E$133,'Quarterly Information'!$O850,Exchange_Value)+AF850*$R850*SUMIF(Lists!$E$2:$E$133,'Quarterly Information'!$Q850,Exchange_Value)+AF850*$T850*SUMIF(Lists!$E$2:$E$133,'Quarterly Information'!$S850,Exchange_Value))/1000,AF850*SUMIF(Lists!$E$2:$E$133,$I850,Exchange_Value)/1000),1)</f>
        <v>0</v>
      </c>
    </row>
    <row r="851" spans="1:81" ht="14.1">
      <c r="A851" s="18">
        <v>809</v>
      </c>
      <c r="B851" s="46" t="str">
        <f t="shared" si="480"/>
        <v/>
      </c>
      <c r="C851" s="72"/>
      <c r="D851" s="47"/>
      <c r="E851" s="81"/>
      <c r="F851" s="48"/>
      <c r="G851" s="49"/>
      <c r="H851" s="50"/>
      <c r="I851" s="48"/>
      <c r="J851" s="104"/>
      <c r="K851" s="109"/>
      <c r="L851" s="51"/>
      <c r="M851" s="48"/>
      <c r="N851" s="51"/>
      <c r="O851" s="48"/>
      <c r="P851" s="51"/>
      <c r="Q851" s="69"/>
      <c r="R851" s="51"/>
      <c r="S851" s="69"/>
      <c r="T851" s="110"/>
      <c r="U851" s="107"/>
      <c r="V851" s="48"/>
      <c r="W851" s="52"/>
      <c r="X851" s="48"/>
      <c r="Y851" s="116"/>
      <c r="Z851" s="133"/>
      <c r="AA851" s="131"/>
      <c r="AB851" s="76"/>
      <c r="AC851" s="76"/>
      <c r="AD851" s="76"/>
      <c r="AE851" s="76"/>
      <c r="AF851" s="76"/>
      <c r="AG851" s="145"/>
      <c r="AH851"/>
      <c r="AI851" s="148">
        <f t="shared" si="444"/>
        <v>0</v>
      </c>
      <c r="AJ851" s="148">
        <f t="shared" si="445"/>
        <v>0</v>
      </c>
      <c r="AK851" s="148">
        <f t="shared" si="446"/>
        <v>0</v>
      </c>
      <c r="AL851" s="148">
        <f t="shared" si="447"/>
        <v>0</v>
      </c>
      <c r="AM851" s="148">
        <f t="shared" si="448"/>
        <v>0</v>
      </c>
      <c r="AN851" s="148">
        <f t="shared" si="449"/>
        <v>0</v>
      </c>
      <c r="AO851" s="150"/>
      <c r="AP851" s="149" t="e">
        <f t="shared" si="450"/>
        <v>#DIV/0!</v>
      </c>
      <c r="AQ851" s="149" t="e">
        <f t="shared" si="451"/>
        <v>#DIV/0!</v>
      </c>
      <c r="AR851" s="149" t="e">
        <f t="shared" si="452"/>
        <v>#DIV/0!</v>
      </c>
      <c r="AS851" s="149" t="e">
        <f t="shared" si="453"/>
        <v>#DIV/0!</v>
      </c>
      <c r="AT851" s="149" t="e">
        <f t="shared" si="454"/>
        <v>#DIV/0!</v>
      </c>
      <c r="AU851" s="148">
        <f t="shared" si="455"/>
        <v>0</v>
      </c>
      <c r="AV851" s="149" t="e">
        <f t="shared" si="456"/>
        <v>#DIV/0!</v>
      </c>
      <c r="AW851" s="149" t="e">
        <f t="shared" si="457"/>
        <v>#DIV/0!</v>
      </c>
      <c r="AX851" s="149" t="e">
        <f t="shared" si="458"/>
        <v>#DIV/0!</v>
      </c>
      <c r="AY851" s="149" t="e">
        <f t="shared" si="459"/>
        <v>#DIV/0!</v>
      </c>
      <c r="AZ851" s="149" t="e">
        <f t="shared" si="460"/>
        <v>#DIV/0!</v>
      </c>
      <c r="BA851" s="148">
        <f t="shared" si="461"/>
        <v>0</v>
      </c>
      <c r="BB851" s="149" t="e">
        <f t="shared" si="462"/>
        <v>#DIV/0!</v>
      </c>
      <c r="BC851" s="149" t="e">
        <f t="shared" si="463"/>
        <v>#DIV/0!</v>
      </c>
      <c r="BD851" s="149" t="e">
        <f t="shared" si="464"/>
        <v>#DIV/0!</v>
      </c>
      <c r="BE851" s="149" t="e">
        <f t="shared" si="465"/>
        <v>#DIV/0!</v>
      </c>
      <c r="BF851" s="149" t="e">
        <f t="shared" si="466"/>
        <v>#DIV/0!</v>
      </c>
      <c r="BG851" s="148">
        <f t="shared" si="467"/>
        <v>0</v>
      </c>
      <c r="BH851" s="149" t="e">
        <f t="shared" si="468"/>
        <v>#DIV/0!</v>
      </c>
      <c r="BI851" s="149" t="e">
        <f t="shared" si="469"/>
        <v>#DIV/0!</v>
      </c>
      <c r="BJ851" s="149" t="e">
        <f t="shared" si="470"/>
        <v>#DIV/0!</v>
      </c>
      <c r="BK851" s="149" t="e">
        <f t="shared" si="471"/>
        <v>#DIV/0!</v>
      </c>
      <c r="BL851" s="149" t="e">
        <f t="shared" si="472"/>
        <v>#DIV/0!</v>
      </c>
      <c r="BM851" s="148">
        <f t="shared" si="473"/>
        <v>0</v>
      </c>
      <c r="BN851" s="149" t="e">
        <f t="shared" si="474"/>
        <v>#DIV/0!</v>
      </c>
      <c r="BO851" s="149" t="e">
        <f t="shared" si="475"/>
        <v>#DIV/0!</v>
      </c>
      <c r="BP851" s="149" t="e">
        <f t="shared" si="476"/>
        <v>#DIV/0!</v>
      </c>
      <c r="BQ851" s="149" t="e">
        <f t="shared" si="477"/>
        <v>#DIV/0!</v>
      </c>
      <c r="BR851" s="149" t="e">
        <f t="shared" si="478"/>
        <v>#DIV/0!</v>
      </c>
      <c r="BS851" s="148">
        <f t="shared" si="479"/>
        <v>0</v>
      </c>
      <c r="BT851" s="150"/>
      <c r="BU851" s="150" t="e">
        <f>VLOOKUP(I851,Lists!$D$2:$D$19,1,FALSE)</f>
        <v>#N/A</v>
      </c>
      <c r="BV851" s="150" t="e">
        <f>VLOOKUP($I851,Blends!$B$2:$B$115,1,FALSE)</f>
        <v>#N/A</v>
      </c>
      <c r="BW851" s="150"/>
      <c r="BX851" s="151">
        <f>ROUND(IF($I851="Other HFC Blend",(AA851*$L851*SUMIF(Lists!$E$2:$E$133,'Quarterly Information'!$K851,Exchange_Value)+AA851*$N851*SUMIF(Lists!$E$2:$E$133,'Quarterly Information'!$M851,Exchange_Value)+AA851*$P851*SUMIF(Lists!$E$2:$E$133,'Quarterly Information'!$O851,Exchange_Value)+AA851*$R851*SUMIF(Lists!$E$2:$E$133,'Quarterly Information'!$Q851,Exchange_Value)+AA851*$T851*SUMIF(Lists!$E$2:$E$133,'Quarterly Information'!$S851,Exchange_Value))/1000,AA851*SUMIF(Lists!$E$2:$E$133,$I851,Exchange_Value)/1000),1)</f>
        <v>0</v>
      </c>
      <c r="BY851" s="151">
        <f>ROUND(IF($I851="Other HFC Blend",(AB851*$L851*SUMIF(Lists!$E$2:$E$133,'Quarterly Information'!$K851,Exchange_Value)+AB851*$N851*SUMIF(Lists!$E$2:$E$133,'Quarterly Information'!$M851,Exchange_Value)+AB851*$P851*SUMIF(Lists!$E$2:$E$133,'Quarterly Information'!$O851,Exchange_Value)+AB851*$R851*SUMIF(Lists!$E$2:$E$133,'Quarterly Information'!$Q851,Exchange_Value)+AB851*$T851*SUMIF(Lists!$E$2:$E$133,'Quarterly Information'!$S851,Exchange_Value))/1000,AB851*SUMIF(Lists!$E$2:$E$133,$I851,Exchange_Value)/1000),1)</f>
        <v>0</v>
      </c>
      <c r="BZ851" s="151">
        <f>ROUND(IF($I851="Other HFC Blend",(AC851*$L851*SUMIF(Lists!$E$2:$E$133,'Quarterly Information'!$K851,Exchange_Value)+AC851*$N851*SUMIF(Lists!$E$2:$E$133,'Quarterly Information'!$M851,Exchange_Value)+AC851*$P851*SUMIF(Lists!$E$2:$E$133,'Quarterly Information'!$O851,Exchange_Value)+AC851*$R851*SUMIF(Lists!$E$2:$E$133,'Quarterly Information'!$Q851,Exchange_Value)+AC851*$T851*SUMIF(Lists!$E$2:$E$133,'Quarterly Information'!$S851,Exchange_Value))/1000,AC851*SUMIF(Lists!$E$2:$E$133,$I851,Exchange_Value)/1000),1)</f>
        <v>0</v>
      </c>
      <c r="CA851" s="151">
        <f>ROUND(IF($I851="Other HFC Blend",(AD851*$L851*SUMIF(Lists!$E$2:$E$133,'Quarterly Information'!$K851,Exchange_Value)+AD851*$N851*SUMIF(Lists!$E$2:$E$133,'Quarterly Information'!$M851,Exchange_Value)+AD851*$P851*SUMIF(Lists!$E$2:$E$133,'Quarterly Information'!$O851,Exchange_Value)+AD851*$R851*SUMIF(Lists!$E$2:$E$133,'Quarterly Information'!$Q851,Exchange_Value)+AD851*$T851*SUMIF(Lists!$E$2:$E$133,'Quarterly Information'!$S851,Exchange_Value))/1000,AD851*SUMIF(Lists!$E$2:$E$133,$I851,Exchange_Value)/1000),1)</f>
        <v>0</v>
      </c>
      <c r="CB851" s="151">
        <f>ROUND(IF($I851="Other HFC Blend",(AE851*$L851*SUMIF(Lists!$E$2:$E$133,'Quarterly Information'!$K851,Exchange_Value)+AE851*$N851*SUMIF(Lists!$E$2:$E$133,'Quarterly Information'!$M851,Exchange_Value)+AE851*$P851*SUMIF(Lists!$E$2:$E$133,'Quarterly Information'!$O851,Exchange_Value)+AE851*$R851*SUMIF(Lists!$E$2:$E$133,'Quarterly Information'!$Q851,Exchange_Value)+AE851*$T851*SUMIF(Lists!$E$2:$E$133,'Quarterly Information'!$S851,Exchange_Value))/1000,AE851*SUMIF(Lists!$E$2:$E$133,$I851,Exchange_Value)/1000),1)</f>
        <v>0</v>
      </c>
      <c r="CC851" s="151">
        <f>ROUND(IF($I851="Other HFC Blend",(AF851*$L851*SUMIF(Lists!$E$2:$E$133,'Quarterly Information'!$K851,Exchange_Value)+AF851*$N851*SUMIF(Lists!$E$2:$E$133,'Quarterly Information'!$M851,Exchange_Value)+AF851*$P851*SUMIF(Lists!$E$2:$E$133,'Quarterly Information'!$O851,Exchange_Value)+AF851*$R851*SUMIF(Lists!$E$2:$E$133,'Quarterly Information'!$Q851,Exchange_Value)+AF851*$T851*SUMIF(Lists!$E$2:$E$133,'Quarterly Information'!$S851,Exchange_Value))/1000,AF851*SUMIF(Lists!$E$2:$E$133,$I851,Exchange_Value)/1000),1)</f>
        <v>0</v>
      </c>
    </row>
    <row r="852" spans="1:81" ht="14.1">
      <c r="A852" s="18">
        <v>810</v>
      </c>
      <c r="B852" s="46" t="str">
        <f t="shared" si="480"/>
        <v/>
      </c>
      <c r="C852" s="72"/>
      <c r="D852" s="47"/>
      <c r="E852" s="81"/>
      <c r="F852" s="48"/>
      <c r="G852" s="49"/>
      <c r="H852" s="50"/>
      <c r="I852" s="48"/>
      <c r="J852" s="104"/>
      <c r="K852" s="109"/>
      <c r="L852" s="51"/>
      <c r="M852" s="48"/>
      <c r="N852" s="51"/>
      <c r="O852" s="48"/>
      <c r="P852" s="51"/>
      <c r="Q852" s="69"/>
      <c r="R852" s="51"/>
      <c r="S852" s="69"/>
      <c r="T852" s="110"/>
      <c r="U852" s="107"/>
      <c r="V852" s="48"/>
      <c r="W852" s="52"/>
      <c r="X852" s="48"/>
      <c r="Y852" s="116"/>
      <c r="Z852" s="133"/>
      <c r="AA852" s="131"/>
      <c r="AB852" s="76"/>
      <c r="AC852" s="76"/>
      <c r="AD852" s="76"/>
      <c r="AE852" s="76"/>
      <c r="AF852" s="76"/>
      <c r="AG852" s="145"/>
      <c r="AH852"/>
      <c r="AI852" s="148">
        <f t="shared" si="444"/>
        <v>0</v>
      </c>
      <c r="AJ852" s="148">
        <f t="shared" si="445"/>
        <v>0</v>
      </c>
      <c r="AK852" s="148">
        <f t="shared" si="446"/>
        <v>0</v>
      </c>
      <c r="AL852" s="148">
        <f t="shared" si="447"/>
        <v>0</v>
      </c>
      <c r="AM852" s="148">
        <f t="shared" si="448"/>
        <v>0</v>
      </c>
      <c r="AN852" s="148">
        <f t="shared" si="449"/>
        <v>0</v>
      </c>
      <c r="AO852" s="150"/>
      <c r="AP852" s="149" t="e">
        <f t="shared" si="450"/>
        <v>#DIV/0!</v>
      </c>
      <c r="AQ852" s="149" t="e">
        <f t="shared" si="451"/>
        <v>#DIV/0!</v>
      </c>
      <c r="AR852" s="149" t="e">
        <f t="shared" si="452"/>
        <v>#DIV/0!</v>
      </c>
      <c r="AS852" s="149" t="e">
        <f t="shared" si="453"/>
        <v>#DIV/0!</v>
      </c>
      <c r="AT852" s="149" t="e">
        <f t="shared" si="454"/>
        <v>#DIV/0!</v>
      </c>
      <c r="AU852" s="148">
        <f t="shared" si="455"/>
        <v>0</v>
      </c>
      <c r="AV852" s="149" t="e">
        <f t="shared" si="456"/>
        <v>#DIV/0!</v>
      </c>
      <c r="AW852" s="149" t="e">
        <f t="shared" si="457"/>
        <v>#DIV/0!</v>
      </c>
      <c r="AX852" s="149" t="e">
        <f t="shared" si="458"/>
        <v>#DIV/0!</v>
      </c>
      <c r="AY852" s="149" t="e">
        <f t="shared" si="459"/>
        <v>#DIV/0!</v>
      </c>
      <c r="AZ852" s="149" t="e">
        <f t="shared" si="460"/>
        <v>#DIV/0!</v>
      </c>
      <c r="BA852" s="148">
        <f t="shared" si="461"/>
        <v>0</v>
      </c>
      <c r="BB852" s="149" t="e">
        <f t="shared" si="462"/>
        <v>#DIV/0!</v>
      </c>
      <c r="BC852" s="149" t="e">
        <f t="shared" si="463"/>
        <v>#DIV/0!</v>
      </c>
      <c r="BD852" s="149" t="e">
        <f t="shared" si="464"/>
        <v>#DIV/0!</v>
      </c>
      <c r="BE852" s="149" t="e">
        <f t="shared" si="465"/>
        <v>#DIV/0!</v>
      </c>
      <c r="BF852" s="149" t="e">
        <f t="shared" si="466"/>
        <v>#DIV/0!</v>
      </c>
      <c r="BG852" s="148">
        <f t="shared" si="467"/>
        <v>0</v>
      </c>
      <c r="BH852" s="149" t="e">
        <f t="shared" si="468"/>
        <v>#DIV/0!</v>
      </c>
      <c r="BI852" s="149" t="e">
        <f t="shared" si="469"/>
        <v>#DIV/0!</v>
      </c>
      <c r="BJ852" s="149" t="e">
        <f t="shared" si="470"/>
        <v>#DIV/0!</v>
      </c>
      <c r="BK852" s="149" t="e">
        <f t="shared" si="471"/>
        <v>#DIV/0!</v>
      </c>
      <c r="BL852" s="149" t="e">
        <f t="shared" si="472"/>
        <v>#DIV/0!</v>
      </c>
      <c r="BM852" s="148">
        <f t="shared" si="473"/>
        <v>0</v>
      </c>
      <c r="BN852" s="149" t="e">
        <f t="shared" si="474"/>
        <v>#DIV/0!</v>
      </c>
      <c r="BO852" s="149" t="e">
        <f t="shared" si="475"/>
        <v>#DIV/0!</v>
      </c>
      <c r="BP852" s="149" t="e">
        <f t="shared" si="476"/>
        <v>#DIV/0!</v>
      </c>
      <c r="BQ852" s="149" t="e">
        <f t="shared" si="477"/>
        <v>#DIV/0!</v>
      </c>
      <c r="BR852" s="149" t="e">
        <f t="shared" si="478"/>
        <v>#DIV/0!</v>
      </c>
      <c r="BS852" s="148">
        <f t="shared" si="479"/>
        <v>0</v>
      </c>
      <c r="BT852" s="150"/>
      <c r="BU852" s="150" t="e">
        <f>VLOOKUP(I852,Lists!$D$2:$D$19,1,FALSE)</f>
        <v>#N/A</v>
      </c>
      <c r="BV852" s="150" t="e">
        <f>VLOOKUP($I852,Blends!$B$2:$B$115,1,FALSE)</f>
        <v>#N/A</v>
      </c>
      <c r="BW852" s="150"/>
      <c r="BX852" s="151">
        <f>ROUND(IF($I852="Other HFC Blend",(AA852*$L852*SUMIF(Lists!$E$2:$E$133,'Quarterly Information'!$K852,Exchange_Value)+AA852*$N852*SUMIF(Lists!$E$2:$E$133,'Quarterly Information'!$M852,Exchange_Value)+AA852*$P852*SUMIF(Lists!$E$2:$E$133,'Quarterly Information'!$O852,Exchange_Value)+AA852*$R852*SUMIF(Lists!$E$2:$E$133,'Quarterly Information'!$Q852,Exchange_Value)+AA852*$T852*SUMIF(Lists!$E$2:$E$133,'Quarterly Information'!$S852,Exchange_Value))/1000,AA852*SUMIF(Lists!$E$2:$E$133,$I852,Exchange_Value)/1000),1)</f>
        <v>0</v>
      </c>
      <c r="BY852" s="151">
        <f>ROUND(IF($I852="Other HFC Blend",(AB852*$L852*SUMIF(Lists!$E$2:$E$133,'Quarterly Information'!$K852,Exchange_Value)+AB852*$N852*SUMIF(Lists!$E$2:$E$133,'Quarterly Information'!$M852,Exchange_Value)+AB852*$P852*SUMIF(Lists!$E$2:$E$133,'Quarterly Information'!$O852,Exchange_Value)+AB852*$R852*SUMIF(Lists!$E$2:$E$133,'Quarterly Information'!$Q852,Exchange_Value)+AB852*$T852*SUMIF(Lists!$E$2:$E$133,'Quarterly Information'!$S852,Exchange_Value))/1000,AB852*SUMIF(Lists!$E$2:$E$133,$I852,Exchange_Value)/1000),1)</f>
        <v>0</v>
      </c>
      <c r="BZ852" s="151">
        <f>ROUND(IF($I852="Other HFC Blend",(AC852*$L852*SUMIF(Lists!$E$2:$E$133,'Quarterly Information'!$K852,Exchange_Value)+AC852*$N852*SUMIF(Lists!$E$2:$E$133,'Quarterly Information'!$M852,Exchange_Value)+AC852*$P852*SUMIF(Lists!$E$2:$E$133,'Quarterly Information'!$O852,Exchange_Value)+AC852*$R852*SUMIF(Lists!$E$2:$E$133,'Quarterly Information'!$Q852,Exchange_Value)+AC852*$T852*SUMIF(Lists!$E$2:$E$133,'Quarterly Information'!$S852,Exchange_Value))/1000,AC852*SUMIF(Lists!$E$2:$E$133,$I852,Exchange_Value)/1000),1)</f>
        <v>0</v>
      </c>
      <c r="CA852" s="151">
        <f>ROUND(IF($I852="Other HFC Blend",(AD852*$L852*SUMIF(Lists!$E$2:$E$133,'Quarterly Information'!$K852,Exchange_Value)+AD852*$N852*SUMIF(Lists!$E$2:$E$133,'Quarterly Information'!$M852,Exchange_Value)+AD852*$P852*SUMIF(Lists!$E$2:$E$133,'Quarterly Information'!$O852,Exchange_Value)+AD852*$R852*SUMIF(Lists!$E$2:$E$133,'Quarterly Information'!$Q852,Exchange_Value)+AD852*$T852*SUMIF(Lists!$E$2:$E$133,'Quarterly Information'!$S852,Exchange_Value))/1000,AD852*SUMIF(Lists!$E$2:$E$133,$I852,Exchange_Value)/1000),1)</f>
        <v>0</v>
      </c>
      <c r="CB852" s="151">
        <f>ROUND(IF($I852="Other HFC Blend",(AE852*$L852*SUMIF(Lists!$E$2:$E$133,'Quarterly Information'!$K852,Exchange_Value)+AE852*$N852*SUMIF(Lists!$E$2:$E$133,'Quarterly Information'!$M852,Exchange_Value)+AE852*$P852*SUMIF(Lists!$E$2:$E$133,'Quarterly Information'!$O852,Exchange_Value)+AE852*$R852*SUMIF(Lists!$E$2:$E$133,'Quarterly Information'!$Q852,Exchange_Value)+AE852*$T852*SUMIF(Lists!$E$2:$E$133,'Quarterly Information'!$S852,Exchange_Value))/1000,AE852*SUMIF(Lists!$E$2:$E$133,$I852,Exchange_Value)/1000),1)</f>
        <v>0</v>
      </c>
      <c r="CC852" s="151">
        <f>ROUND(IF($I852="Other HFC Blend",(AF852*$L852*SUMIF(Lists!$E$2:$E$133,'Quarterly Information'!$K852,Exchange_Value)+AF852*$N852*SUMIF(Lists!$E$2:$E$133,'Quarterly Information'!$M852,Exchange_Value)+AF852*$P852*SUMIF(Lists!$E$2:$E$133,'Quarterly Information'!$O852,Exchange_Value)+AF852*$R852*SUMIF(Lists!$E$2:$E$133,'Quarterly Information'!$Q852,Exchange_Value)+AF852*$T852*SUMIF(Lists!$E$2:$E$133,'Quarterly Information'!$S852,Exchange_Value))/1000,AF852*SUMIF(Lists!$E$2:$E$133,$I852,Exchange_Value)/1000),1)</f>
        <v>0</v>
      </c>
    </row>
    <row r="853" spans="1:81" ht="14.1">
      <c r="A853" s="18">
        <v>811</v>
      </c>
      <c r="B853" s="46" t="str">
        <f t="shared" si="480"/>
        <v/>
      </c>
      <c r="C853" s="72"/>
      <c r="D853" s="47"/>
      <c r="E853" s="81"/>
      <c r="F853" s="48"/>
      <c r="G853" s="49"/>
      <c r="H853" s="50"/>
      <c r="I853" s="48"/>
      <c r="J853" s="104"/>
      <c r="K853" s="109"/>
      <c r="L853" s="51"/>
      <c r="M853" s="48"/>
      <c r="N853" s="51"/>
      <c r="O853" s="48"/>
      <c r="P853" s="51"/>
      <c r="Q853" s="69"/>
      <c r="R853" s="51"/>
      <c r="S853" s="69"/>
      <c r="T853" s="110"/>
      <c r="U853" s="107"/>
      <c r="V853" s="48"/>
      <c r="W853" s="52"/>
      <c r="X853" s="48"/>
      <c r="Y853" s="116"/>
      <c r="Z853" s="133"/>
      <c r="AA853" s="131"/>
      <c r="AB853" s="76"/>
      <c r="AC853" s="76"/>
      <c r="AD853" s="76"/>
      <c r="AE853" s="76"/>
      <c r="AF853" s="76"/>
      <c r="AG853" s="145"/>
      <c r="AH853"/>
      <c r="AI853" s="148">
        <f t="shared" si="444"/>
        <v>0</v>
      </c>
      <c r="AJ853" s="148">
        <f t="shared" si="445"/>
        <v>0</v>
      </c>
      <c r="AK853" s="148">
        <f t="shared" si="446"/>
        <v>0</v>
      </c>
      <c r="AL853" s="148">
        <f t="shared" si="447"/>
        <v>0</v>
      </c>
      <c r="AM853" s="148">
        <f t="shared" si="448"/>
        <v>0</v>
      </c>
      <c r="AN853" s="148">
        <f t="shared" si="449"/>
        <v>0</v>
      </c>
      <c r="AO853" s="150"/>
      <c r="AP853" s="149" t="e">
        <f t="shared" si="450"/>
        <v>#DIV/0!</v>
      </c>
      <c r="AQ853" s="149" t="e">
        <f t="shared" si="451"/>
        <v>#DIV/0!</v>
      </c>
      <c r="AR853" s="149" t="e">
        <f t="shared" si="452"/>
        <v>#DIV/0!</v>
      </c>
      <c r="AS853" s="149" t="e">
        <f t="shared" si="453"/>
        <v>#DIV/0!</v>
      </c>
      <c r="AT853" s="149" t="e">
        <f t="shared" si="454"/>
        <v>#DIV/0!</v>
      </c>
      <c r="AU853" s="148">
        <f t="shared" si="455"/>
        <v>0</v>
      </c>
      <c r="AV853" s="149" t="e">
        <f t="shared" si="456"/>
        <v>#DIV/0!</v>
      </c>
      <c r="AW853" s="149" t="e">
        <f t="shared" si="457"/>
        <v>#DIV/0!</v>
      </c>
      <c r="AX853" s="149" t="e">
        <f t="shared" si="458"/>
        <v>#DIV/0!</v>
      </c>
      <c r="AY853" s="149" t="e">
        <f t="shared" si="459"/>
        <v>#DIV/0!</v>
      </c>
      <c r="AZ853" s="149" t="e">
        <f t="shared" si="460"/>
        <v>#DIV/0!</v>
      </c>
      <c r="BA853" s="148">
        <f t="shared" si="461"/>
        <v>0</v>
      </c>
      <c r="BB853" s="149" t="e">
        <f t="shared" si="462"/>
        <v>#DIV/0!</v>
      </c>
      <c r="BC853" s="149" t="e">
        <f t="shared" si="463"/>
        <v>#DIV/0!</v>
      </c>
      <c r="BD853" s="149" t="e">
        <f t="shared" si="464"/>
        <v>#DIV/0!</v>
      </c>
      <c r="BE853" s="149" t="e">
        <f t="shared" si="465"/>
        <v>#DIV/0!</v>
      </c>
      <c r="BF853" s="149" t="e">
        <f t="shared" si="466"/>
        <v>#DIV/0!</v>
      </c>
      <c r="BG853" s="148">
        <f t="shared" si="467"/>
        <v>0</v>
      </c>
      <c r="BH853" s="149" t="e">
        <f t="shared" si="468"/>
        <v>#DIV/0!</v>
      </c>
      <c r="BI853" s="149" t="e">
        <f t="shared" si="469"/>
        <v>#DIV/0!</v>
      </c>
      <c r="BJ853" s="149" t="e">
        <f t="shared" si="470"/>
        <v>#DIV/0!</v>
      </c>
      <c r="BK853" s="149" t="e">
        <f t="shared" si="471"/>
        <v>#DIV/0!</v>
      </c>
      <c r="BL853" s="149" t="e">
        <f t="shared" si="472"/>
        <v>#DIV/0!</v>
      </c>
      <c r="BM853" s="148">
        <f t="shared" si="473"/>
        <v>0</v>
      </c>
      <c r="BN853" s="149" t="e">
        <f t="shared" si="474"/>
        <v>#DIV/0!</v>
      </c>
      <c r="BO853" s="149" t="e">
        <f t="shared" si="475"/>
        <v>#DIV/0!</v>
      </c>
      <c r="BP853" s="149" t="e">
        <f t="shared" si="476"/>
        <v>#DIV/0!</v>
      </c>
      <c r="BQ853" s="149" t="e">
        <f t="shared" si="477"/>
        <v>#DIV/0!</v>
      </c>
      <c r="BR853" s="149" t="e">
        <f t="shared" si="478"/>
        <v>#DIV/0!</v>
      </c>
      <c r="BS853" s="148">
        <f t="shared" si="479"/>
        <v>0</v>
      </c>
      <c r="BT853" s="150"/>
      <c r="BU853" s="150" t="e">
        <f>VLOOKUP(I853,Lists!$D$2:$D$19,1,FALSE)</f>
        <v>#N/A</v>
      </c>
      <c r="BV853" s="150" t="e">
        <f>VLOOKUP($I853,Blends!$B$2:$B$115,1,FALSE)</f>
        <v>#N/A</v>
      </c>
      <c r="BW853" s="150"/>
      <c r="BX853" s="151">
        <f>ROUND(IF($I853="Other HFC Blend",(AA853*$L853*SUMIF(Lists!$E$2:$E$133,'Quarterly Information'!$K853,Exchange_Value)+AA853*$N853*SUMIF(Lists!$E$2:$E$133,'Quarterly Information'!$M853,Exchange_Value)+AA853*$P853*SUMIF(Lists!$E$2:$E$133,'Quarterly Information'!$O853,Exchange_Value)+AA853*$R853*SUMIF(Lists!$E$2:$E$133,'Quarterly Information'!$Q853,Exchange_Value)+AA853*$T853*SUMIF(Lists!$E$2:$E$133,'Quarterly Information'!$S853,Exchange_Value))/1000,AA853*SUMIF(Lists!$E$2:$E$133,$I853,Exchange_Value)/1000),1)</f>
        <v>0</v>
      </c>
      <c r="BY853" s="151">
        <f>ROUND(IF($I853="Other HFC Blend",(AB853*$L853*SUMIF(Lists!$E$2:$E$133,'Quarterly Information'!$K853,Exchange_Value)+AB853*$N853*SUMIF(Lists!$E$2:$E$133,'Quarterly Information'!$M853,Exchange_Value)+AB853*$P853*SUMIF(Lists!$E$2:$E$133,'Quarterly Information'!$O853,Exchange_Value)+AB853*$R853*SUMIF(Lists!$E$2:$E$133,'Quarterly Information'!$Q853,Exchange_Value)+AB853*$T853*SUMIF(Lists!$E$2:$E$133,'Quarterly Information'!$S853,Exchange_Value))/1000,AB853*SUMIF(Lists!$E$2:$E$133,$I853,Exchange_Value)/1000),1)</f>
        <v>0</v>
      </c>
      <c r="BZ853" s="151">
        <f>ROUND(IF($I853="Other HFC Blend",(AC853*$L853*SUMIF(Lists!$E$2:$E$133,'Quarterly Information'!$K853,Exchange_Value)+AC853*$N853*SUMIF(Lists!$E$2:$E$133,'Quarterly Information'!$M853,Exchange_Value)+AC853*$P853*SUMIF(Lists!$E$2:$E$133,'Quarterly Information'!$O853,Exchange_Value)+AC853*$R853*SUMIF(Lists!$E$2:$E$133,'Quarterly Information'!$Q853,Exchange_Value)+AC853*$T853*SUMIF(Lists!$E$2:$E$133,'Quarterly Information'!$S853,Exchange_Value))/1000,AC853*SUMIF(Lists!$E$2:$E$133,$I853,Exchange_Value)/1000),1)</f>
        <v>0</v>
      </c>
      <c r="CA853" s="151">
        <f>ROUND(IF($I853="Other HFC Blend",(AD853*$L853*SUMIF(Lists!$E$2:$E$133,'Quarterly Information'!$K853,Exchange_Value)+AD853*$N853*SUMIF(Lists!$E$2:$E$133,'Quarterly Information'!$M853,Exchange_Value)+AD853*$P853*SUMIF(Lists!$E$2:$E$133,'Quarterly Information'!$O853,Exchange_Value)+AD853*$R853*SUMIF(Lists!$E$2:$E$133,'Quarterly Information'!$Q853,Exchange_Value)+AD853*$T853*SUMIF(Lists!$E$2:$E$133,'Quarterly Information'!$S853,Exchange_Value))/1000,AD853*SUMIF(Lists!$E$2:$E$133,$I853,Exchange_Value)/1000),1)</f>
        <v>0</v>
      </c>
      <c r="CB853" s="151">
        <f>ROUND(IF($I853="Other HFC Blend",(AE853*$L853*SUMIF(Lists!$E$2:$E$133,'Quarterly Information'!$K853,Exchange_Value)+AE853*$N853*SUMIF(Lists!$E$2:$E$133,'Quarterly Information'!$M853,Exchange_Value)+AE853*$P853*SUMIF(Lists!$E$2:$E$133,'Quarterly Information'!$O853,Exchange_Value)+AE853*$R853*SUMIF(Lists!$E$2:$E$133,'Quarterly Information'!$Q853,Exchange_Value)+AE853*$T853*SUMIF(Lists!$E$2:$E$133,'Quarterly Information'!$S853,Exchange_Value))/1000,AE853*SUMIF(Lists!$E$2:$E$133,$I853,Exchange_Value)/1000),1)</f>
        <v>0</v>
      </c>
      <c r="CC853" s="151">
        <f>ROUND(IF($I853="Other HFC Blend",(AF853*$L853*SUMIF(Lists!$E$2:$E$133,'Quarterly Information'!$K853,Exchange_Value)+AF853*$N853*SUMIF(Lists!$E$2:$E$133,'Quarterly Information'!$M853,Exchange_Value)+AF853*$P853*SUMIF(Lists!$E$2:$E$133,'Quarterly Information'!$O853,Exchange_Value)+AF853*$R853*SUMIF(Lists!$E$2:$E$133,'Quarterly Information'!$Q853,Exchange_Value)+AF853*$T853*SUMIF(Lists!$E$2:$E$133,'Quarterly Information'!$S853,Exchange_Value))/1000,AF853*SUMIF(Lists!$E$2:$E$133,$I853,Exchange_Value)/1000),1)</f>
        <v>0</v>
      </c>
    </row>
    <row r="854" spans="1:81" ht="14.1">
      <c r="A854" s="18">
        <v>812</v>
      </c>
      <c r="B854" s="46" t="str">
        <f t="shared" si="480"/>
        <v/>
      </c>
      <c r="C854" s="72"/>
      <c r="D854" s="47"/>
      <c r="E854" s="81"/>
      <c r="F854" s="48"/>
      <c r="G854" s="49"/>
      <c r="H854" s="50"/>
      <c r="I854" s="48"/>
      <c r="J854" s="104"/>
      <c r="K854" s="109"/>
      <c r="L854" s="51"/>
      <c r="M854" s="48"/>
      <c r="N854" s="51"/>
      <c r="O854" s="48"/>
      <c r="P854" s="51"/>
      <c r="Q854" s="69"/>
      <c r="R854" s="51"/>
      <c r="S854" s="69"/>
      <c r="T854" s="110"/>
      <c r="U854" s="107"/>
      <c r="V854" s="48"/>
      <c r="W854" s="52"/>
      <c r="X854" s="48"/>
      <c r="Y854" s="116"/>
      <c r="Z854" s="133"/>
      <c r="AA854" s="131"/>
      <c r="AB854" s="76"/>
      <c r="AC854" s="76"/>
      <c r="AD854" s="76"/>
      <c r="AE854" s="76"/>
      <c r="AF854" s="76"/>
      <c r="AG854" s="145"/>
      <c r="AH854"/>
      <c r="AI854" s="148">
        <f t="shared" si="444"/>
        <v>0</v>
      </c>
      <c r="AJ854" s="148">
        <f t="shared" si="445"/>
        <v>0</v>
      </c>
      <c r="AK854" s="148">
        <f t="shared" si="446"/>
        <v>0</v>
      </c>
      <c r="AL854" s="148">
        <f t="shared" si="447"/>
        <v>0</v>
      </c>
      <c r="AM854" s="148">
        <f t="shared" si="448"/>
        <v>0</v>
      </c>
      <c r="AN854" s="148">
        <f t="shared" si="449"/>
        <v>0</v>
      </c>
      <c r="AO854" s="150"/>
      <c r="AP854" s="149" t="e">
        <f t="shared" si="450"/>
        <v>#DIV/0!</v>
      </c>
      <c r="AQ854" s="149" t="e">
        <f t="shared" si="451"/>
        <v>#DIV/0!</v>
      </c>
      <c r="AR854" s="149" t="e">
        <f t="shared" si="452"/>
        <v>#DIV/0!</v>
      </c>
      <c r="AS854" s="149" t="e">
        <f t="shared" si="453"/>
        <v>#DIV/0!</v>
      </c>
      <c r="AT854" s="149" t="e">
        <f t="shared" si="454"/>
        <v>#DIV/0!</v>
      </c>
      <c r="AU854" s="148">
        <f t="shared" si="455"/>
        <v>0</v>
      </c>
      <c r="AV854" s="149" t="e">
        <f t="shared" si="456"/>
        <v>#DIV/0!</v>
      </c>
      <c r="AW854" s="149" t="e">
        <f t="shared" si="457"/>
        <v>#DIV/0!</v>
      </c>
      <c r="AX854" s="149" t="e">
        <f t="shared" si="458"/>
        <v>#DIV/0!</v>
      </c>
      <c r="AY854" s="149" t="e">
        <f t="shared" si="459"/>
        <v>#DIV/0!</v>
      </c>
      <c r="AZ854" s="149" t="e">
        <f t="shared" si="460"/>
        <v>#DIV/0!</v>
      </c>
      <c r="BA854" s="148">
        <f t="shared" si="461"/>
        <v>0</v>
      </c>
      <c r="BB854" s="149" t="e">
        <f t="shared" si="462"/>
        <v>#DIV/0!</v>
      </c>
      <c r="BC854" s="149" t="e">
        <f t="shared" si="463"/>
        <v>#DIV/0!</v>
      </c>
      <c r="BD854" s="149" t="e">
        <f t="shared" si="464"/>
        <v>#DIV/0!</v>
      </c>
      <c r="BE854" s="149" t="e">
        <f t="shared" si="465"/>
        <v>#DIV/0!</v>
      </c>
      <c r="BF854" s="149" t="e">
        <f t="shared" si="466"/>
        <v>#DIV/0!</v>
      </c>
      <c r="BG854" s="148">
        <f t="shared" si="467"/>
        <v>0</v>
      </c>
      <c r="BH854" s="149" t="e">
        <f t="shared" si="468"/>
        <v>#DIV/0!</v>
      </c>
      <c r="BI854" s="149" t="e">
        <f t="shared" si="469"/>
        <v>#DIV/0!</v>
      </c>
      <c r="BJ854" s="149" t="e">
        <f t="shared" si="470"/>
        <v>#DIV/0!</v>
      </c>
      <c r="BK854" s="149" t="e">
        <f t="shared" si="471"/>
        <v>#DIV/0!</v>
      </c>
      <c r="BL854" s="149" t="e">
        <f t="shared" si="472"/>
        <v>#DIV/0!</v>
      </c>
      <c r="BM854" s="148">
        <f t="shared" si="473"/>
        <v>0</v>
      </c>
      <c r="BN854" s="149" t="e">
        <f t="shared" si="474"/>
        <v>#DIV/0!</v>
      </c>
      <c r="BO854" s="149" t="e">
        <f t="shared" si="475"/>
        <v>#DIV/0!</v>
      </c>
      <c r="BP854" s="149" t="e">
        <f t="shared" si="476"/>
        <v>#DIV/0!</v>
      </c>
      <c r="BQ854" s="149" t="e">
        <f t="shared" si="477"/>
        <v>#DIV/0!</v>
      </c>
      <c r="BR854" s="149" t="e">
        <f t="shared" si="478"/>
        <v>#DIV/0!</v>
      </c>
      <c r="BS854" s="148">
        <f t="shared" si="479"/>
        <v>0</v>
      </c>
      <c r="BT854" s="150"/>
      <c r="BU854" s="150" t="e">
        <f>VLOOKUP(I854,Lists!$D$2:$D$19,1,FALSE)</f>
        <v>#N/A</v>
      </c>
      <c r="BV854" s="150" t="e">
        <f>VLOOKUP($I854,Blends!$B$2:$B$115,1,FALSE)</f>
        <v>#N/A</v>
      </c>
      <c r="BW854" s="150"/>
      <c r="BX854" s="151">
        <f>ROUND(IF($I854="Other HFC Blend",(AA854*$L854*SUMIF(Lists!$E$2:$E$133,'Quarterly Information'!$K854,Exchange_Value)+AA854*$N854*SUMIF(Lists!$E$2:$E$133,'Quarterly Information'!$M854,Exchange_Value)+AA854*$P854*SUMIF(Lists!$E$2:$E$133,'Quarterly Information'!$O854,Exchange_Value)+AA854*$R854*SUMIF(Lists!$E$2:$E$133,'Quarterly Information'!$Q854,Exchange_Value)+AA854*$T854*SUMIF(Lists!$E$2:$E$133,'Quarterly Information'!$S854,Exchange_Value))/1000,AA854*SUMIF(Lists!$E$2:$E$133,$I854,Exchange_Value)/1000),1)</f>
        <v>0</v>
      </c>
      <c r="BY854" s="151">
        <f>ROUND(IF($I854="Other HFC Blend",(AB854*$L854*SUMIF(Lists!$E$2:$E$133,'Quarterly Information'!$K854,Exchange_Value)+AB854*$N854*SUMIF(Lists!$E$2:$E$133,'Quarterly Information'!$M854,Exchange_Value)+AB854*$P854*SUMIF(Lists!$E$2:$E$133,'Quarterly Information'!$O854,Exchange_Value)+AB854*$R854*SUMIF(Lists!$E$2:$E$133,'Quarterly Information'!$Q854,Exchange_Value)+AB854*$T854*SUMIF(Lists!$E$2:$E$133,'Quarterly Information'!$S854,Exchange_Value))/1000,AB854*SUMIF(Lists!$E$2:$E$133,$I854,Exchange_Value)/1000),1)</f>
        <v>0</v>
      </c>
      <c r="BZ854" s="151">
        <f>ROUND(IF($I854="Other HFC Blend",(AC854*$L854*SUMIF(Lists!$E$2:$E$133,'Quarterly Information'!$K854,Exchange_Value)+AC854*$N854*SUMIF(Lists!$E$2:$E$133,'Quarterly Information'!$M854,Exchange_Value)+AC854*$P854*SUMIF(Lists!$E$2:$E$133,'Quarterly Information'!$O854,Exchange_Value)+AC854*$R854*SUMIF(Lists!$E$2:$E$133,'Quarterly Information'!$Q854,Exchange_Value)+AC854*$T854*SUMIF(Lists!$E$2:$E$133,'Quarterly Information'!$S854,Exchange_Value))/1000,AC854*SUMIF(Lists!$E$2:$E$133,$I854,Exchange_Value)/1000),1)</f>
        <v>0</v>
      </c>
      <c r="CA854" s="151">
        <f>ROUND(IF($I854="Other HFC Blend",(AD854*$L854*SUMIF(Lists!$E$2:$E$133,'Quarterly Information'!$K854,Exchange_Value)+AD854*$N854*SUMIF(Lists!$E$2:$E$133,'Quarterly Information'!$M854,Exchange_Value)+AD854*$P854*SUMIF(Lists!$E$2:$E$133,'Quarterly Information'!$O854,Exchange_Value)+AD854*$R854*SUMIF(Lists!$E$2:$E$133,'Quarterly Information'!$Q854,Exchange_Value)+AD854*$T854*SUMIF(Lists!$E$2:$E$133,'Quarterly Information'!$S854,Exchange_Value))/1000,AD854*SUMIF(Lists!$E$2:$E$133,$I854,Exchange_Value)/1000),1)</f>
        <v>0</v>
      </c>
      <c r="CB854" s="151">
        <f>ROUND(IF($I854="Other HFC Blend",(AE854*$L854*SUMIF(Lists!$E$2:$E$133,'Quarterly Information'!$K854,Exchange_Value)+AE854*$N854*SUMIF(Lists!$E$2:$E$133,'Quarterly Information'!$M854,Exchange_Value)+AE854*$P854*SUMIF(Lists!$E$2:$E$133,'Quarterly Information'!$O854,Exchange_Value)+AE854*$R854*SUMIF(Lists!$E$2:$E$133,'Quarterly Information'!$Q854,Exchange_Value)+AE854*$T854*SUMIF(Lists!$E$2:$E$133,'Quarterly Information'!$S854,Exchange_Value))/1000,AE854*SUMIF(Lists!$E$2:$E$133,$I854,Exchange_Value)/1000),1)</f>
        <v>0</v>
      </c>
      <c r="CC854" s="151">
        <f>ROUND(IF($I854="Other HFC Blend",(AF854*$L854*SUMIF(Lists!$E$2:$E$133,'Quarterly Information'!$K854,Exchange_Value)+AF854*$N854*SUMIF(Lists!$E$2:$E$133,'Quarterly Information'!$M854,Exchange_Value)+AF854*$P854*SUMIF(Lists!$E$2:$E$133,'Quarterly Information'!$O854,Exchange_Value)+AF854*$R854*SUMIF(Lists!$E$2:$E$133,'Quarterly Information'!$Q854,Exchange_Value)+AF854*$T854*SUMIF(Lists!$E$2:$E$133,'Quarterly Information'!$S854,Exchange_Value))/1000,AF854*SUMIF(Lists!$E$2:$E$133,$I854,Exchange_Value)/1000),1)</f>
        <v>0</v>
      </c>
    </row>
    <row r="855" spans="1:81" ht="14.1">
      <c r="A855" s="18">
        <v>813</v>
      </c>
      <c r="B855" s="46" t="str">
        <f t="shared" si="480"/>
        <v/>
      </c>
      <c r="C855" s="72"/>
      <c r="D855" s="47"/>
      <c r="E855" s="81"/>
      <c r="F855" s="48"/>
      <c r="G855" s="49"/>
      <c r="H855" s="50"/>
      <c r="I855" s="48"/>
      <c r="J855" s="104"/>
      <c r="K855" s="109"/>
      <c r="L855" s="51"/>
      <c r="M855" s="48"/>
      <c r="N855" s="51"/>
      <c r="O855" s="48"/>
      <c r="P855" s="51"/>
      <c r="Q855" s="69"/>
      <c r="R855" s="51"/>
      <c r="S855" s="69"/>
      <c r="T855" s="110"/>
      <c r="U855" s="107"/>
      <c r="V855" s="48"/>
      <c r="W855" s="52"/>
      <c r="X855" s="48"/>
      <c r="Y855" s="116"/>
      <c r="Z855" s="133"/>
      <c r="AA855" s="131"/>
      <c r="AB855" s="76"/>
      <c r="AC855" s="76"/>
      <c r="AD855" s="76"/>
      <c r="AE855" s="76"/>
      <c r="AF855" s="76"/>
      <c r="AG855" s="145"/>
      <c r="AH855"/>
      <c r="AI855" s="148">
        <f t="shared" si="444"/>
        <v>0</v>
      </c>
      <c r="AJ855" s="148">
        <f t="shared" si="445"/>
        <v>0</v>
      </c>
      <c r="AK855" s="148">
        <f t="shared" si="446"/>
        <v>0</v>
      </c>
      <c r="AL855" s="148">
        <f t="shared" si="447"/>
        <v>0</v>
      </c>
      <c r="AM855" s="148">
        <f t="shared" si="448"/>
        <v>0</v>
      </c>
      <c r="AN855" s="148">
        <f t="shared" si="449"/>
        <v>0</v>
      </c>
      <c r="AO855" s="150"/>
      <c r="AP855" s="149" t="e">
        <f t="shared" si="450"/>
        <v>#DIV/0!</v>
      </c>
      <c r="AQ855" s="149" t="e">
        <f t="shared" si="451"/>
        <v>#DIV/0!</v>
      </c>
      <c r="AR855" s="149" t="e">
        <f t="shared" si="452"/>
        <v>#DIV/0!</v>
      </c>
      <c r="AS855" s="149" t="e">
        <f t="shared" si="453"/>
        <v>#DIV/0!</v>
      </c>
      <c r="AT855" s="149" t="e">
        <f t="shared" si="454"/>
        <v>#DIV/0!</v>
      </c>
      <c r="AU855" s="148">
        <f t="shared" si="455"/>
        <v>0</v>
      </c>
      <c r="AV855" s="149" t="e">
        <f t="shared" si="456"/>
        <v>#DIV/0!</v>
      </c>
      <c r="AW855" s="149" t="e">
        <f t="shared" si="457"/>
        <v>#DIV/0!</v>
      </c>
      <c r="AX855" s="149" t="e">
        <f t="shared" si="458"/>
        <v>#DIV/0!</v>
      </c>
      <c r="AY855" s="149" t="e">
        <f t="shared" si="459"/>
        <v>#DIV/0!</v>
      </c>
      <c r="AZ855" s="149" t="e">
        <f t="shared" si="460"/>
        <v>#DIV/0!</v>
      </c>
      <c r="BA855" s="148">
        <f t="shared" si="461"/>
        <v>0</v>
      </c>
      <c r="BB855" s="149" t="e">
        <f t="shared" si="462"/>
        <v>#DIV/0!</v>
      </c>
      <c r="BC855" s="149" t="e">
        <f t="shared" si="463"/>
        <v>#DIV/0!</v>
      </c>
      <c r="BD855" s="149" t="e">
        <f t="shared" si="464"/>
        <v>#DIV/0!</v>
      </c>
      <c r="BE855" s="149" t="e">
        <f t="shared" si="465"/>
        <v>#DIV/0!</v>
      </c>
      <c r="BF855" s="149" t="e">
        <f t="shared" si="466"/>
        <v>#DIV/0!</v>
      </c>
      <c r="BG855" s="148">
        <f t="shared" si="467"/>
        <v>0</v>
      </c>
      <c r="BH855" s="149" t="e">
        <f t="shared" si="468"/>
        <v>#DIV/0!</v>
      </c>
      <c r="BI855" s="149" t="e">
        <f t="shared" si="469"/>
        <v>#DIV/0!</v>
      </c>
      <c r="BJ855" s="149" t="e">
        <f t="shared" si="470"/>
        <v>#DIV/0!</v>
      </c>
      <c r="BK855" s="149" t="e">
        <f t="shared" si="471"/>
        <v>#DIV/0!</v>
      </c>
      <c r="BL855" s="149" t="e">
        <f t="shared" si="472"/>
        <v>#DIV/0!</v>
      </c>
      <c r="BM855" s="148">
        <f t="shared" si="473"/>
        <v>0</v>
      </c>
      <c r="BN855" s="149" t="e">
        <f t="shared" si="474"/>
        <v>#DIV/0!</v>
      </c>
      <c r="BO855" s="149" t="e">
        <f t="shared" si="475"/>
        <v>#DIV/0!</v>
      </c>
      <c r="BP855" s="149" t="e">
        <f t="shared" si="476"/>
        <v>#DIV/0!</v>
      </c>
      <c r="BQ855" s="149" t="e">
        <f t="shared" si="477"/>
        <v>#DIV/0!</v>
      </c>
      <c r="BR855" s="149" t="e">
        <f t="shared" si="478"/>
        <v>#DIV/0!</v>
      </c>
      <c r="BS855" s="148">
        <f t="shared" si="479"/>
        <v>0</v>
      </c>
      <c r="BT855" s="150"/>
      <c r="BU855" s="150" t="e">
        <f>VLOOKUP(I855,Lists!$D$2:$D$19,1,FALSE)</f>
        <v>#N/A</v>
      </c>
      <c r="BV855" s="150" t="e">
        <f>VLOOKUP($I855,Blends!$B$2:$B$115,1,FALSE)</f>
        <v>#N/A</v>
      </c>
      <c r="BW855" s="150"/>
      <c r="BX855" s="151">
        <f>ROUND(IF($I855="Other HFC Blend",(AA855*$L855*SUMIF(Lists!$E$2:$E$133,'Quarterly Information'!$K855,Exchange_Value)+AA855*$N855*SUMIF(Lists!$E$2:$E$133,'Quarterly Information'!$M855,Exchange_Value)+AA855*$P855*SUMIF(Lists!$E$2:$E$133,'Quarterly Information'!$O855,Exchange_Value)+AA855*$R855*SUMIF(Lists!$E$2:$E$133,'Quarterly Information'!$Q855,Exchange_Value)+AA855*$T855*SUMIF(Lists!$E$2:$E$133,'Quarterly Information'!$S855,Exchange_Value))/1000,AA855*SUMIF(Lists!$E$2:$E$133,$I855,Exchange_Value)/1000),1)</f>
        <v>0</v>
      </c>
      <c r="BY855" s="151">
        <f>ROUND(IF($I855="Other HFC Blend",(AB855*$L855*SUMIF(Lists!$E$2:$E$133,'Quarterly Information'!$K855,Exchange_Value)+AB855*$N855*SUMIF(Lists!$E$2:$E$133,'Quarterly Information'!$M855,Exchange_Value)+AB855*$P855*SUMIF(Lists!$E$2:$E$133,'Quarterly Information'!$O855,Exchange_Value)+AB855*$R855*SUMIF(Lists!$E$2:$E$133,'Quarterly Information'!$Q855,Exchange_Value)+AB855*$T855*SUMIF(Lists!$E$2:$E$133,'Quarterly Information'!$S855,Exchange_Value))/1000,AB855*SUMIF(Lists!$E$2:$E$133,$I855,Exchange_Value)/1000),1)</f>
        <v>0</v>
      </c>
      <c r="BZ855" s="151">
        <f>ROUND(IF($I855="Other HFC Blend",(AC855*$L855*SUMIF(Lists!$E$2:$E$133,'Quarterly Information'!$K855,Exchange_Value)+AC855*$N855*SUMIF(Lists!$E$2:$E$133,'Quarterly Information'!$M855,Exchange_Value)+AC855*$P855*SUMIF(Lists!$E$2:$E$133,'Quarterly Information'!$O855,Exchange_Value)+AC855*$R855*SUMIF(Lists!$E$2:$E$133,'Quarterly Information'!$Q855,Exchange_Value)+AC855*$T855*SUMIF(Lists!$E$2:$E$133,'Quarterly Information'!$S855,Exchange_Value))/1000,AC855*SUMIF(Lists!$E$2:$E$133,$I855,Exchange_Value)/1000),1)</f>
        <v>0</v>
      </c>
      <c r="CA855" s="151">
        <f>ROUND(IF($I855="Other HFC Blend",(AD855*$L855*SUMIF(Lists!$E$2:$E$133,'Quarterly Information'!$K855,Exchange_Value)+AD855*$N855*SUMIF(Lists!$E$2:$E$133,'Quarterly Information'!$M855,Exchange_Value)+AD855*$P855*SUMIF(Lists!$E$2:$E$133,'Quarterly Information'!$O855,Exchange_Value)+AD855*$R855*SUMIF(Lists!$E$2:$E$133,'Quarterly Information'!$Q855,Exchange_Value)+AD855*$T855*SUMIF(Lists!$E$2:$E$133,'Quarterly Information'!$S855,Exchange_Value))/1000,AD855*SUMIF(Lists!$E$2:$E$133,$I855,Exchange_Value)/1000),1)</f>
        <v>0</v>
      </c>
      <c r="CB855" s="151">
        <f>ROUND(IF($I855="Other HFC Blend",(AE855*$L855*SUMIF(Lists!$E$2:$E$133,'Quarterly Information'!$K855,Exchange_Value)+AE855*$N855*SUMIF(Lists!$E$2:$E$133,'Quarterly Information'!$M855,Exchange_Value)+AE855*$P855*SUMIF(Lists!$E$2:$E$133,'Quarterly Information'!$O855,Exchange_Value)+AE855*$R855*SUMIF(Lists!$E$2:$E$133,'Quarterly Information'!$Q855,Exchange_Value)+AE855*$T855*SUMIF(Lists!$E$2:$E$133,'Quarterly Information'!$S855,Exchange_Value))/1000,AE855*SUMIF(Lists!$E$2:$E$133,$I855,Exchange_Value)/1000),1)</f>
        <v>0</v>
      </c>
      <c r="CC855" s="151">
        <f>ROUND(IF($I855="Other HFC Blend",(AF855*$L855*SUMIF(Lists!$E$2:$E$133,'Quarterly Information'!$K855,Exchange_Value)+AF855*$N855*SUMIF(Lists!$E$2:$E$133,'Quarterly Information'!$M855,Exchange_Value)+AF855*$P855*SUMIF(Lists!$E$2:$E$133,'Quarterly Information'!$O855,Exchange_Value)+AF855*$R855*SUMIF(Lists!$E$2:$E$133,'Quarterly Information'!$Q855,Exchange_Value)+AF855*$T855*SUMIF(Lists!$E$2:$E$133,'Quarterly Information'!$S855,Exchange_Value))/1000,AF855*SUMIF(Lists!$E$2:$E$133,$I855,Exchange_Value)/1000),1)</f>
        <v>0</v>
      </c>
    </row>
    <row r="856" spans="1:81" ht="14.1">
      <c r="A856" s="18">
        <v>814</v>
      </c>
      <c r="B856" s="46" t="str">
        <f t="shared" si="480"/>
        <v/>
      </c>
      <c r="C856" s="72"/>
      <c r="D856" s="47"/>
      <c r="E856" s="81"/>
      <c r="F856" s="48"/>
      <c r="G856" s="49"/>
      <c r="H856" s="50"/>
      <c r="I856" s="48"/>
      <c r="J856" s="104"/>
      <c r="K856" s="109"/>
      <c r="L856" s="51"/>
      <c r="M856" s="48"/>
      <c r="N856" s="51"/>
      <c r="O856" s="48"/>
      <c r="P856" s="51"/>
      <c r="Q856" s="69"/>
      <c r="R856" s="51"/>
      <c r="S856" s="69"/>
      <c r="T856" s="110"/>
      <c r="U856" s="107"/>
      <c r="V856" s="48"/>
      <c r="W856" s="52"/>
      <c r="X856" s="48"/>
      <c r="Y856" s="116"/>
      <c r="Z856" s="133"/>
      <c r="AA856" s="131"/>
      <c r="AB856" s="76"/>
      <c r="AC856" s="76"/>
      <c r="AD856" s="76"/>
      <c r="AE856" s="76"/>
      <c r="AF856" s="76"/>
      <c r="AG856" s="145"/>
      <c r="AH856"/>
      <c r="AI856" s="148">
        <f t="shared" si="444"/>
        <v>0</v>
      </c>
      <c r="AJ856" s="148">
        <f t="shared" si="445"/>
        <v>0</v>
      </c>
      <c r="AK856" s="148">
        <f t="shared" si="446"/>
        <v>0</v>
      </c>
      <c r="AL856" s="148">
        <f t="shared" si="447"/>
        <v>0</v>
      </c>
      <c r="AM856" s="148">
        <f t="shared" si="448"/>
        <v>0</v>
      </c>
      <c r="AN856" s="148">
        <f t="shared" si="449"/>
        <v>0</v>
      </c>
      <c r="AO856" s="150"/>
      <c r="AP856" s="149" t="e">
        <f t="shared" si="450"/>
        <v>#DIV/0!</v>
      </c>
      <c r="AQ856" s="149" t="e">
        <f t="shared" si="451"/>
        <v>#DIV/0!</v>
      </c>
      <c r="AR856" s="149" t="e">
        <f t="shared" si="452"/>
        <v>#DIV/0!</v>
      </c>
      <c r="AS856" s="149" t="e">
        <f t="shared" si="453"/>
        <v>#DIV/0!</v>
      </c>
      <c r="AT856" s="149" t="e">
        <f t="shared" si="454"/>
        <v>#DIV/0!</v>
      </c>
      <c r="AU856" s="148">
        <f t="shared" si="455"/>
        <v>0</v>
      </c>
      <c r="AV856" s="149" t="e">
        <f t="shared" si="456"/>
        <v>#DIV/0!</v>
      </c>
      <c r="AW856" s="149" t="e">
        <f t="shared" si="457"/>
        <v>#DIV/0!</v>
      </c>
      <c r="AX856" s="149" t="e">
        <f t="shared" si="458"/>
        <v>#DIV/0!</v>
      </c>
      <c r="AY856" s="149" t="e">
        <f t="shared" si="459"/>
        <v>#DIV/0!</v>
      </c>
      <c r="AZ856" s="149" t="e">
        <f t="shared" si="460"/>
        <v>#DIV/0!</v>
      </c>
      <c r="BA856" s="148">
        <f t="shared" si="461"/>
        <v>0</v>
      </c>
      <c r="BB856" s="149" t="e">
        <f t="shared" si="462"/>
        <v>#DIV/0!</v>
      </c>
      <c r="BC856" s="149" t="e">
        <f t="shared" si="463"/>
        <v>#DIV/0!</v>
      </c>
      <c r="BD856" s="149" t="e">
        <f t="shared" si="464"/>
        <v>#DIV/0!</v>
      </c>
      <c r="BE856" s="149" t="e">
        <f t="shared" si="465"/>
        <v>#DIV/0!</v>
      </c>
      <c r="BF856" s="149" t="e">
        <f t="shared" si="466"/>
        <v>#DIV/0!</v>
      </c>
      <c r="BG856" s="148">
        <f t="shared" si="467"/>
        <v>0</v>
      </c>
      <c r="BH856" s="149" t="e">
        <f t="shared" si="468"/>
        <v>#DIV/0!</v>
      </c>
      <c r="BI856" s="149" t="e">
        <f t="shared" si="469"/>
        <v>#DIV/0!</v>
      </c>
      <c r="BJ856" s="149" t="e">
        <f t="shared" si="470"/>
        <v>#DIV/0!</v>
      </c>
      <c r="BK856" s="149" t="e">
        <f t="shared" si="471"/>
        <v>#DIV/0!</v>
      </c>
      <c r="BL856" s="149" t="e">
        <f t="shared" si="472"/>
        <v>#DIV/0!</v>
      </c>
      <c r="BM856" s="148">
        <f t="shared" si="473"/>
        <v>0</v>
      </c>
      <c r="BN856" s="149" t="e">
        <f t="shared" si="474"/>
        <v>#DIV/0!</v>
      </c>
      <c r="BO856" s="149" t="e">
        <f t="shared" si="475"/>
        <v>#DIV/0!</v>
      </c>
      <c r="BP856" s="149" t="e">
        <f t="shared" si="476"/>
        <v>#DIV/0!</v>
      </c>
      <c r="BQ856" s="149" t="e">
        <f t="shared" si="477"/>
        <v>#DIV/0!</v>
      </c>
      <c r="BR856" s="149" t="e">
        <f t="shared" si="478"/>
        <v>#DIV/0!</v>
      </c>
      <c r="BS856" s="148">
        <f t="shared" si="479"/>
        <v>0</v>
      </c>
      <c r="BT856" s="150"/>
      <c r="BU856" s="150" t="e">
        <f>VLOOKUP(I856,Lists!$D$2:$D$19,1,FALSE)</f>
        <v>#N/A</v>
      </c>
      <c r="BV856" s="150" t="e">
        <f>VLOOKUP($I856,Blends!$B$2:$B$115,1,FALSE)</f>
        <v>#N/A</v>
      </c>
      <c r="BW856" s="150"/>
      <c r="BX856" s="151">
        <f>ROUND(IF($I856="Other HFC Blend",(AA856*$L856*SUMIF(Lists!$E$2:$E$133,'Quarterly Information'!$K856,Exchange_Value)+AA856*$N856*SUMIF(Lists!$E$2:$E$133,'Quarterly Information'!$M856,Exchange_Value)+AA856*$P856*SUMIF(Lists!$E$2:$E$133,'Quarterly Information'!$O856,Exchange_Value)+AA856*$R856*SUMIF(Lists!$E$2:$E$133,'Quarterly Information'!$Q856,Exchange_Value)+AA856*$T856*SUMIF(Lists!$E$2:$E$133,'Quarterly Information'!$S856,Exchange_Value))/1000,AA856*SUMIF(Lists!$E$2:$E$133,$I856,Exchange_Value)/1000),1)</f>
        <v>0</v>
      </c>
      <c r="BY856" s="151">
        <f>ROUND(IF($I856="Other HFC Blend",(AB856*$L856*SUMIF(Lists!$E$2:$E$133,'Quarterly Information'!$K856,Exchange_Value)+AB856*$N856*SUMIF(Lists!$E$2:$E$133,'Quarterly Information'!$M856,Exchange_Value)+AB856*$P856*SUMIF(Lists!$E$2:$E$133,'Quarterly Information'!$O856,Exchange_Value)+AB856*$R856*SUMIF(Lists!$E$2:$E$133,'Quarterly Information'!$Q856,Exchange_Value)+AB856*$T856*SUMIF(Lists!$E$2:$E$133,'Quarterly Information'!$S856,Exchange_Value))/1000,AB856*SUMIF(Lists!$E$2:$E$133,$I856,Exchange_Value)/1000),1)</f>
        <v>0</v>
      </c>
      <c r="BZ856" s="151">
        <f>ROUND(IF($I856="Other HFC Blend",(AC856*$L856*SUMIF(Lists!$E$2:$E$133,'Quarterly Information'!$K856,Exchange_Value)+AC856*$N856*SUMIF(Lists!$E$2:$E$133,'Quarterly Information'!$M856,Exchange_Value)+AC856*$P856*SUMIF(Lists!$E$2:$E$133,'Quarterly Information'!$O856,Exchange_Value)+AC856*$R856*SUMIF(Lists!$E$2:$E$133,'Quarterly Information'!$Q856,Exchange_Value)+AC856*$T856*SUMIF(Lists!$E$2:$E$133,'Quarterly Information'!$S856,Exchange_Value))/1000,AC856*SUMIF(Lists!$E$2:$E$133,$I856,Exchange_Value)/1000),1)</f>
        <v>0</v>
      </c>
      <c r="CA856" s="151">
        <f>ROUND(IF($I856="Other HFC Blend",(AD856*$L856*SUMIF(Lists!$E$2:$E$133,'Quarterly Information'!$K856,Exchange_Value)+AD856*$N856*SUMIF(Lists!$E$2:$E$133,'Quarterly Information'!$M856,Exchange_Value)+AD856*$P856*SUMIF(Lists!$E$2:$E$133,'Quarterly Information'!$O856,Exchange_Value)+AD856*$R856*SUMIF(Lists!$E$2:$E$133,'Quarterly Information'!$Q856,Exchange_Value)+AD856*$T856*SUMIF(Lists!$E$2:$E$133,'Quarterly Information'!$S856,Exchange_Value))/1000,AD856*SUMIF(Lists!$E$2:$E$133,$I856,Exchange_Value)/1000),1)</f>
        <v>0</v>
      </c>
      <c r="CB856" s="151">
        <f>ROUND(IF($I856="Other HFC Blend",(AE856*$L856*SUMIF(Lists!$E$2:$E$133,'Quarterly Information'!$K856,Exchange_Value)+AE856*$N856*SUMIF(Lists!$E$2:$E$133,'Quarterly Information'!$M856,Exchange_Value)+AE856*$P856*SUMIF(Lists!$E$2:$E$133,'Quarterly Information'!$O856,Exchange_Value)+AE856*$R856*SUMIF(Lists!$E$2:$E$133,'Quarterly Information'!$Q856,Exchange_Value)+AE856*$T856*SUMIF(Lists!$E$2:$E$133,'Quarterly Information'!$S856,Exchange_Value))/1000,AE856*SUMIF(Lists!$E$2:$E$133,$I856,Exchange_Value)/1000),1)</f>
        <v>0</v>
      </c>
      <c r="CC856" s="151">
        <f>ROUND(IF($I856="Other HFC Blend",(AF856*$L856*SUMIF(Lists!$E$2:$E$133,'Quarterly Information'!$K856,Exchange_Value)+AF856*$N856*SUMIF(Lists!$E$2:$E$133,'Quarterly Information'!$M856,Exchange_Value)+AF856*$P856*SUMIF(Lists!$E$2:$E$133,'Quarterly Information'!$O856,Exchange_Value)+AF856*$R856*SUMIF(Lists!$E$2:$E$133,'Quarterly Information'!$Q856,Exchange_Value)+AF856*$T856*SUMIF(Lists!$E$2:$E$133,'Quarterly Information'!$S856,Exchange_Value))/1000,AF856*SUMIF(Lists!$E$2:$E$133,$I856,Exchange_Value)/1000),1)</f>
        <v>0</v>
      </c>
    </row>
    <row r="857" spans="1:81" ht="14.1">
      <c r="A857" s="18">
        <v>815</v>
      </c>
      <c r="B857" s="46" t="str">
        <f t="shared" si="480"/>
        <v/>
      </c>
      <c r="C857" s="72"/>
      <c r="D857" s="47"/>
      <c r="E857" s="81"/>
      <c r="F857" s="48"/>
      <c r="G857" s="49"/>
      <c r="H857" s="50"/>
      <c r="I857" s="48"/>
      <c r="J857" s="104"/>
      <c r="K857" s="109"/>
      <c r="L857" s="51"/>
      <c r="M857" s="48"/>
      <c r="N857" s="51"/>
      <c r="O857" s="48"/>
      <c r="P857" s="51"/>
      <c r="Q857" s="69"/>
      <c r="R857" s="51"/>
      <c r="S857" s="69"/>
      <c r="T857" s="110"/>
      <c r="U857" s="107"/>
      <c r="V857" s="48"/>
      <c r="W857" s="52"/>
      <c r="X857" s="48"/>
      <c r="Y857" s="116"/>
      <c r="Z857" s="133"/>
      <c r="AA857" s="131"/>
      <c r="AB857" s="76"/>
      <c r="AC857" s="76"/>
      <c r="AD857" s="76"/>
      <c r="AE857" s="76"/>
      <c r="AF857" s="76"/>
      <c r="AG857" s="145"/>
      <c r="AH857"/>
      <c r="AI857" s="148">
        <f t="shared" si="444"/>
        <v>0</v>
      </c>
      <c r="AJ857" s="148">
        <f t="shared" si="445"/>
        <v>0</v>
      </c>
      <c r="AK857" s="148">
        <f t="shared" si="446"/>
        <v>0</v>
      </c>
      <c r="AL857" s="148">
        <f t="shared" si="447"/>
        <v>0</v>
      </c>
      <c r="AM857" s="148">
        <f t="shared" si="448"/>
        <v>0</v>
      </c>
      <c r="AN857" s="148">
        <f t="shared" si="449"/>
        <v>0</v>
      </c>
      <c r="AO857" s="150"/>
      <c r="AP857" s="149" t="e">
        <f t="shared" si="450"/>
        <v>#DIV/0!</v>
      </c>
      <c r="AQ857" s="149" t="e">
        <f t="shared" si="451"/>
        <v>#DIV/0!</v>
      </c>
      <c r="AR857" s="149" t="e">
        <f t="shared" si="452"/>
        <v>#DIV/0!</v>
      </c>
      <c r="AS857" s="149" t="e">
        <f t="shared" si="453"/>
        <v>#DIV/0!</v>
      </c>
      <c r="AT857" s="149" t="e">
        <f t="shared" si="454"/>
        <v>#DIV/0!</v>
      </c>
      <c r="AU857" s="148">
        <f t="shared" si="455"/>
        <v>0</v>
      </c>
      <c r="AV857" s="149" t="e">
        <f t="shared" si="456"/>
        <v>#DIV/0!</v>
      </c>
      <c r="AW857" s="149" t="e">
        <f t="shared" si="457"/>
        <v>#DIV/0!</v>
      </c>
      <c r="AX857" s="149" t="e">
        <f t="shared" si="458"/>
        <v>#DIV/0!</v>
      </c>
      <c r="AY857" s="149" t="e">
        <f t="shared" si="459"/>
        <v>#DIV/0!</v>
      </c>
      <c r="AZ857" s="149" t="e">
        <f t="shared" si="460"/>
        <v>#DIV/0!</v>
      </c>
      <c r="BA857" s="148">
        <f t="shared" si="461"/>
        <v>0</v>
      </c>
      <c r="BB857" s="149" t="e">
        <f t="shared" si="462"/>
        <v>#DIV/0!</v>
      </c>
      <c r="BC857" s="149" t="e">
        <f t="shared" si="463"/>
        <v>#DIV/0!</v>
      </c>
      <c r="BD857" s="149" t="e">
        <f t="shared" si="464"/>
        <v>#DIV/0!</v>
      </c>
      <c r="BE857" s="149" t="e">
        <f t="shared" si="465"/>
        <v>#DIV/0!</v>
      </c>
      <c r="BF857" s="149" t="e">
        <f t="shared" si="466"/>
        <v>#DIV/0!</v>
      </c>
      <c r="BG857" s="148">
        <f t="shared" si="467"/>
        <v>0</v>
      </c>
      <c r="BH857" s="149" t="e">
        <f t="shared" si="468"/>
        <v>#DIV/0!</v>
      </c>
      <c r="BI857" s="149" t="e">
        <f t="shared" si="469"/>
        <v>#DIV/0!</v>
      </c>
      <c r="BJ857" s="149" t="e">
        <f t="shared" si="470"/>
        <v>#DIV/0!</v>
      </c>
      <c r="BK857" s="149" t="e">
        <f t="shared" si="471"/>
        <v>#DIV/0!</v>
      </c>
      <c r="BL857" s="149" t="e">
        <f t="shared" si="472"/>
        <v>#DIV/0!</v>
      </c>
      <c r="BM857" s="148">
        <f t="shared" si="473"/>
        <v>0</v>
      </c>
      <c r="BN857" s="149" t="e">
        <f t="shared" si="474"/>
        <v>#DIV/0!</v>
      </c>
      <c r="BO857" s="149" t="e">
        <f t="shared" si="475"/>
        <v>#DIV/0!</v>
      </c>
      <c r="BP857" s="149" t="e">
        <f t="shared" si="476"/>
        <v>#DIV/0!</v>
      </c>
      <c r="BQ857" s="149" t="e">
        <f t="shared" si="477"/>
        <v>#DIV/0!</v>
      </c>
      <c r="BR857" s="149" t="e">
        <f t="shared" si="478"/>
        <v>#DIV/0!</v>
      </c>
      <c r="BS857" s="148">
        <f t="shared" si="479"/>
        <v>0</v>
      </c>
      <c r="BT857" s="150"/>
      <c r="BU857" s="150" t="e">
        <f>VLOOKUP(I857,Lists!$D$2:$D$19,1,FALSE)</f>
        <v>#N/A</v>
      </c>
      <c r="BV857" s="150" t="e">
        <f>VLOOKUP($I857,Blends!$B$2:$B$115,1,FALSE)</f>
        <v>#N/A</v>
      </c>
      <c r="BW857" s="150"/>
      <c r="BX857" s="151">
        <f>ROUND(IF($I857="Other HFC Blend",(AA857*$L857*SUMIF(Lists!$E$2:$E$133,'Quarterly Information'!$K857,Exchange_Value)+AA857*$N857*SUMIF(Lists!$E$2:$E$133,'Quarterly Information'!$M857,Exchange_Value)+AA857*$P857*SUMIF(Lists!$E$2:$E$133,'Quarterly Information'!$O857,Exchange_Value)+AA857*$R857*SUMIF(Lists!$E$2:$E$133,'Quarterly Information'!$Q857,Exchange_Value)+AA857*$T857*SUMIF(Lists!$E$2:$E$133,'Quarterly Information'!$S857,Exchange_Value))/1000,AA857*SUMIF(Lists!$E$2:$E$133,$I857,Exchange_Value)/1000),1)</f>
        <v>0</v>
      </c>
      <c r="BY857" s="151">
        <f>ROUND(IF($I857="Other HFC Blend",(AB857*$L857*SUMIF(Lists!$E$2:$E$133,'Quarterly Information'!$K857,Exchange_Value)+AB857*$N857*SUMIF(Lists!$E$2:$E$133,'Quarterly Information'!$M857,Exchange_Value)+AB857*$P857*SUMIF(Lists!$E$2:$E$133,'Quarterly Information'!$O857,Exchange_Value)+AB857*$R857*SUMIF(Lists!$E$2:$E$133,'Quarterly Information'!$Q857,Exchange_Value)+AB857*$T857*SUMIF(Lists!$E$2:$E$133,'Quarterly Information'!$S857,Exchange_Value))/1000,AB857*SUMIF(Lists!$E$2:$E$133,$I857,Exchange_Value)/1000),1)</f>
        <v>0</v>
      </c>
      <c r="BZ857" s="151">
        <f>ROUND(IF($I857="Other HFC Blend",(AC857*$L857*SUMIF(Lists!$E$2:$E$133,'Quarterly Information'!$K857,Exchange_Value)+AC857*$N857*SUMIF(Lists!$E$2:$E$133,'Quarterly Information'!$M857,Exchange_Value)+AC857*$P857*SUMIF(Lists!$E$2:$E$133,'Quarterly Information'!$O857,Exchange_Value)+AC857*$R857*SUMIF(Lists!$E$2:$E$133,'Quarterly Information'!$Q857,Exchange_Value)+AC857*$T857*SUMIF(Lists!$E$2:$E$133,'Quarterly Information'!$S857,Exchange_Value))/1000,AC857*SUMIF(Lists!$E$2:$E$133,$I857,Exchange_Value)/1000),1)</f>
        <v>0</v>
      </c>
      <c r="CA857" s="151">
        <f>ROUND(IF($I857="Other HFC Blend",(AD857*$L857*SUMIF(Lists!$E$2:$E$133,'Quarterly Information'!$K857,Exchange_Value)+AD857*$N857*SUMIF(Lists!$E$2:$E$133,'Quarterly Information'!$M857,Exchange_Value)+AD857*$P857*SUMIF(Lists!$E$2:$E$133,'Quarterly Information'!$O857,Exchange_Value)+AD857*$R857*SUMIF(Lists!$E$2:$E$133,'Quarterly Information'!$Q857,Exchange_Value)+AD857*$T857*SUMIF(Lists!$E$2:$E$133,'Quarterly Information'!$S857,Exchange_Value))/1000,AD857*SUMIF(Lists!$E$2:$E$133,$I857,Exchange_Value)/1000),1)</f>
        <v>0</v>
      </c>
      <c r="CB857" s="151">
        <f>ROUND(IF($I857="Other HFC Blend",(AE857*$L857*SUMIF(Lists!$E$2:$E$133,'Quarterly Information'!$K857,Exchange_Value)+AE857*$N857*SUMIF(Lists!$E$2:$E$133,'Quarterly Information'!$M857,Exchange_Value)+AE857*$P857*SUMIF(Lists!$E$2:$E$133,'Quarterly Information'!$O857,Exchange_Value)+AE857*$R857*SUMIF(Lists!$E$2:$E$133,'Quarterly Information'!$Q857,Exchange_Value)+AE857*$T857*SUMIF(Lists!$E$2:$E$133,'Quarterly Information'!$S857,Exchange_Value))/1000,AE857*SUMIF(Lists!$E$2:$E$133,$I857,Exchange_Value)/1000),1)</f>
        <v>0</v>
      </c>
      <c r="CC857" s="151">
        <f>ROUND(IF($I857="Other HFC Blend",(AF857*$L857*SUMIF(Lists!$E$2:$E$133,'Quarterly Information'!$K857,Exchange_Value)+AF857*$N857*SUMIF(Lists!$E$2:$E$133,'Quarterly Information'!$M857,Exchange_Value)+AF857*$P857*SUMIF(Lists!$E$2:$E$133,'Quarterly Information'!$O857,Exchange_Value)+AF857*$R857*SUMIF(Lists!$E$2:$E$133,'Quarterly Information'!$Q857,Exchange_Value)+AF857*$T857*SUMIF(Lists!$E$2:$E$133,'Quarterly Information'!$S857,Exchange_Value))/1000,AF857*SUMIF(Lists!$E$2:$E$133,$I857,Exchange_Value)/1000),1)</f>
        <v>0</v>
      </c>
    </row>
    <row r="858" spans="1:81" ht="14.1">
      <c r="A858" s="18">
        <v>816</v>
      </c>
      <c r="B858" s="46" t="str">
        <f t="shared" si="480"/>
        <v/>
      </c>
      <c r="C858" s="72"/>
      <c r="D858" s="47"/>
      <c r="E858" s="81"/>
      <c r="F858" s="48"/>
      <c r="G858" s="49"/>
      <c r="H858" s="50"/>
      <c r="I858" s="48"/>
      <c r="J858" s="104"/>
      <c r="K858" s="109"/>
      <c r="L858" s="51"/>
      <c r="M858" s="48"/>
      <c r="N858" s="51"/>
      <c r="O858" s="48"/>
      <c r="P858" s="51"/>
      <c r="Q858" s="69"/>
      <c r="R858" s="51"/>
      <c r="S858" s="69"/>
      <c r="T858" s="110"/>
      <c r="U858" s="107"/>
      <c r="V858" s="48"/>
      <c r="W858" s="52"/>
      <c r="X858" s="48"/>
      <c r="Y858" s="116"/>
      <c r="Z858" s="133"/>
      <c r="AA858" s="131"/>
      <c r="AB858" s="76"/>
      <c r="AC858" s="76"/>
      <c r="AD858" s="76"/>
      <c r="AE858" s="76"/>
      <c r="AF858" s="76"/>
      <c r="AG858" s="145"/>
      <c r="AH858"/>
      <c r="AI858" s="148">
        <f t="shared" si="444"/>
        <v>0</v>
      </c>
      <c r="AJ858" s="148">
        <f t="shared" si="445"/>
        <v>0</v>
      </c>
      <c r="AK858" s="148">
        <f t="shared" si="446"/>
        <v>0</v>
      </c>
      <c r="AL858" s="148">
        <f t="shared" si="447"/>
        <v>0</v>
      </c>
      <c r="AM858" s="148">
        <f t="shared" si="448"/>
        <v>0</v>
      </c>
      <c r="AN858" s="148">
        <f t="shared" si="449"/>
        <v>0</v>
      </c>
      <c r="AO858" s="150"/>
      <c r="AP858" s="149" t="e">
        <f t="shared" si="450"/>
        <v>#DIV/0!</v>
      </c>
      <c r="AQ858" s="149" t="e">
        <f t="shared" si="451"/>
        <v>#DIV/0!</v>
      </c>
      <c r="AR858" s="149" t="e">
        <f t="shared" si="452"/>
        <v>#DIV/0!</v>
      </c>
      <c r="AS858" s="149" t="e">
        <f t="shared" si="453"/>
        <v>#DIV/0!</v>
      </c>
      <c r="AT858" s="149" t="e">
        <f t="shared" si="454"/>
        <v>#DIV/0!</v>
      </c>
      <c r="AU858" s="148">
        <f t="shared" si="455"/>
        <v>0</v>
      </c>
      <c r="AV858" s="149" t="e">
        <f t="shared" si="456"/>
        <v>#DIV/0!</v>
      </c>
      <c r="AW858" s="149" t="e">
        <f t="shared" si="457"/>
        <v>#DIV/0!</v>
      </c>
      <c r="AX858" s="149" t="e">
        <f t="shared" si="458"/>
        <v>#DIV/0!</v>
      </c>
      <c r="AY858" s="149" t="e">
        <f t="shared" si="459"/>
        <v>#DIV/0!</v>
      </c>
      <c r="AZ858" s="149" t="e">
        <f t="shared" si="460"/>
        <v>#DIV/0!</v>
      </c>
      <c r="BA858" s="148">
        <f t="shared" si="461"/>
        <v>0</v>
      </c>
      <c r="BB858" s="149" t="e">
        <f t="shared" si="462"/>
        <v>#DIV/0!</v>
      </c>
      <c r="BC858" s="149" t="e">
        <f t="shared" si="463"/>
        <v>#DIV/0!</v>
      </c>
      <c r="BD858" s="149" t="e">
        <f t="shared" si="464"/>
        <v>#DIV/0!</v>
      </c>
      <c r="BE858" s="149" t="e">
        <f t="shared" si="465"/>
        <v>#DIV/0!</v>
      </c>
      <c r="BF858" s="149" t="e">
        <f t="shared" si="466"/>
        <v>#DIV/0!</v>
      </c>
      <c r="BG858" s="148">
        <f t="shared" si="467"/>
        <v>0</v>
      </c>
      <c r="BH858" s="149" t="e">
        <f t="shared" si="468"/>
        <v>#DIV/0!</v>
      </c>
      <c r="BI858" s="149" t="e">
        <f t="shared" si="469"/>
        <v>#DIV/0!</v>
      </c>
      <c r="BJ858" s="149" t="e">
        <f t="shared" si="470"/>
        <v>#DIV/0!</v>
      </c>
      <c r="BK858" s="149" t="e">
        <f t="shared" si="471"/>
        <v>#DIV/0!</v>
      </c>
      <c r="BL858" s="149" t="e">
        <f t="shared" si="472"/>
        <v>#DIV/0!</v>
      </c>
      <c r="BM858" s="148">
        <f t="shared" si="473"/>
        <v>0</v>
      </c>
      <c r="BN858" s="149" t="e">
        <f t="shared" si="474"/>
        <v>#DIV/0!</v>
      </c>
      <c r="BO858" s="149" t="e">
        <f t="shared" si="475"/>
        <v>#DIV/0!</v>
      </c>
      <c r="BP858" s="149" t="e">
        <f t="shared" si="476"/>
        <v>#DIV/0!</v>
      </c>
      <c r="BQ858" s="149" t="e">
        <f t="shared" si="477"/>
        <v>#DIV/0!</v>
      </c>
      <c r="BR858" s="149" t="e">
        <f t="shared" si="478"/>
        <v>#DIV/0!</v>
      </c>
      <c r="BS858" s="148">
        <f t="shared" si="479"/>
        <v>0</v>
      </c>
      <c r="BT858" s="150"/>
      <c r="BU858" s="150" t="e">
        <f>VLOOKUP(I858,Lists!$D$2:$D$19,1,FALSE)</f>
        <v>#N/A</v>
      </c>
      <c r="BV858" s="150" t="e">
        <f>VLOOKUP($I858,Blends!$B$2:$B$115,1,FALSE)</f>
        <v>#N/A</v>
      </c>
      <c r="BW858" s="150"/>
      <c r="BX858" s="151">
        <f>ROUND(IF($I858="Other HFC Blend",(AA858*$L858*SUMIF(Lists!$E$2:$E$133,'Quarterly Information'!$K858,Exchange_Value)+AA858*$N858*SUMIF(Lists!$E$2:$E$133,'Quarterly Information'!$M858,Exchange_Value)+AA858*$P858*SUMIF(Lists!$E$2:$E$133,'Quarterly Information'!$O858,Exchange_Value)+AA858*$R858*SUMIF(Lists!$E$2:$E$133,'Quarterly Information'!$Q858,Exchange_Value)+AA858*$T858*SUMIF(Lists!$E$2:$E$133,'Quarterly Information'!$S858,Exchange_Value))/1000,AA858*SUMIF(Lists!$E$2:$E$133,$I858,Exchange_Value)/1000),1)</f>
        <v>0</v>
      </c>
      <c r="BY858" s="151">
        <f>ROUND(IF($I858="Other HFC Blend",(AB858*$L858*SUMIF(Lists!$E$2:$E$133,'Quarterly Information'!$K858,Exchange_Value)+AB858*$N858*SUMIF(Lists!$E$2:$E$133,'Quarterly Information'!$M858,Exchange_Value)+AB858*$P858*SUMIF(Lists!$E$2:$E$133,'Quarterly Information'!$O858,Exchange_Value)+AB858*$R858*SUMIF(Lists!$E$2:$E$133,'Quarterly Information'!$Q858,Exchange_Value)+AB858*$T858*SUMIF(Lists!$E$2:$E$133,'Quarterly Information'!$S858,Exchange_Value))/1000,AB858*SUMIF(Lists!$E$2:$E$133,$I858,Exchange_Value)/1000),1)</f>
        <v>0</v>
      </c>
      <c r="BZ858" s="151">
        <f>ROUND(IF($I858="Other HFC Blend",(AC858*$L858*SUMIF(Lists!$E$2:$E$133,'Quarterly Information'!$K858,Exchange_Value)+AC858*$N858*SUMIF(Lists!$E$2:$E$133,'Quarterly Information'!$M858,Exchange_Value)+AC858*$P858*SUMIF(Lists!$E$2:$E$133,'Quarterly Information'!$O858,Exchange_Value)+AC858*$R858*SUMIF(Lists!$E$2:$E$133,'Quarterly Information'!$Q858,Exchange_Value)+AC858*$T858*SUMIF(Lists!$E$2:$E$133,'Quarterly Information'!$S858,Exchange_Value))/1000,AC858*SUMIF(Lists!$E$2:$E$133,$I858,Exchange_Value)/1000),1)</f>
        <v>0</v>
      </c>
      <c r="CA858" s="151">
        <f>ROUND(IF($I858="Other HFC Blend",(AD858*$L858*SUMIF(Lists!$E$2:$E$133,'Quarterly Information'!$K858,Exchange_Value)+AD858*$N858*SUMIF(Lists!$E$2:$E$133,'Quarterly Information'!$M858,Exchange_Value)+AD858*$P858*SUMIF(Lists!$E$2:$E$133,'Quarterly Information'!$O858,Exchange_Value)+AD858*$R858*SUMIF(Lists!$E$2:$E$133,'Quarterly Information'!$Q858,Exchange_Value)+AD858*$T858*SUMIF(Lists!$E$2:$E$133,'Quarterly Information'!$S858,Exchange_Value))/1000,AD858*SUMIF(Lists!$E$2:$E$133,$I858,Exchange_Value)/1000),1)</f>
        <v>0</v>
      </c>
      <c r="CB858" s="151">
        <f>ROUND(IF($I858="Other HFC Blend",(AE858*$L858*SUMIF(Lists!$E$2:$E$133,'Quarterly Information'!$K858,Exchange_Value)+AE858*$N858*SUMIF(Lists!$E$2:$E$133,'Quarterly Information'!$M858,Exchange_Value)+AE858*$P858*SUMIF(Lists!$E$2:$E$133,'Quarterly Information'!$O858,Exchange_Value)+AE858*$R858*SUMIF(Lists!$E$2:$E$133,'Quarterly Information'!$Q858,Exchange_Value)+AE858*$T858*SUMIF(Lists!$E$2:$E$133,'Quarterly Information'!$S858,Exchange_Value))/1000,AE858*SUMIF(Lists!$E$2:$E$133,$I858,Exchange_Value)/1000),1)</f>
        <v>0</v>
      </c>
      <c r="CC858" s="151">
        <f>ROUND(IF($I858="Other HFC Blend",(AF858*$L858*SUMIF(Lists!$E$2:$E$133,'Quarterly Information'!$K858,Exchange_Value)+AF858*$N858*SUMIF(Lists!$E$2:$E$133,'Quarterly Information'!$M858,Exchange_Value)+AF858*$P858*SUMIF(Lists!$E$2:$E$133,'Quarterly Information'!$O858,Exchange_Value)+AF858*$R858*SUMIF(Lists!$E$2:$E$133,'Quarterly Information'!$Q858,Exchange_Value)+AF858*$T858*SUMIF(Lists!$E$2:$E$133,'Quarterly Information'!$S858,Exchange_Value))/1000,AF858*SUMIF(Lists!$E$2:$E$133,$I858,Exchange_Value)/1000),1)</f>
        <v>0</v>
      </c>
    </row>
    <row r="859" spans="1:81" ht="14.1">
      <c r="A859" s="18">
        <v>817</v>
      </c>
      <c r="B859" s="46" t="str">
        <f t="shared" si="480"/>
        <v/>
      </c>
      <c r="C859" s="72"/>
      <c r="D859" s="47"/>
      <c r="E859" s="81"/>
      <c r="F859" s="48"/>
      <c r="G859" s="49"/>
      <c r="H859" s="50"/>
      <c r="I859" s="48"/>
      <c r="J859" s="104"/>
      <c r="K859" s="109"/>
      <c r="L859" s="51"/>
      <c r="M859" s="48"/>
      <c r="N859" s="51"/>
      <c r="O859" s="48"/>
      <c r="P859" s="51"/>
      <c r="Q859" s="69"/>
      <c r="R859" s="51"/>
      <c r="S859" s="69"/>
      <c r="T859" s="110"/>
      <c r="U859" s="107"/>
      <c r="V859" s="48"/>
      <c r="W859" s="52"/>
      <c r="X859" s="48"/>
      <c r="Y859" s="116"/>
      <c r="Z859" s="133"/>
      <c r="AA859" s="131"/>
      <c r="AB859" s="76"/>
      <c r="AC859" s="76"/>
      <c r="AD859" s="76"/>
      <c r="AE859" s="76"/>
      <c r="AF859" s="76"/>
      <c r="AG859" s="145"/>
      <c r="AH859"/>
      <c r="AI859" s="148">
        <f t="shared" si="444"/>
        <v>0</v>
      </c>
      <c r="AJ859" s="148">
        <f t="shared" si="445"/>
        <v>0</v>
      </c>
      <c r="AK859" s="148">
        <f t="shared" si="446"/>
        <v>0</v>
      </c>
      <c r="AL859" s="148">
        <f t="shared" si="447"/>
        <v>0</v>
      </c>
      <c r="AM859" s="148">
        <f t="shared" si="448"/>
        <v>0</v>
      </c>
      <c r="AN859" s="148">
        <f t="shared" si="449"/>
        <v>0</v>
      </c>
      <c r="AO859" s="150"/>
      <c r="AP859" s="149" t="e">
        <f t="shared" si="450"/>
        <v>#DIV/0!</v>
      </c>
      <c r="AQ859" s="149" t="e">
        <f t="shared" si="451"/>
        <v>#DIV/0!</v>
      </c>
      <c r="AR859" s="149" t="e">
        <f t="shared" si="452"/>
        <v>#DIV/0!</v>
      </c>
      <c r="AS859" s="149" t="e">
        <f t="shared" si="453"/>
        <v>#DIV/0!</v>
      </c>
      <c r="AT859" s="149" t="e">
        <f t="shared" si="454"/>
        <v>#DIV/0!</v>
      </c>
      <c r="AU859" s="148">
        <f t="shared" si="455"/>
        <v>0</v>
      </c>
      <c r="AV859" s="149" t="e">
        <f t="shared" si="456"/>
        <v>#DIV/0!</v>
      </c>
      <c r="AW859" s="149" t="e">
        <f t="shared" si="457"/>
        <v>#DIV/0!</v>
      </c>
      <c r="AX859" s="149" t="e">
        <f t="shared" si="458"/>
        <v>#DIV/0!</v>
      </c>
      <c r="AY859" s="149" t="e">
        <f t="shared" si="459"/>
        <v>#DIV/0!</v>
      </c>
      <c r="AZ859" s="149" t="e">
        <f t="shared" si="460"/>
        <v>#DIV/0!</v>
      </c>
      <c r="BA859" s="148">
        <f t="shared" si="461"/>
        <v>0</v>
      </c>
      <c r="BB859" s="149" t="e">
        <f t="shared" si="462"/>
        <v>#DIV/0!</v>
      </c>
      <c r="BC859" s="149" t="e">
        <f t="shared" si="463"/>
        <v>#DIV/0!</v>
      </c>
      <c r="BD859" s="149" t="e">
        <f t="shared" si="464"/>
        <v>#DIV/0!</v>
      </c>
      <c r="BE859" s="149" t="e">
        <f t="shared" si="465"/>
        <v>#DIV/0!</v>
      </c>
      <c r="BF859" s="149" t="e">
        <f t="shared" si="466"/>
        <v>#DIV/0!</v>
      </c>
      <c r="BG859" s="148">
        <f t="shared" si="467"/>
        <v>0</v>
      </c>
      <c r="BH859" s="149" t="e">
        <f t="shared" si="468"/>
        <v>#DIV/0!</v>
      </c>
      <c r="BI859" s="149" t="e">
        <f t="shared" si="469"/>
        <v>#DIV/0!</v>
      </c>
      <c r="BJ859" s="149" t="e">
        <f t="shared" si="470"/>
        <v>#DIV/0!</v>
      </c>
      <c r="BK859" s="149" t="e">
        <f t="shared" si="471"/>
        <v>#DIV/0!</v>
      </c>
      <c r="BL859" s="149" t="e">
        <f t="shared" si="472"/>
        <v>#DIV/0!</v>
      </c>
      <c r="BM859" s="148">
        <f t="shared" si="473"/>
        <v>0</v>
      </c>
      <c r="BN859" s="149" t="e">
        <f t="shared" si="474"/>
        <v>#DIV/0!</v>
      </c>
      <c r="BO859" s="149" t="e">
        <f t="shared" si="475"/>
        <v>#DIV/0!</v>
      </c>
      <c r="BP859" s="149" t="e">
        <f t="shared" si="476"/>
        <v>#DIV/0!</v>
      </c>
      <c r="BQ859" s="149" t="e">
        <f t="shared" si="477"/>
        <v>#DIV/0!</v>
      </c>
      <c r="BR859" s="149" t="e">
        <f t="shared" si="478"/>
        <v>#DIV/0!</v>
      </c>
      <c r="BS859" s="148">
        <f t="shared" si="479"/>
        <v>0</v>
      </c>
      <c r="BT859" s="150"/>
      <c r="BU859" s="150" t="e">
        <f>VLOOKUP(I859,Lists!$D$2:$D$19,1,FALSE)</f>
        <v>#N/A</v>
      </c>
      <c r="BV859" s="150" t="e">
        <f>VLOOKUP($I859,Blends!$B$2:$B$115,1,FALSE)</f>
        <v>#N/A</v>
      </c>
      <c r="BW859" s="150"/>
      <c r="BX859" s="151">
        <f>ROUND(IF($I859="Other HFC Blend",(AA859*$L859*SUMIF(Lists!$E$2:$E$133,'Quarterly Information'!$K859,Exchange_Value)+AA859*$N859*SUMIF(Lists!$E$2:$E$133,'Quarterly Information'!$M859,Exchange_Value)+AA859*$P859*SUMIF(Lists!$E$2:$E$133,'Quarterly Information'!$O859,Exchange_Value)+AA859*$R859*SUMIF(Lists!$E$2:$E$133,'Quarterly Information'!$Q859,Exchange_Value)+AA859*$T859*SUMIF(Lists!$E$2:$E$133,'Quarterly Information'!$S859,Exchange_Value))/1000,AA859*SUMIF(Lists!$E$2:$E$133,$I859,Exchange_Value)/1000),1)</f>
        <v>0</v>
      </c>
      <c r="BY859" s="151">
        <f>ROUND(IF($I859="Other HFC Blend",(AB859*$L859*SUMIF(Lists!$E$2:$E$133,'Quarterly Information'!$K859,Exchange_Value)+AB859*$N859*SUMIF(Lists!$E$2:$E$133,'Quarterly Information'!$M859,Exchange_Value)+AB859*$P859*SUMIF(Lists!$E$2:$E$133,'Quarterly Information'!$O859,Exchange_Value)+AB859*$R859*SUMIF(Lists!$E$2:$E$133,'Quarterly Information'!$Q859,Exchange_Value)+AB859*$T859*SUMIF(Lists!$E$2:$E$133,'Quarterly Information'!$S859,Exchange_Value))/1000,AB859*SUMIF(Lists!$E$2:$E$133,$I859,Exchange_Value)/1000),1)</f>
        <v>0</v>
      </c>
      <c r="BZ859" s="151">
        <f>ROUND(IF($I859="Other HFC Blend",(AC859*$L859*SUMIF(Lists!$E$2:$E$133,'Quarterly Information'!$K859,Exchange_Value)+AC859*$N859*SUMIF(Lists!$E$2:$E$133,'Quarterly Information'!$M859,Exchange_Value)+AC859*$P859*SUMIF(Lists!$E$2:$E$133,'Quarterly Information'!$O859,Exchange_Value)+AC859*$R859*SUMIF(Lists!$E$2:$E$133,'Quarterly Information'!$Q859,Exchange_Value)+AC859*$T859*SUMIF(Lists!$E$2:$E$133,'Quarterly Information'!$S859,Exchange_Value))/1000,AC859*SUMIF(Lists!$E$2:$E$133,$I859,Exchange_Value)/1000),1)</f>
        <v>0</v>
      </c>
      <c r="CA859" s="151">
        <f>ROUND(IF($I859="Other HFC Blend",(AD859*$L859*SUMIF(Lists!$E$2:$E$133,'Quarterly Information'!$K859,Exchange_Value)+AD859*$N859*SUMIF(Lists!$E$2:$E$133,'Quarterly Information'!$M859,Exchange_Value)+AD859*$P859*SUMIF(Lists!$E$2:$E$133,'Quarterly Information'!$O859,Exchange_Value)+AD859*$R859*SUMIF(Lists!$E$2:$E$133,'Quarterly Information'!$Q859,Exchange_Value)+AD859*$T859*SUMIF(Lists!$E$2:$E$133,'Quarterly Information'!$S859,Exchange_Value))/1000,AD859*SUMIF(Lists!$E$2:$E$133,$I859,Exchange_Value)/1000),1)</f>
        <v>0</v>
      </c>
      <c r="CB859" s="151">
        <f>ROUND(IF($I859="Other HFC Blend",(AE859*$L859*SUMIF(Lists!$E$2:$E$133,'Quarterly Information'!$K859,Exchange_Value)+AE859*$N859*SUMIF(Lists!$E$2:$E$133,'Quarterly Information'!$M859,Exchange_Value)+AE859*$P859*SUMIF(Lists!$E$2:$E$133,'Quarterly Information'!$O859,Exchange_Value)+AE859*$R859*SUMIF(Lists!$E$2:$E$133,'Quarterly Information'!$Q859,Exchange_Value)+AE859*$T859*SUMIF(Lists!$E$2:$E$133,'Quarterly Information'!$S859,Exchange_Value))/1000,AE859*SUMIF(Lists!$E$2:$E$133,$I859,Exchange_Value)/1000),1)</f>
        <v>0</v>
      </c>
      <c r="CC859" s="151">
        <f>ROUND(IF($I859="Other HFC Blend",(AF859*$L859*SUMIF(Lists!$E$2:$E$133,'Quarterly Information'!$K859,Exchange_Value)+AF859*$N859*SUMIF(Lists!$E$2:$E$133,'Quarterly Information'!$M859,Exchange_Value)+AF859*$P859*SUMIF(Lists!$E$2:$E$133,'Quarterly Information'!$O859,Exchange_Value)+AF859*$R859*SUMIF(Lists!$E$2:$E$133,'Quarterly Information'!$Q859,Exchange_Value)+AF859*$T859*SUMIF(Lists!$E$2:$E$133,'Quarterly Information'!$S859,Exchange_Value))/1000,AF859*SUMIF(Lists!$E$2:$E$133,$I859,Exchange_Value)/1000),1)</f>
        <v>0</v>
      </c>
    </row>
    <row r="860" spans="1:81" ht="14.1">
      <c r="A860" s="18">
        <v>818</v>
      </c>
      <c r="B860" s="46" t="str">
        <f t="shared" si="480"/>
        <v/>
      </c>
      <c r="C860" s="72"/>
      <c r="D860" s="47"/>
      <c r="E860" s="81"/>
      <c r="F860" s="48"/>
      <c r="G860" s="49"/>
      <c r="H860" s="50"/>
      <c r="I860" s="48"/>
      <c r="J860" s="104"/>
      <c r="K860" s="109"/>
      <c r="L860" s="51"/>
      <c r="M860" s="48"/>
      <c r="N860" s="51"/>
      <c r="O860" s="48"/>
      <c r="P860" s="51"/>
      <c r="Q860" s="69"/>
      <c r="R860" s="51"/>
      <c r="S860" s="69"/>
      <c r="T860" s="110"/>
      <c r="U860" s="107"/>
      <c r="V860" s="48"/>
      <c r="W860" s="52"/>
      <c r="X860" s="48"/>
      <c r="Y860" s="116"/>
      <c r="Z860" s="133"/>
      <c r="AA860" s="131"/>
      <c r="AB860" s="76"/>
      <c r="AC860" s="76"/>
      <c r="AD860" s="76"/>
      <c r="AE860" s="76"/>
      <c r="AF860" s="76"/>
      <c r="AG860" s="145"/>
      <c r="AH860"/>
      <c r="AI860" s="148">
        <f t="shared" si="444"/>
        <v>0</v>
      </c>
      <c r="AJ860" s="148">
        <f t="shared" si="445"/>
        <v>0</v>
      </c>
      <c r="AK860" s="148">
        <f t="shared" si="446"/>
        <v>0</v>
      </c>
      <c r="AL860" s="148">
        <f t="shared" si="447"/>
        <v>0</v>
      </c>
      <c r="AM860" s="148">
        <f t="shared" si="448"/>
        <v>0</v>
      </c>
      <c r="AN860" s="148">
        <f t="shared" si="449"/>
        <v>0</v>
      </c>
      <c r="AO860" s="150"/>
      <c r="AP860" s="149" t="e">
        <f t="shared" si="450"/>
        <v>#DIV/0!</v>
      </c>
      <c r="AQ860" s="149" t="e">
        <f t="shared" si="451"/>
        <v>#DIV/0!</v>
      </c>
      <c r="AR860" s="149" t="e">
        <f t="shared" si="452"/>
        <v>#DIV/0!</v>
      </c>
      <c r="AS860" s="149" t="e">
        <f t="shared" si="453"/>
        <v>#DIV/0!</v>
      </c>
      <c r="AT860" s="149" t="e">
        <f t="shared" si="454"/>
        <v>#DIV/0!</v>
      </c>
      <c r="AU860" s="148">
        <f t="shared" si="455"/>
        <v>0</v>
      </c>
      <c r="AV860" s="149" t="e">
        <f t="shared" si="456"/>
        <v>#DIV/0!</v>
      </c>
      <c r="AW860" s="149" t="e">
        <f t="shared" si="457"/>
        <v>#DIV/0!</v>
      </c>
      <c r="AX860" s="149" t="e">
        <f t="shared" si="458"/>
        <v>#DIV/0!</v>
      </c>
      <c r="AY860" s="149" t="e">
        <f t="shared" si="459"/>
        <v>#DIV/0!</v>
      </c>
      <c r="AZ860" s="149" t="e">
        <f t="shared" si="460"/>
        <v>#DIV/0!</v>
      </c>
      <c r="BA860" s="148">
        <f t="shared" si="461"/>
        <v>0</v>
      </c>
      <c r="BB860" s="149" t="e">
        <f t="shared" si="462"/>
        <v>#DIV/0!</v>
      </c>
      <c r="BC860" s="149" t="e">
        <f t="shared" si="463"/>
        <v>#DIV/0!</v>
      </c>
      <c r="BD860" s="149" t="e">
        <f t="shared" si="464"/>
        <v>#DIV/0!</v>
      </c>
      <c r="BE860" s="149" t="e">
        <f t="shared" si="465"/>
        <v>#DIV/0!</v>
      </c>
      <c r="BF860" s="149" t="e">
        <f t="shared" si="466"/>
        <v>#DIV/0!</v>
      </c>
      <c r="BG860" s="148">
        <f t="shared" si="467"/>
        <v>0</v>
      </c>
      <c r="BH860" s="149" t="e">
        <f t="shared" si="468"/>
        <v>#DIV/0!</v>
      </c>
      <c r="BI860" s="149" t="e">
        <f t="shared" si="469"/>
        <v>#DIV/0!</v>
      </c>
      <c r="BJ860" s="149" t="e">
        <f t="shared" si="470"/>
        <v>#DIV/0!</v>
      </c>
      <c r="BK860" s="149" t="e">
        <f t="shared" si="471"/>
        <v>#DIV/0!</v>
      </c>
      <c r="BL860" s="149" t="e">
        <f t="shared" si="472"/>
        <v>#DIV/0!</v>
      </c>
      <c r="BM860" s="148">
        <f t="shared" si="473"/>
        <v>0</v>
      </c>
      <c r="BN860" s="149" t="e">
        <f t="shared" si="474"/>
        <v>#DIV/0!</v>
      </c>
      <c r="BO860" s="149" t="e">
        <f t="shared" si="475"/>
        <v>#DIV/0!</v>
      </c>
      <c r="BP860" s="149" t="e">
        <f t="shared" si="476"/>
        <v>#DIV/0!</v>
      </c>
      <c r="BQ860" s="149" t="e">
        <f t="shared" si="477"/>
        <v>#DIV/0!</v>
      </c>
      <c r="BR860" s="149" t="e">
        <f t="shared" si="478"/>
        <v>#DIV/0!</v>
      </c>
      <c r="BS860" s="148">
        <f t="shared" si="479"/>
        <v>0</v>
      </c>
      <c r="BT860" s="150"/>
      <c r="BU860" s="150" t="e">
        <f>VLOOKUP(I860,Lists!$D$2:$D$19,1,FALSE)</f>
        <v>#N/A</v>
      </c>
      <c r="BV860" s="150" t="e">
        <f>VLOOKUP($I860,Blends!$B$2:$B$115,1,FALSE)</f>
        <v>#N/A</v>
      </c>
      <c r="BW860" s="150"/>
      <c r="BX860" s="151">
        <f>ROUND(IF($I860="Other HFC Blend",(AA860*$L860*SUMIF(Lists!$E$2:$E$133,'Quarterly Information'!$K860,Exchange_Value)+AA860*$N860*SUMIF(Lists!$E$2:$E$133,'Quarterly Information'!$M860,Exchange_Value)+AA860*$P860*SUMIF(Lists!$E$2:$E$133,'Quarterly Information'!$O860,Exchange_Value)+AA860*$R860*SUMIF(Lists!$E$2:$E$133,'Quarterly Information'!$Q860,Exchange_Value)+AA860*$T860*SUMIF(Lists!$E$2:$E$133,'Quarterly Information'!$S860,Exchange_Value))/1000,AA860*SUMIF(Lists!$E$2:$E$133,$I860,Exchange_Value)/1000),1)</f>
        <v>0</v>
      </c>
      <c r="BY860" s="151">
        <f>ROUND(IF($I860="Other HFC Blend",(AB860*$L860*SUMIF(Lists!$E$2:$E$133,'Quarterly Information'!$K860,Exchange_Value)+AB860*$N860*SUMIF(Lists!$E$2:$E$133,'Quarterly Information'!$M860,Exchange_Value)+AB860*$P860*SUMIF(Lists!$E$2:$E$133,'Quarterly Information'!$O860,Exchange_Value)+AB860*$R860*SUMIF(Lists!$E$2:$E$133,'Quarterly Information'!$Q860,Exchange_Value)+AB860*$T860*SUMIF(Lists!$E$2:$E$133,'Quarterly Information'!$S860,Exchange_Value))/1000,AB860*SUMIF(Lists!$E$2:$E$133,$I860,Exchange_Value)/1000),1)</f>
        <v>0</v>
      </c>
      <c r="BZ860" s="151">
        <f>ROUND(IF($I860="Other HFC Blend",(AC860*$L860*SUMIF(Lists!$E$2:$E$133,'Quarterly Information'!$K860,Exchange_Value)+AC860*$N860*SUMIF(Lists!$E$2:$E$133,'Quarterly Information'!$M860,Exchange_Value)+AC860*$P860*SUMIF(Lists!$E$2:$E$133,'Quarterly Information'!$O860,Exchange_Value)+AC860*$R860*SUMIF(Lists!$E$2:$E$133,'Quarterly Information'!$Q860,Exchange_Value)+AC860*$T860*SUMIF(Lists!$E$2:$E$133,'Quarterly Information'!$S860,Exchange_Value))/1000,AC860*SUMIF(Lists!$E$2:$E$133,$I860,Exchange_Value)/1000),1)</f>
        <v>0</v>
      </c>
      <c r="CA860" s="151">
        <f>ROUND(IF($I860="Other HFC Blend",(AD860*$L860*SUMIF(Lists!$E$2:$E$133,'Quarterly Information'!$K860,Exchange_Value)+AD860*$N860*SUMIF(Lists!$E$2:$E$133,'Quarterly Information'!$M860,Exchange_Value)+AD860*$P860*SUMIF(Lists!$E$2:$E$133,'Quarterly Information'!$O860,Exchange_Value)+AD860*$R860*SUMIF(Lists!$E$2:$E$133,'Quarterly Information'!$Q860,Exchange_Value)+AD860*$T860*SUMIF(Lists!$E$2:$E$133,'Quarterly Information'!$S860,Exchange_Value))/1000,AD860*SUMIF(Lists!$E$2:$E$133,$I860,Exchange_Value)/1000),1)</f>
        <v>0</v>
      </c>
      <c r="CB860" s="151">
        <f>ROUND(IF($I860="Other HFC Blend",(AE860*$L860*SUMIF(Lists!$E$2:$E$133,'Quarterly Information'!$K860,Exchange_Value)+AE860*$N860*SUMIF(Lists!$E$2:$E$133,'Quarterly Information'!$M860,Exchange_Value)+AE860*$P860*SUMIF(Lists!$E$2:$E$133,'Quarterly Information'!$O860,Exchange_Value)+AE860*$R860*SUMIF(Lists!$E$2:$E$133,'Quarterly Information'!$Q860,Exchange_Value)+AE860*$T860*SUMIF(Lists!$E$2:$E$133,'Quarterly Information'!$S860,Exchange_Value))/1000,AE860*SUMIF(Lists!$E$2:$E$133,$I860,Exchange_Value)/1000),1)</f>
        <v>0</v>
      </c>
      <c r="CC860" s="151">
        <f>ROUND(IF($I860="Other HFC Blend",(AF860*$L860*SUMIF(Lists!$E$2:$E$133,'Quarterly Information'!$K860,Exchange_Value)+AF860*$N860*SUMIF(Lists!$E$2:$E$133,'Quarterly Information'!$M860,Exchange_Value)+AF860*$P860*SUMIF(Lists!$E$2:$E$133,'Quarterly Information'!$O860,Exchange_Value)+AF860*$R860*SUMIF(Lists!$E$2:$E$133,'Quarterly Information'!$Q860,Exchange_Value)+AF860*$T860*SUMIF(Lists!$E$2:$E$133,'Quarterly Information'!$S860,Exchange_Value))/1000,AF860*SUMIF(Lists!$E$2:$E$133,$I860,Exchange_Value)/1000),1)</f>
        <v>0</v>
      </c>
    </row>
    <row r="861" spans="1:81" ht="14.1">
      <c r="A861" s="18">
        <v>819</v>
      </c>
      <c r="B861" s="46" t="str">
        <f t="shared" si="480"/>
        <v/>
      </c>
      <c r="C861" s="72"/>
      <c r="D861" s="47"/>
      <c r="E861" s="81"/>
      <c r="F861" s="48"/>
      <c r="G861" s="49"/>
      <c r="H861" s="50"/>
      <c r="I861" s="48"/>
      <c r="J861" s="104"/>
      <c r="K861" s="109"/>
      <c r="L861" s="51"/>
      <c r="M861" s="48"/>
      <c r="N861" s="51"/>
      <c r="O861" s="48"/>
      <c r="P861" s="51"/>
      <c r="Q861" s="69"/>
      <c r="R861" s="51"/>
      <c r="S861" s="69"/>
      <c r="T861" s="110"/>
      <c r="U861" s="107"/>
      <c r="V861" s="48"/>
      <c r="W861" s="52"/>
      <c r="X861" s="48"/>
      <c r="Y861" s="116"/>
      <c r="Z861" s="133"/>
      <c r="AA861" s="131"/>
      <c r="AB861" s="76"/>
      <c r="AC861" s="76"/>
      <c r="AD861" s="76"/>
      <c r="AE861" s="76"/>
      <c r="AF861" s="76"/>
      <c r="AG861" s="145"/>
      <c r="AH861"/>
      <c r="AI861" s="148">
        <f t="shared" si="444"/>
        <v>0</v>
      </c>
      <c r="AJ861" s="148">
        <f t="shared" si="445"/>
        <v>0</v>
      </c>
      <c r="AK861" s="148">
        <f t="shared" si="446"/>
        <v>0</v>
      </c>
      <c r="AL861" s="148">
        <f t="shared" si="447"/>
        <v>0</v>
      </c>
      <c r="AM861" s="148">
        <f t="shared" si="448"/>
        <v>0</v>
      </c>
      <c r="AN861" s="148">
        <f t="shared" si="449"/>
        <v>0</v>
      </c>
      <c r="AO861" s="150"/>
      <c r="AP861" s="149" t="e">
        <f t="shared" si="450"/>
        <v>#DIV/0!</v>
      </c>
      <c r="AQ861" s="149" t="e">
        <f t="shared" si="451"/>
        <v>#DIV/0!</v>
      </c>
      <c r="AR861" s="149" t="e">
        <f t="shared" si="452"/>
        <v>#DIV/0!</v>
      </c>
      <c r="AS861" s="149" t="e">
        <f t="shared" si="453"/>
        <v>#DIV/0!</v>
      </c>
      <c r="AT861" s="149" t="e">
        <f t="shared" si="454"/>
        <v>#DIV/0!</v>
      </c>
      <c r="AU861" s="148">
        <f t="shared" si="455"/>
        <v>0</v>
      </c>
      <c r="AV861" s="149" t="e">
        <f t="shared" si="456"/>
        <v>#DIV/0!</v>
      </c>
      <c r="AW861" s="149" t="e">
        <f t="shared" si="457"/>
        <v>#DIV/0!</v>
      </c>
      <c r="AX861" s="149" t="e">
        <f t="shared" si="458"/>
        <v>#DIV/0!</v>
      </c>
      <c r="AY861" s="149" t="e">
        <f t="shared" si="459"/>
        <v>#DIV/0!</v>
      </c>
      <c r="AZ861" s="149" t="e">
        <f t="shared" si="460"/>
        <v>#DIV/0!</v>
      </c>
      <c r="BA861" s="148">
        <f t="shared" si="461"/>
        <v>0</v>
      </c>
      <c r="BB861" s="149" t="e">
        <f t="shared" si="462"/>
        <v>#DIV/0!</v>
      </c>
      <c r="BC861" s="149" t="e">
        <f t="shared" si="463"/>
        <v>#DIV/0!</v>
      </c>
      <c r="BD861" s="149" t="e">
        <f t="shared" si="464"/>
        <v>#DIV/0!</v>
      </c>
      <c r="BE861" s="149" t="e">
        <f t="shared" si="465"/>
        <v>#DIV/0!</v>
      </c>
      <c r="BF861" s="149" t="e">
        <f t="shared" si="466"/>
        <v>#DIV/0!</v>
      </c>
      <c r="BG861" s="148">
        <f t="shared" si="467"/>
        <v>0</v>
      </c>
      <c r="BH861" s="149" t="e">
        <f t="shared" si="468"/>
        <v>#DIV/0!</v>
      </c>
      <c r="BI861" s="149" t="e">
        <f t="shared" si="469"/>
        <v>#DIV/0!</v>
      </c>
      <c r="BJ861" s="149" t="e">
        <f t="shared" si="470"/>
        <v>#DIV/0!</v>
      </c>
      <c r="BK861" s="149" t="e">
        <f t="shared" si="471"/>
        <v>#DIV/0!</v>
      </c>
      <c r="BL861" s="149" t="e">
        <f t="shared" si="472"/>
        <v>#DIV/0!</v>
      </c>
      <c r="BM861" s="148">
        <f t="shared" si="473"/>
        <v>0</v>
      </c>
      <c r="BN861" s="149" t="e">
        <f t="shared" si="474"/>
        <v>#DIV/0!</v>
      </c>
      <c r="BO861" s="149" t="e">
        <f t="shared" si="475"/>
        <v>#DIV/0!</v>
      </c>
      <c r="BP861" s="149" t="e">
        <f t="shared" si="476"/>
        <v>#DIV/0!</v>
      </c>
      <c r="BQ861" s="149" t="e">
        <f t="shared" si="477"/>
        <v>#DIV/0!</v>
      </c>
      <c r="BR861" s="149" t="e">
        <f t="shared" si="478"/>
        <v>#DIV/0!</v>
      </c>
      <c r="BS861" s="148">
        <f t="shared" si="479"/>
        <v>0</v>
      </c>
      <c r="BT861" s="150"/>
      <c r="BU861" s="150" t="e">
        <f>VLOOKUP(I861,Lists!$D$2:$D$19,1,FALSE)</f>
        <v>#N/A</v>
      </c>
      <c r="BV861" s="150" t="e">
        <f>VLOOKUP($I861,Blends!$B$2:$B$115,1,FALSE)</f>
        <v>#N/A</v>
      </c>
      <c r="BW861" s="150"/>
      <c r="BX861" s="151">
        <f>ROUND(IF($I861="Other HFC Blend",(AA861*$L861*SUMIF(Lists!$E$2:$E$133,'Quarterly Information'!$K861,Exchange_Value)+AA861*$N861*SUMIF(Lists!$E$2:$E$133,'Quarterly Information'!$M861,Exchange_Value)+AA861*$P861*SUMIF(Lists!$E$2:$E$133,'Quarterly Information'!$O861,Exchange_Value)+AA861*$R861*SUMIF(Lists!$E$2:$E$133,'Quarterly Information'!$Q861,Exchange_Value)+AA861*$T861*SUMIF(Lists!$E$2:$E$133,'Quarterly Information'!$S861,Exchange_Value))/1000,AA861*SUMIF(Lists!$E$2:$E$133,$I861,Exchange_Value)/1000),1)</f>
        <v>0</v>
      </c>
      <c r="BY861" s="151">
        <f>ROUND(IF($I861="Other HFC Blend",(AB861*$L861*SUMIF(Lists!$E$2:$E$133,'Quarterly Information'!$K861,Exchange_Value)+AB861*$N861*SUMIF(Lists!$E$2:$E$133,'Quarterly Information'!$M861,Exchange_Value)+AB861*$P861*SUMIF(Lists!$E$2:$E$133,'Quarterly Information'!$O861,Exchange_Value)+AB861*$R861*SUMIF(Lists!$E$2:$E$133,'Quarterly Information'!$Q861,Exchange_Value)+AB861*$T861*SUMIF(Lists!$E$2:$E$133,'Quarterly Information'!$S861,Exchange_Value))/1000,AB861*SUMIF(Lists!$E$2:$E$133,$I861,Exchange_Value)/1000),1)</f>
        <v>0</v>
      </c>
      <c r="BZ861" s="151">
        <f>ROUND(IF($I861="Other HFC Blend",(AC861*$L861*SUMIF(Lists!$E$2:$E$133,'Quarterly Information'!$K861,Exchange_Value)+AC861*$N861*SUMIF(Lists!$E$2:$E$133,'Quarterly Information'!$M861,Exchange_Value)+AC861*$P861*SUMIF(Lists!$E$2:$E$133,'Quarterly Information'!$O861,Exchange_Value)+AC861*$R861*SUMIF(Lists!$E$2:$E$133,'Quarterly Information'!$Q861,Exchange_Value)+AC861*$T861*SUMIF(Lists!$E$2:$E$133,'Quarterly Information'!$S861,Exchange_Value))/1000,AC861*SUMIF(Lists!$E$2:$E$133,$I861,Exchange_Value)/1000),1)</f>
        <v>0</v>
      </c>
      <c r="CA861" s="151">
        <f>ROUND(IF($I861="Other HFC Blend",(AD861*$L861*SUMIF(Lists!$E$2:$E$133,'Quarterly Information'!$K861,Exchange_Value)+AD861*$N861*SUMIF(Lists!$E$2:$E$133,'Quarterly Information'!$M861,Exchange_Value)+AD861*$P861*SUMIF(Lists!$E$2:$E$133,'Quarterly Information'!$O861,Exchange_Value)+AD861*$R861*SUMIF(Lists!$E$2:$E$133,'Quarterly Information'!$Q861,Exchange_Value)+AD861*$T861*SUMIF(Lists!$E$2:$E$133,'Quarterly Information'!$S861,Exchange_Value))/1000,AD861*SUMIF(Lists!$E$2:$E$133,$I861,Exchange_Value)/1000),1)</f>
        <v>0</v>
      </c>
      <c r="CB861" s="151">
        <f>ROUND(IF($I861="Other HFC Blend",(AE861*$L861*SUMIF(Lists!$E$2:$E$133,'Quarterly Information'!$K861,Exchange_Value)+AE861*$N861*SUMIF(Lists!$E$2:$E$133,'Quarterly Information'!$M861,Exchange_Value)+AE861*$P861*SUMIF(Lists!$E$2:$E$133,'Quarterly Information'!$O861,Exchange_Value)+AE861*$R861*SUMIF(Lists!$E$2:$E$133,'Quarterly Information'!$Q861,Exchange_Value)+AE861*$T861*SUMIF(Lists!$E$2:$E$133,'Quarterly Information'!$S861,Exchange_Value))/1000,AE861*SUMIF(Lists!$E$2:$E$133,$I861,Exchange_Value)/1000),1)</f>
        <v>0</v>
      </c>
      <c r="CC861" s="151">
        <f>ROUND(IF($I861="Other HFC Blend",(AF861*$L861*SUMIF(Lists!$E$2:$E$133,'Quarterly Information'!$K861,Exchange_Value)+AF861*$N861*SUMIF(Lists!$E$2:$E$133,'Quarterly Information'!$M861,Exchange_Value)+AF861*$P861*SUMIF(Lists!$E$2:$E$133,'Quarterly Information'!$O861,Exchange_Value)+AF861*$R861*SUMIF(Lists!$E$2:$E$133,'Quarterly Information'!$Q861,Exchange_Value)+AF861*$T861*SUMIF(Lists!$E$2:$E$133,'Quarterly Information'!$S861,Exchange_Value))/1000,AF861*SUMIF(Lists!$E$2:$E$133,$I861,Exchange_Value)/1000),1)</f>
        <v>0</v>
      </c>
    </row>
    <row r="862" spans="1:81" ht="14.1">
      <c r="A862" s="18">
        <v>820</v>
      </c>
      <c r="B862" s="46" t="str">
        <f t="shared" si="480"/>
        <v/>
      </c>
      <c r="C862" s="72"/>
      <c r="D862" s="47"/>
      <c r="E862" s="81"/>
      <c r="F862" s="48"/>
      <c r="G862" s="49"/>
      <c r="H862" s="50"/>
      <c r="I862" s="48"/>
      <c r="J862" s="104"/>
      <c r="K862" s="109"/>
      <c r="L862" s="51"/>
      <c r="M862" s="48"/>
      <c r="N862" s="51"/>
      <c r="O862" s="48"/>
      <c r="P862" s="51"/>
      <c r="Q862" s="69"/>
      <c r="R862" s="51"/>
      <c r="S862" s="69"/>
      <c r="T862" s="110"/>
      <c r="U862" s="107"/>
      <c r="V862" s="48"/>
      <c r="W862" s="52"/>
      <c r="X862" s="48"/>
      <c r="Y862" s="116"/>
      <c r="Z862" s="133"/>
      <c r="AA862" s="131"/>
      <c r="AB862" s="76"/>
      <c r="AC862" s="76"/>
      <c r="AD862" s="76"/>
      <c r="AE862" s="76"/>
      <c r="AF862" s="76"/>
      <c r="AG862" s="145"/>
      <c r="AH862"/>
      <c r="AI862" s="148">
        <f t="shared" si="444"/>
        <v>0</v>
      </c>
      <c r="AJ862" s="148">
        <f t="shared" si="445"/>
        <v>0</v>
      </c>
      <c r="AK862" s="148">
        <f t="shared" si="446"/>
        <v>0</v>
      </c>
      <c r="AL862" s="148">
        <f t="shared" si="447"/>
        <v>0</v>
      </c>
      <c r="AM862" s="148">
        <f t="shared" si="448"/>
        <v>0</v>
      </c>
      <c r="AN862" s="148">
        <f t="shared" si="449"/>
        <v>0</v>
      </c>
      <c r="AO862" s="150"/>
      <c r="AP862" s="149" t="e">
        <f t="shared" si="450"/>
        <v>#DIV/0!</v>
      </c>
      <c r="AQ862" s="149" t="e">
        <f t="shared" si="451"/>
        <v>#DIV/0!</v>
      </c>
      <c r="AR862" s="149" t="e">
        <f t="shared" si="452"/>
        <v>#DIV/0!</v>
      </c>
      <c r="AS862" s="149" t="e">
        <f t="shared" si="453"/>
        <v>#DIV/0!</v>
      </c>
      <c r="AT862" s="149" t="e">
        <f t="shared" si="454"/>
        <v>#DIV/0!</v>
      </c>
      <c r="AU862" s="148">
        <f t="shared" si="455"/>
        <v>0</v>
      </c>
      <c r="AV862" s="149" t="e">
        <f t="shared" si="456"/>
        <v>#DIV/0!</v>
      </c>
      <c r="AW862" s="149" t="e">
        <f t="shared" si="457"/>
        <v>#DIV/0!</v>
      </c>
      <c r="AX862" s="149" t="e">
        <f t="shared" si="458"/>
        <v>#DIV/0!</v>
      </c>
      <c r="AY862" s="149" t="e">
        <f t="shared" si="459"/>
        <v>#DIV/0!</v>
      </c>
      <c r="AZ862" s="149" t="e">
        <f t="shared" si="460"/>
        <v>#DIV/0!</v>
      </c>
      <c r="BA862" s="148">
        <f t="shared" si="461"/>
        <v>0</v>
      </c>
      <c r="BB862" s="149" t="e">
        <f t="shared" si="462"/>
        <v>#DIV/0!</v>
      </c>
      <c r="BC862" s="149" t="e">
        <f t="shared" si="463"/>
        <v>#DIV/0!</v>
      </c>
      <c r="BD862" s="149" t="e">
        <f t="shared" si="464"/>
        <v>#DIV/0!</v>
      </c>
      <c r="BE862" s="149" t="e">
        <f t="shared" si="465"/>
        <v>#DIV/0!</v>
      </c>
      <c r="BF862" s="149" t="e">
        <f t="shared" si="466"/>
        <v>#DIV/0!</v>
      </c>
      <c r="BG862" s="148">
        <f t="shared" si="467"/>
        <v>0</v>
      </c>
      <c r="BH862" s="149" t="e">
        <f t="shared" si="468"/>
        <v>#DIV/0!</v>
      </c>
      <c r="BI862" s="149" t="e">
        <f t="shared" si="469"/>
        <v>#DIV/0!</v>
      </c>
      <c r="BJ862" s="149" t="e">
        <f t="shared" si="470"/>
        <v>#DIV/0!</v>
      </c>
      <c r="BK862" s="149" t="e">
        <f t="shared" si="471"/>
        <v>#DIV/0!</v>
      </c>
      <c r="BL862" s="149" t="e">
        <f t="shared" si="472"/>
        <v>#DIV/0!</v>
      </c>
      <c r="BM862" s="148">
        <f t="shared" si="473"/>
        <v>0</v>
      </c>
      <c r="BN862" s="149" t="e">
        <f t="shared" si="474"/>
        <v>#DIV/0!</v>
      </c>
      <c r="BO862" s="149" t="e">
        <f t="shared" si="475"/>
        <v>#DIV/0!</v>
      </c>
      <c r="BP862" s="149" t="e">
        <f t="shared" si="476"/>
        <v>#DIV/0!</v>
      </c>
      <c r="BQ862" s="149" t="e">
        <f t="shared" si="477"/>
        <v>#DIV/0!</v>
      </c>
      <c r="BR862" s="149" t="e">
        <f t="shared" si="478"/>
        <v>#DIV/0!</v>
      </c>
      <c r="BS862" s="148">
        <f t="shared" si="479"/>
        <v>0</v>
      </c>
      <c r="BT862" s="150"/>
      <c r="BU862" s="150" t="e">
        <f>VLOOKUP(I862,Lists!$D$2:$D$19,1,FALSE)</f>
        <v>#N/A</v>
      </c>
      <c r="BV862" s="150" t="e">
        <f>VLOOKUP($I862,Blends!$B$2:$B$115,1,FALSE)</f>
        <v>#N/A</v>
      </c>
      <c r="BW862" s="150"/>
      <c r="BX862" s="151">
        <f>ROUND(IF($I862="Other HFC Blend",(AA862*$L862*SUMIF(Lists!$E$2:$E$133,'Quarterly Information'!$K862,Exchange_Value)+AA862*$N862*SUMIF(Lists!$E$2:$E$133,'Quarterly Information'!$M862,Exchange_Value)+AA862*$P862*SUMIF(Lists!$E$2:$E$133,'Quarterly Information'!$O862,Exchange_Value)+AA862*$R862*SUMIF(Lists!$E$2:$E$133,'Quarterly Information'!$Q862,Exchange_Value)+AA862*$T862*SUMIF(Lists!$E$2:$E$133,'Quarterly Information'!$S862,Exchange_Value))/1000,AA862*SUMIF(Lists!$E$2:$E$133,$I862,Exchange_Value)/1000),1)</f>
        <v>0</v>
      </c>
      <c r="BY862" s="151">
        <f>ROUND(IF($I862="Other HFC Blend",(AB862*$L862*SUMIF(Lists!$E$2:$E$133,'Quarterly Information'!$K862,Exchange_Value)+AB862*$N862*SUMIF(Lists!$E$2:$E$133,'Quarterly Information'!$M862,Exchange_Value)+AB862*$P862*SUMIF(Lists!$E$2:$E$133,'Quarterly Information'!$O862,Exchange_Value)+AB862*$R862*SUMIF(Lists!$E$2:$E$133,'Quarterly Information'!$Q862,Exchange_Value)+AB862*$T862*SUMIF(Lists!$E$2:$E$133,'Quarterly Information'!$S862,Exchange_Value))/1000,AB862*SUMIF(Lists!$E$2:$E$133,$I862,Exchange_Value)/1000),1)</f>
        <v>0</v>
      </c>
      <c r="BZ862" s="151">
        <f>ROUND(IF($I862="Other HFC Blend",(AC862*$L862*SUMIF(Lists!$E$2:$E$133,'Quarterly Information'!$K862,Exchange_Value)+AC862*$N862*SUMIF(Lists!$E$2:$E$133,'Quarterly Information'!$M862,Exchange_Value)+AC862*$P862*SUMIF(Lists!$E$2:$E$133,'Quarterly Information'!$O862,Exchange_Value)+AC862*$R862*SUMIF(Lists!$E$2:$E$133,'Quarterly Information'!$Q862,Exchange_Value)+AC862*$T862*SUMIF(Lists!$E$2:$E$133,'Quarterly Information'!$S862,Exchange_Value))/1000,AC862*SUMIF(Lists!$E$2:$E$133,$I862,Exchange_Value)/1000),1)</f>
        <v>0</v>
      </c>
      <c r="CA862" s="151">
        <f>ROUND(IF($I862="Other HFC Blend",(AD862*$L862*SUMIF(Lists!$E$2:$E$133,'Quarterly Information'!$K862,Exchange_Value)+AD862*$N862*SUMIF(Lists!$E$2:$E$133,'Quarterly Information'!$M862,Exchange_Value)+AD862*$P862*SUMIF(Lists!$E$2:$E$133,'Quarterly Information'!$O862,Exchange_Value)+AD862*$R862*SUMIF(Lists!$E$2:$E$133,'Quarterly Information'!$Q862,Exchange_Value)+AD862*$T862*SUMIF(Lists!$E$2:$E$133,'Quarterly Information'!$S862,Exchange_Value))/1000,AD862*SUMIF(Lists!$E$2:$E$133,$I862,Exchange_Value)/1000),1)</f>
        <v>0</v>
      </c>
      <c r="CB862" s="151">
        <f>ROUND(IF($I862="Other HFC Blend",(AE862*$L862*SUMIF(Lists!$E$2:$E$133,'Quarterly Information'!$K862,Exchange_Value)+AE862*$N862*SUMIF(Lists!$E$2:$E$133,'Quarterly Information'!$M862,Exchange_Value)+AE862*$P862*SUMIF(Lists!$E$2:$E$133,'Quarterly Information'!$O862,Exchange_Value)+AE862*$R862*SUMIF(Lists!$E$2:$E$133,'Quarterly Information'!$Q862,Exchange_Value)+AE862*$T862*SUMIF(Lists!$E$2:$E$133,'Quarterly Information'!$S862,Exchange_Value))/1000,AE862*SUMIF(Lists!$E$2:$E$133,$I862,Exchange_Value)/1000),1)</f>
        <v>0</v>
      </c>
      <c r="CC862" s="151">
        <f>ROUND(IF($I862="Other HFC Blend",(AF862*$L862*SUMIF(Lists!$E$2:$E$133,'Quarterly Information'!$K862,Exchange_Value)+AF862*$N862*SUMIF(Lists!$E$2:$E$133,'Quarterly Information'!$M862,Exchange_Value)+AF862*$P862*SUMIF(Lists!$E$2:$E$133,'Quarterly Information'!$O862,Exchange_Value)+AF862*$R862*SUMIF(Lists!$E$2:$E$133,'Quarterly Information'!$Q862,Exchange_Value)+AF862*$T862*SUMIF(Lists!$E$2:$E$133,'Quarterly Information'!$S862,Exchange_Value))/1000,AF862*SUMIF(Lists!$E$2:$E$133,$I862,Exchange_Value)/1000),1)</f>
        <v>0</v>
      </c>
    </row>
    <row r="863" spans="1:81" ht="14.1">
      <c r="A863" s="18">
        <v>821</v>
      </c>
      <c r="B863" s="46" t="str">
        <f t="shared" si="480"/>
        <v/>
      </c>
      <c r="C863" s="72"/>
      <c r="D863" s="47"/>
      <c r="E863" s="81"/>
      <c r="F863" s="48"/>
      <c r="G863" s="49"/>
      <c r="H863" s="50"/>
      <c r="I863" s="48"/>
      <c r="J863" s="104"/>
      <c r="K863" s="109"/>
      <c r="L863" s="51"/>
      <c r="M863" s="48"/>
      <c r="N863" s="51"/>
      <c r="O863" s="48"/>
      <c r="P863" s="51"/>
      <c r="Q863" s="69"/>
      <c r="R863" s="51"/>
      <c r="S863" s="69"/>
      <c r="T863" s="110"/>
      <c r="U863" s="107"/>
      <c r="V863" s="48"/>
      <c r="W863" s="52"/>
      <c r="X863" s="48"/>
      <c r="Y863" s="116"/>
      <c r="Z863" s="133"/>
      <c r="AA863" s="131"/>
      <c r="AB863" s="76"/>
      <c r="AC863" s="76"/>
      <c r="AD863" s="76"/>
      <c r="AE863" s="76"/>
      <c r="AF863" s="76"/>
      <c r="AG863" s="145"/>
      <c r="AH863"/>
      <c r="AI863" s="148">
        <f t="shared" si="444"/>
        <v>0</v>
      </c>
      <c r="AJ863" s="148">
        <f t="shared" si="445"/>
        <v>0</v>
      </c>
      <c r="AK863" s="148">
        <f t="shared" si="446"/>
        <v>0</v>
      </c>
      <c r="AL863" s="148">
        <f t="shared" si="447"/>
        <v>0</v>
      </c>
      <c r="AM863" s="148">
        <f t="shared" si="448"/>
        <v>0</v>
      </c>
      <c r="AN863" s="148">
        <f t="shared" si="449"/>
        <v>0</v>
      </c>
      <c r="AO863" s="150"/>
      <c r="AP863" s="149" t="e">
        <f t="shared" si="450"/>
        <v>#DIV/0!</v>
      </c>
      <c r="AQ863" s="149" t="e">
        <f t="shared" si="451"/>
        <v>#DIV/0!</v>
      </c>
      <c r="AR863" s="149" t="e">
        <f t="shared" si="452"/>
        <v>#DIV/0!</v>
      </c>
      <c r="AS863" s="149" t="e">
        <f t="shared" si="453"/>
        <v>#DIV/0!</v>
      </c>
      <c r="AT863" s="149" t="e">
        <f t="shared" si="454"/>
        <v>#DIV/0!</v>
      </c>
      <c r="AU863" s="148">
        <f t="shared" si="455"/>
        <v>0</v>
      </c>
      <c r="AV863" s="149" t="e">
        <f t="shared" si="456"/>
        <v>#DIV/0!</v>
      </c>
      <c r="AW863" s="149" t="e">
        <f t="shared" si="457"/>
        <v>#DIV/0!</v>
      </c>
      <c r="AX863" s="149" t="e">
        <f t="shared" si="458"/>
        <v>#DIV/0!</v>
      </c>
      <c r="AY863" s="149" t="e">
        <f t="shared" si="459"/>
        <v>#DIV/0!</v>
      </c>
      <c r="AZ863" s="149" t="e">
        <f t="shared" si="460"/>
        <v>#DIV/0!</v>
      </c>
      <c r="BA863" s="148">
        <f t="shared" si="461"/>
        <v>0</v>
      </c>
      <c r="BB863" s="149" t="e">
        <f t="shared" si="462"/>
        <v>#DIV/0!</v>
      </c>
      <c r="BC863" s="149" t="e">
        <f t="shared" si="463"/>
        <v>#DIV/0!</v>
      </c>
      <c r="BD863" s="149" t="e">
        <f t="shared" si="464"/>
        <v>#DIV/0!</v>
      </c>
      <c r="BE863" s="149" t="e">
        <f t="shared" si="465"/>
        <v>#DIV/0!</v>
      </c>
      <c r="BF863" s="149" t="e">
        <f t="shared" si="466"/>
        <v>#DIV/0!</v>
      </c>
      <c r="BG863" s="148">
        <f t="shared" si="467"/>
        <v>0</v>
      </c>
      <c r="BH863" s="149" t="e">
        <f t="shared" si="468"/>
        <v>#DIV/0!</v>
      </c>
      <c r="BI863" s="149" t="e">
        <f t="shared" si="469"/>
        <v>#DIV/0!</v>
      </c>
      <c r="BJ863" s="149" t="e">
        <f t="shared" si="470"/>
        <v>#DIV/0!</v>
      </c>
      <c r="BK863" s="149" t="e">
        <f t="shared" si="471"/>
        <v>#DIV/0!</v>
      </c>
      <c r="BL863" s="149" t="e">
        <f t="shared" si="472"/>
        <v>#DIV/0!</v>
      </c>
      <c r="BM863" s="148">
        <f t="shared" si="473"/>
        <v>0</v>
      </c>
      <c r="BN863" s="149" t="e">
        <f t="shared" si="474"/>
        <v>#DIV/0!</v>
      </c>
      <c r="BO863" s="149" t="e">
        <f t="shared" si="475"/>
        <v>#DIV/0!</v>
      </c>
      <c r="BP863" s="149" t="e">
        <f t="shared" si="476"/>
        <v>#DIV/0!</v>
      </c>
      <c r="BQ863" s="149" t="e">
        <f t="shared" si="477"/>
        <v>#DIV/0!</v>
      </c>
      <c r="BR863" s="149" t="e">
        <f t="shared" si="478"/>
        <v>#DIV/0!</v>
      </c>
      <c r="BS863" s="148">
        <f t="shared" si="479"/>
        <v>0</v>
      </c>
      <c r="BT863" s="150"/>
      <c r="BU863" s="150" t="e">
        <f>VLOOKUP(I863,Lists!$D$2:$D$19,1,FALSE)</f>
        <v>#N/A</v>
      </c>
      <c r="BV863" s="150" t="e">
        <f>VLOOKUP($I863,Blends!$B$2:$B$115,1,FALSE)</f>
        <v>#N/A</v>
      </c>
      <c r="BW863" s="150"/>
      <c r="BX863" s="151">
        <f>ROUND(IF($I863="Other HFC Blend",(AA863*$L863*SUMIF(Lists!$E$2:$E$133,'Quarterly Information'!$K863,Exchange_Value)+AA863*$N863*SUMIF(Lists!$E$2:$E$133,'Quarterly Information'!$M863,Exchange_Value)+AA863*$P863*SUMIF(Lists!$E$2:$E$133,'Quarterly Information'!$O863,Exchange_Value)+AA863*$R863*SUMIF(Lists!$E$2:$E$133,'Quarterly Information'!$Q863,Exchange_Value)+AA863*$T863*SUMIF(Lists!$E$2:$E$133,'Quarterly Information'!$S863,Exchange_Value))/1000,AA863*SUMIF(Lists!$E$2:$E$133,$I863,Exchange_Value)/1000),1)</f>
        <v>0</v>
      </c>
      <c r="BY863" s="151">
        <f>ROUND(IF($I863="Other HFC Blend",(AB863*$L863*SUMIF(Lists!$E$2:$E$133,'Quarterly Information'!$K863,Exchange_Value)+AB863*$N863*SUMIF(Lists!$E$2:$E$133,'Quarterly Information'!$M863,Exchange_Value)+AB863*$P863*SUMIF(Lists!$E$2:$E$133,'Quarterly Information'!$O863,Exchange_Value)+AB863*$R863*SUMIF(Lists!$E$2:$E$133,'Quarterly Information'!$Q863,Exchange_Value)+AB863*$T863*SUMIF(Lists!$E$2:$E$133,'Quarterly Information'!$S863,Exchange_Value))/1000,AB863*SUMIF(Lists!$E$2:$E$133,$I863,Exchange_Value)/1000),1)</f>
        <v>0</v>
      </c>
      <c r="BZ863" s="151">
        <f>ROUND(IF($I863="Other HFC Blend",(AC863*$L863*SUMIF(Lists!$E$2:$E$133,'Quarterly Information'!$K863,Exchange_Value)+AC863*$N863*SUMIF(Lists!$E$2:$E$133,'Quarterly Information'!$M863,Exchange_Value)+AC863*$P863*SUMIF(Lists!$E$2:$E$133,'Quarterly Information'!$O863,Exchange_Value)+AC863*$R863*SUMIF(Lists!$E$2:$E$133,'Quarterly Information'!$Q863,Exchange_Value)+AC863*$T863*SUMIF(Lists!$E$2:$E$133,'Quarterly Information'!$S863,Exchange_Value))/1000,AC863*SUMIF(Lists!$E$2:$E$133,$I863,Exchange_Value)/1000),1)</f>
        <v>0</v>
      </c>
      <c r="CA863" s="151">
        <f>ROUND(IF($I863="Other HFC Blend",(AD863*$L863*SUMIF(Lists!$E$2:$E$133,'Quarterly Information'!$K863,Exchange_Value)+AD863*$N863*SUMIF(Lists!$E$2:$E$133,'Quarterly Information'!$M863,Exchange_Value)+AD863*$P863*SUMIF(Lists!$E$2:$E$133,'Quarterly Information'!$O863,Exchange_Value)+AD863*$R863*SUMIF(Lists!$E$2:$E$133,'Quarterly Information'!$Q863,Exchange_Value)+AD863*$T863*SUMIF(Lists!$E$2:$E$133,'Quarterly Information'!$S863,Exchange_Value))/1000,AD863*SUMIF(Lists!$E$2:$E$133,$I863,Exchange_Value)/1000),1)</f>
        <v>0</v>
      </c>
      <c r="CB863" s="151">
        <f>ROUND(IF($I863="Other HFC Blend",(AE863*$L863*SUMIF(Lists!$E$2:$E$133,'Quarterly Information'!$K863,Exchange_Value)+AE863*$N863*SUMIF(Lists!$E$2:$E$133,'Quarterly Information'!$M863,Exchange_Value)+AE863*$P863*SUMIF(Lists!$E$2:$E$133,'Quarterly Information'!$O863,Exchange_Value)+AE863*$R863*SUMIF(Lists!$E$2:$E$133,'Quarterly Information'!$Q863,Exchange_Value)+AE863*$T863*SUMIF(Lists!$E$2:$E$133,'Quarterly Information'!$S863,Exchange_Value))/1000,AE863*SUMIF(Lists!$E$2:$E$133,$I863,Exchange_Value)/1000),1)</f>
        <v>0</v>
      </c>
      <c r="CC863" s="151">
        <f>ROUND(IF($I863="Other HFC Blend",(AF863*$L863*SUMIF(Lists!$E$2:$E$133,'Quarterly Information'!$K863,Exchange_Value)+AF863*$N863*SUMIF(Lists!$E$2:$E$133,'Quarterly Information'!$M863,Exchange_Value)+AF863*$P863*SUMIF(Lists!$E$2:$E$133,'Quarterly Information'!$O863,Exchange_Value)+AF863*$R863*SUMIF(Lists!$E$2:$E$133,'Quarterly Information'!$Q863,Exchange_Value)+AF863*$T863*SUMIF(Lists!$E$2:$E$133,'Quarterly Information'!$S863,Exchange_Value))/1000,AF863*SUMIF(Lists!$E$2:$E$133,$I863,Exchange_Value)/1000),1)</f>
        <v>0</v>
      </c>
    </row>
    <row r="864" spans="1:81" ht="14.1">
      <c r="A864" s="18">
        <v>822</v>
      </c>
      <c r="B864" s="46" t="str">
        <f t="shared" si="480"/>
        <v/>
      </c>
      <c r="C864" s="72"/>
      <c r="D864" s="47"/>
      <c r="E864" s="81"/>
      <c r="F864" s="48"/>
      <c r="G864" s="49"/>
      <c r="H864" s="50"/>
      <c r="I864" s="48"/>
      <c r="J864" s="104"/>
      <c r="K864" s="109"/>
      <c r="L864" s="51"/>
      <c r="M864" s="48"/>
      <c r="N864" s="51"/>
      <c r="O864" s="48"/>
      <c r="P864" s="51"/>
      <c r="Q864" s="69"/>
      <c r="R864" s="51"/>
      <c r="S864" s="69"/>
      <c r="T864" s="110"/>
      <c r="U864" s="107"/>
      <c r="V864" s="48"/>
      <c r="W864" s="52"/>
      <c r="X864" s="48"/>
      <c r="Y864" s="116"/>
      <c r="Z864" s="133"/>
      <c r="AA864" s="131"/>
      <c r="AB864" s="76"/>
      <c r="AC864" s="76"/>
      <c r="AD864" s="76"/>
      <c r="AE864" s="76"/>
      <c r="AF864" s="76"/>
      <c r="AG864" s="145"/>
      <c r="AH864"/>
      <c r="AI864" s="148">
        <f t="shared" si="444"/>
        <v>0</v>
      </c>
      <c r="AJ864" s="148">
        <f t="shared" si="445"/>
        <v>0</v>
      </c>
      <c r="AK864" s="148">
        <f t="shared" si="446"/>
        <v>0</v>
      </c>
      <c r="AL864" s="148">
        <f t="shared" si="447"/>
        <v>0</v>
      </c>
      <c r="AM864" s="148">
        <f t="shared" si="448"/>
        <v>0</v>
      </c>
      <c r="AN864" s="148">
        <f t="shared" si="449"/>
        <v>0</v>
      </c>
      <c r="AO864" s="150"/>
      <c r="AP864" s="149" t="e">
        <f t="shared" si="450"/>
        <v>#DIV/0!</v>
      </c>
      <c r="AQ864" s="149" t="e">
        <f t="shared" si="451"/>
        <v>#DIV/0!</v>
      </c>
      <c r="AR864" s="149" t="e">
        <f t="shared" si="452"/>
        <v>#DIV/0!</v>
      </c>
      <c r="AS864" s="149" t="e">
        <f t="shared" si="453"/>
        <v>#DIV/0!</v>
      </c>
      <c r="AT864" s="149" t="e">
        <f t="shared" si="454"/>
        <v>#DIV/0!</v>
      </c>
      <c r="AU864" s="148">
        <f t="shared" si="455"/>
        <v>0</v>
      </c>
      <c r="AV864" s="149" t="e">
        <f t="shared" si="456"/>
        <v>#DIV/0!</v>
      </c>
      <c r="AW864" s="149" t="e">
        <f t="shared" si="457"/>
        <v>#DIV/0!</v>
      </c>
      <c r="AX864" s="149" t="e">
        <f t="shared" si="458"/>
        <v>#DIV/0!</v>
      </c>
      <c r="AY864" s="149" t="e">
        <f t="shared" si="459"/>
        <v>#DIV/0!</v>
      </c>
      <c r="AZ864" s="149" t="e">
        <f t="shared" si="460"/>
        <v>#DIV/0!</v>
      </c>
      <c r="BA864" s="148">
        <f t="shared" si="461"/>
        <v>0</v>
      </c>
      <c r="BB864" s="149" t="e">
        <f t="shared" si="462"/>
        <v>#DIV/0!</v>
      </c>
      <c r="BC864" s="149" t="e">
        <f t="shared" si="463"/>
        <v>#DIV/0!</v>
      </c>
      <c r="BD864" s="149" t="e">
        <f t="shared" si="464"/>
        <v>#DIV/0!</v>
      </c>
      <c r="BE864" s="149" t="e">
        <f t="shared" si="465"/>
        <v>#DIV/0!</v>
      </c>
      <c r="BF864" s="149" t="e">
        <f t="shared" si="466"/>
        <v>#DIV/0!</v>
      </c>
      <c r="BG864" s="148">
        <f t="shared" si="467"/>
        <v>0</v>
      </c>
      <c r="BH864" s="149" t="e">
        <f t="shared" si="468"/>
        <v>#DIV/0!</v>
      </c>
      <c r="BI864" s="149" t="e">
        <f t="shared" si="469"/>
        <v>#DIV/0!</v>
      </c>
      <c r="BJ864" s="149" t="e">
        <f t="shared" si="470"/>
        <v>#DIV/0!</v>
      </c>
      <c r="BK864" s="149" t="e">
        <f t="shared" si="471"/>
        <v>#DIV/0!</v>
      </c>
      <c r="BL864" s="149" t="e">
        <f t="shared" si="472"/>
        <v>#DIV/0!</v>
      </c>
      <c r="BM864" s="148">
        <f t="shared" si="473"/>
        <v>0</v>
      </c>
      <c r="BN864" s="149" t="e">
        <f t="shared" si="474"/>
        <v>#DIV/0!</v>
      </c>
      <c r="BO864" s="149" t="e">
        <f t="shared" si="475"/>
        <v>#DIV/0!</v>
      </c>
      <c r="BP864" s="149" t="e">
        <f t="shared" si="476"/>
        <v>#DIV/0!</v>
      </c>
      <c r="BQ864" s="149" t="e">
        <f t="shared" si="477"/>
        <v>#DIV/0!</v>
      </c>
      <c r="BR864" s="149" t="e">
        <f t="shared" si="478"/>
        <v>#DIV/0!</v>
      </c>
      <c r="BS864" s="148">
        <f t="shared" si="479"/>
        <v>0</v>
      </c>
      <c r="BT864" s="150"/>
      <c r="BU864" s="150" t="e">
        <f>VLOOKUP(I864,Lists!$D$2:$D$19,1,FALSE)</f>
        <v>#N/A</v>
      </c>
      <c r="BV864" s="150" t="e">
        <f>VLOOKUP($I864,Blends!$B$2:$B$115,1,FALSE)</f>
        <v>#N/A</v>
      </c>
      <c r="BW864" s="150"/>
      <c r="BX864" s="151">
        <f>ROUND(IF($I864="Other HFC Blend",(AA864*$L864*SUMIF(Lists!$E$2:$E$133,'Quarterly Information'!$K864,Exchange_Value)+AA864*$N864*SUMIF(Lists!$E$2:$E$133,'Quarterly Information'!$M864,Exchange_Value)+AA864*$P864*SUMIF(Lists!$E$2:$E$133,'Quarterly Information'!$O864,Exchange_Value)+AA864*$R864*SUMIF(Lists!$E$2:$E$133,'Quarterly Information'!$Q864,Exchange_Value)+AA864*$T864*SUMIF(Lists!$E$2:$E$133,'Quarterly Information'!$S864,Exchange_Value))/1000,AA864*SUMIF(Lists!$E$2:$E$133,$I864,Exchange_Value)/1000),1)</f>
        <v>0</v>
      </c>
      <c r="BY864" s="151">
        <f>ROUND(IF($I864="Other HFC Blend",(AB864*$L864*SUMIF(Lists!$E$2:$E$133,'Quarterly Information'!$K864,Exchange_Value)+AB864*$N864*SUMIF(Lists!$E$2:$E$133,'Quarterly Information'!$M864,Exchange_Value)+AB864*$P864*SUMIF(Lists!$E$2:$E$133,'Quarterly Information'!$O864,Exchange_Value)+AB864*$R864*SUMIF(Lists!$E$2:$E$133,'Quarterly Information'!$Q864,Exchange_Value)+AB864*$T864*SUMIF(Lists!$E$2:$E$133,'Quarterly Information'!$S864,Exchange_Value))/1000,AB864*SUMIF(Lists!$E$2:$E$133,$I864,Exchange_Value)/1000),1)</f>
        <v>0</v>
      </c>
      <c r="BZ864" s="151">
        <f>ROUND(IF($I864="Other HFC Blend",(AC864*$L864*SUMIF(Lists!$E$2:$E$133,'Quarterly Information'!$K864,Exchange_Value)+AC864*$N864*SUMIF(Lists!$E$2:$E$133,'Quarterly Information'!$M864,Exchange_Value)+AC864*$P864*SUMIF(Lists!$E$2:$E$133,'Quarterly Information'!$O864,Exchange_Value)+AC864*$R864*SUMIF(Lists!$E$2:$E$133,'Quarterly Information'!$Q864,Exchange_Value)+AC864*$T864*SUMIF(Lists!$E$2:$E$133,'Quarterly Information'!$S864,Exchange_Value))/1000,AC864*SUMIF(Lists!$E$2:$E$133,$I864,Exchange_Value)/1000),1)</f>
        <v>0</v>
      </c>
      <c r="CA864" s="151">
        <f>ROUND(IF($I864="Other HFC Blend",(AD864*$L864*SUMIF(Lists!$E$2:$E$133,'Quarterly Information'!$K864,Exchange_Value)+AD864*$N864*SUMIF(Lists!$E$2:$E$133,'Quarterly Information'!$M864,Exchange_Value)+AD864*$P864*SUMIF(Lists!$E$2:$E$133,'Quarterly Information'!$O864,Exchange_Value)+AD864*$R864*SUMIF(Lists!$E$2:$E$133,'Quarterly Information'!$Q864,Exchange_Value)+AD864*$T864*SUMIF(Lists!$E$2:$E$133,'Quarterly Information'!$S864,Exchange_Value))/1000,AD864*SUMIF(Lists!$E$2:$E$133,$I864,Exchange_Value)/1000),1)</f>
        <v>0</v>
      </c>
      <c r="CB864" s="151">
        <f>ROUND(IF($I864="Other HFC Blend",(AE864*$L864*SUMIF(Lists!$E$2:$E$133,'Quarterly Information'!$K864,Exchange_Value)+AE864*$N864*SUMIF(Lists!$E$2:$E$133,'Quarterly Information'!$M864,Exchange_Value)+AE864*$P864*SUMIF(Lists!$E$2:$E$133,'Quarterly Information'!$O864,Exchange_Value)+AE864*$R864*SUMIF(Lists!$E$2:$E$133,'Quarterly Information'!$Q864,Exchange_Value)+AE864*$T864*SUMIF(Lists!$E$2:$E$133,'Quarterly Information'!$S864,Exchange_Value))/1000,AE864*SUMIF(Lists!$E$2:$E$133,$I864,Exchange_Value)/1000),1)</f>
        <v>0</v>
      </c>
      <c r="CC864" s="151">
        <f>ROUND(IF($I864="Other HFC Blend",(AF864*$L864*SUMIF(Lists!$E$2:$E$133,'Quarterly Information'!$K864,Exchange_Value)+AF864*$N864*SUMIF(Lists!$E$2:$E$133,'Quarterly Information'!$M864,Exchange_Value)+AF864*$P864*SUMIF(Lists!$E$2:$E$133,'Quarterly Information'!$O864,Exchange_Value)+AF864*$R864*SUMIF(Lists!$E$2:$E$133,'Quarterly Information'!$Q864,Exchange_Value)+AF864*$T864*SUMIF(Lists!$E$2:$E$133,'Quarterly Information'!$S864,Exchange_Value))/1000,AF864*SUMIF(Lists!$E$2:$E$133,$I864,Exchange_Value)/1000),1)</f>
        <v>0</v>
      </c>
    </row>
    <row r="865" spans="1:81" ht="14.1">
      <c r="A865" s="18">
        <v>823</v>
      </c>
      <c r="B865" s="46" t="str">
        <f t="shared" si="480"/>
        <v/>
      </c>
      <c r="C865" s="72"/>
      <c r="D865" s="47"/>
      <c r="E865" s="81"/>
      <c r="F865" s="48"/>
      <c r="G865" s="49"/>
      <c r="H865" s="50"/>
      <c r="I865" s="48"/>
      <c r="J865" s="104"/>
      <c r="K865" s="109"/>
      <c r="L865" s="51"/>
      <c r="M865" s="48"/>
      <c r="N865" s="51"/>
      <c r="O865" s="48"/>
      <c r="P865" s="51"/>
      <c r="Q865" s="69"/>
      <c r="R865" s="51"/>
      <c r="S865" s="69"/>
      <c r="T865" s="110"/>
      <c r="U865" s="107"/>
      <c r="V865" s="48"/>
      <c r="W865" s="52"/>
      <c r="X865" s="48"/>
      <c r="Y865" s="116"/>
      <c r="Z865" s="133"/>
      <c r="AA865" s="131"/>
      <c r="AB865" s="76"/>
      <c r="AC865" s="76"/>
      <c r="AD865" s="76"/>
      <c r="AE865" s="76"/>
      <c r="AF865" s="76"/>
      <c r="AG865" s="145"/>
      <c r="AH865"/>
      <c r="AI865" s="148">
        <f t="shared" si="444"/>
        <v>0</v>
      </c>
      <c r="AJ865" s="148">
        <f t="shared" si="445"/>
        <v>0</v>
      </c>
      <c r="AK865" s="148">
        <f t="shared" si="446"/>
        <v>0</v>
      </c>
      <c r="AL865" s="148">
        <f t="shared" si="447"/>
        <v>0</v>
      </c>
      <c r="AM865" s="148">
        <f t="shared" si="448"/>
        <v>0</v>
      </c>
      <c r="AN865" s="148">
        <f t="shared" si="449"/>
        <v>0</v>
      </c>
      <c r="AO865" s="150"/>
      <c r="AP865" s="149" t="e">
        <f t="shared" si="450"/>
        <v>#DIV/0!</v>
      </c>
      <c r="AQ865" s="149" t="e">
        <f t="shared" si="451"/>
        <v>#DIV/0!</v>
      </c>
      <c r="AR865" s="149" t="e">
        <f t="shared" si="452"/>
        <v>#DIV/0!</v>
      </c>
      <c r="AS865" s="149" t="e">
        <f t="shared" si="453"/>
        <v>#DIV/0!</v>
      </c>
      <c r="AT865" s="149" t="e">
        <f t="shared" si="454"/>
        <v>#DIV/0!</v>
      </c>
      <c r="AU865" s="148">
        <f t="shared" si="455"/>
        <v>0</v>
      </c>
      <c r="AV865" s="149" t="e">
        <f t="shared" si="456"/>
        <v>#DIV/0!</v>
      </c>
      <c r="AW865" s="149" t="e">
        <f t="shared" si="457"/>
        <v>#DIV/0!</v>
      </c>
      <c r="AX865" s="149" t="e">
        <f t="shared" si="458"/>
        <v>#DIV/0!</v>
      </c>
      <c r="AY865" s="149" t="e">
        <f t="shared" si="459"/>
        <v>#DIV/0!</v>
      </c>
      <c r="AZ865" s="149" t="e">
        <f t="shared" si="460"/>
        <v>#DIV/0!</v>
      </c>
      <c r="BA865" s="148">
        <f t="shared" si="461"/>
        <v>0</v>
      </c>
      <c r="BB865" s="149" t="e">
        <f t="shared" si="462"/>
        <v>#DIV/0!</v>
      </c>
      <c r="BC865" s="149" t="e">
        <f t="shared" si="463"/>
        <v>#DIV/0!</v>
      </c>
      <c r="BD865" s="149" t="e">
        <f t="shared" si="464"/>
        <v>#DIV/0!</v>
      </c>
      <c r="BE865" s="149" t="e">
        <f t="shared" si="465"/>
        <v>#DIV/0!</v>
      </c>
      <c r="BF865" s="149" t="e">
        <f t="shared" si="466"/>
        <v>#DIV/0!</v>
      </c>
      <c r="BG865" s="148">
        <f t="shared" si="467"/>
        <v>0</v>
      </c>
      <c r="BH865" s="149" t="e">
        <f t="shared" si="468"/>
        <v>#DIV/0!</v>
      </c>
      <c r="BI865" s="149" t="e">
        <f t="shared" si="469"/>
        <v>#DIV/0!</v>
      </c>
      <c r="BJ865" s="149" t="e">
        <f t="shared" si="470"/>
        <v>#DIV/0!</v>
      </c>
      <c r="BK865" s="149" t="e">
        <f t="shared" si="471"/>
        <v>#DIV/0!</v>
      </c>
      <c r="BL865" s="149" t="e">
        <f t="shared" si="472"/>
        <v>#DIV/0!</v>
      </c>
      <c r="BM865" s="148">
        <f t="shared" si="473"/>
        <v>0</v>
      </c>
      <c r="BN865" s="149" t="e">
        <f t="shared" si="474"/>
        <v>#DIV/0!</v>
      </c>
      <c r="BO865" s="149" t="e">
        <f t="shared" si="475"/>
        <v>#DIV/0!</v>
      </c>
      <c r="BP865" s="149" t="e">
        <f t="shared" si="476"/>
        <v>#DIV/0!</v>
      </c>
      <c r="BQ865" s="149" t="e">
        <f t="shared" si="477"/>
        <v>#DIV/0!</v>
      </c>
      <c r="BR865" s="149" t="e">
        <f t="shared" si="478"/>
        <v>#DIV/0!</v>
      </c>
      <c r="BS865" s="148">
        <f t="shared" si="479"/>
        <v>0</v>
      </c>
      <c r="BT865" s="150"/>
      <c r="BU865" s="150" t="e">
        <f>VLOOKUP(I865,Lists!$D$2:$D$19,1,FALSE)</f>
        <v>#N/A</v>
      </c>
      <c r="BV865" s="150" t="e">
        <f>VLOOKUP($I865,Blends!$B$2:$B$115,1,FALSE)</f>
        <v>#N/A</v>
      </c>
      <c r="BW865" s="150"/>
      <c r="BX865" s="151">
        <f>ROUND(IF($I865="Other HFC Blend",(AA865*$L865*SUMIF(Lists!$E$2:$E$133,'Quarterly Information'!$K865,Exchange_Value)+AA865*$N865*SUMIF(Lists!$E$2:$E$133,'Quarterly Information'!$M865,Exchange_Value)+AA865*$P865*SUMIF(Lists!$E$2:$E$133,'Quarterly Information'!$O865,Exchange_Value)+AA865*$R865*SUMIF(Lists!$E$2:$E$133,'Quarterly Information'!$Q865,Exchange_Value)+AA865*$T865*SUMIF(Lists!$E$2:$E$133,'Quarterly Information'!$S865,Exchange_Value))/1000,AA865*SUMIF(Lists!$E$2:$E$133,$I865,Exchange_Value)/1000),1)</f>
        <v>0</v>
      </c>
      <c r="BY865" s="151">
        <f>ROUND(IF($I865="Other HFC Blend",(AB865*$L865*SUMIF(Lists!$E$2:$E$133,'Quarterly Information'!$K865,Exchange_Value)+AB865*$N865*SUMIF(Lists!$E$2:$E$133,'Quarterly Information'!$M865,Exchange_Value)+AB865*$P865*SUMIF(Lists!$E$2:$E$133,'Quarterly Information'!$O865,Exchange_Value)+AB865*$R865*SUMIF(Lists!$E$2:$E$133,'Quarterly Information'!$Q865,Exchange_Value)+AB865*$T865*SUMIF(Lists!$E$2:$E$133,'Quarterly Information'!$S865,Exchange_Value))/1000,AB865*SUMIF(Lists!$E$2:$E$133,$I865,Exchange_Value)/1000),1)</f>
        <v>0</v>
      </c>
      <c r="BZ865" s="151">
        <f>ROUND(IF($I865="Other HFC Blend",(AC865*$L865*SUMIF(Lists!$E$2:$E$133,'Quarterly Information'!$K865,Exchange_Value)+AC865*$N865*SUMIF(Lists!$E$2:$E$133,'Quarterly Information'!$M865,Exchange_Value)+AC865*$P865*SUMIF(Lists!$E$2:$E$133,'Quarterly Information'!$O865,Exchange_Value)+AC865*$R865*SUMIF(Lists!$E$2:$E$133,'Quarterly Information'!$Q865,Exchange_Value)+AC865*$T865*SUMIF(Lists!$E$2:$E$133,'Quarterly Information'!$S865,Exchange_Value))/1000,AC865*SUMIF(Lists!$E$2:$E$133,$I865,Exchange_Value)/1000),1)</f>
        <v>0</v>
      </c>
      <c r="CA865" s="151">
        <f>ROUND(IF($I865="Other HFC Blend",(AD865*$L865*SUMIF(Lists!$E$2:$E$133,'Quarterly Information'!$K865,Exchange_Value)+AD865*$N865*SUMIF(Lists!$E$2:$E$133,'Quarterly Information'!$M865,Exchange_Value)+AD865*$P865*SUMIF(Lists!$E$2:$E$133,'Quarterly Information'!$O865,Exchange_Value)+AD865*$R865*SUMIF(Lists!$E$2:$E$133,'Quarterly Information'!$Q865,Exchange_Value)+AD865*$T865*SUMIF(Lists!$E$2:$E$133,'Quarterly Information'!$S865,Exchange_Value))/1000,AD865*SUMIF(Lists!$E$2:$E$133,$I865,Exchange_Value)/1000),1)</f>
        <v>0</v>
      </c>
      <c r="CB865" s="151">
        <f>ROUND(IF($I865="Other HFC Blend",(AE865*$L865*SUMIF(Lists!$E$2:$E$133,'Quarterly Information'!$K865,Exchange_Value)+AE865*$N865*SUMIF(Lists!$E$2:$E$133,'Quarterly Information'!$M865,Exchange_Value)+AE865*$P865*SUMIF(Lists!$E$2:$E$133,'Quarterly Information'!$O865,Exchange_Value)+AE865*$R865*SUMIF(Lists!$E$2:$E$133,'Quarterly Information'!$Q865,Exchange_Value)+AE865*$T865*SUMIF(Lists!$E$2:$E$133,'Quarterly Information'!$S865,Exchange_Value))/1000,AE865*SUMIF(Lists!$E$2:$E$133,$I865,Exchange_Value)/1000),1)</f>
        <v>0</v>
      </c>
      <c r="CC865" s="151">
        <f>ROUND(IF($I865="Other HFC Blend",(AF865*$L865*SUMIF(Lists!$E$2:$E$133,'Quarterly Information'!$K865,Exchange_Value)+AF865*$N865*SUMIF(Lists!$E$2:$E$133,'Quarterly Information'!$M865,Exchange_Value)+AF865*$P865*SUMIF(Lists!$E$2:$E$133,'Quarterly Information'!$O865,Exchange_Value)+AF865*$R865*SUMIF(Lists!$E$2:$E$133,'Quarterly Information'!$Q865,Exchange_Value)+AF865*$T865*SUMIF(Lists!$E$2:$E$133,'Quarterly Information'!$S865,Exchange_Value))/1000,AF865*SUMIF(Lists!$E$2:$E$133,$I865,Exchange_Value)/1000),1)</f>
        <v>0</v>
      </c>
    </row>
    <row r="866" spans="1:81" ht="14.1">
      <c r="A866" s="18">
        <v>824</v>
      </c>
      <c r="B866" s="46" t="str">
        <f t="shared" si="480"/>
        <v/>
      </c>
      <c r="C866" s="72"/>
      <c r="D866" s="47"/>
      <c r="E866" s="81"/>
      <c r="F866" s="48"/>
      <c r="G866" s="49"/>
      <c r="H866" s="50"/>
      <c r="I866" s="48"/>
      <c r="J866" s="104"/>
      <c r="K866" s="109"/>
      <c r="L866" s="51"/>
      <c r="M866" s="48"/>
      <c r="N866" s="51"/>
      <c r="O866" s="48"/>
      <c r="P866" s="51"/>
      <c r="Q866" s="69"/>
      <c r="R866" s="51"/>
      <c r="S866" s="69"/>
      <c r="T866" s="110"/>
      <c r="U866" s="107"/>
      <c r="V866" s="48"/>
      <c r="W866" s="52"/>
      <c r="X866" s="48"/>
      <c r="Y866" s="116"/>
      <c r="Z866" s="133"/>
      <c r="AA866" s="131"/>
      <c r="AB866" s="76"/>
      <c r="AC866" s="76"/>
      <c r="AD866" s="76"/>
      <c r="AE866" s="76"/>
      <c r="AF866" s="76"/>
      <c r="AG866" s="145"/>
      <c r="AH866"/>
      <c r="AI866" s="148">
        <f t="shared" si="444"/>
        <v>0</v>
      </c>
      <c r="AJ866" s="148">
        <f t="shared" si="445"/>
        <v>0</v>
      </c>
      <c r="AK866" s="148">
        <f t="shared" si="446"/>
        <v>0</v>
      </c>
      <c r="AL866" s="148">
        <f t="shared" si="447"/>
        <v>0</v>
      </c>
      <c r="AM866" s="148">
        <f t="shared" si="448"/>
        <v>0</v>
      </c>
      <c r="AN866" s="148">
        <f t="shared" si="449"/>
        <v>0</v>
      </c>
      <c r="AO866" s="150"/>
      <c r="AP866" s="149" t="e">
        <f t="shared" si="450"/>
        <v>#DIV/0!</v>
      </c>
      <c r="AQ866" s="149" t="e">
        <f t="shared" si="451"/>
        <v>#DIV/0!</v>
      </c>
      <c r="AR866" s="149" t="e">
        <f t="shared" si="452"/>
        <v>#DIV/0!</v>
      </c>
      <c r="AS866" s="149" t="e">
        <f t="shared" si="453"/>
        <v>#DIV/0!</v>
      </c>
      <c r="AT866" s="149" t="e">
        <f t="shared" si="454"/>
        <v>#DIV/0!</v>
      </c>
      <c r="AU866" s="148">
        <f t="shared" si="455"/>
        <v>0</v>
      </c>
      <c r="AV866" s="149" t="e">
        <f t="shared" si="456"/>
        <v>#DIV/0!</v>
      </c>
      <c r="AW866" s="149" t="e">
        <f t="shared" si="457"/>
        <v>#DIV/0!</v>
      </c>
      <c r="AX866" s="149" t="e">
        <f t="shared" si="458"/>
        <v>#DIV/0!</v>
      </c>
      <c r="AY866" s="149" t="e">
        <f t="shared" si="459"/>
        <v>#DIV/0!</v>
      </c>
      <c r="AZ866" s="149" t="e">
        <f t="shared" si="460"/>
        <v>#DIV/0!</v>
      </c>
      <c r="BA866" s="148">
        <f t="shared" si="461"/>
        <v>0</v>
      </c>
      <c r="BB866" s="149" t="e">
        <f t="shared" si="462"/>
        <v>#DIV/0!</v>
      </c>
      <c r="BC866" s="149" t="e">
        <f t="shared" si="463"/>
        <v>#DIV/0!</v>
      </c>
      <c r="BD866" s="149" t="e">
        <f t="shared" si="464"/>
        <v>#DIV/0!</v>
      </c>
      <c r="BE866" s="149" t="e">
        <f t="shared" si="465"/>
        <v>#DIV/0!</v>
      </c>
      <c r="BF866" s="149" t="e">
        <f t="shared" si="466"/>
        <v>#DIV/0!</v>
      </c>
      <c r="BG866" s="148">
        <f t="shared" si="467"/>
        <v>0</v>
      </c>
      <c r="BH866" s="149" t="e">
        <f t="shared" si="468"/>
        <v>#DIV/0!</v>
      </c>
      <c r="BI866" s="149" t="e">
        <f t="shared" si="469"/>
        <v>#DIV/0!</v>
      </c>
      <c r="BJ866" s="149" t="e">
        <f t="shared" si="470"/>
        <v>#DIV/0!</v>
      </c>
      <c r="BK866" s="149" t="e">
        <f t="shared" si="471"/>
        <v>#DIV/0!</v>
      </c>
      <c r="BL866" s="149" t="e">
        <f t="shared" si="472"/>
        <v>#DIV/0!</v>
      </c>
      <c r="BM866" s="148">
        <f t="shared" si="473"/>
        <v>0</v>
      </c>
      <c r="BN866" s="149" t="e">
        <f t="shared" si="474"/>
        <v>#DIV/0!</v>
      </c>
      <c r="BO866" s="149" t="e">
        <f t="shared" si="475"/>
        <v>#DIV/0!</v>
      </c>
      <c r="BP866" s="149" t="e">
        <f t="shared" si="476"/>
        <v>#DIV/0!</v>
      </c>
      <c r="BQ866" s="149" t="e">
        <f t="shared" si="477"/>
        <v>#DIV/0!</v>
      </c>
      <c r="BR866" s="149" t="e">
        <f t="shared" si="478"/>
        <v>#DIV/0!</v>
      </c>
      <c r="BS866" s="148">
        <f t="shared" si="479"/>
        <v>0</v>
      </c>
      <c r="BT866" s="150"/>
      <c r="BU866" s="150" t="e">
        <f>VLOOKUP(I866,Lists!$D$2:$D$19,1,FALSE)</f>
        <v>#N/A</v>
      </c>
      <c r="BV866" s="150" t="e">
        <f>VLOOKUP($I866,Blends!$B$2:$B$115,1,FALSE)</f>
        <v>#N/A</v>
      </c>
      <c r="BW866" s="150"/>
      <c r="BX866" s="151">
        <f>ROUND(IF($I866="Other HFC Blend",(AA866*$L866*SUMIF(Lists!$E$2:$E$133,'Quarterly Information'!$K866,Exchange_Value)+AA866*$N866*SUMIF(Lists!$E$2:$E$133,'Quarterly Information'!$M866,Exchange_Value)+AA866*$P866*SUMIF(Lists!$E$2:$E$133,'Quarterly Information'!$O866,Exchange_Value)+AA866*$R866*SUMIF(Lists!$E$2:$E$133,'Quarterly Information'!$Q866,Exchange_Value)+AA866*$T866*SUMIF(Lists!$E$2:$E$133,'Quarterly Information'!$S866,Exchange_Value))/1000,AA866*SUMIF(Lists!$E$2:$E$133,$I866,Exchange_Value)/1000),1)</f>
        <v>0</v>
      </c>
      <c r="BY866" s="151">
        <f>ROUND(IF($I866="Other HFC Blend",(AB866*$L866*SUMIF(Lists!$E$2:$E$133,'Quarterly Information'!$K866,Exchange_Value)+AB866*$N866*SUMIF(Lists!$E$2:$E$133,'Quarterly Information'!$M866,Exchange_Value)+AB866*$P866*SUMIF(Lists!$E$2:$E$133,'Quarterly Information'!$O866,Exchange_Value)+AB866*$R866*SUMIF(Lists!$E$2:$E$133,'Quarterly Information'!$Q866,Exchange_Value)+AB866*$T866*SUMIF(Lists!$E$2:$E$133,'Quarterly Information'!$S866,Exchange_Value))/1000,AB866*SUMIF(Lists!$E$2:$E$133,$I866,Exchange_Value)/1000),1)</f>
        <v>0</v>
      </c>
      <c r="BZ866" s="151">
        <f>ROUND(IF($I866="Other HFC Blend",(AC866*$L866*SUMIF(Lists!$E$2:$E$133,'Quarterly Information'!$K866,Exchange_Value)+AC866*$N866*SUMIF(Lists!$E$2:$E$133,'Quarterly Information'!$M866,Exchange_Value)+AC866*$P866*SUMIF(Lists!$E$2:$E$133,'Quarterly Information'!$O866,Exchange_Value)+AC866*$R866*SUMIF(Lists!$E$2:$E$133,'Quarterly Information'!$Q866,Exchange_Value)+AC866*$T866*SUMIF(Lists!$E$2:$E$133,'Quarterly Information'!$S866,Exchange_Value))/1000,AC866*SUMIF(Lists!$E$2:$E$133,$I866,Exchange_Value)/1000),1)</f>
        <v>0</v>
      </c>
      <c r="CA866" s="151">
        <f>ROUND(IF($I866="Other HFC Blend",(AD866*$L866*SUMIF(Lists!$E$2:$E$133,'Quarterly Information'!$K866,Exchange_Value)+AD866*$N866*SUMIF(Lists!$E$2:$E$133,'Quarterly Information'!$M866,Exchange_Value)+AD866*$P866*SUMIF(Lists!$E$2:$E$133,'Quarterly Information'!$O866,Exchange_Value)+AD866*$R866*SUMIF(Lists!$E$2:$E$133,'Quarterly Information'!$Q866,Exchange_Value)+AD866*$T866*SUMIF(Lists!$E$2:$E$133,'Quarterly Information'!$S866,Exchange_Value))/1000,AD866*SUMIF(Lists!$E$2:$E$133,$I866,Exchange_Value)/1000),1)</f>
        <v>0</v>
      </c>
      <c r="CB866" s="151">
        <f>ROUND(IF($I866="Other HFC Blend",(AE866*$L866*SUMIF(Lists!$E$2:$E$133,'Quarterly Information'!$K866,Exchange_Value)+AE866*$N866*SUMIF(Lists!$E$2:$E$133,'Quarterly Information'!$M866,Exchange_Value)+AE866*$P866*SUMIF(Lists!$E$2:$E$133,'Quarterly Information'!$O866,Exchange_Value)+AE866*$R866*SUMIF(Lists!$E$2:$E$133,'Quarterly Information'!$Q866,Exchange_Value)+AE866*$T866*SUMIF(Lists!$E$2:$E$133,'Quarterly Information'!$S866,Exchange_Value))/1000,AE866*SUMIF(Lists!$E$2:$E$133,$I866,Exchange_Value)/1000),1)</f>
        <v>0</v>
      </c>
      <c r="CC866" s="151">
        <f>ROUND(IF($I866="Other HFC Blend",(AF866*$L866*SUMIF(Lists!$E$2:$E$133,'Quarterly Information'!$K866,Exchange_Value)+AF866*$N866*SUMIF(Lists!$E$2:$E$133,'Quarterly Information'!$M866,Exchange_Value)+AF866*$P866*SUMIF(Lists!$E$2:$E$133,'Quarterly Information'!$O866,Exchange_Value)+AF866*$R866*SUMIF(Lists!$E$2:$E$133,'Quarterly Information'!$Q866,Exchange_Value)+AF866*$T866*SUMIF(Lists!$E$2:$E$133,'Quarterly Information'!$S866,Exchange_Value))/1000,AF866*SUMIF(Lists!$E$2:$E$133,$I866,Exchange_Value)/1000),1)</f>
        <v>0</v>
      </c>
    </row>
    <row r="867" spans="1:81" ht="14.1">
      <c r="A867" s="18">
        <v>825</v>
      </c>
      <c r="B867" s="46" t="str">
        <f t="shared" si="480"/>
        <v/>
      </c>
      <c r="C867" s="72"/>
      <c r="D867" s="47"/>
      <c r="E867" s="81"/>
      <c r="F867" s="48"/>
      <c r="G867" s="49"/>
      <c r="H867" s="50"/>
      <c r="I867" s="48"/>
      <c r="J867" s="104"/>
      <c r="K867" s="109"/>
      <c r="L867" s="51"/>
      <c r="M867" s="48"/>
      <c r="N867" s="51"/>
      <c r="O867" s="48"/>
      <c r="P867" s="51"/>
      <c r="Q867" s="69"/>
      <c r="R867" s="51"/>
      <c r="S867" s="69"/>
      <c r="T867" s="110"/>
      <c r="U867" s="107"/>
      <c r="V867" s="48"/>
      <c r="W867" s="52"/>
      <c r="X867" s="48"/>
      <c r="Y867" s="116"/>
      <c r="Z867" s="133"/>
      <c r="AA867" s="131"/>
      <c r="AB867" s="76"/>
      <c r="AC867" s="76"/>
      <c r="AD867" s="76"/>
      <c r="AE867" s="76"/>
      <c r="AF867" s="76"/>
      <c r="AG867" s="145"/>
      <c r="AH867"/>
      <c r="AI867" s="148">
        <f t="shared" si="444"/>
        <v>0</v>
      </c>
      <c r="AJ867" s="148">
        <f t="shared" si="445"/>
        <v>0</v>
      </c>
      <c r="AK867" s="148">
        <f t="shared" si="446"/>
        <v>0</v>
      </c>
      <c r="AL867" s="148">
        <f t="shared" si="447"/>
        <v>0</v>
      </c>
      <c r="AM867" s="148">
        <f t="shared" si="448"/>
        <v>0</v>
      </c>
      <c r="AN867" s="148">
        <f t="shared" si="449"/>
        <v>0</v>
      </c>
      <c r="AO867" s="150"/>
      <c r="AP867" s="149" t="e">
        <f t="shared" si="450"/>
        <v>#DIV/0!</v>
      </c>
      <c r="AQ867" s="149" t="e">
        <f t="shared" si="451"/>
        <v>#DIV/0!</v>
      </c>
      <c r="AR867" s="149" t="e">
        <f t="shared" si="452"/>
        <v>#DIV/0!</v>
      </c>
      <c r="AS867" s="149" t="e">
        <f t="shared" si="453"/>
        <v>#DIV/0!</v>
      </c>
      <c r="AT867" s="149" t="e">
        <f t="shared" si="454"/>
        <v>#DIV/0!</v>
      </c>
      <c r="AU867" s="148">
        <f t="shared" si="455"/>
        <v>0</v>
      </c>
      <c r="AV867" s="149" t="e">
        <f t="shared" si="456"/>
        <v>#DIV/0!</v>
      </c>
      <c r="AW867" s="149" t="e">
        <f t="shared" si="457"/>
        <v>#DIV/0!</v>
      </c>
      <c r="AX867" s="149" t="e">
        <f t="shared" si="458"/>
        <v>#DIV/0!</v>
      </c>
      <c r="AY867" s="149" t="e">
        <f t="shared" si="459"/>
        <v>#DIV/0!</v>
      </c>
      <c r="AZ867" s="149" t="e">
        <f t="shared" si="460"/>
        <v>#DIV/0!</v>
      </c>
      <c r="BA867" s="148">
        <f t="shared" si="461"/>
        <v>0</v>
      </c>
      <c r="BB867" s="149" t="e">
        <f t="shared" si="462"/>
        <v>#DIV/0!</v>
      </c>
      <c r="BC867" s="149" t="e">
        <f t="shared" si="463"/>
        <v>#DIV/0!</v>
      </c>
      <c r="BD867" s="149" t="e">
        <f t="shared" si="464"/>
        <v>#DIV/0!</v>
      </c>
      <c r="BE867" s="149" t="e">
        <f t="shared" si="465"/>
        <v>#DIV/0!</v>
      </c>
      <c r="BF867" s="149" t="e">
        <f t="shared" si="466"/>
        <v>#DIV/0!</v>
      </c>
      <c r="BG867" s="148">
        <f t="shared" si="467"/>
        <v>0</v>
      </c>
      <c r="BH867" s="149" t="e">
        <f t="shared" si="468"/>
        <v>#DIV/0!</v>
      </c>
      <c r="BI867" s="149" t="e">
        <f t="shared" si="469"/>
        <v>#DIV/0!</v>
      </c>
      <c r="BJ867" s="149" t="e">
        <f t="shared" si="470"/>
        <v>#DIV/0!</v>
      </c>
      <c r="BK867" s="149" t="e">
        <f t="shared" si="471"/>
        <v>#DIV/0!</v>
      </c>
      <c r="BL867" s="149" t="e">
        <f t="shared" si="472"/>
        <v>#DIV/0!</v>
      </c>
      <c r="BM867" s="148">
        <f t="shared" si="473"/>
        <v>0</v>
      </c>
      <c r="BN867" s="149" t="e">
        <f t="shared" si="474"/>
        <v>#DIV/0!</v>
      </c>
      <c r="BO867" s="149" t="e">
        <f t="shared" si="475"/>
        <v>#DIV/0!</v>
      </c>
      <c r="BP867" s="149" t="e">
        <f t="shared" si="476"/>
        <v>#DIV/0!</v>
      </c>
      <c r="BQ867" s="149" t="e">
        <f t="shared" si="477"/>
        <v>#DIV/0!</v>
      </c>
      <c r="BR867" s="149" t="e">
        <f t="shared" si="478"/>
        <v>#DIV/0!</v>
      </c>
      <c r="BS867" s="148">
        <f t="shared" si="479"/>
        <v>0</v>
      </c>
      <c r="BT867" s="150"/>
      <c r="BU867" s="150" t="e">
        <f>VLOOKUP(I867,Lists!$D$2:$D$19,1,FALSE)</f>
        <v>#N/A</v>
      </c>
      <c r="BV867" s="150" t="e">
        <f>VLOOKUP($I867,Blends!$B$2:$B$115,1,FALSE)</f>
        <v>#N/A</v>
      </c>
      <c r="BW867" s="150"/>
      <c r="BX867" s="151">
        <f>ROUND(IF($I867="Other HFC Blend",(AA867*$L867*SUMIF(Lists!$E$2:$E$133,'Quarterly Information'!$K867,Exchange_Value)+AA867*$N867*SUMIF(Lists!$E$2:$E$133,'Quarterly Information'!$M867,Exchange_Value)+AA867*$P867*SUMIF(Lists!$E$2:$E$133,'Quarterly Information'!$O867,Exchange_Value)+AA867*$R867*SUMIF(Lists!$E$2:$E$133,'Quarterly Information'!$Q867,Exchange_Value)+AA867*$T867*SUMIF(Lists!$E$2:$E$133,'Quarterly Information'!$S867,Exchange_Value))/1000,AA867*SUMIF(Lists!$E$2:$E$133,$I867,Exchange_Value)/1000),1)</f>
        <v>0</v>
      </c>
      <c r="BY867" s="151">
        <f>ROUND(IF($I867="Other HFC Blend",(AB867*$L867*SUMIF(Lists!$E$2:$E$133,'Quarterly Information'!$K867,Exchange_Value)+AB867*$N867*SUMIF(Lists!$E$2:$E$133,'Quarterly Information'!$M867,Exchange_Value)+AB867*$P867*SUMIF(Lists!$E$2:$E$133,'Quarterly Information'!$O867,Exchange_Value)+AB867*$R867*SUMIF(Lists!$E$2:$E$133,'Quarterly Information'!$Q867,Exchange_Value)+AB867*$T867*SUMIF(Lists!$E$2:$E$133,'Quarterly Information'!$S867,Exchange_Value))/1000,AB867*SUMIF(Lists!$E$2:$E$133,$I867,Exchange_Value)/1000),1)</f>
        <v>0</v>
      </c>
      <c r="BZ867" s="151">
        <f>ROUND(IF($I867="Other HFC Blend",(AC867*$L867*SUMIF(Lists!$E$2:$E$133,'Quarterly Information'!$K867,Exchange_Value)+AC867*$N867*SUMIF(Lists!$E$2:$E$133,'Quarterly Information'!$M867,Exchange_Value)+AC867*$P867*SUMIF(Lists!$E$2:$E$133,'Quarterly Information'!$O867,Exchange_Value)+AC867*$R867*SUMIF(Lists!$E$2:$E$133,'Quarterly Information'!$Q867,Exchange_Value)+AC867*$T867*SUMIF(Lists!$E$2:$E$133,'Quarterly Information'!$S867,Exchange_Value))/1000,AC867*SUMIF(Lists!$E$2:$E$133,$I867,Exchange_Value)/1000),1)</f>
        <v>0</v>
      </c>
      <c r="CA867" s="151">
        <f>ROUND(IF($I867="Other HFC Blend",(AD867*$L867*SUMIF(Lists!$E$2:$E$133,'Quarterly Information'!$K867,Exchange_Value)+AD867*$N867*SUMIF(Lists!$E$2:$E$133,'Quarterly Information'!$M867,Exchange_Value)+AD867*$P867*SUMIF(Lists!$E$2:$E$133,'Quarterly Information'!$O867,Exchange_Value)+AD867*$R867*SUMIF(Lists!$E$2:$E$133,'Quarterly Information'!$Q867,Exchange_Value)+AD867*$T867*SUMIF(Lists!$E$2:$E$133,'Quarterly Information'!$S867,Exchange_Value))/1000,AD867*SUMIF(Lists!$E$2:$E$133,$I867,Exchange_Value)/1000),1)</f>
        <v>0</v>
      </c>
      <c r="CB867" s="151">
        <f>ROUND(IF($I867="Other HFC Blend",(AE867*$L867*SUMIF(Lists!$E$2:$E$133,'Quarterly Information'!$K867,Exchange_Value)+AE867*$N867*SUMIF(Lists!$E$2:$E$133,'Quarterly Information'!$M867,Exchange_Value)+AE867*$P867*SUMIF(Lists!$E$2:$E$133,'Quarterly Information'!$O867,Exchange_Value)+AE867*$R867*SUMIF(Lists!$E$2:$E$133,'Quarterly Information'!$Q867,Exchange_Value)+AE867*$T867*SUMIF(Lists!$E$2:$E$133,'Quarterly Information'!$S867,Exchange_Value))/1000,AE867*SUMIF(Lists!$E$2:$E$133,$I867,Exchange_Value)/1000),1)</f>
        <v>0</v>
      </c>
      <c r="CC867" s="151">
        <f>ROUND(IF($I867="Other HFC Blend",(AF867*$L867*SUMIF(Lists!$E$2:$E$133,'Quarterly Information'!$K867,Exchange_Value)+AF867*$N867*SUMIF(Lists!$E$2:$E$133,'Quarterly Information'!$M867,Exchange_Value)+AF867*$P867*SUMIF(Lists!$E$2:$E$133,'Quarterly Information'!$O867,Exchange_Value)+AF867*$R867*SUMIF(Lists!$E$2:$E$133,'Quarterly Information'!$Q867,Exchange_Value)+AF867*$T867*SUMIF(Lists!$E$2:$E$133,'Quarterly Information'!$S867,Exchange_Value))/1000,AF867*SUMIF(Lists!$E$2:$E$133,$I867,Exchange_Value)/1000),1)</f>
        <v>0</v>
      </c>
    </row>
    <row r="868" spans="1:81" ht="14.1">
      <c r="A868" s="18">
        <v>826</v>
      </c>
      <c r="B868" s="46" t="str">
        <f t="shared" si="480"/>
        <v/>
      </c>
      <c r="C868" s="72"/>
      <c r="D868" s="47"/>
      <c r="E868" s="81"/>
      <c r="F868" s="48"/>
      <c r="G868" s="49"/>
      <c r="H868" s="50"/>
      <c r="I868" s="48"/>
      <c r="J868" s="104"/>
      <c r="K868" s="109"/>
      <c r="L868" s="51"/>
      <c r="M868" s="48"/>
      <c r="N868" s="51"/>
      <c r="O868" s="48"/>
      <c r="P868" s="51"/>
      <c r="Q868" s="69"/>
      <c r="R868" s="51"/>
      <c r="S868" s="69"/>
      <c r="T868" s="110"/>
      <c r="U868" s="107"/>
      <c r="V868" s="48"/>
      <c r="W868" s="52"/>
      <c r="X868" s="48"/>
      <c r="Y868" s="116"/>
      <c r="Z868" s="133"/>
      <c r="AA868" s="131"/>
      <c r="AB868" s="76"/>
      <c r="AC868" s="76"/>
      <c r="AD868" s="76"/>
      <c r="AE868" s="76"/>
      <c r="AF868" s="76"/>
      <c r="AG868" s="145"/>
      <c r="AH868"/>
      <c r="AI868" s="148">
        <f t="shared" si="444"/>
        <v>0</v>
      </c>
      <c r="AJ868" s="148">
        <f t="shared" si="445"/>
        <v>0</v>
      </c>
      <c r="AK868" s="148">
        <f t="shared" si="446"/>
        <v>0</v>
      </c>
      <c r="AL868" s="148">
        <f t="shared" si="447"/>
        <v>0</v>
      </c>
      <c r="AM868" s="148">
        <f t="shared" si="448"/>
        <v>0</v>
      </c>
      <c r="AN868" s="148">
        <f t="shared" si="449"/>
        <v>0</v>
      </c>
      <c r="AO868" s="150"/>
      <c r="AP868" s="149" t="e">
        <f t="shared" si="450"/>
        <v>#DIV/0!</v>
      </c>
      <c r="AQ868" s="149" t="e">
        <f t="shared" si="451"/>
        <v>#DIV/0!</v>
      </c>
      <c r="AR868" s="149" t="e">
        <f t="shared" si="452"/>
        <v>#DIV/0!</v>
      </c>
      <c r="AS868" s="149" t="e">
        <f t="shared" si="453"/>
        <v>#DIV/0!</v>
      </c>
      <c r="AT868" s="149" t="e">
        <f t="shared" si="454"/>
        <v>#DIV/0!</v>
      </c>
      <c r="AU868" s="148">
        <f t="shared" si="455"/>
        <v>0</v>
      </c>
      <c r="AV868" s="149" t="e">
        <f t="shared" si="456"/>
        <v>#DIV/0!</v>
      </c>
      <c r="AW868" s="149" t="e">
        <f t="shared" si="457"/>
        <v>#DIV/0!</v>
      </c>
      <c r="AX868" s="149" t="e">
        <f t="shared" si="458"/>
        <v>#DIV/0!</v>
      </c>
      <c r="AY868" s="149" t="e">
        <f t="shared" si="459"/>
        <v>#DIV/0!</v>
      </c>
      <c r="AZ868" s="149" t="e">
        <f t="shared" si="460"/>
        <v>#DIV/0!</v>
      </c>
      <c r="BA868" s="148">
        <f t="shared" si="461"/>
        <v>0</v>
      </c>
      <c r="BB868" s="149" t="e">
        <f t="shared" si="462"/>
        <v>#DIV/0!</v>
      </c>
      <c r="BC868" s="149" t="e">
        <f t="shared" si="463"/>
        <v>#DIV/0!</v>
      </c>
      <c r="BD868" s="149" t="e">
        <f t="shared" si="464"/>
        <v>#DIV/0!</v>
      </c>
      <c r="BE868" s="149" t="e">
        <f t="shared" si="465"/>
        <v>#DIV/0!</v>
      </c>
      <c r="BF868" s="149" t="e">
        <f t="shared" si="466"/>
        <v>#DIV/0!</v>
      </c>
      <c r="BG868" s="148">
        <f t="shared" si="467"/>
        <v>0</v>
      </c>
      <c r="BH868" s="149" t="e">
        <f t="shared" si="468"/>
        <v>#DIV/0!</v>
      </c>
      <c r="BI868" s="149" t="e">
        <f t="shared" si="469"/>
        <v>#DIV/0!</v>
      </c>
      <c r="BJ868" s="149" t="e">
        <f t="shared" si="470"/>
        <v>#DIV/0!</v>
      </c>
      <c r="BK868" s="149" t="e">
        <f t="shared" si="471"/>
        <v>#DIV/0!</v>
      </c>
      <c r="BL868" s="149" t="e">
        <f t="shared" si="472"/>
        <v>#DIV/0!</v>
      </c>
      <c r="BM868" s="148">
        <f t="shared" si="473"/>
        <v>0</v>
      </c>
      <c r="BN868" s="149" t="e">
        <f t="shared" si="474"/>
        <v>#DIV/0!</v>
      </c>
      <c r="BO868" s="149" t="e">
        <f t="shared" si="475"/>
        <v>#DIV/0!</v>
      </c>
      <c r="BP868" s="149" t="e">
        <f t="shared" si="476"/>
        <v>#DIV/0!</v>
      </c>
      <c r="BQ868" s="149" t="e">
        <f t="shared" si="477"/>
        <v>#DIV/0!</v>
      </c>
      <c r="BR868" s="149" t="e">
        <f t="shared" si="478"/>
        <v>#DIV/0!</v>
      </c>
      <c r="BS868" s="148">
        <f t="shared" si="479"/>
        <v>0</v>
      </c>
      <c r="BT868" s="150"/>
      <c r="BU868" s="150" t="e">
        <f>VLOOKUP(I868,Lists!$D$2:$D$19,1,FALSE)</f>
        <v>#N/A</v>
      </c>
      <c r="BV868" s="150" t="e">
        <f>VLOOKUP($I868,Blends!$B$2:$B$115,1,FALSE)</f>
        <v>#N/A</v>
      </c>
      <c r="BW868" s="150"/>
      <c r="BX868" s="151">
        <f>ROUND(IF($I868="Other HFC Blend",(AA868*$L868*SUMIF(Lists!$E$2:$E$133,'Quarterly Information'!$K868,Exchange_Value)+AA868*$N868*SUMIF(Lists!$E$2:$E$133,'Quarterly Information'!$M868,Exchange_Value)+AA868*$P868*SUMIF(Lists!$E$2:$E$133,'Quarterly Information'!$O868,Exchange_Value)+AA868*$R868*SUMIF(Lists!$E$2:$E$133,'Quarterly Information'!$Q868,Exchange_Value)+AA868*$T868*SUMIF(Lists!$E$2:$E$133,'Quarterly Information'!$S868,Exchange_Value))/1000,AA868*SUMIF(Lists!$E$2:$E$133,$I868,Exchange_Value)/1000),1)</f>
        <v>0</v>
      </c>
      <c r="BY868" s="151">
        <f>ROUND(IF($I868="Other HFC Blend",(AB868*$L868*SUMIF(Lists!$E$2:$E$133,'Quarterly Information'!$K868,Exchange_Value)+AB868*$N868*SUMIF(Lists!$E$2:$E$133,'Quarterly Information'!$M868,Exchange_Value)+AB868*$P868*SUMIF(Lists!$E$2:$E$133,'Quarterly Information'!$O868,Exchange_Value)+AB868*$R868*SUMIF(Lists!$E$2:$E$133,'Quarterly Information'!$Q868,Exchange_Value)+AB868*$T868*SUMIF(Lists!$E$2:$E$133,'Quarterly Information'!$S868,Exchange_Value))/1000,AB868*SUMIF(Lists!$E$2:$E$133,$I868,Exchange_Value)/1000),1)</f>
        <v>0</v>
      </c>
      <c r="BZ868" s="151">
        <f>ROUND(IF($I868="Other HFC Blend",(AC868*$L868*SUMIF(Lists!$E$2:$E$133,'Quarterly Information'!$K868,Exchange_Value)+AC868*$N868*SUMIF(Lists!$E$2:$E$133,'Quarterly Information'!$M868,Exchange_Value)+AC868*$P868*SUMIF(Lists!$E$2:$E$133,'Quarterly Information'!$O868,Exchange_Value)+AC868*$R868*SUMIF(Lists!$E$2:$E$133,'Quarterly Information'!$Q868,Exchange_Value)+AC868*$T868*SUMIF(Lists!$E$2:$E$133,'Quarterly Information'!$S868,Exchange_Value))/1000,AC868*SUMIF(Lists!$E$2:$E$133,$I868,Exchange_Value)/1000),1)</f>
        <v>0</v>
      </c>
      <c r="CA868" s="151">
        <f>ROUND(IF($I868="Other HFC Blend",(AD868*$L868*SUMIF(Lists!$E$2:$E$133,'Quarterly Information'!$K868,Exchange_Value)+AD868*$N868*SUMIF(Lists!$E$2:$E$133,'Quarterly Information'!$M868,Exchange_Value)+AD868*$P868*SUMIF(Lists!$E$2:$E$133,'Quarterly Information'!$O868,Exchange_Value)+AD868*$R868*SUMIF(Lists!$E$2:$E$133,'Quarterly Information'!$Q868,Exchange_Value)+AD868*$T868*SUMIF(Lists!$E$2:$E$133,'Quarterly Information'!$S868,Exchange_Value))/1000,AD868*SUMIF(Lists!$E$2:$E$133,$I868,Exchange_Value)/1000),1)</f>
        <v>0</v>
      </c>
      <c r="CB868" s="151">
        <f>ROUND(IF($I868="Other HFC Blend",(AE868*$L868*SUMIF(Lists!$E$2:$E$133,'Quarterly Information'!$K868,Exchange_Value)+AE868*$N868*SUMIF(Lists!$E$2:$E$133,'Quarterly Information'!$M868,Exchange_Value)+AE868*$P868*SUMIF(Lists!$E$2:$E$133,'Quarterly Information'!$O868,Exchange_Value)+AE868*$R868*SUMIF(Lists!$E$2:$E$133,'Quarterly Information'!$Q868,Exchange_Value)+AE868*$T868*SUMIF(Lists!$E$2:$E$133,'Quarterly Information'!$S868,Exchange_Value))/1000,AE868*SUMIF(Lists!$E$2:$E$133,$I868,Exchange_Value)/1000),1)</f>
        <v>0</v>
      </c>
      <c r="CC868" s="151">
        <f>ROUND(IF($I868="Other HFC Blend",(AF868*$L868*SUMIF(Lists!$E$2:$E$133,'Quarterly Information'!$K868,Exchange_Value)+AF868*$N868*SUMIF(Lists!$E$2:$E$133,'Quarterly Information'!$M868,Exchange_Value)+AF868*$P868*SUMIF(Lists!$E$2:$E$133,'Quarterly Information'!$O868,Exchange_Value)+AF868*$R868*SUMIF(Lists!$E$2:$E$133,'Quarterly Information'!$Q868,Exchange_Value)+AF868*$T868*SUMIF(Lists!$E$2:$E$133,'Quarterly Information'!$S868,Exchange_Value))/1000,AF868*SUMIF(Lists!$E$2:$E$133,$I868,Exchange_Value)/1000),1)</f>
        <v>0</v>
      </c>
    </row>
    <row r="869" spans="1:81" ht="14.1">
      <c r="A869" s="18">
        <v>827</v>
      </c>
      <c r="B869" s="46" t="str">
        <f t="shared" si="480"/>
        <v/>
      </c>
      <c r="C869" s="72"/>
      <c r="D869" s="47"/>
      <c r="E869" s="81"/>
      <c r="F869" s="48"/>
      <c r="G869" s="49"/>
      <c r="H869" s="50"/>
      <c r="I869" s="48"/>
      <c r="J869" s="104"/>
      <c r="K869" s="109"/>
      <c r="L869" s="51"/>
      <c r="M869" s="48"/>
      <c r="N869" s="51"/>
      <c r="O869" s="48"/>
      <c r="P869" s="51"/>
      <c r="Q869" s="69"/>
      <c r="R869" s="51"/>
      <c r="S869" s="69"/>
      <c r="T869" s="110"/>
      <c r="U869" s="107"/>
      <c r="V869" s="48"/>
      <c r="W869" s="52"/>
      <c r="X869" s="48"/>
      <c r="Y869" s="116"/>
      <c r="Z869" s="133"/>
      <c r="AA869" s="131"/>
      <c r="AB869" s="76"/>
      <c r="AC869" s="76"/>
      <c r="AD869" s="76"/>
      <c r="AE869" s="76"/>
      <c r="AF869" s="76"/>
      <c r="AG869" s="145"/>
      <c r="AH869"/>
      <c r="AI869" s="148">
        <f t="shared" si="444"/>
        <v>0</v>
      </c>
      <c r="AJ869" s="148">
        <f t="shared" si="445"/>
        <v>0</v>
      </c>
      <c r="AK869" s="148">
        <f t="shared" si="446"/>
        <v>0</v>
      </c>
      <c r="AL869" s="148">
        <f t="shared" si="447"/>
        <v>0</v>
      </c>
      <c r="AM869" s="148">
        <f t="shared" si="448"/>
        <v>0</v>
      </c>
      <c r="AN869" s="148">
        <f t="shared" si="449"/>
        <v>0</v>
      </c>
      <c r="AO869" s="150"/>
      <c r="AP869" s="149" t="e">
        <f t="shared" si="450"/>
        <v>#DIV/0!</v>
      </c>
      <c r="AQ869" s="149" t="e">
        <f t="shared" si="451"/>
        <v>#DIV/0!</v>
      </c>
      <c r="AR869" s="149" t="e">
        <f t="shared" si="452"/>
        <v>#DIV/0!</v>
      </c>
      <c r="AS869" s="149" t="e">
        <f t="shared" si="453"/>
        <v>#DIV/0!</v>
      </c>
      <c r="AT869" s="149" t="e">
        <f t="shared" si="454"/>
        <v>#DIV/0!</v>
      </c>
      <c r="AU869" s="148">
        <f t="shared" si="455"/>
        <v>0</v>
      </c>
      <c r="AV869" s="149" t="e">
        <f t="shared" si="456"/>
        <v>#DIV/0!</v>
      </c>
      <c r="AW869" s="149" t="e">
        <f t="shared" si="457"/>
        <v>#DIV/0!</v>
      </c>
      <c r="AX869" s="149" t="e">
        <f t="shared" si="458"/>
        <v>#DIV/0!</v>
      </c>
      <c r="AY869" s="149" t="e">
        <f t="shared" si="459"/>
        <v>#DIV/0!</v>
      </c>
      <c r="AZ869" s="149" t="e">
        <f t="shared" si="460"/>
        <v>#DIV/0!</v>
      </c>
      <c r="BA869" s="148">
        <f t="shared" si="461"/>
        <v>0</v>
      </c>
      <c r="BB869" s="149" t="e">
        <f t="shared" si="462"/>
        <v>#DIV/0!</v>
      </c>
      <c r="BC869" s="149" t="e">
        <f t="shared" si="463"/>
        <v>#DIV/0!</v>
      </c>
      <c r="BD869" s="149" t="e">
        <f t="shared" si="464"/>
        <v>#DIV/0!</v>
      </c>
      <c r="BE869" s="149" t="e">
        <f t="shared" si="465"/>
        <v>#DIV/0!</v>
      </c>
      <c r="BF869" s="149" t="e">
        <f t="shared" si="466"/>
        <v>#DIV/0!</v>
      </c>
      <c r="BG869" s="148">
        <f t="shared" si="467"/>
        <v>0</v>
      </c>
      <c r="BH869" s="149" t="e">
        <f t="shared" si="468"/>
        <v>#DIV/0!</v>
      </c>
      <c r="BI869" s="149" t="e">
        <f t="shared" si="469"/>
        <v>#DIV/0!</v>
      </c>
      <c r="BJ869" s="149" t="e">
        <f t="shared" si="470"/>
        <v>#DIV/0!</v>
      </c>
      <c r="BK869" s="149" t="e">
        <f t="shared" si="471"/>
        <v>#DIV/0!</v>
      </c>
      <c r="BL869" s="149" t="e">
        <f t="shared" si="472"/>
        <v>#DIV/0!</v>
      </c>
      <c r="BM869" s="148">
        <f t="shared" si="473"/>
        <v>0</v>
      </c>
      <c r="BN869" s="149" t="e">
        <f t="shared" si="474"/>
        <v>#DIV/0!</v>
      </c>
      <c r="BO869" s="149" t="e">
        <f t="shared" si="475"/>
        <v>#DIV/0!</v>
      </c>
      <c r="BP869" s="149" t="e">
        <f t="shared" si="476"/>
        <v>#DIV/0!</v>
      </c>
      <c r="BQ869" s="149" t="e">
        <f t="shared" si="477"/>
        <v>#DIV/0!</v>
      </c>
      <c r="BR869" s="149" t="e">
        <f t="shared" si="478"/>
        <v>#DIV/0!</v>
      </c>
      <c r="BS869" s="148">
        <f t="shared" si="479"/>
        <v>0</v>
      </c>
      <c r="BT869" s="150"/>
      <c r="BU869" s="150" t="e">
        <f>VLOOKUP(I869,Lists!$D$2:$D$19,1,FALSE)</f>
        <v>#N/A</v>
      </c>
      <c r="BV869" s="150" t="e">
        <f>VLOOKUP($I869,Blends!$B$2:$B$115,1,FALSE)</f>
        <v>#N/A</v>
      </c>
      <c r="BW869" s="150"/>
      <c r="BX869" s="151">
        <f>ROUND(IF($I869="Other HFC Blend",(AA869*$L869*SUMIF(Lists!$E$2:$E$133,'Quarterly Information'!$K869,Exchange_Value)+AA869*$N869*SUMIF(Lists!$E$2:$E$133,'Quarterly Information'!$M869,Exchange_Value)+AA869*$P869*SUMIF(Lists!$E$2:$E$133,'Quarterly Information'!$O869,Exchange_Value)+AA869*$R869*SUMIF(Lists!$E$2:$E$133,'Quarterly Information'!$Q869,Exchange_Value)+AA869*$T869*SUMIF(Lists!$E$2:$E$133,'Quarterly Information'!$S869,Exchange_Value))/1000,AA869*SUMIF(Lists!$E$2:$E$133,$I869,Exchange_Value)/1000),1)</f>
        <v>0</v>
      </c>
      <c r="BY869" s="151">
        <f>ROUND(IF($I869="Other HFC Blend",(AB869*$L869*SUMIF(Lists!$E$2:$E$133,'Quarterly Information'!$K869,Exchange_Value)+AB869*$N869*SUMIF(Lists!$E$2:$E$133,'Quarterly Information'!$M869,Exchange_Value)+AB869*$P869*SUMIF(Lists!$E$2:$E$133,'Quarterly Information'!$O869,Exchange_Value)+AB869*$R869*SUMIF(Lists!$E$2:$E$133,'Quarterly Information'!$Q869,Exchange_Value)+AB869*$T869*SUMIF(Lists!$E$2:$E$133,'Quarterly Information'!$S869,Exchange_Value))/1000,AB869*SUMIF(Lists!$E$2:$E$133,$I869,Exchange_Value)/1000),1)</f>
        <v>0</v>
      </c>
      <c r="BZ869" s="151">
        <f>ROUND(IF($I869="Other HFC Blend",(AC869*$L869*SUMIF(Lists!$E$2:$E$133,'Quarterly Information'!$K869,Exchange_Value)+AC869*$N869*SUMIF(Lists!$E$2:$E$133,'Quarterly Information'!$M869,Exchange_Value)+AC869*$P869*SUMIF(Lists!$E$2:$E$133,'Quarterly Information'!$O869,Exchange_Value)+AC869*$R869*SUMIF(Lists!$E$2:$E$133,'Quarterly Information'!$Q869,Exchange_Value)+AC869*$T869*SUMIF(Lists!$E$2:$E$133,'Quarterly Information'!$S869,Exchange_Value))/1000,AC869*SUMIF(Lists!$E$2:$E$133,$I869,Exchange_Value)/1000),1)</f>
        <v>0</v>
      </c>
      <c r="CA869" s="151">
        <f>ROUND(IF($I869="Other HFC Blend",(AD869*$L869*SUMIF(Lists!$E$2:$E$133,'Quarterly Information'!$K869,Exchange_Value)+AD869*$N869*SUMIF(Lists!$E$2:$E$133,'Quarterly Information'!$M869,Exchange_Value)+AD869*$P869*SUMIF(Lists!$E$2:$E$133,'Quarterly Information'!$O869,Exchange_Value)+AD869*$R869*SUMIF(Lists!$E$2:$E$133,'Quarterly Information'!$Q869,Exchange_Value)+AD869*$T869*SUMIF(Lists!$E$2:$E$133,'Quarterly Information'!$S869,Exchange_Value))/1000,AD869*SUMIF(Lists!$E$2:$E$133,$I869,Exchange_Value)/1000),1)</f>
        <v>0</v>
      </c>
      <c r="CB869" s="151">
        <f>ROUND(IF($I869="Other HFC Blend",(AE869*$L869*SUMIF(Lists!$E$2:$E$133,'Quarterly Information'!$K869,Exchange_Value)+AE869*$N869*SUMIF(Lists!$E$2:$E$133,'Quarterly Information'!$M869,Exchange_Value)+AE869*$P869*SUMIF(Lists!$E$2:$E$133,'Quarterly Information'!$O869,Exchange_Value)+AE869*$R869*SUMIF(Lists!$E$2:$E$133,'Quarterly Information'!$Q869,Exchange_Value)+AE869*$T869*SUMIF(Lists!$E$2:$E$133,'Quarterly Information'!$S869,Exchange_Value))/1000,AE869*SUMIF(Lists!$E$2:$E$133,$I869,Exchange_Value)/1000),1)</f>
        <v>0</v>
      </c>
      <c r="CC869" s="151">
        <f>ROUND(IF($I869="Other HFC Blend",(AF869*$L869*SUMIF(Lists!$E$2:$E$133,'Quarterly Information'!$K869,Exchange_Value)+AF869*$N869*SUMIF(Lists!$E$2:$E$133,'Quarterly Information'!$M869,Exchange_Value)+AF869*$P869*SUMIF(Lists!$E$2:$E$133,'Quarterly Information'!$O869,Exchange_Value)+AF869*$R869*SUMIF(Lists!$E$2:$E$133,'Quarterly Information'!$Q869,Exchange_Value)+AF869*$T869*SUMIF(Lists!$E$2:$E$133,'Quarterly Information'!$S869,Exchange_Value))/1000,AF869*SUMIF(Lists!$E$2:$E$133,$I869,Exchange_Value)/1000),1)</f>
        <v>0</v>
      </c>
    </row>
    <row r="870" spans="1:81" ht="14.1">
      <c r="A870" s="18">
        <v>828</v>
      </c>
      <c r="B870" s="46" t="str">
        <f t="shared" si="480"/>
        <v/>
      </c>
      <c r="C870" s="72"/>
      <c r="D870" s="47"/>
      <c r="E870" s="81"/>
      <c r="F870" s="48"/>
      <c r="G870" s="49"/>
      <c r="H870" s="50"/>
      <c r="I870" s="48"/>
      <c r="J870" s="104"/>
      <c r="K870" s="109"/>
      <c r="L870" s="51"/>
      <c r="M870" s="48"/>
      <c r="N870" s="51"/>
      <c r="O870" s="48"/>
      <c r="P870" s="51"/>
      <c r="Q870" s="69"/>
      <c r="R870" s="51"/>
      <c r="S870" s="69"/>
      <c r="T870" s="110"/>
      <c r="U870" s="107"/>
      <c r="V870" s="48"/>
      <c r="W870" s="52"/>
      <c r="X870" s="48"/>
      <c r="Y870" s="116"/>
      <c r="Z870" s="133"/>
      <c r="AA870" s="131"/>
      <c r="AB870" s="76"/>
      <c r="AC870" s="76"/>
      <c r="AD870" s="76"/>
      <c r="AE870" s="76"/>
      <c r="AF870" s="76"/>
      <c r="AG870" s="145"/>
      <c r="AH870"/>
      <c r="AI870" s="148">
        <f t="shared" si="444"/>
        <v>0</v>
      </c>
      <c r="AJ870" s="148">
        <f t="shared" si="445"/>
        <v>0</v>
      </c>
      <c r="AK870" s="148">
        <f t="shared" si="446"/>
        <v>0</v>
      </c>
      <c r="AL870" s="148">
        <f t="shared" si="447"/>
        <v>0</v>
      </c>
      <c r="AM870" s="148">
        <f t="shared" si="448"/>
        <v>0</v>
      </c>
      <c r="AN870" s="148">
        <f t="shared" si="449"/>
        <v>0</v>
      </c>
      <c r="AO870" s="150"/>
      <c r="AP870" s="149" t="e">
        <f t="shared" si="450"/>
        <v>#DIV/0!</v>
      </c>
      <c r="AQ870" s="149" t="e">
        <f t="shared" si="451"/>
        <v>#DIV/0!</v>
      </c>
      <c r="AR870" s="149" t="e">
        <f t="shared" si="452"/>
        <v>#DIV/0!</v>
      </c>
      <c r="AS870" s="149" t="e">
        <f t="shared" si="453"/>
        <v>#DIV/0!</v>
      </c>
      <c r="AT870" s="149" t="e">
        <f t="shared" si="454"/>
        <v>#DIV/0!</v>
      </c>
      <c r="AU870" s="148">
        <f t="shared" si="455"/>
        <v>0</v>
      </c>
      <c r="AV870" s="149" t="e">
        <f t="shared" si="456"/>
        <v>#DIV/0!</v>
      </c>
      <c r="AW870" s="149" t="e">
        <f t="shared" si="457"/>
        <v>#DIV/0!</v>
      </c>
      <c r="AX870" s="149" t="e">
        <f t="shared" si="458"/>
        <v>#DIV/0!</v>
      </c>
      <c r="AY870" s="149" t="e">
        <f t="shared" si="459"/>
        <v>#DIV/0!</v>
      </c>
      <c r="AZ870" s="149" t="e">
        <f t="shared" si="460"/>
        <v>#DIV/0!</v>
      </c>
      <c r="BA870" s="148">
        <f t="shared" si="461"/>
        <v>0</v>
      </c>
      <c r="BB870" s="149" t="e">
        <f t="shared" si="462"/>
        <v>#DIV/0!</v>
      </c>
      <c r="BC870" s="149" t="e">
        <f t="shared" si="463"/>
        <v>#DIV/0!</v>
      </c>
      <c r="BD870" s="149" t="e">
        <f t="shared" si="464"/>
        <v>#DIV/0!</v>
      </c>
      <c r="BE870" s="149" t="e">
        <f t="shared" si="465"/>
        <v>#DIV/0!</v>
      </c>
      <c r="BF870" s="149" t="e">
        <f t="shared" si="466"/>
        <v>#DIV/0!</v>
      </c>
      <c r="BG870" s="148">
        <f t="shared" si="467"/>
        <v>0</v>
      </c>
      <c r="BH870" s="149" t="e">
        <f t="shared" si="468"/>
        <v>#DIV/0!</v>
      </c>
      <c r="BI870" s="149" t="e">
        <f t="shared" si="469"/>
        <v>#DIV/0!</v>
      </c>
      <c r="BJ870" s="149" t="e">
        <f t="shared" si="470"/>
        <v>#DIV/0!</v>
      </c>
      <c r="BK870" s="149" t="e">
        <f t="shared" si="471"/>
        <v>#DIV/0!</v>
      </c>
      <c r="BL870" s="149" t="e">
        <f t="shared" si="472"/>
        <v>#DIV/0!</v>
      </c>
      <c r="BM870" s="148">
        <f t="shared" si="473"/>
        <v>0</v>
      </c>
      <c r="BN870" s="149" t="e">
        <f t="shared" si="474"/>
        <v>#DIV/0!</v>
      </c>
      <c r="BO870" s="149" t="e">
        <f t="shared" si="475"/>
        <v>#DIV/0!</v>
      </c>
      <c r="BP870" s="149" t="e">
        <f t="shared" si="476"/>
        <v>#DIV/0!</v>
      </c>
      <c r="BQ870" s="149" t="e">
        <f t="shared" si="477"/>
        <v>#DIV/0!</v>
      </c>
      <c r="BR870" s="149" t="e">
        <f t="shared" si="478"/>
        <v>#DIV/0!</v>
      </c>
      <c r="BS870" s="148">
        <f t="shared" si="479"/>
        <v>0</v>
      </c>
      <c r="BT870" s="150"/>
      <c r="BU870" s="150" t="e">
        <f>VLOOKUP(I870,Lists!$D$2:$D$19,1,FALSE)</f>
        <v>#N/A</v>
      </c>
      <c r="BV870" s="150" t="e">
        <f>VLOOKUP($I870,Blends!$B$2:$B$115,1,FALSE)</f>
        <v>#N/A</v>
      </c>
      <c r="BW870" s="150"/>
      <c r="BX870" s="151">
        <f>ROUND(IF($I870="Other HFC Blend",(AA870*$L870*SUMIF(Lists!$E$2:$E$133,'Quarterly Information'!$K870,Exchange_Value)+AA870*$N870*SUMIF(Lists!$E$2:$E$133,'Quarterly Information'!$M870,Exchange_Value)+AA870*$P870*SUMIF(Lists!$E$2:$E$133,'Quarterly Information'!$O870,Exchange_Value)+AA870*$R870*SUMIF(Lists!$E$2:$E$133,'Quarterly Information'!$Q870,Exchange_Value)+AA870*$T870*SUMIF(Lists!$E$2:$E$133,'Quarterly Information'!$S870,Exchange_Value))/1000,AA870*SUMIF(Lists!$E$2:$E$133,$I870,Exchange_Value)/1000),1)</f>
        <v>0</v>
      </c>
      <c r="BY870" s="151">
        <f>ROUND(IF($I870="Other HFC Blend",(AB870*$L870*SUMIF(Lists!$E$2:$E$133,'Quarterly Information'!$K870,Exchange_Value)+AB870*$N870*SUMIF(Lists!$E$2:$E$133,'Quarterly Information'!$M870,Exchange_Value)+AB870*$P870*SUMIF(Lists!$E$2:$E$133,'Quarterly Information'!$O870,Exchange_Value)+AB870*$R870*SUMIF(Lists!$E$2:$E$133,'Quarterly Information'!$Q870,Exchange_Value)+AB870*$T870*SUMIF(Lists!$E$2:$E$133,'Quarterly Information'!$S870,Exchange_Value))/1000,AB870*SUMIF(Lists!$E$2:$E$133,$I870,Exchange_Value)/1000),1)</f>
        <v>0</v>
      </c>
      <c r="BZ870" s="151">
        <f>ROUND(IF($I870="Other HFC Blend",(AC870*$L870*SUMIF(Lists!$E$2:$E$133,'Quarterly Information'!$K870,Exchange_Value)+AC870*$N870*SUMIF(Lists!$E$2:$E$133,'Quarterly Information'!$M870,Exchange_Value)+AC870*$P870*SUMIF(Lists!$E$2:$E$133,'Quarterly Information'!$O870,Exchange_Value)+AC870*$R870*SUMIF(Lists!$E$2:$E$133,'Quarterly Information'!$Q870,Exchange_Value)+AC870*$T870*SUMIF(Lists!$E$2:$E$133,'Quarterly Information'!$S870,Exchange_Value))/1000,AC870*SUMIF(Lists!$E$2:$E$133,$I870,Exchange_Value)/1000),1)</f>
        <v>0</v>
      </c>
      <c r="CA870" s="151">
        <f>ROUND(IF($I870="Other HFC Blend",(AD870*$L870*SUMIF(Lists!$E$2:$E$133,'Quarterly Information'!$K870,Exchange_Value)+AD870*$N870*SUMIF(Lists!$E$2:$E$133,'Quarterly Information'!$M870,Exchange_Value)+AD870*$P870*SUMIF(Lists!$E$2:$E$133,'Quarterly Information'!$O870,Exchange_Value)+AD870*$R870*SUMIF(Lists!$E$2:$E$133,'Quarterly Information'!$Q870,Exchange_Value)+AD870*$T870*SUMIF(Lists!$E$2:$E$133,'Quarterly Information'!$S870,Exchange_Value))/1000,AD870*SUMIF(Lists!$E$2:$E$133,$I870,Exchange_Value)/1000),1)</f>
        <v>0</v>
      </c>
      <c r="CB870" s="151">
        <f>ROUND(IF($I870="Other HFC Blend",(AE870*$L870*SUMIF(Lists!$E$2:$E$133,'Quarterly Information'!$K870,Exchange_Value)+AE870*$N870*SUMIF(Lists!$E$2:$E$133,'Quarterly Information'!$M870,Exchange_Value)+AE870*$P870*SUMIF(Lists!$E$2:$E$133,'Quarterly Information'!$O870,Exchange_Value)+AE870*$R870*SUMIF(Lists!$E$2:$E$133,'Quarterly Information'!$Q870,Exchange_Value)+AE870*$T870*SUMIF(Lists!$E$2:$E$133,'Quarterly Information'!$S870,Exchange_Value))/1000,AE870*SUMIF(Lists!$E$2:$E$133,$I870,Exchange_Value)/1000),1)</f>
        <v>0</v>
      </c>
      <c r="CC870" s="151">
        <f>ROUND(IF($I870="Other HFC Blend",(AF870*$L870*SUMIF(Lists!$E$2:$E$133,'Quarterly Information'!$K870,Exchange_Value)+AF870*$N870*SUMIF(Lists!$E$2:$E$133,'Quarterly Information'!$M870,Exchange_Value)+AF870*$P870*SUMIF(Lists!$E$2:$E$133,'Quarterly Information'!$O870,Exchange_Value)+AF870*$R870*SUMIF(Lists!$E$2:$E$133,'Quarterly Information'!$Q870,Exchange_Value)+AF870*$T870*SUMIF(Lists!$E$2:$E$133,'Quarterly Information'!$S870,Exchange_Value))/1000,AF870*SUMIF(Lists!$E$2:$E$133,$I870,Exchange_Value)/1000),1)</f>
        <v>0</v>
      </c>
    </row>
    <row r="871" spans="1:81" ht="14.1">
      <c r="A871" s="18">
        <v>829</v>
      </c>
      <c r="B871" s="46" t="str">
        <f t="shared" si="480"/>
        <v/>
      </c>
      <c r="C871" s="72"/>
      <c r="D871" s="47"/>
      <c r="E871" s="81"/>
      <c r="F871" s="48"/>
      <c r="G871" s="49"/>
      <c r="H871" s="50"/>
      <c r="I871" s="48"/>
      <c r="J871" s="104"/>
      <c r="K871" s="109"/>
      <c r="L871" s="51"/>
      <c r="M871" s="48"/>
      <c r="N871" s="51"/>
      <c r="O871" s="48"/>
      <c r="P871" s="51"/>
      <c r="Q871" s="69"/>
      <c r="R871" s="51"/>
      <c r="S871" s="69"/>
      <c r="T871" s="110"/>
      <c r="U871" s="107"/>
      <c r="V871" s="48"/>
      <c r="W871" s="52"/>
      <c r="X871" s="48"/>
      <c r="Y871" s="116"/>
      <c r="Z871" s="133"/>
      <c r="AA871" s="131"/>
      <c r="AB871" s="76"/>
      <c r="AC871" s="76"/>
      <c r="AD871" s="76"/>
      <c r="AE871" s="76"/>
      <c r="AF871" s="76"/>
      <c r="AG871" s="145"/>
      <c r="AH871"/>
      <c r="AI871" s="148">
        <f t="shared" si="444"/>
        <v>0</v>
      </c>
      <c r="AJ871" s="148">
        <f t="shared" si="445"/>
        <v>0</v>
      </c>
      <c r="AK871" s="148">
        <f t="shared" si="446"/>
        <v>0</v>
      </c>
      <c r="AL871" s="148">
        <f t="shared" si="447"/>
        <v>0</v>
      </c>
      <c r="AM871" s="148">
        <f t="shared" si="448"/>
        <v>0</v>
      </c>
      <c r="AN871" s="148">
        <f t="shared" si="449"/>
        <v>0</v>
      </c>
      <c r="AO871" s="150"/>
      <c r="AP871" s="149" t="e">
        <f t="shared" si="450"/>
        <v>#DIV/0!</v>
      </c>
      <c r="AQ871" s="149" t="e">
        <f t="shared" si="451"/>
        <v>#DIV/0!</v>
      </c>
      <c r="AR871" s="149" t="e">
        <f t="shared" si="452"/>
        <v>#DIV/0!</v>
      </c>
      <c r="AS871" s="149" t="e">
        <f t="shared" si="453"/>
        <v>#DIV/0!</v>
      </c>
      <c r="AT871" s="149" t="e">
        <f t="shared" si="454"/>
        <v>#DIV/0!</v>
      </c>
      <c r="AU871" s="148">
        <f t="shared" si="455"/>
        <v>0</v>
      </c>
      <c r="AV871" s="149" t="e">
        <f t="shared" si="456"/>
        <v>#DIV/0!</v>
      </c>
      <c r="AW871" s="149" t="e">
        <f t="shared" si="457"/>
        <v>#DIV/0!</v>
      </c>
      <c r="AX871" s="149" t="e">
        <f t="shared" si="458"/>
        <v>#DIV/0!</v>
      </c>
      <c r="AY871" s="149" t="e">
        <f t="shared" si="459"/>
        <v>#DIV/0!</v>
      </c>
      <c r="AZ871" s="149" t="e">
        <f t="shared" si="460"/>
        <v>#DIV/0!</v>
      </c>
      <c r="BA871" s="148">
        <f t="shared" si="461"/>
        <v>0</v>
      </c>
      <c r="BB871" s="149" t="e">
        <f t="shared" si="462"/>
        <v>#DIV/0!</v>
      </c>
      <c r="BC871" s="149" t="e">
        <f t="shared" si="463"/>
        <v>#DIV/0!</v>
      </c>
      <c r="BD871" s="149" t="e">
        <f t="shared" si="464"/>
        <v>#DIV/0!</v>
      </c>
      <c r="BE871" s="149" t="e">
        <f t="shared" si="465"/>
        <v>#DIV/0!</v>
      </c>
      <c r="BF871" s="149" t="e">
        <f t="shared" si="466"/>
        <v>#DIV/0!</v>
      </c>
      <c r="BG871" s="148">
        <f t="shared" si="467"/>
        <v>0</v>
      </c>
      <c r="BH871" s="149" t="e">
        <f t="shared" si="468"/>
        <v>#DIV/0!</v>
      </c>
      <c r="BI871" s="149" t="e">
        <f t="shared" si="469"/>
        <v>#DIV/0!</v>
      </c>
      <c r="BJ871" s="149" t="e">
        <f t="shared" si="470"/>
        <v>#DIV/0!</v>
      </c>
      <c r="BK871" s="149" t="e">
        <f t="shared" si="471"/>
        <v>#DIV/0!</v>
      </c>
      <c r="BL871" s="149" t="e">
        <f t="shared" si="472"/>
        <v>#DIV/0!</v>
      </c>
      <c r="BM871" s="148">
        <f t="shared" si="473"/>
        <v>0</v>
      </c>
      <c r="BN871" s="149" t="e">
        <f t="shared" si="474"/>
        <v>#DIV/0!</v>
      </c>
      <c r="BO871" s="149" t="e">
        <f t="shared" si="475"/>
        <v>#DIV/0!</v>
      </c>
      <c r="BP871" s="149" t="e">
        <f t="shared" si="476"/>
        <v>#DIV/0!</v>
      </c>
      <c r="BQ871" s="149" t="e">
        <f t="shared" si="477"/>
        <v>#DIV/0!</v>
      </c>
      <c r="BR871" s="149" t="e">
        <f t="shared" si="478"/>
        <v>#DIV/0!</v>
      </c>
      <c r="BS871" s="148">
        <f t="shared" si="479"/>
        <v>0</v>
      </c>
      <c r="BT871" s="150"/>
      <c r="BU871" s="150" t="e">
        <f>VLOOKUP(I871,Lists!$D$2:$D$19,1,FALSE)</f>
        <v>#N/A</v>
      </c>
      <c r="BV871" s="150" t="e">
        <f>VLOOKUP($I871,Blends!$B$2:$B$115,1,FALSE)</f>
        <v>#N/A</v>
      </c>
      <c r="BW871" s="150"/>
      <c r="BX871" s="151">
        <f>ROUND(IF($I871="Other HFC Blend",(AA871*$L871*SUMIF(Lists!$E$2:$E$133,'Quarterly Information'!$K871,Exchange_Value)+AA871*$N871*SUMIF(Lists!$E$2:$E$133,'Quarterly Information'!$M871,Exchange_Value)+AA871*$P871*SUMIF(Lists!$E$2:$E$133,'Quarterly Information'!$O871,Exchange_Value)+AA871*$R871*SUMIF(Lists!$E$2:$E$133,'Quarterly Information'!$Q871,Exchange_Value)+AA871*$T871*SUMIF(Lists!$E$2:$E$133,'Quarterly Information'!$S871,Exchange_Value))/1000,AA871*SUMIF(Lists!$E$2:$E$133,$I871,Exchange_Value)/1000),1)</f>
        <v>0</v>
      </c>
      <c r="BY871" s="151">
        <f>ROUND(IF($I871="Other HFC Blend",(AB871*$L871*SUMIF(Lists!$E$2:$E$133,'Quarterly Information'!$K871,Exchange_Value)+AB871*$N871*SUMIF(Lists!$E$2:$E$133,'Quarterly Information'!$M871,Exchange_Value)+AB871*$P871*SUMIF(Lists!$E$2:$E$133,'Quarterly Information'!$O871,Exchange_Value)+AB871*$R871*SUMIF(Lists!$E$2:$E$133,'Quarterly Information'!$Q871,Exchange_Value)+AB871*$T871*SUMIF(Lists!$E$2:$E$133,'Quarterly Information'!$S871,Exchange_Value))/1000,AB871*SUMIF(Lists!$E$2:$E$133,$I871,Exchange_Value)/1000),1)</f>
        <v>0</v>
      </c>
      <c r="BZ871" s="151">
        <f>ROUND(IF($I871="Other HFC Blend",(AC871*$L871*SUMIF(Lists!$E$2:$E$133,'Quarterly Information'!$K871,Exchange_Value)+AC871*$N871*SUMIF(Lists!$E$2:$E$133,'Quarterly Information'!$M871,Exchange_Value)+AC871*$P871*SUMIF(Lists!$E$2:$E$133,'Quarterly Information'!$O871,Exchange_Value)+AC871*$R871*SUMIF(Lists!$E$2:$E$133,'Quarterly Information'!$Q871,Exchange_Value)+AC871*$T871*SUMIF(Lists!$E$2:$E$133,'Quarterly Information'!$S871,Exchange_Value))/1000,AC871*SUMIF(Lists!$E$2:$E$133,$I871,Exchange_Value)/1000),1)</f>
        <v>0</v>
      </c>
      <c r="CA871" s="151">
        <f>ROUND(IF($I871="Other HFC Blend",(AD871*$L871*SUMIF(Lists!$E$2:$E$133,'Quarterly Information'!$K871,Exchange_Value)+AD871*$N871*SUMIF(Lists!$E$2:$E$133,'Quarterly Information'!$M871,Exchange_Value)+AD871*$P871*SUMIF(Lists!$E$2:$E$133,'Quarterly Information'!$O871,Exchange_Value)+AD871*$R871*SUMIF(Lists!$E$2:$E$133,'Quarterly Information'!$Q871,Exchange_Value)+AD871*$T871*SUMIF(Lists!$E$2:$E$133,'Quarterly Information'!$S871,Exchange_Value))/1000,AD871*SUMIF(Lists!$E$2:$E$133,$I871,Exchange_Value)/1000),1)</f>
        <v>0</v>
      </c>
      <c r="CB871" s="151">
        <f>ROUND(IF($I871="Other HFC Blend",(AE871*$L871*SUMIF(Lists!$E$2:$E$133,'Quarterly Information'!$K871,Exchange_Value)+AE871*$N871*SUMIF(Lists!$E$2:$E$133,'Quarterly Information'!$M871,Exchange_Value)+AE871*$P871*SUMIF(Lists!$E$2:$E$133,'Quarterly Information'!$O871,Exchange_Value)+AE871*$R871*SUMIF(Lists!$E$2:$E$133,'Quarterly Information'!$Q871,Exchange_Value)+AE871*$T871*SUMIF(Lists!$E$2:$E$133,'Quarterly Information'!$S871,Exchange_Value))/1000,AE871*SUMIF(Lists!$E$2:$E$133,$I871,Exchange_Value)/1000),1)</f>
        <v>0</v>
      </c>
      <c r="CC871" s="151">
        <f>ROUND(IF($I871="Other HFC Blend",(AF871*$L871*SUMIF(Lists!$E$2:$E$133,'Quarterly Information'!$K871,Exchange_Value)+AF871*$N871*SUMIF(Lists!$E$2:$E$133,'Quarterly Information'!$M871,Exchange_Value)+AF871*$P871*SUMIF(Lists!$E$2:$E$133,'Quarterly Information'!$O871,Exchange_Value)+AF871*$R871*SUMIF(Lists!$E$2:$E$133,'Quarterly Information'!$Q871,Exchange_Value)+AF871*$T871*SUMIF(Lists!$E$2:$E$133,'Quarterly Information'!$S871,Exchange_Value))/1000,AF871*SUMIF(Lists!$E$2:$E$133,$I871,Exchange_Value)/1000),1)</f>
        <v>0</v>
      </c>
    </row>
    <row r="872" spans="1:81" ht="14.1">
      <c r="A872" s="18">
        <v>830</v>
      </c>
      <c r="B872" s="46" t="str">
        <f t="shared" si="480"/>
        <v/>
      </c>
      <c r="C872" s="72"/>
      <c r="D872" s="47"/>
      <c r="E872" s="81"/>
      <c r="F872" s="48"/>
      <c r="G872" s="49"/>
      <c r="H872" s="50"/>
      <c r="I872" s="48"/>
      <c r="J872" s="104"/>
      <c r="K872" s="109"/>
      <c r="L872" s="51"/>
      <c r="M872" s="48"/>
      <c r="N872" s="51"/>
      <c r="O872" s="48"/>
      <c r="P872" s="51"/>
      <c r="Q872" s="69"/>
      <c r="R872" s="51"/>
      <c r="S872" s="69"/>
      <c r="T872" s="110"/>
      <c r="U872" s="107"/>
      <c r="V872" s="48"/>
      <c r="W872" s="52"/>
      <c r="X872" s="48"/>
      <c r="Y872" s="116"/>
      <c r="Z872" s="133"/>
      <c r="AA872" s="131"/>
      <c r="AB872" s="76"/>
      <c r="AC872" s="76"/>
      <c r="AD872" s="76"/>
      <c r="AE872" s="76"/>
      <c r="AF872" s="76"/>
      <c r="AG872" s="145"/>
      <c r="AH872"/>
      <c r="AI872" s="148">
        <f t="shared" si="444"/>
        <v>0</v>
      </c>
      <c r="AJ872" s="148">
        <f t="shared" si="445"/>
        <v>0</v>
      </c>
      <c r="AK872" s="148">
        <f t="shared" si="446"/>
        <v>0</v>
      </c>
      <c r="AL872" s="148">
        <f t="shared" si="447"/>
        <v>0</v>
      </c>
      <c r="AM872" s="148">
        <f t="shared" si="448"/>
        <v>0</v>
      </c>
      <c r="AN872" s="148">
        <f t="shared" si="449"/>
        <v>0</v>
      </c>
      <c r="AO872" s="150"/>
      <c r="AP872" s="149" t="e">
        <f t="shared" si="450"/>
        <v>#DIV/0!</v>
      </c>
      <c r="AQ872" s="149" t="e">
        <f t="shared" si="451"/>
        <v>#DIV/0!</v>
      </c>
      <c r="AR872" s="149" t="e">
        <f t="shared" si="452"/>
        <v>#DIV/0!</v>
      </c>
      <c r="AS872" s="149" t="e">
        <f t="shared" si="453"/>
        <v>#DIV/0!</v>
      </c>
      <c r="AT872" s="149" t="e">
        <f t="shared" si="454"/>
        <v>#DIV/0!</v>
      </c>
      <c r="AU872" s="148">
        <f t="shared" si="455"/>
        <v>0</v>
      </c>
      <c r="AV872" s="149" t="e">
        <f t="shared" si="456"/>
        <v>#DIV/0!</v>
      </c>
      <c r="AW872" s="149" t="e">
        <f t="shared" si="457"/>
        <v>#DIV/0!</v>
      </c>
      <c r="AX872" s="149" t="e">
        <f t="shared" si="458"/>
        <v>#DIV/0!</v>
      </c>
      <c r="AY872" s="149" t="e">
        <f t="shared" si="459"/>
        <v>#DIV/0!</v>
      </c>
      <c r="AZ872" s="149" t="e">
        <f t="shared" si="460"/>
        <v>#DIV/0!</v>
      </c>
      <c r="BA872" s="148">
        <f t="shared" si="461"/>
        <v>0</v>
      </c>
      <c r="BB872" s="149" t="e">
        <f t="shared" si="462"/>
        <v>#DIV/0!</v>
      </c>
      <c r="BC872" s="149" t="e">
        <f t="shared" si="463"/>
        <v>#DIV/0!</v>
      </c>
      <c r="BD872" s="149" t="e">
        <f t="shared" si="464"/>
        <v>#DIV/0!</v>
      </c>
      <c r="BE872" s="149" t="e">
        <f t="shared" si="465"/>
        <v>#DIV/0!</v>
      </c>
      <c r="BF872" s="149" t="e">
        <f t="shared" si="466"/>
        <v>#DIV/0!</v>
      </c>
      <c r="BG872" s="148">
        <f t="shared" si="467"/>
        <v>0</v>
      </c>
      <c r="BH872" s="149" t="e">
        <f t="shared" si="468"/>
        <v>#DIV/0!</v>
      </c>
      <c r="BI872" s="149" t="e">
        <f t="shared" si="469"/>
        <v>#DIV/0!</v>
      </c>
      <c r="BJ872" s="149" t="e">
        <f t="shared" si="470"/>
        <v>#DIV/0!</v>
      </c>
      <c r="BK872" s="149" t="e">
        <f t="shared" si="471"/>
        <v>#DIV/0!</v>
      </c>
      <c r="BL872" s="149" t="e">
        <f t="shared" si="472"/>
        <v>#DIV/0!</v>
      </c>
      <c r="BM872" s="148">
        <f t="shared" si="473"/>
        <v>0</v>
      </c>
      <c r="BN872" s="149" t="e">
        <f t="shared" si="474"/>
        <v>#DIV/0!</v>
      </c>
      <c r="BO872" s="149" t="e">
        <f t="shared" si="475"/>
        <v>#DIV/0!</v>
      </c>
      <c r="BP872" s="149" t="e">
        <f t="shared" si="476"/>
        <v>#DIV/0!</v>
      </c>
      <c r="BQ872" s="149" t="e">
        <f t="shared" si="477"/>
        <v>#DIV/0!</v>
      </c>
      <c r="BR872" s="149" t="e">
        <f t="shared" si="478"/>
        <v>#DIV/0!</v>
      </c>
      <c r="BS872" s="148">
        <f t="shared" si="479"/>
        <v>0</v>
      </c>
      <c r="BT872" s="150"/>
      <c r="BU872" s="150" t="e">
        <f>VLOOKUP(I872,Lists!$D$2:$D$19,1,FALSE)</f>
        <v>#N/A</v>
      </c>
      <c r="BV872" s="150" t="e">
        <f>VLOOKUP($I872,Blends!$B$2:$B$115,1,FALSE)</f>
        <v>#N/A</v>
      </c>
      <c r="BW872" s="150"/>
      <c r="BX872" s="151">
        <f>ROUND(IF($I872="Other HFC Blend",(AA872*$L872*SUMIF(Lists!$E$2:$E$133,'Quarterly Information'!$K872,Exchange_Value)+AA872*$N872*SUMIF(Lists!$E$2:$E$133,'Quarterly Information'!$M872,Exchange_Value)+AA872*$P872*SUMIF(Lists!$E$2:$E$133,'Quarterly Information'!$O872,Exchange_Value)+AA872*$R872*SUMIF(Lists!$E$2:$E$133,'Quarterly Information'!$Q872,Exchange_Value)+AA872*$T872*SUMIF(Lists!$E$2:$E$133,'Quarterly Information'!$S872,Exchange_Value))/1000,AA872*SUMIF(Lists!$E$2:$E$133,$I872,Exchange_Value)/1000),1)</f>
        <v>0</v>
      </c>
      <c r="BY872" s="151">
        <f>ROUND(IF($I872="Other HFC Blend",(AB872*$L872*SUMIF(Lists!$E$2:$E$133,'Quarterly Information'!$K872,Exchange_Value)+AB872*$N872*SUMIF(Lists!$E$2:$E$133,'Quarterly Information'!$M872,Exchange_Value)+AB872*$P872*SUMIF(Lists!$E$2:$E$133,'Quarterly Information'!$O872,Exchange_Value)+AB872*$R872*SUMIF(Lists!$E$2:$E$133,'Quarterly Information'!$Q872,Exchange_Value)+AB872*$T872*SUMIF(Lists!$E$2:$E$133,'Quarterly Information'!$S872,Exchange_Value))/1000,AB872*SUMIF(Lists!$E$2:$E$133,$I872,Exchange_Value)/1000),1)</f>
        <v>0</v>
      </c>
      <c r="BZ872" s="151">
        <f>ROUND(IF($I872="Other HFC Blend",(AC872*$L872*SUMIF(Lists!$E$2:$E$133,'Quarterly Information'!$K872,Exchange_Value)+AC872*$N872*SUMIF(Lists!$E$2:$E$133,'Quarterly Information'!$M872,Exchange_Value)+AC872*$P872*SUMIF(Lists!$E$2:$E$133,'Quarterly Information'!$O872,Exchange_Value)+AC872*$R872*SUMIF(Lists!$E$2:$E$133,'Quarterly Information'!$Q872,Exchange_Value)+AC872*$T872*SUMIF(Lists!$E$2:$E$133,'Quarterly Information'!$S872,Exchange_Value))/1000,AC872*SUMIF(Lists!$E$2:$E$133,$I872,Exchange_Value)/1000),1)</f>
        <v>0</v>
      </c>
      <c r="CA872" s="151">
        <f>ROUND(IF($I872="Other HFC Blend",(AD872*$L872*SUMIF(Lists!$E$2:$E$133,'Quarterly Information'!$K872,Exchange_Value)+AD872*$N872*SUMIF(Lists!$E$2:$E$133,'Quarterly Information'!$M872,Exchange_Value)+AD872*$P872*SUMIF(Lists!$E$2:$E$133,'Quarterly Information'!$O872,Exchange_Value)+AD872*$R872*SUMIF(Lists!$E$2:$E$133,'Quarterly Information'!$Q872,Exchange_Value)+AD872*$T872*SUMIF(Lists!$E$2:$E$133,'Quarterly Information'!$S872,Exchange_Value))/1000,AD872*SUMIF(Lists!$E$2:$E$133,$I872,Exchange_Value)/1000),1)</f>
        <v>0</v>
      </c>
      <c r="CB872" s="151">
        <f>ROUND(IF($I872="Other HFC Blend",(AE872*$L872*SUMIF(Lists!$E$2:$E$133,'Quarterly Information'!$K872,Exchange_Value)+AE872*$N872*SUMIF(Lists!$E$2:$E$133,'Quarterly Information'!$M872,Exchange_Value)+AE872*$P872*SUMIF(Lists!$E$2:$E$133,'Quarterly Information'!$O872,Exchange_Value)+AE872*$R872*SUMIF(Lists!$E$2:$E$133,'Quarterly Information'!$Q872,Exchange_Value)+AE872*$T872*SUMIF(Lists!$E$2:$E$133,'Quarterly Information'!$S872,Exchange_Value))/1000,AE872*SUMIF(Lists!$E$2:$E$133,$I872,Exchange_Value)/1000),1)</f>
        <v>0</v>
      </c>
      <c r="CC872" s="151">
        <f>ROUND(IF($I872="Other HFC Blend",(AF872*$L872*SUMIF(Lists!$E$2:$E$133,'Quarterly Information'!$K872,Exchange_Value)+AF872*$N872*SUMIF(Lists!$E$2:$E$133,'Quarterly Information'!$M872,Exchange_Value)+AF872*$P872*SUMIF(Lists!$E$2:$E$133,'Quarterly Information'!$O872,Exchange_Value)+AF872*$R872*SUMIF(Lists!$E$2:$E$133,'Quarterly Information'!$Q872,Exchange_Value)+AF872*$T872*SUMIF(Lists!$E$2:$E$133,'Quarterly Information'!$S872,Exchange_Value))/1000,AF872*SUMIF(Lists!$E$2:$E$133,$I872,Exchange_Value)/1000),1)</f>
        <v>0</v>
      </c>
    </row>
    <row r="873" spans="1:81" ht="14.1">
      <c r="A873" s="18">
        <v>831</v>
      </c>
      <c r="B873" s="46" t="str">
        <f t="shared" si="480"/>
        <v/>
      </c>
      <c r="C873" s="72"/>
      <c r="D873" s="47"/>
      <c r="E873" s="81"/>
      <c r="F873" s="48"/>
      <c r="G873" s="49"/>
      <c r="H873" s="50"/>
      <c r="I873" s="48"/>
      <c r="J873" s="104"/>
      <c r="K873" s="109"/>
      <c r="L873" s="51"/>
      <c r="M873" s="48"/>
      <c r="N873" s="51"/>
      <c r="O873" s="48"/>
      <c r="P873" s="51"/>
      <c r="Q873" s="69"/>
      <c r="R873" s="51"/>
      <c r="S873" s="69"/>
      <c r="T873" s="110"/>
      <c r="U873" s="107"/>
      <c r="V873" s="48"/>
      <c r="W873" s="52"/>
      <c r="X873" s="48"/>
      <c r="Y873" s="116"/>
      <c r="Z873" s="133"/>
      <c r="AA873" s="131"/>
      <c r="AB873" s="76"/>
      <c r="AC873" s="76"/>
      <c r="AD873" s="76"/>
      <c r="AE873" s="76"/>
      <c r="AF873" s="76"/>
      <c r="AG873" s="145"/>
      <c r="AH873"/>
      <c r="AI873" s="148">
        <f t="shared" si="444"/>
        <v>0</v>
      </c>
      <c r="AJ873" s="148">
        <f t="shared" si="445"/>
        <v>0</v>
      </c>
      <c r="AK873" s="148">
        <f t="shared" si="446"/>
        <v>0</v>
      </c>
      <c r="AL873" s="148">
        <f t="shared" si="447"/>
        <v>0</v>
      </c>
      <c r="AM873" s="148">
        <f t="shared" si="448"/>
        <v>0</v>
      </c>
      <c r="AN873" s="148">
        <f t="shared" si="449"/>
        <v>0</v>
      </c>
      <c r="AO873" s="150"/>
      <c r="AP873" s="149" t="e">
        <f t="shared" si="450"/>
        <v>#DIV/0!</v>
      </c>
      <c r="AQ873" s="149" t="e">
        <f t="shared" si="451"/>
        <v>#DIV/0!</v>
      </c>
      <c r="AR873" s="149" t="e">
        <f t="shared" si="452"/>
        <v>#DIV/0!</v>
      </c>
      <c r="AS873" s="149" t="e">
        <f t="shared" si="453"/>
        <v>#DIV/0!</v>
      </c>
      <c r="AT873" s="149" t="e">
        <f t="shared" si="454"/>
        <v>#DIV/0!</v>
      </c>
      <c r="AU873" s="148">
        <f t="shared" si="455"/>
        <v>0</v>
      </c>
      <c r="AV873" s="149" t="e">
        <f t="shared" si="456"/>
        <v>#DIV/0!</v>
      </c>
      <c r="AW873" s="149" t="e">
        <f t="shared" si="457"/>
        <v>#DIV/0!</v>
      </c>
      <c r="AX873" s="149" t="e">
        <f t="shared" si="458"/>
        <v>#DIV/0!</v>
      </c>
      <c r="AY873" s="149" t="e">
        <f t="shared" si="459"/>
        <v>#DIV/0!</v>
      </c>
      <c r="AZ873" s="149" t="e">
        <f t="shared" si="460"/>
        <v>#DIV/0!</v>
      </c>
      <c r="BA873" s="148">
        <f t="shared" si="461"/>
        <v>0</v>
      </c>
      <c r="BB873" s="149" t="e">
        <f t="shared" si="462"/>
        <v>#DIV/0!</v>
      </c>
      <c r="BC873" s="149" t="e">
        <f t="shared" si="463"/>
        <v>#DIV/0!</v>
      </c>
      <c r="BD873" s="149" t="e">
        <f t="shared" si="464"/>
        <v>#DIV/0!</v>
      </c>
      <c r="BE873" s="149" t="e">
        <f t="shared" si="465"/>
        <v>#DIV/0!</v>
      </c>
      <c r="BF873" s="149" t="e">
        <f t="shared" si="466"/>
        <v>#DIV/0!</v>
      </c>
      <c r="BG873" s="148">
        <f t="shared" si="467"/>
        <v>0</v>
      </c>
      <c r="BH873" s="149" t="e">
        <f t="shared" si="468"/>
        <v>#DIV/0!</v>
      </c>
      <c r="BI873" s="149" t="e">
        <f t="shared" si="469"/>
        <v>#DIV/0!</v>
      </c>
      <c r="BJ873" s="149" t="e">
        <f t="shared" si="470"/>
        <v>#DIV/0!</v>
      </c>
      <c r="BK873" s="149" t="e">
        <f t="shared" si="471"/>
        <v>#DIV/0!</v>
      </c>
      <c r="BL873" s="149" t="e">
        <f t="shared" si="472"/>
        <v>#DIV/0!</v>
      </c>
      <c r="BM873" s="148">
        <f t="shared" si="473"/>
        <v>0</v>
      </c>
      <c r="BN873" s="149" t="e">
        <f t="shared" si="474"/>
        <v>#DIV/0!</v>
      </c>
      <c r="BO873" s="149" t="e">
        <f t="shared" si="475"/>
        <v>#DIV/0!</v>
      </c>
      <c r="BP873" s="149" t="e">
        <f t="shared" si="476"/>
        <v>#DIV/0!</v>
      </c>
      <c r="BQ873" s="149" t="e">
        <f t="shared" si="477"/>
        <v>#DIV/0!</v>
      </c>
      <c r="BR873" s="149" t="e">
        <f t="shared" si="478"/>
        <v>#DIV/0!</v>
      </c>
      <c r="BS873" s="148">
        <f t="shared" si="479"/>
        <v>0</v>
      </c>
      <c r="BT873" s="150"/>
      <c r="BU873" s="150" t="e">
        <f>VLOOKUP(I873,Lists!$D$2:$D$19,1,FALSE)</f>
        <v>#N/A</v>
      </c>
      <c r="BV873" s="150" t="e">
        <f>VLOOKUP($I873,Blends!$B$2:$B$115,1,FALSE)</f>
        <v>#N/A</v>
      </c>
      <c r="BW873" s="150"/>
      <c r="BX873" s="151">
        <f>ROUND(IF($I873="Other HFC Blend",(AA873*$L873*SUMIF(Lists!$E$2:$E$133,'Quarterly Information'!$K873,Exchange_Value)+AA873*$N873*SUMIF(Lists!$E$2:$E$133,'Quarterly Information'!$M873,Exchange_Value)+AA873*$P873*SUMIF(Lists!$E$2:$E$133,'Quarterly Information'!$O873,Exchange_Value)+AA873*$R873*SUMIF(Lists!$E$2:$E$133,'Quarterly Information'!$Q873,Exchange_Value)+AA873*$T873*SUMIF(Lists!$E$2:$E$133,'Quarterly Information'!$S873,Exchange_Value))/1000,AA873*SUMIF(Lists!$E$2:$E$133,$I873,Exchange_Value)/1000),1)</f>
        <v>0</v>
      </c>
      <c r="BY873" s="151">
        <f>ROUND(IF($I873="Other HFC Blend",(AB873*$L873*SUMIF(Lists!$E$2:$E$133,'Quarterly Information'!$K873,Exchange_Value)+AB873*$N873*SUMIF(Lists!$E$2:$E$133,'Quarterly Information'!$M873,Exchange_Value)+AB873*$P873*SUMIF(Lists!$E$2:$E$133,'Quarterly Information'!$O873,Exchange_Value)+AB873*$R873*SUMIF(Lists!$E$2:$E$133,'Quarterly Information'!$Q873,Exchange_Value)+AB873*$T873*SUMIF(Lists!$E$2:$E$133,'Quarterly Information'!$S873,Exchange_Value))/1000,AB873*SUMIF(Lists!$E$2:$E$133,$I873,Exchange_Value)/1000),1)</f>
        <v>0</v>
      </c>
      <c r="BZ873" s="151">
        <f>ROUND(IF($I873="Other HFC Blend",(AC873*$L873*SUMIF(Lists!$E$2:$E$133,'Quarterly Information'!$K873,Exchange_Value)+AC873*$N873*SUMIF(Lists!$E$2:$E$133,'Quarterly Information'!$M873,Exchange_Value)+AC873*$P873*SUMIF(Lists!$E$2:$E$133,'Quarterly Information'!$O873,Exchange_Value)+AC873*$R873*SUMIF(Lists!$E$2:$E$133,'Quarterly Information'!$Q873,Exchange_Value)+AC873*$T873*SUMIF(Lists!$E$2:$E$133,'Quarterly Information'!$S873,Exchange_Value))/1000,AC873*SUMIF(Lists!$E$2:$E$133,$I873,Exchange_Value)/1000),1)</f>
        <v>0</v>
      </c>
      <c r="CA873" s="151">
        <f>ROUND(IF($I873="Other HFC Blend",(AD873*$L873*SUMIF(Lists!$E$2:$E$133,'Quarterly Information'!$K873,Exchange_Value)+AD873*$N873*SUMIF(Lists!$E$2:$E$133,'Quarterly Information'!$M873,Exchange_Value)+AD873*$P873*SUMIF(Lists!$E$2:$E$133,'Quarterly Information'!$O873,Exchange_Value)+AD873*$R873*SUMIF(Lists!$E$2:$E$133,'Quarterly Information'!$Q873,Exchange_Value)+AD873*$T873*SUMIF(Lists!$E$2:$E$133,'Quarterly Information'!$S873,Exchange_Value))/1000,AD873*SUMIF(Lists!$E$2:$E$133,$I873,Exchange_Value)/1000),1)</f>
        <v>0</v>
      </c>
      <c r="CB873" s="151">
        <f>ROUND(IF($I873="Other HFC Blend",(AE873*$L873*SUMIF(Lists!$E$2:$E$133,'Quarterly Information'!$K873,Exchange_Value)+AE873*$N873*SUMIF(Lists!$E$2:$E$133,'Quarterly Information'!$M873,Exchange_Value)+AE873*$P873*SUMIF(Lists!$E$2:$E$133,'Quarterly Information'!$O873,Exchange_Value)+AE873*$R873*SUMIF(Lists!$E$2:$E$133,'Quarterly Information'!$Q873,Exchange_Value)+AE873*$T873*SUMIF(Lists!$E$2:$E$133,'Quarterly Information'!$S873,Exchange_Value))/1000,AE873*SUMIF(Lists!$E$2:$E$133,$I873,Exchange_Value)/1000),1)</f>
        <v>0</v>
      </c>
      <c r="CC873" s="151">
        <f>ROUND(IF($I873="Other HFC Blend",(AF873*$L873*SUMIF(Lists!$E$2:$E$133,'Quarterly Information'!$K873,Exchange_Value)+AF873*$N873*SUMIF(Lists!$E$2:$E$133,'Quarterly Information'!$M873,Exchange_Value)+AF873*$P873*SUMIF(Lists!$E$2:$E$133,'Quarterly Information'!$O873,Exchange_Value)+AF873*$R873*SUMIF(Lists!$E$2:$E$133,'Quarterly Information'!$Q873,Exchange_Value)+AF873*$T873*SUMIF(Lists!$E$2:$E$133,'Quarterly Information'!$S873,Exchange_Value))/1000,AF873*SUMIF(Lists!$E$2:$E$133,$I873,Exchange_Value)/1000),1)</f>
        <v>0</v>
      </c>
    </row>
    <row r="874" spans="1:81" ht="14.1">
      <c r="A874" s="18">
        <v>832</v>
      </c>
      <c r="B874" s="46" t="str">
        <f t="shared" si="480"/>
        <v/>
      </c>
      <c r="C874" s="72"/>
      <c r="D874" s="47"/>
      <c r="E874" s="81"/>
      <c r="F874" s="48"/>
      <c r="G874" s="49"/>
      <c r="H874" s="50"/>
      <c r="I874" s="48"/>
      <c r="J874" s="104"/>
      <c r="K874" s="109"/>
      <c r="L874" s="51"/>
      <c r="M874" s="48"/>
      <c r="N874" s="51"/>
      <c r="O874" s="48"/>
      <c r="P874" s="51"/>
      <c r="Q874" s="69"/>
      <c r="R874" s="51"/>
      <c r="S874" s="69"/>
      <c r="T874" s="110"/>
      <c r="U874" s="107"/>
      <c r="V874" s="48"/>
      <c r="W874" s="52"/>
      <c r="X874" s="48"/>
      <c r="Y874" s="116"/>
      <c r="Z874" s="133"/>
      <c r="AA874" s="131"/>
      <c r="AB874" s="76"/>
      <c r="AC874" s="76"/>
      <c r="AD874" s="76"/>
      <c r="AE874" s="76"/>
      <c r="AF874" s="76"/>
      <c r="AG874" s="145"/>
      <c r="AH874"/>
      <c r="AI874" s="148">
        <f t="shared" si="444"/>
        <v>0</v>
      </c>
      <c r="AJ874" s="148">
        <f t="shared" si="445"/>
        <v>0</v>
      </c>
      <c r="AK874" s="148">
        <f t="shared" si="446"/>
        <v>0</v>
      </c>
      <c r="AL874" s="148">
        <f t="shared" si="447"/>
        <v>0</v>
      </c>
      <c r="AM874" s="148">
        <f t="shared" si="448"/>
        <v>0</v>
      </c>
      <c r="AN874" s="148">
        <f t="shared" si="449"/>
        <v>0</v>
      </c>
      <c r="AO874" s="150"/>
      <c r="AP874" s="149" t="e">
        <f t="shared" si="450"/>
        <v>#DIV/0!</v>
      </c>
      <c r="AQ874" s="149" t="e">
        <f t="shared" si="451"/>
        <v>#DIV/0!</v>
      </c>
      <c r="AR874" s="149" t="e">
        <f t="shared" si="452"/>
        <v>#DIV/0!</v>
      </c>
      <c r="AS874" s="149" t="e">
        <f t="shared" si="453"/>
        <v>#DIV/0!</v>
      </c>
      <c r="AT874" s="149" t="e">
        <f t="shared" si="454"/>
        <v>#DIV/0!</v>
      </c>
      <c r="AU874" s="148">
        <f t="shared" si="455"/>
        <v>0</v>
      </c>
      <c r="AV874" s="149" t="e">
        <f t="shared" si="456"/>
        <v>#DIV/0!</v>
      </c>
      <c r="AW874" s="149" t="e">
        <f t="shared" si="457"/>
        <v>#DIV/0!</v>
      </c>
      <c r="AX874" s="149" t="e">
        <f t="shared" si="458"/>
        <v>#DIV/0!</v>
      </c>
      <c r="AY874" s="149" t="e">
        <f t="shared" si="459"/>
        <v>#DIV/0!</v>
      </c>
      <c r="AZ874" s="149" t="e">
        <f t="shared" si="460"/>
        <v>#DIV/0!</v>
      </c>
      <c r="BA874" s="148">
        <f t="shared" si="461"/>
        <v>0</v>
      </c>
      <c r="BB874" s="149" t="e">
        <f t="shared" si="462"/>
        <v>#DIV/0!</v>
      </c>
      <c r="BC874" s="149" t="e">
        <f t="shared" si="463"/>
        <v>#DIV/0!</v>
      </c>
      <c r="BD874" s="149" t="e">
        <f t="shared" si="464"/>
        <v>#DIV/0!</v>
      </c>
      <c r="BE874" s="149" t="e">
        <f t="shared" si="465"/>
        <v>#DIV/0!</v>
      </c>
      <c r="BF874" s="149" t="e">
        <f t="shared" si="466"/>
        <v>#DIV/0!</v>
      </c>
      <c r="BG874" s="148">
        <f t="shared" si="467"/>
        <v>0</v>
      </c>
      <c r="BH874" s="149" t="e">
        <f t="shared" si="468"/>
        <v>#DIV/0!</v>
      </c>
      <c r="BI874" s="149" t="e">
        <f t="shared" si="469"/>
        <v>#DIV/0!</v>
      </c>
      <c r="BJ874" s="149" t="e">
        <f t="shared" si="470"/>
        <v>#DIV/0!</v>
      </c>
      <c r="BK874" s="149" t="e">
        <f t="shared" si="471"/>
        <v>#DIV/0!</v>
      </c>
      <c r="BL874" s="149" t="e">
        <f t="shared" si="472"/>
        <v>#DIV/0!</v>
      </c>
      <c r="BM874" s="148">
        <f t="shared" si="473"/>
        <v>0</v>
      </c>
      <c r="BN874" s="149" t="e">
        <f t="shared" si="474"/>
        <v>#DIV/0!</v>
      </c>
      <c r="BO874" s="149" t="e">
        <f t="shared" si="475"/>
        <v>#DIV/0!</v>
      </c>
      <c r="BP874" s="149" t="e">
        <f t="shared" si="476"/>
        <v>#DIV/0!</v>
      </c>
      <c r="BQ874" s="149" t="e">
        <f t="shared" si="477"/>
        <v>#DIV/0!</v>
      </c>
      <c r="BR874" s="149" t="e">
        <f t="shared" si="478"/>
        <v>#DIV/0!</v>
      </c>
      <c r="BS874" s="148">
        <f t="shared" si="479"/>
        <v>0</v>
      </c>
      <c r="BT874" s="150"/>
      <c r="BU874" s="150" t="e">
        <f>VLOOKUP(I874,Lists!$D$2:$D$19,1,FALSE)</f>
        <v>#N/A</v>
      </c>
      <c r="BV874" s="150" t="e">
        <f>VLOOKUP($I874,Blends!$B$2:$B$115,1,FALSE)</f>
        <v>#N/A</v>
      </c>
      <c r="BW874" s="150"/>
      <c r="BX874" s="151">
        <f>ROUND(IF($I874="Other HFC Blend",(AA874*$L874*SUMIF(Lists!$E$2:$E$133,'Quarterly Information'!$K874,Exchange_Value)+AA874*$N874*SUMIF(Lists!$E$2:$E$133,'Quarterly Information'!$M874,Exchange_Value)+AA874*$P874*SUMIF(Lists!$E$2:$E$133,'Quarterly Information'!$O874,Exchange_Value)+AA874*$R874*SUMIF(Lists!$E$2:$E$133,'Quarterly Information'!$Q874,Exchange_Value)+AA874*$T874*SUMIF(Lists!$E$2:$E$133,'Quarterly Information'!$S874,Exchange_Value))/1000,AA874*SUMIF(Lists!$E$2:$E$133,$I874,Exchange_Value)/1000),1)</f>
        <v>0</v>
      </c>
      <c r="BY874" s="151">
        <f>ROUND(IF($I874="Other HFC Blend",(AB874*$L874*SUMIF(Lists!$E$2:$E$133,'Quarterly Information'!$K874,Exchange_Value)+AB874*$N874*SUMIF(Lists!$E$2:$E$133,'Quarterly Information'!$M874,Exchange_Value)+AB874*$P874*SUMIF(Lists!$E$2:$E$133,'Quarterly Information'!$O874,Exchange_Value)+AB874*$R874*SUMIF(Lists!$E$2:$E$133,'Quarterly Information'!$Q874,Exchange_Value)+AB874*$T874*SUMIF(Lists!$E$2:$E$133,'Quarterly Information'!$S874,Exchange_Value))/1000,AB874*SUMIF(Lists!$E$2:$E$133,$I874,Exchange_Value)/1000),1)</f>
        <v>0</v>
      </c>
      <c r="BZ874" s="151">
        <f>ROUND(IF($I874="Other HFC Blend",(AC874*$L874*SUMIF(Lists!$E$2:$E$133,'Quarterly Information'!$K874,Exchange_Value)+AC874*$N874*SUMIF(Lists!$E$2:$E$133,'Quarterly Information'!$M874,Exchange_Value)+AC874*$P874*SUMIF(Lists!$E$2:$E$133,'Quarterly Information'!$O874,Exchange_Value)+AC874*$R874*SUMIF(Lists!$E$2:$E$133,'Quarterly Information'!$Q874,Exchange_Value)+AC874*$T874*SUMIF(Lists!$E$2:$E$133,'Quarterly Information'!$S874,Exchange_Value))/1000,AC874*SUMIF(Lists!$E$2:$E$133,$I874,Exchange_Value)/1000),1)</f>
        <v>0</v>
      </c>
      <c r="CA874" s="151">
        <f>ROUND(IF($I874="Other HFC Blend",(AD874*$L874*SUMIF(Lists!$E$2:$E$133,'Quarterly Information'!$K874,Exchange_Value)+AD874*$N874*SUMIF(Lists!$E$2:$E$133,'Quarterly Information'!$M874,Exchange_Value)+AD874*$P874*SUMIF(Lists!$E$2:$E$133,'Quarterly Information'!$O874,Exchange_Value)+AD874*$R874*SUMIF(Lists!$E$2:$E$133,'Quarterly Information'!$Q874,Exchange_Value)+AD874*$T874*SUMIF(Lists!$E$2:$E$133,'Quarterly Information'!$S874,Exchange_Value))/1000,AD874*SUMIF(Lists!$E$2:$E$133,$I874,Exchange_Value)/1000),1)</f>
        <v>0</v>
      </c>
      <c r="CB874" s="151">
        <f>ROUND(IF($I874="Other HFC Blend",(AE874*$L874*SUMIF(Lists!$E$2:$E$133,'Quarterly Information'!$K874,Exchange_Value)+AE874*$N874*SUMIF(Lists!$E$2:$E$133,'Quarterly Information'!$M874,Exchange_Value)+AE874*$P874*SUMIF(Lists!$E$2:$E$133,'Quarterly Information'!$O874,Exchange_Value)+AE874*$R874*SUMIF(Lists!$E$2:$E$133,'Quarterly Information'!$Q874,Exchange_Value)+AE874*$T874*SUMIF(Lists!$E$2:$E$133,'Quarterly Information'!$S874,Exchange_Value))/1000,AE874*SUMIF(Lists!$E$2:$E$133,$I874,Exchange_Value)/1000),1)</f>
        <v>0</v>
      </c>
      <c r="CC874" s="151">
        <f>ROUND(IF($I874="Other HFC Blend",(AF874*$L874*SUMIF(Lists!$E$2:$E$133,'Quarterly Information'!$K874,Exchange_Value)+AF874*$N874*SUMIF(Lists!$E$2:$E$133,'Quarterly Information'!$M874,Exchange_Value)+AF874*$P874*SUMIF(Lists!$E$2:$E$133,'Quarterly Information'!$O874,Exchange_Value)+AF874*$R874*SUMIF(Lists!$E$2:$E$133,'Quarterly Information'!$Q874,Exchange_Value)+AF874*$T874*SUMIF(Lists!$E$2:$E$133,'Quarterly Information'!$S874,Exchange_Value))/1000,AF874*SUMIF(Lists!$E$2:$E$133,$I874,Exchange_Value)/1000),1)</f>
        <v>0</v>
      </c>
    </row>
    <row r="875" spans="1:81" ht="14.1">
      <c r="A875" s="18">
        <v>833</v>
      </c>
      <c r="B875" s="46" t="str">
        <f t="shared" si="480"/>
        <v/>
      </c>
      <c r="C875" s="72"/>
      <c r="D875" s="47"/>
      <c r="E875" s="81"/>
      <c r="F875" s="48"/>
      <c r="G875" s="49"/>
      <c r="H875" s="50"/>
      <c r="I875" s="48"/>
      <c r="J875" s="104"/>
      <c r="K875" s="109"/>
      <c r="L875" s="51"/>
      <c r="M875" s="48"/>
      <c r="N875" s="51"/>
      <c r="O875" s="48"/>
      <c r="P875" s="51"/>
      <c r="Q875" s="69"/>
      <c r="R875" s="51"/>
      <c r="S875" s="69"/>
      <c r="T875" s="110"/>
      <c r="U875" s="107"/>
      <c r="V875" s="48"/>
      <c r="W875" s="52"/>
      <c r="X875" s="48"/>
      <c r="Y875" s="116"/>
      <c r="Z875" s="133"/>
      <c r="AA875" s="131"/>
      <c r="AB875" s="76"/>
      <c r="AC875" s="76"/>
      <c r="AD875" s="76"/>
      <c r="AE875" s="76"/>
      <c r="AF875" s="76"/>
      <c r="AG875" s="145"/>
      <c r="AH875"/>
      <c r="AI875" s="148">
        <f t="shared" ref="AI875:AI938" si="481">L875*J875</f>
        <v>0</v>
      </c>
      <c r="AJ875" s="148">
        <f t="shared" ref="AJ875:AJ938" si="482">N875*J875</f>
        <v>0</v>
      </c>
      <c r="AK875" s="148">
        <f t="shared" ref="AK875:AK938" si="483">P875*J875</f>
        <v>0</v>
      </c>
      <c r="AL875" s="148">
        <f t="shared" ref="AL875:AL938" si="484">R875*J875</f>
        <v>0</v>
      </c>
      <c r="AM875" s="148">
        <f t="shared" ref="AM875:AM938" si="485">T875*J875</f>
        <v>0</v>
      </c>
      <c r="AN875" s="148">
        <f t="shared" ref="AN875:AN938" si="486">IF(F875="No",J875,0)</f>
        <v>0</v>
      </c>
      <c r="AO875" s="150"/>
      <c r="AP875" s="149" t="e">
        <f t="shared" ref="AP875:AP938" si="487">(J875*L875)*(AA875/J875)</f>
        <v>#DIV/0!</v>
      </c>
      <c r="AQ875" s="149" t="e">
        <f t="shared" ref="AQ875:AQ938" si="488">(J875*N875)*(AA875/J875)</f>
        <v>#DIV/0!</v>
      </c>
      <c r="AR875" s="149" t="e">
        <f t="shared" ref="AR875:AR938" si="489">(J875*P875)*(AA875/J875)</f>
        <v>#DIV/0!</v>
      </c>
      <c r="AS875" s="149" t="e">
        <f t="shared" ref="AS875:AS938" si="490">(J875*R875)*(AA875/J875)</f>
        <v>#DIV/0!</v>
      </c>
      <c r="AT875" s="149" t="e">
        <f t="shared" ref="AT875:AT938" si="491">(J875*T875)*(AA875/J875)</f>
        <v>#DIV/0!</v>
      </c>
      <c r="AU875" s="148">
        <f t="shared" ref="AU875:AU938" si="492">IF(F875="No",AA875,0)</f>
        <v>0</v>
      </c>
      <c r="AV875" s="149" t="e">
        <f t="shared" ref="AV875:AV938" si="493">(J875*L875)*(AB875/J875)</f>
        <v>#DIV/0!</v>
      </c>
      <c r="AW875" s="149" t="e">
        <f t="shared" ref="AW875:AW938" si="494">(J875*N875)*(AB875/J875)</f>
        <v>#DIV/0!</v>
      </c>
      <c r="AX875" s="149" t="e">
        <f t="shared" ref="AX875:AX938" si="495">(J875*P875)*(AB875/J875)</f>
        <v>#DIV/0!</v>
      </c>
      <c r="AY875" s="149" t="e">
        <f t="shared" ref="AY875:AY938" si="496">(J875*R875)*(AB875/J875)</f>
        <v>#DIV/0!</v>
      </c>
      <c r="AZ875" s="149" t="e">
        <f t="shared" ref="AZ875:AZ938" si="497">(J875*T875)*(AB875/J875)</f>
        <v>#DIV/0!</v>
      </c>
      <c r="BA875" s="148">
        <f t="shared" ref="BA875:BA938" si="498">IF(F875="No",AB875,0)</f>
        <v>0</v>
      </c>
      <c r="BB875" s="149" t="e">
        <f t="shared" ref="BB875:BB938" si="499">(J875*L875)*(AC875/J875)</f>
        <v>#DIV/0!</v>
      </c>
      <c r="BC875" s="149" t="e">
        <f t="shared" ref="BC875:BC938" si="500">(J875*N875)*(AC875/J875)</f>
        <v>#DIV/0!</v>
      </c>
      <c r="BD875" s="149" t="e">
        <f t="shared" ref="BD875:BD938" si="501">(J875*P875)*(AC875/J875)</f>
        <v>#DIV/0!</v>
      </c>
      <c r="BE875" s="149" t="e">
        <f t="shared" ref="BE875:BE938" si="502">(J875*R875)*(AC875/J875)</f>
        <v>#DIV/0!</v>
      </c>
      <c r="BF875" s="149" t="e">
        <f t="shared" ref="BF875:BF938" si="503">(J875*T875)*(AC875/J875)</f>
        <v>#DIV/0!</v>
      </c>
      <c r="BG875" s="148">
        <f t="shared" ref="BG875:BG938" si="504">IF(F875="No",AC875,0)</f>
        <v>0</v>
      </c>
      <c r="BH875" s="149" t="e">
        <f t="shared" ref="BH875:BH938" si="505">(J875*L875)*(AD875/J875)</f>
        <v>#DIV/0!</v>
      </c>
      <c r="BI875" s="149" t="e">
        <f t="shared" ref="BI875:BI938" si="506">(J875*N875)*(AD875/J875)</f>
        <v>#DIV/0!</v>
      </c>
      <c r="BJ875" s="149" t="e">
        <f t="shared" ref="BJ875:BJ938" si="507">(J875*P875)*(AD875/J875)</f>
        <v>#DIV/0!</v>
      </c>
      <c r="BK875" s="149" t="e">
        <f t="shared" ref="BK875:BK938" si="508">(J875*R875)*(AD875/J875)</f>
        <v>#DIV/0!</v>
      </c>
      <c r="BL875" s="149" t="e">
        <f t="shared" ref="BL875:BL938" si="509">(J875*T875)*(AD875/J875)</f>
        <v>#DIV/0!</v>
      </c>
      <c r="BM875" s="148">
        <f t="shared" ref="BM875:BM938" si="510">IF(F875="No",AD875,0)</f>
        <v>0</v>
      </c>
      <c r="BN875" s="149" t="e">
        <f t="shared" ref="BN875:BN938" si="511">(J875*L875)*(AE875/J875)</f>
        <v>#DIV/0!</v>
      </c>
      <c r="BO875" s="149" t="e">
        <f t="shared" ref="BO875:BO938" si="512">(J875*N875)*(AE875/J875)</f>
        <v>#DIV/0!</v>
      </c>
      <c r="BP875" s="149" t="e">
        <f t="shared" ref="BP875:BP938" si="513">(J875*P875)*(AE875/J875)</f>
        <v>#DIV/0!</v>
      </c>
      <c r="BQ875" s="149" t="e">
        <f t="shared" ref="BQ875:BQ938" si="514">(J875*R875)*(AE875/J875)</f>
        <v>#DIV/0!</v>
      </c>
      <c r="BR875" s="149" t="e">
        <f t="shared" ref="BR875:BR938" si="515">(J875*T875)*(AE875/J875)</f>
        <v>#DIV/0!</v>
      </c>
      <c r="BS875" s="148">
        <f t="shared" ref="BS875:BS938" si="516">IF(F875="No",AE875,0)</f>
        <v>0</v>
      </c>
      <c r="BT875" s="150"/>
      <c r="BU875" s="150" t="e">
        <f>VLOOKUP(I875,Lists!$D$2:$D$19,1,FALSE)</f>
        <v>#N/A</v>
      </c>
      <c r="BV875" s="150" t="e">
        <f>VLOOKUP($I875,Blends!$B$2:$B$115,1,FALSE)</f>
        <v>#N/A</v>
      </c>
      <c r="BW875" s="150"/>
      <c r="BX875" s="151">
        <f>ROUND(IF($I875="Other HFC Blend",(AA875*$L875*SUMIF(Lists!$E$2:$E$133,'Quarterly Information'!$K875,Exchange_Value)+AA875*$N875*SUMIF(Lists!$E$2:$E$133,'Quarterly Information'!$M875,Exchange_Value)+AA875*$P875*SUMIF(Lists!$E$2:$E$133,'Quarterly Information'!$O875,Exchange_Value)+AA875*$R875*SUMIF(Lists!$E$2:$E$133,'Quarterly Information'!$Q875,Exchange_Value)+AA875*$T875*SUMIF(Lists!$E$2:$E$133,'Quarterly Information'!$S875,Exchange_Value))/1000,AA875*SUMIF(Lists!$E$2:$E$133,$I875,Exchange_Value)/1000),1)</f>
        <v>0</v>
      </c>
      <c r="BY875" s="151">
        <f>ROUND(IF($I875="Other HFC Blend",(AB875*$L875*SUMIF(Lists!$E$2:$E$133,'Quarterly Information'!$K875,Exchange_Value)+AB875*$N875*SUMIF(Lists!$E$2:$E$133,'Quarterly Information'!$M875,Exchange_Value)+AB875*$P875*SUMIF(Lists!$E$2:$E$133,'Quarterly Information'!$O875,Exchange_Value)+AB875*$R875*SUMIF(Lists!$E$2:$E$133,'Quarterly Information'!$Q875,Exchange_Value)+AB875*$T875*SUMIF(Lists!$E$2:$E$133,'Quarterly Information'!$S875,Exchange_Value))/1000,AB875*SUMIF(Lists!$E$2:$E$133,$I875,Exchange_Value)/1000),1)</f>
        <v>0</v>
      </c>
      <c r="BZ875" s="151">
        <f>ROUND(IF($I875="Other HFC Blend",(AC875*$L875*SUMIF(Lists!$E$2:$E$133,'Quarterly Information'!$K875,Exchange_Value)+AC875*$N875*SUMIF(Lists!$E$2:$E$133,'Quarterly Information'!$M875,Exchange_Value)+AC875*$P875*SUMIF(Lists!$E$2:$E$133,'Quarterly Information'!$O875,Exchange_Value)+AC875*$R875*SUMIF(Lists!$E$2:$E$133,'Quarterly Information'!$Q875,Exchange_Value)+AC875*$T875*SUMIF(Lists!$E$2:$E$133,'Quarterly Information'!$S875,Exchange_Value))/1000,AC875*SUMIF(Lists!$E$2:$E$133,$I875,Exchange_Value)/1000),1)</f>
        <v>0</v>
      </c>
      <c r="CA875" s="151">
        <f>ROUND(IF($I875="Other HFC Blend",(AD875*$L875*SUMIF(Lists!$E$2:$E$133,'Quarterly Information'!$K875,Exchange_Value)+AD875*$N875*SUMIF(Lists!$E$2:$E$133,'Quarterly Information'!$M875,Exchange_Value)+AD875*$P875*SUMIF(Lists!$E$2:$E$133,'Quarterly Information'!$O875,Exchange_Value)+AD875*$R875*SUMIF(Lists!$E$2:$E$133,'Quarterly Information'!$Q875,Exchange_Value)+AD875*$T875*SUMIF(Lists!$E$2:$E$133,'Quarterly Information'!$S875,Exchange_Value))/1000,AD875*SUMIF(Lists!$E$2:$E$133,$I875,Exchange_Value)/1000),1)</f>
        <v>0</v>
      </c>
      <c r="CB875" s="151">
        <f>ROUND(IF($I875="Other HFC Blend",(AE875*$L875*SUMIF(Lists!$E$2:$E$133,'Quarterly Information'!$K875,Exchange_Value)+AE875*$N875*SUMIF(Lists!$E$2:$E$133,'Quarterly Information'!$M875,Exchange_Value)+AE875*$P875*SUMIF(Lists!$E$2:$E$133,'Quarterly Information'!$O875,Exchange_Value)+AE875*$R875*SUMIF(Lists!$E$2:$E$133,'Quarterly Information'!$Q875,Exchange_Value)+AE875*$T875*SUMIF(Lists!$E$2:$E$133,'Quarterly Information'!$S875,Exchange_Value))/1000,AE875*SUMIF(Lists!$E$2:$E$133,$I875,Exchange_Value)/1000),1)</f>
        <v>0</v>
      </c>
      <c r="CC875" s="151">
        <f>ROUND(IF($I875="Other HFC Blend",(AF875*$L875*SUMIF(Lists!$E$2:$E$133,'Quarterly Information'!$K875,Exchange_Value)+AF875*$N875*SUMIF(Lists!$E$2:$E$133,'Quarterly Information'!$M875,Exchange_Value)+AF875*$P875*SUMIF(Lists!$E$2:$E$133,'Quarterly Information'!$O875,Exchange_Value)+AF875*$R875*SUMIF(Lists!$E$2:$E$133,'Quarterly Information'!$Q875,Exchange_Value)+AF875*$T875*SUMIF(Lists!$E$2:$E$133,'Quarterly Information'!$S875,Exchange_Value))/1000,AF875*SUMIF(Lists!$E$2:$E$133,$I875,Exchange_Value)/1000),1)</f>
        <v>0</v>
      </c>
    </row>
    <row r="876" spans="1:81" ht="14.1">
      <c r="A876" s="18">
        <v>834</v>
      </c>
      <c r="B876" s="46" t="str">
        <f t="shared" ref="B876:B939" si="517">IF(C876&gt;0,A876,"")</f>
        <v/>
      </c>
      <c r="C876" s="72"/>
      <c r="D876" s="47"/>
      <c r="E876" s="81"/>
      <c r="F876" s="48"/>
      <c r="G876" s="49"/>
      <c r="H876" s="50"/>
      <c r="I876" s="48"/>
      <c r="J876" s="104"/>
      <c r="K876" s="109"/>
      <c r="L876" s="51"/>
      <c r="M876" s="48"/>
      <c r="N876" s="51"/>
      <c r="O876" s="48"/>
      <c r="P876" s="51"/>
      <c r="Q876" s="69"/>
      <c r="R876" s="51"/>
      <c r="S876" s="69"/>
      <c r="T876" s="110"/>
      <c r="U876" s="107"/>
      <c r="V876" s="48"/>
      <c r="W876" s="52"/>
      <c r="X876" s="48"/>
      <c r="Y876" s="116"/>
      <c r="Z876" s="133"/>
      <c r="AA876" s="131"/>
      <c r="AB876" s="76"/>
      <c r="AC876" s="76"/>
      <c r="AD876" s="76"/>
      <c r="AE876" s="76"/>
      <c r="AF876" s="76"/>
      <c r="AG876" s="145"/>
      <c r="AH876"/>
      <c r="AI876" s="148">
        <f t="shared" si="481"/>
        <v>0</v>
      </c>
      <c r="AJ876" s="148">
        <f t="shared" si="482"/>
        <v>0</v>
      </c>
      <c r="AK876" s="148">
        <f t="shared" si="483"/>
        <v>0</v>
      </c>
      <c r="AL876" s="148">
        <f t="shared" si="484"/>
        <v>0</v>
      </c>
      <c r="AM876" s="148">
        <f t="shared" si="485"/>
        <v>0</v>
      </c>
      <c r="AN876" s="148">
        <f t="shared" si="486"/>
        <v>0</v>
      </c>
      <c r="AO876" s="150"/>
      <c r="AP876" s="149" t="e">
        <f t="shared" si="487"/>
        <v>#DIV/0!</v>
      </c>
      <c r="AQ876" s="149" t="e">
        <f t="shared" si="488"/>
        <v>#DIV/0!</v>
      </c>
      <c r="AR876" s="149" t="e">
        <f t="shared" si="489"/>
        <v>#DIV/0!</v>
      </c>
      <c r="AS876" s="149" t="e">
        <f t="shared" si="490"/>
        <v>#DIV/0!</v>
      </c>
      <c r="AT876" s="149" t="e">
        <f t="shared" si="491"/>
        <v>#DIV/0!</v>
      </c>
      <c r="AU876" s="148">
        <f t="shared" si="492"/>
        <v>0</v>
      </c>
      <c r="AV876" s="149" t="e">
        <f t="shared" si="493"/>
        <v>#DIV/0!</v>
      </c>
      <c r="AW876" s="149" t="e">
        <f t="shared" si="494"/>
        <v>#DIV/0!</v>
      </c>
      <c r="AX876" s="149" t="e">
        <f t="shared" si="495"/>
        <v>#DIV/0!</v>
      </c>
      <c r="AY876" s="149" t="e">
        <f t="shared" si="496"/>
        <v>#DIV/0!</v>
      </c>
      <c r="AZ876" s="149" t="e">
        <f t="shared" si="497"/>
        <v>#DIV/0!</v>
      </c>
      <c r="BA876" s="148">
        <f t="shared" si="498"/>
        <v>0</v>
      </c>
      <c r="BB876" s="149" t="e">
        <f t="shared" si="499"/>
        <v>#DIV/0!</v>
      </c>
      <c r="BC876" s="149" t="e">
        <f t="shared" si="500"/>
        <v>#DIV/0!</v>
      </c>
      <c r="BD876" s="149" t="e">
        <f t="shared" si="501"/>
        <v>#DIV/0!</v>
      </c>
      <c r="BE876" s="149" t="e">
        <f t="shared" si="502"/>
        <v>#DIV/0!</v>
      </c>
      <c r="BF876" s="149" t="e">
        <f t="shared" si="503"/>
        <v>#DIV/0!</v>
      </c>
      <c r="BG876" s="148">
        <f t="shared" si="504"/>
        <v>0</v>
      </c>
      <c r="BH876" s="149" t="e">
        <f t="shared" si="505"/>
        <v>#DIV/0!</v>
      </c>
      <c r="BI876" s="149" t="e">
        <f t="shared" si="506"/>
        <v>#DIV/0!</v>
      </c>
      <c r="BJ876" s="149" t="e">
        <f t="shared" si="507"/>
        <v>#DIV/0!</v>
      </c>
      <c r="BK876" s="149" t="e">
        <f t="shared" si="508"/>
        <v>#DIV/0!</v>
      </c>
      <c r="BL876" s="149" t="e">
        <f t="shared" si="509"/>
        <v>#DIV/0!</v>
      </c>
      <c r="BM876" s="148">
        <f t="shared" si="510"/>
        <v>0</v>
      </c>
      <c r="BN876" s="149" t="e">
        <f t="shared" si="511"/>
        <v>#DIV/0!</v>
      </c>
      <c r="BO876" s="149" t="e">
        <f t="shared" si="512"/>
        <v>#DIV/0!</v>
      </c>
      <c r="BP876" s="149" t="e">
        <f t="shared" si="513"/>
        <v>#DIV/0!</v>
      </c>
      <c r="BQ876" s="149" t="e">
        <f t="shared" si="514"/>
        <v>#DIV/0!</v>
      </c>
      <c r="BR876" s="149" t="e">
        <f t="shared" si="515"/>
        <v>#DIV/0!</v>
      </c>
      <c r="BS876" s="148">
        <f t="shared" si="516"/>
        <v>0</v>
      </c>
      <c r="BT876" s="150"/>
      <c r="BU876" s="150" t="e">
        <f>VLOOKUP(I876,Lists!$D$2:$D$19,1,FALSE)</f>
        <v>#N/A</v>
      </c>
      <c r="BV876" s="150" t="e">
        <f>VLOOKUP($I876,Blends!$B$2:$B$115,1,FALSE)</f>
        <v>#N/A</v>
      </c>
      <c r="BW876" s="150"/>
      <c r="BX876" s="151">
        <f>ROUND(IF($I876="Other HFC Blend",(AA876*$L876*SUMIF(Lists!$E$2:$E$133,'Quarterly Information'!$K876,Exchange_Value)+AA876*$N876*SUMIF(Lists!$E$2:$E$133,'Quarterly Information'!$M876,Exchange_Value)+AA876*$P876*SUMIF(Lists!$E$2:$E$133,'Quarterly Information'!$O876,Exchange_Value)+AA876*$R876*SUMIF(Lists!$E$2:$E$133,'Quarterly Information'!$Q876,Exchange_Value)+AA876*$T876*SUMIF(Lists!$E$2:$E$133,'Quarterly Information'!$S876,Exchange_Value))/1000,AA876*SUMIF(Lists!$E$2:$E$133,$I876,Exchange_Value)/1000),1)</f>
        <v>0</v>
      </c>
      <c r="BY876" s="151">
        <f>ROUND(IF($I876="Other HFC Blend",(AB876*$L876*SUMIF(Lists!$E$2:$E$133,'Quarterly Information'!$K876,Exchange_Value)+AB876*$N876*SUMIF(Lists!$E$2:$E$133,'Quarterly Information'!$M876,Exchange_Value)+AB876*$P876*SUMIF(Lists!$E$2:$E$133,'Quarterly Information'!$O876,Exchange_Value)+AB876*$R876*SUMIF(Lists!$E$2:$E$133,'Quarterly Information'!$Q876,Exchange_Value)+AB876*$T876*SUMIF(Lists!$E$2:$E$133,'Quarterly Information'!$S876,Exchange_Value))/1000,AB876*SUMIF(Lists!$E$2:$E$133,$I876,Exchange_Value)/1000),1)</f>
        <v>0</v>
      </c>
      <c r="BZ876" s="151">
        <f>ROUND(IF($I876="Other HFC Blend",(AC876*$L876*SUMIF(Lists!$E$2:$E$133,'Quarterly Information'!$K876,Exchange_Value)+AC876*$N876*SUMIF(Lists!$E$2:$E$133,'Quarterly Information'!$M876,Exchange_Value)+AC876*$P876*SUMIF(Lists!$E$2:$E$133,'Quarterly Information'!$O876,Exchange_Value)+AC876*$R876*SUMIF(Lists!$E$2:$E$133,'Quarterly Information'!$Q876,Exchange_Value)+AC876*$T876*SUMIF(Lists!$E$2:$E$133,'Quarterly Information'!$S876,Exchange_Value))/1000,AC876*SUMIF(Lists!$E$2:$E$133,$I876,Exchange_Value)/1000),1)</f>
        <v>0</v>
      </c>
      <c r="CA876" s="151">
        <f>ROUND(IF($I876="Other HFC Blend",(AD876*$L876*SUMIF(Lists!$E$2:$E$133,'Quarterly Information'!$K876,Exchange_Value)+AD876*$N876*SUMIF(Lists!$E$2:$E$133,'Quarterly Information'!$M876,Exchange_Value)+AD876*$P876*SUMIF(Lists!$E$2:$E$133,'Quarterly Information'!$O876,Exchange_Value)+AD876*$R876*SUMIF(Lists!$E$2:$E$133,'Quarterly Information'!$Q876,Exchange_Value)+AD876*$T876*SUMIF(Lists!$E$2:$E$133,'Quarterly Information'!$S876,Exchange_Value))/1000,AD876*SUMIF(Lists!$E$2:$E$133,$I876,Exchange_Value)/1000),1)</f>
        <v>0</v>
      </c>
      <c r="CB876" s="151">
        <f>ROUND(IF($I876="Other HFC Blend",(AE876*$L876*SUMIF(Lists!$E$2:$E$133,'Quarterly Information'!$K876,Exchange_Value)+AE876*$N876*SUMIF(Lists!$E$2:$E$133,'Quarterly Information'!$M876,Exchange_Value)+AE876*$P876*SUMIF(Lists!$E$2:$E$133,'Quarterly Information'!$O876,Exchange_Value)+AE876*$R876*SUMIF(Lists!$E$2:$E$133,'Quarterly Information'!$Q876,Exchange_Value)+AE876*$T876*SUMIF(Lists!$E$2:$E$133,'Quarterly Information'!$S876,Exchange_Value))/1000,AE876*SUMIF(Lists!$E$2:$E$133,$I876,Exchange_Value)/1000),1)</f>
        <v>0</v>
      </c>
      <c r="CC876" s="151">
        <f>ROUND(IF($I876="Other HFC Blend",(AF876*$L876*SUMIF(Lists!$E$2:$E$133,'Quarterly Information'!$K876,Exchange_Value)+AF876*$N876*SUMIF(Lists!$E$2:$E$133,'Quarterly Information'!$M876,Exchange_Value)+AF876*$P876*SUMIF(Lists!$E$2:$E$133,'Quarterly Information'!$O876,Exchange_Value)+AF876*$R876*SUMIF(Lists!$E$2:$E$133,'Quarterly Information'!$Q876,Exchange_Value)+AF876*$T876*SUMIF(Lists!$E$2:$E$133,'Quarterly Information'!$S876,Exchange_Value))/1000,AF876*SUMIF(Lists!$E$2:$E$133,$I876,Exchange_Value)/1000),1)</f>
        <v>0</v>
      </c>
    </row>
    <row r="877" spans="1:81" ht="14.1">
      <c r="A877" s="18">
        <v>835</v>
      </c>
      <c r="B877" s="46" t="str">
        <f t="shared" si="517"/>
        <v/>
      </c>
      <c r="C877" s="72"/>
      <c r="D877" s="47"/>
      <c r="E877" s="81"/>
      <c r="F877" s="48"/>
      <c r="G877" s="49"/>
      <c r="H877" s="50"/>
      <c r="I877" s="48"/>
      <c r="J877" s="104"/>
      <c r="K877" s="109"/>
      <c r="L877" s="51"/>
      <c r="M877" s="48"/>
      <c r="N877" s="51"/>
      <c r="O877" s="48"/>
      <c r="P877" s="51"/>
      <c r="Q877" s="69"/>
      <c r="R877" s="51"/>
      <c r="S877" s="69"/>
      <c r="T877" s="110"/>
      <c r="U877" s="107"/>
      <c r="V877" s="48"/>
      <c r="W877" s="52"/>
      <c r="X877" s="48"/>
      <c r="Y877" s="116"/>
      <c r="Z877" s="133"/>
      <c r="AA877" s="131"/>
      <c r="AB877" s="76"/>
      <c r="AC877" s="76"/>
      <c r="AD877" s="76"/>
      <c r="AE877" s="76"/>
      <c r="AF877" s="76"/>
      <c r="AG877" s="145"/>
      <c r="AH877"/>
      <c r="AI877" s="148">
        <f t="shared" si="481"/>
        <v>0</v>
      </c>
      <c r="AJ877" s="148">
        <f t="shared" si="482"/>
        <v>0</v>
      </c>
      <c r="AK877" s="148">
        <f t="shared" si="483"/>
        <v>0</v>
      </c>
      <c r="AL877" s="148">
        <f t="shared" si="484"/>
        <v>0</v>
      </c>
      <c r="AM877" s="148">
        <f t="shared" si="485"/>
        <v>0</v>
      </c>
      <c r="AN877" s="148">
        <f t="shared" si="486"/>
        <v>0</v>
      </c>
      <c r="AO877" s="150"/>
      <c r="AP877" s="149" t="e">
        <f t="shared" si="487"/>
        <v>#DIV/0!</v>
      </c>
      <c r="AQ877" s="149" t="e">
        <f t="shared" si="488"/>
        <v>#DIV/0!</v>
      </c>
      <c r="AR877" s="149" t="e">
        <f t="shared" si="489"/>
        <v>#DIV/0!</v>
      </c>
      <c r="AS877" s="149" t="e">
        <f t="shared" si="490"/>
        <v>#DIV/0!</v>
      </c>
      <c r="AT877" s="149" t="e">
        <f t="shared" si="491"/>
        <v>#DIV/0!</v>
      </c>
      <c r="AU877" s="148">
        <f t="shared" si="492"/>
        <v>0</v>
      </c>
      <c r="AV877" s="149" t="e">
        <f t="shared" si="493"/>
        <v>#DIV/0!</v>
      </c>
      <c r="AW877" s="149" t="e">
        <f t="shared" si="494"/>
        <v>#DIV/0!</v>
      </c>
      <c r="AX877" s="149" t="e">
        <f t="shared" si="495"/>
        <v>#DIV/0!</v>
      </c>
      <c r="AY877" s="149" t="e">
        <f t="shared" si="496"/>
        <v>#DIV/0!</v>
      </c>
      <c r="AZ877" s="149" t="e">
        <f t="shared" si="497"/>
        <v>#DIV/0!</v>
      </c>
      <c r="BA877" s="148">
        <f t="shared" si="498"/>
        <v>0</v>
      </c>
      <c r="BB877" s="149" t="e">
        <f t="shared" si="499"/>
        <v>#DIV/0!</v>
      </c>
      <c r="BC877" s="149" t="e">
        <f t="shared" si="500"/>
        <v>#DIV/0!</v>
      </c>
      <c r="BD877" s="149" t="e">
        <f t="shared" si="501"/>
        <v>#DIV/0!</v>
      </c>
      <c r="BE877" s="149" t="e">
        <f t="shared" si="502"/>
        <v>#DIV/0!</v>
      </c>
      <c r="BF877" s="149" t="e">
        <f t="shared" si="503"/>
        <v>#DIV/0!</v>
      </c>
      <c r="BG877" s="148">
        <f t="shared" si="504"/>
        <v>0</v>
      </c>
      <c r="BH877" s="149" t="e">
        <f t="shared" si="505"/>
        <v>#DIV/0!</v>
      </c>
      <c r="BI877" s="149" t="e">
        <f t="shared" si="506"/>
        <v>#DIV/0!</v>
      </c>
      <c r="BJ877" s="149" t="e">
        <f t="shared" si="507"/>
        <v>#DIV/0!</v>
      </c>
      <c r="BK877" s="149" t="e">
        <f t="shared" si="508"/>
        <v>#DIV/0!</v>
      </c>
      <c r="BL877" s="149" t="e">
        <f t="shared" si="509"/>
        <v>#DIV/0!</v>
      </c>
      <c r="BM877" s="148">
        <f t="shared" si="510"/>
        <v>0</v>
      </c>
      <c r="BN877" s="149" t="e">
        <f t="shared" si="511"/>
        <v>#DIV/0!</v>
      </c>
      <c r="BO877" s="149" t="e">
        <f t="shared" si="512"/>
        <v>#DIV/0!</v>
      </c>
      <c r="BP877" s="149" t="e">
        <f t="shared" si="513"/>
        <v>#DIV/0!</v>
      </c>
      <c r="BQ877" s="149" t="e">
        <f t="shared" si="514"/>
        <v>#DIV/0!</v>
      </c>
      <c r="BR877" s="149" t="e">
        <f t="shared" si="515"/>
        <v>#DIV/0!</v>
      </c>
      <c r="BS877" s="148">
        <f t="shared" si="516"/>
        <v>0</v>
      </c>
      <c r="BT877" s="150"/>
      <c r="BU877" s="150" t="e">
        <f>VLOOKUP(I877,Lists!$D$2:$D$19,1,FALSE)</f>
        <v>#N/A</v>
      </c>
      <c r="BV877" s="150" t="e">
        <f>VLOOKUP($I877,Blends!$B$2:$B$115,1,FALSE)</f>
        <v>#N/A</v>
      </c>
      <c r="BW877" s="150"/>
      <c r="BX877" s="151">
        <f>ROUND(IF($I877="Other HFC Blend",(AA877*$L877*SUMIF(Lists!$E$2:$E$133,'Quarterly Information'!$K877,Exchange_Value)+AA877*$N877*SUMIF(Lists!$E$2:$E$133,'Quarterly Information'!$M877,Exchange_Value)+AA877*$P877*SUMIF(Lists!$E$2:$E$133,'Quarterly Information'!$O877,Exchange_Value)+AA877*$R877*SUMIF(Lists!$E$2:$E$133,'Quarterly Information'!$Q877,Exchange_Value)+AA877*$T877*SUMIF(Lists!$E$2:$E$133,'Quarterly Information'!$S877,Exchange_Value))/1000,AA877*SUMIF(Lists!$E$2:$E$133,$I877,Exchange_Value)/1000),1)</f>
        <v>0</v>
      </c>
      <c r="BY877" s="151">
        <f>ROUND(IF($I877="Other HFC Blend",(AB877*$L877*SUMIF(Lists!$E$2:$E$133,'Quarterly Information'!$K877,Exchange_Value)+AB877*$N877*SUMIF(Lists!$E$2:$E$133,'Quarterly Information'!$M877,Exchange_Value)+AB877*$P877*SUMIF(Lists!$E$2:$E$133,'Quarterly Information'!$O877,Exchange_Value)+AB877*$R877*SUMIF(Lists!$E$2:$E$133,'Quarterly Information'!$Q877,Exchange_Value)+AB877*$T877*SUMIF(Lists!$E$2:$E$133,'Quarterly Information'!$S877,Exchange_Value))/1000,AB877*SUMIF(Lists!$E$2:$E$133,$I877,Exchange_Value)/1000),1)</f>
        <v>0</v>
      </c>
      <c r="BZ877" s="151">
        <f>ROUND(IF($I877="Other HFC Blend",(AC877*$L877*SUMIF(Lists!$E$2:$E$133,'Quarterly Information'!$K877,Exchange_Value)+AC877*$N877*SUMIF(Lists!$E$2:$E$133,'Quarterly Information'!$M877,Exchange_Value)+AC877*$P877*SUMIF(Lists!$E$2:$E$133,'Quarterly Information'!$O877,Exchange_Value)+AC877*$R877*SUMIF(Lists!$E$2:$E$133,'Quarterly Information'!$Q877,Exchange_Value)+AC877*$T877*SUMIF(Lists!$E$2:$E$133,'Quarterly Information'!$S877,Exchange_Value))/1000,AC877*SUMIF(Lists!$E$2:$E$133,$I877,Exchange_Value)/1000),1)</f>
        <v>0</v>
      </c>
      <c r="CA877" s="151">
        <f>ROUND(IF($I877="Other HFC Blend",(AD877*$L877*SUMIF(Lists!$E$2:$E$133,'Quarterly Information'!$K877,Exchange_Value)+AD877*$N877*SUMIF(Lists!$E$2:$E$133,'Quarterly Information'!$M877,Exchange_Value)+AD877*$P877*SUMIF(Lists!$E$2:$E$133,'Quarterly Information'!$O877,Exchange_Value)+AD877*$R877*SUMIF(Lists!$E$2:$E$133,'Quarterly Information'!$Q877,Exchange_Value)+AD877*$T877*SUMIF(Lists!$E$2:$E$133,'Quarterly Information'!$S877,Exchange_Value))/1000,AD877*SUMIF(Lists!$E$2:$E$133,$I877,Exchange_Value)/1000),1)</f>
        <v>0</v>
      </c>
      <c r="CB877" s="151">
        <f>ROUND(IF($I877="Other HFC Blend",(AE877*$L877*SUMIF(Lists!$E$2:$E$133,'Quarterly Information'!$K877,Exchange_Value)+AE877*$N877*SUMIF(Lists!$E$2:$E$133,'Quarterly Information'!$M877,Exchange_Value)+AE877*$P877*SUMIF(Lists!$E$2:$E$133,'Quarterly Information'!$O877,Exchange_Value)+AE877*$R877*SUMIF(Lists!$E$2:$E$133,'Quarterly Information'!$Q877,Exchange_Value)+AE877*$T877*SUMIF(Lists!$E$2:$E$133,'Quarterly Information'!$S877,Exchange_Value))/1000,AE877*SUMIF(Lists!$E$2:$E$133,$I877,Exchange_Value)/1000),1)</f>
        <v>0</v>
      </c>
      <c r="CC877" s="151">
        <f>ROUND(IF($I877="Other HFC Blend",(AF877*$L877*SUMIF(Lists!$E$2:$E$133,'Quarterly Information'!$K877,Exchange_Value)+AF877*$N877*SUMIF(Lists!$E$2:$E$133,'Quarterly Information'!$M877,Exchange_Value)+AF877*$P877*SUMIF(Lists!$E$2:$E$133,'Quarterly Information'!$O877,Exchange_Value)+AF877*$R877*SUMIF(Lists!$E$2:$E$133,'Quarterly Information'!$Q877,Exchange_Value)+AF877*$T877*SUMIF(Lists!$E$2:$E$133,'Quarterly Information'!$S877,Exchange_Value))/1000,AF877*SUMIF(Lists!$E$2:$E$133,$I877,Exchange_Value)/1000),1)</f>
        <v>0</v>
      </c>
    </row>
    <row r="878" spans="1:81" ht="14.1">
      <c r="A878" s="18">
        <v>836</v>
      </c>
      <c r="B878" s="46" t="str">
        <f t="shared" si="517"/>
        <v/>
      </c>
      <c r="C878" s="72"/>
      <c r="D878" s="47"/>
      <c r="E878" s="81"/>
      <c r="F878" s="48"/>
      <c r="G878" s="49"/>
      <c r="H878" s="50"/>
      <c r="I878" s="48"/>
      <c r="J878" s="104"/>
      <c r="K878" s="109"/>
      <c r="L878" s="51"/>
      <c r="M878" s="48"/>
      <c r="N878" s="51"/>
      <c r="O878" s="48"/>
      <c r="P878" s="51"/>
      <c r="Q878" s="69"/>
      <c r="R878" s="51"/>
      <c r="S878" s="69"/>
      <c r="T878" s="110"/>
      <c r="U878" s="107"/>
      <c r="V878" s="48"/>
      <c r="W878" s="52"/>
      <c r="X878" s="48"/>
      <c r="Y878" s="116"/>
      <c r="Z878" s="133"/>
      <c r="AA878" s="131"/>
      <c r="AB878" s="76"/>
      <c r="AC878" s="76"/>
      <c r="AD878" s="76"/>
      <c r="AE878" s="76"/>
      <c r="AF878" s="76"/>
      <c r="AG878" s="145"/>
      <c r="AH878"/>
      <c r="AI878" s="148">
        <f t="shared" si="481"/>
        <v>0</v>
      </c>
      <c r="AJ878" s="148">
        <f t="shared" si="482"/>
        <v>0</v>
      </c>
      <c r="AK878" s="148">
        <f t="shared" si="483"/>
        <v>0</v>
      </c>
      <c r="AL878" s="148">
        <f t="shared" si="484"/>
        <v>0</v>
      </c>
      <c r="AM878" s="148">
        <f t="shared" si="485"/>
        <v>0</v>
      </c>
      <c r="AN878" s="148">
        <f t="shared" si="486"/>
        <v>0</v>
      </c>
      <c r="AO878" s="150"/>
      <c r="AP878" s="149" t="e">
        <f t="shared" si="487"/>
        <v>#DIV/0!</v>
      </c>
      <c r="AQ878" s="149" t="e">
        <f t="shared" si="488"/>
        <v>#DIV/0!</v>
      </c>
      <c r="AR878" s="149" t="e">
        <f t="shared" si="489"/>
        <v>#DIV/0!</v>
      </c>
      <c r="AS878" s="149" t="e">
        <f t="shared" si="490"/>
        <v>#DIV/0!</v>
      </c>
      <c r="AT878" s="149" t="e">
        <f t="shared" si="491"/>
        <v>#DIV/0!</v>
      </c>
      <c r="AU878" s="148">
        <f t="shared" si="492"/>
        <v>0</v>
      </c>
      <c r="AV878" s="149" t="e">
        <f t="shared" si="493"/>
        <v>#DIV/0!</v>
      </c>
      <c r="AW878" s="149" t="e">
        <f t="shared" si="494"/>
        <v>#DIV/0!</v>
      </c>
      <c r="AX878" s="149" t="e">
        <f t="shared" si="495"/>
        <v>#DIV/0!</v>
      </c>
      <c r="AY878" s="149" t="e">
        <f t="shared" si="496"/>
        <v>#DIV/0!</v>
      </c>
      <c r="AZ878" s="149" t="e">
        <f t="shared" si="497"/>
        <v>#DIV/0!</v>
      </c>
      <c r="BA878" s="148">
        <f t="shared" si="498"/>
        <v>0</v>
      </c>
      <c r="BB878" s="149" t="e">
        <f t="shared" si="499"/>
        <v>#DIV/0!</v>
      </c>
      <c r="BC878" s="149" t="e">
        <f t="shared" si="500"/>
        <v>#DIV/0!</v>
      </c>
      <c r="BD878" s="149" t="e">
        <f t="shared" si="501"/>
        <v>#DIV/0!</v>
      </c>
      <c r="BE878" s="149" t="e">
        <f t="shared" si="502"/>
        <v>#DIV/0!</v>
      </c>
      <c r="BF878" s="149" t="e">
        <f t="shared" si="503"/>
        <v>#DIV/0!</v>
      </c>
      <c r="BG878" s="148">
        <f t="shared" si="504"/>
        <v>0</v>
      </c>
      <c r="BH878" s="149" t="e">
        <f t="shared" si="505"/>
        <v>#DIV/0!</v>
      </c>
      <c r="BI878" s="149" t="e">
        <f t="shared" si="506"/>
        <v>#DIV/0!</v>
      </c>
      <c r="BJ878" s="149" t="e">
        <f t="shared" si="507"/>
        <v>#DIV/0!</v>
      </c>
      <c r="BK878" s="149" t="e">
        <f t="shared" si="508"/>
        <v>#DIV/0!</v>
      </c>
      <c r="BL878" s="149" t="e">
        <f t="shared" si="509"/>
        <v>#DIV/0!</v>
      </c>
      <c r="BM878" s="148">
        <f t="shared" si="510"/>
        <v>0</v>
      </c>
      <c r="BN878" s="149" t="e">
        <f t="shared" si="511"/>
        <v>#DIV/0!</v>
      </c>
      <c r="BO878" s="149" t="e">
        <f t="shared" si="512"/>
        <v>#DIV/0!</v>
      </c>
      <c r="BP878" s="149" t="e">
        <f t="shared" si="513"/>
        <v>#DIV/0!</v>
      </c>
      <c r="BQ878" s="149" t="e">
        <f t="shared" si="514"/>
        <v>#DIV/0!</v>
      </c>
      <c r="BR878" s="149" t="e">
        <f t="shared" si="515"/>
        <v>#DIV/0!</v>
      </c>
      <c r="BS878" s="148">
        <f t="shared" si="516"/>
        <v>0</v>
      </c>
      <c r="BT878" s="150"/>
      <c r="BU878" s="150" t="e">
        <f>VLOOKUP(I878,Lists!$D$2:$D$19,1,FALSE)</f>
        <v>#N/A</v>
      </c>
      <c r="BV878" s="150" t="e">
        <f>VLOOKUP($I878,Blends!$B$2:$B$115,1,FALSE)</f>
        <v>#N/A</v>
      </c>
      <c r="BW878" s="150"/>
      <c r="BX878" s="151">
        <f>ROUND(IF($I878="Other HFC Blend",(AA878*$L878*SUMIF(Lists!$E$2:$E$133,'Quarterly Information'!$K878,Exchange_Value)+AA878*$N878*SUMIF(Lists!$E$2:$E$133,'Quarterly Information'!$M878,Exchange_Value)+AA878*$P878*SUMIF(Lists!$E$2:$E$133,'Quarterly Information'!$O878,Exchange_Value)+AA878*$R878*SUMIF(Lists!$E$2:$E$133,'Quarterly Information'!$Q878,Exchange_Value)+AA878*$T878*SUMIF(Lists!$E$2:$E$133,'Quarterly Information'!$S878,Exchange_Value))/1000,AA878*SUMIF(Lists!$E$2:$E$133,$I878,Exchange_Value)/1000),1)</f>
        <v>0</v>
      </c>
      <c r="BY878" s="151">
        <f>ROUND(IF($I878="Other HFC Blend",(AB878*$L878*SUMIF(Lists!$E$2:$E$133,'Quarterly Information'!$K878,Exchange_Value)+AB878*$N878*SUMIF(Lists!$E$2:$E$133,'Quarterly Information'!$M878,Exchange_Value)+AB878*$P878*SUMIF(Lists!$E$2:$E$133,'Quarterly Information'!$O878,Exchange_Value)+AB878*$R878*SUMIF(Lists!$E$2:$E$133,'Quarterly Information'!$Q878,Exchange_Value)+AB878*$T878*SUMIF(Lists!$E$2:$E$133,'Quarterly Information'!$S878,Exchange_Value))/1000,AB878*SUMIF(Lists!$E$2:$E$133,$I878,Exchange_Value)/1000),1)</f>
        <v>0</v>
      </c>
      <c r="BZ878" s="151">
        <f>ROUND(IF($I878="Other HFC Blend",(AC878*$L878*SUMIF(Lists!$E$2:$E$133,'Quarterly Information'!$K878,Exchange_Value)+AC878*$N878*SUMIF(Lists!$E$2:$E$133,'Quarterly Information'!$M878,Exchange_Value)+AC878*$P878*SUMIF(Lists!$E$2:$E$133,'Quarterly Information'!$O878,Exchange_Value)+AC878*$R878*SUMIF(Lists!$E$2:$E$133,'Quarterly Information'!$Q878,Exchange_Value)+AC878*$T878*SUMIF(Lists!$E$2:$E$133,'Quarterly Information'!$S878,Exchange_Value))/1000,AC878*SUMIF(Lists!$E$2:$E$133,$I878,Exchange_Value)/1000),1)</f>
        <v>0</v>
      </c>
      <c r="CA878" s="151">
        <f>ROUND(IF($I878="Other HFC Blend",(AD878*$L878*SUMIF(Lists!$E$2:$E$133,'Quarterly Information'!$K878,Exchange_Value)+AD878*$N878*SUMIF(Lists!$E$2:$E$133,'Quarterly Information'!$M878,Exchange_Value)+AD878*$P878*SUMIF(Lists!$E$2:$E$133,'Quarterly Information'!$O878,Exchange_Value)+AD878*$R878*SUMIF(Lists!$E$2:$E$133,'Quarterly Information'!$Q878,Exchange_Value)+AD878*$T878*SUMIF(Lists!$E$2:$E$133,'Quarterly Information'!$S878,Exchange_Value))/1000,AD878*SUMIF(Lists!$E$2:$E$133,$I878,Exchange_Value)/1000),1)</f>
        <v>0</v>
      </c>
      <c r="CB878" s="151">
        <f>ROUND(IF($I878="Other HFC Blend",(AE878*$L878*SUMIF(Lists!$E$2:$E$133,'Quarterly Information'!$K878,Exchange_Value)+AE878*$N878*SUMIF(Lists!$E$2:$E$133,'Quarterly Information'!$M878,Exchange_Value)+AE878*$P878*SUMIF(Lists!$E$2:$E$133,'Quarterly Information'!$O878,Exchange_Value)+AE878*$R878*SUMIF(Lists!$E$2:$E$133,'Quarterly Information'!$Q878,Exchange_Value)+AE878*$T878*SUMIF(Lists!$E$2:$E$133,'Quarterly Information'!$S878,Exchange_Value))/1000,AE878*SUMIF(Lists!$E$2:$E$133,$I878,Exchange_Value)/1000),1)</f>
        <v>0</v>
      </c>
      <c r="CC878" s="151">
        <f>ROUND(IF($I878="Other HFC Blend",(AF878*$L878*SUMIF(Lists!$E$2:$E$133,'Quarterly Information'!$K878,Exchange_Value)+AF878*$N878*SUMIF(Lists!$E$2:$E$133,'Quarterly Information'!$M878,Exchange_Value)+AF878*$P878*SUMIF(Lists!$E$2:$E$133,'Quarterly Information'!$O878,Exchange_Value)+AF878*$R878*SUMIF(Lists!$E$2:$E$133,'Quarterly Information'!$Q878,Exchange_Value)+AF878*$T878*SUMIF(Lists!$E$2:$E$133,'Quarterly Information'!$S878,Exchange_Value))/1000,AF878*SUMIF(Lists!$E$2:$E$133,$I878,Exchange_Value)/1000),1)</f>
        <v>0</v>
      </c>
    </row>
    <row r="879" spans="1:81" ht="14.1">
      <c r="A879" s="18">
        <v>837</v>
      </c>
      <c r="B879" s="46" t="str">
        <f t="shared" si="517"/>
        <v/>
      </c>
      <c r="C879" s="72"/>
      <c r="D879" s="47"/>
      <c r="E879" s="81"/>
      <c r="F879" s="48"/>
      <c r="G879" s="49"/>
      <c r="H879" s="50"/>
      <c r="I879" s="48"/>
      <c r="J879" s="104"/>
      <c r="K879" s="109"/>
      <c r="L879" s="51"/>
      <c r="M879" s="48"/>
      <c r="N879" s="51"/>
      <c r="O879" s="48"/>
      <c r="P879" s="51"/>
      <c r="Q879" s="69"/>
      <c r="R879" s="51"/>
      <c r="S879" s="69"/>
      <c r="T879" s="110"/>
      <c r="U879" s="107"/>
      <c r="V879" s="48"/>
      <c r="W879" s="52"/>
      <c r="X879" s="48"/>
      <c r="Y879" s="116"/>
      <c r="Z879" s="133"/>
      <c r="AA879" s="131"/>
      <c r="AB879" s="76"/>
      <c r="AC879" s="76"/>
      <c r="AD879" s="76"/>
      <c r="AE879" s="76"/>
      <c r="AF879" s="76"/>
      <c r="AG879" s="145"/>
      <c r="AH879"/>
      <c r="AI879" s="148">
        <f t="shared" si="481"/>
        <v>0</v>
      </c>
      <c r="AJ879" s="148">
        <f t="shared" si="482"/>
        <v>0</v>
      </c>
      <c r="AK879" s="148">
        <f t="shared" si="483"/>
        <v>0</v>
      </c>
      <c r="AL879" s="148">
        <f t="shared" si="484"/>
        <v>0</v>
      </c>
      <c r="AM879" s="148">
        <f t="shared" si="485"/>
        <v>0</v>
      </c>
      <c r="AN879" s="148">
        <f t="shared" si="486"/>
        <v>0</v>
      </c>
      <c r="AO879" s="150"/>
      <c r="AP879" s="149" t="e">
        <f t="shared" si="487"/>
        <v>#DIV/0!</v>
      </c>
      <c r="AQ879" s="149" t="e">
        <f t="shared" si="488"/>
        <v>#DIV/0!</v>
      </c>
      <c r="AR879" s="149" t="e">
        <f t="shared" si="489"/>
        <v>#DIV/0!</v>
      </c>
      <c r="AS879" s="149" t="e">
        <f t="shared" si="490"/>
        <v>#DIV/0!</v>
      </c>
      <c r="AT879" s="149" t="e">
        <f t="shared" si="491"/>
        <v>#DIV/0!</v>
      </c>
      <c r="AU879" s="148">
        <f t="shared" si="492"/>
        <v>0</v>
      </c>
      <c r="AV879" s="149" t="e">
        <f t="shared" si="493"/>
        <v>#DIV/0!</v>
      </c>
      <c r="AW879" s="149" t="e">
        <f t="shared" si="494"/>
        <v>#DIV/0!</v>
      </c>
      <c r="AX879" s="149" t="e">
        <f t="shared" si="495"/>
        <v>#DIV/0!</v>
      </c>
      <c r="AY879" s="149" t="e">
        <f t="shared" si="496"/>
        <v>#DIV/0!</v>
      </c>
      <c r="AZ879" s="149" t="e">
        <f t="shared" si="497"/>
        <v>#DIV/0!</v>
      </c>
      <c r="BA879" s="148">
        <f t="shared" si="498"/>
        <v>0</v>
      </c>
      <c r="BB879" s="149" t="e">
        <f t="shared" si="499"/>
        <v>#DIV/0!</v>
      </c>
      <c r="BC879" s="149" t="e">
        <f t="shared" si="500"/>
        <v>#DIV/0!</v>
      </c>
      <c r="BD879" s="149" t="e">
        <f t="shared" si="501"/>
        <v>#DIV/0!</v>
      </c>
      <c r="BE879" s="149" t="e">
        <f t="shared" si="502"/>
        <v>#DIV/0!</v>
      </c>
      <c r="BF879" s="149" t="e">
        <f t="shared" si="503"/>
        <v>#DIV/0!</v>
      </c>
      <c r="BG879" s="148">
        <f t="shared" si="504"/>
        <v>0</v>
      </c>
      <c r="BH879" s="149" t="e">
        <f t="shared" si="505"/>
        <v>#DIV/0!</v>
      </c>
      <c r="BI879" s="149" t="e">
        <f t="shared" si="506"/>
        <v>#DIV/0!</v>
      </c>
      <c r="BJ879" s="149" t="e">
        <f t="shared" si="507"/>
        <v>#DIV/0!</v>
      </c>
      <c r="BK879" s="149" t="e">
        <f t="shared" si="508"/>
        <v>#DIV/0!</v>
      </c>
      <c r="BL879" s="149" t="e">
        <f t="shared" si="509"/>
        <v>#DIV/0!</v>
      </c>
      <c r="BM879" s="148">
        <f t="shared" si="510"/>
        <v>0</v>
      </c>
      <c r="BN879" s="149" t="e">
        <f t="shared" si="511"/>
        <v>#DIV/0!</v>
      </c>
      <c r="BO879" s="149" t="e">
        <f t="shared" si="512"/>
        <v>#DIV/0!</v>
      </c>
      <c r="BP879" s="149" t="e">
        <f t="shared" si="513"/>
        <v>#DIV/0!</v>
      </c>
      <c r="BQ879" s="149" t="e">
        <f t="shared" si="514"/>
        <v>#DIV/0!</v>
      </c>
      <c r="BR879" s="149" t="e">
        <f t="shared" si="515"/>
        <v>#DIV/0!</v>
      </c>
      <c r="BS879" s="148">
        <f t="shared" si="516"/>
        <v>0</v>
      </c>
      <c r="BT879" s="150"/>
      <c r="BU879" s="150" t="e">
        <f>VLOOKUP(I879,Lists!$D$2:$D$19,1,FALSE)</f>
        <v>#N/A</v>
      </c>
      <c r="BV879" s="150" t="e">
        <f>VLOOKUP($I879,Blends!$B$2:$B$115,1,FALSE)</f>
        <v>#N/A</v>
      </c>
      <c r="BW879" s="150"/>
      <c r="BX879" s="151">
        <f>ROUND(IF($I879="Other HFC Blend",(AA879*$L879*SUMIF(Lists!$E$2:$E$133,'Quarterly Information'!$K879,Exchange_Value)+AA879*$N879*SUMIF(Lists!$E$2:$E$133,'Quarterly Information'!$M879,Exchange_Value)+AA879*$P879*SUMIF(Lists!$E$2:$E$133,'Quarterly Information'!$O879,Exchange_Value)+AA879*$R879*SUMIF(Lists!$E$2:$E$133,'Quarterly Information'!$Q879,Exchange_Value)+AA879*$T879*SUMIF(Lists!$E$2:$E$133,'Quarterly Information'!$S879,Exchange_Value))/1000,AA879*SUMIF(Lists!$E$2:$E$133,$I879,Exchange_Value)/1000),1)</f>
        <v>0</v>
      </c>
      <c r="BY879" s="151">
        <f>ROUND(IF($I879="Other HFC Blend",(AB879*$L879*SUMIF(Lists!$E$2:$E$133,'Quarterly Information'!$K879,Exchange_Value)+AB879*$N879*SUMIF(Lists!$E$2:$E$133,'Quarterly Information'!$M879,Exchange_Value)+AB879*$P879*SUMIF(Lists!$E$2:$E$133,'Quarterly Information'!$O879,Exchange_Value)+AB879*$R879*SUMIF(Lists!$E$2:$E$133,'Quarterly Information'!$Q879,Exchange_Value)+AB879*$T879*SUMIF(Lists!$E$2:$E$133,'Quarterly Information'!$S879,Exchange_Value))/1000,AB879*SUMIF(Lists!$E$2:$E$133,$I879,Exchange_Value)/1000),1)</f>
        <v>0</v>
      </c>
      <c r="BZ879" s="151">
        <f>ROUND(IF($I879="Other HFC Blend",(AC879*$L879*SUMIF(Lists!$E$2:$E$133,'Quarterly Information'!$K879,Exchange_Value)+AC879*$N879*SUMIF(Lists!$E$2:$E$133,'Quarterly Information'!$M879,Exchange_Value)+AC879*$P879*SUMIF(Lists!$E$2:$E$133,'Quarterly Information'!$O879,Exchange_Value)+AC879*$R879*SUMIF(Lists!$E$2:$E$133,'Quarterly Information'!$Q879,Exchange_Value)+AC879*$T879*SUMIF(Lists!$E$2:$E$133,'Quarterly Information'!$S879,Exchange_Value))/1000,AC879*SUMIF(Lists!$E$2:$E$133,$I879,Exchange_Value)/1000),1)</f>
        <v>0</v>
      </c>
      <c r="CA879" s="151">
        <f>ROUND(IF($I879="Other HFC Blend",(AD879*$L879*SUMIF(Lists!$E$2:$E$133,'Quarterly Information'!$K879,Exchange_Value)+AD879*$N879*SUMIF(Lists!$E$2:$E$133,'Quarterly Information'!$M879,Exchange_Value)+AD879*$P879*SUMIF(Lists!$E$2:$E$133,'Quarterly Information'!$O879,Exchange_Value)+AD879*$R879*SUMIF(Lists!$E$2:$E$133,'Quarterly Information'!$Q879,Exchange_Value)+AD879*$T879*SUMIF(Lists!$E$2:$E$133,'Quarterly Information'!$S879,Exchange_Value))/1000,AD879*SUMIF(Lists!$E$2:$E$133,$I879,Exchange_Value)/1000),1)</f>
        <v>0</v>
      </c>
      <c r="CB879" s="151">
        <f>ROUND(IF($I879="Other HFC Blend",(AE879*$L879*SUMIF(Lists!$E$2:$E$133,'Quarterly Information'!$K879,Exchange_Value)+AE879*$N879*SUMIF(Lists!$E$2:$E$133,'Quarterly Information'!$M879,Exchange_Value)+AE879*$P879*SUMIF(Lists!$E$2:$E$133,'Quarterly Information'!$O879,Exchange_Value)+AE879*$R879*SUMIF(Lists!$E$2:$E$133,'Quarterly Information'!$Q879,Exchange_Value)+AE879*$T879*SUMIF(Lists!$E$2:$E$133,'Quarterly Information'!$S879,Exchange_Value))/1000,AE879*SUMIF(Lists!$E$2:$E$133,$I879,Exchange_Value)/1000),1)</f>
        <v>0</v>
      </c>
      <c r="CC879" s="151">
        <f>ROUND(IF($I879="Other HFC Blend",(AF879*$L879*SUMIF(Lists!$E$2:$E$133,'Quarterly Information'!$K879,Exchange_Value)+AF879*$N879*SUMIF(Lists!$E$2:$E$133,'Quarterly Information'!$M879,Exchange_Value)+AF879*$P879*SUMIF(Lists!$E$2:$E$133,'Quarterly Information'!$O879,Exchange_Value)+AF879*$R879*SUMIF(Lists!$E$2:$E$133,'Quarterly Information'!$Q879,Exchange_Value)+AF879*$T879*SUMIF(Lists!$E$2:$E$133,'Quarterly Information'!$S879,Exchange_Value))/1000,AF879*SUMIF(Lists!$E$2:$E$133,$I879,Exchange_Value)/1000),1)</f>
        <v>0</v>
      </c>
    </row>
    <row r="880" spans="1:81" ht="14.1">
      <c r="A880" s="18">
        <v>838</v>
      </c>
      <c r="B880" s="46" t="str">
        <f t="shared" si="517"/>
        <v/>
      </c>
      <c r="C880" s="72"/>
      <c r="D880" s="47"/>
      <c r="E880" s="81"/>
      <c r="F880" s="48"/>
      <c r="G880" s="49"/>
      <c r="H880" s="50"/>
      <c r="I880" s="48"/>
      <c r="J880" s="104"/>
      <c r="K880" s="109"/>
      <c r="L880" s="51"/>
      <c r="M880" s="48"/>
      <c r="N880" s="51"/>
      <c r="O880" s="48"/>
      <c r="P880" s="51"/>
      <c r="Q880" s="69"/>
      <c r="R880" s="51"/>
      <c r="S880" s="69"/>
      <c r="T880" s="110"/>
      <c r="U880" s="107"/>
      <c r="V880" s="48"/>
      <c r="W880" s="52"/>
      <c r="X880" s="48"/>
      <c r="Y880" s="116"/>
      <c r="Z880" s="133"/>
      <c r="AA880" s="131"/>
      <c r="AB880" s="76"/>
      <c r="AC880" s="76"/>
      <c r="AD880" s="76"/>
      <c r="AE880" s="76"/>
      <c r="AF880" s="76"/>
      <c r="AG880" s="145"/>
      <c r="AH880"/>
      <c r="AI880" s="148">
        <f t="shared" si="481"/>
        <v>0</v>
      </c>
      <c r="AJ880" s="148">
        <f t="shared" si="482"/>
        <v>0</v>
      </c>
      <c r="AK880" s="148">
        <f t="shared" si="483"/>
        <v>0</v>
      </c>
      <c r="AL880" s="148">
        <f t="shared" si="484"/>
        <v>0</v>
      </c>
      <c r="AM880" s="148">
        <f t="shared" si="485"/>
        <v>0</v>
      </c>
      <c r="AN880" s="148">
        <f t="shared" si="486"/>
        <v>0</v>
      </c>
      <c r="AO880" s="150"/>
      <c r="AP880" s="149" t="e">
        <f t="shared" si="487"/>
        <v>#DIV/0!</v>
      </c>
      <c r="AQ880" s="149" t="e">
        <f t="shared" si="488"/>
        <v>#DIV/0!</v>
      </c>
      <c r="AR880" s="149" t="e">
        <f t="shared" si="489"/>
        <v>#DIV/0!</v>
      </c>
      <c r="AS880" s="149" t="e">
        <f t="shared" si="490"/>
        <v>#DIV/0!</v>
      </c>
      <c r="AT880" s="149" t="e">
        <f t="shared" si="491"/>
        <v>#DIV/0!</v>
      </c>
      <c r="AU880" s="148">
        <f t="shared" si="492"/>
        <v>0</v>
      </c>
      <c r="AV880" s="149" t="e">
        <f t="shared" si="493"/>
        <v>#DIV/0!</v>
      </c>
      <c r="AW880" s="149" t="e">
        <f t="shared" si="494"/>
        <v>#DIV/0!</v>
      </c>
      <c r="AX880" s="149" t="e">
        <f t="shared" si="495"/>
        <v>#DIV/0!</v>
      </c>
      <c r="AY880" s="149" t="e">
        <f t="shared" si="496"/>
        <v>#DIV/0!</v>
      </c>
      <c r="AZ880" s="149" t="e">
        <f t="shared" si="497"/>
        <v>#DIV/0!</v>
      </c>
      <c r="BA880" s="148">
        <f t="shared" si="498"/>
        <v>0</v>
      </c>
      <c r="BB880" s="149" t="e">
        <f t="shared" si="499"/>
        <v>#DIV/0!</v>
      </c>
      <c r="BC880" s="149" t="e">
        <f t="shared" si="500"/>
        <v>#DIV/0!</v>
      </c>
      <c r="BD880" s="149" t="e">
        <f t="shared" si="501"/>
        <v>#DIV/0!</v>
      </c>
      <c r="BE880" s="149" t="e">
        <f t="shared" si="502"/>
        <v>#DIV/0!</v>
      </c>
      <c r="BF880" s="149" t="e">
        <f t="shared" si="503"/>
        <v>#DIV/0!</v>
      </c>
      <c r="BG880" s="148">
        <f t="shared" si="504"/>
        <v>0</v>
      </c>
      <c r="BH880" s="149" t="e">
        <f t="shared" si="505"/>
        <v>#DIV/0!</v>
      </c>
      <c r="BI880" s="149" t="e">
        <f t="shared" si="506"/>
        <v>#DIV/0!</v>
      </c>
      <c r="BJ880" s="149" t="e">
        <f t="shared" si="507"/>
        <v>#DIV/0!</v>
      </c>
      <c r="BK880" s="149" t="e">
        <f t="shared" si="508"/>
        <v>#DIV/0!</v>
      </c>
      <c r="BL880" s="149" t="e">
        <f t="shared" si="509"/>
        <v>#DIV/0!</v>
      </c>
      <c r="BM880" s="148">
        <f t="shared" si="510"/>
        <v>0</v>
      </c>
      <c r="BN880" s="149" t="e">
        <f t="shared" si="511"/>
        <v>#DIV/0!</v>
      </c>
      <c r="BO880" s="149" t="e">
        <f t="shared" si="512"/>
        <v>#DIV/0!</v>
      </c>
      <c r="BP880" s="149" t="e">
        <f t="shared" si="513"/>
        <v>#DIV/0!</v>
      </c>
      <c r="BQ880" s="149" t="e">
        <f t="shared" si="514"/>
        <v>#DIV/0!</v>
      </c>
      <c r="BR880" s="149" t="e">
        <f t="shared" si="515"/>
        <v>#DIV/0!</v>
      </c>
      <c r="BS880" s="148">
        <f t="shared" si="516"/>
        <v>0</v>
      </c>
      <c r="BT880" s="150"/>
      <c r="BU880" s="150" t="e">
        <f>VLOOKUP(I880,Lists!$D$2:$D$19,1,FALSE)</f>
        <v>#N/A</v>
      </c>
      <c r="BV880" s="150" t="e">
        <f>VLOOKUP($I880,Blends!$B$2:$B$115,1,FALSE)</f>
        <v>#N/A</v>
      </c>
      <c r="BW880" s="150"/>
      <c r="BX880" s="151">
        <f>ROUND(IF($I880="Other HFC Blend",(AA880*$L880*SUMIF(Lists!$E$2:$E$133,'Quarterly Information'!$K880,Exchange_Value)+AA880*$N880*SUMIF(Lists!$E$2:$E$133,'Quarterly Information'!$M880,Exchange_Value)+AA880*$P880*SUMIF(Lists!$E$2:$E$133,'Quarterly Information'!$O880,Exchange_Value)+AA880*$R880*SUMIF(Lists!$E$2:$E$133,'Quarterly Information'!$Q880,Exchange_Value)+AA880*$T880*SUMIF(Lists!$E$2:$E$133,'Quarterly Information'!$S880,Exchange_Value))/1000,AA880*SUMIF(Lists!$E$2:$E$133,$I880,Exchange_Value)/1000),1)</f>
        <v>0</v>
      </c>
      <c r="BY880" s="151">
        <f>ROUND(IF($I880="Other HFC Blend",(AB880*$L880*SUMIF(Lists!$E$2:$E$133,'Quarterly Information'!$K880,Exchange_Value)+AB880*$N880*SUMIF(Lists!$E$2:$E$133,'Quarterly Information'!$M880,Exchange_Value)+AB880*$P880*SUMIF(Lists!$E$2:$E$133,'Quarterly Information'!$O880,Exchange_Value)+AB880*$R880*SUMIF(Lists!$E$2:$E$133,'Quarterly Information'!$Q880,Exchange_Value)+AB880*$T880*SUMIF(Lists!$E$2:$E$133,'Quarterly Information'!$S880,Exchange_Value))/1000,AB880*SUMIF(Lists!$E$2:$E$133,$I880,Exchange_Value)/1000),1)</f>
        <v>0</v>
      </c>
      <c r="BZ880" s="151">
        <f>ROUND(IF($I880="Other HFC Blend",(AC880*$L880*SUMIF(Lists!$E$2:$E$133,'Quarterly Information'!$K880,Exchange_Value)+AC880*$N880*SUMIF(Lists!$E$2:$E$133,'Quarterly Information'!$M880,Exchange_Value)+AC880*$P880*SUMIF(Lists!$E$2:$E$133,'Quarterly Information'!$O880,Exchange_Value)+AC880*$R880*SUMIF(Lists!$E$2:$E$133,'Quarterly Information'!$Q880,Exchange_Value)+AC880*$T880*SUMIF(Lists!$E$2:$E$133,'Quarterly Information'!$S880,Exchange_Value))/1000,AC880*SUMIF(Lists!$E$2:$E$133,$I880,Exchange_Value)/1000),1)</f>
        <v>0</v>
      </c>
      <c r="CA880" s="151">
        <f>ROUND(IF($I880="Other HFC Blend",(AD880*$L880*SUMIF(Lists!$E$2:$E$133,'Quarterly Information'!$K880,Exchange_Value)+AD880*$N880*SUMIF(Lists!$E$2:$E$133,'Quarterly Information'!$M880,Exchange_Value)+AD880*$P880*SUMIF(Lists!$E$2:$E$133,'Quarterly Information'!$O880,Exchange_Value)+AD880*$R880*SUMIF(Lists!$E$2:$E$133,'Quarterly Information'!$Q880,Exchange_Value)+AD880*$T880*SUMIF(Lists!$E$2:$E$133,'Quarterly Information'!$S880,Exchange_Value))/1000,AD880*SUMIF(Lists!$E$2:$E$133,$I880,Exchange_Value)/1000),1)</f>
        <v>0</v>
      </c>
      <c r="CB880" s="151">
        <f>ROUND(IF($I880="Other HFC Blend",(AE880*$L880*SUMIF(Lists!$E$2:$E$133,'Quarterly Information'!$K880,Exchange_Value)+AE880*$N880*SUMIF(Lists!$E$2:$E$133,'Quarterly Information'!$M880,Exchange_Value)+AE880*$P880*SUMIF(Lists!$E$2:$E$133,'Quarterly Information'!$O880,Exchange_Value)+AE880*$R880*SUMIF(Lists!$E$2:$E$133,'Quarterly Information'!$Q880,Exchange_Value)+AE880*$T880*SUMIF(Lists!$E$2:$E$133,'Quarterly Information'!$S880,Exchange_Value))/1000,AE880*SUMIF(Lists!$E$2:$E$133,$I880,Exchange_Value)/1000),1)</f>
        <v>0</v>
      </c>
      <c r="CC880" s="151">
        <f>ROUND(IF($I880="Other HFC Blend",(AF880*$L880*SUMIF(Lists!$E$2:$E$133,'Quarterly Information'!$K880,Exchange_Value)+AF880*$N880*SUMIF(Lists!$E$2:$E$133,'Quarterly Information'!$M880,Exchange_Value)+AF880*$P880*SUMIF(Lists!$E$2:$E$133,'Quarterly Information'!$O880,Exchange_Value)+AF880*$R880*SUMIF(Lists!$E$2:$E$133,'Quarterly Information'!$Q880,Exchange_Value)+AF880*$T880*SUMIF(Lists!$E$2:$E$133,'Quarterly Information'!$S880,Exchange_Value))/1000,AF880*SUMIF(Lists!$E$2:$E$133,$I880,Exchange_Value)/1000),1)</f>
        <v>0</v>
      </c>
    </row>
    <row r="881" spans="1:81" ht="14.1">
      <c r="A881" s="18">
        <v>839</v>
      </c>
      <c r="B881" s="46" t="str">
        <f t="shared" si="517"/>
        <v/>
      </c>
      <c r="C881" s="72"/>
      <c r="D881" s="47"/>
      <c r="E881" s="81"/>
      <c r="F881" s="48"/>
      <c r="G881" s="49"/>
      <c r="H881" s="50"/>
      <c r="I881" s="48"/>
      <c r="J881" s="104"/>
      <c r="K881" s="109"/>
      <c r="L881" s="51"/>
      <c r="M881" s="48"/>
      <c r="N881" s="51"/>
      <c r="O881" s="48"/>
      <c r="P881" s="51"/>
      <c r="Q881" s="69"/>
      <c r="R881" s="51"/>
      <c r="S881" s="69"/>
      <c r="T881" s="110"/>
      <c r="U881" s="107"/>
      <c r="V881" s="48"/>
      <c r="W881" s="52"/>
      <c r="X881" s="48"/>
      <c r="Y881" s="116"/>
      <c r="Z881" s="133"/>
      <c r="AA881" s="131"/>
      <c r="AB881" s="76"/>
      <c r="AC881" s="76"/>
      <c r="AD881" s="76"/>
      <c r="AE881" s="76"/>
      <c r="AF881" s="76"/>
      <c r="AG881" s="145"/>
      <c r="AH881"/>
      <c r="AI881" s="148">
        <f t="shared" si="481"/>
        <v>0</v>
      </c>
      <c r="AJ881" s="148">
        <f t="shared" si="482"/>
        <v>0</v>
      </c>
      <c r="AK881" s="148">
        <f t="shared" si="483"/>
        <v>0</v>
      </c>
      <c r="AL881" s="148">
        <f t="shared" si="484"/>
        <v>0</v>
      </c>
      <c r="AM881" s="148">
        <f t="shared" si="485"/>
        <v>0</v>
      </c>
      <c r="AN881" s="148">
        <f t="shared" si="486"/>
        <v>0</v>
      </c>
      <c r="AO881" s="150"/>
      <c r="AP881" s="149" t="e">
        <f t="shared" si="487"/>
        <v>#DIV/0!</v>
      </c>
      <c r="AQ881" s="149" t="e">
        <f t="shared" si="488"/>
        <v>#DIV/0!</v>
      </c>
      <c r="AR881" s="149" t="e">
        <f t="shared" si="489"/>
        <v>#DIV/0!</v>
      </c>
      <c r="AS881" s="149" t="e">
        <f t="shared" si="490"/>
        <v>#DIV/0!</v>
      </c>
      <c r="AT881" s="149" t="e">
        <f t="shared" si="491"/>
        <v>#DIV/0!</v>
      </c>
      <c r="AU881" s="148">
        <f t="shared" si="492"/>
        <v>0</v>
      </c>
      <c r="AV881" s="149" t="e">
        <f t="shared" si="493"/>
        <v>#DIV/0!</v>
      </c>
      <c r="AW881" s="149" t="e">
        <f t="shared" si="494"/>
        <v>#DIV/0!</v>
      </c>
      <c r="AX881" s="149" t="e">
        <f t="shared" si="495"/>
        <v>#DIV/0!</v>
      </c>
      <c r="AY881" s="149" t="e">
        <f t="shared" si="496"/>
        <v>#DIV/0!</v>
      </c>
      <c r="AZ881" s="149" t="e">
        <f t="shared" si="497"/>
        <v>#DIV/0!</v>
      </c>
      <c r="BA881" s="148">
        <f t="shared" si="498"/>
        <v>0</v>
      </c>
      <c r="BB881" s="149" t="e">
        <f t="shared" si="499"/>
        <v>#DIV/0!</v>
      </c>
      <c r="BC881" s="149" t="e">
        <f t="shared" si="500"/>
        <v>#DIV/0!</v>
      </c>
      <c r="BD881" s="149" t="e">
        <f t="shared" si="501"/>
        <v>#DIV/0!</v>
      </c>
      <c r="BE881" s="149" t="e">
        <f t="shared" si="502"/>
        <v>#DIV/0!</v>
      </c>
      <c r="BF881" s="149" t="e">
        <f t="shared" si="503"/>
        <v>#DIV/0!</v>
      </c>
      <c r="BG881" s="148">
        <f t="shared" si="504"/>
        <v>0</v>
      </c>
      <c r="BH881" s="149" t="e">
        <f t="shared" si="505"/>
        <v>#DIV/0!</v>
      </c>
      <c r="BI881" s="149" t="e">
        <f t="shared" si="506"/>
        <v>#DIV/0!</v>
      </c>
      <c r="BJ881" s="149" t="e">
        <f t="shared" si="507"/>
        <v>#DIV/0!</v>
      </c>
      <c r="BK881" s="149" t="e">
        <f t="shared" si="508"/>
        <v>#DIV/0!</v>
      </c>
      <c r="BL881" s="149" t="e">
        <f t="shared" si="509"/>
        <v>#DIV/0!</v>
      </c>
      <c r="BM881" s="148">
        <f t="shared" si="510"/>
        <v>0</v>
      </c>
      <c r="BN881" s="149" t="e">
        <f t="shared" si="511"/>
        <v>#DIV/0!</v>
      </c>
      <c r="BO881" s="149" t="e">
        <f t="shared" si="512"/>
        <v>#DIV/0!</v>
      </c>
      <c r="BP881" s="149" t="e">
        <f t="shared" si="513"/>
        <v>#DIV/0!</v>
      </c>
      <c r="BQ881" s="149" t="e">
        <f t="shared" si="514"/>
        <v>#DIV/0!</v>
      </c>
      <c r="BR881" s="149" t="e">
        <f t="shared" si="515"/>
        <v>#DIV/0!</v>
      </c>
      <c r="BS881" s="148">
        <f t="shared" si="516"/>
        <v>0</v>
      </c>
      <c r="BT881" s="150"/>
      <c r="BU881" s="150" t="e">
        <f>VLOOKUP(I881,Lists!$D$2:$D$19,1,FALSE)</f>
        <v>#N/A</v>
      </c>
      <c r="BV881" s="150" t="e">
        <f>VLOOKUP($I881,Blends!$B$2:$B$115,1,FALSE)</f>
        <v>#N/A</v>
      </c>
      <c r="BW881" s="150"/>
      <c r="BX881" s="151">
        <f>ROUND(IF($I881="Other HFC Blend",(AA881*$L881*SUMIF(Lists!$E$2:$E$133,'Quarterly Information'!$K881,Exchange_Value)+AA881*$N881*SUMIF(Lists!$E$2:$E$133,'Quarterly Information'!$M881,Exchange_Value)+AA881*$P881*SUMIF(Lists!$E$2:$E$133,'Quarterly Information'!$O881,Exchange_Value)+AA881*$R881*SUMIF(Lists!$E$2:$E$133,'Quarterly Information'!$Q881,Exchange_Value)+AA881*$T881*SUMIF(Lists!$E$2:$E$133,'Quarterly Information'!$S881,Exchange_Value))/1000,AA881*SUMIF(Lists!$E$2:$E$133,$I881,Exchange_Value)/1000),1)</f>
        <v>0</v>
      </c>
      <c r="BY881" s="151">
        <f>ROUND(IF($I881="Other HFC Blend",(AB881*$L881*SUMIF(Lists!$E$2:$E$133,'Quarterly Information'!$K881,Exchange_Value)+AB881*$N881*SUMIF(Lists!$E$2:$E$133,'Quarterly Information'!$M881,Exchange_Value)+AB881*$P881*SUMIF(Lists!$E$2:$E$133,'Quarterly Information'!$O881,Exchange_Value)+AB881*$R881*SUMIF(Lists!$E$2:$E$133,'Quarterly Information'!$Q881,Exchange_Value)+AB881*$T881*SUMIF(Lists!$E$2:$E$133,'Quarterly Information'!$S881,Exchange_Value))/1000,AB881*SUMIF(Lists!$E$2:$E$133,$I881,Exchange_Value)/1000),1)</f>
        <v>0</v>
      </c>
      <c r="BZ881" s="151">
        <f>ROUND(IF($I881="Other HFC Blend",(AC881*$L881*SUMIF(Lists!$E$2:$E$133,'Quarterly Information'!$K881,Exchange_Value)+AC881*$N881*SUMIF(Lists!$E$2:$E$133,'Quarterly Information'!$M881,Exchange_Value)+AC881*$P881*SUMIF(Lists!$E$2:$E$133,'Quarterly Information'!$O881,Exchange_Value)+AC881*$R881*SUMIF(Lists!$E$2:$E$133,'Quarterly Information'!$Q881,Exchange_Value)+AC881*$T881*SUMIF(Lists!$E$2:$E$133,'Quarterly Information'!$S881,Exchange_Value))/1000,AC881*SUMIF(Lists!$E$2:$E$133,$I881,Exchange_Value)/1000),1)</f>
        <v>0</v>
      </c>
      <c r="CA881" s="151">
        <f>ROUND(IF($I881="Other HFC Blend",(AD881*$L881*SUMIF(Lists!$E$2:$E$133,'Quarterly Information'!$K881,Exchange_Value)+AD881*$N881*SUMIF(Lists!$E$2:$E$133,'Quarterly Information'!$M881,Exchange_Value)+AD881*$P881*SUMIF(Lists!$E$2:$E$133,'Quarterly Information'!$O881,Exchange_Value)+AD881*$R881*SUMIF(Lists!$E$2:$E$133,'Quarterly Information'!$Q881,Exchange_Value)+AD881*$T881*SUMIF(Lists!$E$2:$E$133,'Quarterly Information'!$S881,Exchange_Value))/1000,AD881*SUMIF(Lists!$E$2:$E$133,$I881,Exchange_Value)/1000),1)</f>
        <v>0</v>
      </c>
      <c r="CB881" s="151">
        <f>ROUND(IF($I881="Other HFC Blend",(AE881*$L881*SUMIF(Lists!$E$2:$E$133,'Quarterly Information'!$K881,Exchange_Value)+AE881*$N881*SUMIF(Lists!$E$2:$E$133,'Quarterly Information'!$M881,Exchange_Value)+AE881*$P881*SUMIF(Lists!$E$2:$E$133,'Quarterly Information'!$O881,Exchange_Value)+AE881*$R881*SUMIF(Lists!$E$2:$E$133,'Quarterly Information'!$Q881,Exchange_Value)+AE881*$T881*SUMIF(Lists!$E$2:$E$133,'Quarterly Information'!$S881,Exchange_Value))/1000,AE881*SUMIF(Lists!$E$2:$E$133,$I881,Exchange_Value)/1000),1)</f>
        <v>0</v>
      </c>
      <c r="CC881" s="151">
        <f>ROUND(IF($I881="Other HFC Blend",(AF881*$L881*SUMIF(Lists!$E$2:$E$133,'Quarterly Information'!$K881,Exchange_Value)+AF881*$N881*SUMIF(Lists!$E$2:$E$133,'Quarterly Information'!$M881,Exchange_Value)+AF881*$P881*SUMIF(Lists!$E$2:$E$133,'Quarterly Information'!$O881,Exchange_Value)+AF881*$R881*SUMIF(Lists!$E$2:$E$133,'Quarterly Information'!$Q881,Exchange_Value)+AF881*$T881*SUMIF(Lists!$E$2:$E$133,'Quarterly Information'!$S881,Exchange_Value))/1000,AF881*SUMIF(Lists!$E$2:$E$133,$I881,Exchange_Value)/1000),1)</f>
        <v>0</v>
      </c>
    </row>
    <row r="882" spans="1:81" ht="14.1">
      <c r="A882" s="18">
        <v>840</v>
      </c>
      <c r="B882" s="46" t="str">
        <f t="shared" si="517"/>
        <v/>
      </c>
      <c r="C882" s="72"/>
      <c r="D882" s="47"/>
      <c r="E882" s="81"/>
      <c r="F882" s="48"/>
      <c r="G882" s="49"/>
      <c r="H882" s="50"/>
      <c r="I882" s="48"/>
      <c r="J882" s="104"/>
      <c r="K882" s="109"/>
      <c r="L882" s="51"/>
      <c r="M882" s="48"/>
      <c r="N882" s="51"/>
      <c r="O882" s="48"/>
      <c r="P882" s="51"/>
      <c r="Q882" s="69"/>
      <c r="R882" s="51"/>
      <c r="S882" s="69"/>
      <c r="T882" s="110"/>
      <c r="U882" s="107"/>
      <c r="V882" s="48"/>
      <c r="W882" s="52"/>
      <c r="X882" s="48"/>
      <c r="Y882" s="116"/>
      <c r="Z882" s="133"/>
      <c r="AA882" s="131"/>
      <c r="AB882" s="76"/>
      <c r="AC882" s="76"/>
      <c r="AD882" s="76"/>
      <c r="AE882" s="76"/>
      <c r="AF882" s="76"/>
      <c r="AG882" s="145"/>
      <c r="AH882"/>
      <c r="AI882" s="148">
        <f t="shared" si="481"/>
        <v>0</v>
      </c>
      <c r="AJ882" s="148">
        <f t="shared" si="482"/>
        <v>0</v>
      </c>
      <c r="AK882" s="148">
        <f t="shared" si="483"/>
        <v>0</v>
      </c>
      <c r="AL882" s="148">
        <f t="shared" si="484"/>
        <v>0</v>
      </c>
      <c r="AM882" s="148">
        <f t="shared" si="485"/>
        <v>0</v>
      </c>
      <c r="AN882" s="148">
        <f t="shared" si="486"/>
        <v>0</v>
      </c>
      <c r="AO882" s="150"/>
      <c r="AP882" s="149" t="e">
        <f t="shared" si="487"/>
        <v>#DIV/0!</v>
      </c>
      <c r="AQ882" s="149" t="e">
        <f t="shared" si="488"/>
        <v>#DIV/0!</v>
      </c>
      <c r="AR882" s="149" t="e">
        <f t="shared" si="489"/>
        <v>#DIV/0!</v>
      </c>
      <c r="AS882" s="149" t="e">
        <f t="shared" si="490"/>
        <v>#DIV/0!</v>
      </c>
      <c r="AT882" s="149" t="e">
        <f t="shared" si="491"/>
        <v>#DIV/0!</v>
      </c>
      <c r="AU882" s="148">
        <f t="shared" si="492"/>
        <v>0</v>
      </c>
      <c r="AV882" s="149" t="e">
        <f t="shared" si="493"/>
        <v>#DIV/0!</v>
      </c>
      <c r="AW882" s="149" t="e">
        <f t="shared" si="494"/>
        <v>#DIV/0!</v>
      </c>
      <c r="AX882" s="149" t="e">
        <f t="shared" si="495"/>
        <v>#DIV/0!</v>
      </c>
      <c r="AY882" s="149" t="e">
        <f t="shared" si="496"/>
        <v>#DIV/0!</v>
      </c>
      <c r="AZ882" s="149" t="e">
        <f t="shared" si="497"/>
        <v>#DIV/0!</v>
      </c>
      <c r="BA882" s="148">
        <f t="shared" si="498"/>
        <v>0</v>
      </c>
      <c r="BB882" s="149" t="e">
        <f t="shared" si="499"/>
        <v>#DIV/0!</v>
      </c>
      <c r="BC882" s="149" t="e">
        <f t="shared" si="500"/>
        <v>#DIV/0!</v>
      </c>
      <c r="BD882" s="149" t="e">
        <f t="shared" si="501"/>
        <v>#DIV/0!</v>
      </c>
      <c r="BE882" s="149" t="e">
        <f t="shared" si="502"/>
        <v>#DIV/0!</v>
      </c>
      <c r="BF882" s="149" t="e">
        <f t="shared" si="503"/>
        <v>#DIV/0!</v>
      </c>
      <c r="BG882" s="148">
        <f t="shared" si="504"/>
        <v>0</v>
      </c>
      <c r="BH882" s="149" t="e">
        <f t="shared" si="505"/>
        <v>#DIV/0!</v>
      </c>
      <c r="BI882" s="149" t="e">
        <f t="shared" si="506"/>
        <v>#DIV/0!</v>
      </c>
      <c r="BJ882" s="149" t="e">
        <f t="shared" si="507"/>
        <v>#DIV/0!</v>
      </c>
      <c r="BK882" s="149" t="e">
        <f t="shared" si="508"/>
        <v>#DIV/0!</v>
      </c>
      <c r="BL882" s="149" t="e">
        <f t="shared" si="509"/>
        <v>#DIV/0!</v>
      </c>
      <c r="BM882" s="148">
        <f t="shared" si="510"/>
        <v>0</v>
      </c>
      <c r="BN882" s="149" t="e">
        <f t="shared" si="511"/>
        <v>#DIV/0!</v>
      </c>
      <c r="BO882" s="149" t="e">
        <f t="shared" si="512"/>
        <v>#DIV/0!</v>
      </c>
      <c r="BP882" s="149" t="e">
        <f t="shared" si="513"/>
        <v>#DIV/0!</v>
      </c>
      <c r="BQ882" s="149" t="e">
        <f t="shared" si="514"/>
        <v>#DIV/0!</v>
      </c>
      <c r="BR882" s="149" t="e">
        <f t="shared" si="515"/>
        <v>#DIV/0!</v>
      </c>
      <c r="BS882" s="148">
        <f t="shared" si="516"/>
        <v>0</v>
      </c>
      <c r="BT882" s="150"/>
      <c r="BU882" s="150" t="e">
        <f>VLOOKUP(I882,Lists!$D$2:$D$19,1,FALSE)</f>
        <v>#N/A</v>
      </c>
      <c r="BV882" s="150" t="e">
        <f>VLOOKUP($I882,Blends!$B$2:$B$115,1,FALSE)</f>
        <v>#N/A</v>
      </c>
      <c r="BW882" s="150"/>
      <c r="BX882" s="151">
        <f>ROUND(IF($I882="Other HFC Blend",(AA882*$L882*SUMIF(Lists!$E$2:$E$133,'Quarterly Information'!$K882,Exchange_Value)+AA882*$N882*SUMIF(Lists!$E$2:$E$133,'Quarterly Information'!$M882,Exchange_Value)+AA882*$P882*SUMIF(Lists!$E$2:$E$133,'Quarterly Information'!$O882,Exchange_Value)+AA882*$R882*SUMIF(Lists!$E$2:$E$133,'Quarterly Information'!$Q882,Exchange_Value)+AA882*$T882*SUMIF(Lists!$E$2:$E$133,'Quarterly Information'!$S882,Exchange_Value))/1000,AA882*SUMIF(Lists!$E$2:$E$133,$I882,Exchange_Value)/1000),1)</f>
        <v>0</v>
      </c>
      <c r="BY882" s="151">
        <f>ROUND(IF($I882="Other HFC Blend",(AB882*$L882*SUMIF(Lists!$E$2:$E$133,'Quarterly Information'!$K882,Exchange_Value)+AB882*$N882*SUMIF(Lists!$E$2:$E$133,'Quarterly Information'!$M882,Exchange_Value)+AB882*$P882*SUMIF(Lists!$E$2:$E$133,'Quarterly Information'!$O882,Exchange_Value)+AB882*$R882*SUMIF(Lists!$E$2:$E$133,'Quarterly Information'!$Q882,Exchange_Value)+AB882*$T882*SUMIF(Lists!$E$2:$E$133,'Quarterly Information'!$S882,Exchange_Value))/1000,AB882*SUMIF(Lists!$E$2:$E$133,$I882,Exchange_Value)/1000),1)</f>
        <v>0</v>
      </c>
      <c r="BZ882" s="151">
        <f>ROUND(IF($I882="Other HFC Blend",(AC882*$L882*SUMIF(Lists!$E$2:$E$133,'Quarterly Information'!$K882,Exchange_Value)+AC882*$N882*SUMIF(Lists!$E$2:$E$133,'Quarterly Information'!$M882,Exchange_Value)+AC882*$P882*SUMIF(Lists!$E$2:$E$133,'Quarterly Information'!$O882,Exchange_Value)+AC882*$R882*SUMIF(Lists!$E$2:$E$133,'Quarterly Information'!$Q882,Exchange_Value)+AC882*$T882*SUMIF(Lists!$E$2:$E$133,'Quarterly Information'!$S882,Exchange_Value))/1000,AC882*SUMIF(Lists!$E$2:$E$133,$I882,Exchange_Value)/1000),1)</f>
        <v>0</v>
      </c>
      <c r="CA882" s="151">
        <f>ROUND(IF($I882="Other HFC Blend",(AD882*$L882*SUMIF(Lists!$E$2:$E$133,'Quarterly Information'!$K882,Exchange_Value)+AD882*$N882*SUMIF(Lists!$E$2:$E$133,'Quarterly Information'!$M882,Exchange_Value)+AD882*$P882*SUMIF(Lists!$E$2:$E$133,'Quarterly Information'!$O882,Exchange_Value)+AD882*$R882*SUMIF(Lists!$E$2:$E$133,'Quarterly Information'!$Q882,Exchange_Value)+AD882*$T882*SUMIF(Lists!$E$2:$E$133,'Quarterly Information'!$S882,Exchange_Value))/1000,AD882*SUMIF(Lists!$E$2:$E$133,$I882,Exchange_Value)/1000),1)</f>
        <v>0</v>
      </c>
      <c r="CB882" s="151">
        <f>ROUND(IF($I882="Other HFC Blend",(AE882*$L882*SUMIF(Lists!$E$2:$E$133,'Quarterly Information'!$K882,Exchange_Value)+AE882*$N882*SUMIF(Lists!$E$2:$E$133,'Quarterly Information'!$M882,Exchange_Value)+AE882*$P882*SUMIF(Lists!$E$2:$E$133,'Quarterly Information'!$O882,Exchange_Value)+AE882*$R882*SUMIF(Lists!$E$2:$E$133,'Quarterly Information'!$Q882,Exchange_Value)+AE882*$T882*SUMIF(Lists!$E$2:$E$133,'Quarterly Information'!$S882,Exchange_Value))/1000,AE882*SUMIF(Lists!$E$2:$E$133,$I882,Exchange_Value)/1000),1)</f>
        <v>0</v>
      </c>
      <c r="CC882" s="151">
        <f>ROUND(IF($I882="Other HFC Blend",(AF882*$L882*SUMIF(Lists!$E$2:$E$133,'Quarterly Information'!$K882,Exchange_Value)+AF882*$N882*SUMIF(Lists!$E$2:$E$133,'Quarterly Information'!$M882,Exchange_Value)+AF882*$P882*SUMIF(Lists!$E$2:$E$133,'Quarterly Information'!$O882,Exchange_Value)+AF882*$R882*SUMIF(Lists!$E$2:$E$133,'Quarterly Information'!$Q882,Exchange_Value)+AF882*$T882*SUMIF(Lists!$E$2:$E$133,'Quarterly Information'!$S882,Exchange_Value))/1000,AF882*SUMIF(Lists!$E$2:$E$133,$I882,Exchange_Value)/1000),1)</f>
        <v>0</v>
      </c>
    </row>
    <row r="883" spans="1:81" ht="14.1">
      <c r="A883" s="18">
        <v>841</v>
      </c>
      <c r="B883" s="46" t="str">
        <f t="shared" si="517"/>
        <v/>
      </c>
      <c r="C883" s="72"/>
      <c r="D883" s="47"/>
      <c r="E883" s="81"/>
      <c r="F883" s="48"/>
      <c r="G883" s="49"/>
      <c r="H883" s="50"/>
      <c r="I883" s="48"/>
      <c r="J883" s="104"/>
      <c r="K883" s="109"/>
      <c r="L883" s="51"/>
      <c r="M883" s="48"/>
      <c r="N883" s="51"/>
      <c r="O883" s="48"/>
      <c r="P883" s="51"/>
      <c r="Q883" s="69"/>
      <c r="R883" s="51"/>
      <c r="S883" s="69"/>
      <c r="T883" s="110"/>
      <c r="U883" s="107"/>
      <c r="V883" s="48"/>
      <c r="W883" s="52"/>
      <c r="X883" s="48"/>
      <c r="Y883" s="116"/>
      <c r="Z883" s="133"/>
      <c r="AA883" s="131"/>
      <c r="AB883" s="76"/>
      <c r="AC883" s="76"/>
      <c r="AD883" s="76"/>
      <c r="AE883" s="76"/>
      <c r="AF883" s="76"/>
      <c r="AG883" s="145"/>
      <c r="AH883"/>
      <c r="AI883" s="148">
        <f t="shared" si="481"/>
        <v>0</v>
      </c>
      <c r="AJ883" s="148">
        <f t="shared" si="482"/>
        <v>0</v>
      </c>
      <c r="AK883" s="148">
        <f t="shared" si="483"/>
        <v>0</v>
      </c>
      <c r="AL883" s="148">
        <f t="shared" si="484"/>
        <v>0</v>
      </c>
      <c r="AM883" s="148">
        <f t="shared" si="485"/>
        <v>0</v>
      </c>
      <c r="AN883" s="148">
        <f t="shared" si="486"/>
        <v>0</v>
      </c>
      <c r="AO883" s="150"/>
      <c r="AP883" s="149" t="e">
        <f t="shared" si="487"/>
        <v>#DIV/0!</v>
      </c>
      <c r="AQ883" s="149" t="e">
        <f t="shared" si="488"/>
        <v>#DIV/0!</v>
      </c>
      <c r="AR883" s="149" t="e">
        <f t="shared" si="489"/>
        <v>#DIV/0!</v>
      </c>
      <c r="AS883" s="149" t="e">
        <f t="shared" si="490"/>
        <v>#DIV/0!</v>
      </c>
      <c r="AT883" s="149" t="e">
        <f t="shared" si="491"/>
        <v>#DIV/0!</v>
      </c>
      <c r="AU883" s="148">
        <f t="shared" si="492"/>
        <v>0</v>
      </c>
      <c r="AV883" s="149" t="e">
        <f t="shared" si="493"/>
        <v>#DIV/0!</v>
      </c>
      <c r="AW883" s="149" t="e">
        <f t="shared" si="494"/>
        <v>#DIV/0!</v>
      </c>
      <c r="AX883" s="149" t="e">
        <f t="shared" si="495"/>
        <v>#DIV/0!</v>
      </c>
      <c r="AY883" s="149" t="e">
        <f t="shared" si="496"/>
        <v>#DIV/0!</v>
      </c>
      <c r="AZ883" s="149" t="e">
        <f t="shared" si="497"/>
        <v>#DIV/0!</v>
      </c>
      <c r="BA883" s="148">
        <f t="shared" si="498"/>
        <v>0</v>
      </c>
      <c r="BB883" s="149" t="e">
        <f t="shared" si="499"/>
        <v>#DIV/0!</v>
      </c>
      <c r="BC883" s="149" t="e">
        <f t="shared" si="500"/>
        <v>#DIV/0!</v>
      </c>
      <c r="BD883" s="149" t="e">
        <f t="shared" si="501"/>
        <v>#DIV/0!</v>
      </c>
      <c r="BE883" s="149" t="e">
        <f t="shared" si="502"/>
        <v>#DIV/0!</v>
      </c>
      <c r="BF883" s="149" t="e">
        <f t="shared" si="503"/>
        <v>#DIV/0!</v>
      </c>
      <c r="BG883" s="148">
        <f t="shared" si="504"/>
        <v>0</v>
      </c>
      <c r="BH883" s="149" t="e">
        <f t="shared" si="505"/>
        <v>#DIV/0!</v>
      </c>
      <c r="BI883" s="149" t="e">
        <f t="shared" si="506"/>
        <v>#DIV/0!</v>
      </c>
      <c r="BJ883" s="149" t="e">
        <f t="shared" si="507"/>
        <v>#DIV/0!</v>
      </c>
      <c r="BK883" s="149" t="e">
        <f t="shared" si="508"/>
        <v>#DIV/0!</v>
      </c>
      <c r="BL883" s="149" t="e">
        <f t="shared" si="509"/>
        <v>#DIV/0!</v>
      </c>
      <c r="BM883" s="148">
        <f t="shared" si="510"/>
        <v>0</v>
      </c>
      <c r="BN883" s="149" t="e">
        <f t="shared" si="511"/>
        <v>#DIV/0!</v>
      </c>
      <c r="BO883" s="149" t="e">
        <f t="shared" si="512"/>
        <v>#DIV/0!</v>
      </c>
      <c r="BP883" s="149" t="e">
        <f t="shared" si="513"/>
        <v>#DIV/0!</v>
      </c>
      <c r="BQ883" s="149" t="e">
        <f t="shared" si="514"/>
        <v>#DIV/0!</v>
      </c>
      <c r="BR883" s="149" t="e">
        <f t="shared" si="515"/>
        <v>#DIV/0!</v>
      </c>
      <c r="BS883" s="148">
        <f t="shared" si="516"/>
        <v>0</v>
      </c>
      <c r="BT883" s="150"/>
      <c r="BU883" s="150" t="e">
        <f>VLOOKUP(I883,Lists!$D$2:$D$19,1,FALSE)</f>
        <v>#N/A</v>
      </c>
      <c r="BV883" s="150" t="e">
        <f>VLOOKUP($I883,Blends!$B$2:$B$115,1,FALSE)</f>
        <v>#N/A</v>
      </c>
      <c r="BW883" s="150"/>
      <c r="BX883" s="151">
        <f>ROUND(IF($I883="Other HFC Blend",(AA883*$L883*SUMIF(Lists!$E$2:$E$133,'Quarterly Information'!$K883,Exchange_Value)+AA883*$N883*SUMIF(Lists!$E$2:$E$133,'Quarterly Information'!$M883,Exchange_Value)+AA883*$P883*SUMIF(Lists!$E$2:$E$133,'Quarterly Information'!$O883,Exchange_Value)+AA883*$R883*SUMIF(Lists!$E$2:$E$133,'Quarterly Information'!$Q883,Exchange_Value)+AA883*$T883*SUMIF(Lists!$E$2:$E$133,'Quarterly Information'!$S883,Exchange_Value))/1000,AA883*SUMIF(Lists!$E$2:$E$133,$I883,Exchange_Value)/1000),1)</f>
        <v>0</v>
      </c>
      <c r="BY883" s="151">
        <f>ROUND(IF($I883="Other HFC Blend",(AB883*$L883*SUMIF(Lists!$E$2:$E$133,'Quarterly Information'!$K883,Exchange_Value)+AB883*$N883*SUMIF(Lists!$E$2:$E$133,'Quarterly Information'!$M883,Exchange_Value)+AB883*$P883*SUMIF(Lists!$E$2:$E$133,'Quarterly Information'!$O883,Exchange_Value)+AB883*$R883*SUMIF(Lists!$E$2:$E$133,'Quarterly Information'!$Q883,Exchange_Value)+AB883*$T883*SUMIF(Lists!$E$2:$E$133,'Quarterly Information'!$S883,Exchange_Value))/1000,AB883*SUMIF(Lists!$E$2:$E$133,$I883,Exchange_Value)/1000),1)</f>
        <v>0</v>
      </c>
      <c r="BZ883" s="151">
        <f>ROUND(IF($I883="Other HFC Blend",(AC883*$L883*SUMIF(Lists!$E$2:$E$133,'Quarterly Information'!$K883,Exchange_Value)+AC883*$N883*SUMIF(Lists!$E$2:$E$133,'Quarterly Information'!$M883,Exchange_Value)+AC883*$P883*SUMIF(Lists!$E$2:$E$133,'Quarterly Information'!$O883,Exchange_Value)+AC883*$R883*SUMIF(Lists!$E$2:$E$133,'Quarterly Information'!$Q883,Exchange_Value)+AC883*$T883*SUMIF(Lists!$E$2:$E$133,'Quarterly Information'!$S883,Exchange_Value))/1000,AC883*SUMIF(Lists!$E$2:$E$133,$I883,Exchange_Value)/1000),1)</f>
        <v>0</v>
      </c>
      <c r="CA883" s="151">
        <f>ROUND(IF($I883="Other HFC Blend",(AD883*$L883*SUMIF(Lists!$E$2:$E$133,'Quarterly Information'!$K883,Exchange_Value)+AD883*$N883*SUMIF(Lists!$E$2:$E$133,'Quarterly Information'!$M883,Exchange_Value)+AD883*$P883*SUMIF(Lists!$E$2:$E$133,'Quarterly Information'!$O883,Exchange_Value)+AD883*$R883*SUMIF(Lists!$E$2:$E$133,'Quarterly Information'!$Q883,Exchange_Value)+AD883*$T883*SUMIF(Lists!$E$2:$E$133,'Quarterly Information'!$S883,Exchange_Value))/1000,AD883*SUMIF(Lists!$E$2:$E$133,$I883,Exchange_Value)/1000),1)</f>
        <v>0</v>
      </c>
      <c r="CB883" s="151">
        <f>ROUND(IF($I883="Other HFC Blend",(AE883*$L883*SUMIF(Lists!$E$2:$E$133,'Quarterly Information'!$K883,Exchange_Value)+AE883*$N883*SUMIF(Lists!$E$2:$E$133,'Quarterly Information'!$M883,Exchange_Value)+AE883*$P883*SUMIF(Lists!$E$2:$E$133,'Quarterly Information'!$O883,Exchange_Value)+AE883*$R883*SUMIF(Lists!$E$2:$E$133,'Quarterly Information'!$Q883,Exchange_Value)+AE883*$T883*SUMIF(Lists!$E$2:$E$133,'Quarterly Information'!$S883,Exchange_Value))/1000,AE883*SUMIF(Lists!$E$2:$E$133,$I883,Exchange_Value)/1000),1)</f>
        <v>0</v>
      </c>
      <c r="CC883" s="151">
        <f>ROUND(IF($I883="Other HFC Blend",(AF883*$L883*SUMIF(Lists!$E$2:$E$133,'Quarterly Information'!$K883,Exchange_Value)+AF883*$N883*SUMIF(Lists!$E$2:$E$133,'Quarterly Information'!$M883,Exchange_Value)+AF883*$P883*SUMIF(Lists!$E$2:$E$133,'Quarterly Information'!$O883,Exchange_Value)+AF883*$R883*SUMIF(Lists!$E$2:$E$133,'Quarterly Information'!$Q883,Exchange_Value)+AF883*$T883*SUMIF(Lists!$E$2:$E$133,'Quarterly Information'!$S883,Exchange_Value))/1000,AF883*SUMIF(Lists!$E$2:$E$133,$I883,Exchange_Value)/1000),1)</f>
        <v>0</v>
      </c>
    </row>
    <row r="884" spans="1:81" ht="14.1">
      <c r="A884" s="18">
        <v>842</v>
      </c>
      <c r="B884" s="46" t="str">
        <f t="shared" si="517"/>
        <v/>
      </c>
      <c r="C884" s="72"/>
      <c r="D884" s="47"/>
      <c r="E884" s="81"/>
      <c r="F884" s="48"/>
      <c r="G884" s="49"/>
      <c r="H884" s="50"/>
      <c r="I884" s="48"/>
      <c r="J884" s="104"/>
      <c r="K884" s="109"/>
      <c r="L884" s="51"/>
      <c r="M884" s="48"/>
      <c r="N884" s="51"/>
      <c r="O884" s="48"/>
      <c r="P884" s="51"/>
      <c r="Q884" s="69"/>
      <c r="R884" s="51"/>
      <c r="S884" s="69"/>
      <c r="T884" s="110"/>
      <c r="U884" s="107"/>
      <c r="V884" s="48"/>
      <c r="W884" s="52"/>
      <c r="X884" s="48"/>
      <c r="Y884" s="116"/>
      <c r="Z884" s="133"/>
      <c r="AA884" s="131"/>
      <c r="AB884" s="76"/>
      <c r="AC884" s="76"/>
      <c r="AD884" s="76"/>
      <c r="AE884" s="76"/>
      <c r="AF884" s="76"/>
      <c r="AG884" s="145"/>
      <c r="AH884"/>
      <c r="AI884" s="148">
        <f t="shared" si="481"/>
        <v>0</v>
      </c>
      <c r="AJ884" s="148">
        <f t="shared" si="482"/>
        <v>0</v>
      </c>
      <c r="AK884" s="148">
        <f t="shared" si="483"/>
        <v>0</v>
      </c>
      <c r="AL884" s="148">
        <f t="shared" si="484"/>
        <v>0</v>
      </c>
      <c r="AM884" s="148">
        <f t="shared" si="485"/>
        <v>0</v>
      </c>
      <c r="AN884" s="148">
        <f t="shared" si="486"/>
        <v>0</v>
      </c>
      <c r="AO884" s="150"/>
      <c r="AP884" s="149" t="e">
        <f t="shared" si="487"/>
        <v>#DIV/0!</v>
      </c>
      <c r="AQ884" s="149" t="e">
        <f t="shared" si="488"/>
        <v>#DIV/0!</v>
      </c>
      <c r="AR884" s="149" t="e">
        <f t="shared" si="489"/>
        <v>#DIV/0!</v>
      </c>
      <c r="AS884" s="149" t="e">
        <f t="shared" si="490"/>
        <v>#DIV/0!</v>
      </c>
      <c r="AT884" s="149" t="e">
        <f t="shared" si="491"/>
        <v>#DIV/0!</v>
      </c>
      <c r="AU884" s="148">
        <f t="shared" si="492"/>
        <v>0</v>
      </c>
      <c r="AV884" s="149" t="e">
        <f t="shared" si="493"/>
        <v>#DIV/0!</v>
      </c>
      <c r="AW884" s="149" t="e">
        <f t="shared" si="494"/>
        <v>#DIV/0!</v>
      </c>
      <c r="AX884" s="149" t="e">
        <f t="shared" si="495"/>
        <v>#DIV/0!</v>
      </c>
      <c r="AY884" s="149" t="e">
        <f t="shared" si="496"/>
        <v>#DIV/0!</v>
      </c>
      <c r="AZ884" s="149" t="e">
        <f t="shared" si="497"/>
        <v>#DIV/0!</v>
      </c>
      <c r="BA884" s="148">
        <f t="shared" si="498"/>
        <v>0</v>
      </c>
      <c r="BB884" s="149" t="e">
        <f t="shared" si="499"/>
        <v>#DIV/0!</v>
      </c>
      <c r="BC884" s="149" t="e">
        <f t="shared" si="500"/>
        <v>#DIV/0!</v>
      </c>
      <c r="BD884" s="149" t="e">
        <f t="shared" si="501"/>
        <v>#DIV/0!</v>
      </c>
      <c r="BE884" s="149" t="e">
        <f t="shared" si="502"/>
        <v>#DIV/0!</v>
      </c>
      <c r="BF884" s="149" t="e">
        <f t="shared" si="503"/>
        <v>#DIV/0!</v>
      </c>
      <c r="BG884" s="148">
        <f t="shared" si="504"/>
        <v>0</v>
      </c>
      <c r="BH884" s="149" t="e">
        <f t="shared" si="505"/>
        <v>#DIV/0!</v>
      </c>
      <c r="BI884" s="149" t="e">
        <f t="shared" si="506"/>
        <v>#DIV/0!</v>
      </c>
      <c r="BJ884" s="149" t="e">
        <f t="shared" si="507"/>
        <v>#DIV/0!</v>
      </c>
      <c r="BK884" s="149" t="e">
        <f t="shared" si="508"/>
        <v>#DIV/0!</v>
      </c>
      <c r="BL884" s="149" t="e">
        <f t="shared" si="509"/>
        <v>#DIV/0!</v>
      </c>
      <c r="BM884" s="148">
        <f t="shared" si="510"/>
        <v>0</v>
      </c>
      <c r="BN884" s="149" t="e">
        <f t="shared" si="511"/>
        <v>#DIV/0!</v>
      </c>
      <c r="BO884" s="149" t="e">
        <f t="shared" si="512"/>
        <v>#DIV/0!</v>
      </c>
      <c r="BP884" s="149" t="e">
        <f t="shared" si="513"/>
        <v>#DIV/0!</v>
      </c>
      <c r="BQ884" s="149" t="e">
        <f t="shared" si="514"/>
        <v>#DIV/0!</v>
      </c>
      <c r="BR884" s="149" t="e">
        <f t="shared" si="515"/>
        <v>#DIV/0!</v>
      </c>
      <c r="BS884" s="148">
        <f t="shared" si="516"/>
        <v>0</v>
      </c>
      <c r="BT884" s="150"/>
      <c r="BU884" s="150" t="e">
        <f>VLOOKUP(I884,Lists!$D$2:$D$19,1,FALSE)</f>
        <v>#N/A</v>
      </c>
      <c r="BV884" s="150" t="e">
        <f>VLOOKUP($I884,Blends!$B$2:$B$115,1,FALSE)</f>
        <v>#N/A</v>
      </c>
      <c r="BW884" s="150"/>
      <c r="BX884" s="151">
        <f>ROUND(IF($I884="Other HFC Blend",(AA884*$L884*SUMIF(Lists!$E$2:$E$133,'Quarterly Information'!$K884,Exchange_Value)+AA884*$N884*SUMIF(Lists!$E$2:$E$133,'Quarterly Information'!$M884,Exchange_Value)+AA884*$P884*SUMIF(Lists!$E$2:$E$133,'Quarterly Information'!$O884,Exchange_Value)+AA884*$R884*SUMIF(Lists!$E$2:$E$133,'Quarterly Information'!$Q884,Exchange_Value)+AA884*$T884*SUMIF(Lists!$E$2:$E$133,'Quarterly Information'!$S884,Exchange_Value))/1000,AA884*SUMIF(Lists!$E$2:$E$133,$I884,Exchange_Value)/1000),1)</f>
        <v>0</v>
      </c>
      <c r="BY884" s="151">
        <f>ROUND(IF($I884="Other HFC Blend",(AB884*$L884*SUMIF(Lists!$E$2:$E$133,'Quarterly Information'!$K884,Exchange_Value)+AB884*$N884*SUMIF(Lists!$E$2:$E$133,'Quarterly Information'!$M884,Exchange_Value)+AB884*$P884*SUMIF(Lists!$E$2:$E$133,'Quarterly Information'!$O884,Exchange_Value)+AB884*$R884*SUMIF(Lists!$E$2:$E$133,'Quarterly Information'!$Q884,Exchange_Value)+AB884*$T884*SUMIF(Lists!$E$2:$E$133,'Quarterly Information'!$S884,Exchange_Value))/1000,AB884*SUMIF(Lists!$E$2:$E$133,$I884,Exchange_Value)/1000),1)</f>
        <v>0</v>
      </c>
      <c r="BZ884" s="151">
        <f>ROUND(IF($I884="Other HFC Blend",(AC884*$L884*SUMIF(Lists!$E$2:$E$133,'Quarterly Information'!$K884,Exchange_Value)+AC884*$N884*SUMIF(Lists!$E$2:$E$133,'Quarterly Information'!$M884,Exchange_Value)+AC884*$P884*SUMIF(Lists!$E$2:$E$133,'Quarterly Information'!$O884,Exchange_Value)+AC884*$R884*SUMIF(Lists!$E$2:$E$133,'Quarterly Information'!$Q884,Exchange_Value)+AC884*$T884*SUMIF(Lists!$E$2:$E$133,'Quarterly Information'!$S884,Exchange_Value))/1000,AC884*SUMIF(Lists!$E$2:$E$133,$I884,Exchange_Value)/1000),1)</f>
        <v>0</v>
      </c>
      <c r="CA884" s="151">
        <f>ROUND(IF($I884="Other HFC Blend",(AD884*$L884*SUMIF(Lists!$E$2:$E$133,'Quarterly Information'!$K884,Exchange_Value)+AD884*$N884*SUMIF(Lists!$E$2:$E$133,'Quarterly Information'!$M884,Exchange_Value)+AD884*$P884*SUMIF(Lists!$E$2:$E$133,'Quarterly Information'!$O884,Exchange_Value)+AD884*$R884*SUMIF(Lists!$E$2:$E$133,'Quarterly Information'!$Q884,Exchange_Value)+AD884*$T884*SUMIF(Lists!$E$2:$E$133,'Quarterly Information'!$S884,Exchange_Value))/1000,AD884*SUMIF(Lists!$E$2:$E$133,$I884,Exchange_Value)/1000),1)</f>
        <v>0</v>
      </c>
      <c r="CB884" s="151">
        <f>ROUND(IF($I884="Other HFC Blend",(AE884*$L884*SUMIF(Lists!$E$2:$E$133,'Quarterly Information'!$K884,Exchange_Value)+AE884*$N884*SUMIF(Lists!$E$2:$E$133,'Quarterly Information'!$M884,Exchange_Value)+AE884*$P884*SUMIF(Lists!$E$2:$E$133,'Quarterly Information'!$O884,Exchange_Value)+AE884*$R884*SUMIF(Lists!$E$2:$E$133,'Quarterly Information'!$Q884,Exchange_Value)+AE884*$T884*SUMIF(Lists!$E$2:$E$133,'Quarterly Information'!$S884,Exchange_Value))/1000,AE884*SUMIF(Lists!$E$2:$E$133,$I884,Exchange_Value)/1000),1)</f>
        <v>0</v>
      </c>
      <c r="CC884" s="151">
        <f>ROUND(IF($I884="Other HFC Blend",(AF884*$L884*SUMIF(Lists!$E$2:$E$133,'Quarterly Information'!$K884,Exchange_Value)+AF884*$N884*SUMIF(Lists!$E$2:$E$133,'Quarterly Information'!$M884,Exchange_Value)+AF884*$P884*SUMIF(Lists!$E$2:$E$133,'Quarterly Information'!$O884,Exchange_Value)+AF884*$R884*SUMIF(Lists!$E$2:$E$133,'Quarterly Information'!$Q884,Exchange_Value)+AF884*$T884*SUMIF(Lists!$E$2:$E$133,'Quarterly Information'!$S884,Exchange_Value))/1000,AF884*SUMIF(Lists!$E$2:$E$133,$I884,Exchange_Value)/1000),1)</f>
        <v>0</v>
      </c>
    </row>
    <row r="885" spans="1:81" ht="14.1">
      <c r="A885" s="18">
        <v>843</v>
      </c>
      <c r="B885" s="46" t="str">
        <f t="shared" si="517"/>
        <v/>
      </c>
      <c r="C885" s="72"/>
      <c r="D885" s="47"/>
      <c r="E885" s="81"/>
      <c r="F885" s="48"/>
      <c r="G885" s="49"/>
      <c r="H885" s="50"/>
      <c r="I885" s="48"/>
      <c r="J885" s="104"/>
      <c r="K885" s="109"/>
      <c r="L885" s="51"/>
      <c r="M885" s="48"/>
      <c r="N885" s="51"/>
      <c r="O885" s="48"/>
      <c r="P885" s="51"/>
      <c r="Q885" s="69"/>
      <c r="R885" s="51"/>
      <c r="S885" s="69"/>
      <c r="T885" s="110"/>
      <c r="U885" s="107"/>
      <c r="V885" s="48"/>
      <c r="W885" s="52"/>
      <c r="X885" s="48"/>
      <c r="Y885" s="116"/>
      <c r="Z885" s="133"/>
      <c r="AA885" s="131"/>
      <c r="AB885" s="76"/>
      <c r="AC885" s="76"/>
      <c r="AD885" s="76"/>
      <c r="AE885" s="76"/>
      <c r="AF885" s="76"/>
      <c r="AG885" s="145"/>
      <c r="AH885"/>
      <c r="AI885" s="148">
        <f t="shared" si="481"/>
        <v>0</v>
      </c>
      <c r="AJ885" s="148">
        <f t="shared" si="482"/>
        <v>0</v>
      </c>
      <c r="AK885" s="148">
        <f t="shared" si="483"/>
        <v>0</v>
      </c>
      <c r="AL885" s="148">
        <f t="shared" si="484"/>
        <v>0</v>
      </c>
      <c r="AM885" s="148">
        <f t="shared" si="485"/>
        <v>0</v>
      </c>
      <c r="AN885" s="148">
        <f t="shared" si="486"/>
        <v>0</v>
      </c>
      <c r="AO885" s="150"/>
      <c r="AP885" s="149" t="e">
        <f t="shared" si="487"/>
        <v>#DIV/0!</v>
      </c>
      <c r="AQ885" s="149" t="e">
        <f t="shared" si="488"/>
        <v>#DIV/0!</v>
      </c>
      <c r="AR885" s="149" t="e">
        <f t="shared" si="489"/>
        <v>#DIV/0!</v>
      </c>
      <c r="AS885" s="149" t="e">
        <f t="shared" si="490"/>
        <v>#DIV/0!</v>
      </c>
      <c r="AT885" s="149" t="e">
        <f t="shared" si="491"/>
        <v>#DIV/0!</v>
      </c>
      <c r="AU885" s="148">
        <f t="shared" si="492"/>
        <v>0</v>
      </c>
      <c r="AV885" s="149" t="e">
        <f t="shared" si="493"/>
        <v>#DIV/0!</v>
      </c>
      <c r="AW885" s="149" t="e">
        <f t="shared" si="494"/>
        <v>#DIV/0!</v>
      </c>
      <c r="AX885" s="149" t="e">
        <f t="shared" si="495"/>
        <v>#DIV/0!</v>
      </c>
      <c r="AY885" s="149" t="e">
        <f t="shared" si="496"/>
        <v>#DIV/0!</v>
      </c>
      <c r="AZ885" s="149" t="e">
        <f t="shared" si="497"/>
        <v>#DIV/0!</v>
      </c>
      <c r="BA885" s="148">
        <f t="shared" si="498"/>
        <v>0</v>
      </c>
      <c r="BB885" s="149" t="e">
        <f t="shared" si="499"/>
        <v>#DIV/0!</v>
      </c>
      <c r="BC885" s="149" t="e">
        <f t="shared" si="500"/>
        <v>#DIV/0!</v>
      </c>
      <c r="BD885" s="149" t="e">
        <f t="shared" si="501"/>
        <v>#DIV/0!</v>
      </c>
      <c r="BE885" s="149" t="e">
        <f t="shared" si="502"/>
        <v>#DIV/0!</v>
      </c>
      <c r="BF885" s="149" t="e">
        <f t="shared" si="503"/>
        <v>#DIV/0!</v>
      </c>
      <c r="BG885" s="148">
        <f t="shared" si="504"/>
        <v>0</v>
      </c>
      <c r="BH885" s="149" t="e">
        <f t="shared" si="505"/>
        <v>#DIV/0!</v>
      </c>
      <c r="BI885" s="149" t="e">
        <f t="shared" si="506"/>
        <v>#DIV/0!</v>
      </c>
      <c r="BJ885" s="149" t="e">
        <f t="shared" si="507"/>
        <v>#DIV/0!</v>
      </c>
      <c r="BK885" s="149" t="e">
        <f t="shared" si="508"/>
        <v>#DIV/0!</v>
      </c>
      <c r="BL885" s="149" t="e">
        <f t="shared" si="509"/>
        <v>#DIV/0!</v>
      </c>
      <c r="BM885" s="148">
        <f t="shared" si="510"/>
        <v>0</v>
      </c>
      <c r="BN885" s="149" t="e">
        <f t="shared" si="511"/>
        <v>#DIV/0!</v>
      </c>
      <c r="BO885" s="149" t="e">
        <f t="shared" si="512"/>
        <v>#DIV/0!</v>
      </c>
      <c r="BP885" s="149" t="e">
        <f t="shared" si="513"/>
        <v>#DIV/0!</v>
      </c>
      <c r="BQ885" s="149" t="e">
        <f t="shared" si="514"/>
        <v>#DIV/0!</v>
      </c>
      <c r="BR885" s="149" t="e">
        <f t="shared" si="515"/>
        <v>#DIV/0!</v>
      </c>
      <c r="BS885" s="148">
        <f t="shared" si="516"/>
        <v>0</v>
      </c>
      <c r="BT885" s="150"/>
      <c r="BU885" s="150" t="e">
        <f>VLOOKUP(I885,Lists!$D$2:$D$19,1,FALSE)</f>
        <v>#N/A</v>
      </c>
      <c r="BV885" s="150" t="e">
        <f>VLOOKUP($I885,Blends!$B$2:$B$115,1,FALSE)</f>
        <v>#N/A</v>
      </c>
      <c r="BW885" s="150"/>
      <c r="BX885" s="151">
        <f>ROUND(IF($I885="Other HFC Blend",(AA885*$L885*SUMIF(Lists!$E$2:$E$133,'Quarterly Information'!$K885,Exchange_Value)+AA885*$N885*SUMIF(Lists!$E$2:$E$133,'Quarterly Information'!$M885,Exchange_Value)+AA885*$P885*SUMIF(Lists!$E$2:$E$133,'Quarterly Information'!$O885,Exchange_Value)+AA885*$R885*SUMIF(Lists!$E$2:$E$133,'Quarterly Information'!$Q885,Exchange_Value)+AA885*$T885*SUMIF(Lists!$E$2:$E$133,'Quarterly Information'!$S885,Exchange_Value))/1000,AA885*SUMIF(Lists!$E$2:$E$133,$I885,Exchange_Value)/1000),1)</f>
        <v>0</v>
      </c>
      <c r="BY885" s="151">
        <f>ROUND(IF($I885="Other HFC Blend",(AB885*$L885*SUMIF(Lists!$E$2:$E$133,'Quarterly Information'!$K885,Exchange_Value)+AB885*$N885*SUMIF(Lists!$E$2:$E$133,'Quarterly Information'!$M885,Exchange_Value)+AB885*$P885*SUMIF(Lists!$E$2:$E$133,'Quarterly Information'!$O885,Exchange_Value)+AB885*$R885*SUMIF(Lists!$E$2:$E$133,'Quarterly Information'!$Q885,Exchange_Value)+AB885*$T885*SUMIF(Lists!$E$2:$E$133,'Quarterly Information'!$S885,Exchange_Value))/1000,AB885*SUMIF(Lists!$E$2:$E$133,$I885,Exchange_Value)/1000),1)</f>
        <v>0</v>
      </c>
      <c r="BZ885" s="151">
        <f>ROUND(IF($I885="Other HFC Blend",(AC885*$L885*SUMIF(Lists!$E$2:$E$133,'Quarterly Information'!$K885,Exchange_Value)+AC885*$N885*SUMIF(Lists!$E$2:$E$133,'Quarterly Information'!$M885,Exchange_Value)+AC885*$P885*SUMIF(Lists!$E$2:$E$133,'Quarterly Information'!$O885,Exchange_Value)+AC885*$R885*SUMIF(Lists!$E$2:$E$133,'Quarterly Information'!$Q885,Exchange_Value)+AC885*$T885*SUMIF(Lists!$E$2:$E$133,'Quarterly Information'!$S885,Exchange_Value))/1000,AC885*SUMIF(Lists!$E$2:$E$133,$I885,Exchange_Value)/1000),1)</f>
        <v>0</v>
      </c>
      <c r="CA885" s="151">
        <f>ROUND(IF($I885="Other HFC Blend",(AD885*$L885*SUMIF(Lists!$E$2:$E$133,'Quarterly Information'!$K885,Exchange_Value)+AD885*$N885*SUMIF(Lists!$E$2:$E$133,'Quarterly Information'!$M885,Exchange_Value)+AD885*$P885*SUMIF(Lists!$E$2:$E$133,'Quarterly Information'!$O885,Exchange_Value)+AD885*$R885*SUMIF(Lists!$E$2:$E$133,'Quarterly Information'!$Q885,Exchange_Value)+AD885*$T885*SUMIF(Lists!$E$2:$E$133,'Quarterly Information'!$S885,Exchange_Value))/1000,AD885*SUMIF(Lists!$E$2:$E$133,$I885,Exchange_Value)/1000),1)</f>
        <v>0</v>
      </c>
      <c r="CB885" s="151">
        <f>ROUND(IF($I885="Other HFC Blend",(AE885*$L885*SUMIF(Lists!$E$2:$E$133,'Quarterly Information'!$K885,Exchange_Value)+AE885*$N885*SUMIF(Lists!$E$2:$E$133,'Quarterly Information'!$M885,Exchange_Value)+AE885*$P885*SUMIF(Lists!$E$2:$E$133,'Quarterly Information'!$O885,Exchange_Value)+AE885*$R885*SUMIF(Lists!$E$2:$E$133,'Quarterly Information'!$Q885,Exchange_Value)+AE885*$T885*SUMIF(Lists!$E$2:$E$133,'Quarterly Information'!$S885,Exchange_Value))/1000,AE885*SUMIF(Lists!$E$2:$E$133,$I885,Exchange_Value)/1000),1)</f>
        <v>0</v>
      </c>
      <c r="CC885" s="151">
        <f>ROUND(IF($I885="Other HFC Blend",(AF885*$L885*SUMIF(Lists!$E$2:$E$133,'Quarterly Information'!$K885,Exchange_Value)+AF885*$N885*SUMIF(Lists!$E$2:$E$133,'Quarterly Information'!$M885,Exchange_Value)+AF885*$P885*SUMIF(Lists!$E$2:$E$133,'Quarterly Information'!$O885,Exchange_Value)+AF885*$R885*SUMIF(Lists!$E$2:$E$133,'Quarterly Information'!$Q885,Exchange_Value)+AF885*$T885*SUMIF(Lists!$E$2:$E$133,'Quarterly Information'!$S885,Exchange_Value))/1000,AF885*SUMIF(Lists!$E$2:$E$133,$I885,Exchange_Value)/1000),1)</f>
        <v>0</v>
      </c>
    </row>
    <row r="886" spans="1:81" ht="14.1">
      <c r="A886" s="18">
        <v>844</v>
      </c>
      <c r="B886" s="46" t="str">
        <f t="shared" si="517"/>
        <v/>
      </c>
      <c r="C886" s="72"/>
      <c r="D886" s="47"/>
      <c r="E886" s="81"/>
      <c r="F886" s="48"/>
      <c r="G886" s="49"/>
      <c r="H886" s="50"/>
      <c r="I886" s="48"/>
      <c r="J886" s="104"/>
      <c r="K886" s="109"/>
      <c r="L886" s="51"/>
      <c r="M886" s="48"/>
      <c r="N886" s="51"/>
      <c r="O886" s="48"/>
      <c r="P886" s="51"/>
      <c r="Q886" s="69"/>
      <c r="R886" s="51"/>
      <c r="S886" s="69"/>
      <c r="T886" s="110"/>
      <c r="U886" s="107"/>
      <c r="V886" s="48"/>
      <c r="W886" s="52"/>
      <c r="X886" s="48"/>
      <c r="Y886" s="116"/>
      <c r="Z886" s="133"/>
      <c r="AA886" s="131"/>
      <c r="AB886" s="76"/>
      <c r="AC886" s="76"/>
      <c r="AD886" s="76"/>
      <c r="AE886" s="76"/>
      <c r="AF886" s="76"/>
      <c r="AG886" s="145"/>
      <c r="AH886"/>
      <c r="AI886" s="148">
        <f t="shared" si="481"/>
        <v>0</v>
      </c>
      <c r="AJ886" s="148">
        <f t="shared" si="482"/>
        <v>0</v>
      </c>
      <c r="AK886" s="148">
        <f t="shared" si="483"/>
        <v>0</v>
      </c>
      <c r="AL886" s="148">
        <f t="shared" si="484"/>
        <v>0</v>
      </c>
      <c r="AM886" s="148">
        <f t="shared" si="485"/>
        <v>0</v>
      </c>
      <c r="AN886" s="148">
        <f t="shared" si="486"/>
        <v>0</v>
      </c>
      <c r="AO886" s="150"/>
      <c r="AP886" s="149" t="e">
        <f t="shared" si="487"/>
        <v>#DIV/0!</v>
      </c>
      <c r="AQ886" s="149" t="e">
        <f t="shared" si="488"/>
        <v>#DIV/0!</v>
      </c>
      <c r="AR886" s="149" t="e">
        <f t="shared" si="489"/>
        <v>#DIV/0!</v>
      </c>
      <c r="AS886" s="149" t="e">
        <f t="shared" si="490"/>
        <v>#DIV/0!</v>
      </c>
      <c r="AT886" s="149" t="e">
        <f t="shared" si="491"/>
        <v>#DIV/0!</v>
      </c>
      <c r="AU886" s="148">
        <f t="shared" si="492"/>
        <v>0</v>
      </c>
      <c r="AV886" s="149" t="e">
        <f t="shared" si="493"/>
        <v>#DIV/0!</v>
      </c>
      <c r="AW886" s="149" t="e">
        <f t="shared" si="494"/>
        <v>#DIV/0!</v>
      </c>
      <c r="AX886" s="149" t="e">
        <f t="shared" si="495"/>
        <v>#DIV/0!</v>
      </c>
      <c r="AY886" s="149" t="e">
        <f t="shared" si="496"/>
        <v>#DIV/0!</v>
      </c>
      <c r="AZ886" s="149" t="e">
        <f t="shared" si="497"/>
        <v>#DIV/0!</v>
      </c>
      <c r="BA886" s="148">
        <f t="shared" si="498"/>
        <v>0</v>
      </c>
      <c r="BB886" s="149" t="e">
        <f t="shared" si="499"/>
        <v>#DIV/0!</v>
      </c>
      <c r="BC886" s="149" t="e">
        <f t="shared" si="500"/>
        <v>#DIV/0!</v>
      </c>
      <c r="BD886" s="149" t="e">
        <f t="shared" si="501"/>
        <v>#DIV/0!</v>
      </c>
      <c r="BE886" s="149" t="e">
        <f t="shared" si="502"/>
        <v>#DIV/0!</v>
      </c>
      <c r="BF886" s="149" t="e">
        <f t="shared" si="503"/>
        <v>#DIV/0!</v>
      </c>
      <c r="BG886" s="148">
        <f t="shared" si="504"/>
        <v>0</v>
      </c>
      <c r="BH886" s="149" t="e">
        <f t="shared" si="505"/>
        <v>#DIV/0!</v>
      </c>
      <c r="BI886" s="149" t="e">
        <f t="shared" si="506"/>
        <v>#DIV/0!</v>
      </c>
      <c r="BJ886" s="149" t="e">
        <f t="shared" si="507"/>
        <v>#DIV/0!</v>
      </c>
      <c r="BK886" s="149" t="e">
        <f t="shared" si="508"/>
        <v>#DIV/0!</v>
      </c>
      <c r="BL886" s="149" t="e">
        <f t="shared" si="509"/>
        <v>#DIV/0!</v>
      </c>
      <c r="BM886" s="148">
        <f t="shared" si="510"/>
        <v>0</v>
      </c>
      <c r="BN886" s="149" t="e">
        <f t="shared" si="511"/>
        <v>#DIV/0!</v>
      </c>
      <c r="BO886" s="149" t="e">
        <f t="shared" si="512"/>
        <v>#DIV/0!</v>
      </c>
      <c r="BP886" s="149" t="e">
        <f t="shared" si="513"/>
        <v>#DIV/0!</v>
      </c>
      <c r="BQ886" s="149" t="e">
        <f t="shared" si="514"/>
        <v>#DIV/0!</v>
      </c>
      <c r="BR886" s="149" t="e">
        <f t="shared" si="515"/>
        <v>#DIV/0!</v>
      </c>
      <c r="BS886" s="148">
        <f t="shared" si="516"/>
        <v>0</v>
      </c>
      <c r="BT886" s="150"/>
      <c r="BU886" s="150" t="e">
        <f>VLOOKUP(I886,Lists!$D$2:$D$19,1,FALSE)</f>
        <v>#N/A</v>
      </c>
      <c r="BV886" s="150" t="e">
        <f>VLOOKUP($I886,Blends!$B$2:$B$115,1,FALSE)</f>
        <v>#N/A</v>
      </c>
      <c r="BW886" s="150"/>
      <c r="BX886" s="151">
        <f>ROUND(IF($I886="Other HFC Blend",(AA886*$L886*SUMIF(Lists!$E$2:$E$133,'Quarterly Information'!$K886,Exchange_Value)+AA886*$N886*SUMIF(Lists!$E$2:$E$133,'Quarterly Information'!$M886,Exchange_Value)+AA886*$P886*SUMIF(Lists!$E$2:$E$133,'Quarterly Information'!$O886,Exchange_Value)+AA886*$R886*SUMIF(Lists!$E$2:$E$133,'Quarterly Information'!$Q886,Exchange_Value)+AA886*$T886*SUMIF(Lists!$E$2:$E$133,'Quarterly Information'!$S886,Exchange_Value))/1000,AA886*SUMIF(Lists!$E$2:$E$133,$I886,Exchange_Value)/1000),1)</f>
        <v>0</v>
      </c>
      <c r="BY886" s="151">
        <f>ROUND(IF($I886="Other HFC Blend",(AB886*$L886*SUMIF(Lists!$E$2:$E$133,'Quarterly Information'!$K886,Exchange_Value)+AB886*$N886*SUMIF(Lists!$E$2:$E$133,'Quarterly Information'!$M886,Exchange_Value)+AB886*$P886*SUMIF(Lists!$E$2:$E$133,'Quarterly Information'!$O886,Exchange_Value)+AB886*$R886*SUMIF(Lists!$E$2:$E$133,'Quarterly Information'!$Q886,Exchange_Value)+AB886*$T886*SUMIF(Lists!$E$2:$E$133,'Quarterly Information'!$S886,Exchange_Value))/1000,AB886*SUMIF(Lists!$E$2:$E$133,$I886,Exchange_Value)/1000),1)</f>
        <v>0</v>
      </c>
      <c r="BZ886" s="151">
        <f>ROUND(IF($I886="Other HFC Blend",(AC886*$L886*SUMIF(Lists!$E$2:$E$133,'Quarterly Information'!$K886,Exchange_Value)+AC886*$N886*SUMIF(Lists!$E$2:$E$133,'Quarterly Information'!$M886,Exchange_Value)+AC886*$P886*SUMIF(Lists!$E$2:$E$133,'Quarterly Information'!$O886,Exchange_Value)+AC886*$R886*SUMIF(Lists!$E$2:$E$133,'Quarterly Information'!$Q886,Exchange_Value)+AC886*$T886*SUMIF(Lists!$E$2:$E$133,'Quarterly Information'!$S886,Exchange_Value))/1000,AC886*SUMIF(Lists!$E$2:$E$133,$I886,Exchange_Value)/1000),1)</f>
        <v>0</v>
      </c>
      <c r="CA886" s="151">
        <f>ROUND(IF($I886="Other HFC Blend",(AD886*$L886*SUMIF(Lists!$E$2:$E$133,'Quarterly Information'!$K886,Exchange_Value)+AD886*$N886*SUMIF(Lists!$E$2:$E$133,'Quarterly Information'!$M886,Exchange_Value)+AD886*$P886*SUMIF(Lists!$E$2:$E$133,'Quarterly Information'!$O886,Exchange_Value)+AD886*$R886*SUMIF(Lists!$E$2:$E$133,'Quarterly Information'!$Q886,Exchange_Value)+AD886*$T886*SUMIF(Lists!$E$2:$E$133,'Quarterly Information'!$S886,Exchange_Value))/1000,AD886*SUMIF(Lists!$E$2:$E$133,$I886,Exchange_Value)/1000),1)</f>
        <v>0</v>
      </c>
      <c r="CB886" s="151">
        <f>ROUND(IF($I886="Other HFC Blend",(AE886*$L886*SUMIF(Lists!$E$2:$E$133,'Quarterly Information'!$K886,Exchange_Value)+AE886*$N886*SUMIF(Lists!$E$2:$E$133,'Quarterly Information'!$M886,Exchange_Value)+AE886*$P886*SUMIF(Lists!$E$2:$E$133,'Quarterly Information'!$O886,Exchange_Value)+AE886*$R886*SUMIF(Lists!$E$2:$E$133,'Quarterly Information'!$Q886,Exchange_Value)+AE886*$T886*SUMIF(Lists!$E$2:$E$133,'Quarterly Information'!$S886,Exchange_Value))/1000,AE886*SUMIF(Lists!$E$2:$E$133,$I886,Exchange_Value)/1000),1)</f>
        <v>0</v>
      </c>
      <c r="CC886" s="151">
        <f>ROUND(IF($I886="Other HFC Blend",(AF886*$L886*SUMIF(Lists!$E$2:$E$133,'Quarterly Information'!$K886,Exchange_Value)+AF886*$N886*SUMIF(Lists!$E$2:$E$133,'Quarterly Information'!$M886,Exchange_Value)+AF886*$P886*SUMIF(Lists!$E$2:$E$133,'Quarterly Information'!$O886,Exchange_Value)+AF886*$R886*SUMIF(Lists!$E$2:$E$133,'Quarterly Information'!$Q886,Exchange_Value)+AF886*$T886*SUMIF(Lists!$E$2:$E$133,'Quarterly Information'!$S886,Exchange_Value))/1000,AF886*SUMIF(Lists!$E$2:$E$133,$I886,Exchange_Value)/1000),1)</f>
        <v>0</v>
      </c>
    </row>
    <row r="887" spans="1:81" ht="14.1">
      <c r="A887" s="18">
        <v>845</v>
      </c>
      <c r="B887" s="46" t="str">
        <f t="shared" si="517"/>
        <v/>
      </c>
      <c r="C887" s="72"/>
      <c r="D887" s="47"/>
      <c r="E887" s="81"/>
      <c r="F887" s="48"/>
      <c r="G887" s="49"/>
      <c r="H887" s="50"/>
      <c r="I887" s="48"/>
      <c r="J887" s="104"/>
      <c r="K887" s="109"/>
      <c r="L887" s="51"/>
      <c r="M887" s="48"/>
      <c r="N887" s="51"/>
      <c r="O887" s="48"/>
      <c r="P887" s="51"/>
      <c r="Q887" s="69"/>
      <c r="R887" s="51"/>
      <c r="S887" s="69"/>
      <c r="T887" s="110"/>
      <c r="U887" s="107"/>
      <c r="V887" s="48"/>
      <c r="W887" s="52"/>
      <c r="X887" s="48"/>
      <c r="Y887" s="116"/>
      <c r="Z887" s="133"/>
      <c r="AA887" s="131"/>
      <c r="AB887" s="76"/>
      <c r="AC887" s="76"/>
      <c r="AD887" s="76"/>
      <c r="AE887" s="76"/>
      <c r="AF887" s="76"/>
      <c r="AG887" s="145"/>
      <c r="AH887"/>
      <c r="AI887" s="148">
        <f t="shared" si="481"/>
        <v>0</v>
      </c>
      <c r="AJ887" s="148">
        <f t="shared" si="482"/>
        <v>0</v>
      </c>
      <c r="AK887" s="148">
        <f t="shared" si="483"/>
        <v>0</v>
      </c>
      <c r="AL887" s="148">
        <f t="shared" si="484"/>
        <v>0</v>
      </c>
      <c r="AM887" s="148">
        <f t="shared" si="485"/>
        <v>0</v>
      </c>
      <c r="AN887" s="148">
        <f t="shared" si="486"/>
        <v>0</v>
      </c>
      <c r="AO887" s="150"/>
      <c r="AP887" s="149" t="e">
        <f t="shared" si="487"/>
        <v>#DIV/0!</v>
      </c>
      <c r="AQ887" s="149" t="e">
        <f t="shared" si="488"/>
        <v>#DIV/0!</v>
      </c>
      <c r="AR887" s="149" t="e">
        <f t="shared" si="489"/>
        <v>#DIV/0!</v>
      </c>
      <c r="AS887" s="149" t="e">
        <f t="shared" si="490"/>
        <v>#DIV/0!</v>
      </c>
      <c r="AT887" s="149" t="e">
        <f t="shared" si="491"/>
        <v>#DIV/0!</v>
      </c>
      <c r="AU887" s="148">
        <f t="shared" si="492"/>
        <v>0</v>
      </c>
      <c r="AV887" s="149" t="e">
        <f t="shared" si="493"/>
        <v>#DIV/0!</v>
      </c>
      <c r="AW887" s="149" t="e">
        <f t="shared" si="494"/>
        <v>#DIV/0!</v>
      </c>
      <c r="AX887" s="149" t="e">
        <f t="shared" si="495"/>
        <v>#DIV/0!</v>
      </c>
      <c r="AY887" s="149" t="e">
        <f t="shared" si="496"/>
        <v>#DIV/0!</v>
      </c>
      <c r="AZ887" s="149" t="e">
        <f t="shared" si="497"/>
        <v>#DIV/0!</v>
      </c>
      <c r="BA887" s="148">
        <f t="shared" si="498"/>
        <v>0</v>
      </c>
      <c r="BB887" s="149" t="e">
        <f t="shared" si="499"/>
        <v>#DIV/0!</v>
      </c>
      <c r="BC887" s="149" t="e">
        <f t="shared" si="500"/>
        <v>#DIV/0!</v>
      </c>
      <c r="BD887" s="149" t="e">
        <f t="shared" si="501"/>
        <v>#DIV/0!</v>
      </c>
      <c r="BE887" s="149" t="e">
        <f t="shared" si="502"/>
        <v>#DIV/0!</v>
      </c>
      <c r="BF887" s="149" t="e">
        <f t="shared" si="503"/>
        <v>#DIV/0!</v>
      </c>
      <c r="BG887" s="148">
        <f t="shared" si="504"/>
        <v>0</v>
      </c>
      <c r="BH887" s="149" t="e">
        <f t="shared" si="505"/>
        <v>#DIV/0!</v>
      </c>
      <c r="BI887" s="149" t="e">
        <f t="shared" si="506"/>
        <v>#DIV/0!</v>
      </c>
      <c r="BJ887" s="149" t="e">
        <f t="shared" si="507"/>
        <v>#DIV/0!</v>
      </c>
      <c r="BK887" s="149" t="e">
        <f t="shared" si="508"/>
        <v>#DIV/0!</v>
      </c>
      <c r="BL887" s="149" t="e">
        <f t="shared" si="509"/>
        <v>#DIV/0!</v>
      </c>
      <c r="BM887" s="148">
        <f t="shared" si="510"/>
        <v>0</v>
      </c>
      <c r="BN887" s="149" t="e">
        <f t="shared" si="511"/>
        <v>#DIV/0!</v>
      </c>
      <c r="BO887" s="149" t="e">
        <f t="shared" si="512"/>
        <v>#DIV/0!</v>
      </c>
      <c r="BP887" s="149" t="e">
        <f t="shared" si="513"/>
        <v>#DIV/0!</v>
      </c>
      <c r="BQ887" s="149" t="e">
        <f t="shared" si="514"/>
        <v>#DIV/0!</v>
      </c>
      <c r="BR887" s="149" t="e">
        <f t="shared" si="515"/>
        <v>#DIV/0!</v>
      </c>
      <c r="BS887" s="148">
        <f t="shared" si="516"/>
        <v>0</v>
      </c>
      <c r="BT887" s="150"/>
      <c r="BU887" s="150" t="e">
        <f>VLOOKUP(I887,Lists!$D$2:$D$19,1,FALSE)</f>
        <v>#N/A</v>
      </c>
      <c r="BV887" s="150" t="e">
        <f>VLOOKUP($I887,Blends!$B$2:$B$115,1,FALSE)</f>
        <v>#N/A</v>
      </c>
      <c r="BW887" s="150"/>
      <c r="BX887" s="151">
        <f>ROUND(IF($I887="Other HFC Blend",(AA887*$L887*SUMIF(Lists!$E$2:$E$133,'Quarterly Information'!$K887,Exchange_Value)+AA887*$N887*SUMIF(Lists!$E$2:$E$133,'Quarterly Information'!$M887,Exchange_Value)+AA887*$P887*SUMIF(Lists!$E$2:$E$133,'Quarterly Information'!$O887,Exchange_Value)+AA887*$R887*SUMIF(Lists!$E$2:$E$133,'Quarterly Information'!$Q887,Exchange_Value)+AA887*$T887*SUMIF(Lists!$E$2:$E$133,'Quarterly Information'!$S887,Exchange_Value))/1000,AA887*SUMIF(Lists!$E$2:$E$133,$I887,Exchange_Value)/1000),1)</f>
        <v>0</v>
      </c>
      <c r="BY887" s="151">
        <f>ROUND(IF($I887="Other HFC Blend",(AB887*$L887*SUMIF(Lists!$E$2:$E$133,'Quarterly Information'!$K887,Exchange_Value)+AB887*$N887*SUMIF(Lists!$E$2:$E$133,'Quarterly Information'!$M887,Exchange_Value)+AB887*$P887*SUMIF(Lists!$E$2:$E$133,'Quarterly Information'!$O887,Exchange_Value)+AB887*$R887*SUMIF(Lists!$E$2:$E$133,'Quarterly Information'!$Q887,Exchange_Value)+AB887*$T887*SUMIF(Lists!$E$2:$E$133,'Quarterly Information'!$S887,Exchange_Value))/1000,AB887*SUMIF(Lists!$E$2:$E$133,$I887,Exchange_Value)/1000),1)</f>
        <v>0</v>
      </c>
      <c r="BZ887" s="151">
        <f>ROUND(IF($I887="Other HFC Blend",(AC887*$L887*SUMIF(Lists!$E$2:$E$133,'Quarterly Information'!$K887,Exchange_Value)+AC887*$N887*SUMIF(Lists!$E$2:$E$133,'Quarterly Information'!$M887,Exchange_Value)+AC887*$P887*SUMIF(Lists!$E$2:$E$133,'Quarterly Information'!$O887,Exchange_Value)+AC887*$R887*SUMIF(Lists!$E$2:$E$133,'Quarterly Information'!$Q887,Exchange_Value)+AC887*$T887*SUMIF(Lists!$E$2:$E$133,'Quarterly Information'!$S887,Exchange_Value))/1000,AC887*SUMIF(Lists!$E$2:$E$133,$I887,Exchange_Value)/1000),1)</f>
        <v>0</v>
      </c>
      <c r="CA887" s="151">
        <f>ROUND(IF($I887="Other HFC Blend",(AD887*$L887*SUMIF(Lists!$E$2:$E$133,'Quarterly Information'!$K887,Exchange_Value)+AD887*$N887*SUMIF(Lists!$E$2:$E$133,'Quarterly Information'!$M887,Exchange_Value)+AD887*$P887*SUMIF(Lists!$E$2:$E$133,'Quarterly Information'!$O887,Exchange_Value)+AD887*$R887*SUMIF(Lists!$E$2:$E$133,'Quarterly Information'!$Q887,Exchange_Value)+AD887*$T887*SUMIF(Lists!$E$2:$E$133,'Quarterly Information'!$S887,Exchange_Value))/1000,AD887*SUMIF(Lists!$E$2:$E$133,$I887,Exchange_Value)/1000),1)</f>
        <v>0</v>
      </c>
      <c r="CB887" s="151">
        <f>ROUND(IF($I887="Other HFC Blend",(AE887*$L887*SUMIF(Lists!$E$2:$E$133,'Quarterly Information'!$K887,Exchange_Value)+AE887*$N887*SUMIF(Lists!$E$2:$E$133,'Quarterly Information'!$M887,Exchange_Value)+AE887*$P887*SUMIF(Lists!$E$2:$E$133,'Quarterly Information'!$O887,Exchange_Value)+AE887*$R887*SUMIF(Lists!$E$2:$E$133,'Quarterly Information'!$Q887,Exchange_Value)+AE887*$T887*SUMIF(Lists!$E$2:$E$133,'Quarterly Information'!$S887,Exchange_Value))/1000,AE887*SUMIF(Lists!$E$2:$E$133,$I887,Exchange_Value)/1000),1)</f>
        <v>0</v>
      </c>
      <c r="CC887" s="151">
        <f>ROUND(IF($I887="Other HFC Blend",(AF887*$L887*SUMIF(Lists!$E$2:$E$133,'Quarterly Information'!$K887,Exchange_Value)+AF887*$N887*SUMIF(Lists!$E$2:$E$133,'Quarterly Information'!$M887,Exchange_Value)+AF887*$P887*SUMIF(Lists!$E$2:$E$133,'Quarterly Information'!$O887,Exchange_Value)+AF887*$R887*SUMIF(Lists!$E$2:$E$133,'Quarterly Information'!$Q887,Exchange_Value)+AF887*$T887*SUMIF(Lists!$E$2:$E$133,'Quarterly Information'!$S887,Exchange_Value))/1000,AF887*SUMIF(Lists!$E$2:$E$133,$I887,Exchange_Value)/1000),1)</f>
        <v>0</v>
      </c>
    </row>
    <row r="888" spans="1:81" ht="14.1">
      <c r="A888" s="18">
        <v>846</v>
      </c>
      <c r="B888" s="46" t="str">
        <f t="shared" si="517"/>
        <v/>
      </c>
      <c r="C888" s="72"/>
      <c r="D888" s="47"/>
      <c r="E888" s="81"/>
      <c r="F888" s="48"/>
      <c r="G888" s="49"/>
      <c r="H888" s="50"/>
      <c r="I888" s="48"/>
      <c r="J888" s="104"/>
      <c r="K888" s="109"/>
      <c r="L888" s="51"/>
      <c r="M888" s="48"/>
      <c r="N888" s="51"/>
      <c r="O888" s="48"/>
      <c r="P888" s="51"/>
      <c r="Q888" s="69"/>
      <c r="R888" s="51"/>
      <c r="S888" s="69"/>
      <c r="T888" s="110"/>
      <c r="U888" s="107"/>
      <c r="V888" s="48"/>
      <c r="W888" s="52"/>
      <c r="X888" s="48"/>
      <c r="Y888" s="116"/>
      <c r="Z888" s="133"/>
      <c r="AA888" s="131"/>
      <c r="AB888" s="76"/>
      <c r="AC888" s="76"/>
      <c r="AD888" s="76"/>
      <c r="AE888" s="76"/>
      <c r="AF888" s="76"/>
      <c r="AG888" s="145"/>
      <c r="AH888"/>
      <c r="AI888" s="148">
        <f t="shared" si="481"/>
        <v>0</v>
      </c>
      <c r="AJ888" s="148">
        <f t="shared" si="482"/>
        <v>0</v>
      </c>
      <c r="AK888" s="148">
        <f t="shared" si="483"/>
        <v>0</v>
      </c>
      <c r="AL888" s="148">
        <f t="shared" si="484"/>
        <v>0</v>
      </c>
      <c r="AM888" s="148">
        <f t="shared" si="485"/>
        <v>0</v>
      </c>
      <c r="AN888" s="148">
        <f t="shared" si="486"/>
        <v>0</v>
      </c>
      <c r="AO888" s="150"/>
      <c r="AP888" s="149" t="e">
        <f t="shared" si="487"/>
        <v>#DIV/0!</v>
      </c>
      <c r="AQ888" s="149" t="e">
        <f t="shared" si="488"/>
        <v>#DIV/0!</v>
      </c>
      <c r="AR888" s="149" t="e">
        <f t="shared" si="489"/>
        <v>#DIV/0!</v>
      </c>
      <c r="AS888" s="149" t="e">
        <f t="shared" si="490"/>
        <v>#DIV/0!</v>
      </c>
      <c r="AT888" s="149" t="e">
        <f t="shared" si="491"/>
        <v>#DIV/0!</v>
      </c>
      <c r="AU888" s="148">
        <f t="shared" si="492"/>
        <v>0</v>
      </c>
      <c r="AV888" s="149" t="e">
        <f t="shared" si="493"/>
        <v>#DIV/0!</v>
      </c>
      <c r="AW888" s="149" t="e">
        <f t="shared" si="494"/>
        <v>#DIV/0!</v>
      </c>
      <c r="AX888" s="149" t="e">
        <f t="shared" si="495"/>
        <v>#DIV/0!</v>
      </c>
      <c r="AY888" s="149" t="e">
        <f t="shared" si="496"/>
        <v>#DIV/0!</v>
      </c>
      <c r="AZ888" s="149" t="e">
        <f t="shared" si="497"/>
        <v>#DIV/0!</v>
      </c>
      <c r="BA888" s="148">
        <f t="shared" si="498"/>
        <v>0</v>
      </c>
      <c r="BB888" s="149" t="e">
        <f t="shared" si="499"/>
        <v>#DIV/0!</v>
      </c>
      <c r="BC888" s="149" t="e">
        <f t="shared" si="500"/>
        <v>#DIV/0!</v>
      </c>
      <c r="BD888" s="149" t="e">
        <f t="shared" si="501"/>
        <v>#DIV/0!</v>
      </c>
      <c r="BE888" s="149" t="e">
        <f t="shared" si="502"/>
        <v>#DIV/0!</v>
      </c>
      <c r="BF888" s="149" t="e">
        <f t="shared" si="503"/>
        <v>#DIV/0!</v>
      </c>
      <c r="BG888" s="148">
        <f t="shared" si="504"/>
        <v>0</v>
      </c>
      <c r="BH888" s="149" t="e">
        <f t="shared" si="505"/>
        <v>#DIV/0!</v>
      </c>
      <c r="BI888" s="149" t="e">
        <f t="shared" si="506"/>
        <v>#DIV/0!</v>
      </c>
      <c r="BJ888" s="149" t="e">
        <f t="shared" si="507"/>
        <v>#DIV/0!</v>
      </c>
      <c r="BK888" s="149" t="e">
        <f t="shared" si="508"/>
        <v>#DIV/0!</v>
      </c>
      <c r="BL888" s="149" t="e">
        <f t="shared" si="509"/>
        <v>#DIV/0!</v>
      </c>
      <c r="BM888" s="148">
        <f t="shared" si="510"/>
        <v>0</v>
      </c>
      <c r="BN888" s="149" t="e">
        <f t="shared" si="511"/>
        <v>#DIV/0!</v>
      </c>
      <c r="BO888" s="149" t="e">
        <f t="shared" si="512"/>
        <v>#DIV/0!</v>
      </c>
      <c r="BP888" s="149" t="e">
        <f t="shared" si="513"/>
        <v>#DIV/0!</v>
      </c>
      <c r="BQ888" s="149" t="e">
        <f t="shared" si="514"/>
        <v>#DIV/0!</v>
      </c>
      <c r="BR888" s="149" t="e">
        <f t="shared" si="515"/>
        <v>#DIV/0!</v>
      </c>
      <c r="BS888" s="148">
        <f t="shared" si="516"/>
        <v>0</v>
      </c>
      <c r="BT888" s="150"/>
      <c r="BU888" s="150" t="e">
        <f>VLOOKUP(I888,Lists!$D$2:$D$19,1,FALSE)</f>
        <v>#N/A</v>
      </c>
      <c r="BV888" s="150" t="e">
        <f>VLOOKUP($I888,Blends!$B$2:$B$115,1,FALSE)</f>
        <v>#N/A</v>
      </c>
      <c r="BW888" s="150"/>
      <c r="BX888" s="151">
        <f>ROUND(IF($I888="Other HFC Blend",(AA888*$L888*SUMIF(Lists!$E$2:$E$133,'Quarterly Information'!$K888,Exchange_Value)+AA888*$N888*SUMIF(Lists!$E$2:$E$133,'Quarterly Information'!$M888,Exchange_Value)+AA888*$P888*SUMIF(Lists!$E$2:$E$133,'Quarterly Information'!$O888,Exchange_Value)+AA888*$R888*SUMIF(Lists!$E$2:$E$133,'Quarterly Information'!$Q888,Exchange_Value)+AA888*$T888*SUMIF(Lists!$E$2:$E$133,'Quarterly Information'!$S888,Exchange_Value))/1000,AA888*SUMIF(Lists!$E$2:$E$133,$I888,Exchange_Value)/1000),1)</f>
        <v>0</v>
      </c>
      <c r="BY888" s="151">
        <f>ROUND(IF($I888="Other HFC Blend",(AB888*$L888*SUMIF(Lists!$E$2:$E$133,'Quarterly Information'!$K888,Exchange_Value)+AB888*$N888*SUMIF(Lists!$E$2:$E$133,'Quarterly Information'!$M888,Exchange_Value)+AB888*$P888*SUMIF(Lists!$E$2:$E$133,'Quarterly Information'!$O888,Exchange_Value)+AB888*$R888*SUMIF(Lists!$E$2:$E$133,'Quarterly Information'!$Q888,Exchange_Value)+AB888*$T888*SUMIF(Lists!$E$2:$E$133,'Quarterly Information'!$S888,Exchange_Value))/1000,AB888*SUMIF(Lists!$E$2:$E$133,$I888,Exchange_Value)/1000),1)</f>
        <v>0</v>
      </c>
      <c r="BZ888" s="151">
        <f>ROUND(IF($I888="Other HFC Blend",(AC888*$L888*SUMIF(Lists!$E$2:$E$133,'Quarterly Information'!$K888,Exchange_Value)+AC888*$N888*SUMIF(Lists!$E$2:$E$133,'Quarterly Information'!$M888,Exchange_Value)+AC888*$P888*SUMIF(Lists!$E$2:$E$133,'Quarterly Information'!$O888,Exchange_Value)+AC888*$R888*SUMIF(Lists!$E$2:$E$133,'Quarterly Information'!$Q888,Exchange_Value)+AC888*$T888*SUMIF(Lists!$E$2:$E$133,'Quarterly Information'!$S888,Exchange_Value))/1000,AC888*SUMIF(Lists!$E$2:$E$133,$I888,Exchange_Value)/1000),1)</f>
        <v>0</v>
      </c>
      <c r="CA888" s="151">
        <f>ROUND(IF($I888="Other HFC Blend",(AD888*$L888*SUMIF(Lists!$E$2:$E$133,'Quarterly Information'!$K888,Exchange_Value)+AD888*$N888*SUMIF(Lists!$E$2:$E$133,'Quarterly Information'!$M888,Exchange_Value)+AD888*$P888*SUMIF(Lists!$E$2:$E$133,'Quarterly Information'!$O888,Exchange_Value)+AD888*$R888*SUMIF(Lists!$E$2:$E$133,'Quarterly Information'!$Q888,Exchange_Value)+AD888*$T888*SUMIF(Lists!$E$2:$E$133,'Quarterly Information'!$S888,Exchange_Value))/1000,AD888*SUMIF(Lists!$E$2:$E$133,$I888,Exchange_Value)/1000),1)</f>
        <v>0</v>
      </c>
      <c r="CB888" s="151">
        <f>ROUND(IF($I888="Other HFC Blend",(AE888*$L888*SUMIF(Lists!$E$2:$E$133,'Quarterly Information'!$K888,Exchange_Value)+AE888*$N888*SUMIF(Lists!$E$2:$E$133,'Quarterly Information'!$M888,Exchange_Value)+AE888*$P888*SUMIF(Lists!$E$2:$E$133,'Quarterly Information'!$O888,Exchange_Value)+AE888*$R888*SUMIF(Lists!$E$2:$E$133,'Quarterly Information'!$Q888,Exchange_Value)+AE888*$T888*SUMIF(Lists!$E$2:$E$133,'Quarterly Information'!$S888,Exchange_Value))/1000,AE888*SUMIF(Lists!$E$2:$E$133,$I888,Exchange_Value)/1000),1)</f>
        <v>0</v>
      </c>
      <c r="CC888" s="151">
        <f>ROUND(IF($I888="Other HFC Blend",(AF888*$L888*SUMIF(Lists!$E$2:$E$133,'Quarterly Information'!$K888,Exchange_Value)+AF888*$N888*SUMIF(Lists!$E$2:$E$133,'Quarterly Information'!$M888,Exchange_Value)+AF888*$P888*SUMIF(Lists!$E$2:$E$133,'Quarterly Information'!$O888,Exchange_Value)+AF888*$R888*SUMIF(Lists!$E$2:$E$133,'Quarterly Information'!$Q888,Exchange_Value)+AF888*$T888*SUMIF(Lists!$E$2:$E$133,'Quarterly Information'!$S888,Exchange_Value))/1000,AF888*SUMIF(Lists!$E$2:$E$133,$I888,Exchange_Value)/1000),1)</f>
        <v>0</v>
      </c>
    </row>
    <row r="889" spans="1:81" ht="14.1">
      <c r="A889" s="18">
        <v>847</v>
      </c>
      <c r="B889" s="46" t="str">
        <f t="shared" si="517"/>
        <v/>
      </c>
      <c r="C889" s="72"/>
      <c r="D889" s="47"/>
      <c r="E889" s="81"/>
      <c r="F889" s="48"/>
      <c r="G889" s="49"/>
      <c r="H889" s="50"/>
      <c r="I889" s="48"/>
      <c r="J889" s="104"/>
      <c r="K889" s="109"/>
      <c r="L889" s="51"/>
      <c r="M889" s="48"/>
      <c r="N889" s="51"/>
      <c r="O889" s="48"/>
      <c r="P889" s="51"/>
      <c r="Q889" s="69"/>
      <c r="R889" s="51"/>
      <c r="S889" s="69"/>
      <c r="T889" s="110"/>
      <c r="U889" s="107"/>
      <c r="V889" s="48"/>
      <c r="W889" s="52"/>
      <c r="X889" s="48"/>
      <c r="Y889" s="116"/>
      <c r="Z889" s="133"/>
      <c r="AA889" s="131"/>
      <c r="AB889" s="76"/>
      <c r="AC889" s="76"/>
      <c r="AD889" s="76"/>
      <c r="AE889" s="76"/>
      <c r="AF889" s="76"/>
      <c r="AG889" s="145"/>
      <c r="AH889"/>
      <c r="AI889" s="148">
        <f t="shared" si="481"/>
        <v>0</v>
      </c>
      <c r="AJ889" s="148">
        <f t="shared" si="482"/>
        <v>0</v>
      </c>
      <c r="AK889" s="148">
        <f t="shared" si="483"/>
        <v>0</v>
      </c>
      <c r="AL889" s="148">
        <f t="shared" si="484"/>
        <v>0</v>
      </c>
      <c r="AM889" s="148">
        <f t="shared" si="485"/>
        <v>0</v>
      </c>
      <c r="AN889" s="148">
        <f t="shared" si="486"/>
        <v>0</v>
      </c>
      <c r="AO889" s="150"/>
      <c r="AP889" s="149" t="e">
        <f t="shared" si="487"/>
        <v>#DIV/0!</v>
      </c>
      <c r="AQ889" s="149" t="e">
        <f t="shared" si="488"/>
        <v>#DIV/0!</v>
      </c>
      <c r="AR889" s="149" t="e">
        <f t="shared" si="489"/>
        <v>#DIV/0!</v>
      </c>
      <c r="AS889" s="149" t="e">
        <f t="shared" si="490"/>
        <v>#DIV/0!</v>
      </c>
      <c r="AT889" s="149" t="e">
        <f t="shared" si="491"/>
        <v>#DIV/0!</v>
      </c>
      <c r="AU889" s="148">
        <f t="shared" si="492"/>
        <v>0</v>
      </c>
      <c r="AV889" s="149" t="e">
        <f t="shared" si="493"/>
        <v>#DIV/0!</v>
      </c>
      <c r="AW889" s="149" t="e">
        <f t="shared" si="494"/>
        <v>#DIV/0!</v>
      </c>
      <c r="AX889" s="149" t="e">
        <f t="shared" si="495"/>
        <v>#DIV/0!</v>
      </c>
      <c r="AY889" s="149" t="e">
        <f t="shared" si="496"/>
        <v>#DIV/0!</v>
      </c>
      <c r="AZ889" s="149" t="e">
        <f t="shared" si="497"/>
        <v>#DIV/0!</v>
      </c>
      <c r="BA889" s="148">
        <f t="shared" si="498"/>
        <v>0</v>
      </c>
      <c r="BB889" s="149" t="e">
        <f t="shared" si="499"/>
        <v>#DIV/0!</v>
      </c>
      <c r="BC889" s="149" t="e">
        <f t="shared" si="500"/>
        <v>#DIV/0!</v>
      </c>
      <c r="BD889" s="149" t="e">
        <f t="shared" si="501"/>
        <v>#DIV/0!</v>
      </c>
      <c r="BE889" s="149" t="e">
        <f t="shared" si="502"/>
        <v>#DIV/0!</v>
      </c>
      <c r="BF889" s="149" t="e">
        <f t="shared" si="503"/>
        <v>#DIV/0!</v>
      </c>
      <c r="BG889" s="148">
        <f t="shared" si="504"/>
        <v>0</v>
      </c>
      <c r="BH889" s="149" t="e">
        <f t="shared" si="505"/>
        <v>#DIV/0!</v>
      </c>
      <c r="BI889" s="149" t="e">
        <f t="shared" si="506"/>
        <v>#DIV/0!</v>
      </c>
      <c r="BJ889" s="149" t="e">
        <f t="shared" si="507"/>
        <v>#DIV/0!</v>
      </c>
      <c r="BK889" s="149" t="e">
        <f t="shared" si="508"/>
        <v>#DIV/0!</v>
      </c>
      <c r="BL889" s="149" t="e">
        <f t="shared" si="509"/>
        <v>#DIV/0!</v>
      </c>
      <c r="BM889" s="148">
        <f t="shared" si="510"/>
        <v>0</v>
      </c>
      <c r="BN889" s="149" t="e">
        <f t="shared" si="511"/>
        <v>#DIV/0!</v>
      </c>
      <c r="BO889" s="149" t="e">
        <f t="shared" si="512"/>
        <v>#DIV/0!</v>
      </c>
      <c r="BP889" s="149" t="e">
        <f t="shared" si="513"/>
        <v>#DIV/0!</v>
      </c>
      <c r="BQ889" s="149" t="e">
        <f t="shared" si="514"/>
        <v>#DIV/0!</v>
      </c>
      <c r="BR889" s="149" t="e">
        <f t="shared" si="515"/>
        <v>#DIV/0!</v>
      </c>
      <c r="BS889" s="148">
        <f t="shared" si="516"/>
        <v>0</v>
      </c>
      <c r="BT889" s="150"/>
      <c r="BU889" s="150" t="e">
        <f>VLOOKUP(I889,Lists!$D$2:$D$19,1,FALSE)</f>
        <v>#N/A</v>
      </c>
      <c r="BV889" s="150" t="e">
        <f>VLOOKUP($I889,Blends!$B$2:$B$115,1,FALSE)</f>
        <v>#N/A</v>
      </c>
      <c r="BW889" s="150"/>
      <c r="BX889" s="151">
        <f>ROUND(IF($I889="Other HFC Blend",(AA889*$L889*SUMIF(Lists!$E$2:$E$133,'Quarterly Information'!$K889,Exchange_Value)+AA889*$N889*SUMIF(Lists!$E$2:$E$133,'Quarterly Information'!$M889,Exchange_Value)+AA889*$P889*SUMIF(Lists!$E$2:$E$133,'Quarterly Information'!$O889,Exchange_Value)+AA889*$R889*SUMIF(Lists!$E$2:$E$133,'Quarterly Information'!$Q889,Exchange_Value)+AA889*$T889*SUMIF(Lists!$E$2:$E$133,'Quarterly Information'!$S889,Exchange_Value))/1000,AA889*SUMIF(Lists!$E$2:$E$133,$I889,Exchange_Value)/1000),1)</f>
        <v>0</v>
      </c>
      <c r="BY889" s="151">
        <f>ROUND(IF($I889="Other HFC Blend",(AB889*$L889*SUMIF(Lists!$E$2:$E$133,'Quarterly Information'!$K889,Exchange_Value)+AB889*$N889*SUMIF(Lists!$E$2:$E$133,'Quarterly Information'!$M889,Exchange_Value)+AB889*$P889*SUMIF(Lists!$E$2:$E$133,'Quarterly Information'!$O889,Exchange_Value)+AB889*$R889*SUMIF(Lists!$E$2:$E$133,'Quarterly Information'!$Q889,Exchange_Value)+AB889*$T889*SUMIF(Lists!$E$2:$E$133,'Quarterly Information'!$S889,Exchange_Value))/1000,AB889*SUMIF(Lists!$E$2:$E$133,$I889,Exchange_Value)/1000),1)</f>
        <v>0</v>
      </c>
      <c r="BZ889" s="151">
        <f>ROUND(IF($I889="Other HFC Blend",(AC889*$L889*SUMIF(Lists!$E$2:$E$133,'Quarterly Information'!$K889,Exchange_Value)+AC889*$N889*SUMIF(Lists!$E$2:$E$133,'Quarterly Information'!$M889,Exchange_Value)+AC889*$P889*SUMIF(Lists!$E$2:$E$133,'Quarterly Information'!$O889,Exchange_Value)+AC889*$R889*SUMIF(Lists!$E$2:$E$133,'Quarterly Information'!$Q889,Exchange_Value)+AC889*$T889*SUMIF(Lists!$E$2:$E$133,'Quarterly Information'!$S889,Exchange_Value))/1000,AC889*SUMIF(Lists!$E$2:$E$133,$I889,Exchange_Value)/1000),1)</f>
        <v>0</v>
      </c>
      <c r="CA889" s="151">
        <f>ROUND(IF($I889="Other HFC Blend",(AD889*$L889*SUMIF(Lists!$E$2:$E$133,'Quarterly Information'!$K889,Exchange_Value)+AD889*$N889*SUMIF(Lists!$E$2:$E$133,'Quarterly Information'!$M889,Exchange_Value)+AD889*$P889*SUMIF(Lists!$E$2:$E$133,'Quarterly Information'!$O889,Exchange_Value)+AD889*$R889*SUMIF(Lists!$E$2:$E$133,'Quarterly Information'!$Q889,Exchange_Value)+AD889*$T889*SUMIF(Lists!$E$2:$E$133,'Quarterly Information'!$S889,Exchange_Value))/1000,AD889*SUMIF(Lists!$E$2:$E$133,$I889,Exchange_Value)/1000),1)</f>
        <v>0</v>
      </c>
      <c r="CB889" s="151">
        <f>ROUND(IF($I889="Other HFC Blend",(AE889*$L889*SUMIF(Lists!$E$2:$E$133,'Quarterly Information'!$K889,Exchange_Value)+AE889*$N889*SUMIF(Lists!$E$2:$E$133,'Quarterly Information'!$M889,Exchange_Value)+AE889*$P889*SUMIF(Lists!$E$2:$E$133,'Quarterly Information'!$O889,Exchange_Value)+AE889*$R889*SUMIF(Lists!$E$2:$E$133,'Quarterly Information'!$Q889,Exchange_Value)+AE889*$T889*SUMIF(Lists!$E$2:$E$133,'Quarterly Information'!$S889,Exchange_Value))/1000,AE889*SUMIF(Lists!$E$2:$E$133,$I889,Exchange_Value)/1000),1)</f>
        <v>0</v>
      </c>
      <c r="CC889" s="151">
        <f>ROUND(IF($I889="Other HFC Blend",(AF889*$L889*SUMIF(Lists!$E$2:$E$133,'Quarterly Information'!$K889,Exchange_Value)+AF889*$N889*SUMIF(Lists!$E$2:$E$133,'Quarterly Information'!$M889,Exchange_Value)+AF889*$P889*SUMIF(Lists!$E$2:$E$133,'Quarterly Information'!$O889,Exchange_Value)+AF889*$R889*SUMIF(Lists!$E$2:$E$133,'Quarterly Information'!$Q889,Exchange_Value)+AF889*$T889*SUMIF(Lists!$E$2:$E$133,'Quarterly Information'!$S889,Exchange_Value))/1000,AF889*SUMIF(Lists!$E$2:$E$133,$I889,Exchange_Value)/1000),1)</f>
        <v>0</v>
      </c>
    </row>
    <row r="890" spans="1:81" ht="14.1">
      <c r="A890" s="18">
        <v>848</v>
      </c>
      <c r="B890" s="46" t="str">
        <f t="shared" si="517"/>
        <v/>
      </c>
      <c r="C890" s="72"/>
      <c r="D890" s="47"/>
      <c r="E890" s="81"/>
      <c r="F890" s="48"/>
      <c r="G890" s="49"/>
      <c r="H890" s="50"/>
      <c r="I890" s="48"/>
      <c r="J890" s="104"/>
      <c r="K890" s="109"/>
      <c r="L890" s="51"/>
      <c r="M890" s="48"/>
      <c r="N890" s="51"/>
      <c r="O890" s="48"/>
      <c r="P890" s="51"/>
      <c r="Q890" s="69"/>
      <c r="R890" s="51"/>
      <c r="S890" s="69"/>
      <c r="T890" s="110"/>
      <c r="U890" s="107"/>
      <c r="V890" s="48"/>
      <c r="W890" s="52"/>
      <c r="X890" s="48"/>
      <c r="Y890" s="116"/>
      <c r="Z890" s="133"/>
      <c r="AA890" s="131"/>
      <c r="AB890" s="76"/>
      <c r="AC890" s="76"/>
      <c r="AD890" s="76"/>
      <c r="AE890" s="76"/>
      <c r="AF890" s="76"/>
      <c r="AG890" s="145"/>
      <c r="AH890"/>
      <c r="AI890" s="148">
        <f t="shared" si="481"/>
        <v>0</v>
      </c>
      <c r="AJ890" s="148">
        <f t="shared" si="482"/>
        <v>0</v>
      </c>
      <c r="AK890" s="148">
        <f t="shared" si="483"/>
        <v>0</v>
      </c>
      <c r="AL890" s="148">
        <f t="shared" si="484"/>
        <v>0</v>
      </c>
      <c r="AM890" s="148">
        <f t="shared" si="485"/>
        <v>0</v>
      </c>
      <c r="AN890" s="148">
        <f t="shared" si="486"/>
        <v>0</v>
      </c>
      <c r="AO890" s="150"/>
      <c r="AP890" s="149" t="e">
        <f t="shared" si="487"/>
        <v>#DIV/0!</v>
      </c>
      <c r="AQ890" s="149" t="e">
        <f t="shared" si="488"/>
        <v>#DIV/0!</v>
      </c>
      <c r="AR890" s="149" t="e">
        <f t="shared" si="489"/>
        <v>#DIV/0!</v>
      </c>
      <c r="AS890" s="149" t="e">
        <f t="shared" si="490"/>
        <v>#DIV/0!</v>
      </c>
      <c r="AT890" s="149" t="e">
        <f t="shared" si="491"/>
        <v>#DIV/0!</v>
      </c>
      <c r="AU890" s="148">
        <f t="shared" si="492"/>
        <v>0</v>
      </c>
      <c r="AV890" s="149" t="e">
        <f t="shared" si="493"/>
        <v>#DIV/0!</v>
      </c>
      <c r="AW890" s="149" t="e">
        <f t="shared" si="494"/>
        <v>#DIV/0!</v>
      </c>
      <c r="AX890" s="149" t="e">
        <f t="shared" si="495"/>
        <v>#DIV/0!</v>
      </c>
      <c r="AY890" s="149" t="e">
        <f t="shared" si="496"/>
        <v>#DIV/0!</v>
      </c>
      <c r="AZ890" s="149" t="e">
        <f t="shared" si="497"/>
        <v>#DIV/0!</v>
      </c>
      <c r="BA890" s="148">
        <f t="shared" si="498"/>
        <v>0</v>
      </c>
      <c r="BB890" s="149" t="e">
        <f t="shared" si="499"/>
        <v>#DIV/0!</v>
      </c>
      <c r="BC890" s="149" t="e">
        <f t="shared" si="500"/>
        <v>#DIV/0!</v>
      </c>
      <c r="BD890" s="149" t="e">
        <f t="shared" si="501"/>
        <v>#DIV/0!</v>
      </c>
      <c r="BE890" s="149" t="e">
        <f t="shared" si="502"/>
        <v>#DIV/0!</v>
      </c>
      <c r="BF890" s="149" t="e">
        <f t="shared" si="503"/>
        <v>#DIV/0!</v>
      </c>
      <c r="BG890" s="148">
        <f t="shared" si="504"/>
        <v>0</v>
      </c>
      <c r="BH890" s="149" t="e">
        <f t="shared" si="505"/>
        <v>#DIV/0!</v>
      </c>
      <c r="BI890" s="149" t="e">
        <f t="shared" si="506"/>
        <v>#DIV/0!</v>
      </c>
      <c r="BJ890" s="149" t="e">
        <f t="shared" si="507"/>
        <v>#DIV/0!</v>
      </c>
      <c r="BK890" s="149" t="e">
        <f t="shared" si="508"/>
        <v>#DIV/0!</v>
      </c>
      <c r="BL890" s="149" t="e">
        <f t="shared" si="509"/>
        <v>#DIV/0!</v>
      </c>
      <c r="BM890" s="148">
        <f t="shared" si="510"/>
        <v>0</v>
      </c>
      <c r="BN890" s="149" t="e">
        <f t="shared" si="511"/>
        <v>#DIV/0!</v>
      </c>
      <c r="BO890" s="149" t="e">
        <f t="shared" si="512"/>
        <v>#DIV/0!</v>
      </c>
      <c r="BP890" s="149" t="e">
        <f t="shared" si="513"/>
        <v>#DIV/0!</v>
      </c>
      <c r="BQ890" s="149" t="e">
        <f t="shared" si="514"/>
        <v>#DIV/0!</v>
      </c>
      <c r="BR890" s="149" t="e">
        <f t="shared" si="515"/>
        <v>#DIV/0!</v>
      </c>
      <c r="BS890" s="148">
        <f t="shared" si="516"/>
        <v>0</v>
      </c>
      <c r="BT890" s="150"/>
      <c r="BU890" s="150" t="e">
        <f>VLOOKUP(I890,Lists!$D$2:$D$19,1,FALSE)</f>
        <v>#N/A</v>
      </c>
      <c r="BV890" s="150" t="e">
        <f>VLOOKUP($I890,Blends!$B$2:$B$115,1,FALSE)</f>
        <v>#N/A</v>
      </c>
      <c r="BW890" s="150"/>
      <c r="BX890" s="151">
        <f>ROUND(IF($I890="Other HFC Blend",(AA890*$L890*SUMIF(Lists!$E$2:$E$133,'Quarterly Information'!$K890,Exchange_Value)+AA890*$N890*SUMIF(Lists!$E$2:$E$133,'Quarterly Information'!$M890,Exchange_Value)+AA890*$P890*SUMIF(Lists!$E$2:$E$133,'Quarterly Information'!$O890,Exchange_Value)+AA890*$R890*SUMIF(Lists!$E$2:$E$133,'Quarterly Information'!$Q890,Exchange_Value)+AA890*$T890*SUMIF(Lists!$E$2:$E$133,'Quarterly Information'!$S890,Exchange_Value))/1000,AA890*SUMIF(Lists!$E$2:$E$133,$I890,Exchange_Value)/1000),1)</f>
        <v>0</v>
      </c>
      <c r="BY890" s="151">
        <f>ROUND(IF($I890="Other HFC Blend",(AB890*$L890*SUMIF(Lists!$E$2:$E$133,'Quarterly Information'!$K890,Exchange_Value)+AB890*$N890*SUMIF(Lists!$E$2:$E$133,'Quarterly Information'!$M890,Exchange_Value)+AB890*$P890*SUMIF(Lists!$E$2:$E$133,'Quarterly Information'!$O890,Exchange_Value)+AB890*$R890*SUMIF(Lists!$E$2:$E$133,'Quarterly Information'!$Q890,Exchange_Value)+AB890*$T890*SUMIF(Lists!$E$2:$E$133,'Quarterly Information'!$S890,Exchange_Value))/1000,AB890*SUMIF(Lists!$E$2:$E$133,$I890,Exchange_Value)/1000),1)</f>
        <v>0</v>
      </c>
      <c r="BZ890" s="151">
        <f>ROUND(IF($I890="Other HFC Blend",(AC890*$L890*SUMIF(Lists!$E$2:$E$133,'Quarterly Information'!$K890,Exchange_Value)+AC890*$N890*SUMIF(Lists!$E$2:$E$133,'Quarterly Information'!$M890,Exchange_Value)+AC890*$P890*SUMIF(Lists!$E$2:$E$133,'Quarterly Information'!$O890,Exchange_Value)+AC890*$R890*SUMIF(Lists!$E$2:$E$133,'Quarterly Information'!$Q890,Exchange_Value)+AC890*$T890*SUMIF(Lists!$E$2:$E$133,'Quarterly Information'!$S890,Exchange_Value))/1000,AC890*SUMIF(Lists!$E$2:$E$133,$I890,Exchange_Value)/1000),1)</f>
        <v>0</v>
      </c>
      <c r="CA890" s="151">
        <f>ROUND(IF($I890="Other HFC Blend",(AD890*$L890*SUMIF(Lists!$E$2:$E$133,'Quarterly Information'!$K890,Exchange_Value)+AD890*$N890*SUMIF(Lists!$E$2:$E$133,'Quarterly Information'!$M890,Exchange_Value)+AD890*$P890*SUMIF(Lists!$E$2:$E$133,'Quarterly Information'!$O890,Exchange_Value)+AD890*$R890*SUMIF(Lists!$E$2:$E$133,'Quarterly Information'!$Q890,Exchange_Value)+AD890*$T890*SUMIF(Lists!$E$2:$E$133,'Quarterly Information'!$S890,Exchange_Value))/1000,AD890*SUMIF(Lists!$E$2:$E$133,$I890,Exchange_Value)/1000),1)</f>
        <v>0</v>
      </c>
      <c r="CB890" s="151">
        <f>ROUND(IF($I890="Other HFC Blend",(AE890*$L890*SUMIF(Lists!$E$2:$E$133,'Quarterly Information'!$K890,Exchange_Value)+AE890*$N890*SUMIF(Lists!$E$2:$E$133,'Quarterly Information'!$M890,Exchange_Value)+AE890*$P890*SUMIF(Lists!$E$2:$E$133,'Quarterly Information'!$O890,Exchange_Value)+AE890*$R890*SUMIF(Lists!$E$2:$E$133,'Quarterly Information'!$Q890,Exchange_Value)+AE890*$T890*SUMIF(Lists!$E$2:$E$133,'Quarterly Information'!$S890,Exchange_Value))/1000,AE890*SUMIF(Lists!$E$2:$E$133,$I890,Exchange_Value)/1000),1)</f>
        <v>0</v>
      </c>
      <c r="CC890" s="151">
        <f>ROUND(IF($I890="Other HFC Blend",(AF890*$L890*SUMIF(Lists!$E$2:$E$133,'Quarterly Information'!$K890,Exchange_Value)+AF890*$N890*SUMIF(Lists!$E$2:$E$133,'Quarterly Information'!$M890,Exchange_Value)+AF890*$P890*SUMIF(Lists!$E$2:$E$133,'Quarterly Information'!$O890,Exchange_Value)+AF890*$R890*SUMIF(Lists!$E$2:$E$133,'Quarterly Information'!$Q890,Exchange_Value)+AF890*$T890*SUMIF(Lists!$E$2:$E$133,'Quarterly Information'!$S890,Exchange_Value))/1000,AF890*SUMIF(Lists!$E$2:$E$133,$I890,Exchange_Value)/1000),1)</f>
        <v>0</v>
      </c>
    </row>
    <row r="891" spans="1:81" ht="14.1">
      <c r="A891" s="18">
        <v>849</v>
      </c>
      <c r="B891" s="46" t="str">
        <f t="shared" si="517"/>
        <v/>
      </c>
      <c r="C891" s="72"/>
      <c r="D891" s="47"/>
      <c r="E891" s="81"/>
      <c r="F891" s="48"/>
      <c r="G891" s="49"/>
      <c r="H891" s="50"/>
      <c r="I891" s="48"/>
      <c r="J891" s="104"/>
      <c r="K891" s="109"/>
      <c r="L891" s="51"/>
      <c r="M891" s="48"/>
      <c r="N891" s="51"/>
      <c r="O891" s="48"/>
      <c r="P891" s="51"/>
      <c r="Q891" s="69"/>
      <c r="R891" s="51"/>
      <c r="S891" s="69"/>
      <c r="T891" s="110"/>
      <c r="U891" s="107"/>
      <c r="V891" s="48"/>
      <c r="W891" s="52"/>
      <c r="X891" s="48"/>
      <c r="Y891" s="116"/>
      <c r="Z891" s="133"/>
      <c r="AA891" s="131"/>
      <c r="AB891" s="76"/>
      <c r="AC891" s="76"/>
      <c r="AD891" s="76"/>
      <c r="AE891" s="76"/>
      <c r="AF891" s="76"/>
      <c r="AG891" s="145"/>
      <c r="AH891"/>
      <c r="AI891" s="148">
        <f t="shared" si="481"/>
        <v>0</v>
      </c>
      <c r="AJ891" s="148">
        <f t="shared" si="482"/>
        <v>0</v>
      </c>
      <c r="AK891" s="148">
        <f t="shared" si="483"/>
        <v>0</v>
      </c>
      <c r="AL891" s="148">
        <f t="shared" si="484"/>
        <v>0</v>
      </c>
      <c r="AM891" s="148">
        <f t="shared" si="485"/>
        <v>0</v>
      </c>
      <c r="AN891" s="148">
        <f t="shared" si="486"/>
        <v>0</v>
      </c>
      <c r="AO891" s="150"/>
      <c r="AP891" s="149" t="e">
        <f t="shared" si="487"/>
        <v>#DIV/0!</v>
      </c>
      <c r="AQ891" s="149" t="e">
        <f t="shared" si="488"/>
        <v>#DIV/0!</v>
      </c>
      <c r="AR891" s="149" t="e">
        <f t="shared" si="489"/>
        <v>#DIV/0!</v>
      </c>
      <c r="AS891" s="149" t="e">
        <f t="shared" si="490"/>
        <v>#DIV/0!</v>
      </c>
      <c r="AT891" s="149" t="e">
        <f t="shared" si="491"/>
        <v>#DIV/0!</v>
      </c>
      <c r="AU891" s="148">
        <f t="shared" si="492"/>
        <v>0</v>
      </c>
      <c r="AV891" s="149" t="e">
        <f t="shared" si="493"/>
        <v>#DIV/0!</v>
      </c>
      <c r="AW891" s="149" t="e">
        <f t="shared" si="494"/>
        <v>#DIV/0!</v>
      </c>
      <c r="AX891" s="149" t="e">
        <f t="shared" si="495"/>
        <v>#DIV/0!</v>
      </c>
      <c r="AY891" s="149" t="e">
        <f t="shared" si="496"/>
        <v>#DIV/0!</v>
      </c>
      <c r="AZ891" s="149" t="e">
        <f t="shared" si="497"/>
        <v>#DIV/0!</v>
      </c>
      <c r="BA891" s="148">
        <f t="shared" si="498"/>
        <v>0</v>
      </c>
      <c r="BB891" s="149" t="e">
        <f t="shared" si="499"/>
        <v>#DIV/0!</v>
      </c>
      <c r="BC891" s="149" t="e">
        <f t="shared" si="500"/>
        <v>#DIV/0!</v>
      </c>
      <c r="BD891" s="149" t="e">
        <f t="shared" si="501"/>
        <v>#DIV/0!</v>
      </c>
      <c r="BE891" s="149" t="e">
        <f t="shared" si="502"/>
        <v>#DIV/0!</v>
      </c>
      <c r="BF891" s="149" t="e">
        <f t="shared" si="503"/>
        <v>#DIV/0!</v>
      </c>
      <c r="BG891" s="148">
        <f t="shared" si="504"/>
        <v>0</v>
      </c>
      <c r="BH891" s="149" t="e">
        <f t="shared" si="505"/>
        <v>#DIV/0!</v>
      </c>
      <c r="BI891" s="149" t="e">
        <f t="shared" si="506"/>
        <v>#DIV/0!</v>
      </c>
      <c r="BJ891" s="149" t="e">
        <f t="shared" si="507"/>
        <v>#DIV/0!</v>
      </c>
      <c r="BK891" s="149" t="e">
        <f t="shared" si="508"/>
        <v>#DIV/0!</v>
      </c>
      <c r="BL891" s="149" t="e">
        <f t="shared" si="509"/>
        <v>#DIV/0!</v>
      </c>
      <c r="BM891" s="148">
        <f t="shared" si="510"/>
        <v>0</v>
      </c>
      <c r="BN891" s="149" t="e">
        <f t="shared" si="511"/>
        <v>#DIV/0!</v>
      </c>
      <c r="BO891" s="149" t="e">
        <f t="shared" si="512"/>
        <v>#DIV/0!</v>
      </c>
      <c r="BP891" s="149" t="e">
        <f t="shared" si="513"/>
        <v>#DIV/0!</v>
      </c>
      <c r="BQ891" s="149" t="e">
        <f t="shared" si="514"/>
        <v>#DIV/0!</v>
      </c>
      <c r="BR891" s="149" t="e">
        <f t="shared" si="515"/>
        <v>#DIV/0!</v>
      </c>
      <c r="BS891" s="148">
        <f t="shared" si="516"/>
        <v>0</v>
      </c>
      <c r="BT891" s="150"/>
      <c r="BU891" s="150" t="e">
        <f>VLOOKUP(I891,Lists!$D$2:$D$19,1,FALSE)</f>
        <v>#N/A</v>
      </c>
      <c r="BV891" s="150" t="e">
        <f>VLOOKUP($I891,Blends!$B$2:$B$115,1,FALSE)</f>
        <v>#N/A</v>
      </c>
      <c r="BW891" s="150"/>
      <c r="BX891" s="151">
        <f>ROUND(IF($I891="Other HFC Blend",(AA891*$L891*SUMIF(Lists!$E$2:$E$133,'Quarterly Information'!$K891,Exchange_Value)+AA891*$N891*SUMIF(Lists!$E$2:$E$133,'Quarterly Information'!$M891,Exchange_Value)+AA891*$P891*SUMIF(Lists!$E$2:$E$133,'Quarterly Information'!$O891,Exchange_Value)+AA891*$R891*SUMIF(Lists!$E$2:$E$133,'Quarterly Information'!$Q891,Exchange_Value)+AA891*$T891*SUMIF(Lists!$E$2:$E$133,'Quarterly Information'!$S891,Exchange_Value))/1000,AA891*SUMIF(Lists!$E$2:$E$133,$I891,Exchange_Value)/1000),1)</f>
        <v>0</v>
      </c>
      <c r="BY891" s="151">
        <f>ROUND(IF($I891="Other HFC Blend",(AB891*$L891*SUMIF(Lists!$E$2:$E$133,'Quarterly Information'!$K891,Exchange_Value)+AB891*$N891*SUMIF(Lists!$E$2:$E$133,'Quarterly Information'!$M891,Exchange_Value)+AB891*$P891*SUMIF(Lists!$E$2:$E$133,'Quarterly Information'!$O891,Exchange_Value)+AB891*$R891*SUMIF(Lists!$E$2:$E$133,'Quarterly Information'!$Q891,Exchange_Value)+AB891*$T891*SUMIF(Lists!$E$2:$E$133,'Quarterly Information'!$S891,Exchange_Value))/1000,AB891*SUMIF(Lists!$E$2:$E$133,$I891,Exchange_Value)/1000),1)</f>
        <v>0</v>
      </c>
      <c r="BZ891" s="151">
        <f>ROUND(IF($I891="Other HFC Blend",(AC891*$L891*SUMIF(Lists!$E$2:$E$133,'Quarterly Information'!$K891,Exchange_Value)+AC891*$N891*SUMIF(Lists!$E$2:$E$133,'Quarterly Information'!$M891,Exchange_Value)+AC891*$P891*SUMIF(Lists!$E$2:$E$133,'Quarterly Information'!$O891,Exchange_Value)+AC891*$R891*SUMIF(Lists!$E$2:$E$133,'Quarterly Information'!$Q891,Exchange_Value)+AC891*$T891*SUMIF(Lists!$E$2:$E$133,'Quarterly Information'!$S891,Exchange_Value))/1000,AC891*SUMIF(Lists!$E$2:$E$133,$I891,Exchange_Value)/1000),1)</f>
        <v>0</v>
      </c>
      <c r="CA891" s="151">
        <f>ROUND(IF($I891="Other HFC Blend",(AD891*$L891*SUMIF(Lists!$E$2:$E$133,'Quarterly Information'!$K891,Exchange_Value)+AD891*$N891*SUMIF(Lists!$E$2:$E$133,'Quarterly Information'!$M891,Exchange_Value)+AD891*$P891*SUMIF(Lists!$E$2:$E$133,'Quarterly Information'!$O891,Exchange_Value)+AD891*$R891*SUMIF(Lists!$E$2:$E$133,'Quarterly Information'!$Q891,Exchange_Value)+AD891*$T891*SUMIF(Lists!$E$2:$E$133,'Quarterly Information'!$S891,Exchange_Value))/1000,AD891*SUMIF(Lists!$E$2:$E$133,$I891,Exchange_Value)/1000),1)</f>
        <v>0</v>
      </c>
      <c r="CB891" s="151">
        <f>ROUND(IF($I891="Other HFC Blend",(AE891*$L891*SUMIF(Lists!$E$2:$E$133,'Quarterly Information'!$K891,Exchange_Value)+AE891*$N891*SUMIF(Lists!$E$2:$E$133,'Quarterly Information'!$M891,Exchange_Value)+AE891*$P891*SUMIF(Lists!$E$2:$E$133,'Quarterly Information'!$O891,Exchange_Value)+AE891*$R891*SUMIF(Lists!$E$2:$E$133,'Quarterly Information'!$Q891,Exchange_Value)+AE891*$T891*SUMIF(Lists!$E$2:$E$133,'Quarterly Information'!$S891,Exchange_Value))/1000,AE891*SUMIF(Lists!$E$2:$E$133,$I891,Exchange_Value)/1000),1)</f>
        <v>0</v>
      </c>
      <c r="CC891" s="151">
        <f>ROUND(IF($I891="Other HFC Blend",(AF891*$L891*SUMIF(Lists!$E$2:$E$133,'Quarterly Information'!$K891,Exchange_Value)+AF891*$N891*SUMIF(Lists!$E$2:$E$133,'Quarterly Information'!$M891,Exchange_Value)+AF891*$P891*SUMIF(Lists!$E$2:$E$133,'Quarterly Information'!$O891,Exchange_Value)+AF891*$R891*SUMIF(Lists!$E$2:$E$133,'Quarterly Information'!$Q891,Exchange_Value)+AF891*$T891*SUMIF(Lists!$E$2:$E$133,'Quarterly Information'!$S891,Exchange_Value))/1000,AF891*SUMIF(Lists!$E$2:$E$133,$I891,Exchange_Value)/1000),1)</f>
        <v>0</v>
      </c>
    </row>
    <row r="892" spans="1:81" ht="14.1">
      <c r="A892" s="18">
        <v>850</v>
      </c>
      <c r="B892" s="46" t="str">
        <f t="shared" si="517"/>
        <v/>
      </c>
      <c r="C892" s="72"/>
      <c r="D892" s="47"/>
      <c r="E892" s="81"/>
      <c r="F892" s="48"/>
      <c r="G892" s="49"/>
      <c r="H892" s="50"/>
      <c r="I892" s="48"/>
      <c r="J892" s="104"/>
      <c r="K892" s="109"/>
      <c r="L892" s="51"/>
      <c r="M892" s="48"/>
      <c r="N892" s="51"/>
      <c r="O892" s="48"/>
      <c r="P892" s="51"/>
      <c r="Q892" s="69"/>
      <c r="R892" s="51"/>
      <c r="S892" s="69"/>
      <c r="T892" s="110"/>
      <c r="U892" s="107"/>
      <c r="V892" s="48"/>
      <c r="W892" s="52"/>
      <c r="X892" s="48"/>
      <c r="Y892" s="116"/>
      <c r="Z892" s="133"/>
      <c r="AA892" s="131"/>
      <c r="AB892" s="76"/>
      <c r="AC892" s="76"/>
      <c r="AD892" s="76"/>
      <c r="AE892" s="76"/>
      <c r="AF892" s="76"/>
      <c r="AG892" s="145"/>
      <c r="AH892"/>
      <c r="AI892" s="148">
        <f t="shared" si="481"/>
        <v>0</v>
      </c>
      <c r="AJ892" s="148">
        <f t="shared" si="482"/>
        <v>0</v>
      </c>
      <c r="AK892" s="148">
        <f t="shared" si="483"/>
        <v>0</v>
      </c>
      <c r="AL892" s="148">
        <f t="shared" si="484"/>
        <v>0</v>
      </c>
      <c r="AM892" s="148">
        <f t="shared" si="485"/>
        <v>0</v>
      </c>
      <c r="AN892" s="148">
        <f t="shared" si="486"/>
        <v>0</v>
      </c>
      <c r="AO892" s="150"/>
      <c r="AP892" s="149" t="e">
        <f t="shared" si="487"/>
        <v>#DIV/0!</v>
      </c>
      <c r="AQ892" s="149" t="e">
        <f t="shared" si="488"/>
        <v>#DIV/0!</v>
      </c>
      <c r="AR892" s="149" t="e">
        <f t="shared" si="489"/>
        <v>#DIV/0!</v>
      </c>
      <c r="AS892" s="149" t="e">
        <f t="shared" si="490"/>
        <v>#DIV/0!</v>
      </c>
      <c r="AT892" s="149" t="e">
        <f t="shared" si="491"/>
        <v>#DIV/0!</v>
      </c>
      <c r="AU892" s="148">
        <f t="shared" si="492"/>
        <v>0</v>
      </c>
      <c r="AV892" s="149" t="e">
        <f t="shared" si="493"/>
        <v>#DIV/0!</v>
      </c>
      <c r="AW892" s="149" t="e">
        <f t="shared" si="494"/>
        <v>#DIV/0!</v>
      </c>
      <c r="AX892" s="149" t="e">
        <f t="shared" si="495"/>
        <v>#DIV/0!</v>
      </c>
      <c r="AY892" s="149" t="e">
        <f t="shared" si="496"/>
        <v>#DIV/0!</v>
      </c>
      <c r="AZ892" s="149" t="e">
        <f t="shared" si="497"/>
        <v>#DIV/0!</v>
      </c>
      <c r="BA892" s="148">
        <f t="shared" si="498"/>
        <v>0</v>
      </c>
      <c r="BB892" s="149" t="e">
        <f t="shared" si="499"/>
        <v>#DIV/0!</v>
      </c>
      <c r="BC892" s="149" t="e">
        <f t="shared" si="500"/>
        <v>#DIV/0!</v>
      </c>
      <c r="BD892" s="149" t="e">
        <f t="shared" si="501"/>
        <v>#DIV/0!</v>
      </c>
      <c r="BE892" s="149" t="e">
        <f t="shared" si="502"/>
        <v>#DIV/0!</v>
      </c>
      <c r="BF892" s="149" t="e">
        <f t="shared" si="503"/>
        <v>#DIV/0!</v>
      </c>
      <c r="BG892" s="148">
        <f t="shared" si="504"/>
        <v>0</v>
      </c>
      <c r="BH892" s="149" t="e">
        <f t="shared" si="505"/>
        <v>#DIV/0!</v>
      </c>
      <c r="BI892" s="149" t="e">
        <f t="shared" si="506"/>
        <v>#DIV/0!</v>
      </c>
      <c r="BJ892" s="149" t="e">
        <f t="shared" si="507"/>
        <v>#DIV/0!</v>
      </c>
      <c r="BK892" s="149" t="e">
        <f t="shared" si="508"/>
        <v>#DIV/0!</v>
      </c>
      <c r="BL892" s="149" t="e">
        <f t="shared" si="509"/>
        <v>#DIV/0!</v>
      </c>
      <c r="BM892" s="148">
        <f t="shared" si="510"/>
        <v>0</v>
      </c>
      <c r="BN892" s="149" t="e">
        <f t="shared" si="511"/>
        <v>#DIV/0!</v>
      </c>
      <c r="BO892" s="149" t="e">
        <f t="shared" si="512"/>
        <v>#DIV/0!</v>
      </c>
      <c r="BP892" s="149" t="e">
        <f t="shared" si="513"/>
        <v>#DIV/0!</v>
      </c>
      <c r="BQ892" s="149" t="e">
        <f t="shared" si="514"/>
        <v>#DIV/0!</v>
      </c>
      <c r="BR892" s="149" t="e">
        <f t="shared" si="515"/>
        <v>#DIV/0!</v>
      </c>
      <c r="BS892" s="148">
        <f t="shared" si="516"/>
        <v>0</v>
      </c>
      <c r="BT892" s="150"/>
      <c r="BU892" s="150" t="e">
        <f>VLOOKUP(I892,Lists!$D$2:$D$19,1,FALSE)</f>
        <v>#N/A</v>
      </c>
      <c r="BV892" s="150" t="e">
        <f>VLOOKUP($I892,Blends!$B$2:$B$115,1,FALSE)</f>
        <v>#N/A</v>
      </c>
      <c r="BW892" s="150"/>
      <c r="BX892" s="151">
        <f>ROUND(IF($I892="Other HFC Blend",(AA892*$L892*SUMIF(Lists!$E$2:$E$133,'Quarterly Information'!$K892,Exchange_Value)+AA892*$N892*SUMIF(Lists!$E$2:$E$133,'Quarterly Information'!$M892,Exchange_Value)+AA892*$P892*SUMIF(Lists!$E$2:$E$133,'Quarterly Information'!$O892,Exchange_Value)+AA892*$R892*SUMIF(Lists!$E$2:$E$133,'Quarterly Information'!$Q892,Exchange_Value)+AA892*$T892*SUMIF(Lists!$E$2:$E$133,'Quarterly Information'!$S892,Exchange_Value))/1000,AA892*SUMIF(Lists!$E$2:$E$133,$I892,Exchange_Value)/1000),1)</f>
        <v>0</v>
      </c>
      <c r="BY892" s="151">
        <f>ROUND(IF($I892="Other HFC Blend",(AB892*$L892*SUMIF(Lists!$E$2:$E$133,'Quarterly Information'!$K892,Exchange_Value)+AB892*$N892*SUMIF(Lists!$E$2:$E$133,'Quarterly Information'!$M892,Exchange_Value)+AB892*$P892*SUMIF(Lists!$E$2:$E$133,'Quarterly Information'!$O892,Exchange_Value)+AB892*$R892*SUMIF(Lists!$E$2:$E$133,'Quarterly Information'!$Q892,Exchange_Value)+AB892*$T892*SUMIF(Lists!$E$2:$E$133,'Quarterly Information'!$S892,Exchange_Value))/1000,AB892*SUMIF(Lists!$E$2:$E$133,$I892,Exchange_Value)/1000),1)</f>
        <v>0</v>
      </c>
      <c r="BZ892" s="151">
        <f>ROUND(IF($I892="Other HFC Blend",(AC892*$L892*SUMIF(Lists!$E$2:$E$133,'Quarterly Information'!$K892,Exchange_Value)+AC892*$N892*SUMIF(Lists!$E$2:$E$133,'Quarterly Information'!$M892,Exchange_Value)+AC892*$P892*SUMIF(Lists!$E$2:$E$133,'Quarterly Information'!$O892,Exchange_Value)+AC892*$R892*SUMIF(Lists!$E$2:$E$133,'Quarterly Information'!$Q892,Exchange_Value)+AC892*$T892*SUMIF(Lists!$E$2:$E$133,'Quarterly Information'!$S892,Exchange_Value))/1000,AC892*SUMIF(Lists!$E$2:$E$133,$I892,Exchange_Value)/1000),1)</f>
        <v>0</v>
      </c>
      <c r="CA892" s="151">
        <f>ROUND(IF($I892="Other HFC Blend",(AD892*$L892*SUMIF(Lists!$E$2:$E$133,'Quarterly Information'!$K892,Exchange_Value)+AD892*$N892*SUMIF(Lists!$E$2:$E$133,'Quarterly Information'!$M892,Exchange_Value)+AD892*$P892*SUMIF(Lists!$E$2:$E$133,'Quarterly Information'!$O892,Exchange_Value)+AD892*$R892*SUMIF(Lists!$E$2:$E$133,'Quarterly Information'!$Q892,Exchange_Value)+AD892*$T892*SUMIF(Lists!$E$2:$E$133,'Quarterly Information'!$S892,Exchange_Value))/1000,AD892*SUMIF(Lists!$E$2:$E$133,$I892,Exchange_Value)/1000),1)</f>
        <v>0</v>
      </c>
      <c r="CB892" s="151">
        <f>ROUND(IF($I892="Other HFC Blend",(AE892*$L892*SUMIF(Lists!$E$2:$E$133,'Quarterly Information'!$K892,Exchange_Value)+AE892*$N892*SUMIF(Lists!$E$2:$E$133,'Quarterly Information'!$M892,Exchange_Value)+AE892*$P892*SUMIF(Lists!$E$2:$E$133,'Quarterly Information'!$O892,Exchange_Value)+AE892*$R892*SUMIF(Lists!$E$2:$E$133,'Quarterly Information'!$Q892,Exchange_Value)+AE892*$T892*SUMIF(Lists!$E$2:$E$133,'Quarterly Information'!$S892,Exchange_Value))/1000,AE892*SUMIF(Lists!$E$2:$E$133,$I892,Exchange_Value)/1000),1)</f>
        <v>0</v>
      </c>
      <c r="CC892" s="151">
        <f>ROUND(IF($I892="Other HFC Blend",(AF892*$L892*SUMIF(Lists!$E$2:$E$133,'Quarterly Information'!$K892,Exchange_Value)+AF892*$N892*SUMIF(Lists!$E$2:$E$133,'Quarterly Information'!$M892,Exchange_Value)+AF892*$P892*SUMIF(Lists!$E$2:$E$133,'Quarterly Information'!$O892,Exchange_Value)+AF892*$R892*SUMIF(Lists!$E$2:$E$133,'Quarterly Information'!$Q892,Exchange_Value)+AF892*$T892*SUMIF(Lists!$E$2:$E$133,'Quarterly Information'!$S892,Exchange_Value))/1000,AF892*SUMIF(Lists!$E$2:$E$133,$I892,Exchange_Value)/1000),1)</f>
        <v>0</v>
      </c>
    </row>
    <row r="893" spans="1:81" ht="14.1">
      <c r="A893" s="18">
        <v>851</v>
      </c>
      <c r="B893" s="46" t="str">
        <f t="shared" si="517"/>
        <v/>
      </c>
      <c r="C893" s="72"/>
      <c r="D893" s="47"/>
      <c r="E893" s="81"/>
      <c r="F893" s="48"/>
      <c r="G893" s="49"/>
      <c r="H893" s="50"/>
      <c r="I893" s="48"/>
      <c r="J893" s="104"/>
      <c r="K893" s="109"/>
      <c r="L893" s="51"/>
      <c r="M893" s="48"/>
      <c r="N893" s="51"/>
      <c r="O893" s="48"/>
      <c r="P893" s="51"/>
      <c r="Q893" s="69"/>
      <c r="R893" s="51"/>
      <c r="S893" s="69"/>
      <c r="T893" s="110"/>
      <c r="U893" s="107"/>
      <c r="V893" s="48"/>
      <c r="W893" s="52"/>
      <c r="X893" s="48"/>
      <c r="Y893" s="116"/>
      <c r="Z893" s="133"/>
      <c r="AA893" s="131"/>
      <c r="AB893" s="76"/>
      <c r="AC893" s="76"/>
      <c r="AD893" s="76"/>
      <c r="AE893" s="76"/>
      <c r="AF893" s="76"/>
      <c r="AG893" s="145"/>
      <c r="AH893"/>
      <c r="AI893" s="148">
        <f t="shared" si="481"/>
        <v>0</v>
      </c>
      <c r="AJ893" s="148">
        <f t="shared" si="482"/>
        <v>0</v>
      </c>
      <c r="AK893" s="148">
        <f t="shared" si="483"/>
        <v>0</v>
      </c>
      <c r="AL893" s="148">
        <f t="shared" si="484"/>
        <v>0</v>
      </c>
      <c r="AM893" s="148">
        <f t="shared" si="485"/>
        <v>0</v>
      </c>
      <c r="AN893" s="148">
        <f t="shared" si="486"/>
        <v>0</v>
      </c>
      <c r="AO893" s="150"/>
      <c r="AP893" s="149" t="e">
        <f t="shared" si="487"/>
        <v>#DIV/0!</v>
      </c>
      <c r="AQ893" s="149" t="e">
        <f t="shared" si="488"/>
        <v>#DIV/0!</v>
      </c>
      <c r="AR893" s="149" t="e">
        <f t="shared" si="489"/>
        <v>#DIV/0!</v>
      </c>
      <c r="AS893" s="149" t="e">
        <f t="shared" si="490"/>
        <v>#DIV/0!</v>
      </c>
      <c r="AT893" s="149" t="e">
        <f t="shared" si="491"/>
        <v>#DIV/0!</v>
      </c>
      <c r="AU893" s="148">
        <f t="shared" si="492"/>
        <v>0</v>
      </c>
      <c r="AV893" s="149" t="e">
        <f t="shared" si="493"/>
        <v>#DIV/0!</v>
      </c>
      <c r="AW893" s="149" t="e">
        <f t="shared" si="494"/>
        <v>#DIV/0!</v>
      </c>
      <c r="AX893" s="149" t="e">
        <f t="shared" si="495"/>
        <v>#DIV/0!</v>
      </c>
      <c r="AY893" s="149" t="e">
        <f t="shared" si="496"/>
        <v>#DIV/0!</v>
      </c>
      <c r="AZ893" s="149" t="e">
        <f t="shared" si="497"/>
        <v>#DIV/0!</v>
      </c>
      <c r="BA893" s="148">
        <f t="shared" si="498"/>
        <v>0</v>
      </c>
      <c r="BB893" s="149" t="e">
        <f t="shared" si="499"/>
        <v>#DIV/0!</v>
      </c>
      <c r="BC893" s="149" t="e">
        <f t="shared" si="500"/>
        <v>#DIV/0!</v>
      </c>
      <c r="BD893" s="149" t="e">
        <f t="shared" si="501"/>
        <v>#DIV/0!</v>
      </c>
      <c r="BE893" s="149" t="e">
        <f t="shared" si="502"/>
        <v>#DIV/0!</v>
      </c>
      <c r="BF893" s="149" t="e">
        <f t="shared" si="503"/>
        <v>#DIV/0!</v>
      </c>
      <c r="BG893" s="148">
        <f t="shared" si="504"/>
        <v>0</v>
      </c>
      <c r="BH893" s="149" t="e">
        <f t="shared" si="505"/>
        <v>#DIV/0!</v>
      </c>
      <c r="BI893" s="149" t="e">
        <f t="shared" si="506"/>
        <v>#DIV/0!</v>
      </c>
      <c r="BJ893" s="149" t="e">
        <f t="shared" si="507"/>
        <v>#DIV/0!</v>
      </c>
      <c r="BK893" s="149" t="e">
        <f t="shared" si="508"/>
        <v>#DIV/0!</v>
      </c>
      <c r="BL893" s="149" t="e">
        <f t="shared" si="509"/>
        <v>#DIV/0!</v>
      </c>
      <c r="BM893" s="148">
        <f t="shared" si="510"/>
        <v>0</v>
      </c>
      <c r="BN893" s="149" t="e">
        <f t="shared" si="511"/>
        <v>#DIV/0!</v>
      </c>
      <c r="BO893" s="149" t="e">
        <f t="shared" si="512"/>
        <v>#DIV/0!</v>
      </c>
      <c r="BP893" s="149" t="e">
        <f t="shared" si="513"/>
        <v>#DIV/0!</v>
      </c>
      <c r="BQ893" s="149" t="e">
        <f t="shared" si="514"/>
        <v>#DIV/0!</v>
      </c>
      <c r="BR893" s="149" t="e">
        <f t="shared" si="515"/>
        <v>#DIV/0!</v>
      </c>
      <c r="BS893" s="148">
        <f t="shared" si="516"/>
        <v>0</v>
      </c>
      <c r="BT893" s="150"/>
      <c r="BU893" s="150" t="e">
        <f>VLOOKUP(I893,Lists!$D$2:$D$19,1,FALSE)</f>
        <v>#N/A</v>
      </c>
      <c r="BV893" s="150" t="e">
        <f>VLOOKUP($I893,Blends!$B$2:$B$115,1,FALSE)</f>
        <v>#N/A</v>
      </c>
      <c r="BW893" s="150"/>
      <c r="BX893" s="151">
        <f>ROUND(IF($I893="Other HFC Blend",(AA893*$L893*SUMIF(Lists!$E$2:$E$133,'Quarterly Information'!$K893,Exchange_Value)+AA893*$N893*SUMIF(Lists!$E$2:$E$133,'Quarterly Information'!$M893,Exchange_Value)+AA893*$P893*SUMIF(Lists!$E$2:$E$133,'Quarterly Information'!$O893,Exchange_Value)+AA893*$R893*SUMIF(Lists!$E$2:$E$133,'Quarterly Information'!$Q893,Exchange_Value)+AA893*$T893*SUMIF(Lists!$E$2:$E$133,'Quarterly Information'!$S893,Exchange_Value))/1000,AA893*SUMIF(Lists!$E$2:$E$133,$I893,Exchange_Value)/1000),1)</f>
        <v>0</v>
      </c>
      <c r="BY893" s="151">
        <f>ROUND(IF($I893="Other HFC Blend",(AB893*$L893*SUMIF(Lists!$E$2:$E$133,'Quarterly Information'!$K893,Exchange_Value)+AB893*$N893*SUMIF(Lists!$E$2:$E$133,'Quarterly Information'!$M893,Exchange_Value)+AB893*$P893*SUMIF(Lists!$E$2:$E$133,'Quarterly Information'!$O893,Exchange_Value)+AB893*$R893*SUMIF(Lists!$E$2:$E$133,'Quarterly Information'!$Q893,Exchange_Value)+AB893*$T893*SUMIF(Lists!$E$2:$E$133,'Quarterly Information'!$S893,Exchange_Value))/1000,AB893*SUMIF(Lists!$E$2:$E$133,$I893,Exchange_Value)/1000),1)</f>
        <v>0</v>
      </c>
      <c r="BZ893" s="151">
        <f>ROUND(IF($I893="Other HFC Blend",(AC893*$L893*SUMIF(Lists!$E$2:$E$133,'Quarterly Information'!$K893,Exchange_Value)+AC893*$N893*SUMIF(Lists!$E$2:$E$133,'Quarterly Information'!$M893,Exchange_Value)+AC893*$P893*SUMIF(Lists!$E$2:$E$133,'Quarterly Information'!$O893,Exchange_Value)+AC893*$R893*SUMIF(Lists!$E$2:$E$133,'Quarterly Information'!$Q893,Exchange_Value)+AC893*$T893*SUMIF(Lists!$E$2:$E$133,'Quarterly Information'!$S893,Exchange_Value))/1000,AC893*SUMIF(Lists!$E$2:$E$133,$I893,Exchange_Value)/1000),1)</f>
        <v>0</v>
      </c>
      <c r="CA893" s="151">
        <f>ROUND(IF($I893="Other HFC Blend",(AD893*$L893*SUMIF(Lists!$E$2:$E$133,'Quarterly Information'!$K893,Exchange_Value)+AD893*$N893*SUMIF(Lists!$E$2:$E$133,'Quarterly Information'!$M893,Exchange_Value)+AD893*$P893*SUMIF(Lists!$E$2:$E$133,'Quarterly Information'!$O893,Exchange_Value)+AD893*$R893*SUMIF(Lists!$E$2:$E$133,'Quarterly Information'!$Q893,Exchange_Value)+AD893*$T893*SUMIF(Lists!$E$2:$E$133,'Quarterly Information'!$S893,Exchange_Value))/1000,AD893*SUMIF(Lists!$E$2:$E$133,$I893,Exchange_Value)/1000),1)</f>
        <v>0</v>
      </c>
      <c r="CB893" s="151">
        <f>ROUND(IF($I893="Other HFC Blend",(AE893*$L893*SUMIF(Lists!$E$2:$E$133,'Quarterly Information'!$K893,Exchange_Value)+AE893*$N893*SUMIF(Lists!$E$2:$E$133,'Quarterly Information'!$M893,Exchange_Value)+AE893*$P893*SUMIF(Lists!$E$2:$E$133,'Quarterly Information'!$O893,Exchange_Value)+AE893*$R893*SUMIF(Lists!$E$2:$E$133,'Quarterly Information'!$Q893,Exchange_Value)+AE893*$T893*SUMIF(Lists!$E$2:$E$133,'Quarterly Information'!$S893,Exchange_Value))/1000,AE893*SUMIF(Lists!$E$2:$E$133,$I893,Exchange_Value)/1000),1)</f>
        <v>0</v>
      </c>
      <c r="CC893" s="151">
        <f>ROUND(IF($I893="Other HFC Blend",(AF893*$L893*SUMIF(Lists!$E$2:$E$133,'Quarterly Information'!$K893,Exchange_Value)+AF893*$N893*SUMIF(Lists!$E$2:$E$133,'Quarterly Information'!$M893,Exchange_Value)+AF893*$P893*SUMIF(Lists!$E$2:$E$133,'Quarterly Information'!$O893,Exchange_Value)+AF893*$R893*SUMIF(Lists!$E$2:$E$133,'Quarterly Information'!$Q893,Exchange_Value)+AF893*$T893*SUMIF(Lists!$E$2:$E$133,'Quarterly Information'!$S893,Exchange_Value))/1000,AF893*SUMIF(Lists!$E$2:$E$133,$I893,Exchange_Value)/1000),1)</f>
        <v>0</v>
      </c>
    </row>
    <row r="894" spans="1:81" ht="14.1">
      <c r="A894" s="18">
        <v>852</v>
      </c>
      <c r="B894" s="46" t="str">
        <f t="shared" si="517"/>
        <v/>
      </c>
      <c r="C894" s="72"/>
      <c r="D894" s="47"/>
      <c r="E894" s="81"/>
      <c r="F894" s="48"/>
      <c r="G894" s="49"/>
      <c r="H894" s="50"/>
      <c r="I894" s="48"/>
      <c r="J894" s="104"/>
      <c r="K894" s="109"/>
      <c r="L894" s="51"/>
      <c r="M894" s="48"/>
      <c r="N894" s="51"/>
      <c r="O894" s="48"/>
      <c r="P894" s="51"/>
      <c r="Q894" s="69"/>
      <c r="R894" s="51"/>
      <c r="S894" s="69"/>
      <c r="T894" s="110"/>
      <c r="U894" s="107"/>
      <c r="V894" s="48"/>
      <c r="W894" s="52"/>
      <c r="X894" s="48"/>
      <c r="Y894" s="116"/>
      <c r="Z894" s="133"/>
      <c r="AA894" s="131"/>
      <c r="AB894" s="76"/>
      <c r="AC894" s="76"/>
      <c r="AD894" s="76"/>
      <c r="AE894" s="76"/>
      <c r="AF894" s="76"/>
      <c r="AG894" s="145"/>
      <c r="AH894"/>
      <c r="AI894" s="148">
        <f t="shared" si="481"/>
        <v>0</v>
      </c>
      <c r="AJ894" s="148">
        <f t="shared" si="482"/>
        <v>0</v>
      </c>
      <c r="AK894" s="148">
        <f t="shared" si="483"/>
        <v>0</v>
      </c>
      <c r="AL894" s="148">
        <f t="shared" si="484"/>
        <v>0</v>
      </c>
      <c r="AM894" s="148">
        <f t="shared" si="485"/>
        <v>0</v>
      </c>
      <c r="AN894" s="148">
        <f t="shared" si="486"/>
        <v>0</v>
      </c>
      <c r="AO894" s="150"/>
      <c r="AP894" s="149" t="e">
        <f t="shared" si="487"/>
        <v>#DIV/0!</v>
      </c>
      <c r="AQ894" s="149" t="e">
        <f t="shared" si="488"/>
        <v>#DIV/0!</v>
      </c>
      <c r="AR894" s="149" t="e">
        <f t="shared" si="489"/>
        <v>#DIV/0!</v>
      </c>
      <c r="AS894" s="149" t="e">
        <f t="shared" si="490"/>
        <v>#DIV/0!</v>
      </c>
      <c r="AT894" s="149" t="e">
        <f t="shared" si="491"/>
        <v>#DIV/0!</v>
      </c>
      <c r="AU894" s="148">
        <f t="shared" si="492"/>
        <v>0</v>
      </c>
      <c r="AV894" s="149" t="e">
        <f t="shared" si="493"/>
        <v>#DIV/0!</v>
      </c>
      <c r="AW894" s="149" t="e">
        <f t="shared" si="494"/>
        <v>#DIV/0!</v>
      </c>
      <c r="AX894" s="149" t="e">
        <f t="shared" si="495"/>
        <v>#DIV/0!</v>
      </c>
      <c r="AY894" s="149" t="e">
        <f t="shared" si="496"/>
        <v>#DIV/0!</v>
      </c>
      <c r="AZ894" s="149" t="e">
        <f t="shared" si="497"/>
        <v>#DIV/0!</v>
      </c>
      <c r="BA894" s="148">
        <f t="shared" si="498"/>
        <v>0</v>
      </c>
      <c r="BB894" s="149" t="e">
        <f t="shared" si="499"/>
        <v>#DIV/0!</v>
      </c>
      <c r="BC894" s="149" t="e">
        <f t="shared" si="500"/>
        <v>#DIV/0!</v>
      </c>
      <c r="BD894" s="149" t="e">
        <f t="shared" si="501"/>
        <v>#DIV/0!</v>
      </c>
      <c r="BE894" s="149" t="e">
        <f t="shared" si="502"/>
        <v>#DIV/0!</v>
      </c>
      <c r="BF894" s="149" t="e">
        <f t="shared" si="503"/>
        <v>#DIV/0!</v>
      </c>
      <c r="BG894" s="148">
        <f t="shared" si="504"/>
        <v>0</v>
      </c>
      <c r="BH894" s="149" t="e">
        <f t="shared" si="505"/>
        <v>#DIV/0!</v>
      </c>
      <c r="BI894" s="149" t="e">
        <f t="shared" si="506"/>
        <v>#DIV/0!</v>
      </c>
      <c r="BJ894" s="149" t="e">
        <f t="shared" si="507"/>
        <v>#DIV/0!</v>
      </c>
      <c r="BK894" s="149" t="e">
        <f t="shared" si="508"/>
        <v>#DIV/0!</v>
      </c>
      <c r="BL894" s="149" t="e">
        <f t="shared" si="509"/>
        <v>#DIV/0!</v>
      </c>
      <c r="BM894" s="148">
        <f t="shared" si="510"/>
        <v>0</v>
      </c>
      <c r="BN894" s="149" t="e">
        <f t="shared" si="511"/>
        <v>#DIV/0!</v>
      </c>
      <c r="BO894" s="149" t="e">
        <f t="shared" si="512"/>
        <v>#DIV/0!</v>
      </c>
      <c r="BP894" s="149" t="e">
        <f t="shared" si="513"/>
        <v>#DIV/0!</v>
      </c>
      <c r="BQ894" s="149" t="e">
        <f t="shared" si="514"/>
        <v>#DIV/0!</v>
      </c>
      <c r="BR894" s="149" t="e">
        <f t="shared" si="515"/>
        <v>#DIV/0!</v>
      </c>
      <c r="BS894" s="148">
        <f t="shared" si="516"/>
        <v>0</v>
      </c>
      <c r="BT894" s="150"/>
      <c r="BU894" s="150" t="e">
        <f>VLOOKUP(I894,Lists!$D$2:$D$19,1,FALSE)</f>
        <v>#N/A</v>
      </c>
      <c r="BV894" s="150" t="e">
        <f>VLOOKUP($I894,Blends!$B$2:$B$115,1,FALSE)</f>
        <v>#N/A</v>
      </c>
      <c r="BW894" s="150"/>
      <c r="BX894" s="151">
        <f>ROUND(IF($I894="Other HFC Blend",(AA894*$L894*SUMIF(Lists!$E$2:$E$133,'Quarterly Information'!$K894,Exchange_Value)+AA894*$N894*SUMIF(Lists!$E$2:$E$133,'Quarterly Information'!$M894,Exchange_Value)+AA894*$P894*SUMIF(Lists!$E$2:$E$133,'Quarterly Information'!$O894,Exchange_Value)+AA894*$R894*SUMIF(Lists!$E$2:$E$133,'Quarterly Information'!$Q894,Exchange_Value)+AA894*$T894*SUMIF(Lists!$E$2:$E$133,'Quarterly Information'!$S894,Exchange_Value))/1000,AA894*SUMIF(Lists!$E$2:$E$133,$I894,Exchange_Value)/1000),1)</f>
        <v>0</v>
      </c>
      <c r="BY894" s="151">
        <f>ROUND(IF($I894="Other HFC Blend",(AB894*$L894*SUMIF(Lists!$E$2:$E$133,'Quarterly Information'!$K894,Exchange_Value)+AB894*$N894*SUMIF(Lists!$E$2:$E$133,'Quarterly Information'!$M894,Exchange_Value)+AB894*$P894*SUMIF(Lists!$E$2:$E$133,'Quarterly Information'!$O894,Exchange_Value)+AB894*$R894*SUMIF(Lists!$E$2:$E$133,'Quarterly Information'!$Q894,Exchange_Value)+AB894*$T894*SUMIF(Lists!$E$2:$E$133,'Quarterly Information'!$S894,Exchange_Value))/1000,AB894*SUMIF(Lists!$E$2:$E$133,$I894,Exchange_Value)/1000),1)</f>
        <v>0</v>
      </c>
      <c r="BZ894" s="151">
        <f>ROUND(IF($I894="Other HFC Blend",(AC894*$L894*SUMIF(Lists!$E$2:$E$133,'Quarterly Information'!$K894,Exchange_Value)+AC894*$N894*SUMIF(Lists!$E$2:$E$133,'Quarterly Information'!$M894,Exchange_Value)+AC894*$P894*SUMIF(Lists!$E$2:$E$133,'Quarterly Information'!$O894,Exchange_Value)+AC894*$R894*SUMIF(Lists!$E$2:$E$133,'Quarterly Information'!$Q894,Exchange_Value)+AC894*$T894*SUMIF(Lists!$E$2:$E$133,'Quarterly Information'!$S894,Exchange_Value))/1000,AC894*SUMIF(Lists!$E$2:$E$133,$I894,Exchange_Value)/1000),1)</f>
        <v>0</v>
      </c>
      <c r="CA894" s="151">
        <f>ROUND(IF($I894="Other HFC Blend",(AD894*$L894*SUMIF(Lists!$E$2:$E$133,'Quarterly Information'!$K894,Exchange_Value)+AD894*$N894*SUMIF(Lists!$E$2:$E$133,'Quarterly Information'!$M894,Exchange_Value)+AD894*$P894*SUMIF(Lists!$E$2:$E$133,'Quarterly Information'!$O894,Exchange_Value)+AD894*$R894*SUMIF(Lists!$E$2:$E$133,'Quarterly Information'!$Q894,Exchange_Value)+AD894*$T894*SUMIF(Lists!$E$2:$E$133,'Quarterly Information'!$S894,Exchange_Value))/1000,AD894*SUMIF(Lists!$E$2:$E$133,$I894,Exchange_Value)/1000),1)</f>
        <v>0</v>
      </c>
      <c r="CB894" s="151">
        <f>ROUND(IF($I894="Other HFC Blend",(AE894*$L894*SUMIF(Lists!$E$2:$E$133,'Quarterly Information'!$K894,Exchange_Value)+AE894*$N894*SUMIF(Lists!$E$2:$E$133,'Quarterly Information'!$M894,Exchange_Value)+AE894*$P894*SUMIF(Lists!$E$2:$E$133,'Quarterly Information'!$O894,Exchange_Value)+AE894*$R894*SUMIF(Lists!$E$2:$E$133,'Quarterly Information'!$Q894,Exchange_Value)+AE894*$T894*SUMIF(Lists!$E$2:$E$133,'Quarterly Information'!$S894,Exchange_Value))/1000,AE894*SUMIF(Lists!$E$2:$E$133,$I894,Exchange_Value)/1000),1)</f>
        <v>0</v>
      </c>
      <c r="CC894" s="151">
        <f>ROUND(IF($I894="Other HFC Blend",(AF894*$L894*SUMIF(Lists!$E$2:$E$133,'Quarterly Information'!$K894,Exchange_Value)+AF894*$N894*SUMIF(Lists!$E$2:$E$133,'Quarterly Information'!$M894,Exchange_Value)+AF894*$P894*SUMIF(Lists!$E$2:$E$133,'Quarterly Information'!$O894,Exchange_Value)+AF894*$R894*SUMIF(Lists!$E$2:$E$133,'Quarterly Information'!$Q894,Exchange_Value)+AF894*$T894*SUMIF(Lists!$E$2:$E$133,'Quarterly Information'!$S894,Exchange_Value))/1000,AF894*SUMIF(Lists!$E$2:$E$133,$I894,Exchange_Value)/1000),1)</f>
        <v>0</v>
      </c>
    </row>
    <row r="895" spans="1:81" ht="14.1">
      <c r="A895" s="18">
        <v>853</v>
      </c>
      <c r="B895" s="46" t="str">
        <f t="shared" si="517"/>
        <v/>
      </c>
      <c r="C895" s="72"/>
      <c r="D895" s="47"/>
      <c r="E895" s="81"/>
      <c r="F895" s="48"/>
      <c r="G895" s="49"/>
      <c r="H895" s="50"/>
      <c r="I895" s="48"/>
      <c r="J895" s="104"/>
      <c r="K895" s="109"/>
      <c r="L895" s="51"/>
      <c r="M895" s="48"/>
      <c r="N895" s="51"/>
      <c r="O895" s="48"/>
      <c r="P895" s="51"/>
      <c r="Q895" s="69"/>
      <c r="R895" s="51"/>
      <c r="S895" s="69"/>
      <c r="T895" s="110"/>
      <c r="U895" s="107"/>
      <c r="V895" s="48"/>
      <c r="W895" s="52"/>
      <c r="X895" s="48"/>
      <c r="Y895" s="116"/>
      <c r="Z895" s="133"/>
      <c r="AA895" s="131"/>
      <c r="AB895" s="76"/>
      <c r="AC895" s="76"/>
      <c r="AD895" s="76"/>
      <c r="AE895" s="76"/>
      <c r="AF895" s="76"/>
      <c r="AG895" s="145"/>
      <c r="AH895"/>
      <c r="AI895" s="148">
        <f t="shared" si="481"/>
        <v>0</v>
      </c>
      <c r="AJ895" s="148">
        <f t="shared" si="482"/>
        <v>0</v>
      </c>
      <c r="AK895" s="148">
        <f t="shared" si="483"/>
        <v>0</v>
      </c>
      <c r="AL895" s="148">
        <f t="shared" si="484"/>
        <v>0</v>
      </c>
      <c r="AM895" s="148">
        <f t="shared" si="485"/>
        <v>0</v>
      </c>
      <c r="AN895" s="148">
        <f t="shared" si="486"/>
        <v>0</v>
      </c>
      <c r="AO895" s="150"/>
      <c r="AP895" s="149" t="e">
        <f t="shared" si="487"/>
        <v>#DIV/0!</v>
      </c>
      <c r="AQ895" s="149" t="e">
        <f t="shared" si="488"/>
        <v>#DIV/0!</v>
      </c>
      <c r="AR895" s="149" t="e">
        <f t="shared" si="489"/>
        <v>#DIV/0!</v>
      </c>
      <c r="AS895" s="149" t="e">
        <f t="shared" si="490"/>
        <v>#DIV/0!</v>
      </c>
      <c r="AT895" s="149" t="e">
        <f t="shared" si="491"/>
        <v>#DIV/0!</v>
      </c>
      <c r="AU895" s="148">
        <f t="shared" si="492"/>
        <v>0</v>
      </c>
      <c r="AV895" s="149" t="e">
        <f t="shared" si="493"/>
        <v>#DIV/0!</v>
      </c>
      <c r="AW895" s="149" t="e">
        <f t="shared" si="494"/>
        <v>#DIV/0!</v>
      </c>
      <c r="AX895" s="149" t="e">
        <f t="shared" si="495"/>
        <v>#DIV/0!</v>
      </c>
      <c r="AY895" s="149" t="e">
        <f t="shared" si="496"/>
        <v>#DIV/0!</v>
      </c>
      <c r="AZ895" s="149" t="e">
        <f t="shared" si="497"/>
        <v>#DIV/0!</v>
      </c>
      <c r="BA895" s="148">
        <f t="shared" si="498"/>
        <v>0</v>
      </c>
      <c r="BB895" s="149" t="e">
        <f t="shared" si="499"/>
        <v>#DIV/0!</v>
      </c>
      <c r="BC895" s="149" t="e">
        <f t="shared" si="500"/>
        <v>#DIV/0!</v>
      </c>
      <c r="BD895" s="149" t="e">
        <f t="shared" si="501"/>
        <v>#DIV/0!</v>
      </c>
      <c r="BE895" s="149" t="e">
        <f t="shared" si="502"/>
        <v>#DIV/0!</v>
      </c>
      <c r="BF895" s="149" t="e">
        <f t="shared" si="503"/>
        <v>#DIV/0!</v>
      </c>
      <c r="BG895" s="148">
        <f t="shared" si="504"/>
        <v>0</v>
      </c>
      <c r="BH895" s="149" t="e">
        <f t="shared" si="505"/>
        <v>#DIV/0!</v>
      </c>
      <c r="BI895" s="149" t="e">
        <f t="shared" si="506"/>
        <v>#DIV/0!</v>
      </c>
      <c r="BJ895" s="149" t="e">
        <f t="shared" si="507"/>
        <v>#DIV/0!</v>
      </c>
      <c r="BK895" s="149" t="e">
        <f t="shared" si="508"/>
        <v>#DIV/0!</v>
      </c>
      <c r="BL895" s="149" t="e">
        <f t="shared" si="509"/>
        <v>#DIV/0!</v>
      </c>
      <c r="BM895" s="148">
        <f t="shared" si="510"/>
        <v>0</v>
      </c>
      <c r="BN895" s="149" t="e">
        <f t="shared" si="511"/>
        <v>#DIV/0!</v>
      </c>
      <c r="BO895" s="149" t="e">
        <f t="shared" si="512"/>
        <v>#DIV/0!</v>
      </c>
      <c r="BP895" s="149" t="e">
        <f t="shared" si="513"/>
        <v>#DIV/0!</v>
      </c>
      <c r="BQ895" s="149" t="e">
        <f t="shared" si="514"/>
        <v>#DIV/0!</v>
      </c>
      <c r="BR895" s="149" t="e">
        <f t="shared" si="515"/>
        <v>#DIV/0!</v>
      </c>
      <c r="BS895" s="148">
        <f t="shared" si="516"/>
        <v>0</v>
      </c>
      <c r="BT895" s="150"/>
      <c r="BU895" s="150" t="e">
        <f>VLOOKUP(I895,Lists!$D$2:$D$19,1,FALSE)</f>
        <v>#N/A</v>
      </c>
      <c r="BV895" s="150" t="e">
        <f>VLOOKUP($I895,Blends!$B$2:$B$115,1,FALSE)</f>
        <v>#N/A</v>
      </c>
      <c r="BW895" s="150"/>
      <c r="BX895" s="151">
        <f>ROUND(IF($I895="Other HFC Blend",(AA895*$L895*SUMIF(Lists!$E$2:$E$133,'Quarterly Information'!$K895,Exchange_Value)+AA895*$N895*SUMIF(Lists!$E$2:$E$133,'Quarterly Information'!$M895,Exchange_Value)+AA895*$P895*SUMIF(Lists!$E$2:$E$133,'Quarterly Information'!$O895,Exchange_Value)+AA895*$R895*SUMIF(Lists!$E$2:$E$133,'Quarterly Information'!$Q895,Exchange_Value)+AA895*$T895*SUMIF(Lists!$E$2:$E$133,'Quarterly Information'!$S895,Exchange_Value))/1000,AA895*SUMIF(Lists!$E$2:$E$133,$I895,Exchange_Value)/1000),1)</f>
        <v>0</v>
      </c>
      <c r="BY895" s="151">
        <f>ROUND(IF($I895="Other HFC Blend",(AB895*$L895*SUMIF(Lists!$E$2:$E$133,'Quarterly Information'!$K895,Exchange_Value)+AB895*$N895*SUMIF(Lists!$E$2:$E$133,'Quarterly Information'!$M895,Exchange_Value)+AB895*$P895*SUMIF(Lists!$E$2:$E$133,'Quarterly Information'!$O895,Exchange_Value)+AB895*$R895*SUMIF(Lists!$E$2:$E$133,'Quarterly Information'!$Q895,Exchange_Value)+AB895*$T895*SUMIF(Lists!$E$2:$E$133,'Quarterly Information'!$S895,Exchange_Value))/1000,AB895*SUMIF(Lists!$E$2:$E$133,$I895,Exchange_Value)/1000),1)</f>
        <v>0</v>
      </c>
      <c r="BZ895" s="151">
        <f>ROUND(IF($I895="Other HFC Blend",(AC895*$L895*SUMIF(Lists!$E$2:$E$133,'Quarterly Information'!$K895,Exchange_Value)+AC895*$N895*SUMIF(Lists!$E$2:$E$133,'Quarterly Information'!$M895,Exchange_Value)+AC895*$P895*SUMIF(Lists!$E$2:$E$133,'Quarterly Information'!$O895,Exchange_Value)+AC895*$R895*SUMIF(Lists!$E$2:$E$133,'Quarterly Information'!$Q895,Exchange_Value)+AC895*$T895*SUMIF(Lists!$E$2:$E$133,'Quarterly Information'!$S895,Exchange_Value))/1000,AC895*SUMIF(Lists!$E$2:$E$133,$I895,Exchange_Value)/1000),1)</f>
        <v>0</v>
      </c>
      <c r="CA895" s="151">
        <f>ROUND(IF($I895="Other HFC Blend",(AD895*$L895*SUMIF(Lists!$E$2:$E$133,'Quarterly Information'!$K895,Exchange_Value)+AD895*$N895*SUMIF(Lists!$E$2:$E$133,'Quarterly Information'!$M895,Exchange_Value)+AD895*$P895*SUMIF(Lists!$E$2:$E$133,'Quarterly Information'!$O895,Exchange_Value)+AD895*$R895*SUMIF(Lists!$E$2:$E$133,'Quarterly Information'!$Q895,Exchange_Value)+AD895*$T895*SUMIF(Lists!$E$2:$E$133,'Quarterly Information'!$S895,Exchange_Value))/1000,AD895*SUMIF(Lists!$E$2:$E$133,$I895,Exchange_Value)/1000),1)</f>
        <v>0</v>
      </c>
      <c r="CB895" s="151">
        <f>ROUND(IF($I895="Other HFC Blend",(AE895*$L895*SUMIF(Lists!$E$2:$E$133,'Quarterly Information'!$K895,Exchange_Value)+AE895*$N895*SUMIF(Lists!$E$2:$E$133,'Quarterly Information'!$M895,Exchange_Value)+AE895*$P895*SUMIF(Lists!$E$2:$E$133,'Quarterly Information'!$O895,Exchange_Value)+AE895*$R895*SUMIF(Lists!$E$2:$E$133,'Quarterly Information'!$Q895,Exchange_Value)+AE895*$T895*SUMIF(Lists!$E$2:$E$133,'Quarterly Information'!$S895,Exchange_Value))/1000,AE895*SUMIF(Lists!$E$2:$E$133,$I895,Exchange_Value)/1000),1)</f>
        <v>0</v>
      </c>
      <c r="CC895" s="151">
        <f>ROUND(IF($I895="Other HFC Blend",(AF895*$L895*SUMIF(Lists!$E$2:$E$133,'Quarterly Information'!$K895,Exchange_Value)+AF895*$N895*SUMIF(Lists!$E$2:$E$133,'Quarterly Information'!$M895,Exchange_Value)+AF895*$P895*SUMIF(Lists!$E$2:$E$133,'Quarterly Information'!$O895,Exchange_Value)+AF895*$R895*SUMIF(Lists!$E$2:$E$133,'Quarterly Information'!$Q895,Exchange_Value)+AF895*$T895*SUMIF(Lists!$E$2:$E$133,'Quarterly Information'!$S895,Exchange_Value))/1000,AF895*SUMIF(Lists!$E$2:$E$133,$I895,Exchange_Value)/1000),1)</f>
        <v>0</v>
      </c>
    </row>
    <row r="896" spans="1:81" ht="14.1">
      <c r="A896" s="18">
        <v>854</v>
      </c>
      <c r="B896" s="46" t="str">
        <f t="shared" si="517"/>
        <v/>
      </c>
      <c r="C896" s="72"/>
      <c r="D896" s="47"/>
      <c r="E896" s="81"/>
      <c r="F896" s="48"/>
      <c r="G896" s="49"/>
      <c r="H896" s="50"/>
      <c r="I896" s="48"/>
      <c r="J896" s="104"/>
      <c r="K896" s="109"/>
      <c r="L896" s="51"/>
      <c r="M896" s="48"/>
      <c r="N896" s="51"/>
      <c r="O896" s="48"/>
      <c r="P896" s="51"/>
      <c r="Q896" s="69"/>
      <c r="R896" s="51"/>
      <c r="S896" s="69"/>
      <c r="T896" s="110"/>
      <c r="U896" s="107"/>
      <c r="V896" s="48"/>
      <c r="W896" s="52"/>
      <c r="X896" s="48"/>
      <c r="Y896" s="116"/>
      <c r="Z896" s="133"/>
      <c r="AA896" s="131"/>
      <c r="AB896" s="76"/>
      <c r="AC896" s="76"/>
      <c r="AD896" s="76"/>
      <c r="AE896" s="76"/>
      <c r="AF896" s="76"/>
      <c r="AG896" s="145"/>
      <c r="AH896"/>
      <c r="AI896" s="148">
        <f t="shared" si="481"/>
        <v>0</v>
      </c>
      <c r="AJ896" s="148">
        <f t="shared" si="482"/>
        <v>0</v>
      </c>
      <c r="AK896" s="148">
        <f t="shared" si="483"/>
        <v>0</v>
      </c>
      <c r="AL896" s="148">
        <f t="shared" si="484"/>
        <v>0</v>
      </c>
      <c r="AM896" s="148">
        <f t="shared" si="485"/>
        <v>0</v>
      </c>
      <c r="AN896" s="148">
        <f t="shared" si="486"/>
        <v>0</v>
      </c>
      <c r="AO896" s="150"/>
      <c r="AP896" s="149" t="e">
        <f t="shared" si="487"/>
        <v>#DIV/0!</v>
      </c>
      <c r="AQ896" s="149" t="e">
        <f t="shared" si="488"/>
        <v>#DIV/0!</v>
      </c>
      <c r="AR896" s="149" t="e">
        <f t="shared" si="489"/>
        <v>#DIV/0!</v>
      </c>
      <c r="AS896" s="149" t="e">
        <f t="shared" si="490"/>
        <v>#DIV/0!</v>
      </c>
      <c r="AT896" s="149" t="e">
        <f t="shared" si="491"/>
        <v>#DIV/0!</v>
      </c>
      <c r="AU896" s="148">
        <f t="shared" si="492"/>
        <v>0</v>
      </c>
      <c r="AV896" s="149" t="e">
        <f t="shared" si="493"/>
        <v>#DIV/0!</v>
      </c>
      <c r="AW896" s="149" t="e">
        <f t="shared" si="494"/>
        <v>#DIV/0!</v>
      </c>
      <c r="AX896" s="149" t="e">
        <f t="shared" si="495"/>
        <v>#DIV/0!</v>
      </c>
      <c r="AY896" s="149" t="e">
        <f t="shared" si="496"/>
        <v>#DIV/0!</v>
      </c>
      <c r="AZ896" s="149" t="e">
        <f t="shared" si="497"/>
        <v>#DIV/0!</v>
      </c>
      <c r="BA896" s="148">
        <f t="shared" si="498"/>
        <v>0</v>
      </c>
      <c r="BB896" s="149" t="e">
        <f t="shared" si="499"/>
        <v>#DIV/0!</v>
      </c>
      <c r="BC896" s="149" t="e">
        <f t="shared" si="500"/>
        <v>#DIV/0!</v>
      </c>
      <c r="BD896" s="149" t="e">
        <f t="shared" si="501"/>
        <v>#DIV/0!</v>
      </c>
      <c r="BE896" s="149" t="e">
        <f t="shared" si="502"/>
        <v>#DIV/0!</v>
      </c>
      <c r="BF896" s="149" t="e">
        <f t="shared" si="503"/>
        <v>#DIV/0!</v>
      </c>
      <c r="BG896" s="148">
        <f t="shared" si="504"/>
        <v>0</v>
      </c>
      <c r="BH896" s="149" t="e">
        <f t="shared" si="505"/>
        <v>#DIV/0!</v>
      </c>
      <c r="BI896" s="149" t="e">
        <f t="shared" si="506"/>
        <v>#DIV/0!</v>
      </c>
      <c r="BJ896" s="149" t="e">
        <f t="shared" si="507"/>
        <v>#DIV/0!</v>
      </c>
      <c r="BK896" s="149" t="e">
        <f t="shared" si="508"/>
        <v>#DIV/0!</v>
      </c>
      <c r="BL896" s="149" t="e">
        <f t="shared" si="509"/>
        <v>#DIV/0!</v>
      </c>
      <c r="BM896" s="148">
        <f t="shared" si="510"/>
        <v>0</v>
      </c>
      <c r="BN896" s="149" t="e">
        <f t="shared" si="511"/>
        <v>#DIV/0!</v>
      </c>
      <c r="BO896" s="149" t="e">
        <f t="shared" si="512"/>
        <v>#DIV/0!</v>
      </c>
      <c r="BP896" s="149" t="e">
        <f t="shared" si="513"/>
        <v>#DIV/0!</v>
      </c>
      <c r="BQ896" s="149" t="e">
        <f t="shared" si="514"/>
        <v>#DIV/0!</v>
      </c>
      <c r="BR896" s="149" t="e">
        <f t="shared" si="515"/>
        <v>#DIV/0!</v>
      </c>
      <c r="BS896" s="148">
        <f t="shared" si="516"/>
        <v>0</v>
      </c>
      <c r="BT896" s="150"/>
      <c r="BU896" s="150" t="e">
        <f>VLOOKUP(I896,Lists!$D$2:$D$19,1,FALSE)</f>
        <v>#N/A</v>
      </c>
      <c r="BV896" s="150" t="e">
        <f>VLOOKUP($I896,Blends!$B$2:$B$115,1,FALSE)</f>
        <v>#N/A</v>
      </c>
      <c r="BW896" s="150"/>
      <c r="BX896" s="151">
        <f>ROUND(IF($I896="Other HFC Blend",(AA896*$L896*SUMIF(Lists!$E$2:$E$133,'Quarterly Information'!$K896,Exchange_Value)+AA896*$N896*SUMIF(Lists!$E$2:$E$133,'Quarterly Information'!$M896,Exchange_Value)+AA896*$P896*SUMIF(Lists!$E$2:$E$133,'Quarterly Information'!$O896,Exchange_Value)+AA896*$R896*SUMIF(Lists!$E$2:$E$133,'Quarterly Information'!$Q896,Exchange_Value)+AA896*$T896*SUMIF(Lists!$E$2:$E$133,'Quarterly Information'!$S896,Exchange_Value))/1000,AA896*SUMIF(Lists!$E$2:$E$133,$I896,Exchange_Value)/1000),1)</f>
        <v>0</v>
      </c>
      <c r="BY896" s="151">
        <f>ROUND(IF($I896="Other HFC Blend",(AB896*$L896*SUMIF(Lists!$E$2:$E$133,'Quarterly Information'!$K896,Exchange_Value)+AB896*$N896*SUMIF(Lists!$E$2:$E$133,'Quarterly Information'!$M896,Exchange_Value)+AB896*$P896*SUMIF(Lists!$E$2:$E$133,'Quarterly Information'!$O896,Exchange_Value)+AB896*$R896*SUMIF(Lists!$E$2:$E$133,'Quarterly Information'!$Q896,Exchange_Value)+AB896*$T896*SUMIF(Lists!$E$2:$E$133,'Quarterly Information'!$S896,Exchange_Value))/1000,AB896*SUMIF(Lists!$E$2:$E$133,$I896,Exchange_Value)/1000),1)</f>
        <v>0</v>
      </c>
      <c r="BZ896" s="151">
        <f>ROUND(IF($I896="Other HFC Blend",(AC896*$L896*SUMIF(Lists!$E$2:$E$133,'Quarterly Information'!$K896,Exchange_Value)+AC896*$N896*SUMIF(Lists!$E$2:$E$133,'Quarterly Information'!$M896,Exchange_Value)+AC896*$P896*SUMIF(Lists!$E$2:$E$133,'Quarterly Information'!$O896,Exchange_Value)+AC896*$R896*SUMIF(Lists!$E$2:$E$133,'Quarterly Information'!$Q896,Exchange_Value)+AC896*$T896*SUMIF(Lists!$E$2:$E$133,'Quarterly Information'!$S896,Exchange_Value))/1000,AC896*SUMIF(Lists!$E$2:$E$133,$I896,Exchange_Value)/1000),1)</f>
        <v>0</v>
      </c>
      <c r="CA896" s="151">
        <f>ROUND(IF($I896="Other HFC Blend",(AD896*$L896*SUMIF(Lists!$E$2:$E$133,'Quarterly Information'!$K896,Exchange_Value)+AD896*$N896*SUMIF(Lists!$E$2:$E$133,'Quarterly Information'!$M896,Exchange_Value)+AD896*$P896*SUMIF(Lists!$E$2:$E$133,'Quarterly Information'!$O896,Exchange_Value)+AD896*$R896*SUMIF(Lists!$E$2:$E$133,'Quarterly Information'!$Q896,Exchange_Value)+AD896*$T896*SUMIF(Lists!$E$2:$E$133,'Quarterly Information'!$S896,Exchange_Value))/1000,AD896*SUMIF(Lists!$E$2:$E$133,$I896,Exchange_Value)/1000),1)</f>
        <v>0</v>
      </c>
      <c r="CB896" s="151">
        <f>ROUND(IF($I896="Other HFC Blend",(AE896*$L896*SUMIF(Lists!$E$2:$E$133,'Quarterly Information'!$K896,Exchange_Value)+AE896*$N896*SUMIF(Lists!$E$2:$E$133,'Quarterly Information'!$M896,Exchange_Value)+AE896*$P896*SUMIF(Lists!$E$2:$E$133,'Quarterly Information'!$O896,Exchange_Value)+AE896*$R896*SUMIF(Lists!$E$2:$E$133,'Quarterly Information'!$Q896,Exchange_Value)+AE896*$T896*SUMIF(Lists!$E$2:$E$133,'Quarterly Information'!$S896,Exchange_Value))/1000,AE896*SUMIF(Lists!$E$2:$E$133,$I896,Exchange_Value)/1000),1)</f>
        <v>0</v>
      </c>
      <c r="CC896" s="151">
        <f>ROUND(IF($I896="Other HFC Blend",(AF896*$L896*SUMIF(Lists!$E$2:$E$133,'Quarterly Information'!$K896,Exchange_Value)+AF896*$N896*SUMIF(Lists!$E$2:$E$133,'Quarterly Information'!$M896,Exchange_Value)+AF896*$P896*SUMIF(Lists!$E$2:$E$133,'Quarterly Information'!$O896,Exchange_Value)+AF896*$R896*SUMIF(Lists!$E$2:$E$133,'Quarterly Information'!$Q896,Exchange_Value)+AF896*$T896*SUMIF(Lists!$E$2:$E$133,'Quarterly Information'!$S896,Exchange_Value))/1000,AF896*SUMIF(Lists!$E$2:$E$133,$I896,Exchange_Value)/1000),1)</f>
        <v>0</v>
      </c>
    </row>
    <row r="897" spans="1:81" ht="14.1">
      <c r="A897" s="18">
        <v>855</v>
      </c>
      <c r="B897" s="46" t="str">
        <f t="shared" si="517"/>
        <v/>
      </c>
      <c r="C897" s="72"/>
      <c r="D897" s="47"/>
      <c r="E897" s="81"/>
      <c r="F897" s="48"/>
      <c r="G897" s="49"/>
      <c r="H897" s="50"/>
      <c r="I897" s="48"/>
      <c r="J897" s="104"/>
      <c r="K897" s="109"/>
      <c r="L897" s="51"/>
      <c r="M897" s="48"/>
      <c r="N897" s="51"/>
      <c r="O897" s="48"/>
      <c r="P897" s="51"/>
      <c r="Q897" s="69"/>
      <c r="R897" s="51"/>
      <c r="S897" s="69"/>
      <c r="T897" s="110"/>
      <c r="U897" s="107"/>
      <c r="V897" s="48"/>
      <c r="W897" s="52"/>
      <c r="X897" s="48"/>
      <c r="Y897" s="116"/>
      <c r="Z897" s="133"/>
      <c r="AA897" s="131"/>
      <c r="AB897" s="76"/>
      <c r="AC897" s="76"/>
      <c r="AD897" s="76"/>
      <c r="AE897" s="76"/>
      <c r="AF897" s="76"/>
      <c r="AG897" s="145"/>
      <c r="AH897"/>
      <c r="AI897" s="148">
        <f t="shared" si="481"/>
        <v>0</v>
      </c>
      <c r="AJ897" s="148">
        <f t="shared" si="482"/>
        <v>0</v>
      </c>
      <c r="AK897" s="148">
        <f t="shared" si="483"/>
        <v>0</v>
      </c>
      <c r="AL897" s="148">
        <f t="shared" si="484"/>
        <v>0</v>
      </c>
      <c r="AM897" s="148">
        <f t="shared" si="485"/>
        <v>0</v>
      </c>
      <c r="AN897" s="148">
        <f t="shared" si="486"/>
        <v>0</v>
      </c>
      <c r="AO897" s="150"/>
      <c r="AP897" s="149" t="e">
        <f t="shared" si="487"/>
        <v>#DIV/0!</v>
      </c>
      <c r="AQ897" s="149" t="e">
        <f t="shared" si="488"/>
        <v>#DIV/0!</v>
      </c>
      <c r="AR897" s="149" t="e">
        <f t="shared" si="489"/>
        <v>#DIV/0!</v>
      </c>
      <c r="AS897" s="149" t="e">
        <f t="shared" si="490"/>
        <v>#DIV/0!</v>
      </c>
      <c r="AT897" s="149" t="e">
        <f t="shared" si="491"/>
        <v>#DIV/0!</v>
      </c>
      <c r="AU897" s="148">
        <f t="shared" si="492"/>
        <v>0</v>
      </c>
      <c r="AV897" s="149" t="e">
        <f t="shared" si="493"/>
        <v>#DIV/0!</v>
      </c>
      <c r="AW897" s="149" t="e">
        <f t="shared" si="494"/>
        <v>#DIV/0!</v>
      </c>
      <c r="AX897" s="149" t="e">
        <f t="shared" si="495"/>
        <v>#DIV/0!</v>
      </c>
      <c r="AY897" s="149" t="e">
        <f t="shared" si="496"/>
        <v>#DIV/0!</v>
      </c>
      <c r="AZ897" s="149" t="e">
        <f t="shared" si="497"/>
        <v>#DIV/0!</v>
      </c>
      <c r="BA897" s="148">
        <f t="shared" si="498"/>
        <v>0</v>
      </c>
      <c r="BB897" s="149" t="e">
        <f t="shared" si="499"/>
        <v>#DIV/0!</v>
      </c>
      <c r="BC897" s="149" t="e">
        <f t="shared" si="500"/>
        <v>#DIV/0!</v>
      </c>
      <c r="BD897" s="149" t="e">
        <f t="shared" si="501"/>
        <v>#DIV/0!</v>
      </c>
      <c r="BE897" s="149" t="e">
        <f t="shared" si="502"/>
        <v>#DIV/0!</v>
      </c>
      <c r="BF897" s="149" t="e">
        <f t="shared" si="503"/>
        <v>#DIV/0!</v>
      </c>
      <c r="BG897" s="148">
        <f t="shared" si="504"/>
        <v>0</v>
      </c>
      <c r="BH897" s="149" t="e">
        <f t="shared" si="505"/>
        <v>#DIV/0!</v>
      </c>
      <c r="BI897" s="149" t="e">
        <f t="shared" si="506"/>
        <v>#DIV/0!</v>
      </c>
      <c r="BJ897" s="149" t="e">
        <f t="shared" si="507"/>
        <v>#DIV/0!</v>
      </c>
      <c r="BK897" s="149" t="e">
        <f t="shared" si="508"/>
        <v>#DIV/0!</v>
      </c>
      <c r="BL897" s="149" t="e">
        <f t="shared" si="509"/>
        <v>#DIV/0!</v>
      </c>
      <c r="BM897" s="148">
        <f t="shared" si="510"/>
        <v>0</v>
      </c>
      <c r="BN897" s="149" t="e">
        <f t="shared" si="511"/>
        <v>#DIV/0!</v>
      </c>
      <c r="BO897" s="149" t="e">
        <f t="shared" si="512"/>
        <v>#DIV/0!</v>
      </c>
      <c r="BP897" s="149" t="e">
        <f t="shared" si="513"/>
        <v>#DIV/0!</v>
      </c>
      <c r="BQ897" s="149" t="e">
        <f t="shared" si="514"/>
        <v>#DIV/0!</v>
      </c>
      <c r="BR897" s="149" t="e">
        <f t="shared" si="515"/>
        <v>#DIV/0!</v>
      </c>
      <c r="BS897" s="148">
        <f t="shared" si="516"/>
        <v>0</v>
      </c>
      <c r="BT897" s="150"/>
      <c r="BU897" s="150" t="e">
        <f>VLOOKUP(I897,Lists!$D$2:$D$19,1,FALSE)</f>
        <v>#N/A</v>
      </c>
      <c r="BV897" s="150" t="e">
        <f>VLOOKUP($I897,Blends!$B$2:$B$115,1,FALSE)</f>
        <v>#N/A</v>
      </c>
      <c r="BW897" s="150"/>
      <c r="BX897" s="151">
        <f>ROUND(IF($I897="Other HFC Blend",(AA897*$L897*SUMIF(Lists!$E$2:$E$133,'Quarterly Information'!$K897,Exchange_Value)+AA897*$N897*SUMIF(Lists!$E$2:$E$133,'Quarterly Information'!$M897,Exchange_Value)+AA897*$P897*SUMIF(Lists!$E$2:$E$133,'Quarterly Information'!$O897,Exchange_Value)+AA897*$R897*SUMIF(Lists!$E$2:$E$133,'Quarterly Information'!$Q897,Exchange_Value)+AA897*$T897*SUMIF(Lists!$E$2:$E$133,'Quarterly Information'!$S897,Exchange_Value))/1000,AA897*SUMIF(Lists!$E$2:$E$133,$I897,Exchange_Value)/1000),1)</f>
        <v>0</v>
      </c>
      <c r="BY897" s="151">
        <f>ROUND(IF($I897="Other HFC Blend",(AB897*$L897*SUMIF(Lists!$E$2:$E$133,'Quarterly Information'!$K897,Exchange_Value)+AB897*$N897*SUMIF(Lists!$E$2:$E$133,'Quarterly Information'!$M897,Exchange_Value)+AB897*$P897*SUMIF(Lists!$E$2:$E$133,'Quarterly Information'!$O897,Exchange_Value)+AB897*$R897*SUMIF(Lists!$E$2:$E$133,'Quarterly Information'!$Q897,Exchange_Value)+AB897*$T897*SUMIF(Lists!$E$2:$E$133,'Quarterly Information'!$S897,Exchange_Value))/1000,AB897*SUMIF(Lists!$E$2:$E$133,$I897,Exchange_Value)/1000),1)</f>
        <v>0</v>
      </c>
      <c r="BZ897" s="151">
        <f>ROUND(IF($I897="Other HFC Blend",(AC897*$L897*SUMIF(Lists!$E$2:$E$133,'Quarterly Information'!$K897,Exchange_Value)+AC897*$N897*SUMIF(Lists!$E$2:$E$133,'Quarterly Information'!$M897,Exchange_Value)+AC897*$P897*SUMIF(Lists!$E$2:$E$133,'Quarterly Information'!$O897,Exchange_Value)+AC897*$R897*SUMIF(Lists!$E$2:$E$133,'Quarterly Information'!$Q897,Exchange_Value)+AC897*$T897*SUMIF(Lists!$E$2:$E$133,'Quarterly Information'!$S897,Exchange_Value))/1000,AC897*SUMIF(Lists!$E$2:$E$133,$I897,Exchange_Value)/1000),1)</f>
        <v>0</v>
      </c>
      <c r="CA897" s="151">
        <f>ROUND(IF($I897="Other HFC Blend",(AD897*$L897*SUMIF(Lists!$E$2:$E$133,'Quarterly Information'!$K897,Exchange_Value)+AD897*$N897*SUMIF(Lists!$E$2:$E$133,'Quarterly Information'!$M897,Exchange_Value)+AD897*$P897*SUMIF(Lists!$E$2:$E$133,'Quarterly Information'!$O897,Exchange_Value)+AD897*$R897*SUMIF(Lists!$E$2:$E$133,'Quarterly Information'!$Q897,Exchange_Value)+AD897*$T897*SUMIF(Lists!$E$2:$E$133,'Quarterly Information'!$S897,Exchange_Value))/1000,AD897*SUMIF(Lists!$E$2:$E$133,$I897,Exchange_Value)/1000),1)</f>
        <v>0</v>
      </c>
      <c r="CB897" s="151">
        <f>ROUND(IF($I897="Other HFC Blend",(AE897*$L897*SUMIF(Lists!$E$2:$E$133,'Quarterly Information'!$K897,Exchange_Value)+AE897*$N897*SUMIF(Lists!$E$2:$E$133,'Quarterly Information'!$M897,Exchange_Value)+AE897*$P897*SUMIF(Lists!$E$2:$E$133,'Quarterly Information'!$O897,Exchange_Value)+AE897*$R897*SUMIF(Lists!$E$2:$E$133,'Quarterly Information'!$Q897,Exchange_Value)+AE897*$T897*SUMIF(Lists!$E$2:$E$133,'Quarterly Information'!$S897,Exchange_Value))/1000,AE897*SUMIF(Lists!$E$2:$E$133,$I897,Exchange_Value)/1000),1)</f>
        <v>0</v>
      </c>
      <c r="CC897" s="151">
        <f>ROUND(IF($I897="Other HFC Blend",(AF897*$L897*SUMIF(Lists!$E$2:$E$133,'Quarterly Information'!$K897,Exchange_Value)+AF897*$N897*SUMIF(Lists!$E$2:$E$133,'Quarterly Information'!$M897,Exchange_Value)+AF897*$P897*SUMIF(Lists!$E$2:$E$133,'Quarterly Information'!$O897,Exchange_Value)+AF897*$R897*SUMIF(Lists!$E$2:$E$133,'Quarterly Information'!$Q897,Exchange_Value)+AF897*$T897*SUMIF(Lists!$E$2:$E$133,'Quarterly Information'!$S897,Exchange_Value))/1000,AF897*SUMIF(Lists!$E$2:$E$133,$I897,Exchange_Value)/1000),1)</f>
        <v>0</v>
      </c>
    </row>
    <row r="898" spans="1:81" ht="14.1">
      <c r="A898" s="18">
        <v>856</v>
      </c>
      <c r="B898" s="46" t="str">
        <f t="shared" si="517"/>
        <v/>
      </c>
      <c r="C898" s="72"/>
      <c r="D898" s="47"/>
      <c r="E898" s="81"/>
      <c r="F898" s="48"/>
      <c r="G898" s="49"/>
      <c r="H898" s="50"/>
      <c r="I898" s="48"/>
      <c r="J898" s="104"/>
      <c r="K898" s="109"/>
      <c r="L898" s="51"/>
      <c r="M898" s="48"/>
      <c r="N898" s="51"/>
      <c r="O898" s="48"/>
      <c r="P898" s="51"/>
      <c r="Q898" s="69"/>
      <c r="R898" s="51"/>
      <c r="S898" s="69"/>
      <c r="T898" s="110"/>
      <c r="U898" s="107"/>
      <c r="V898" s="48"/>
      <c r="W898" s="52"/>
      <c r="X898" s="48"/>
      <c r="Y898" s="116"/>
      <c r="Z898" s="133"/>
      <c r="AA898" s="131"/>
      <c r="AB898" s="76"/>
      <c r="AC898" s="76"/>
      <c r="AD898" s="76"/>
      <c r="AE898" s="76"/>
      <c r="AF898" s="76"/>
      <c r="AG898" s="145"/>
      <c r="AH898"/>
      <c r="AI898" s="148">
        <f t="shared" si="481"/>
        <v>0</v>
      </c>
      <c r="AJ898" s="148">
        <f t="shared" si="482"/>
        <v>0</v>
      </c>
      <c r="AK898" s="148">
        <f t="shared" si="483"/>
        <v>0</v>
      </c>
      <c r="AL898" s="148">
        <f t="shared" si="484"/>
        <v>0</v>
      </c>
      <c r="AM898" s="148">
        <f t="shared" si="485"/>
        <v>0</v>
      </c>
      <c r="AN898" s="148">
        <f t="shared" si="486"/>
        <v>0</v>
      </c>
      <c r="AO898" s="150"/>
      <c r="AP898" s="149" t="e">
        <f t="shared" si="487"/>
        <v>#DIV/0!</v>
      </c>
      <c r="AQ898" s="149" t="e">
        <f t="shared" si="488"/>
        <v>#DIV/0!</v>
      </c>
      <c r="AR898" s="149" t="e">
        <f t="shared" si="489"/>
        <v>#DIV/0!</v>
      </c>
      <c r="AS898" s="149" t="e">
        <f t="shared" si="490"/>
        <v>#DIV/0!</v>
      </c>
      <c r="AT898" s="149" t="e">
        <f t="shared" si="491"/>
        <v>#DIV/0!</v>
      </c>
      <c r="AU898" s="148">
        <f t="shared" si="492"/>
        <v>0</v>
      </c>
      <c r="AV898" s="149" t="e">
        <f t="shared" si="493"/>
        <v>#DIV/0!</v>
      </c>
      <c r="AW898" s="149" t="e">
        <f t="shared" si="494"/>
        <v>#DIV/0!</v>
      </c>
      <c r="AX898" s="149" t="e">
        <f t="shared" si="495"/>
        <v>#DIV/0!</v>
      </c>
      <c r="AY898" s="149" t="e">
        <f t="shared" si="496"/>
        <v>#DIV/0!</v>
      </c>
      <c r="AZ898" s="149" t="e">
        <f t="shared" si="497"/>
        <v>#DIV/0!</v>
      </c>
      <c r="BA898" s="148">
        <f t="shared" si="498"/>
        <v>0</v>
      </c>
      <c r="BB898" s="149" t="e">
        <f t="shared" si="499"/>
        <v>#DIV/0!</v>
      </c>
      <c r="BC898" s="149" t="e">
        <f t="shared" si="500"/>
        <v>#DIV/0!</v>
      </c>
      <c r="BD898" s="149" t="e">
        <f t="shared" si="501"/>
        <v>#DIV/0!</v>
      </c>
      <c r="BE898" s="149" t="e">
        <f t="shared" si="502"/>
        <v>#DIV/0!</v>
      </c>
      <c r="BF898" s="149" t="e">
        <f t="shared" si="503"/>
        <v>#DIV/0!</v>
      </c>
      <c r="BG898" s="148">
        <f t="shared" si="504"/>
        <v>0</v>
      </c>
      <c r="BH898" s="149" t="e">
        <f t="shared" si="505"/>
        <v>#DIV/0!</v>
      </c>
      <c r="BI898" s="149" t="e">
        <f t="shared" si="506"/>
        <v>#DIV/0!</v>
      </c>
      <c r="BJ898" s="149" t="e">
        <f t="shared" si="507"/>
        <v>#DIV/0!</v>
      </c>
      <c r="BK898" s="149" t="e">
        <f t="shared" si="508"/>
        <v>#DIV/0!</v>
      </c>
      <c r="BL898" s="149" t="e">
        <f t="shared" si="509"/>
        <v>#DIV/0!</v>
      </c>
      <c r="BM898" s="148">
        <f t="shared" si="510"/>
        <v>0</v>
      </c>
      <c r="BN898" s="149" t="e">
        <f t="shared" si="511"/>
        <v>#DIV/0!</v>
      </c>
      <c r="BO898" s="149" t="e">
        <f t="shared" si="512"/>
        <v>#DIV/0!</v>
      </c>
      <c r="BP898" s="149" t="e">
        <f t="shared" si="513"/>
        <v>#DIV/0!</v>
      </c>
      <c r="BQ898" s="149" t="e">
        <f t="shared" si="514"/>
        <v>#DIV/0!</v>
      </c>
      <c r="BR898" s="149" t="e">
        <f t="shared" si="515"/>
        <v>#DIV/0!</v>
      </c>
      <c r="BS898" s="148">
        <f t="shared" si="516"/>
        <v>0</v>
      </c>
      <c r="BT898" s="150"/>
      <c r="BU898" s="150" t="e">
        <f>VLOOKUP(I898,Lists!$D$2:$D$19,1,FALSE)</f>
        <v>#N/A</v>
      </c>
      <c r="BV898" s="150" t="e">
        <f>VLOOKUP($I898,Blends!$B$2:$B$115,1,FALSE)</f>
        <v>#N/A</v>
      </c>
      <c r="BW898" s="150"/>
      <c r="BX898" s="151">
        <f>ROUND(IF($I898="Other HFC Blend",(AA898*$L898*SUMIF(Lists!$E$2:$E$133,'Quarterly Information'!$K898,Exchange_Value)+AA898*$N898*SUMIF(Lists!$E$2:$E$133,'Quarterly Information'!$M898,Exchange_Value)+AA898*$P898*SUMIF(Lists!$E$2:$E$133,'Quarterly Information'!$O898,Exchange_Value)+AA898*$R898*SUMIF(Lists!$E$2:$E$133,'Quarterly Information'!$Q898,Exchange_Value)+AA898*$T898*SUMIF(Lists!$E$2:$E$133,'Quarterly Information'!$S898,Exchange_Value))/1000,AA898*SUMIF(Lists!$E$2:$E$133,$I898,Exchange_Value)/1000),1)</f>
        <v>0</v>
      </c>
      <c r="BY898" s="151">
        <f>ROUND(IF($I898="Other HFC Blend",(AB898*$L898*SUMIF(Lists!$E$2:$E$133,'Quarterly Information'!$K898,Exchange_Value)+AB898*$N898*SUMIF(Lists!$E$2:$E$133,'Quarterly Information'!$M898,Exchange_Value)+AB898*$P898*SUMIF(Lists!$E$2:$E$133,'Quarterly Information'!$O898,Exchange_Value)+AB898*$R898*SUMIF(Lists!$E$2:$E$133,'Quarterly Information'!$Q898,Exchange_Value)+AB898*$T898*SUMIF(Lists!$E$2:$E$133,'Quarterly Information'!$S898,Exchange_Value))/1000,AB898*SUMIF(Lists!$E$2:$E$133,$I898,Exchange_Value)/1000),1)</f>
        <v>0</v>
      </c>
      <c r="BZ898" s="151">
        <f>ROUND(IF($I898="Other HFC Blend",(AC898*$L898*SUMIF(Lists!$E$2:$E$133,'Quarterly Information'!$K898,Exchange_Value)+AC898*$N898*SUMIF(Lists!$E$2:$E$133,'Quarterly Information'!$M898,Exchange_Value)+AC898*$P898*SUMIF(Lists!$E$2:$E$133,'Quarterly Information'!$O898,Exchange_Value)+AC898*$R898*SUMIF(Lists!$E$2:$E$133,'Quarterly Information'!$Q898,Exchange_Value)+AC898*$T898*SUMIF(Lists!$E$2:$E$133,'Quarterly Information'!$S898,Exchange_Value))/1000,AC898*SUMIF(Lists!$E$2:$E$133,$I898,Exchange_Value)/1000),1)</f>
        <v>0</v>
      </c>
      <c r="CA898" s="151">
        <f>ROUND(IF($I898="Other HFC Blend",(AD898*$L898*SUMIF(Lists!$E$2:$E$133,'Quarterly Information'!$K898,Exchange_Value)+AD898*$N898*SUMIF(Lists!$E$2:$E$133,'Quarterly Information'!$M898,Exchange_Value)+AD898*$P898*SUMIF(Lists!$E$2:$E$133,'Quarterly Information'!$O898,Exchange_Value)+AD898*$R898*SUMIF(Lists!$E$2:$E$133,'Quarterly Information'!$Q898,Exchange_Value)+AD898*$T898*SUMIF(Lists!$E$2:$E$133,'Quarterly Information'!$S898,Exchange_Value))/1000,AD898*SUMIF(Lists!$E$2:$E$133,$I898,Exchange_Value)/1000),1)</f>
        <v>0</v>
      </c>
      <c r="CB898" s="151">
        <f>ROUND(IF($I898="Other HFC Blend",(AE898*$L898*SUMIF(Lists!$E$2:$E$133,'Quarterly Information'!$K898,Exchange_Value)+AE898*$N898*SUMIF(Lists!$E$2:$E$133,'Quarterly Information'!$M898,Exchange_Value)+AE898*$P898*SUMIF(Lists!$E$2:$E$133,'Quarterly Information'!$O898,Exchange_Value)+AE898*$R898*SUMIF(Lists!$E$2:$E$133,'Quarterly Information'!$Q898,Exchange_Value)+AE898*$T898*SUMIF(Lists!$E$2:$E$133,'Quarterly Information'!$S898,Exchange_Value))/1000,AE898*SUMIF(Lists!$E$2:$E$133,$I898,Exchange_Value)/1000),1)</f>
        <v>0</v>
      </c>
      <c r="CC898" s="151">
        <f>ROUND(IF($I898="Other HFC Blend",(AF898*$L898*SUMIF(Lists!$E$2:$E$133,'Quarterly Information'!$K898,Exchange_Value)+AF898*$N898*SUMIF(Lists!$E$2:$E$133,'Quarterly Information'!$M898,Exchange_Value)+AF898*$P898*SUMIF(Lists!$E$2:$E$133,'Quarterly Information'!$O898,Exchange_Value)+AF898*$R898*SUMIF(Lists!$E$2:$E$133,'Quarterly Information'!$Q898,Exchange_Value)+AF898*$T898*SUMIF(Lists!$E$2:$E$133,'Quarterly Information'!$S898,Exchange_Value))/1000,AF898*SUMIF(Lists!$E$2:$E$133,$I898,Exchange_Value)/1000),1)</f>
        <v>0</v>
      </c>
    </row>
    <row r="899" spans="1:81" ht="14.1">
      <c r="A899" s="18">
        <v>857</v>
      </c>
      <c r="B899" s="46" t="str">
        <f t="shared" si="517"/>
        <v/>
      </c>
      <c r="C899" s="72"/>
      <c r="D899" s="47"/>
      <c r="E899" s="81"/>
      <c r="F899" s="48"/>
      <c r="G899" s="49"/>
      <c r="H899" s="50"/>
      <c r="I899" s="48"/>
      <c r="J899" s="104"/>
      <c r="K899" s="109"/>
      <c r="L899" s="51"/>
      <c r="M899" s="48"/>
      <c r="N899" s="51"/>
      <c r="O899" s="48"/>
      <c r="P899" s="51"/>
      <c r="Q899" s="69"/>
      <c r="R899" s="51"/>
      <c r="S899" s="69"/>
      <c r="T899" s="110"/>
      <c r="U899" s="107"/>
      <c r="V899" s="48"/>
      <c r="W899" s="52"/>
      <c r="X899" s="48"/>
      <c r="Y899" s="116"/>
      <c r="Z899" s="133"/>
      <c r="AA899" s="131"/>
      <c r="AB899" s="76"/>
      <c r="AC899" s="76"/>
      <c r="AD899" s="76"/>
      <c r="AE899" s="76"/>
      <c r="AF899" s="76"/>
      <c r="AG899" s="145"/>
      <c r="AH899"/>
      <c r="AI899" s="148">
        <f t="shared" si="481"/>
        <v>0</v>
      </c>
      <c r="AJ899" s="148">
        <f t="shared" si="482"/>
        <v>0</v>
      </c>
      <c r="AK899" s="148">
        <f t="shared" si="483"/>
        <v>0</v>
      </c>
      <c r="AL899" s="148">
        <f t="shared" si="484"/>
        <v>0</v>
      </c>
      <c r="AM899" s="148">
        <f t="shared" si="485"/>
        <v>0</v>
      </c>
      <c r="AN899" s="148">
        <f t="shared" si="486"/>
        <v>0</v>
      </c>
      <c r="AO899" s="150"/>
      <c r="AP899" s="149" t="e">
        <f t="shared" si="487"/>
        <v>#DIV/0!</v>
      </c>
      <c r="AQ899" s="149" t="e">
        <f t="shared" si="488"/>
        <v>#DIV/0!</v>
      </c>
      <c r="AR899" s="149" t="e">
        <f t="shared" si="489"/>
        <v>#DIV/0!</v>
      </c>
      <c r="AS899" s="149" t="e">
        <f t="shared" si="490"/>
        <v>#DIV/0!</v>
      </c>
      <c r="AT899" s="149" t="e">
        <f t="shared" si="491"/>
        <v>#DIV/0!</v>
      </c>
      <c r="AU899" s="148">
        <f t="shared" si="492"/>
        <v>0</v>
      </c>
      <c r="AV899" s="149" t="e">
        <f t="shared" si="493"/>
        <v>#DIV/0!</v>
      </c>
      <c r="AW899" s="149" t="e">
        <f t="shared" si="494"/>
        <v>#DIV/0!</v>
      </c>
      <c r="AX899" s="149" t="e">
        <f t="shared" si="495"/>
        <v>#DIV/0!</v>
      </c>
      <c r="AY899" s="149" t="e">
        <f t="shared" si="496"/>
        <v>#DIV/0!</v>
      </c>
      <c r="AZ899" s="149" t="e">
        <f t="shared" si="497"/>
        <v>#DIV/0!</v>
      </c>
      <c r="BA899" s="148">
        <f t="shared" si="498"/>
        <v>0</v>
      </c>
      <c r="BB899" s="149" t="e">
        <f t="shared" si="499"/>
        <v>#DIV/0!</v>
      </c>
      <c r="BC899" s="149" t="e">
        <f t="shared" si="500"/>
        <v>#DIV/0!</v>
      </c>
      <c r="BD899" s="149" t="e">
        <f t="shared" si="501"/>
        <v>#DIV/0!</v>
      </c>
      <c r="BE899" s="149" t="e">
        <f t="shared" si="502"/>
        <v>#DIV/0!</v>
      </c>
      <c r="BF899" s="149" t="e">
        <f t="shared" si="503"/>
        <v>#DIV/0!</v>
      </c>
      <c r="BG899" s="148">
        <f t="shared" si="504"/>
        <v>0</v>
      </c>
      <c r="BH899" s="149" t="e">
        <f t="shared" si="505"/>
        <v>#DIV/0!</v>
      </c>
      <c r="BI899" s="149" t="e">
        <f t="shared" si="506"/>
        <v>#DIV/0!</v>
      </c>
      <c r="BJ899" s="149" t="e">
        <f t="shared" si="507"/>
        <v>#DIV/0!</v>
      </c>
      <c r="BK899" s="149" t="e">
        <f t="shared" si="508"/>
        <v>#DIV/0!</v>
      </c>
      <c r="BL899" s="149" t="e">
        <f t="shared" si="509"/>
        <v>#DIV/0!</v>
      </c>
      <c r="BM899" s="148">
        <f t="shared" si="510"/>
        <v>0</v>
      </c>
      <c r="BN899" s="149" t="e">
        <f t="shared" si="511"/>
        <v>#DIV/0!</v>
      </c>
      <c r="BO899" s="149" t="e">
        <f t="shared" si="512"/>
        <v>#DIV/0!</v>
      </c>
      <c r="BP899" s="149" t="e">
        <f t="shared" si="513"/>
        <v>#DIV/0!</v>
      </c>
      <c r="BQ899" s="149" t="e">
        <f t="shared" si="514"/>
        <v>#DIV/0!</v>
      </c>
      <c r="BR899" s="149" t="e">
        <f t="shared" si="515"/>
        <v>#DIV/0!</v>
      </c>
      <c r="BS899" s="148">
        <f t="shared" si="516"/>
        <v>0</v>
      </c>
      <c r="BT899" s="150"/>
      <c r="BU899" s="150" t="e">
        <f>VLOOKUP(I899,Lists!$D$2:$D$19,1,FALSE)</f>
        <v>#N/A</v>
      </c>
      <c r="BV899" s="150" t="e">
        <f>VLOOKUP($I899,Blends!$B$2:$B$115,1,FALSE)</f>
        <v>#N/A</v>
      </c>
      <c r="BW899" s="150"/>
      <c r="BX899" s="151">
        <f>ROUND(IF($I899="Other HFC Blend",(AA899*$L899*SUMIF(Lists!$E$2:$E$133,'Quarterly Information'!$K899,Exchange_Value)+AA899*$N899*SUMIF(Lists!$E$2:$E$133,'Quarterly Information'!$M899,Exchange_Value)+AA899*$P899*SUMIF(Lists!$E$2:$E$133,'Quarterly Information'!$O899,Exchange_Value)+AA899*$R899*SUMIF(Lists!$E$2:$E$133,'Quarterly Information'!$Q899,Exchange_Value)+AA899*$T899*SUMIF(Lists!$E$2:$E$133,'Quarterly Information'!$S899,Exchange_Value))/1000,AA899*SUMIF(Lists!$E$2:$E$133,$I899,Exchange_Value)/1000),1)</f>
        <v>0</v>
      </c>
      <c r="BY899" s="151">
        <f>ROUND(IF($I899="Other HFC Blend",(AB899*$L899*SUMIF(Lists!$E$2:$E$133,'Quarterly Information'!$K899,Exchange_Value)+AB899*$N899*SUMIF(Lists!$E$2:$E$133,'Quarterly Information'!$M899,Exchange_Value)+AB899*$P899*SUMIF(Lists!$E$2:$E$133,'Quarterly Information'!$O899,Exchange_Value)+AB899*$R899*SUMIF(Lists!$E$2:$E$133,'Quarterly Information'!$Q899,Exchange_Value)+AB899*$T899*SUMIF(Lists!$E$2:$E$133,'Quarterly Information'!$S899,Exchange_Value))/1000,AB899*SUMIF(Lists!$E$2:$E$133,$I899,Exchange_Value)/1000),1)</f>
        <v>0</v>
      </c>
      <c r="BZ899" s="151">
        <f>ROUND(IF($I899="Other HFC Blend",(AC899*$L899*SUMIF(Lists!$E$2:$E$133,'Quarterly Information'!$K899,Exchange_Value)+AC899*$N899*SUMIF(Lists!$E$2:$E$133,'Quarterly Information'!$M899,Exchange_Value)+AC899*$P899*SUMIF(Lists!$E$2:$E$133,'Quarterly Information'!$O899,Exchange_Value)+AC899*$R899*SUMIF(Lists!$E$2:$E$133,'Quarterly Information'!$Q899,Exchange_Value)+AC899*$T899*SUMIF(Lists!$E$2:$E$133,'Quarterly Information'!$S899,Exchange_Value))/1000,AC899*SUMIF(Lists!$E$2:$E$133,$I899,Exchange_Value)/1000),1)</f>
        <v>0</v>
      </c>
      <c r="CA899" s="151">
        <f>ROUND(IF($I899="Other HFC Blend",(AD899*$L899*SUMIF(Lists!$E$2:$E$133,'Quarterly Information'!$K899,Exchange_Value)+AD899*$N899*SUMIF(Lists!$E$2:$E$133,'Quarterly Information'!$M899,Exchange_Value)+AD899*$P899*SUMIF(Lists!$E$2:$E$133,'Quarterly Information'!$O899,Exchange_Value)+AD899*$R899*SUMIF(Lists!$E$2:$E$133,'Quarterly Information'!$Q899,Exchange_Value)+AD899*$T899*SUMIF(Lists!$E$2:$E$133,'Quarterly Information'!$S899,Exchange_Value))/1000,AD899*SUMIF(Lists!$E$2:$E$133,$I899,Exchange_Value)/1000),1)</f>
        <v>0</v>
      </c>
      <c r="CB899" s="151">
        <f>ROUND(IF($I899="Other HFC Blend",(AE899*$L899*SUMIF(Lists!$E$2:$E$133,'Quarterly Information'!$K899,Exchange_Value)+AE899*$N899*SUMIF(Lists!$E$2:$E$133,'Quarterly Information'!$M899,Exchange_Value)+AE899*$P899*SUMIF(Lists!$E$2:$E$133,'Quarterly Information'!$O899,Exchange_Value)+AE899*$R899*SUMIF(Lists!$E$2:$E$133,'Quarterly Information'!$Q899,Exchange_Value)+AE899*$T899*SUMIF(Lists!$E$2:$E$133,'Quarterly Information'!$S899,Exchange_Value))/1000,AE899*SUMIF(Lists!$E$2:$E$133,$I899,Exchange_Value)/1000),1)</f>
        <v>0</v>
      </c>
      <c r="CC899" s="151">
        <f>ROUND(IF($I899="Other HFC Blend",(AF899*$L899*SUMIF(Lists!$E$2:$E$133,'Quarterly Information'!$K899,Exchange_Value)+AF899*$N899*SUMIF(Lists!$E$2:$E$133,'Quarterly Information'!$M899,Exchange_Value)+AF899*$P899*SUMIF(Lists!$E$2:$E$133,'Quarterly Information'!$O899,Exchange_Value)+AF899*$R899*SUMIF(Lists!$E$2:$E$133,'Quarterly Information'!$Q899,Exchange_Value)+AF899*$T899*SUMIF(Lists!$E$2:$E$133,'Quarterly Information'!$S899,Exchange_Value))/1000,AF899*SUMIF(Lists!$E$2:$E$133,$I899,Exchange_Value)/1000),1)</f>
        <v>0</v>
      </c>
    </row>
    <row r="900" spans="1:81" ht="14.1">
      <c r="A900" s="18">
        <v>858</v>
      </c>
      <c r="B900" s="46" t="str">
        <f t="shared" si="517"/>
        <v/>
      </c>
      <c r="C900" s="72"/>
      <c r="D900" s="47"/>
      <c r="E900" s="81"/>
      <c r="F900" s="48"/>
      <c r="G900" s="49"/>
      <c r="H900" s="50"/>
      <c r="I900" s="48"/>
      <c r="J900" s="104"/>
      <c r="K900" s="109"/>
      <c r="L900" s="51"/>
      <c r="M900" s="48"/>
      <c r="N900" s="51"/>
      <c r="O900" s="48"/>
      <c r="P900" s="51"/>
      <c r="Q900" s="69"/>
      <c r="R900" s="51"/>
      <c r="S900" s="69"/>
      <c r="T900" s="110"/>
      <c r="U900" s="107"/>
      <c r="V900" s="48"/>
      <c r="W900" s="52"/>
      <c r="X900" s="48"/>
      <c r="Y900" s="116"/>
      <c r="Z900" s="133"/>
      <c r="AA900" s="131"/>
      <c r="AB900" s="76"/>
      <c r="AC900" s="76"/>
      <c r="AD900" s="76"/>
      <c r="AE900" s="76"/>
      <c r="AF900" s="76"/>
      <c r="AG900" s="145"/>
      <c r="AH900"/>
      <c r="AI900" s="148">
        <f t="shared" si="481"/>
        <v>0</v>
      </c>
      <c r="AJ900" s="148">
        <f t="shared" si="482"/>
        <v>0</v>
      </c>
      <c r="AK900" s="148">
        <f t="shared" si="483"/>
        <v>0</v>
      </c>
      <c r="AL900" s="148">
        <f t="shared" si="484"/>
        <v>0</v>
      </c>
      <c r="AM900" s="148">
        <f t="shared" si="485"/>
        <v>0</v>
      </c>
      <c r="AN900" s="148">
        <f t="shared" si="486"/>
        <v>0</v>
      </c>
      <c r="AO900" s="150"/>
      <c r="AP900" s="149" t="e">
        <f t="shared" si="487"/>
        <v>#DIV/0!</v>
      </c>
      <c r="AQ900" s="149" t="e">
        <f t="shared" si="488"/>
        <v>#DIV/0!</v>
      </c>
      <c r="AR900" s="149" t="e">
        <f t="shared" si="489"/>
        <v>#DIV/0!</v>
      </c>
      <c r="AS900" s="149" t="e">
        <f t="shared" si="490"/>
        <v>#DIV/0!</v>
      </c>
      <c r="AT900" s="149" t="e">
        <f t="shared" si="491"/>
        <v>#DIV/0!</v>
      </c>
      <c r="AU900" s="148">
        <f t="shared" si="492"/>
        <v>0</v>
      </c>
      <c r="AV900" s="149" t="e">
        <f t="shared" si="493"/>
        <v>#DIV/0!</v>
      </c>
      <c r="AW900" s="149" t="e">
        <f t="shared" si="494"/>
        <v>#DIV/0!</v>
      </c>
      <c r="AX900" s="149" t="e">
        <f t="shared" si="495"/>
        <v>#DIV/0!</v>
      </c>
      <c r="AY900" s="149" t="e">
        <f t="shared" si="496"/>
        <v>#DIV/0!</v>
      </c>
      <c r="AZ900" s="149" t="e">
        <f t="shared" si="497"/>
        <v>#DIV/0!</v>
      </c>
      <c r="BA900" s="148">
        <f t="shared" si="498"/>
        <v>0</v>
      </c>
      <c r="BB900" s="149" t="e">
        <f t="shared" si="499"/>
        <v>#DIV/0!</v>
      </c>
      <c r="BC900" s="149" t="e">
        <f t="shared" si="500"/>
        <v>#DIV/0!</v>
      </c>
      <c r="BD900" s="149" t="e">
        <f t="shared" si="501"/>
        <v>#DIV/0!</v>
      </c>
      <c r="BE900" s="149" t="e">
        <f t="shared" si="502"/>
        <v>#DIV/0!</v>
      </c>
      <c r="BF900" s="149" t="e">
        <f t="shared" si="503"/>
        <v>#DIV/0!</v>
      </c>
      <c r="BG900" s="148">
        <f t="shared" si="504"/>
        <v>0</v>
      </c>
      <c r="BH900" s="149" t="e">
        <f t="shared" si="505"/>
        <v>#DIV/0!</v>
      </c>
      <c r="BI900" s="149" t="e">
        <f t="shared" si="506"/>
        <v>#DIV/0!</v>
      </c>
      <c r="BJ900" s="149" t="e">
        <f t="shared" si="507"/>
        <v>#DIV/0!</v>
      </c>
      <c r="BK900" s="149" t="e">
        <f t="shared" si="508"/>
        <v>#DIV/0!</v>
      </c>
      <c r="BL900" s="149" t="e">
        <f t="shared" si="509"/>
        <v>#DIV/0!</v>
      </c>
      <c r="BM900" s="148">
        <f t="shared" si="510"/>
        <v>0</v>
      </c>
      <c r="BN900" s="149" t="e">
        <f t="shared" si="511"/>
        <v>#DIV/0!</v>
      </c>
      <c r="BO900" s="149" t="e">
        <f t="shared" si="512"/>
        <v>#DIV/0!</v>
      </c>
      <c r="BP900" s="149" t="e">
        <f t="shared" si="513"/>
        <v>#DIV/0!</v>
      </c>
      <c r="BQ900" s="149" t="e">
        <f t="shared" si="514"/>
        <v>#DIV/0!</v>
      </c>
      <c r="BR900" s="149" t="e">
        <f t="shared" si="515"/>
        <v>#DIV/0!</v>
      </c>
      <c r="BS900" s="148">
        <f t="shared" si="516"/>
        <v>0</v>
      </c>
      <c r="BT900" s="150"/>
      <c r="BU900" s="150" t="e">
        <f>VLOOKUP(I900,Lists!$D$2:$D$19,1,FALSE)</f>
        <v>#N/A</v>
      </c>
      <c r="BV900" s="150" t="e">
        <f>VLOOKUP($I900,Blends!$B$2:$B$115,1,FALSE)</f>
        <v>#N/A</v>
      </c>
      <c r="BW900" s="150"/>
      <c r="BX900" s="151">
        <f>ROUND(IF($I900="Other HFC Blend",(AA900*$L900*SUMIF(Lists!$E$2:$E$133,'Quarterly Information'!$K900,Exchange_Value)+AA900*$N900*SUMIF(Lists!$E$2:$E$133,'Quarterly Information'!$M900,Exchange_Value)+AA900*$P900*SUMIF(Lists!$E$2:$E$133,'Quarterly Information'!$O900,Exchange_Value)+AA900*$R900*SUMIF(Lists!$E$2:$E$133,'Quarterly Information'!$Q900,Exchange_Value)+AA900*$T900*SUMIF(Lists!$E$2:$E$133,'Quarterly Information'!$S900,Exchange_Value))/1000,AA900*SUMIF(Lists!$E$2:$E$133,$I900,Exchange_Value)/1000),1)</f>
        <v>0</v>
      </c>
      <c r="BY900" s="151">
        <f>ROUND(IF($I900="Other HFC Blend",(AB900*$L900*SUMIF(Lists!$E$2:$E$133,'Quarterly Information'!$K900,Exchange_Value)+AB900*$N900*SUMIF(Lists!$E$2:$E$133,'Quarterly Information'!$M900,Exchange_Value)+AB900*$P900*SUMIF(Lists!$E$2:$E$133,'Quarterly Information'!$O900,Exchange_Value)+AB900*$R900*SUMIF(Lists!$E$2:$E$133,'Quarterly Information'!$Q900,Exchange_Value)+AB900*$T900*SUMIF(Lists!$E$2:$E$133,'Quarterly Information'!$S900,Exchange_Value))/1000,AB900*SUMIF(Lists!$E$2:$E$133,$I900,Exchange_Value)/1000),1)</f>
        <v>0</v>
      </c>
      <c r="BZ900" s="151">
        <f>ROUND(IF($I900="Other HFC Blend",(AC900*$L900*SUMIF(Lists!$E$2:$E$133,'Quarterly Information'!$K900,Exchange_Value)+AC900*$N900*SUMIF(Lists!$E$2:$E$133,'Quarterly Information'!$M900,Exchange_Value)+AC900*$P900*SUMIF(Lists!$E$2:$E$133,'Quarterly Information'!$O900,Exchange_Value)+AC900*$R900*SUMIF(Lists!$E$2:$E$133,'Quarterly Information'!$Q900,Exchange_Value)+AC900*$T900*SUMIF(Lists!$E$2:$E$133,'Quarterly Information'!$S900,Exchange_Value))/1000,AC900*SUMIF(Lists!$E$2:$E$133,$I900,Exchange_Value)/1000),1)</f>
        <v>0</v>
      </c>
      <c r="CA900" s="151">
        <f>ROUND(IF($I900="Other HFC Blend",(AD900*$L900*SUMIF(Lists!$E$2:$E$133,'Quarterly Information'!$K900,Exchange_Value)+AD900*$N900*SUMIF(Lists!$E$2:$E$133,'Quarterly Information'!$M900,Exchange_Value)+AD900*$P900*SUMIF(Lists!$E$2:$E$133,'Quarterly Information'!$O900,Exchange_Value)+AD900*$R900*SUMIF(Lists!$E$2:$E$133,'Quarterly Information'!$Q900,Exchange_Value)+AD900*$T900*SUMIF(Lists!$E$2:$E$133,'Quarterly Information'!$S900,Exchange_Value))/1000,AD900*SUMIF(Lists!$E$2:$E$133,$I900,Exchange_Value)/1000),1)</f>
        <v>0</v>
      </c>
      <c r="CB900" s="151">
        <f>ROUND(IF($I900="Other HFC Blend",(AE900*$L900*SUMIF(Lists!$E$2:$E$133,'Quarterly Information'!$K900,Exchange_Value)+AE900*$N900*SUMIF(Lists!$E$2:$E$133,'Quarterly Information'!$M900,Exchange_Value)+AE900*$P900*SUMIF(Lists!$E$2:$E$133,'Quarterly Information'!$O900,Exchange_Value)+AE900*$R900*SUMIF(Lists!$E$2:$E$133,'Quarterly Information'!$Q900,Exchange_Value)+AE900*$T900*SUMIF(Lists!$E$2:$E$133,'Quarterly Information'!$S900,Exchange_Value))/1000,AE900*SUMIF(Lists!$E$2:$E$133,$I900,Exchange_Value)/1000),1)</f>
        <v>0</v>
      </c>
      <c r="CC900" s="151">
        <f>ROUND(IF($I900="Other HFC Blend",(AF900*$L900*SUMIF(Lists!$E$2:$E$133,'Quarterly Information'!$K900,Exchange_Value)+AF900*$N900*SUMIF(Lists!$E$2:$E$133,'Quarterly Information'!$M900,Exchange_Value)+AF900*$P900*SUMIF(Lists!$E$2:$E$133,'Quarterly Information'!$O900,Exchange_Value)+AF900*$R900*SUMIF(Lists!$E$2:$E$133,'Quarterly Information'!$Q900,Exchange_Value)+AF900*$T900*SUMIF(Lists!$E$2:$E$133,'Quarterly Information'!$S900,Exchange_Value))/1000,AF900*SUMIF(Lists!$E$2:$E$133,$I900,Exchange_Value)/1000),1)</f>
        <v>0</v>
      </c>
    </row>
    <row r="901" spans="1:81" ht="14.1">
      <c r="A901" s="18">
        <v>859</v>
      </c>
      <c r="B901" s="46" t="str">
        <f t="shared" si="517"/>
        <v/>
      </c>
      <c r="C901" s="72"/>
      <c r="D901" s="47"/>
      <c r="E901" s="81"/>
      <c r="F901" s="48"/>
      <c r="G901" s="49"/>
      <c r="H901" s="50"/>
      <c r="I901" s="48"/>
      <c r="J901" s="104"/>
      <c r="K901" s="109"/>
      <c r="L901" s="51"/>
      <c r="M901" s="48"/>
      <c r="N901" s="51"/>
      <c r="O901" s="48"/>
      <c r="P901" s="51"/>
      <c r="Q901" s="69"/>
      <c r="R901" s="51"/>
      <c r="S901" s="69"/>
      <c r="T901" s="110"/>
      <c r="U901" s="107"/>
      <c r="V901" s="48"/>
      <c r="W901" s="52"/>
      <c r="X901" s="48"/>
      <c r="Y901" s="116"/>
      <c r="Z901" s="133"/>
      <c r="AA901" s="131"/>
      <c r="AB901" s="76"/>
      <c r="AC901" s="76"/>
      <c r="AD901" s="76"/>
      <c r="AE901" s="76"/>
      <c r="AF901" s="76"/>
      <c r="AG901" s="145"/>
      <c r="AH901"/>
      <c r="AI901" s="148">
        <f t="shared" si="481"/>
        <v>0</v>
      </c>
      <c r="AJ901" s="148">
        <f t="shared" si="482"/>
        <v>0</v>
      </c>
      <c r="AK901" s="148">
        <f t="shared" si="483"/>
        <v>0</v>
      </c>
      <c r="AL901" s="148">
        <f t="shared" si="484"/>
        <v>0</v>
      </c>
      <c r="AM901" s="148">
        <f t="shared" si="485"/>
        <v>0</v>
      </c>
      <c r="AN901" s="148">
        <f t="shared" si="486"/>
        <v>0</v>
      </c>
      <c r="AO901" s="150"/>
      <c r="AP901" s="149" t="e">
        <f t="shared" si="487"/>
        <v>#DIV/0!</v>
      </c>
      <c r="AQ901" s="149" t="e">
        <f t="shared" si="488"/>
        <v>#DIV/0!</v>
      </c>
      <c r="AR901" s="149" t="e">
        <f t="shared" si="489"/>
        <v>#DIV/0!</v>
      </c>
      <c r="AS901" s="149" t="e">
        <f t="shared" si="490"/>
        <v>#DIV/0!</v>
      </c>
      <c r="AT901" s="149" t="e">
        <f t="shared" si="491"/>
        <v>#DIV/0!</v>
      </c>
      <c r="AU901" s="148">
        <f t="shared" si="492"/>
        <v>0</v>
      </c>
      <c r="AV901" s="149" t="e">
        <f t="shared" si="493"/>
        <v>#DIV/0!</v>
      </c>
      <c r="AW901" s="149" t="e">
        <f t="shared" si="494"/>
        <v>#DIV/0!</v>
      </c>
      <c r="AX901" s="149" t="e">
        <f t="shared" si="495"/>
        <v>#DIV/0!</v>
      </c>
      <c r="AY901" s="149" t="e">
        <f t="shared" si="496"/>
        <v>#DIV/0!</v>
      </c>
      <c r="AZ901" s="149" t="e">
        <f t="shared" si="497"/>
        <v>#DIV/0!</v>
      </c>
      <c r="BA901" s="148">
        <f t="shared" si="498"/>
        <v>0</v>
      </c>
      <c r="BB901" s="149" t="e">
        <f t="shared" si="499"/>
        <v>#DIV/0!</v>
      </c>
      <c r="BC901" s="149" t="e">
        <f t="shared" si="500"/>
        <v>#DIV/0!</v>
      </c>
      <c r="BD901" s="149" t="e">
        <f t="shared" si="501"/>
        <v>#DIV/0!</v>
      </c>
      <c r="BE901" s="149" t="e">
        <f t="shared" si="502"/>
        <v>#DIV/0!</v>
      </c>
      <c r="BF901" s="149" t="e">
        <f t="shared" si="503"/>
        <v>#DIV/0!</v>
      </c>
      <c r="BG901" s="148">
        <f t="shared" si="504"/>
        <v>0</v>
      </c>
      <c r="BH901" s="149" t="e">
        <f t="shared" si="505"/>
        <v>#DIV/0!</v>
      </c>
      <c r="BI901" s="149" t="e">
        <f t="shared" si="506"/>
        <v>#DIV/0!</v>
      </c>
      <c r="BJ901" s="149" t="e">
        <f t="shared" si="507"/>
        <v>#DIV/0!</v>
      </c>
      <c r="BK901" s="149" t="e">
        <f t="shared" si="508"/>
        <v>#DIV/0!</v>
      </c>
      <c r="BL901" s="149" t="e">
        <f t="shared" si="509"/>
        <v>#DIV/0!</v>
      </c>
      <c r="BM901" s="148">
        <f t="shared" si="510"/>
        <v>0</v>
      </c>
      <c r="BN901" s="149" t="e">
        <f t="shared" si="511"/>
        <v>#DIV/0!</v>
      </c>
      <c r="BO901" s="149" t="e">
        <f t="shared" si="512"/>
        <v>#DIV/0!</v>
      </c>
      <c r="BP901" s="149" t="e">
        <f t="shared" si="513"/>
        <v>#DIV/0!</v>
      </c>
      <c r="BQ901" s="149" t="e">
        <f t="shared" si="514"/>
        <v>#DIV/0!</v>
      </c>
      <c r="BR901" s="149" t="e">
        <f t="shared" si="515"/>
        <v>#DIV/0!</v>
      </c>
      <c r="BS901" s="148">
        <f t="shared" si="516"/>
        <v>0</v>
      </c>
      <c r="BT901" s="150"/>
      <c r="BU901" s="150" t="e">
        <f>VLOOKUP(I901,Lists!$D$2:$D$19,1,FALSE)</f>
        <v>#N/A</v>
      </c>
      <c r="BV901" s="150" t="e">
        <f>VLOOKUP($I901,Blends!$B$2:$B$115,1,FALSE)</f>
        <v>#N/A</v>
      </c>
      <c r="BW901" s="150"/>
      <c r="BX901" s="151">
        <f>ROUND(IF($I901="Other HFC Blend",(AA901*$L901*SUMIF(Lists!$E$2:$E$133,'Quarterly Information'!$K901,Exchange_Value)+AA901*$N901*SUMIF(Lists!$E$2:$E$133,'Quarterly Information'!$M901,Exchange_Value)+AA901*$P901*SUMIF(Lists!$E$2:$E$133,'Quarterly Information'!$O901,Exchange_Value)+AA901*$R901*SUMIF(Lists!$E$2:$E$133,'Quarterly Information'!$Q901,Exchange_Value)+AA901*$T901*SUMIF(Lists!$E$2:$E$133,'Quarterly Information'!$S901,Exchange_Value))/1000,AA901*SUMIF(Lists!$E$2:$E$133,$I901,Exchange_Value)/1000),1)</f>
        <v>0</v>
      </c>
      <c r="BY901" s="151">
        <f>ROUND(IF($I901="Other HFC Blend",(AB901*$L901*SUMIF(Lists!$E$2:$E$133,'Quarterly Information'!$K901,Exchange_Value)+AB901*$N901*SUMIF(Lists!$E$2:$E$133,'Quarterly Information'!$M901,Exchange_Value)+AB901*$P901*SUMIF(Lists!$E$2:$E$133,'Quarterly Information'!$O901,Exchange_Value)+AB901*$R901*SUMIF(Lists!$E$2:$E$133,'Quarterly Information'!$Q901,Exchange_Value)+AB901*$T901*SUMIF(Lists!$E$2:$E$133,'Quarterly Information'!$S901,Exchange_Value))/1000,AB901*SUMIF(Lists!$E$2:$E$133,$I901,Exchange_Value)/1000),1)</f>
        <v>0</v>
      </c>
      <c r="BZ901" s="151">
        <f>ROUND(IF($I901="Other HFC Blend",(AC901*$L901*SUMIF(Lists!$E$2:$E$133,'Quarterly Information'!$K901,Exchange_Value)+AC901*$N901*SUMIF(Lists!$E$2:$E$133,'Quarterly Information'!$M901,Exchange_Value)+AC901*$P901*SUMIF(Lists!$E$2:$E$133,'Quarterly Information'!$O901,Exchange_Value)+AC901*$R901*SUMIF(Lists!$E$2:$E$133,'Quarterly Information'!$Q901,Exchange_Value)+AC901*$T901*SUMIF(Lists!$E$2:$E$133,'Quarterly Information'!$S901,Exchange_Value))/1000,AC901*SUMIF(Lists!$E$2:$E$133,$I901,Exchange_Value)/1000),1)</f>
        <v>0</v>
      </c>
      <c r="CA901" s="151">
        <f>ROUND(IF($I901="Other HFC Blend",(AD901*$L901*SUMIF(Lists!$E$2:$E$133,'Quarterly Information'!$K901,Exchange_Value)+AD901*$N901*SUMIF(Lists!$E$2:$E$133,'Quarterly Information'!$M901,Exchange_Value)+AD901*$P901*SUMIF(Lists!$E$2:$E$133,'Quarterly Information'!$O901,Exchange_Value)+AD901*$R901*SUMIF(Lists!$E$2:$E$133,'Quarterly Information'!$Q901,Exchange_Value)+AD901*$T901*SUMIF(Lists!$E$2:$E$133,'Quarterly Information'!$S901,Exchange_Value))/1000,AD901*SUMIF(Lists!$E$2:$E$133,$I901,Exchange_Value)/1000),1)</f>
        <v>0</v>
      </c>
      <c r="CB901" s="151">
        <f>ROUND(IF($I901="Other HFC Blend",(AE901*$L901*SUMIF(Lists!$E$2:$E$133,'Quarterly Information'!$K901,Exchange_Value)+AE901*$N901*SUMIF(Lists!$E$2:$E$133,'Quarterly Information'!$M901,Exchange_Value)+AE901*$P901*SUMIF(Lists!$E$2:$E$133,'Quarterly Information'!$O901,Exchange_Value)+AE901*$R901*SUMIF(Lists!$E$2:$E$133,'Quarterly Information'!$Q901,Exchange_Value)+AE901*$T901*SUMIF(Lists!$E$2:$E$133,'Quarterly Information'!$S901,Exchange_Value))/1000,AE901*SUMIF(Lists!$E$2:$E$133,$I901,Exchange_Value)/1000),1)</f>
        <v>0</v>
      </c>
      <c r="CC901" s="151">
        <f>ROUND(IF($I901="Other HFC Blend",(AF901*$L901*SUMIF(Lists!$E$2:$E$133,'Quarterly Information'!$K901,Exchange_Value)+AF901*$N901*SUMIF(Lists!$E$2:$E$133,'Quarterly Information'!$M901,Exchange_Value)+AF901*$P901*SUMIF(Lists!$E$2:$E$133,'Quarterly Information'!$O901,Exchange_Value)+AF901*$R901*SUMIF(Lists!$E$2:$E$133,'Quarterly Information'!$Q901,Exchange_Value)+AF901*$T901*SUMIF(Lists!$E$2:$E$133,'Quarterly Information'!$S901,Exchange_Value))/1000,AF901*SUMIF(Lists!$E$2:$E$133,$I901,Exchange_Value)/1000),1)</f>
        <v>0</v>
      </c>
    </row>
    <row r="902" spans="1:81" ht="14.1">
      <c r="A902" s="18">
        <v>860</v>
      </c>
      <c r="B902" s="46" t="str">
        <f t="shared" si="517"/>
        <v/>
      </c>
      <c r="C902" s="72"/>
      <c r="D902" s="47"/>
      <c r="E902" s="81"/>
      <c r="F902" s="48"/>
      <c r="G902" s="49"/>
      <c r="H902" s="50"/>
      <c r="I902" s="48"/>
      <c r="J902" s="104"/>
      <c r="K902" s="109"/>
      <c r="L902" s="51"/>
      <c r="M902" s="48"/>
      <c r="N902" s="51"/>
      <c r="O902" s="48"/>
      <c r="P902" s="51"/>
      <c r="Q902" s="69"/>
      <c r="R902" s="51"/>
      <c r="S902" s="69"/>
      <c r="T902" s="110"/>
      <c r="U902" s="107"/>
      <c r="V902" s="48"/>
      <c r="W902" s="52"/>
      <c r="X902" s="48"/>
      <c r="Y902" s="116"/>
      <c r="Z902" s="133"/>
      <c r="AA902" s="131"/>
      <c r="AB902" s="76"/>
      <c r="AC902" s="76"/>
      <c r="AD902" s="76"/>
      <c r="AE902" s="76"/>
      <c r="AF902" s="76"/>
      <c r="AG902" s="145"/>
      <c r="AH902"/>
      <c r="AI902" s="148">
        <f t="shared" si="481"/>
        <v>0</v>
      </c>
      <c r="AJ902" s="148">
        <f t="shared" si="482"/>
        <v>0</v>
      </c>
      <c r="AK902" s="148">
        <f t="shared" si="483"/>
        <v>0</v>
      </c>
      <c r="AL902" s="148">
        <f t="shared" si="484"/>
        <v>0</v>
      </c>
      <c r="AM902" s="148">
        <f t="shared" si="485"/>
        <v>0</v>
      </c>
      <c r="AN902" s="148">
        <f t="shared" si="486"/>
        <v>0</v>
      </c>
      <c r="AO902" s="150"/>
      <c r="AP902" s="149" t="e">
        <f t="shared" si="487"/>
        <v>#DIV/0!</v>
      </c>
      <c r="AQ902" s="149" t="e">
        <f t="shared" si="488"/>
        <v>#DIV/0!</v>
      </c>
      <c r="AR902" s="149" t="e">
        <f t="shared" si="489"/>
        <v>#DIV/0!</v>
      </c>
      <c r="AS902" s="149" t="e">
        <f t="shared" si="490"/>
        <v>#DIV/0!</v>
      </c>
      <c r="AT902" s="149" t="e">
        <f t="shared" si="491"/>
        <v>#DIV/0!</v>
      </c>
      <c r="AU902" s="148">
        <f t="shared" si="492"/>
        <v>0</v>
      </c>
      <c r="AV902" s="149" t="e">
        <f t="shared" si="493"/>
        <v>#DIV/0!</v>
      </c>
      <c r="AW902" s="149" t="e">
        <f t="shared" si="494"/>
        <v>#DIV/0!</v>
      </c>
      <c r="AX902" s="149" t="e">
        <f t="shared" si="495"/>
        <v>#DIV/0!</v>
      </c>
      <c r="AY902" s="149" t="e">
        <f t="shared" si="496"/>
        <v>#DIV/0!</v>
      </c>
      <c r="AZ902" s="149" t="e">
        <f t="shared" si="497"/>
        <v>#DIV/0!</v>
      </c>
      <c r="BA902" s="148">
        <f t="shared" si="498"/>
        <v>0</v>
      </c>
      <c r="BB902" s="149" t="e">
        <f t="shared" si="499"/>
        <v>#DIV/0!</v>
      </c>
      <c r="BC902" s="149" t="e">
        <f t="shared" si="500"/>
        <v>#DIV/0!</v>
      </c>
      <c r="BD902" s="149" t="e">
        <f t="shared" si="501"/>
        <v>#DIV/0!</v>
      </c>
      <c r="BE902" s="149" t="e">
        <f t="shared" si="502"/>
        <v>#DIV/0!</v>
      </c>
      <c r="BF902" s="149" t="e">
        <f t="shared" si="503"/>
        <v>#DIV/0!</v>
      </c>
      <c r="BG902" s="148">
        <f t="shared" si="504"/>
        <v>0</v>
      </c>
      <c r="BH902" s="149" t="e">
        <f t="shared" si="505"/>
        <v>#DIV/0!</v>
      </c>
      <c r="BI902" s="149" t="e">
        <f t="shared" si="506"/>
        <v>#DIV/0!</v>
      </c>
      <c r="BJ902" s="149" t="e">
        <f t="shared" si="507"/>
        <v>#DIV/0!</v>
      </c>
      <c r="BK902" s="149" t="e">
        <f t="shared" si="508"/>
        <v>#DIV/0!</v>
      </c>
      <c r="BL902" s="149" t="e">
        <f t="shared" si="509"/>
        <v>#DIV/0!</v>
      </c>
      <c r="BM902" s="148">
        <f t="shared" si="510"/>
        <v>0</v>
      </c>
      <c r="BN902" s="149" t="e">
        <f t="shared" si="511"/>
        <v>#DIV/0!</v>
      </c>
      <c r="BO902" s="149" t="e">
        <f t="shared" si="512"/>
        <v>#DIV/0!</v>
      </c>
      <c r="BP902" s="149" t="e">
        <f t="shared" si="513"/>
        <v>#DIV/0!</v>
      </c>
      <c r="BQ902" s="149" t="e">
        <f t="shared" si="514"/>
        <v>#DIV/0!</v>
      </c>
      <c r="BR902" s="149" t="e">
        <f t="shared" si="515"/>
        <v>#DIV/0!</v>
      </c>
      <c r="BS902" s="148">
        <f t="shared" si="516"/>
        <v>0</v>
      </c>
      <c r="BT902" s="150"/>
      <c r="BU902" s="150" t="e">
        <f>VLOOKUP(I902,Lists!$D$2:$D$19,1,FALSE)</f>
        <v>#N/A</v>
      </c>
      <c r="BV902" s="150" t="e">
        <f>VLOOKUP($I902,Blends!$B$2:$B$115,1,FALSE)</f>
        <v>#N/A</v>
      </c>
      <c r="BW902" s="150"/>
      <c r="BX902" s="151">
        <f>ROUND(IF($I902="Other HFC Blend",(AA902*$L902*SUMIF(Lists!$E$2:$E$133,'Quarterly Information'!$K902,Exchange_Value)+AA902*$N902*SUMIF(Lists!$E$2:$E$133,'Quarterly Information'!$M902,Exchange_Value)+AA902*$P902*SUMIF(Lists!$E$2:$E$133,'Quarterly Information'!$O902,Exchange_Value)+AA902*$R902*SUMIF(Lists!$E$2:$E$133,'Quarterly Information'!$Q902,Exchange_Value)+AA902*$T902*SUMIF(Lists!$E$2:$E$133,'Quarterly Information'!$S902,Exchange_Value))/1000,AA902*SUMIF(Lists!$E$2:$E$133,$I902,Exchange_Value)/1000),1)</f>
        <v>0</v>
      </c>
      <c r="BY902" s="151">
        <f>ROUND(IF($I902="Other HFC Blend",(AB902*$L902*SUMIF(Lists!$E$2:$E$133,'Quarterly Information'!$K902,Exchange_Value)+AB902*$N902*SUMIF(Lists!$E$2:$E$133,'Quarterly Information'!$M902,Exchange_Value)+AB902*$P902*SUMIF(Lists!$E$2:$E$133,'Quarterly Information'!$O902,Exchange_Value)+AB902*$R902*SUMIF(Lists!$E$2:$E$133,'Quarterly Information'!$Q902,Exchange_Value)+AB902*$T902*SUMIF(Lists!$E$2:$E$133,'Quarterly Information'!$S902,Exchange_Value))/1000,AB902*SUMIF(Lists!$E$2:$E$133,$I902,Exchange_Value)/1000),1)</f>
        <v>0</v>
      </c>
      <c r="BZ902" s="151">
        <f>ROUND(IF($I902="Other HFC Blend",(AC902*$L902*SUMIF(Lists!$E$2:$E$133,'Quarterly Information'!$K902,Exchange_Value)+AC902*$N902*SUMIF(Lists!$E$2:$E$133,'Quarterly Information'!$M902,Exchange_Value)+AC902*$P902*SUMIF(Lists!$E$2:$E$133,'Quarterly Information'!$O902,Exchange_Value)+AC902*$R902*SUMIF(Lists!$E$2:$E$133,'Quarterly Information'!$Q902,Exchange_Value)+AC902*$T902*SUMIF(Lists!$E$2:$E$133,'Quarterly Information'!$S902,Exchange_Value))/1000,AC902*SUMIF(Lists!$E$2:$E$133,$I902,Exchange_Value)/1000),1)</f>
        <v>0</v>
      </c>
      <c r="CA902" s="151">
        <f>ROUND(IF($I902="Other HFC Blend",(AD902*$L902*SUMIF(Lists!$E$2:$E$133,'Quarterly Information'!$K902,Exchange_Value)+AD902*$N902*SUMIF(Lists!$E$2:$E$133,'Quarterly Information'!$M902,Exchange_Value)+AD902*$P902*SUMIF(Lists!$E$2:$E$133,'Quarterly Information'!$O902,Exchange_Value)+AD902*$R902*SUMIF(Lists!$E$2:$E$133,'Quarterly Information'!$Q902,Exchange_Value)+AD902*$T902*SUMIF(Lists!$E$2:$E$133,'Quarterly Information'!$S902,Exchange_Value))/1000,AD902*SUMIF(Lists!$E$2:$E$133,$I902,Exchange_Value)/1000),1)</f>
        <v>0</v>
      </c>
      <c r="CB902" s="151">
        <f>ROUND(IF($I902="Other HFC Blend",(AE902*$L902*SUMIF(Lists!$E$2:$E$133,'Quarterly Information'!$K902,Exchange_Value)+AE902*$N902*SUMIF(Lists!$E$2:$E$133,'Quarterly Information'!$M902,Exchange_Value)+AE902*$P902*SUMIF(Lists!$E$2:$E$133,'Quarterly Information'!$O902,Exchange_Value)+AE902*$R902*SUMIF(Lists!$E$2:$E$133,'Quarterly Information'!$Q902,Exchange_Value)+AE902*$T902*SUMIF(Lists!$E$2:$E$133,'Quarterly Information'!$S902,Exchange_Value))/1000,AE902*SUMIF(Lists!$E$2:$E$133,$I902,Exchange_Value)/1000),1)</f>
        <v>0</v>
      </c>
      <c r="CC902" s="151">
        <f>ROUND(IF($I902="Other HFC Blend",(AF902*$L902*SUMIF(Lists!$E$2:$E$133,'Quarterly Information'!$K902,Exchange_Value)+AF902*$N902*SUMIF(Lists!$E$2:$E$133,'Quarterly Information'!$M902,Exchange_Value)+AF902*$P902*SUMIF(Lists!$E$2:$E$133,'Quarterly Information'!$O902,Exchange_Value)+AF902*$R902*SUMIF(Lists!$E$2:$E$133,'Quarterly Information'!$Q902,Exchange_Value)+AF902*$T902*SUMIF(Lists!$E$2:$E$133,'Quarterly Information'!$S902,Exchange_Value))/1000,AF902*SUMIF(Lists!$E$2:$E$133,$I902,Exchange_Value)/1000),1)</f>
        <v>0</v>
      </c>
    </row>
    <row r="903" spans="1:81" ht="14.1">
      <c r="A903" s="18">
        <v>861</v>
      </c>
      <c r="B903" s="46" t="str">
        <f t="shared" si="517"/>
        <v/>
      </c>
      <c r="C903" s="72"/>
      <c r="D903" s="47"/>
      <c r="E903" s="81"/>
      <c r="F903" s="48"/>
      <c r="G903" s="49"/>
      <c r="H903" s="50"/>
      <c r="I903" s="48"/>
      <c r="J903" s="104"/>
      <c r="K903" s="109"/>
      <c r="L903" s="51"/>
      <c r="M903" s="48"/>
      <c r="N903" s="51"/>
      <c r="O903" s="48"/>
      <c r="P903" s="51"/>
      <c r="Q903" s="69"/>
      <c r="R903" s="51"/>
      <c r="S903" s="69"/>
      <c r="T903" s="110"/>
      <c r="U903" s="107"/>
      <c r="V903" s="48"/>
      <c r="W903" s="52"/>
      <c r="X903" s="48"/>
      <c r="Y903" s="116"/>
      <c r="Z903" s="133"/>
      <c r="AA903" s="131"/>
      <c r="AB903" s="76"/>
      <c r="AC903" s="76"/>
      <c r="AD903" s="76"/>
      <c r="AE903" s="76"/>
      <c r="AF903" s="76"/>
      <c r="AG903" s="145"/>
      <c r="AH903"/>
      <c r="AI903" s="148">
        <f t="shared" si="481"/>
        <v>0</v>
      </c>
      <c r="AJ903" s="148">
        <f t="shared" si="482"/>
        <v>0</v>
      </c>
      <c r="AK903" s="148">
        <f t="shared" si="483"/>
        <v>0</v>
      </c>
      <c r="AL903" s="148">
        <f t="shared" si="484"/>
        <v>0</v>
      </c>
      <c r="AM903" s="148">
        <f t="shared" si="485"/>
        <v>0</v>
      </c>
      <c r="AN903" s="148">
        <f t="shared" si="486"/>
        <v>0</v>
      </c>
      <c r="AO903" s="150"/>
      <c r="AP903" s="149" t="e">
        <f t="shared" si="487"/>
        <v>#DIV/0!</v>
      </c>
      <c r="AQ903" s="149" t="e">
        <f t="shared" si="488"/>
        <v>#DIV/0!</v>
      </c>
      <c r="AR903" s="149" t="e">
        <f t="shared" si="489"/>
        <v>#DIV/0!</v>
      </c>
      <c r="AS903" s="149" t="e">
        <f t="shared" si="490"/>
        <v>#DIV/0!</v>
      </c>
      <c r="AT903" s="149" t="e">
        <f t="shared" si="491"/>
        <v>#DIV/0!</v>
      </c>
      <c r="AU903" s="148">
        <f t="shared" si="492"/>
        <v>0</v>
      </c>
      <c r="AV903" s="149" t="e">
        <f t="shared" si="493"/>
        <v>#DIV/0!</v>
      </c>
      <c r="AW903" s="149" t="e">
        <f t="shared" si="494"/>
        <v>#DIV/0!</v>
      </c>
      <c r="AX903" s="149" t="e">
        <f t="shared" si="495"/>
        <v>#DIV/0!</v>
      </c>
      <c r="AY903" s="149" t="e">
        <f t="shared" si="496"/>
        <v>#DIV/0!</v>
      </c>
      <c r="AZ903" s="149" t="e">
        <f t="shared" si="497"/>
        <v>#DIV/0!</v>
      </c>
      <c r="BA903" s="148">
        <f t="shared" si="498"/>
        <v>0</v>
      </c>
      <c r="BB903" s="149" t="e">
        <f t="shared" si="499"/>
        <v>#DIV/0!</v>
      </c>
      <c r="BC903" s="149" t="e">
        <f t="shared" si="500"/>
        <v>#DIV/0!</v>
      </c>
      <c r="BD903" s="149" t="e">
        <f t="shared" si="501"/>
        <v>#DIV/0!</v>
      </c>
      <c r="BE903" s="149" t="e">
        <f t="shared" si="502"/>
        <v>#DIV/0!</v>
      </c>
      <c r="BF903" s="149" t="e">
        <f t="shared" si="503"/>
        <v>#DIV/0!</v>
      </c>
      <c r="BG903" s="148">
        <f t="shared" si="504"/>
        <v>0</v>
      </c>
      <c r="BH903" s="149" t="e">
        <f t="shared" si="505"/>
        <v>#DIV/0!</v>
      </c>
      <c r="BI903" s="149" t="e">
        <f t="shared" si="506"/>
        <v>#DIV/0!</v>
      </c>
      <c r="BJ903" s="149" t="e">
        <f t="shared" si="507"/>
        <v>#DIV/0!</v>
      </c>
      <c r="BK903" s="149" t="e">
        <f t="shared" si="508"/>
        <v>#DIV/0!</v>
      </c>
      <c r="BL903" s="149" t="e">
        <f t="shared" si="509"/>
        <v>#DIV/0!</v>
      </c>
      <c r="BM903" s="148">
        <f t="shared" si="510"/>
        <v>0</v>
      </c>
      <c r="BN903" s="149" t="e">
        <f t="shared" si="511"/>
        <v>#DIV/0!</v>
      </c>
      <c r="BO903" s="149" t="e">
        <f t="shared" si="512"/>
        <v>#DIV/0!</v>
      </c>
      <c r="BP903" s="149" t="e">
        <f t="shared" si="513"/>
        <v>#DIV/0!</v>
      </c>
      <c r="BQ903" s="149" t="e">
        <f t="shared" si="514"/>
        <v>#DIV/0!</v>
      </c>
      <c r="BR903" s="149" t="e">
        <f t="shared" si="515"/>
        <v>#DIV/0!</v>
      </c>
      <c r="BS903" s="148">
        <f t="shared" si="516"/>
        <v>0</v>
      </c>
      <c r="BT903" s="150"/>
      <c r="BU903" s="150" t="e">
        <f>VLOOKUP(I903,Lists!$D$2:$D$19,1,FALSE)</f>
        <v>#N/A</v>
      </c>
      <c r="BV903" s="150" t="e">
        <f>VLOOKUP($I903,Blends!$B$2:$B$115,1,FALSE)</f>
        <v>#N/A</v>
      </c>
      <c r="BW903" s="150"/>
      <c r="BX903" s="151">
        <f>ROUND(IF($I903="Other HFC Blend",(AA903*$L903*SUMIF(Lists!$E$2:$E$133,'Quarterly Information'!$K903,Exchange_Value)+AA903*$N903*SUMIF(Lists!$E$2:$E$133,'Quarterly Information'!$M903,Exchange_Value)+AA903*$P903*SUMIF(Lists!$E$2:$E$133,'Quarterly Information'!$O903,Exchange_Value)+AA903*$R903*SUMIF(Lists!$E$2:$E$133,'Quarterly Information'!$Q903,Exchange_Value)+AA903*$T903*SUMIF(Lists!$E$2:$E$133,'Quarterly Information'!$S903,Exchange_Value))/1000,AA903*SUMIF(Lists!$E$2:$E$133,$I903,Exchange_Value)/1000),1)</f>
        <v>0</v>
      </c>
      <c r="BY903" s="151">
        <f>ROUND(IF($I903="Other HFC Blend",(AB903*$L903*SUMIF(Lists!$E$2:$E$133,'Quarterly Information'!$K903,Exchange_Value)+AB903*$N903*SUMIF(Lists!$E$2:$E$133,'Quarterly Information'!$M903,Exchange_Value)+AB903*$P903*SUMIF(Lists!$E$2:$E$133,'Quarterly Information'!$O903,Exchange_Value)+AB903*$R903*SUMIF(Lists!$E$2:$E$133,'Quarterly Information'!$Q903,Exchange_Value)+AB903*$T903*SUMIF(Lists!$E$2:$E$133,'Quarterly Information'!$S903,Exchange_Value))/1000,AB903*SUMIF(Lists!$E$2:$E$133,$I903,Exchange_Value)/1000),1)</f>
        <v>0</v>
      </c>
      <c r="BZ903" s="151">
        <f>ROUND(IF($I903="Other HFC Blend",(AC903*$L903*SUMIF(Lists!$E$2:$E$133,'Quarterly Information'!$K903,Exchange_Value)+AC903*$N903*SUMIF(Lists!$E$2:$E$133,'Quarterly Information'!$M903,Exchange_Value)+AC903*$P903*SUMIF(Lists!$E$2:$E$133,'Quarterly Information'!$O903,Exchange_Value)+AC903*$R903*SUMIF(Lists!$E$2:$E$133,'Quarterly Information'!$Q903,Exchange_Value)+AC903*$T903*SUMIF(Lists!$E$2:$E$133,'Quarterly Information'!$S903,Exchange_Value))/1000,AC903*SUMIF(Lists!$E$2:$E$133,$I903,Exchange_Value)/1000),1)</f>
        <v>0</v>
      </c>
      <c r="CA903" s="151">
        <f>ROUND(IF($I903="Other HFC Blend",(AD903*$L903*SUMIF(Lists!$E$2:$E$133,'Quarterly Information'!$K903,Exchange_Value)+AD903*$N903*SUMIF(Lists!$E$2:$E$133,'Quarterly Information'!$M903,Exchange_Value)+AD903*$P903*SUMIF(Lists!$E$2:$E$133,'Quarterly Information'!$O903,Exchange_Value)+AD903*$R903*SUMIF(Lists!$E$2:$E$133,'Quarterly Information'!$Q903,Exchange_Value)+AD903*$T903*SUMIF(Lists!$E$2:$E$133,'Quarterly Information'!$S903,Exchange_Value))/1000,AD903*SUMIF(Lists!$E$2:$E$133,$I903,Exchange_Value)/1000),1)</f>
        <v>0</v>
      </c>
      <c r="CB903" s="151">
        <f>ROUND(IF($I903="Other HFC Blend",(AE903*$L903*SUMIF(Lists!$E$2:$E$133,'Quarterly Information'!$K903,Exchange_Value)+AE903*$N903*SUMIF(Lists!$E$2:$E$133,'Quarterly Information'!$M903,Exchange_Value)+AE903*$P903*SUMIF(Lists!$E$2:$E$133,'Quarterly Information'!$O903,Exchange_Value)+AE903*$R903*SUMIF(Lists!$E$2:$E$133,'Quarterly Information'!$Q903,Exchange_Value)+AE903*$T903*SUMIF(Lists!$E$2:$E$133,'Quarterly Information'!$S903,Exchange_Value))/1000,AE903*SUMIF(Lists!$E$2:$E$133,$I903,Exchange_Value)/1000),1)</f>
        <v>0</v>
      </c>
      <c r="CC903" s="151">
        <f>ROUND(IF($I903="Other HFC Blend",(AF903*$L903*SUMIF(Lists!$E$2:$E$133,'Quarterly Information'!$K903,Exchange_Value)+AF903*$N903*SUMIF(Lists!$E$2:$E$133,'Quarterly Information'!$M903,Exchange_Value)+AF903*$P903*SUMIF(Lists!$E$2:$E$133,'Quarterly Information'!$O903,Exchange_Value)+AF903*$R903*SUMIF(Lists!$E$2:$E$133,'Quarterly Information'!$Q903,Exchange_Value)+AF903*$T903*SUMIF(Lists!$E$2:$E$133,'Quarterly Information'!$S903,Exchange_Value))/1000,AF903*SUMIF(Lists!$E$2:$E$133,$I903,Exchange_Value)/1000),1)</f>
        <v>0</v>
      </c>
    </row>
    <row r="904" spans="1:81" ht="14.1">
      <c r="A904" s="18">
        <v>862</v>
      </c>
      <c r="B904" s="46" t="str">
        <f t="shared" si="517"/>
        <v/>
      </c>
      <c r="C904" s="72"/>
      <c r="D904" s="47"/>
      <c r="E904" s="81"/>
      <c r="F904" s="48"/>
      <c r="G904" s="49"/>
      <c r="H904" s="50"/>
      <c r="I904" s="48"/>
      <c r="J904" s="104"/>
      <c r="K904" s="109"/>
      <c r="L904" s="51"/>
      <c r="M904" s="48"/>
      <c r="N904" s="51"/>
      <c r="O904" s="48"/>
      <c r="P904" s="51"/>
      <c r="Q904" s="69"/>
      <c r="R904" s="51"/>
      <c r="S904" s="69"/>
      <c r="T904" s="110"/>
      <c r="U904" s="107"/>
      <c r="V904" s="48"/>
      <c r="W904" s="52"/>
      <c r="X904" s="48"/>
      <c r="Y904" s="116"/>
      <c r="Z904" s="133"/>
      <c r="AA904" s="131"/>
      <c r="AB904" s="76"/>
      <c r="AC904" s="76"/>
      <c r="AD904" s="76"/>
      <c r="AE904" s="76"/>
      <c r="AF904" s="76"/>
      <c r="AG904" s="145"/>
      <c r="AH904"/>
      <c r="AI904" s="148">
        <f t="shared" si="481"/>
        <v>0</v>
      </c>
      <c r="AJ904" s="148">
        <f t="shared" si="482"/>
        <v>0</v>
      </c>
      <c r="AK904" s="148">
        <f t="shared" si="483"/>
        <v>0</v>
      </c>
      <c r="AL904" s="148">
        <f t="shared" si="484"/>
        <v>0</v>
      </c>
      <c r="AM904" s="148">
        <f t="shared" si="485"/>
        <v>0</v>
      </c>
      <c r="AN904" s="148">
        <f t="shared" si="486"/>
        <v>0</v>
      </c>
      <c r="AO904" s="150"/>
      <c r="AP904" s="149" t="e">
        <f t="shared" si="487"/>
        <v>#DIV/0!</v>
      </c>
      <c r="AQ904" s="149" t="e">
        <f t="shared" si="488"/>
        <v>#DIV/0!</v>
      </c>
      <c r="AR904" s="149" t="e">
        <f t="shared" si="489"/>
        <v>#DIV/0!</v>
      </c>
      <c r="AS904" s="149" t="e">
        <f t="shared" si="490"/>
        <v>#DIV/0!</v>
      </c>
      <c r="AT904" s="149" t="e">
        <f t="shared" si="491"/>
        <v>#DIV/0!</v>
      </c>
      <c r="AU904" s="148">
        <f t="shared" si="492"/>
        <v>0</v>
      </c>
      <c r="AV904" s="149" t="e">
        <f t="shared" si="493"/>
        <v>#DIV/0!</v>
      </c>
      <c r="AW904" s="149" t="e">
        <f t="shared" si="494"/>
        <v>#DIV/0!</v>
      </c>
      <c r="AX904" s="149" t="e">
        <f t="shared" si="495"/>
        <v>#DIV/0!</v>
      </c>
      <c r="AY904" s="149" t="e">
        <f t="shared" si="496"/>
        <v>#DIV/0!</v>
      </c>
      <c r="AZ904" s="149" t="e">
        <f t="shared" si="497"/>
        <v>#DIV/0!</v>
      </c>
      <c r="BA904" s="148">
        <f t="shared" si="498"/>
        <v>0</v>
      </c>
      <c r="BB904" s="149" t="e">
        <f t="shared" si="499"/>
        <v>#DIV/0!</v>
      </c>
      <c r="BC904" s="149" t="e">
        <f t="shared" si="500"/>
        <v>#DIV/0!</v>
      </c>
      <c r="BD904" s="149" t="e">
        <f t="shared" si="501"/>
        <v>#DIV/0!</v>
      </c>
      <c r="BE904" s="149" t="e">
        <f t="shared" si="502"/>
        <v>#DIV/0!</v>
      </c>
      <c r="BF904" s="149" t="e">
        <f t="shared" si="503"/>
        <v>#DIV/0!</v>
      </c>
      <c r="BG904" s="148">
        <f t="shared" si="504"/>
        <v>0</v>
      </c>
      <c r="BH904" s="149" t="e">
        <f t="shared" si="505"/>
        <v>#DIV/0!</v>
      </c>
      <c r="BI904" s="149" t="e">
        <f t="shared" si="506"/>
        <v>#DIV/0!</v>
      </c>
      <c r="BJ904" s="149" t="e">
        <f t="shared" si="507"/>
        <v>#DIV/0!</v>
      </c>
      <c r="BK904" s="149" t="e">
        <f t="shared" si="508"/>
        <v>#DIV/0!</v>
      </c>
      <c r="BL904" s="149" t="e">
        <f t="shared" si="509"/>
        <v>#DIV/0!</v>
      </c>
      <c r="BM904" s="148">
        <f t="shared" si="510"/>
        <v>0</v>
      </c>
      <c r="BN904" s="149" t="e">
        <f t="shared" si="511"/>
        <v>#DIV/0!</v>
      </c>
      <c r="BO904" s="149" t="e">
        <f t="shared" si="512"/>
        <v>#DIV/0!</v>
      </c>
      <c r="BP904" s="149" t="e">
        <f t="shared" si="513"/>
        <v>#DIV/0!</v>
      </c>
      <c r="BQ904" s="149" t="e">
        <f t="shared" si="514"/>
        <v>#DIV/0!</v>
      </c>
      <c r="BR904" s="149" t="e">
        <f t="shared" si="515"/>
        <v>#DIV/0!</v>
      </c>
      <c r="BS904" s="148">
        <f t="shared" si="516"/>
        <v>0</v>
      </c>
      <c r="BT904" s="150"/>
      <c r="BU904" s="150" t="e">
        <f>VLOOKUP(I904,Lists!$D$2:$D$19,1,FALSE)</f>
        <v>#N/A</v>
      </c>
      <c r="BV904" s="150" t="e">
        <f>VLOOKUP($I904,Blends!$B$2:$B$115,1,FALSE)</f>
        <v>#N/A</v>
      </c>
      <c r="BW904" s="150"/>
      <c r="BX904" s="151">
        <f>ROUND(IF($I904="Other HFC Blend",(AA904*$L904*SUMIF(Lists!$E$2:$E$133,'Quarterly Information'!$K904,Exchange_Value)+AA904*$N904*SUMIF(Lists!$E$2:$E$133,'Quarterly Information'!$M904,Exchange_Value)+AA904*$P904*SUMIF(Lists!$E$2:$E$133,'Quarterly Information'!$O904,Exchange_Value)+AA904*$R904*SUMIF(Lists!$E$2:$E$133,'Quarterly Information'!$Q904,Exchange_Value)+AA904*$T904*SUMIF(Lists!$E$2:$E$133,'Quarterly Information'!$S904,Exchange_Value))/1000,AA904*SUMIF(Lists!$E$2:$E$133,$I904,Exchange_Value)/1000),1)</f>
        <v>0</v>
      </c>
      <c r="BY904" s="151">
        <f>ROUND(IF($I904="Other HFC Blend",(AB904*$L904*SUMIF(Lists!$E$2:$E$133,'Quarterly Information'!$K904,Exchange_Value)+AB904*$N904*SUMIF(Lists!$E$2:$E$133,'Quarterly Information'!$M904,Exchange_Value)+AB904*$P904*SUMIF(Lists!$E$2:$E$133,'Quarterly Information'!$O904,Exchange_Value)+AB904*$R904*SUMIF(Lists!$E$2:$E$133,'Quarterly Information'!$Q904,Exchange_Value)+AB904*$T904*SUMIF(Lists!$E$2:$E$133,'Quarterly Information'!$S904,Exchange_Value))/1000,AB904*SUMIF(Lists!$E$2:$E$133,$I904,Exchange_Value)/1000),1)</f>
        <v>0</v>
      </c>
      <c r="BZ904" s="151">
        <f>ROUND(IF($I904="Other HFC Blend",(AC904*$L904*SUMIF(Lists!$E$2:$E$133,'Quarterly Information'!$K904,Exchange_Value)+AC904*$N904*SUMIF(Lists!$E$2:$E$133,'Quarterly Information'!$M904,Exchange_Value)+AC904*$P904*SUMIF(Lists!$E$2:$E$133,'Quarterly Information'!$O904,Exchange_Value)+AC904*$R904*SUMIF(Lists!$E$2:$E$133,'Quarterly Information'!$Q904,Exchange_Value)+AC904*$T904*SUMIF(Lists!$E$2:$E$133,'Quarterly Information'!$S904,Exchange_Value))/1000,AC904*SUMIF(Lists!$E$2:$E$133,$I904,Exchange_Value)/1000),1)</f>
        <v>0</v>
      </c>
      <c r="CA904" s="151">
        <f>ROUND(IF($I904="Other HFC Blend",(AD904*$L904*SUMIF(Lists!$E$2:$E$133,'Quarterly Information'!$K904,Exchange_Value)+AD904*$N904*SUMIF(Lists!$E$2:$E$133,'Quarterly Information'!$M904,Exchange_Value)+AD904*$P904*SUMIF(Lists!$E$2:$E$133,'Quarterly Information'!$O904,Exchange_Value)+AD904*$R904*SUMIF(Lists!$E$2:$E$133,'Quarterly Information'!$Q904,Exchange_Value)+AD904*$T904*SUMIF(Lists!$E$2:$E$133,'Quarterly Information'!$S904,Exchange_Value))/1000,AD904*SUMIF(Lists!$E$2:$E$133,$I904,Exchange_Value)/1000),1)</f>
        <v>0</v>
      </c>
      <c r="CB904" s="151">
        <f>ROUND(IF($I904="Other HFC Blend",(AE904*$L904*SUMIF(Lists!$E$2:$E$133,'Quarterly Information'!$K904,Exchange_Value)+AE904*$N904*SUMIF(Lists!$E$2:$E$133,'Quarterly Information'!$M904,Exchange_Value)+AE904*$P904*SUMIF(Lists!$E$2:$E$133,'Quarterly Information'!$O904,Exchange_Value)+AE904*$R904*SUMIF(Lists!$E$2:$E$133,'Quarterly Information'!$Q904,Exchange_Value)+AE904*$T904*SUMIF(Lists!$E$2:$E$133,'Quarterly Information'!$S904,Exchange_Value))/1000,AE904*SUMIF(Lists!$E$2:$E$133,$I904,Exchange_Value)/1000),1)</f>
        <v>0</v>
      </c>
      <c r="CC904" s="151">
        <f>ROUND(IF($I904="Other HFC Blend",(AF904*$L904*SUMIF(Lists!$E$2:$E$133,'Quarterly Information'!$K904,Exchange_Value)+AF904*$N904*SUMIF(Lists!$E$2:$E$133,'Quarterly Information'!$M904,Exchange_Value)+AF904*$P904*SUMIF(Lists!$E$2:$E$133,'Quarterly Information'!$O904,Exchange_Value)+AF904*$R904*SUMIF(Lists!$E$2:$E$133,'Quarterly Information'!$Q904,Exchange_Value)+AF904*$T904*SUMIF(Lists!$E$2:$E$133,'Quarterly Information'!$S904,Exchange_Value))/1000,AF904*SUMIF(Lists!$E$2:$E$133,$I904,Exchange_Value)/1000),1)</f>
        <v>0</v>
      </c>
    </row>
    <row r="905" spans="1:81" ht="14.1">
      <c r="A905" s="18">
        <v>863</v>
      </c>
      <c r="B905" s="46" t="str">
        <f t="shared" si="517"/>
        <v/>
      </c>
      <c r="C905" s="72"/>
      <c r="D905" s="47"/>
      <c r="E905" s="81"/>
      <c r="F905" s="48"/>
      <c r="G905" s="49"/>
      <c r="H905" s="50"/>
      <c r="I905" s="48"/>
      <c r="J905" s="104"/>
      <c r="K905" s="109"/>
      <c r="L905" s="51"/>
      <c r="M905" s="48"/>
      <c r="N905" s="51"/>
      <c r="O905" s="48"/>
      <c r="P905" s="51"/>
      <c r="Q905" s="69"/>
      <c r="R905" s="51"/>
      <c r="S905" s="69"/>
      <c r="T905" s="110"/>
      <c r="U905" s="107"/>
      <c r="V905" s="48"/>
      <c r="W905" s="52"/>
      <c r="X905" s="48"/>
      <c r="Y905" s="116"/>
      <c r="Z905" s="133"/>
      <c r="AA905" s="131"/>
      <c r="AB905" s="76"/>
      <c r="AC905" s="76"/>
      <c r="AD905" s="76"/>
      <c r="AE905" s="76"/>
      <c r="AF905" s="76"/>
      <c r="AG905" s="145"/>
      <c r="AH905"/>
      <c r="AI905" s="148">
        <f t="shared" si="481"/>
        <v>0</v>
      </c>
      <c r="AJ905" s="148">
        <f t="shared" si="482"/>
        <v>0</v>
      </c>
      <c r="AK905" s="148">
        <f t="shared" si="483"/>
        <v>0</v>
      </c>
      <c r="AL905" s="148">
        <f t="shared" si="484"/>
        <v>0</v>
      </c>
      <c r="AM905" s="148">
        <f t="shared" si="485"/>
        <v>0</v>
      </c>
      <c r="AN905" s="148">
        <f t="shared" si="486"/>
        <v>0</v>
      </c>
      <c r="AO905" s="150"/>
      <c r="AP905" s="149" t="e">
        <f t="shared" si="487"/>
        <v>#DIV/0!</v>
      </c>
      <c r="AQ905" s="149" t="e">
        <f t="shared" si="488"/>
        <v>#DIV/0!</v>
      </c>
      <c r="AR905" s="149" t="e">
        <f t="shared" si="489"/>
        <v>#DIV/0!</v>
      </c>
      <c r="AS905" s="149" t="e">
        <f t="shared" si="490"/>
        <v>#DIV/0!</v>
      </c>
      <c r="AT905" s="149" t="e">
        <f t="shared" si="491"/>
        <v>#DIV/0!</v>
      </c>
      <c r="AU905" s="148">
        <f t="shared" si="492"/>
        <v>0</v>
      </c>
      <c r="AV905" s="149" t="e">
        <f t="shared" si="493"/>
        <v>#DIV/0!</v>
      </c>
      <c r="AW905" s="149" t="e">
        <f t="shared" si="494"/>
        <v>#DIV/0!</v>
      </c>
      <c r="AX905" s="149" t="e">
        <f t="shared" si="495"/>
        <v>#DIV/0!</v>
      </c>
      <c r="AY905" s="149" t="e">
        <f t="shared" si="496"/>
        <v>#DIV/0!</v>
      </c>
      <c r="AZ905" s="149" t="e">
        <f t="shared" si="497"/>
        <v>#DIV/0!</v>
      </c>
      <c r="BA905" s="148">
        <f t="shared" si="498"/>
        <v>0</v>
      </c>
      <c r="BB905" s="149" t="e">
        <f t="shared" si="499"/>
        <v>#DIV/0!</v>
      </c>
      <c r="BC905" s="149" t="e">
        <f t="shared" si="500"/>
        <v>#DIV/0!</v>
      </c>
      <c r="BD905" s="149" t="e">
        <f t="shared" si="501"/>
        <v>#DIV/0!</v>
      </c>
      <c r="BE905" s="149" t="e">
        <f t="shared" si="502"/>
        <v>#DIV/0!</v>
      </c>
      <c r="BF905" s="149" t="e">
        <f t="shared" si="503"/>
        <v>#DIV/0!</v>
      </c>
      <c r="BG905" s="148">
        <f t="shared" si="504"/>
        <v>0</v>
      </c>
      <c r="BH905" s="149" t="e">
        <f t="shared" si="505"/>
        <v>#DIV/0!</v>
      </c>
      <c r="BI905" s="149" t="e">
        <f t="shared" si="506"/>
        <v>#DIV/0!</v>
      </c>
      <c r="BJ905" s="149" t="e">
        <f t="shared" si="507"/>
        <v>#DIV/0!</v>
      </c>
      <c r="BK905" s="149" t="e">
        <f t="shared" si="508"/>
        <v>#DIV/0!</v>
      </c>
      <c r="BL905" s="149" t="e">
        <f t="shared" si="509"/>
        <v>#DIV/0!</v>
      </c>
      <c r="BM905" s="148">
        <f t="shared" si="510"/>
        <v>0</v>
      </c>
      <c r="BN905" s="149" t="e">
        <f t="shared" si="511"/>
        <v>#DIV/0!</v>
      </c>
      <c r="BO905" s="149" t="e">
        <f t="shared" si="512"/>
        <v>#DIV/0!</v>
      </c>
      <c r="BP905" s="149" t="e">
        <f t="shared" si="513"/>
        <v>#DIV/0!</v>
      </c>
      <c r="BQ905" s="149" t="e">
        <f t="shared" si="514"/>
        <v>#DIV/0!</v>
      </c>
      <c r="BR905" s="149" t="e">
        <f t="shared" si="515"/>
        <v>#DIV/0!</v>
      </c>
      <c r="BS905" s="148">
        <f t="shared" si="516"/>
        <v>0</v>
      </c>
      <c r="BT905" s="150"/>
      <c r="BU905" s="150" t="e">
        <f>VLOOKUP(I905,Lists!$D$2:$D$19,1,FALSE)</f>
        <v>#N/A</v>
      </c>
      <c r="BV905" s="150" t="e">
        <f>VLOOKUP($I905,Blends!$B$2:$B$115,1,FALSE)</f>
        <v>#N/A</v>
      </c>
      <c r="BW905" s="150"/>
      <c r="BX905" s="151">
        <f>ROUND(IF($I905="Other HFC Blend",(AA905*$L905*SUMIF(Lists!$E$2:$E$133,'Quarterly Information'!$K905,Exchange_Value)+AA905*$N905*SUMIF(Lists!$E$2:$E$133,'Quarterly Information'!$M905,Exchange_Value)+AA905*$P905*SUMIF(Lists!$E$2:$E$133,'Quarterly Information'!$O905,Exchange_Value)+AA905*$R905*SUMIF(Lists!$E$2:$E$133,'Quarterly Information'!$Q905,Exchange_Value)+AA905*$T905*SUMIF(Lists!$E$2:$E$133,'Quarterly Information'!$S905,Exchange_Value))/1000,AA905*SUMIF(Lists!$E$2:$E$133,$I905,Exchange_Value)/1000),1)</f>
        <v>0</v>
      </c>
      <c r="BY905" s="151">
        <f>ROUND(IF($I905="Other HFC Blend",(AB905*$L905*SUMIF(Lists!$E$2:$E$133,'Quarterly Information'!$K905,Exchange_Value)+AB905*$N905*SUMIF(Lists!$E$2:$E$133,'Quarterly Information'!$M905,Exchange_Value)+AB905*$P905*SUMIF(Lists!$E$2:$E$133,'Quarterly Information'!$O905,Exchange_Value)+AB905*$R905*SUMIF(Lists!$E$2:$E$133,'Quarterly Information'!$Q905,Exchange_Value)+AB905*$T905*SUMIF(Lists!$E$2:$E$133,'Quarterly Information'!$S905,Exchange_Value))/1000,AB905*SUMIF(Lists!$E$2:$E$133,$I905,Exchange_Value)/1000),1)</f>
        <v>0</v>
      </c>
      <c r="BZ905" s="151">
        <f>ROUND(IF($I905="Other HFC Blend",(AC905*$L905*SUMIF(Lists!$E$2:$E$133,'Quarterly Information'!$K905,Exchange_Value)+AC905*$N905*SUMIF(Lists!$E$2:$E$133,'Quarterly Information'!$M905,Exchange_Value)+AC905*$P905*SUMIF(Lists!$E$2:$E$133,'Quarterly Information'!$O905,Exchange_Value)+AC905*$R905*SUMIF(Lists!$E$2:$E$133,'Quarterly Information'!$Q905,Exchange_Value)+AC905*$T905*SUMIF(Lists!$E$2:$E$133,'Quarterly Information'!$S905,Exchange_Value))/1000,AC905*SUMIF(Lists!$E$2:$E$133,$I905,Exchange_Value)/1000),1)</f>
        <v>0</v>
      </c>
      <c r="CA905" s="151">
        <f>ROUND(IF($I905="Other HFC Blend",(AD905*$L905*SUMIF(Lists!$E$2:$E$133,'Quarterly Information'!$K905,Exchange_Value)+AD905*$N905*SUMIF(Lists!$E$2:$E$133,'Quarterly Information'!$M905,Exchange_Value)+AD905*$P905*SUMIF(Lists!$E$2:$E$133,'Quarterly Information'!$O905,Exchange_Value)+AD905*$R905*SUMIF(Lists!$E$2:$E$133,'Quarterly Information'!$Q905,Exchange_Value)+AD905*$T905*SUMIF(Lists!$E$2:$E$133,'Quarterly Information'!$S905,Exchange_Value))/1000,AD905*SUMIF(Lists!$E$2:$E$133,$I905,Exchange_Value)/1000),1)</f>
        <v>0</v>
      </c>
      <c r="CB905" s="151">
        <f>ROUND(IF($I905="Other HFC Blend",(AE905*$L905*SUMIF(Lists!$E$2:$E$133,'Quarterly Information'!$K905,Exchange_Value)+AE905*$N905*SUMIF(Lists!$E$2:$E$133,'Quarterly Information'!$M905,Exchange_Value)+AE905*$P905*SUMIF(Lists!$E$2:$E$133,'Quarterly Information'!$O905,Exchange_Value)+AE905*$R905*SUMIF(Lists!$E$2:$E$133,'Quarterly Information'!$Q905,Exchange_Value)+AE905*$T905*SUMIF(Lists!$E$2:$E$133,'Quarterly Information'!$S905,Exchange_Value))/1000,AE905*SUMIF(Lists!$E$2:$E$133,$I905,Exchange_Value)/1000),1)</f>
        <v>0</v>
      </c>
      <c r="CC905" s="151">
        <f>ROUND(IF($I905="Other HFC Blend",(AF905*$L905*SUMIF(Lists!$E$2:$E$133,'Quarterly Information'!$K905,Exchange_Value)+AF905*$N905*SUMIF(Lists!$E$2:$E$133,'Quarterly Information'!$M905,Exchange_Value)+AF905*$P905*SUMIF(Lists!$E$2:$E$133,'Quarterly Information'!$O905,Exchange_Value)+AF905*$R905*SUMIF(Lists!$E$2:$E$133,'Quarterly Information'!$Q905,Exchange_Value)+AF905*$T905*SUMIF(Lists!$E$2:$E$133,'Quarterly Information'!$S905,Exchange_Value))/1000,AF905*SUMIF(Lists!$E$2:$E$133,$I905,Exchange_Value)/1000),1)</f>
        <v>0</v>
      </c>
    </row>
    <row r="906" spans="1:81" ht="14.1">
      <c r="A906" s="18">
        <v>864</v>
      </c>
      <c r="B906" s="46" t="str">
        <f t="shared" si="517"/>
        <v/>
      </c>
      <c r="C906" s="72"/>
      <c r="D906" s="47"/>
      <c r="E906" s="81"/>
      <c r="F906" s="48"/>
      <c r="G906" s="49"/>
      <c r="H906" s="50"/>
      <c r="I906" s="48"/>
      <c r="J906" s="104"/>
      <c r="K906" s="109"/>
      <c r="L906" s="51"/>
      <c r="M906" s="48"/>
      <c r="N906" s="51"/>
      <c r="O906" s="48"/>
      <c r="P906" s="51"/>
      <c r="Q906" s="69"/>
      <c r="R906" s="51"/>
      <c r="S906" s="69"/>
      <c r="T906" s="110"/>
      <c r="U906" s="107"/>
      <c r="V906" s="48"/>
      <c r="W906" s="52"/>
      <c r="X906" s="48"/>
      <c r="Y906" s="116"/>
      <c r="Z906" s="133"/>
      <c r="AA906" s="131"/>
      <c r="AB906" s="76"/>
      <c r="AC906" s="76"/>
      <c r="AD906" s="76"/>
      <c r="AE906" s="76"/>
      <c r="AF906" s="76"/>
      <c r="AG906" s="145"/>
      <c r="AH906"/>
      <c r="AI906" s="148">
        <f t="shared" si="481"/>
        <v>0</v>
      </c>
      <c r="AJ906" s="148">
        <f t="shared" si="482"/>
        <v>0</v>
      </c>
      <c r="AK906" s="148">
        <f t="shared" si="483"/>
        <v>0</v>
      </c>
      <c r="AL906" s="148">
        <f t="shared" si="484"/>
        <v>0</v>
      </c>
      <c r="AM906" s="148">
        <f t="shared" si="485"/>
        <v>0</v>
      </c>
      <c r="AN906" s="148">
        <f t="shared" si="486"/>
        <v>0</v>
      </c>
      <c r="AO906" s="150"/>
      <c r="AP906" s="149" t="e">
        <f t="shared" si="487"/>
        <v>#DIV/0!</v>
      </c>
      <c r="AQ906" s="149" t="e">
        <f t="shared" si="488"/>
        <v>#DIV/0!</v>
      </c>
      <c r="AR906" s="149" t="e">
        <f t="shared" si="489"/>
        <v>#DIV/0!</v>
      </c>
      <c r="AS906" s="149" t="e">
        <f t="shared" si="490"/>
        <v>#DIV/0!</v>
      </c>
      <c r="AT906" s="149" t="e">
        <f t="shared" si="491"/>
        <v>#DIV/0!</v>
      </c>
      <c r="AU906" s="148">
        <f t="shared" si="492"/>
        <v>0</v>
      </c>
      <c r="AV906" s="149" t="e">
        <f t="shared" si="493"/>
        <v>#DIV/0!</v>
      </c>
      <c r="AW906" s="149" t="e">
        <f t="shared" si="494"/>
        <v>#DIV/0!</v>
      </c>
      <c r="AX906" s="149" t="e">
        <f t="shared" si="495"/>
        <v>#DIV/0!</v>
      </c>
      <c r="AY906" s="149" t="e">
        <f t="shared" si="496"/>
        <v>#DIV/0!</v>
      </c>
      <c r="AZ906" s="149" t="e">
        <f t="shared" si="497"/>
        <v>#DIV/0!</v>
      </c>
      <c r="BA906" s="148">
        <f t="shared" si="498"/>
        <v>0</v>
      </c>
      <c r="BB906" s="149" t="e">
        <f t="shared" si="499"/>
        <v>#DIV/0!</v>
      </c>
      <c r="BC906" s="149" t="e">
        <f t="shared" si="500"/>
        <v>#DIV/0!</v>
      </c>
      <c r="BD906" s="149" t="e">
        <f t="shared" si="501"/>
        <v>#DIV/0!</v>
      </c>
      <c r="BE906" s="149" t="e">
        <f t="shared" si="502"/>
        <v>#DIV/0!</v>
      </c>
      <c r="BF906" s="149" t="e">
        <f t="shared" si="503"/>
        <v>#DIV/0!</v>
      </c>
      <c r="BG906" s="148">
        <f t="shared" si="504"/>
        <v>0</v>
      </c>
      <c r="BH906" s="149" t="e">
        <f t="shared" si="505"/>
        <v>#DIV/0!</v>
      </c>
      <c r="BI906" s="149" t="e">
        <f t="shared" si="506"/>
        <v>#DIV/0!</v>
      </c>
      <c r="BJ906" s="149" t="e">
        <f t="shared" si="507"/>
        <v>#DIV/0!</v>
      </c>
      <c r="BK906" s="149" t="e">
        <f t="shared" si="508"/>
        <v>#DIV/0!</v>
      </c>
      <c r="BL906" s="149" t="e">
        <f t="shared" si="509"/>
        <v>#DIV/0!</v>
      </c>
      <c r="BM906" s="148">
        <f t="shared" si="510"/>
        <v>0</v>
      </c>
      <c r="BN906" s="149" t="e">
        <f t="shared" si="511"/>
        <v>#DIV/0!</v>
      </c>
      <c r="BO906" s="149" t="e">
        <f t="shared" si="512"/>
        <v>#DIV/0!</v>
      </c>
      <c r="BP906" s="149" t="e">
        <f t="shared" si="513"/>
        <v>#DIV/0!</v>
      </c>
      <c r="BQ906" s="149" t="e">
        <f t="shared" si="514"/>
        <v>#DIV/0!</v>
      </c>
      <c r="BR906" s="149" t="e">
        <f t="shared" si="515"/>
        <v>#DIV/0!</v>
      </c>
      <c r="BS906" s="148">
        <f t="shared" si="516"/>
        <v>0</v>
      </c>
      <c r="BT906" s="150"/>
      <c r="BU906" s="150" t="e">
        <f>VLOOKUP(I906,Lists!$D$2:$D$19,1,FALSE)</f>
        <v>#N/A</v>
      </c>
      <c r="BV906" s="150" t="e">
        <f>VLOOKUP($I906,Blends!$B$2:$B$115,1,FALSE)</f>
        <v>#N/A</v>
      </c>
      <c r="BW906" s="150"/>
      <c r="BX906" s="151">
        <f>ROUND(IF($I906="Other HFC Blend",(AA906*$L906*SUMIF(Lists!$E$2:$E$133,'Quarterly Information'!$K906,Exchange_Value)+AA906*$N906*SUMIF(Lists!$E$2:$E$133,'Quarterly Information'!$M906,Exchange_Value)+AA906*$P906*SUMIF(Lists!$E$2:$E$133,'Quarterly Information'!$O906,Exchange_Value)+AA906*$R906*SUMIF(Lists!$E$2:$E$133,'Quarterly Information'!$Q906,Exchange_Value)+AA906*$T906*SUMIF(Lists!$E$2:$E$133,'Quarterly Information'!$S906,Exchange_Value))/1000,AA906*SUMIF(Lists!$E$2:$E$133,$I906,Exchange_Value)/1000),1)</f>
        <v>0</v>
      </c>
      <c r="BY906" s="151">
        <f>ROUND(IF($I906="Other HFC Blend",(AB906*$L906*SUMIF(Lists!$E$2:$E$133,'Quarterly Information'!$K906,Exchange_Value)+AB906*$N906*SUMIF(Lists!$E$2:$E$133,'Quarterly Information'!$M906,Exchange_Value)+AB906*$P906*SUMIF(Lists!$E$2:$E$133,'Quarterly Information'!$O906,Exchange_Value)+AB906*$R906*SUMIF(Lists!$E$2:$E$133,'Quarterly Information'!$Q906,Exchange_Value)+AB906*$T906*SUMIF(Lists!$E$2:$E$133,'Quarterly Information'!$S906,Exchange_Value))/1000,AB906*SUMIF(Lists!$E$2:$E$133,$I906,Exchange_Value)/1000),1)</f>
        <v>0</v>
      </c>
      <c r="BZ906" s="151">
        <f>ROUND(IF($I906="Other HFC Blend",(AC906*$L906*SUMIF(Lists!$E$2:$E$133,'Quarterly Information'!$K906,Exchange_Value)+AC906*$N906*SUMIF(Lists!$E$2:$E$133,'Quarterly Information'!$M906,Exchange_Value)+AC906*$P906*SUMIF(Lists!$E$2:$E$133,'Quarterly Information'!$O906,Exchange_Value)+AC906*$R906*SUMIF(Lists!$E$2:$E$133,'Quarterly Information'!$Q906,Exchange_Value)+AC906*$T906*SUMIF(Lists!$E$2:$E$133,'Quarterly Information'!$S906,Exchange_Value))/1000,AC906*SUMIF(Lists!$E$2:$E$133,$I906,Exchange_Value)/1000),1)</f>
        <v>0</v>
      </c>
      <c r="CA906" s="151">
        <f>ROUND(IF($I906="Other HFC Blend",(AD906*$L906*SUMIF(Lists!$E$2:$E$133,'Quarterly Information'!$K906,Exchange_Value)+AD906*$N906*SUMIF(Lists!$E$2:$E$133,'Quarterly Information'!$M906,Exchange_Value)+AD906*$P906*SUMIF(Lists!$E$2:$E$133,'Quarterly Information'!$O906,Exchange_Value)+AD906*$R906*SUMIF(Lists!$E$2:$E$133,'Quarterly Information'!$Q906,Exchange_Value)+AD906*$T906*SUMIF(Lists!$E$2:$E$133,'Quarterly Information'!$S906,Exchange_Value))/1000,AD906*SUMIF(Lists!$E$2:$E$133,$I906,Exchange_Value)/1000),1)</f>
        <v>0</v>
      </c>
      <c r="CB906" s="151">
        <f>ROUND(IF($I906="Other HFC Blend",(AE906*$L906*SUMIF(Lists!$E$2:$E$133,'Quarterly Information'!$K906,Exchange_Value)+AE906*$N906*SUMIF(Lists!$E$2:$E$133,'Quarterly Information'!$M906,Exchange_Value)+AE906*$P906*SUMIF(Lists!$E$2:$E$133,'Quarterly Information'!$O906,Exchange_Value)+AE906*$R906*SUMIF(Lists!$E$2:$E$133,'Quarterly Information'!$Q906,Exchange_Value)+AE906*$T906*SUMIF(Lists!$E$2:$E$133,'Quarterly Information'!$S906,Exchange_Value))/1000,AE906*SUMIF(Lists!$E$2:$E$133,$I906,Exchange_Value)/1000),1)</f>
        <v>0</v>
      </c>
      <c r="CC906" s="151">
        <f>ROUND(IF($I906="Other HFC Blend",(AF906*$L906*SUMIF(Lists!$E$2:$E$133,'Quarterly Information'!$K906,Exchange_Value)+AF906*$N906*SUMIF(Lists!$E$2:$E$133,'Quarterly Information'!$M906,Exchange_Value)+AF906*$P906*SUMIF(Lists!$E$2:$E$133,'Quarterly Information'!$O906,Exchange_Value)+AF906*$R906*SUMIF(Lists!$E$2:$E$133,'Quarterly Information'!$Q906,Exchange_Value)+AF906*$T906*SUMIF(Lists!$E$2:$E$133,'Quarterly Information'!$S906,Exchange_Value))/1000,AF906*SUMIF(Lists!$E$2:$E$133,$I906,Exchange_Value)/1000),1)</f>
        <v>0</v>
      </c>
    </row>
    <row r="907" spans="1:81" ht="14.1">
      <c r="A907" s="18">
        <v>865</v>
      </c>
      <c r="B907" s="46" t="str">
        <f t="shared" si="517"/>
        <v/>
      </c>
      <c r="C907" s="72"/>
      <c r="D907" s="47"/>
      <c r="E907" s="81"/>
      <c r="F907" s="48"/>
      <c r="G907" s="49"/>
      <c r="H907" s="50"/>
      <c r="I907" s="48"/>
      <c r="J907" s="104"/>
      <c r="K907" s="109"/>
      <c r="L907" s="51"/>
      <c r="M907" s="48"/>
      <c r="N907" s="51"/>
      <c r="O907" s="48"/>
      <c r="P907" s="51"/>
      <c r="Q907" s="69"/>
      <c r="R907" s="51"/>
      <c r="S907" s="69"/>
      <c r="T907" s="110"/>
      <c r="U907" s="107"/>
      <c r="V907" s="48"/>
      <c r="W907" s="52"/>
      <c r="X907" s="48"/>
      <c r="Y907" s="116"/>
      <c r="Z907" s="133"/>
      <c r="AA907" s="131"/>
      <c r="AB907" s="76"/>
      <c r="AC907" s="76"/>
      <c r="AD907" s="76"/>
      <c r="AE907" s="76"/>
      <c r="AF907" s="76"/>
      <c r="AG907" s="145"/>
      <c r="AH907"/>
      <c r="AI907" s="148">
        <f t="shared" si="481"/>
        <v>0</v>
      </c>
      <c r="AJ907" s="148">
        <f t="shared" si="482"/>
        <v>0</v>
      </c>
      <c r="AK907" s="148">
        <f t="shared" si="483"/>
        <v>0</v>
      </c>
      <c r="AL907" s="148">
        <f t="shared" si="484"/>
        <v>0</v>
      </c>
      <c r="AM907" s="148">
        <f t="shared" si="485"/>
        <v>0</v>
      </c>
      <c r="AN907" s="148">
        <f t="shared" si="486"/>
        <v>0</v>
      </c>
      <c r="AO907" s="150"/>
      <c r="AP907" s="149" t="e">
        <f t="shared" si="487"/>
        <v>#DIV/0!</v>
      </c>
      <c r="AQ907" s="149" t="e">
        <f t="shared" si="488"/>
        <v>#DIV/0!</v>
      </c>
      <c r="AR907" s="149" t="e">
        <f t="shared" si="489"/>
        <v>#DIV/0!</v>
      </c>
      <c r="AS907" s="149" t="e">
        <f t="shared" si="490"/>
        <v>#DIV/0!</v>
      </c>
      <c r="AT907" s="149" t="e">
        <f t="shared" si="491"/>
        <v>#DIV/0!</v>
      </c>
      <c r="AU907" s="148">
        <f t="shared" si="492"/>
        <v>0</v>
      </c>
      <c r="AV907" s="149" t="e">
        <f t="shared" si="493"/>
        <v>#DIV/0!</v>
      </c>
      <c r="AW907" s="149" t="e">
        <f t="shared" si="494"/>
        <v>#DIV/0!</v>
      </c>
      <c r="AX907" s="149" t="e">
        <f t="shared" si="495"/>
        <v>#DIV/0!</v>
      </c>
      <c r="AY907" s="149" t="e">
        <f t="shared" si="496"/>
        <v>#DIV/0!</v>
      </c>
      <c r="AZ907" s="149" t="e">
        <f t="shared" si="497"/>
        <v>#DIV/0!</v>
      </c>
      <c r="BA907" s="148">
        <f t="shared" si="498"/>
        <v>0</v>
      </c>
      <c r="BB907" s="149" t="e">
        <f t="shared" si="499"/>
        <v>#DIV/0!</v>
      </c>
      <c r="BC907" s="149" t="e">
        <f t="shared" si="500"/>
        <v>#DIV/0!</v>
      </c>
      <c r="BD907" s="149" t="e">
        <f t="shared" si="501"/>
        <v>#DIV/0!</v>
      </c>
      <c r="BE907" s="149" t="e">
        <f t="shared" si="502"/>
        <v>#DIV/0!</v>
      </c>
      <c r="BF907" s="149" t="e">
        <f t="shared" si="503"/>
        <v>#DIV/0!</v>
      </c>
      <c r="BG907" s="148">
        <f t="shared" si="504"/>
        <v>0</v>
      </c>
      <c r="BH907" s="149" t="e">
        <f t="shared" si="505"/>
        <v>#DIV/0!</v>
      </c>
      <c r="BI907" s="149" t="e">
        <f t="shared" si="506"/>
        <v>#DIV/0!</v>
      </c>
      <c r="BJ907" s="149" t="e">
        <f t="shared" si="507"/>
        <v>#DIV/0!</v>
      </c>
      <c r="BK907" s="149" t="e">
        <f t="shared" si="508"/>
        <v>#DIV/0!</v>
      </c>
      <c r="BL907" s="149" t="e">
        <f t="shared" si="509"/>
        <v>#DIV/0!</v>
      </c>
      <c r="BM907" s="148">
        <f t="shared" si="510"/>
        <v>0</v>
      </c>
      <c r="BN907" s="149" t="e">
        <f t="shared" si="511"/>
        <v>#DIV/0!</v>
      </c>
      <c r="BO907" s="149" t="e">
        <f t="shared" si="512"/>
        <v>#DIV/0!</v>
      </c>
      <c r="BP907" s="149" t="e">
        <f t="shared" si="513"/>
        <v>#DIV/0!</v>
      </c>
      <c r="BQ907" s="149" t="e">
        <f t="shared" si="514"/>
        <v>#DIV/0!</v>
      </c>
      <c r="BR907" s="149" t="e">
        <f t="shared" si="515"/>
        <v>#DIV/0!</v>
      </c>
      <c r="BS907" s="148">
        <f t="shared" si="516"/>
        <v>0</v>
      </c>
      <c r="BT907" s="150"/>
      <c r="BU907" s="150" t="e">
        <f>VLOOKUP(I907,Lists!$D$2:$D$19,1,FALSE)</f>
        <v>#N/A</v>
      </c>
      <c r="BV907" s="150" t="e">
        <f>VLOOKUP($I907,Blends!$B$2:$B$115,1,FALSE)</f>
        <v>#N/A</v>
      </c>
      <c r="BW907" s="150"/>
      <c r="BX907" s="151">
        <f>ROUND(IF($I907="Other HFC Blend",(AA907*$L907*SUMIF(Lists!$E$2:$E$133,'Quarterly Information'!$K907,Exchange_Value)+AA907*$N907*SUMIF(Lists!$E$2:$E$133,'Quarterly Information'!$M907,Exchange_Value)+AA907*$P907*SUMIF(Lists!$E$2:$E$133,'Quarterly Information'!$O907,Exchange_Value)+AA907*$R907*SUMIF(Lists!$E$2:$E$133,'Quarterly Information'!$Q907,Exchange_Value)+AA907*$T907*SUMIF(Lists!$E$2:$E$133,'Quarterly Information'!$S907,Exchange_Value))/1000,AA907*SUMIF(Lists!$E$2:$E$133,$I907,Exchange_Value)/1000),1)</f>
        <v>0</v>
      </c>
      <c r="BY907" s="151">
        <f>ROUND(IF($I907="Other HFC Blend",(AB907*$L907*SUMIF(Lists!$E$2:$E$133,'Quarterly Information'!$K907,Exchange_Value)+AB907*$N907*SUMIF(Lists!$E$2:$E$133,'Quarterly Information'!$M907,Exchange_Value)+AB907*$P907*SUMIF(Lists!$E$2:$E$133,'Quarterly Information'!$O907,Exchange_Value)+AB907*$R907*SUMIF(Lists!$E$2:$E$133,'Quarterly Information'!$Q907,Exchange_Value)+AB907*$T907*SUMIF(Lists!$E$2:$E$133,'Quarterly Information'!$S907,Exchange_Value))/1000,AB907*SUMIF(Lists!$E$2:$E$133,$I907,Exchange_Value)/1000),1)</f>
        <v>0</v>
      </c>
      <c r="BZ907" s="151">
        <f>ROUND(IF($I907="Other HFC Blend",(AC907*$L907*SUMIF(Lists!$E$2:$E$133,'Quarterly Information'!$K907,Exchange_Value)+AC907*$N907*SUMIF(Lists!$E$2:$E$133,'Quarterly Information'!$M907,Exchange_Value)+AC907*$P907*SUMIF(Lists!$E$2:$E$133,'Quarterly Information'!$O907,Exchange_Value)+AC907*$R907*SUMIF(Lists!$E$2:$E$133,'Quarterly Information'!$Q907,Exchange_Value)+AC907*$T907*SUMIF(Lists!$E$2:$E$133,'Quarterly Information'!$S907,Exchange_Value))/1000,AC907*SUMIF(Lists!$E$2:$E$133,$I907,Exchange_Value)/1000),1)</f>
        <v>0</v>
      </c>
      <c r="CA907" s="151">
        <f>ROUND(IF($I907="Other HFC Blend",(AD907*$L907*SUMIF(Lists!$E$2:$E$133,'Quarterly Information'!$K907,Exchange_Value)+AD907*$N907*SUMIF(Lists!$E$2:$E$133,'Quarterly Information'!$M907,Exchange_Value)+AD907*$P907*SUMIF(Lists!$E$2:$E$133,'Quarterly Information'!$O907,Exchange_Value)+AD907*$R907*SUMIF(Lists!$E$2:$E$133,'Quarterly Information'!$Q907,Exchange_Value)+AD907*$T907*SUMIF(Lists!$E$2:$E$133,'Quarterly Information'!$S907,Exchange_Value))/1000,AD907*SUMIF(Lists!$E$2:$E$133,$I907,Exchange_Value)/1000),1)</f>
        <v>0</v>
      </c>
      <c r="CB907" s="151">
        <f>ROUND(IF($I907="Other HFC Blend",(AE907*$L907*SUMIF(Lists!$E$2:$E$133,'Quarterly Information'!$K907,Exchange_Value)+AE907*$N907*SUMIF(Lists!$E$2:$E$133,'Quarterly Information'!$M907,Exchange_Value)+AE907*$P907*SUMIF(Lists!$E$2:$E$133,'Quarterly Information'!$O907,Exchange_Value)+AE907*$R907*SUMIF(Lists!$E$2:$E$133,'Quarterly Information'!$Q907,Exchange_Value)+AE907*$T907*SUMIF(Lists!$E$2:$E$133,'Quarterly Information'!$S907,Exchange_Value))/1000,AE907*SUMIF(Lists!$E$2:$E$133,$I907,Exchange_Value)/1000),1)</f>
        <v>0</v>
      </c>
      <c r="CC907" s="151">
        <f>ROUND(IF($I907="Other HFC Blend",(AF907*$L907*SUMIF(Lists!$E$2:$E$133,'Quarterly Information'!$K907,Exchange_Value)+AF907*$N907*SUMIF(Lists!$E$2:$E$133,'Quarterly Information'!$M907,Exchange_Value)+AF907*$P907*SUMIF(Lists!$E$2:$E$133,'Quarterly Information'!$O907,Exchange_Value)+AF907*$R907*SUMIF(Lists!$E$2:$E$133,'Quarterly Information'!$Q907,Exchange_Value)+AF907*$T907*SUMIF(Lists!$E$2:$E$133,'Quarterly Information'!$S907,Exchange_Value))/1000,AF907*SUMIF(Lists!$E$2:$E$133,$I907,Exchange_Value)/1000),1)</f>
        <v>0</v>
      </c>
    </row>
    <row r="908" spans="1:81" ht="14.1">
      <c r="A908" s="18">
        <v>866</v>
      </c>
      <c r="B908" s="46" t="str">
        <f t="shared" si="517"/>
        <v/>
      </c>
      <c r="C908" s="72"/>
      <c r="D908" s="47"/>
      <c r="E908" s="81"/>
      <c r="F908" s="48"/>
      <c r="G908" s="49"/>
      <c r="H908" s="50"/>
      <c r="I908" s="48"/>
      <c r="J908" s="104"/>
      <c r="K908" s="109"/>
      <c r="L908" s="51"/>
      <c r="M908" s="48"/>
      <c r="N908" s="51"/>
      <c r="O908" s="48"/>
      <c r="P908" s="51"/>
      <c r="Q908" s="69"/>
      <c r="R908" s="51"/>
      <c r="S908" s="69"/>
      <c r="T908" s="110"/>
      <c r="U908" s="107"/>
      <c r="V908" s="48"/>
      <c r="W908" s="52"/>
      <c r="X908" s="48"/>
      <c r="Y908" s="116"/>
      <c r="Z908" s="133"/>
      <c r="AA908" s="131"/>
      <c r="AB908" s="76"/>
      <c r="AC908" s="76"/>
      <c r="AD908" s="76"/>
      <c r="AE908" s="76"/>
      <c r="AF908" s="76"/>
      <c r="AG908" s="145"/>
      <c r="AH908"/>
      <c r="AI908" s="148">
        <f t="shared" si="481"/>
        <v>0</v>
      </c>
      <c r="AJ908" s="148">
        <f t="shared" si="482"/>
        <v>0</v>
      </c>
      <c r="AK908" s="148">
        <f t="shared" si="483"/>
        <v>0</v>
      </c>
      <c r="AL908" s="148">
        <f t="shared" si="484"/>
        <v>0</v>
      </c>
      <c r="AM908" s="148">
        <f t="shared" si="485"/>
        <v>0</v>
      </c>
      <c r="AN908" s="148">
        <f t="shared" si="486"/>
        <v>0</v>
      </c>
      <c r="AO908" s="150"/>
      <c r="AP908" s="149" t="e">
        <f t="shared" si="487"/>
        <v>#DIV/0!</v>
      </c>
      <c r="AQ908" s="149" t="e">
        <f t="shared" si="488"/>
        <v>#DIV/0!</v>
      </c>
      <c r="AR908" s="149" t="e">
        <f t="shared" si="489"/>
        <v>#DIV/0!</v>
      </c>
      <c r="AS908" s="149" t="e">
        <f t="shared" si="490"/>
        <v>#DIV/0!</v>
      </c>
      <c r="AT908" s="149" t="e">
        <f t="shared" si="491"/>
        <v>#DIV/0!</v>
      </c>
      <c r="AU908" s="148">
        <f t="shared" si="492"/>
        <v>0</v>
      </c>
      <c r="AV908" s="149" t="e">
        <f t="shared" si="493"/>
        <v>#DIV/0!</v>
      </c>
      <c r="AW908" s="149" t="e">
        <f t="shared" si="494"/>
        <v>#DIV/0!</v>
      </c>
      <c r="AX908" s="149" t="e">
        <f t="shared" si="495"/>
        <v>#DIV/0!</v>
      </c>
      <c r="AY908" s="149" t="e">
        <f t="shared" si="496"/>
        <v>#DIV/0!</v>
      </c>
      <c r="AZ908" s="149" t="e">
        <f t="shared" si="497"/>
        <v>#DIV/0!</v>
      </c>
      <c r="BA908" s="148">
        <f t="shared" si="498"/>
        <v>0</v>
      </c>
      <c r="BB908" s="149" t="e">
        <f t="shared" si="499"/>
        <v>#DIV/0!</v>
      </c>
      <c r="BC908" s="149" t="e">
        <f t="shared" si="500"/>
        <v>#DIV/0!</v>
      </c>
      <c r="BD908" s="149" t="e">
        <f t="shared" si="501"/>
        <v>#DIV/0!</v>
      </c>
      <c r="BE908" s="149" t="e">
        <f t="shared" si="502"/>
        <v>#DIV/0!</v>
      </c>
      <c r="BF908" s="149" t="e">
        <f t="shared" si="503"/>
        <v>#DIV/0!</v>
      </c>
      <c r="BG908" s="148">
        <f t="shared" si="504"/>
        <v>0</v>
      </c>
      <c r="BH908" s="149" t="e">
        <f t="shared" si="505"/>
        <v>#DIV/0!</v>
      </c>
      <c r="BI908" s="149" t="e">
        <f t="shared" si="506"/>
        <v>#DIV/0!</v>
      </c>
      <c r="BJ908" s="149" t="e">
        <f t="shared" si="507"/>
        <v>#DIV/0!</v>
      </c>
      <c r="BK908" s="149" t="e">
        <f t="shared" si="508"/>
        <v>#DIV/0!</v>
      </c>
      <c r="BL908" s="149" t="e">
        <f t="shared" si="509"/>
        <v>#DIV/0!</v>
      </c>
      <c r="BM908" s="148">
        <f t="shared" si="510"/>
        <v>0</v>
      </c>
      <c r="BN908" s="149" t="e">
        <f t="shared" si="511"/>
        <v>#DIV/0!</v>
      </c>
      <c r="BO908" s="149" t="e">
        <f t="shared" si="512"/>
        <v>#DIV/0!</v>
      </c>
      <c r="BP908" s="149" t="e">
        <f t="shared" si="513"/>
        <v>#DIV/0!</v>
      </c>
      <c r="BQ908" s="149" t="e">
        <f t="shared" si="514"/>
        <v>#DIV/0!</v>
      </c>
      <c r="BR908" s="149" t="e">
        <f t="shared" si="515"/>
        <v>#DIV/0!</v>
      </c>
      <c r="BS908" s="148">
        <f t="shared" si="516"/>
        <v>0</v>
      </c>
      <c r="BT908" s="150"/>
      <c r="BU908" s="150" t="e">
        <f>VLOOKUP(I908,Lists!$D$2:$D$19,1,FALSE)</f>
        <v>#N/A</v>
      </c>
      <c r="BV908" s="150" t="e">
        <f>VLOOKUP($I908,Blends!$B$2:$B$115,1,FALSE)</f>
        <v>#N/A</v>
      </c>
      <c r="BW908" s="150"/>
      <c r="BX908" s="151">
        <f>ROUND(IF($I908="Other HFC Blend",(AA908*$L908*SUMIF(Lists!$E$2:$E$133,'Quarterly Information'!$K908,Exchange_Value)+AA908*$N908*SUMIF(Lists!$E$2:$E$133,'Quarterly Information'!$M908,Exchange_Value)+AA908*$P908*SUMIF(Lists!$E$2:$E$133,'Quarterly Information'!$O908,Exchange_Value)+AA908*$R908*SUMIF(Lists!$E$2:$E$133,'Quarterly Information'!$Q908,Exchange_Value)+AA908*$T908*SUMIF(Lists!$E$2:$E$133,'Quarterly Information'!$S908,Exchange_Value))/1000,AA908*SUMIF(Lists!$E$2:$E$133,$I908,Exchange_Value)/1000),1)</f>
        <v>0</v>
      </c>
      <c r="BY908" s="151">
        <f>ROUND(IF($I908="Other HFC Blend",(AB908*$L908*SUMIF(Lists!$E$2:$E$133,'Quarterly Information'!$K908,Exchange_Value)+AB908*$N908*SUMIF(Lists!$E$2:$E$133,'Quarterly Information'!$M908,Exchange_Value)+AB908*$P908*SUMIF(Lists!$E$2:$E$133,'Quarterly Information'!$O908,Exchange_Value)+AB908*$R908*SUMIF(Lists!$E$2:$E$133,'Quarterly Information'!$Q908,Exchange_Value)+AB908*$T908*SUMIF(Lists!$E$2:$E$133,'Quarterly Information'!$S908,Exchange_Value))/1000,AB908*SUMIF(Lists!$E$2:$E$133,$I908,Exchange_Value)/1000),1)</f>
        <v>0</v>
      </c>
      <c r="BZ908" s="151">
        <f>ROUND(IF($I908="Other HFC Blend",(AC908*$L908*SUMIF(Lists!$E$2:$E$133,'Quarterly Information'!$K908,Exchange_Value)+AC908*$N908*SUMIF(Lists!$E$2:$E$133,'Quarterly Information'!$M908,Exchange_Value)+AC908*$P908*SUMIF(Lists!$E$2:$E$133,'Quarterly Information'!$O908,Exchange_Value)+AC908*$R908*SUMIF(Lists!$E$2:$E$133,'Quarterly Information'!$Q908,Exchange_Value)+AC908*$T908*SUMIF(Lists!$E$2:$E$133,'Quarterly Information'!$S908,Exchange_Value))/1000,AC908*SUMIF(Lists!$E$2:$E$133,$I908,Exchange_Value)/1000),1)</f>
        <v>0</v>
      </c>
      <c r="CA908" s="151">
        <f>ROUND(IF($I908="Other HFC Blend",(AD908*$L908*SUMIF(Lists!$E$2:$E$133,'Quarterly Information'!$K908,Exchange_Value)+AD908*$N908*SUMIF(Lists!$E$2:$E$133,'Quarterly Information'!$M908,Exchange_Value)+AD908*$P908*SUMIF(Lists!$E$2:$E$133,'Quarterly Information'!$O908,Exchange_Value)+AD908*$R908*SUMIF(Lists!$E$2:$E$133,'Quarterly Information'!$Q908,Exchange_Value)+AD908*$T908*SUMIF(Lists!$E$2:$E$133,'Quarterly Information'!$S908,Exchange_Value))/1000,AD908*SUMIF(Lists!$E$2:$E$133,$I908,Exchange_Value)/1000),1)</f>
        <v>0</v>
      </c>
      <c r="CB908" s="151">
        <f>ROUND(IF($I908="Other HFC Blend",(AE908*$L908*SUMIF(Lists!$E$2:$E$133,'Quarterly Information'!$K908,Exchange_Value)+AE908*$N908*SUMIF(Lists!$E$2:$E$133,'Quarterly Information'!$M908,Exchange_Value)+AE908*$P908*SUMIF(Lists!$E$2:$E$133,'Quarterly Information'!$O908,Exchange_Value)+AE908*$R908*SUMIF(Lists!$E$2:$E$133,'Quarterly Information'!$Q908,Exchange_Value)+AE908*$T908*SUMIF(Lists!$E$2:$E$133,'Quarterly Information'!$S908,Exchange_Value))/1000,AE908*SUMIF(Lists!$E$2:$E$133,$I908,Exchange_Value)/1000),1)</f>
        <v>0</v>
      </c>
      <c r="CC908" s="151">
        <f>ROUND(IF($I908="Other HFC Blend",(AF908*$L908*SUMIF(Lists!$E$2:$E$133,'Quarterly Information'!$K908,Exchange_Value)+AF908*$N908*SUMIF(Lists!$E$2:$E$133,'Quarterly Information'!$M908,Exchange_Value)+AF908*$P908*SUMIF(Lists!$E$2:$E$133,'Quarterly Information'!$O908,Exchange_Value)+AF908*$R908*SUMIF(Lists!$E$2:$E$133,'Quarterly Information'!$Q908,Exchange_Value)+AF908*$T908*SUMIF(Lists!$E$2:$E$133,'Quarterly Information'!$S908,Exchange_Value))/1000,AF908*SUMIF(Lists!$E$2:$E$133,$I908,Exchange_Value)/1000),1)</f>
        <v>0</v>
      </c>
    </row>
    <row r="909" spans="1:81" ht="14.1">
      <c r="A909" s="18">
        <v>867</v>
      </c>
      <c r="B909" s="46" t="str">
        <f t="shared" si="517"/>
        <v/>
      </c>
      <c r="C909" s="72"/>
      <c r="D909" s="47"/>
      <c r="E909" s="81"/>
      <c r="F909" s="48"/>
      <c r="G909" s="49"/>
      <c r="H909" s="50"/>
      <c r="I909" s="48"/>
      <c r="J909" s="104"/>
      <c r="K909" s="109"/>
      <c r="L909" s="51"/>
      <c r="M909" s="48"/>
      <c r="N909" s="51"/>
      <c r="O909" s="48"/>
      <c r="P909" s="51"/>
      <c r="Q909" s="69"/>
      <c r="R909" s="51"/>
      <c r="S909" s="69"/>
      <c r="T909" s="110"/>
      <c r="U909" s="107"/>
      <c r="V909" s="48"/>
      <c r="W909" s="52"/>
      <c r="X909" s="48"/>
      <c r="Y909" s="116"/>
      <c r="Z909" s="133"/>
      <c r="AA909" s="131"/>
      <c r="AB909" s="76"/>
      <c r="AC909" s="76"/>
      <c r="AD909" s="76"/>
      <c r="AE909" s="76"/>
      <c r="AF909" s="76"/>
      <c r="AG909" s="145"/>
      <c r="AH909"/>
      <c r="AI909" s="148">
        <f t="shared" si="481"/>
        <v>0</v>
      </c>
      <c r="AJ909" s="148">
        <f t="shared" si="482"/>
        <v>0</v>
      </c>
      <c r="AK909" s="148">
        <f t="shared" si="483"/>
        <v>0</v>
      </c>
      <c r="AL909" s="148">
        <f t="shared" si="484"/>
        <v>0</v>
      </c>
      <c r="AM909" s="148">
        <f t="shared" si="485"/>
        <v>0</v>
      </c>
      <c r="AN909" s="148">
        <f t="shared" si="486"/>
        <v>0</v>
      </c>
      <c r="AO909" s="150"/>
      <c r="AP909" s="149" t="e">
        <f t="shared" si="487"/>
        <v>#DIV/0!</v>
      </c>
      <c r="AQ909" s="149" t="e">
        <f t="shared" si="488"/>
        <v>#DIV/0!</v>
      </c>
      <c r="AR909" s="149" t="e">
        <f t="shared" si="489"/>
        <v>#DIV/0!</v>
      </c>
      <c r="AS909" s="149" t="e">
        <f t="shared" si="490"/>
        <v>#DIV/0!</v>
      </c>
      <c r="AT909" s="149" t="e">
        <f t="shared" si="491"/>
        <v>#DIV/0!</v>
      </c>
      <c r="AU909" s="148">
        <f t="shared" si="492"/>
        <v>0</v>
      </c>
      <c r="AV909" s="149" t="e">
        <f t="shared" si="493"/>
        <v>#DIV/0!</v>
      </c>
      <c r="AW909" s="149" t="e">
        <f t="shared" si="494"/>
        <v>#DIV/0!</v>
      </c>
      <c r="AX909" s="149" t="e">
        <f t="shared" si="495"/>
        <v>#DIV/0!</v>
      </c>
      <c r="AY909" s="149" t="e">
        <f t="shared" si="496"/>
        <v>#DIV/0!</v>
      </c>
      <c r="AZ909" s="149" t="e">
        <f t="shared" si="497"/>
        <v>#DIV/0!</v>
      </c>
      <c r="BA909" s="148">
        <f t="shared" si="498"/>
        <v>0</v>
      </c>
      <c r="BB909" s="149" t="e">
        <f t="shared" si="499"/>
        <v>#DIV/0!</v>
      </c>
      <c r="BC909" s="149" t="e">
        <f t="shared" si="500"/>
        <v>#DIV/0!</v>
      </c>
      <c r="BD909" s="149" t="e">
        <f t="shared" si="501"/>
        <v>#DIV/0!</v>
      </c>
      <c r="BE909" s="149" t="e">
        <f t="shared" si="502"/>
        <v>#DIV/0!</v>
      </c>
      <c r="BF909" s="149" t="e">
        <f t="shared" si="503"/>
        <v>#DIV/0!</v>
      </c>
      <c r="BG909" s="148">
        <f t="shared" si="504"/>
        <v>0</v>
      </c>
      <c r="BH909" s="149" t="e">
        <f t="shared" si="505"/>
        <v>#DIV/0!</v>
      </c>
      <c r="BI909" s="149" t="e">
        <f t="shared" si="506"/>
        <v>#DIV/0!</v>
      </c>
      <c r="BJ909" s="149" t="e">
        <f t="shared" si="507"/>
        <v>#DIV/0!</v>
      </c>
      <c r="BK909" s="149" t="e">
        <f t="shared" si="508"/>
        <v>#DIV/0!</v>
      </c>
      <c r="BL909" s="149" t="e">
        <f t="shared" si="509"/>
        <v>#DIV/0!</v>
      </c>
      <c r="BM909" s="148">
        <f t="shared" si="510"/>
        <v>0</v>
      </c>
      <c r="BN909" s="149" t="e">
        <f t="shared" si="511"/>
        <v>#DIV/0!</v>
      </c>
      <c r="BO909" s="149" t="e">
        <f t="shared" si="512"/>
        <v>#DIV/0!</v>
      </c>
      <c r="BP909" s="149" t="e">
        <f t="shared" si="513"/>
        <v>#DIV/0!</v>
      </c>
      <c r="BQ909" s="149" t="e">
        <f t="shared" si="514"/>
        <v>#DIV/0!</v>
      </c>
      <c r="BR909" s="149" t="e">
        <f t="shared" si="515"/>
        <v>#DIV/0!</v>
      </c>
      <c r="BS909" s="148">
        <f t="shared" si="516"/>
        <v>0</v>
      </c>
      <c r="BT909" s="150"/>
      <c r="BU909" s="150" t="e">
        <f>VLOOKUP(I909,Lists!$D$2:$D$19,1,FALSE)</f>
        <v>#N/A</v>
      </c>
      <c r="BV909" s="150" t="e">
        <f>VLOOKUP($I909,Blends!$B$2:$B$115,1,FALSE)</f>
        <v>#N/A</v>
      </c>
      <c r="BW909" s="150"/>
      <c r="BX909" s="151">
        <f>ROUND(IF($I909="Other HFC Blend",(AA909*$L909*SUMIF(Lists!$E$2:$E$133,'Quarterly Information'!$K909,Exchange_Value)+AA909*$N909*SUMIF(Lists!$E$2:$E$133,'Quarterly Information'!$M909,Exchange_Value)+AA909*$P909*SUMIF(Lists!$E$2:$E$133,'Quarterly Information'!$O909,Exchange_Value)+AA909*$R909*SUMIF(Lists!$E$2:$E$133,'Quarterly Information'!$Q909,Exchange_Value)+AA909*$T909*SUMIF(Lists!$E$2:$E$133,'Quarterly Information'!$S909,Exchange_Value))/1000,AA909*SUMIF(Lists!$E$2:$E$133,$I909,Exchange_Value)/1000),1)</f>
        <v>0</v>
      </c>
      <c r="BY909" s="151">
        <f>ROUND(IF($I909="Other HFC Blend",(AB909*$L909*SUMIF(Lists!$E$2:$E$133,'Quarterly Information'!$K909,Exchange_Value)+AB909*$N909*SUMIF(Lists!$E$2:$E$133,'Quarterly Information'!$M909,Exchange_Value)+AB909*$P909*SUMIF(Lists!$E$2:$E$133,'Quarterly Information'!$O909,Exchange_Value)+AB909*$R909*SUMIF(Lists!$E$2:$E$133,'Quarterly Information'!$Q909,Exchange_Value)+AB909*$T909*SUMIF(Lists!$E$2:$E$133,'Quarterly Information'!$S909,Exchange_Value))/1000,AB909*SUMIF(Lists!$E$2:$E$133,$I909,Exchange_Value)/1000),1)</f>
        <v>0</v>
      </c>
      <c r="BZ909" s="151">
        <f>ROUND(IF($I909="Other HFC Blend",(AC909*$L909*SUMIF(Lists!$E$2:$E$133,'Quarterly Information'!$K909,Exchange_Value)+AC909*$N909*SUMIF(Lists!$E$2:$E$133,'Quarterly Information'!$M909,Exchange_Value)+AC909*$P909*SUMIF(Lists!$E$2:$E$133,'Quarterly Information'!$O909,Exchange_Value)+AC909*$R909*SUMIF(Lists!$E$2:$E$133,'Quarterly Information'!$Q909,Exchange_Value)+AC909*$T909*SUMIF(Lists!$E$2:$E$133,'Quarterly Information'!$S909,Exchange_Value))/1000,AC909*SUMIF(Lists!$E$2:$E$133,$I909,Exchange_Value)/1000),1)</f>
        <v>0</v>
      </c>
      <c r="CA909" s="151">
        <f>ROUND(IF($I909="Other HFC Blend",(AD909*$L909*SUMIF(Lists!$E$2:$E$133,'Quarterly Information'!$K909,Exchange_Value)+AD909*$N909*SUMIF(Lists!$E$2:$E$133,'Quarterly Information'!$M909,Exchange_Value)+AD909*$P909*SUMIF(Lists!$E$2:$E$133,'Quarterly Information'!$O909,Exchange_Value)+AD909*$R909*SUMIF(Lists!$E$2:$E$133,'Quarterly Information'!$Q909,Exchange_Value)+AD909*$T909*SUMIF(Lists!$E$2:$E$133,'Quarterly Information'!$S909,Exchange_Value))/1000,AD909*SUMIF(Lists!$E$2:$E$133,$I909,Exchange_Value)/1000),1)</f>
        <v>0</v>
      </c>
      <c r="CB909" s="151">
        <f>ROUND(IF($I909="Other HFC Blend",(AE909*$L909*SUMIF(Lists!$E$2:$E$133,'Quarterly Information'!$K909,Exchange_Value)+AE909*$N909*SUMIF(Lists!$E$2:$E$133,'Quarterly Information'!$M909,Exchange_Value)+AE909*$P909*SUMIF(Lists!$E$2:$E$133,'Quarterly Information'!$O909,Exchange_Value)+AE909*$R909*SUMIF(Lists!$E$2:$E$133,'Quarterly Information'!$Q909,Exchange_Value)+AE909*$T909*SUMIF(Lists!$E$2:$E$133,'Quarterly Information'!$S909,Exchange_Value))/1000,AE909*SUMIF(Lists!$E$2:$E$133,$I909,Exchange_Value)/1000),1)</f>
        <v>0</v>
      </c>
      <c r="CC909" s="151">
        <f>ROUND(IF($I909="Other HFC Blend",(AF909*$L909*SUMIF(Lists!$E$2:$E$133,'Quarterly Information'!$K909,Exchange_Value)+AF909*$N909*SUMIF(Lists!$E$2:$E$133,'Quarterly Information'!$M909,Exchange_Value)+AF909*$P909*SUMIF(Lists!$E$2:$E$133,'Quarterly Information'!$O909,Exchange_Value)+AF909*$R909*SUMIF(Lists!$E$2:$E$133,'Quarterly Information'!$Q909,Exchange_Value)+AF909*$T909*SUMIF(Lists!$E$2:$E$133,'Quarterly Information'!$S909,Exchange_Value))/1000,AF909*SUMIF(Lists!$E$2:$E$133,$I909,Exchange_Value)/1000),1)</f>
        <v>0</v>
      </c>
    </row>
    <row r="910" spans="1:81" ht="14.1">
      <c r="A910" s="18">
        <v>868</v>
      </c>
      <c r="B910" s="46" t="str">
        <f t="shared" si="517"/>
        <v/>
      </c>
      <c r="C910" s="72"/>
      <c r="D910" s="47"/>
      <c r="E910" s="81"/>
      <c r="F910" s="48"/>
      <c r="G910" s="49"/>
      <c r="H910" s="50"/>
      <c r="I910" s="48"/>
      <c r="J910" s="104"/>
      <c r="K910" s="109"/>
      <c r="L910" s="51"/>
      <c r="M910" s="48"/>
      <c r="N910" s="51"/>
      <c r="O910" s="48"/>
      <c r="P910" s="51"/>
      <c r="Q910" s="69"/>
      <c r="R910" s="51"/>
      <c r="S910" s="69"/>
      <c r="T910" s="110"/>
      <c r="U910" s="107"/>
      <c r="V910" s="48"/>
      <c r="W910" s="52"/>
      <c r="X910" s="48"/>
      <c r="Y910" s="116"/>
      <c r="Z910" s="133"/>
      <c r="AA910" s="131"/>
      <c r="AB910" s="76"/>
      <c r="AC910" s="76"/>
      <c r="AD910" s="76"/>
      <c r="AE910" s="76"/>
      <c r="AF910" s="76"/>
      <c r="AG910" s="145"/>
      <c r="AH910"/>
      <c r="AI910" s="148">
        <f t="shared" si="481"/>
        <v>0</v>
      </c>
      <c r="AJ910" s="148">
        <f t="shared" si="482"/>
        <v>0</v>
      </c>
      <c r="AK910" s="148">
        <f t="shared" si="483"/>
        <v>0</v>
      </c>
      <c r="AL910" s="148">
        <f t="shared" si="484"/>
        <v>0</v>
      </c>
      <c r="AM910" s="148">
        <f t="shared" si="485"/>
        <v>0</v>
      </c>
      <c r="AN910" s="148">
        <f t="shared" si="486"/>
        <v>0</v>
      </c>
      <c r="AO910" s="150"/>
      <c r="AP910" s="149" t="e">
        <f t="shared" si="487"/>
        <v>#DIV/0!</v>
      </c>
      <c r="AQ910" s="149" t="e">
        <f t="shared" si="488"/>
        <v>#DIV/0!</v>
      </c>
      <c r="AR910" s="149" t="e">
        <f t="shared" si="489"/>
        <v>#DIV/0!</v>
      </c>
      <c r="AS910" s="149" t="e">
        <f t="shared" si="490"/>
        <v>#DIV/0!</v>
      </c>
      <c r="AT910" s="149" t="e">
        <f t="shared" si="491"/>
        <v>#DIV/0!</v>
      </c>
      <c r="AU910" s="148">
        <f t="shared" si="492"/>
        <v>0</v>
      </c>
      <c r="AV910" s="149" t="e">
        <f t="shared" si="493"/>
        <v>#DIV/0!</v>
      </c>
      <c r="AW910" s="149" t="e">
        <f t="shared" si="494"/>
        <v>#DIV/0!</v>
      </c>
      <c r="AX910" s="149" t="e">
        <f t="shared" si="495"/>
        <v>#DIV/0!</v>
      </c>
      <c r="AY910" s="149" t="e">
        <f t="shared" si="496"/>
        <v>#DIV/0!</v>
      </c>
      <c r="AZ910" s="149" t="e">
        <f t="shared" si="497"/>
        <v>#DIV/0!</v>
      </c>
      <c r="BA910" s="148">
        <f t="shared" si="498"/>
        <v>0</v>
      </c>
      <c r="BB910" s="149" t="e">
        <f t="shared" si="499"/>
        <v>#DIV/0!</v>
      </c>
      <c r="BC910" s="149" t="e">
        <f t="shared" si="500"/>
        <v>#DIV/0!</v>
      </c>
      <c r="BD910" s="149" t="e">
        <f t="shared" si="501"/>
        <v>#DIV/0!</v>
      </c>
      <c r="BE910" s="149" t="e">
        <f t="shared" si="502"/>
        <v>#DIV/0!</v>
      </c>
      <c r="BF910" s="149" t="e">
        <f t="shared" si="503"/>
        <v>#DIV/0!</v>
      </c>
      <c r="BG910" s="148">
        <f t="shared" si="504"/>
        <v>0</v>
      </c>
      <c r="BH910" s="149" t="e">
        <f t="shared" si="505"/>
        <v>#DIV/0!</v>
      </c>
      <c r="BI910" s="149" t="e">
        <f t="shared" si="506"/>
        <v>#DIV/0!</v>
      </c>
      <c r="BJ910" s="149" t="e">
        <f t="shared" si="507"/>
        <v>#DIV/0!</v>
      </c>
      <c r="BK910" s="149" t="e">
        <f t="shared" si="508"/>
        <v>#DIV/0!</v>
      </c>
      <c r="BL910" s="149" t="e">
        <f t="shared" si="509"/>
        <v>#DIV/0!</v>
      </c>
      <c r="BM910" s="148">
        <f t="shared" si="510"/>
        <v>0</v>
      </c>
      <c r="BN910" s="149" t="e">
        <f t="shared" si="511"/>
        <v>#DIV/0!</v>
      </c>
      <c r="BO910" s="149" t="e">
        <f t="shared" si="512"/>
        <v>#DIV/0!</v>
      </c>
      <c r="BP910" s="149" t="e">
        <f t="shared" si="513"/>
        <v>#DIV/0!</v>
      </c>
      <c r="BQ910" s="149" t="e">
        <f t="shared" si="514"/>
        <v>#DIV/0!</v>
      </c>
      <c r="BR910" s="149" t="e">
        <f t="shared" si="515"/>
        <v>#DIV/0!</v>
      </c>
      <c r="BS910" s="148">
        <f t="shared" si="516"/>
        <v>0</v>
      </c>
      <c r="BT910" s="150"/>
      <c r="BU910" s="150" t="e">
        <f>VLOOKUP(I910,Lists!$D$2:$D$19,1,FALSE)</f>
        <v>#N/A</v>
      </c>
      <c r="BV910" s="150" t="e">
        <f>VLOOKUP($I910,Blends!$B$2:$B$115,1,FALSE)</f>
        <v>#N/A</v>
      </c>
      <c r="BW910" s="150"/>
      <c r="BX910" s="151">
        <f>ROUND(IF($I910="Other HFC Blend",(AA910*$L910*SUMIF(Lists!$E$2:$E$133,'Quarterly Information'!$K910,Exchange_Value)+AA910*$N910*SUMIF(Lists!$E$2:$E$133,'Quarterly Information'!$M910,Exchange_Value)+AA910*$P910*SUMIF(Lists!$E$2:$E$133,'Quarterly Information'!$O910,Exchange_Value)+AA910*$R910*SUMIF(Lists!$E$2:$E$133,'Quarterly Information'!$Q910,Exchange_Value)+AA910*$T910*SUMIF(Lists!$E$2:$E$133,'Quarterly Information'!$S910,Exchange_Value))/1000,AA910*SUMIF(Lists!$E$2:$E$133,$I910,Exchange_Value)/1000),1)</f>
        <v>0</v>
      </c>
      <c r="BY910" s="151">
        <f>ROUND(IF($I910="Other HFC Blend",(AB910*$L910*SUMIF(Lists!$E$2:$E$133,'Quarterly Information'!$K910,Exchange_Value)+AB910*$N910*SUMIF(Lists!$E$2:$E$133,'Quarterly Information'!$M910,Exchange_Value)+AB910*$P910*SUMIF(Lists!$E$2:$E$133,'Quarterly Information'!$O910,Exchange_Value)+AB910*$R910*SUMIF(Lists!$E$2:$E$133,'Quarterly Information'!$Q910,Exchange_Value)+AB910*$T910*SUMIF(Lists!$E$2:$E$133,'Quarterly Information'!$S910,Exchange_Value))/1000,AB910*SUMIF(Lists!$E$2:$E$133,$I910,Exchange_Value)/1000),1)</f>
        <v>0</v>
      </c>
      <c r="BZ910" s="151">
        <f>ROUND(IF($I910="Other HFC Blend",(AC910*$L910*SUMIF(Lists!$E$2:$E$133,'Quarterly Information'!$K910,Exchange_Value)+AC910*$N910*SUMIF(Lists!$E$2:$E$133,'Quarterly Information'!$M910,Exchange_Value)+AC910*$P910*SUMIF(Lists!$E$2:$E$133,'Quarterly Information'!$O910,Exchange_Value)+AC910*$R910*SUMIF(Lists!$E$2:$E$133,'Quarterly Information'!$Q910,Exchange_Value)+AC910*$T910*SUMIF(Lists!$E$2:$E$133,'Quarterly Information'!$S910,Exchange_Value))/1000,AC910*SUMIF(Lists!$E$2:$E$133,$I910,Exchange_Value)/1000),1)</f>
        <v>0</v>
      </c>
      <c r="CA910" s="151">
        <f>ROUND(IF($I910="Other HFC Blend",(AD910*$L910*SUMIF(Lists!$E$2:$E$133,'Quarterly Information'!$K910,Exchange_Value)+AD910*$N910*SUMIF(Lists!$E$2:$E$133,'Quarterly Information'!$M910,Exchange_Value)+AD910*$P910*SUMIF(Lists!$E$2:$E$133,'Quarterly Information'!$O910,Exchange_Value)+AD910*$R910*SUMIF(Lists!$E$2:$E$133,'Quarterly Information'!$Q910,Exchange_Value)+AD910*$T910*SUMIF(Lists!$E$2:$E$133,'Quarterly Information'!$S910,Exchange_Value))/1000,AD910*SUMIF(Lists!$E$2:$E$133,$I910,Exchange_Value)/1000),1)</f>
        <v>0</v>
      </c>
      <c r="CB910" s="151">
        <f>ROUND(IF($I910="Other HFC Blend",(AE910*$L910*SUMIF(Lists!$E$2:$E$133,'Quarterly Information'!$K910,Exchange_Value)+AE910*$N910*SUMIF(Lists!$E$2:$E$133,'Quarterly Information'!$M910,Exchange_Value)+AE910*$P910*SUMIF(Lists!$E$2:$E$133,'Quarterly Information'!$O910,Exchange_Value)+AE910*$R910*SUMIF(Lists!$E$2:$E$133,'Quarterly Information'!$Q910,Exchange_Value)+AE910*$T910*SUMIF(Lists!$E$2:$E$133,'Quarterly Information'!$S910,Exchange_Value))/1000,AE910*SUMIF(Lists!$E$2:$E$133,$I910,Exchange_Value)/1000),1)</f>
        <v>0</v>
      </c>
      <c r="CC910" s="151">
        <f>ROUND(IF($I910="Other HFC Blend",(AF910*$L910*SUMIF(Lists!$E$2:$E$133,'Quarterly Information'!$K910,Exchange_Value)+AF910*$N910*SUMIF(Lists!$E$2:$E$133,'Quarterly Information'!$M910,Exchange_Value)+AF910*$P910*SUMIF(Lists!$E$2:$E$133,'Quarterly Information'!$O910,Exchange_Value)+AF910*$R910*SUMIF(Lists!$E$2:$E$133,'Quarterly Information'!$Q910,Exchange_Value)+AF910*$T910*SUMIF(Lists!$E$2:$E$133,'Quarterly Information'!$S910,Exchange_Value))/1000,AF910*SUMIF(Lists!$E$2:$E$133,$I910,Exchange_Value)/1000),1)</f>
        <v>0</v>
      </c>
    </row>
    <row r="911" spans="1:81" ht="14.1">
      <c r="A911" s="18">
        <v>869</v>
      </c>
      <c r="B911" s="46" t="str">
        <f t="shared" si="517"/>
        <v/>
      </c>
      <c r="C911" s="72"/>
      <c r="D911" s="47"/>
      <c r="E911" s="81"/>
      <c r="F911" s="48"/>
      <c r="G911" s="49"/>
      <c r="H911" s="50"/>
      <c r="I911" s="48"/>
      <c r="J911" s="104"/>
      <c r="K911" s="109"/>
      <c r="L911" s="51"/>
      <c r="M911" s="48"/>
      <c r="N911" s="51"/>
      <c r="O911" s="48"/>
      <c r="P911" s="51"/>
      <c r="Q911" s="69"/>
      <c r="R911" s="51"/>
      <c r="S911" s="69"/>
      <c r="T911" s="110"/>
      <c r="U911" s="107"/>
      <c r="V911" s="48"/>
      <c r="W911" s="52"/>
      <c r="X911" s="48"/>
      <c r="Y911" s="116"/>
      <c r="Z911" s="133"/>
      <c r="AA911" s="131"/>
      <c r="AB911" s="76"/>
      <c r="AC911" s="76"/>
      <c r="AD911" s="76"/>
      <c r="AE911" s="76"/>
      <c r="AF911" s="76"/>
      <c r="AG911" s="145"/>
      <c r="AH911"/>
      <c r="AI911" s="148">
        <f t="shared" si="481"/>
        <v>0</v>
      </c>
      <c r="AJ911" s="148">
        <f t="shared" si="482"/>
        <v>0</v>
      </c>
      <c r="AK911" s="148">
        <f t="shared" si="483"/>
        <v>0</v>
      </c>
      <c r="AL911" s="148">
        <f t="shared" si="484"/>
        <v>0</v>
      </c>
      <c r="AM911" s="148">
        <f t="shared" si="485"/>
        <v>0</v>
      </c>
      <c r="AN911" s="148">
        <f t="shared" si="486"/>
        <v>0</v>
      </c>
      <c r="AO911" s="150"/>
      <c r="AP911" s="149" t="e">
        <f t="shared" si="487"/>
        <v>#DIV/0!</v>
      </c>
      <c r="AQ911" s="149" t="e">
        <f t="shared" si="488"/>
        <v>#DIV/0!</v>
      </c>
      <c r="AR911" s="149" t="e">
        <f t="shared" si="489"/>
        <v>#DIV/0!</v>
      </c>
      <c r="AS911" s="149" t="e">
        <f t="shared" si="490"/>
        <v>#DIV/0!</v>
      </c>
      <c r="AT911" s="149" t="e">
        <f t="shared" si="491"/>
        <v>#DIV/0!</v>
      </c>
      <c r="AU911" s="148">
        <f t="shared" si="492"/>
        <v>0</v>
      </c>
      <c r="AV911" s="149" t="e">
        <f t="shared" si="493"/>
        <v>#DIV/0!</v>
      </c>
      <c r="AW911" s="149" t="e">
        <f t="shared" si="494"/>
        <v>#DIV/0!</v>
      </c>
      <c r="AX911" s="149" t="e">
        <f t="shared" si="495"/>
        <v>#DIV/0!</v>
      </c>
      <c r="AY911" s="149" t="e">
        <f t="shared" si="496"/>
        <v>#DIV/0!</v>
      </c>
      <c r="AZ911" s="149" t="e">
        <f t="shared" si="497"/>
        <v>#DIV/0!</v>
      </c>
      <c r="BA911" s="148">
        <f t="shared" si="498"/>
        <v>0</v>
      </c>
      <c r="BB911" s="149" t="e">
        <f t="shared" si="499"/>
        <v>#DIV/0!</v>
      </c>
      <c r="BC911" s="149" t="e">
        <f t="shared" si="500"/>
        <v>#DIV/0!</v>
      </c>
      <c r="BD911" s="149" t="e">
        <f t="shared" si="501"/>
        <v>#DIV/0!</v>
      </c>
      <c r="BE911" s="149" t="e">
        <f t="shared" si="502"/>
        <v>#DIV/0!</v>
      </c>
      <c r="BF911" s="149" t="e">
        <f t="shared" si="503"/>
        <v>#DIV/0!</v>
      </c>
      <c r="BG911" s="148">
        <f t="shared" si="504"/>
        <v>0</v>
      </c>
      <c r="BH911" s="149" t="e">
        <f t="shared" si="505"/>
        <v>#DIV/0!</v>
      </c>
      <c r="BI911" s="149" t="e">
        <f t="shared" si="506"/>
        <v>#DIV/0!</v>
      </c>
      <c r="BJ911" s="149" t="e">
        <f t="shared" si="507"/>
        <v>#DIV/0!</v>
      </c>
      <c r="BK911" s="149" t="e">
        <f t="shared" si="508"/>
        <v>#DIV/0!</v>
      </c>
      <c r="BL911" s="149" t="e">
        <f t="shared" si="509"/>
        <v>#DIV/0!</v>
      </c>
      <c r="BM911" s="148">
        <f t="shared" si="510"/>
        <v>0</v>
      </c>
      <c r="BN911" s="149" t="e">
        <f t="shared" si="511"/>
        <v>#DIV/0!</v>
      </c>
      <c r="BO911" s="149" t="e">
        <f t="shared" si="512"/>
        <v>#DIV/0!</v>
      </c>
      <c r="BP911" s="149" t="e">
        <f t="shared" si="513"/>
        <v>#DIV/0!</v>
      </c>
      <c r="BQ911" s="149" t="e">
        <f t="shared" si="514"/>
        <v>#DIV/0!</v>
      </c>
      <c r="BR911" s="149" t="e">
        <f t="shared" si="515"/>
        <v>#DIV/0!</v>
      </c>
      <c r="BS911" s="148">
        <f t="shared" si="516"/>
        <v>0</v>
      </c>
      <c r="BT911" s="150"/>
      <c r="BU911" s="150" t="e">
        <f>VLOOKUP(I911,Lists!$D$2:$D$19,1,FALSE)</f>
        <v>#N/A</v>
      </c>
      <c r="BV911" s="150" t="e">
        <f>VLOOKUP($I911,Blends!$B$2:$B$115,1,FALSE)</f>
        <v>#N/A</v>
      </c>
      <c r="BW911" s="150"/>
      <c r="BX911" s="151">
        <f>ROUND(IF($I911="Other HFC Blend",(AA911*$L911*SUMIF(Lists!$E$2:$E$133,'Quarterly Information'!$K911,Exchange_Value)+AA911*$N911*SUMIF(Lists!$E$2:$E$133,'Quarterly Information'!$M911,Exchange_Value)+AA911*$P911*SUMIF(Lists!$E$2:$E$133,'Quarterly Information'!$O911,Exchange_Value)+AA911*$R911*SUMIF(Lists!$E$2:$E$133,'Quarterly Information'!$Q911,Exchange_Value)+AA911*$T911*SUMIF(Lists!$E$2:$E$133,'Quarterly Information'!$S911,Exchange_Value))/1000,AA911*SUMIF(Lists!$E$2:$E$133,$I911,Exchange_Value)/1000),1)</f>
        <v>0</v>
      </c>
      <c r="BY911" s="151">
        <f>ROUND(IF($I911="Other HFC Blend",(AB911*$L911*SUMIF(Lists!$E$2:$E$133,'Quarterly Information'!$K911,Exchange_Value)+AB911*$N911*SUMIF(Lists!$E$2:$E$133,'Quarterly Information'!$M911,Exchange_Value)+AB911*$P911*SUMIF(Lists!$E$2:$E$133,'Quarterly Information'!$O911,Exchange_Value)+AB911*$R911*SUMIF(Lists!$E$2:$E$133,'Quarterly Information'!$Q911,Exchange_Value)+AB911*$T911*SUMIF(Lists!$E$2:$E$133,'Quarterly Information'!$S911,Exchange_Value))/1000,AB911*SUMIF(Lists!$E$2:$E$133,$I911,Exchange_Value)/1000),1)</f>
        <v>0</v>
      </c>
      <c r="BZ911" s="151">
        <f>ROUND(IF($I911="Other HFC Blend",(AC911*$L911*SUMIF(Lists!$E$2:$E$133,'Quarterly Information'!$K911,Exchange_Value)+AC911*$N911*SUMIF(Lists!$E$2:$E$133,'Quarterly Information'!$M911,Exchange_Value)+AC911*$P911*SUMIF(Lists!$E$2:$E$133,'Quarterly Information'!$O911,Exchange_Value)+AC911*$R911*SUMIF(Lists!$E$2:$E$133,'Quarterly Information'!$Q911,Exchange_Value)+AC911*$T911*SUMIF(Lists!$E$2:$E$133,'Quarterly Information'!$S911,Exchange_Value))/1000,AC911*SUMIF(Lists!$E$2:$E$133,$I911,Exchange_Value)/1000),1)</f>
        <v>0</v>
      </c>
      <c r="CA911" s="151">
        <f>ROUND(IF($I911="Other HFC Blend",(AD911*$L911*SUMIF(Lists!$E$2:$E$133,'Quarterly Information'!$K911,Exchange_Value)+AD911*$N911*SUMIF(Lists!$E$2:$E$133,'Quarterly Information'!$M911,Exchange_Value)+AD911*$P911*SUMIF(Lists!$E$2:$E$133,'Quarterly Information'!$O911,Exchange_Value)+AD911*$R911*SUMIF(Lists!$E$2:$E$133,'Quarterly Information'!$Q911,Exchange_Value)+AD911*$T911*SUMIF(Lists!$E$2:$E$133,'Quarterly Information'!$S911,Exchange_Value))/1000,AD911*SUMIF(Lists!$E$2:$E$133,$I911,Exchange_Value)/1000),1)</f>
        <v>0</v>
      </c>
      <c r="CB911" s="151">
        <f>ROUND(IF($I911="Other HFC Blend",(AE911*$L911*SUMIF(Lists!$E$2:$E$133,'Quarterly Information'!$K911,Exchange_Value)+AE911*$N911*SUMIF(Lists!$E$2:$E$133,'Quarterly Information'!$M911,Exchange_Value)+AE911*$P911*SUMIF(Lists!$E$2:$E$133,'Quarterly Information'!$O911,Exchange_Value)+AE911*$R911*SUMIF(Lists!$E$2:$E$133,'Quarterly Information'!$Q911,Exchange_Value)+AE911*$T911*SUMIF(Lists!$E$2:$E$133,'Quarterly Information'!$S911,Exchange_Value))/1000,AE911*SUMIF(Lists!$E$2:$E$133,$I911,Exchange_Value)/1000),1)</f>
        <v>0</v>
      </c>
      <c r="CC911" s="151">
        <f>ROUND(IF($I911="Other HFC Blend",(AF911*$L911*SUMIF(Lists!$E$2:$E$133,'Quarterly Information'!$K911,Exchange_Value)+AF911*$N911*SUMIF(Lists!$E$2:$E$133,'Quarterly Information'!$M911,Exchange_Value)+AF911*$P911*SUMIF(Lists!$E$2:$E$133,'Quarterly Information'!$O911,Exchange_Value)+AF911*$R911*SUMIF(Lists!$E$2:$E$133,'Quarterly Information'!$Q911,Exchange_Value)+AF911*$T911*SUMIF(Lists!$E$2:$E$133,'Quarterly Information'!$S911,Exchange_Value))/1000,AF911*SUMIF(Lists!$E$2:$E$133,$I911,Exchange_Value)/1000),1)</f>
        <v>0</v>
      </c>
    </row>
    <row r="912" spans="1:81" ht="14.1">
      <c r="A912" s="18">
        <v>870</v>
      </c>
      <c r="B912" s="46" t="str">
        <f t="shared" si="517"/>
        <v/>
      </c>
      <c r="C912" s="72"/>
      <c r="D912" s="47"/>
      <c r="E912" s="81"/>
      <c r="F912" s="48"/>
      <c r="G912" s="49"/>
      <c r="H912" s="50"/>
      <c r="I912" s="48"/>
      <c r="J912" s="104"/>
      <c r="K912" s="109"/>
      <c r="L912" s="51"/>
      <c r="M912" s="48"/>
      <c r="N912" s="51"/>
      <c r="O912" s="48"/>
      <c r="P912" s="51"/>
      <c r="Q912" s="69"/>
      <c r="R912" s="51"/>
      <c r="S912" s="69"/>
      <c r="T912" s="110"/>
      <c r="U912" s="107"/>
      <c r="V912" s="48"/>
      <c r="W912" s="52"/>
      <c r="X912" s="48"/>
      <c r="Y912" s="116"/>
      <c r="Z912" s="133"/>
      <c r="AA912" s="131"/>
      <c r="AB912" s="76"/>
      <c r="AC912" s="76"/>
      <c r="AD912" s="76"/>
      <c r="AE912" s="76"/>
      <c r="AF912" s="76"/>
      <c r="AG912" s="145"/>
      <c r="AH912"/>
      <c r="AI912" s="148">
        <f t="shared" si="481"/>
        <v>0</v>
      </c>
      <c r="AJ912" s="148">
        <f t="shared" si="482"/>
        <v>0</v>
      </c>
      <c r="AK912" s="148">
        <f t="shared" si="483"/>
        <v>0</v>
      </c>
      <c r="AL912" s="148">
        <f t="shared" si="484"/>
        <v>0</v>
      </c>
      <c r="AM912" s="148">
        <f t="shared" si="485"/>
        <v>0</v>
      </c>
      <c r="AN912" s="148">
        <f t="shared" si="486"/>
        <v>0</v>
      </c>
      <c r="AO912" s="150"/>
      <c r="AP912" s="149" t="e">
        <f t="shared" si="487"/>
        <v>#DIV/0!</v>
      </c>
      <c r="AQ912" s="149" t="e">
        <f t="shared" si="488"/>
        <v>#DIV/0!</v>
      </c>
      <c r="AR912" s="149" t="e">
        <f t="shared" si="489"/>
        <v>#DIV/0!</v>
      </c>
      <c r="AS912" s="149" t="e">
        <f t="shared" si="490"/>
        <v>#DIV/0!</v>
      </c>
      <c r="AT912" s="149" t="e">
        <f t="shared" si="491"/>
        <v>#DIV/0!</v>
      </c>
      <c r="AU912" s="148">
        <f t="shared" si="492"/>
        <v>0</v>
      </c>
      <c r="AV912" s="149" t="e">
        <f t="shared" si="493"/>
        <v>#DIV/0!</v>
      </c>
      <c r="AW912" s="149" t="e">
        <f t="shared" si="494"/>
        <v>#DIV/0!</v>
      </c>
      <c r="AX912" s="149" t="e">
        <f t="shared" si="495"/>
        <v>#DIV/0!</v>
      </c>
      <c r="AY912" s="149" t="e">
        <f t="shared" si="496"/>
        <v>#DIV/0!</v>
      </c>
      <c r="AZ912" s="149" t="e">
        <f t="shared" si="497"/>
        <v>#DIV/0!</v>
      </c>
      <c r="BA912" s="148">
        <f t="shared" si="498"/>
        <v>0</v>
      </c>
      <c r="BB912" s="149" t="e">
        <f t="shared" si="499"/>
        <v>#DIV/0!</v>
      </c>
      <c r="BC912" s="149" t="e">
        <f t="shared" si="500"/>
        <v>#DIV/0!</v>
      </c>
      <c r="BD912" s="149" t="e">
        <f t="shared" si="501"/>
        <v>#DIV/0!</v>
      </c>
      <c r="BE912" s="149" t="e">
        <f t="shared" si="502"/>
        <v>#DIV/0!</v>
      </c>
      <c r="BF912" s="149" t="e">
        <f t="shared" si="503"/>
        <v>#DIV/0!</v>
      </c>
      <c r="BG912" s="148">
        <f t="shared" si="504"/>
        <v>0</v>
      </c>
      <c r="BH912" s="149" t="e">
        <f t="shared" si="505"/>
        <v>#DIV/0!</v>
      </c>
      <c r="BI912" s="149" t="e">
        <f t="shared" si="506"/>
        <v>#DIV/0!</v>
      </c>
      <c r="BJ912" s="149" t="e">
        <f t="shared" si="507"/>
        <v>#DIV/0!</v>
      </c>
      <c r="BK912" s="149" t="e">
        <f t="shared" si="508"/>
        <v>#DIV/0!</v>
      </c>
      <c r="BL912" s="149" t="e">
        <f t="shared" si="509"/>
        <v>#DIV/0!</v>
      </c>
      <c r="BM912" s="148">
        <f t="shared" si="510"/>
        <v>0</v>
      </c>
      <c r="BN912" s="149" t="e">
        <f t="shared" si="511"/>
        <v>#DIV/0!</v>
      </c>
      <c r="BO912" s="149" t="e">
        <f t="shared" si="512"/>
        <v>#DIV/0!</v>
      </c>
      <c r="BP912" s="149" t="e">
        <f t="shared" si="513"/>
        <v>#DIV/0!</v>
      </c>
      <c r="BQ912" s="149" t="e">
        <f t="shared" si="514"/>
        <v>#DIV/0!</v>
      </c>
      <c r="BR912" s="149" t="e">
        <f t="shared" si="515"/>
        <v>#DIV/0!</v>
      </c>
      <c r="BS912" s="148">
        <f t="shared" si="516"/>
        <v>0</v>
      </c>
      <c r="BT912" s="150"/>
      <c r="BU912" s="150" t="e">
        <f>VLOOKUP(I912,Lists!$D$2:$D$19,1,FALSE)</f>
        <v>#N/A</v>
      </c>
      <c r="BV912" s="150" t="e">
        <f>VLOOKUP($I912,Blends!$B$2:$B$115,1,FALSE)</f>
        <v>#N/A</v>
      </c>
      <c r="BW912" s="150"/>
      <c r="BX912" s="151">
        <f>ROUND(IF($I912="Other HFC Blend",(AA912*$L912*SUMIF(Lists!$E$2:$E$133,'Quarterly Information'!$K912,Exchange_Value)+AA912*$N912*SUMIF(Lists!$E$2:$E$133,'Quarterly Information'!$M912,Exchange_Value)+AA912*$P912*SUMIF(Lists!$E$2:$E$133,'Quarterly Information'!$O912,Exchange_Value)+AA912*$R912*SUMIF(Lists!$E$2:$E$133,'Quarterly Information'!$Q912,Exchange_Value)+AA912*$T912*SUMIF(Lists!$E$2:$E$133,'Quarterly Information'!$S912,Exchange_Value))/1000,AA912*SUMIF(Lists!$E$2:$E$133,$I912,Exchange_Value)/1000),1)</f>
        <v>0</v>
      </c>
      <c r="BY912" s="151">
        <f>ROUND(IF($I912="Other HFC Blend",(AB912*$L912*SUMIF(Lists!$E$2:$E$133,'Quarterly Information'!$K912,Exchange_Value)+AB912*$N912*SUMIF(Lists!$E$2:$E$133,'Quarterly Information'!$M912,Exchange_Value)+AB912*$P912*SUMIF(Lists!$E$2:$E$133,'Quarterly Information'!$O912,Exchange_Value)+AB912*$R912*SUMIF(Lists!$E$2:$E$133,'Quarterly Information'!$Q912,Exchange_Value)+AB912*$T912*SUMIF(Lists!$E$2:$E$133,'Quarterly Information'!$S912,Exchange_Value))/1000,AB912*SUMIF(Lists!$E$2:$E$133,$I912,Exchange_Value)/1000),1)</f>
        <v>0</v>
      </c>
      <c r="BZ912" s="151">
        <f>ROUND(IF($I912="Other HFC Blend",(AC912*$L912*SUMIF(Lists!$E$2:$E$133,'Quarterly Information'!$K912,Exchange_Value)+AC912*$N912*SUMIF(Lists!$E$2:$E$133,'Quarterly Information'!$M912,Exchange_Value)+AC912*$P912*SUMIF(Lists!$E$2:$E$133,'Quarterly Information'!$O912,Exchange_Value)+AC912*$R912*SUMIF(Lists!$E$2:$E$133,'Quarterly Information'!$Q912,Exchange_Value)+AC912*$T912*SUMIF(Lists!$E$2:$E$133,'Quarterly Information'!$S912,Exchange_Value))/1000,AC912*SUMIF(Lists!$E$2:$E$133,$I912,Exchange_Value)/1000),1)</f>
        <v>0</v>
      </c>
      <c r="CA912" s="151">
        <f>ROUND(IF($I912="Other HFC Blend",(AD912*$L912*SUMIF(Lists!$E$2:$E$133,'Quarterly Information'!$K912,Exchange_Value)+AD912*$N912*SUMIF(Lists!$E$2:$E$133,'Quarterly Information'!$M912,Exchange_Value)+AD912*$P912*SUMIF(Lists!$E$2:$E$133,'Quarterly Information'!$O912,Exchange_Value)+AD912*$R912*SUMIF(Lists!$E$2:$E$133,'Quarterly Information'!$Q912,Exchange_Value)+AD912*$T912*SUMIF(Lists!$E$2:$E$133,'Quarterly Information'!$S912,Exchange_Value))/1000,AD912*SUMIF(Lists!$E$2:$E$133,$I912,Exchange_Value)/1000),1)</f>
        <v>0</v>
      </c>
      <c r="CB912" s="151">
        <f>ROUND(IF($I912="Other HFC Blend",(AE912*$L912*SUMIF(Lists!$E$2:$E$133,'Quarterly Information'!$K912,Exchange_Value)+AE912*$N912*SUMIF(Lists!$E$2:$E$133,'Quarterly Information'!$M912,Exchange_Value)+AE912*$P912*SUMIF(Lists!$E$2:$E$133,'Quarterly Information'!$O912,Exchange_Value)+AE912*$R912*SUMIF(Lists!$E$2:$E$133,'Quarterly Information'!$Q912,Exchange_Value)+AE912*$T912*SUMIF(Lists!$E$2:$E$133,'Quarterly Information'!$S912,Exchange_Value))/1000,AE912*SUMIF(Lists!$E$2:$E$133,$I912,Exchange_Value)/1000),1)</f>
        <v>0</v>
      </c>
      <c r="CC912" s="151">
        <f>ROUND(IF($I912="Other HFC Blend",(AF912*$L912*SUMIF(Lists!$E$2:$E$133,'Quarterly Information'!$K912,Exchange_Value)+AF912*$N912*SUMIF(Lists!$E$2:$E$133,'Quarterly Information'!$M912,Exchange_Value)+AF912*$P912*SUMIF(Lists!$E$2:$E$133,'Quarterly Information'!$O912,Exchange_Value)+AF912*$R912*SUMIF(Lists!$E$2:$E$133,'Quarterly Information'!$Q912,Exchange_Value)+AF912*$T912*SUMIF(Lists!$E$2:$E$133,'Quarterly Information'!$S912,Exchange_Value))/1000,AF912*SUMIF(Lists!$E$2:$E$133,$I912,Exchange_Value)/1000),1)</f>
        <v>0</v>
      </c>
    </row>
    <row r="913" spans="1:81" ht="14.1">
      <c r="A913" s="18">
        <v>871</v>
      </c>
      <c r="B913" s="46" t="str">
        <f t="shared" si="517"/>
        <v/>
      </c>
      <c r="C913" s="72"/>
      <c r="D913" s="47"/>
      <c r="E913" s="81"/>
      <c r="F913" s="48"/>
      <c r="G913" s="49"/>
      <c r="H913" s="50"/>
      <c r="I913" s="48"/>
      <c r="J913" s="104"/>
      <c r="K913" s="109"/>
      <c r="L913" s="51"/>
      <c r="M913" s="48"/>
      <c r="N913" s="51"/>
      <c r="O913" s="48"/>
      <c r="P913" s="51"/>
      <c r="Q913" s="69"/>
      <c r="R913" s="51"/>
      <c r="S913" s="69"/>
      <c r="T913" s="110"/>
      <c r="U913" s="107"/>
      <c r="V913" s="48"/>
      <c r="W913" s="52"/>
      <c r="X913" s="48"/>
      <c r="Y913" s="116"/>
      <c r="Z913" s="133"/>
      <c r="AA913" s="131"/>
      <c r="AB913" s="76"/>
      <c r="AC913" s="76"/>
      <c r="AD913" s="76"/>
      <c r="AE913" s="76"/>
      <c r="AF913" s="76"/>
      <c r="AG913" s="145"/>
      <c r="AH913"/>
      <c r="AI913" s="148">
        <f t="shared" si="481"/>
        <v>0</v>
      </c>
      <c r="AJ913" s="148">
        <f t="shared" si="482"/>
        <v>0</v>
      </c>
      <c r="AK913" s="148">
        <f t="shared" si="483"/>
        <v>0</v>
      </c>
      <c r="AL913" s="148">
        <f t="shared" si="484"/>
        <v>0</v>
      </c>
      <c r="AM913" s="148">
        <f t="shared" si="485"/>
        <v>0</v>
      </c>
      <c r="AN913" s="148">
        <f t="shared" si="486"/>
        <v>0</v>
      </c>
      <c r="AO913" s="150"/>
      <c r="AP913" s="149" t="e">
        <f t="shared" si="487"/>
        <v>#DIV/0!</v>
      </c>
      <c r="AQ913" s="149" t="e">
        <f t="shared" si="488"/>
        <v>#DIV/0!</v>
      </c>
      <c r="AR913" s="149" t="e">
        <f t="shared" si="489"/>
        <v>#DIV/0!</v>
      </c>
      <c r="AS913" s="149" t="e">
        <f t="shared" si="490"/>
        <v>#DIV/0!</v>
      </c>
      <c r="AT913" s="149" t="e">
        <f t="shared" si="491"/>
        <v>#DIV/0!</v>
      </c>
      <c r="AU913" s="148">
        <f t="shared" si="492"/>
        <v>0</v>
      </c>
      <c r="AV913" s="149" t="e">
        <f t="shared" si="493"/>
        <v>#DIV/0!</v>
      </c>
      <c r="AW913" s="149" t="e">
        <f t="shared" si="494"/>
        <v>#DIV/0!</v>
      </c>
      <c r="AX913" s="149" t="e">
        <f t="shared" si="495"/>
        <v>#DIV/0!</v>
      </c>
      <c r="AY913" s="149" t="e">
        <f t="shared" si="496"/>
        <v>#DIV/0!</v>
      </c>
      <c r="AZ913" s="149" t="e">
        <f t="shared" si="497"/>
        <v>#DIV/0!</v>
      </c>
      <c r="BA913" s="148">
        <f t="shared" si="498"/>
        <v>0</v>
      </c>
      <c r="BB913" s="149" t="e">
        <f t="shared" si="499"/>
        <v>#DIV/0!</v>
      </c>
      <c r="BC913" s="149" t="e">
        <f t="shared" si="500"/>
        <v>#DIV/0!</v>
      </c>
      <c r="BD913" s="149" t="e">
        <f t="shared" si="501"/>
        <v>#DIV/0!</v>
      </c>
      <c r="BE913" s="149" t="e">
        <f t="shared" si="502"/>
        <v>#DIV/0!</v>
      </c>
      <c r="BF913" s="149" t="e">
        <f t="shared" si="503"/>
        <v>#DIV/0!</v>
      </c>
      <c r="BG913" s="148">
        <f t="shared" si="504"/>
        <v>0</v>
      </c>
      <c r="BH913" s="149" t="e">
        <f t="shared" si="505"/>
        <v>#DIV/0!</v>
      </c>
      <c r="BI913" s="149" t="e">
        <f t="shared" si="506"/>
        <v>#DIV/0!</v>
      </c>
      <c r="BJ913" s="149" t="e">
        <f t="shared" si="507"/>
        <v>#DIV/0!</v>
      </c>
      <c r="BK913" s="149" t="e">
        <f t="shared" si="508"/>
        <v>#DIV/0!</v>
      </c>
      <c r="BL913" s="149" t="e">
        <f t="shared" si="509"/>
        <v>#DIV/0!</v>
      </c>
      <c r="BM913" s="148">
        <f t="shared" si="510"/>
        <v>0</v>
      </c>
      <c r="BN913" s="149" t="e">
        <f t="shared" si="511"/>
        <v>#DIV/0!</v>
      </c>
      <c r="BO913" s="149" t="e">
        <f t="shared" si="512"/>
        <v>#DIV/0!</v>
      </c>
      <c r="BP913" s="149" t="e">
        <f t="shared" si="513"/>
        <v>#DIV/0!</v>
      </c>
      <c r="BQ913" s="149" t="e">
        <f t="shared" si="514"/>
        <v>#DIV/0!</v>
      </c>
      <c r="BR913" s="149" t="e">
        <f t="shared" si="515"/>
        <v>#DIV/0!</v>
      </c>
      <c r="BS913" s="148">
        <f t="shared" si="516"/>
        <v>0</v>
      </c>
      <c r="BT913" s="150"/>
      <c r="BU913" s="150" t="e">
        <f>VLOOKUP(I913,Lists!$D$2:$D$19,1,FALSE)</f>
        <v>#N/A</v>
      </c>
      <c r="BV913" s="150" t="e">
        <f>VLOOKUP($I913,Blends!$B$2:$B$115,1,FALSE)</f>
        <v>#N/A</v>
      </c>
      <c r="BW913" s="150"/>
      <c r="BX913" s="151">
        <f>ROUND(IF($I913="Other HFC Blend",(AA913*$L913*SUMIF(Lists!$E$2:$E$133,'Quarterly Information'!$K913,Exchange_Value)+AA913*$N913*SUMIF(Lists!$E$2:$E$133,'Quarterly Information'!$M913,Exchange_Value)+AA913*$P913*SUMIF(Lists!$E$2:$E$133,'Quarterly Information'!$O913,Exchange_Value)+AA913*$R913*SUMIF(Lists!$E$2:$E$133,'Quarterly Information'!$Q913,Exchange_Value)+AA913*$T913*SUMIF(Lists!$E$2:$E$133,'Quarterly Information'!$S913,Exchange_Value))/1000,AA913*SUMIF(Lists!$E$2:$E$133,$I913,Exchange_Value)/1000),1)</f>
        <v>0</v>
      </c>
      <c r="BY913" s="151">
        <f>ROUND(IF($I913="Other HFC Blend",(AB913*$L913*SUMIF(Lists!$E$2:$E$133,'Quarterly Information'!$K913,Exchange_Value)+AB913*$N913*SUMIF(Lists!$E$2:$E$133,'Quarterly Information'!$M913,Exchange_Value)+AB913*$P913*SUMIF(Lists!$E$2:$E$133,'Quarterly Information'!$O913,Exchange_Value)+AB913*$R913*SUMIF(Lists!$E$2:$E$133,'Quarterly Information'!$Q913,Exchange_Value)+AB913*$T913*SUMIF(Lists!$E$2:$E$133,'Quarterly Information'!$S913,Exchange_Value))/1000,AB913*SUMIF(Lists!$E$2:$E$133,$I913,Exchange_Value)/1000),1)</f>
        <v>0</v>
      </c>
      <c r="BZ913" s="151">
        <f>ROUND(IF($I913="Other HFC Blend",(AC913*$L913*SUMIF(Lists!$E$2:$E$133,'Quarterly Information'!$K913,Exchange_Value)+AC913*$N913*SUMIF(Lists!$E$2:$E$133,'Quarterly Information'!$M913,Exchange_Value)+AC913*$P913*SUMIF(Lists!$E$2:$E$133,'Quarterly Information'!$O913,Exchange_Value)+AC913*$R913*SUMIF(Lists!$E$2:$E$133,'Quarterly Information'!$Q913,Exchange_Value)+AC913*$T913*SUMIF(Lists!$E$2:$E$133,'Quarterly Information'!$S913,Exchange_Value))/1000,AC913*SUMIF(Lists!$E$2:$E$133,$I913,Exchange_Value)/1000),1)</f>
        <v>0</v>
      </c>
      <c r="CA913" s="151">
        <f>ROUND(IF($I913="Other HFC Blend",(AD913*$L913*SUMIF(Lists!$E$2:$E$133,'Quarterly Information'!$K913,Exchange_Value)+AD913*$N913*SUMIF(Lists!$E$2:$E$133,'Quarterly Information'!$M913,Exchange_Value)+AD913*$P913*SUMIF(Lists!$E$2:$E$133,'Quarterly Information'!$O913,Exchange_Value)+AD913*$R913*SUMIF(Lists!$E$2:$E$133,'Quarterly Information'!$Q913,Exchange_Value)+AD913*$T913*SUMIF(Lists!$E$2:$E$133,'Quarterly Information'!$S913,Exchange_Value))/1000,AD913*SUMIF(Lists!$E$2:$E$133,$I913,Exchange_Value)/1000),1)</f>
        <v>0</v>
      </c>
      <c r="CB913" s="151">
        <f>ROUND(IF($I913="Other HFC Blend",(AE913*$L913*SUMIF(Lists!$E$2:$E$133,'Quarterly Information'!$K913,Exchange_Value)+AE913*$N913*SUMIF(Lists!$E$2:$E$133,'Quarterly Information'!$M913,Exchange_Value)+AE913*$P913*SUMIF(Lists!$E$2:$E$133,'Quarterly Information'!$O913,Exchange_Value)+AE913*$R913*SUMIF(Lists!$E$2:$E$133,'Quarterly Information'!$Q913,Exchange_Value)+AE913*$T913*SUMIF(Lists!$E$2:$E$133,'Quarterly Information'!$S913,Exchange_Value))/1000,AE913*SUMIF(Lists!$E$2:$E$133,$I913,Exchange_Value)/1000),1)</f>
        <v>0</v>
      </c>
      <c r="CC913" s="151">
        <f>ROUND(IF($I913="Other HFC Blend",(AF913*$L913*SUMIF(Lists!$E$2:$E$133,'Quarterly Information'!$K913,Exchange_Value)+AF913*$N913*SUMIF(Lists!$E$2:$E$133,'Quarterly Information'!$M913,Exchange_Value)+AF913*$P913*SUMIF(Lists!$E$2:$E$133,'Quarterly Information'!$O913,Exchange_Value)+AF913*$R913*SUMIF(Lists!$E$2:$E$133,'Quarterly Information'!$Q913,Exchange_Value)+AF913*$T913*SUMIF(Lists!$E$2:$E$133,'Quarterly Information'!$S913,Exchange_Value))/1000,AF913*SUMIF(Lists!$E$2:$E$133,$I913,Exchange_Value)/1000),1)</f>
        <v>0</v>
      </c>
    </row>
    <row r="914" spans="1:81" ht="14.1">
      <c r="A914" s="18">
        <v>872</v>
      </c>
      <c r="B914" s="46" t="str">
        <f t="shared" si="517"/>
        <v/>
      </c>
      <c r="C914" s="72"/>
      <c r="D914" s="47"/>
      <c r="E914" s="81"/>
      <c r="F914" s="48"/>
      <c r="G914" s="49"/>
      <c r="H914" s="50"/>
      <c r="I914" s="48"/>
      <c r="J914" s="104"/>
      <c r="K914" s="109"/>
      <c r="L914" s="51"/>
      <c r="M914" s="48"/>
      <c r="N914" s="51"/>
      <c r="O914" s="48"/>
      <c r="P914" s="51"/>
      <c r="Q914" s="69"/>
      <c r="R914" s="51"/>
      <c r="S914" s="69"/>
      <c r="T914" s="110"/>
      <c r="U914" s="107"/>
      <c r="V914" s="48"/>
      <c r="W914" s="52"/>
      <c r="X914" s="48"/>
      <c r="Y914" s="116"/>
      <c r="Z914" s="133"/>
      <c r="AA914" s="131"/>
      <c r="AB914" s="76"/>
      <c r="AC914" s="76"/>
      <c r="AD914" s="76"/>
      <c r="AE914" s="76"/>
      <c r="AF914" s="76"/>
      <c r="AG914" s="145"/>
      <c r="AH914"/>
      <c r="AI914" s="148">
        <f t="shared" si="481"/>
        <v>0</v>
      </c>
      <c r="AJ914" s="148">
        <f t="shared" si="482"/>
        <v>0</v>
      </c>
      <c r="AK914" s="148">
        <f t="shared" si="483"/>
        <v>0</v>
      </c>
      <c r="AL914" s="148">
        <f t="shared" si="484"/>
        <v>0</v>
      </c>
      <c r="AM914" s="148">
        <f t="shared" si="485"/>
        <v>0</v>
      </c>
      <c r="AN914" s="148">
        <f t="shared" si="486"/>
        <v>0</v>
      </c>
      <c r="AO914" s="150"/>
      <c r="AP914" s="149" t="e">
        <f t="shared" si="487"/>
        <v>#DIV/0!</v>
      </c>
      <c r="AQ914" s="149" t="e">
        <f t="shared" si="488"/>
        <v>#DIV/0!</v>
      </c>
      <c r="AR914" s="149" t="e">
        <f t="shared" si="489"/>
        <v>#DIV/0!</v>
      </c>
      <c r="AS914" s="149" t="e">
        <f t="shared" si="490"/>
        <v>#DIV/0!</v>
      </c>
      <c r="AT914" s="149" t="e">
        <f t="shared" si="491"/>
        <v>#DIV/0!</v>
      </c>
      <c r="AU914" s="148">
        <f t="shared" si="492"/>
        <v>0</v>
      </c>
      <c r="AV914" s="149" t="e">
        <f t="shared" si="493"/>
        <v>#DIV/0!</v>
      </c>
      <c r="AW914" s="149" t="e">
        <f t="shared" si="494"/>
        <v>#DIV/0!</v>
      </c>
      <c r="AX914" s="149" t="e">
        <f t="shared" si="495"/>
        <v>#DIV/0!</v>
      </c>
      <c r="AY914" s="149" t="e">
        <f t="shared" si="496"/>
        <v>#DIV/0!</v>
      </c>
      <c r="AZ914" s="149" t="e">
        <f t="shared" si="497"/>
        <v>#DIV/0!</v>
      </c>
      <c r="BA914" s="148">
        <f t="shared" si="498"/>
        <v>0</v>
      </c>
      <c r="BB914" s="149" t="e">
        <f t="shared" si="499"/>
        <v>#DIV/0!</v>
      </c>
      <c r="BC914" s="149" t="e">
        <f t="shared" si="500"/>
        <v>#DIV/0!</v>
      </c>
      <c r="BD914" s="149" t="e">
        <f t="shared" si="501"/>
        <v>#DIV/0!</v>
      </c>
      <c r="BE914" s="149" t="e">
        <f t="shared" si="502"/>
        <v>#DIV/0!</v>
      </c>
      <c r="BF914" s="149" t="e">
        <f t="shared" si="503"/>
        <v>#DIV/0!</v>
      </c>
      <c r="BG914" s="148">
        <f t="shared" si="504"/>
        <v>0</v>
      </c>
      <c r="BH914" s="149" t="e">
        <f t="shared" si="505"/>
        <v>#DIV/0!</v>
      </c>
      <c r="BI914" s="149" t="e">
        <f t="shared" si="506"/>
        <v>#DIV/0!</v>
      </c>
      <c r="BJ914" s="149" t="e">
        <f t="shared" si="507"/>
        <v>#DIV/0!</v>
      </c>
      <c r="BK914" s="149" t="e">
        <f t="shared" si="508"/>
        <v>#DIV/0!</v>
      </c>
      <c r="BL914" s="149" t="e">
        <f t="shared" si="509"/>
        <v>#DIV/0!</v>
      </c>
      <c r="BM914" s="148">
        <f t="shared" si="510"/>
        <v>0</v>
      </c>
      <c r="BN914" s="149" t="e">
        <f t="shared" si="511"/>
        <v>#DIV/0!</v>
      </c>
      <c r="BO914" s="149" t="e">
        <f t="shared" si="512"/>
        <v>#DIV/0!</v>
      </c>
      <c r="BP914" s="149" t="e">
        <f t="shared" si="513"/>
        <v>#DIV/0!</v>
      </c>
      <c r="BQ914" s="149" t="e">
        <f t="shared" si="514"/>
        <v>#DIV/0!</v>
      </c>
      <c r="BR914" s="149" t="e">
        <f t="shared" si="515"/>
        <v>#DIV/0!</v>
      </c>
      <c r="BS914" s="148">
        <f t="shared" si="516"/>
        <v>0</v>
      </c>
      <c r="BT914" s="150"/>
      <c r="BU914" s="150" t="e">
        <f>VLOOKUP(I914,Lists!$D$2:$D$19,1,FALSE)</f>
        <v>#N/A</v>
      </c>
      <c r="BV914" s="150" t="e">
        <f>VLOOKUP($I914,Blends!$B$2:$B$115,1,FALSE)</f>
        <v>#N/A</v>
      </c>
      <c r="BW914" s="150"/>
      <c r="BX914" s="151">
        <f>ROUND(IF($I914="Other HFC Blend",(AA914*$L914*SUMIF(Lists!$E$2:$E$133,'Quarterly Information'!$K914,Exchange_Value)+AA914*$N914*SUMIF(Lists!$E$2:$E$133,'Quarterly Information'!$M914,Exchange_Value)+AA914*$P914*SUMIF(Lists!$E$2:$E$133,'Quarterly Information'!$O914,Exchange_Value)+AA914*$R914*SUMIF(Lists!$E$2:$E$133,'Quarterly Information'!$Q914,Exchange_Value)+AA914*$T914*SUMIF(Lists!$E$2:$E$133,'Quarterly Information'!$S914,Exchange_Value))/1000,AA914*SUMIF(Lists!$E$2:$E$133,$I914,Exchange_Value)/1000),1)</f>
        <v>0</v>
      </c>
      <c r="BY914" s="151">
        <f>ROUND(IF($I914="Other HFC Blend",(AB914*$L914*SUMIF(Lists!$E$2:$E$133,'Quarterly Information'!$K914,Exchange_Value)+AB914*$N914*SUMIF(Lists!$E$2:$E$133,'Quarterly Information'!$M914,Exchange_Value)+AB914*$P914*SUMIF(Lists!$E$2:$E$133,'Quarterly Information'!$O914,Exchange_Value)+AB914*$R914*SUMIF(Lists!$E$2:$E$133,'Quarterly Information'!$Q914,Exchange_Value)+AB914*$T914*SUMIF(Lists!$E$2:$E$133,'Quarterly Information'!$S914,Exchange_Value))/1000,AB914*SUMIF(Lists!$E$2:$E$133,$I914,Exchange_Value)/1000),1)</f>
        <v>0</v>
      </c>
      <c r="BZ914" s="151">
        <f>ROUND(IF($I914="Other HFC Blend",(AC914*$L914*SUMIF(Lists!$E$2:$E$133,'Quarterly Information'!$K914,Exchange_Value)+AC914*$N914*SUMIF(Lists!$E$2:$E$133,'Quarterly Information'!$M914,Exchange_Value)+AC914*$P914*SUMIF(Lists!$E$2:$E$133,'Quarterly Information'!$O914,Exchange_Value)+AC914*$R914*SUMIF(Lists!$E$2:$E$133,'Quarterly Information'!$Q914,Exchange_Value)+AC914*$T914*SUMIF(Lists!$E$2:$E$133,'Quarterly Information'!$S914,Exchange_Value))/1000,AC914*SUMIF(Lists!$E$2:$E$133,$I914,Exchange_Value)/1000),1)</f>
        <v>0</v>
      </c>
      <c r="CA914" s="151">
        <f>ROUND(IF($I914="Other HFC Blend",(AD914*$L914*SUMIF(Lists!$E$2:$E$133,'Quarterly Information'!$K914,Exchange_Value)+AD914*$N914*SUMIF(Lists!$E$2:$E$133,'Quarterly Information'!$M914,Exchange_Value)+AD914*$P914*SUMIF(Lists!$E$2:$E$133,'Quarterly Information'!$O914,Exchange_Value)+AD914*$R914*SUMIF(Lists!$E$2:$E$133,'Quarterly Information'!$Q914,Exchange_Value)+AD914*$T914*SUMIF(Lists!$E$2:$E$133,'Quarterly Information'!$S914,Exchange_Value))/1000,AD914*SUMIF(Lists!$E$2:$E$133,$I914,Exchange_Value)/1000),1)</f>
        <v>0</v>
      </c>
      <c r="CB914" s="151">
        <f>ROUND(IF($I914="Other HFC Blend",(AE914*$L914*SUMIF(Lists!$E$2:$E$133,'Quarterly Information'!$K914,Exchange_Value)+AE914*$N914*SUMIF(Lists!$E$2:$E$133,'Quarterly Information'!$M914,Exchange_Value)+AE914*$P914*SUMIF(Lists!$E$2:$E$133,'Quarterly Information'!$O914,Exchange_Value)+AE914*$R914*SUMIF(Lists!$E$2:$E$133,'Quarterly Information'!$Q914,Exchange_Value)+AE914*$T914*SUMIF(Lists!$E$2:$E$133,'Quarterly Information'!$S914,Exchange_Value))/1000,AE914*SUMIF(Lists!$E$2:$E$133,$I914,Exchange_Value)/1000),1)</f>
        <v>0</v>
      </c>
      <c r="CC914" s="151">
        <f>ROUND(IF($I914="Other HFC Blend",(AF914*$L914*SUMIF(Lists!$E$2:$E$133,'Quarterly Information'!$K914,Exchange_Value)+AF914*$N914*SUMIF(Lists!$E$2:$E$133,'Quarterly Information'!$M914,Exchange_Value)+AF914*$P914*SUMIF(Lists!$E$2:$E$133,'Quarterly Information'!$O914,Exchange_Value)+AF914*$R914*SUMIF(Lists!$E$2:$E$133,'Quarterly Information'!$Q914,Exchange_Value)+AF914*$T914*SUMIF(Lists!$E$2:$E$133,'Quarterly Information'!$S914,Exchange_Value))/1000,AF914*SUMIF(Lists!$E$2:$E$133,$I914,Exchange_Value)/1000),1)</f>
        <v>0</v>
      </c>
    </row>
    <row r="915" spans="1:81" ht="14.1">
      <c r="A915" s="18">
        <v>873</v>
      </c>
      <c r="B915" s="46" t="str">
        <f t="shared" si="517"/>
        <v/>
      </c>
      <c r="C915" s="72"/>
      <c r="D915" s="47"/>
      <c r="E915" s="81"/>
      <c r="F915" s="48"/>
      <c r="G915" s="49"/>
      <c r="H915" s="50"/>
      <c r="I915" s="48"/>
      <c r="J915" s="104"/>
      <c r="K915" s="109"/>
      <c r="L915" s="51"/>
      <c r="M915" s="48"/>
      <c r="N915" s="51"/>
      <c r="O915" s="48"/>
      <c r="P915" s="51"/>
      <c r="Q915" s="69"/>
      <c r="R915" s="51"/>
      <c r="S915" s="69"/>
      <c r="T915" s="110"/>
      <c r="U915" s="107"/>
      <c r="V915" s="48"/>
      <c r="W915" s="52"/>
      <c r="X915" s="48"/>
      <c r="Y915" s="116"/>
      <c r="Z915" s="133"/>
      <c r="AA915" s="131"/>
      <c r="AB915" s="76"/>
      <c r="AC915" s="76"/>
      <c r="AD915" s="76"/>
      <c r="AE915" s="76"/>
      <c r="AF915" s="76"/>
      <c r="AG915" s="145"/>
      <c r="AH915"/>
      <c r="AI915" s="148">
        <f t="shared" si="481"/>
        <v>0</v>
      </c>
      <c r="AJ915" s="148">
        <f t="shared" si="482"/>
        <v>0</v>
      </c>
      <c r="AK915" s="148">
        <f t="shared" si="483"/>
        <v>0</v>
      </c>
      <c r="AL915" s="148">
        <f t="shared" si="484"/>
        <v>0</v>
      </c>
      <c r="AM915" s="148">
        <f t="shared" si="485"/>
        <v>0</v>
      </c>
      <c r="AN915" s="148">
        <f t="shared" si="486"/>
        <v>0</v>
      </c>
      <c r="AO915" s="150"/>
      <c r="AP915" s="149" t="e">
        <f t="shared" si="487"/>
        <v>#DIV/0!</v>
      </c>
      <c r="AQ915" s="149" t="e">
        <f t="shared" si="488"/>
        <v>#DIV/0!</v>
      </c>
      <c r="AR915" s="149" t="e">
        <f t="shared" si="489"/>
        <v>#DIV/0!</v>
      </c>
      <c r="AS915" s="149" t="e">
        <f t="shared" si="490"/>
        <v>#DIV/0!</v>
      </c>
      <c r="AT915" s="149" t="e">
        <f t="shared" si="491"/>
        <v>#DIV/0!</v>
      </c>
      <c r="AU915" s="148">
        <f t="shared" si="492"/>
        <v>0</v>
      </c>
      <c r="AV915" s="149" t="e">
        <f t="shared" si="493"/>
        <v>#DIV/0!</v>
      </c>
      <c r="AW915" s="149" t="e">
        <f t="shared" si="494"/>
        <v>#DIV/0!</v>
      </c>
      <c r="AX915" s="149" t="e">
        <f t="shared" si="495"/>
        <v>#DIV/0!</v>
      </c>
      <c r="AY915" s="149" t="e">
        <f t="shared" si="496"/>
        <v>#DIV/0!</v>
      </c>
      <c r="AZ915" s="149" t="e">
        <f t="shared" si="497"/>
        <v>#DIV/0!</v>
      </c>
      <c r="BA915" s="148">
        <f t="shared" si="498"/>
        <v>0</v>
      </c>
      <c r="BB915" s="149" t="e">
        <f t="shared" si="499"/>
        <v>#DIV/0!</v>
      </c>
      <c r="BC915" s="149" t="e">
        <f t="shared" si="500"/>
        <v>#DIV/0!</v>
      </c>
      <c r="BD915" s="149" t="e">
        <f t="shared" si="501"/>
        <v>#DIV/0!</v>
      </c>
      <c r="BE915" s="149" t="e">
        <f t="shared" si="502"/>
        <v>#DIV/0!</v>
      </c>
      <c r="BF915" s="149" t="e">
        <f t="shared" si="503"/>
        <v>#DIV/0!</v>
      </c>
      <c r="BG915" s="148">
        <f t="shared" si="504"/>
        <v>0</v>
      </c>
      <c r="BH915" s="149" t="e">
        <f t="shared" si="505"/>
        <v>#DIV/0!</v>
      </c>
      <c r="BI915" s="149" t="e">
        <f t="shared" si="506"/>
        <v>#DIV/0!</v>
      </c>
      <c r="BJ915" s="149" t="e">
        <f t="shared" si="507"/>
        <v>#DIV/0!</v>
      </c>
      <c r="BK915" s="149" t="e">
        <f t="shared" si="508"/>
        <v>#DIV/0!</v>
      </c>
      <c r="BL915" s="149" t="e">
        <f t="shared" si="509"/>
        <v>#DIV/0!</v>
      </c>
      <c r="BM915" s="148">
        <f t="shared" si="510"/>
        <v>0</v>
      </c>
      <c r="BN915" s="149" t="e">
        <f t="shared" si="511"/>
        <v>#DIV/0!</v>
      </c>
      <c r="BO915" s="149" t="e">
        <f t="shared" si="512"/>
        <v>#DIV/0!</v>
      </c>
      <c r="BP915" s="149" t="e">
        <f t="shared" si="513"/>
        <v>#DIV/0!</v>
      </c>
      <c r="BQ915" s="149" t="e">
        <f t="shared" si="514"/>
        <v>#DIV/0!</v>
      </c>
      <c r="BR915" s="149" t="e">
        <f t="shared" si="515"/>
        <v>#DIV/0!</v>
      </c>
      <c r="BS915" s="148">
        <f t="shared" si="516"/>
        <v>0</v>
      </c>
      <c r="BT915" s="150"/>
      <c r="BU915" s="150" t="e">
        <f>VLOOKUP(I915,Lists!$D$2:$D$19,1,FALSE)</f>
        <v>#N/A</v>
      </c>
      <c r="BV915" s="150" t="e">
        <f>VLOOKUP($I915,Blends!$B$2:$B$115,1,FALSE)</f>
        <v>#N/A</v>
      </c>
      <c r="BW915" s="150"/>
      <c r="BX915" s="151">
        <f>ROUND(IF($I915="Other HFC Blend",(AA915*$L915*SUMIF(Lists!$E$2:$E$133,'Quarterly Information'!$K915,Exchange_Value)+AA915*$N915*SUMIF(Lists!$E$2:$E$133,'Quarterly Information'!$M915,Exchange_Value)+AA915*$P915*SUMIF(Lists!$E$2:$E$133,'Quarterly Information'!$O915,Exchange_Value)+AA915*$R915*SUMIF(Lists!$E$2:$E$133,'Quarterly Information'!$Q915,Exchange_Value)+AA915*$T915*SUMIF(Lists!$E$2:$E$133,'Quarterly Information'!$S915,Exchange_Value))/1000,AA915*SUMIF(Lists!$E$2:$E$133,$I915,Exchange_Value)/1000),1)</f>
        <v>0</v>
      </c>
      <c r="BY915" s="151">
        <f>ROUND(IF($I915="Other HFC Blend",(AB915*$L915*SUMIF(Lists!$E$2:$E$133,'Quarterly Information'!$K915,Exchange_Value)+AB915*$N915*SUMIF(Lists!$E$2:$E$133,'Quarterly Information'!$M915,Exchange_Value)+AB915*$P915*SUMIF(Lists!$E$2:$E$133,'Quarterly Information'!$O915,Exchange_Value)+AB915*$R915*SUMIF(Lists!$E$2:$E$133,'Quarterly Information'!$Q915,Exchange_Value)+AB915*$T915*SUMIF(Lists!$E$2:$E$133,'Quarterly Information'!$S915,Exchange_Value))/1000,AB915*SUMIF(Lists!$E$2:$E$133,$I915,Exchange_Value)/1000),1)</f>
        <v>0</v>
      </c>
      <c r="BZ915" s="151">
        <f>ROUND(IF($I915="Other HFC Blend",(AC915*$L915*SUMIF(Lists!$E$2:$E$133,'Quarterly Information'!$K915,Exchange_Value)+AC915*$N915*SUMIF(Lists!$E$2:$E$133,'Quarterly Information'!$M915,Exchange_Value)+AC915*$P915*SUMIF(Lists!$E$2:$E$133,'Quarterly Information'!$O915,Exchange_Value)+AC915*$R915*SUMIF(Lists!$E$2:$E$133,'Quarterly Information'!$Q915,Exchange_Value)+AC915*$T915*SUMIF(Lists!$E$2:$E$133,'Quarterly Information'!$S915,Exchange_Value))/1000,AC915*SUMIF(Lists!$E$2:$E$133,$I915,Exchange_Value)/1000),1)</f>
        <v>0</v>
      </c>
      <c r="CA915" s="151">
        <f>ROUND(IF($I915="Other HFC Blend",(AD915*$L915*SUMIF(Lists!$E$2:$E$133,'Quarterly Information'!$K915,Exchange_Value)+AD915*$N915*SUMIF(Lists!$E$2:$E$133,'Quarterly Information'!$M915,Exchange_Value)+AD915*$P915*SUMIF(Lists!$E$2:$E$133,'Quarterly Information'!$O915,Exchange_Value)+AD915*$R915*SUMIF(Lists!$E$2:$E$133,'Quarterly Information'!$Q915,Exchange_Value)+AD915*$T915*SUMIF(Lists!$E$2:$E$133,'Quarterly Information'!$S915,Exchange_Value))/1000,AD915*SUMIF(Lists!$E$2:$E$133,$I915,Exchange_Value)/1000),1)</f>
        <v>0</v>
      </c>
      <c r="CB915" s="151">
        <f>ROUND(IF($I915="Other HFC Blend",(AE915*$L915*SUMIF(Lists!$E$2:$E$133,'Quarterly Information'!$K915,Exchange_Value)+AE915*$N915*SUMIF(Lists!$E$2:$E$133,'Quarterly Information'!$M915,Exchange_Value)+AE915*$P915*SUMIF(Lists!$E$2:$E$133,'Quarterly Information'!$O915,Exchange_Value)+AE915*$R915*SUMIF(Lists!$E$2:$E$133,'Quarterly Information'!$Q915,Exchange_Value)+AE915*$T915*SUMIF(Lists!$E$2:$E$133,'Quarterly Information'!$S915,Exchange_Value))/1000,AE915*SUMIF(Lists!$E$2:$E$133,$I915,Exchange_Value)/1000),1)</f>
        <v>0</v>
      </c>
      <c r="CC915" s="151">
        <f>ROUND(IF($I915="Other HFC Blend",(AF915*$L915*SUMIF(Lists!$E$2:$E$133,'Quarterly Information'!$K915,Exchange_Value)+AF915*$N915*SUMIF(Lists!$E$2:$E$133,'Quarterly Information'!$M915,Exchange_Value)+AF915*$P915*SUMIF(Lists!$E$2:$E$133,'Quarterly Information'!$O915,Exchange_Value)+AF915*$R915*SUMIF(Lists!$E$2:$E$133,'Quarterly Information'!$Q915,Exchange_Value)+AF915*$T915*SUMIF(Lists!$E$2:$E$133,'Quarterly Information'!$S915,Exchange_Value))/1000,AF915*SUMIF(Lists!$E$2:$E$133,$I915,Exchange_Value)/1000),1)</f>
        <v>0</v>
      </c>
    </row>
    <row r="916" spans="1:81" ht="14.1">
      <c r="A916" s="18">
        <v>874</v>
      </c>
      <c r="B916" s="46" t="str">
        <f t="shared" si="517"/>
        <v/>
      </c>
      <c r="C916" s="72"/>
      <c r="D916" s="47"/>
      <c r="E916" s="81"/>
      <c r="F916" s="48"/>
      <c r="G916" s="49"/>
      <c r="H916" s="50"/>
      <c r="I916" s="48"/>
      <c r="J916" s="104"/>
      <c r="K916" s="109"/>
      <c r="L916" s="51"/>
      <c r="M916" s="48"/>
      <c r="N916" s="51"/>
      <c r="O916" s="48"/>
      <c r="P916" s="51"/>
      <c r="Q916" s="69"/>
      <c r="R916" s="51"/>
      <c r="S916" s="69"/>
      <c r="T916" s="110"/>
      <c r="U916" s="107"/>
      <c r="V916" s="48"/>
      <c r="W916" s="52"/>
      <c r="X916" s="48"/>
      <c r="Y916" s="116"/>
      <c r="Z916" s="133"/>
      <c r="AA916" s="131"/>
      <c r="AB916" s="76"/>
      <c r="AC916" s="76"/>
      <c r="AD916" s="76"/>
      <c r="AE916" s="76"/>
      <c r="AF916" s="76"/>
      <c r="AG916" s="145"/>
      <c r="AH916"/>
      <c r="AI916" s="148">
        <f t="shared" si="481"/>
        <v>0</v>
      </c>
      <c r="AJ916" s="148">
        <f t="shared" si="482"/>
        <v>0</v>
      </c>
      <c r="AK916" s="148">
        <f t="shared" si="483"/>
        <v>0</v>
      </c>
      <c r="AL916" s="148">
        <f t="shared" si="484"/>
        <v>0</v>
      </c>
      <c r="AM916" s="148">
        <f t="shared" si="485"/>
        <v>0</v>
      </c>
      <c r="AN916" s="148">
        <f t="shared" si="486"/>
        <v>0</v>
      </c>
      <c r="AO916" s="150"/>
      <c r="AP916" s="149" t="e">
        <f t="shared" si="487"/>
        <v>#DIV/0!</v>
      </c>
      <c r="AQ916" s="149" t="e">
        <f t="shared" si="488"/>
        <v>#DIV/0!</v>
      </c>
      <c r="AR916" s="149" t="e">
        <f t="shared" si="489"/>
        <v>#DIV/0!</v>
      </c>
      <c r="AS916" s="149" t="e">
        <f t="shared" si="490"/>
        <v>#DIV/0!</v>
      </c>
      <c r="AT916" s="149" t="e">
        <f t="shared" si="491"/>
        <v>#DIV/0!</v>
      </c>
      <c r="AU916" s="148">
        <f t="shared" si="492"/>
        <v>0</v>
      </c>
      <c r="AV916" s="149" t="e">
        <f t="shared" si="493"/>
        <v>#DIV/0!</v>
      </c>
      <c r="AW916" s="149" t="e">
        <f t="shared" si="494"/>
        <v>#DIV/0!</v>
      </c>
      <c r="AX916" s="149" t="e">
        <f t="shared" si="495"/>
        <v>#DIV/0!</v>
      </c>
      <c r="AY916" s="149" t="e">
        <f t="shared" si="496"/>
        <v>#DIV/0!</v>
      </c>
      <c r="AZ916" s="149" t="e">
        <f t="shared" si="497"/>
        <v>#DIV/0!</v>
      </c>
      <c r="BA916" s="148">
        <f t="shared" si="498"/>
        <v>0</v>
      </c>
      <c r="BB916" s="149" t="e">
        <f t="shared" si="499"/>
        <v>#DIV/0!</v>
      </c>
      <c r="BC916" s="149" t="e">
        <f t="shared" si="500"/>
        <v>#DIV/0!</v>
      </c>
      <c r="BD916" s="149" t="e">
        <f t="shared" si="501"/>
        <v>#DIV/0!</v>
      </c>
      <c r="BE916" s="149" t="e">
        <f t="shared" si="502"/>
        <v>#DIV/0!</v>
      </c>
      <c r="BF916" s="149" t="e">
        <f t="shared" si="503"/>
        <v>#DIV/0!</v>
      </c>
      <c r="BG916" s="148">
        <f t="shared" si="504"/>
        <v>0</v>
      </c>
      <c r="BH916" s="149" t="e">
        <f t="shared" si="505"/>
        <v>#DIV/0!</v>
      </c>
      <c r="BI916" s="149" t="e">
        <f t="shared" si="506"/>
        <v>#DIV/0!</v>
      </c>
      <c r="BJ916" s="149" t="e">
        <f t="shared" si="507"/>
        <v>#DIV/0!</v>
      </c>
      <c r="BK916" s="149" t="e">
        <f t="shared" si="508"/>
        <v>#DIV/0!</v>
      </c>
      <c r="BL916" s="149" t="e">
        <f t="shared" si="509"/>
        <v>#DIV/0!</v>
      </c>
      <c r="BM916" s="148">
        <f t="shared" si="510"/>
        <v>0</v>
      </c>
      <c r="BN916" s="149" t="e">
        <f t="shared" si="511"/>
        <v>#DIV/0!</v>
      </c>
      <c r="BO916" s="149" t="e">
        <f t="shared" si="512"/>
        <v>#DIV/0!</v>
      </c>
      <c r="BP916" s="149" t="e">
        <f t="shared" si="513"/>
        <v>#DIV/0!</v>
      </c>
      <c r="BQ916" s="149" t="e">
        <f t="shared" si="514"/>
        <v>#DIV/0!</v>
      </c>
      <c r="BR916" s="149" t="e">
        <f t="shared" si="515"/>
        <v>#DIV/0!</v>
      </c>
      <c r="BS916" s="148">
        <f t="shared" si="516"/>
        <v>0</v>
      </c>
      <c r="BT916" s="150"/>
      <c r="BU916" s="150" t="e">
        <f>VLOOKUP(I916,Lists!$D$2:$D$19,1,FALSE)</f>
        <v>#N/A</v>
      </c>
      <c r="BV916" s="150" t="e">
        <f>VLOOKUP($I916,Blends!$B$2:$B$115,1,FALSE)</f>
        <v>#N/A</v>
      </c>
      <c r="BW916" s="150"/>
      <c r="BX916" s="151">
        <f>ROUND(IF($I916="Other HFC Blend",(AA916*$L916*SUMIF(Lists!$E$2:$E$133,'Quarterly Information'!$K916,Exchange_Value)+AA916*$N916*SUMIF(Lists!$E$2:$E$133,'Quarterly Information'!$M916,Exchange_Value)+AA916*$P916*SUMIF(Lists!$E$2:$E$133,'Quarterly Information'!$O916,Exchange_Value)+AA916*$R916*SUMIF(Lists!$E$2:$E$133,'Quarterly Information'!$Q916,Exchange_Value)+AA916*$T916*SUMIF(Lists!$E$2:$E$133,'Quarterly Information'!$S916,Exchange_Value))/1000,AA916*SUMIF(Lists!$E$2:$E$133,$I916,Exchange_Value)/1000),1)</f>
        <v>0</v>
      </c>
      <c r="BY916" s="151">
        <f>ROUND(IF($I916="Other HFC Blend",(AB916*$L916*SUMIF(Lists!$E$2:$E$133,'Quarterly Information'!$K916,Exchange_Value)+AB916*$N916*SUMIF(Lists!$E$2:$E$133,'Quarterly Information'!$M916,Exchange_Value)+AB916*$P916*SUMIF(Lists!$E$2:$E$133,'Quarterly Information'!$O916,Exchange_Value)+AB916*$R916*SUMIF(Lists!$E$2:$E$133,'Quarterly Information'!$Q916,Exchange_Value)+AB916*$T916*SUMIF(Lists!$E$2:$E$133,'Quarterly Information'!$S916,Exchange_Value))/1000,AB916*SUMIF(Lists!$E$2:$E$133,$I916,Exchange_Value)/1000),1)</f>
        <v>0</v>
      </c>
      <c r="BZ916" s="151">
        <f>ROUND(IF($I916="Other HFC Blend",(AC916*$L916*SUMIF(Lists!$E$2:$E$133,'Quarterly Information'!$K916,Exchange_Value)+AC916*$N916*SUMIF(Lists!$E$2:$E$133,'Quarterly Information'!$M916,Exchange_Value)+AC916*$P916*SUMIF(Lists!$E$2:$E$133,'Quarterly Information'!$O916,Exchange_Value)+AC916*$R916*SUMIF(Lists!$E$2:$E$133,'Quarterly Information'!$Q916,Exchange_Value)+AC916*$T916*SUMIF(Lists!$E$2:$E$133,'Quarterly Information'!$S916,Exchange_Value))/1000,AC916*SUMIF(Lists!$E$2:$E$133,$I916,Exchange_Value)/1000),1)</f>
        <v>0</v>
      </c>
      <c r="CA916" s="151">
        <f>ROUND(IF($I916="Other HFC Blend",(AD916*$L916*SUMIF(Lists!$E$2:$E$133,'Quarterly Information'!$K916,Exchange_Value)+AD916*$N916*SUMIF(Lists!$E$2:$E$133,'Quarterly Information'!$M916,Exchange_Value)+AD916*$P916*SUMIF(Lists!$E$2:$E$133,'Quarterly Information'!$O916,Exchange_Value)+AD916*$R916*SUMIF(Lists!$E$2:$E$133,'Quarterly Information'!$Q916,Exchange_Value)+AD916*$T916*SUMIF(Lists!$E$2:$E$133,'Quarterly Information'!$S916,Exchange_Value))/1000,AD916*SUMIF(Lists!$E$2:$E$133,$I916,Exchange_Value)/1000),1)</f>
        <v>0</v>
      </c>
      <c r="CB916" s="151">
        <f>ROUND(IF($I916="Other HFC Blend",(AE916*$L916*SUMIF(Lists!$E$2:$E$133,'Quarterly Information'!$K916,Exchange_Value)+AE916*$N916*SUMIF(Lists!$E$2:$E$133,'Quarterly Information'!$M916,Exchange_Value)+AE916*$P916*SUMIF(Lists!$E$2:$E$133,'Quarterly Information'!$O916,Exchange_Value)+AE916*$R916*SUMIF(Lists!$E$2:$E$133,'Quarterly Information'!$Q916,Exchange_Value)+AE916*$T916*SUMIF(Lists!$E$2:$E$133,'Quarterly Information'!$S916,Exchange_Value))/1000,AE916*SUMIF(Lists!$E$2:$E$133,$I916,Exchange_Value)/1000),1)</f>
        <v>0</v>
      </c>
      <c r="CC916" s="151">
        <f>ROUND(IF($I916="Other HFC Blend",(AF916*$L916*SUMIF(Lists!$E$2:$E$133,'Quarterly Information'!$K916,Exchange_Value)+AF916*$N916*SUMIF(Lists!$E$2:$E$133,'Quarterly Information'!$M916,Exchange_Value)+AF916*$P916*SUMIF(Lists!$E$2:$E$133,'Quarterly Information'!$O916,Exchange_Value)+AF916*$R916*SUMIF(Lists!$E$2:$E$133,'Quarterly Information'!$Q916,Exchange_Value)+AF916*$T916*SUMIF(Lists!$E$2:$E$133,'Quarterly Information'!$S916,Exchange_Value))/1000,AF916*SUMIF(Lists!$E$2:$E$133,$I916,Exchange_Value)/1000),1)</f>
        <v>0</v>
      </c>
    </row>
    <row r="917" spans="1:81" ht="14.1">
      <c r="A917" s="18">
        <v>875</v>
      </c>
      <c r="B917" s="46" t="str">
        <f t="shared" si="517"/>
        <v/>
      </c>
      <c r="C917" s="72"/>
      <c r="D917" s="47"/>
      <c r="E917" s="81"/>
      <c r="F917" s="48"/>
      <c r="G917" s="49"/>
      <c r="H917" s="50"/>
      <c r="I917" s="48"/>
      <c r="J917" s="104"/>
      <c r="K917" s="109"/>
      <c r="L917" s="51"/>
      <c r="M917" s="48"/>
      <c r="N917" s="51"/>
      <c r="O917" s="48"/>
      <c r="P917" s="51"/>
      <c r="Q917" s="69"/>
      <c r="R917" s="51"/>
      <c r="S917" s="69"/>
      <c r="T917" s="110"/>
      <c r="U917" s="107"/>
      <c r="V917" s="48"/>
      <c r="W917" s="52"/>
      <c r="X917" s="48"/>
      <c r="Y917" s="116"/>
      <c r="Z917" s="133"/>
      <c r="AA917" s="131"/>
      <c r="AB917" s="76"/>
      <c r="AC917" s="76"/>
      <c r="AD917" s="76"/>
      <c r="AE917" s="76"/>
      <c r="AF917" s="76"/>
      <c r="AG917" s="145"/>
      <c r="AH917"/>
      <c r="AI917" s="148">
        <f t="shared" si="481"/>
        <v>0</v>
      </c>
      <c r="AJ917" s="148">
        <f t="shared" si="482"/>
        <v>0</v>
      </c>
      <c r="AK917" s="148">
        <f t="shared" si="483"/>
        <v>0</v>
      </c>
      <c r="AL917" s="148">
        <f t="shared" si="484"/>
        <v>0</v>
      </c>
      <c r="AM917" s="148">
        <f t="shared" si="485"/>
        <v>0</v>
      </c>
      <c r="AN917" s="148">
        <f t="shared" si="486"/>
        <v>0</v>
      </c>
      <c r="AO917" s="150"/>
      <c r="AP917" s="149" t="e">
        <f t="shared" si="487"/>
        <v>#DIV/0!</v>
      </c>
      <c r="AQ917" s="149" t="e">
        <f t="shared" si="488"/>
        <v>#DIV/0!</v>
      </c>
      <c r="AR917" s="149" t="e">
        <f t="shared" si="489"/>
        <v>#DIV/0!</v>
      </c>
      <c r="AS917" s="149" t="e">
        <f t="shared" si="490"/>
        <v>#DIV/0!</v>
      </c>
      <c r="AT917" s="149" t="e">
        <f t="shared" si="491"/>
        <v>#DIV/0!</v>
      </c>
      <c r="AU917" s="148">
        <f t="shared" si="492"/>
        <v>0</v>
      </c>
      <c r="AV917" s="149" t="e">
        <f t="shared" si="493"/>
        <v>#DIV/0!</v>
      </c>
      <c r="AW917" s="149" t="e">
        <f t="shared" si="494"/>
        <v>#DIV/0!</v>
      </c>
      <c r="AX917" s="149" t="e">
        <f t="shared" si="495"/>
        <v>#DIV/0!</v>
      </c>
      <c r="AY917" s="149" t="e">
        <f t="shared" si="496"/>
        <v>#DIV/0!</v>
      </c>
      <c r="AZ917" s="149" t="e">
        <f t="shared" si="497"/>
        <v>#DIV/0!</v>
      </c>
      <c r="BA917" s="148">
        <f t="shared" si="498"/>
        <v>0</v>
      </c>
      <c r="BB917" s="149" t="e">
        <f t="shared" si="499"/>
        <v>#DIV/0!</v>
      </c>
      <c r="BC917" s="149" t="e">
        <f t="shared" si="500"/>
        <v>#DIV/0!</v>
      </c>
      <c r="BD917" s="149" t="e">
        <f t="shared" si="501"/>
        <v>#DIV/0!</v>
      </c>
      <c r="BE917" s="149" t="e">
        <f t="shared" si="502"/>
        <v>#DIV/0!</v>
      </c>
      <c r="BF917" s="149" t="e">
        <f t="shared" si="503"/>
        <v>#DIV/0!</v>
      </c>
      <c r="BG917" s="148">
        <f t="shared" si="504"/>
        <v>0</v>
      </c>
      <c r="BH917" s="149" t="e">
        <f t="shared" si="505"/>
        <v>#DIV/0!</v>
      </c>
      <c r="BI917" s="149" t="e">
        <f t="shared" si="506"/>
        <v>#DIV/0!</v>
      </c>
      <c r="BJ917" s="149" t="e">
        <f t="shared" si="507"/>
        <v>#DIV/0!</v>
      </c>
      <c r="BK917" s="149" t="e">
        <f t="shared" si="508"/>
        <v>#DIV/0!</v>
      </c>
      <c r="BL917" s="149" t="e">
        <f t="shared" si="509"/>
        <v>#DIV/0!</v>
      </c>
      <c r="BM917" s="148">
        <f t="shared" si="510"/>
        <v>0</v>
      </c>
      <c r="BN917" s="149" t="e">
        <f t="shared" si="511"/>
        <v>#DIV/0!</v>
      </c>
      <c r="BO917" s="149" t="e">
        <f t="shared" si="512"/>
        <v>#DIV/0!</v>
      </c>
      <c r="BP917" s="149" t="e">
        <f t="shared" si="513"/>
        <v>#DIV/0!</v>
      </c>
      <c r="BQ917" s="149" t="e">
        <f t="shared" si="514"/>
        <v>#DIV/0!</v>
      </c>
      <c r="BR917" s="149" t="e">
        <f t="shared" si="515"/>
        <v>#DIV/0!</v>
      </c>
      <c r="BS917" s="148">
        <f t="shared" si="516"/>
        <v>0</v>
      </c>
      <c r="BT917" s="150"/>
      <c r="BU917" s="150" t="e">
        <f>VLOOKUP(I917,Lists!$D$2:$D$19,1,FALSE)</f>
        <v>#N/A</v>
      </c>
      <c r="BV917" s="150" t="e">
        <f>VLOOKUP($I917,Blends!$B$2:$B$115,1,FALSE)</f>
        <v>#N/A</v>
      </c>
      <c r="BW917" s="150"/>
      <c r="BX917" s="151">
        <f>ROUND(IF($I917="Other HFC Blend",(AA917*$L917*SUMIF(Lists!$E$2:$E$133,'Quarterly Information'!$K917,Exchange_Value)+AA917*$N917*SUMIF(Lists!$E$2:$E$133,'Quarterly Information'!$M917,Exchange_Value)+AA917*$P917*SUMIF(Lists!$E$2:$E$133,'Quarterly Information'!$O917,Exchange_Value)+AA917*$R917*SUMIF(Lists!$E$2:$E$133,'Quarterly Information'!$Q917,Exchange_Value)+AA917*$T917*SUMIF(Lists!$E$2:$E$133,'Quarterly Information'!$S917,Exchange_Value))/1000,AA917*SUMIF(Lists!$E$2:$E$133,$I917,Exchange_Value)/1000),1)</f>
        <v>0</v>
      </c>
      <c r="BY917" s="151">
        <f>ROUND(IF($I917="Other HFC Blend",(AB917*$L917*SUMIF(Lists!$E$2:$E$133,'Quarterly Information'!$K917,Exchange_Value)+AB917*$N917*SUMIF(Lists!$E$2:$E$133,'Quarterly Information'!$M917,Exchange_Value)+AB917*$P917*SUMIF(Lists!$E$2:$E$133,'Quarterly Information'!$O917,Exchange_Value)+AB917*$R917*SUMIF(Lists!$E$2:$E$133,'Quarterly Information'!$Q917,Exchange_Value)+AB917*$T917*SUMIF(Lists!$E$2:$E$133,'Quarterly Information'!$S917,Exchange_Value))/1000,AB917*SUMIF(Lists!$E$2:$E$133,$I917,Exchange_Value)/1000),1)</f>
        <v>0</v>
      </c>
      <c r="BZ917" s="151">
        <f>ROUND(IF($I917="Other HFC Blend",(AC917*$L917*SUMIF(Lists!$E$2:$E$133,'Quarterly Information'!$K917,Exchange_Value)+AC917*$N917*SUMIF(Lists!$E$2:$E$133,'Quarterly Information'!$M917,Exchange_Value)+AC917*$P917*SUMIF(Lists!$E$2:$E$133,'Quarterly Information'!$O917,Exchange_Value)+AC917*$R917*SUMIF(Lists!$E$2:$E$133,'Quarterly Information'!$Q917,Exchange_Value)+AC917*$T917*SUMIF(Lists!$E$2:$E$133,'Quarterly Information'!$S917,Exchange_Value))/1000,AC917*SUMIF(Lists!$E$2:$E$133,$I917,Exchange_Value)/1000),1)</f>
        <v>0</v>
      </c>
      <c r="CA917" s="151">
        <f>ROUND(IF($I917="Other HFC Blend",(AD917*$L917*SUMIF(Lists!$E$2:$E$133,'Quarterly Information'!$K917,Exchange_Value)+AD917*$N917*SUMIF(Lists!$E$2:$E$133,'Quarterly Information'!$M917,Exchange_Value)+AD917*$P917*SUMIF(Lists!$E$2:$E$133,'Quarterly Information'!$O917,Exchange_Value)+AD917*$R917*SUMIF(Lists!$E$2:$E$133,'Quarterly Information'!$Q917,Exchange_Value)+AD917*$T917*SUMIF(Lists!$E$2:$E$133,'Quarterly Information'!$S917,Exchange_Value))/1000,AD917*SUMIF(Lists!$E$2:$E$133,$I917,Exchange_Value)/1000),1)</f>
        <v>0</v>
      </c>
      <c r="CB917" s="151">
        <f>ROUND(IF($I917="Other HFC Blend",(AE917*$L917*SUMIF(Lists!$E$2:$E$133,'Quarterly Information'!$K917,Exchange_Value)+AE917*$N917*SUMIF(Lists!$E$2:$E$133,'Quarterly Information'!$M917,Exchange_Value)+AE917*$P917*SUMIF(Lists!$E$2:$E$133,'Quarterly Information'!$O917,Exchange_Value)+AE917*$R917*SUMIF(Lists!$E$2:$E$133,'Quarterly Information'!$Q917,Exchange_Value)+AE917*$T917*SUMIF(Lists!$E$2:$E$133,'Quarterly Information'!$S917,Exchange_Value))/1000,AE917*SUMIF(Lists!$E$2:$E$133,$I917,Exchange_Value)/1000),1)</f>
        <v>0</v>
      </c>
      <c r="CC917" s="151">
        <f>ROUND(IF($I917="Other HFC Blend",(AF917*$L917*SUMIF(Lists!$E$2:$E$133,'Quarterly Information'!$K917,Exchange_Value)+AF917*$N917*SUMIF(Lists!$E$2:$E$133,'Quarterly Information'!$M917,Exchange_Value)+AF917*$P917*SUMIF(Lists!$E$2:$E$133,'Quarterly Information'!$O917,Exchange_Value)+AF917*$R917*SUMIF(Lists!$E$2:$E$133,'Quarterly Information'!$Q917,Exchange_Value)+AF917*$T917*SUMIF(Lists!$E$2:$E$133,'Quarterly Information'!$S917,Exchange_Value))/1000,AF917*SUMIF(Lists!$E$2:$E$133,$I917,Exchange_Value)/1000),1)</f>
        <v>0</v>
      </c>
    </row>
    <row r="918" spans="1:81" ht="14.1">
      <c r="A918" s="18">
        <v>876</v>
      </c>
      <c r="B918" s="46" t="str">
        <f t="shared" si="517"/>
        <v/>
      </c>
      <c r="C918" s="72"/>
      <c r="D918" s="47"/>
      <c r="E918" s="81"/>
      <c r="F918" s="48"/>
      <c r="G918" s="49"/>
      <c r="H918" s="50"/>
      <c r="I918" s="48"/>
      <c r="J918" s="104"/>
      <c r="K918" s="109"/>
      <c r="L918" s="51"/>
      <c r="M918" s="48"/>
      <c r="N918" s="51"/>
      <c r="O918" s="48"/>
      <c r="P918" s="51"/>
      <c r="Q918" s="69"/>
      <c r="R918" s="51"/>
      <c r="S918" s="69"/>
      <c r="T918" s="110"/>
      <c r="U918" s="107"/>
      <c r="V918" s="48"/>
      <c r="W918" s="52"/>
      <c r="X918" s="48"/>
      <c r="Y918" s="116"/>
      <c r="Z918" s="133"/>
      <c r="AA918" s="131"/>
      <c r="AB918" s="76"/>
      <c r="AC918" s="76"/>
      <c r="AD918" s="76"/>
      <c r="AE918" s="76"/>
      <c r="AF918" s="76"/>
      <c r="AG918" s="145"/>
      <c r="AH918"/>
      <c r="AI918" s="148">
        <f t="shared" si="481"/>
        <v>0</v>
      </c>
      <c r="AJ918" s="148">
        <f t="shared" si="482"/>
        <v>0</v>
      </c>
      <c r="AK918" s="148">
        <f t="shared" si="483"/>
        <v>0</v>
      </c>
      <c r="AL918" s="148">
        <f t="shared" si="484"/>
        <v>0</v>
      </c>
      <c r="AM918" s="148">
        <f t="shared" si="485"/>
        <v>0</v>
      </c>
      <c r="AN918" s="148">
        <f t="shared" si="486"/>
        <v>0</v>
      </c>
      <c r="AO918" s="150"/>
      <c r="AP918" s="149" t="e">
        <f t="shared" si="487"/>
        <v>#DIV/0!</v>
      </c>
      <c r="AQ918" s="149" t="e">
        <f t="shared" si="488"/>
        <v>#DIV/0!</v>
      </c>
      <c r="AR918" s="149" t="e">
        <f t="shared" si="489"/>
        <v>#DIV/0!</v>
      </c>
      <c r="AS918" s="149" t="e">
        <f t="shared" si="490"/>
        <v>#DIV/0!</v>
      </c>
      <c r="AT918" s="149" t="e">
        <f t="shared" si="491"/>
        <v>#DIV/0!</v>
      </c>
      <c r="AU918" s="148">
        <f t="shared" si="492"/>
        <v>0</v>
      </c>
      <c r="AV918" s="149" t="e">
        <f t="shared" si="493"/>
        <v>#DIV/0!</v>
      </c>
      <c r="AW918" s="149" t="e">
        <f t="shared" si="494"/>
        <v>#DIV/0!</v>
      </c>
      <c r="AX918" s="149" t="e">
        <f t="shared" si="495"/>
        <v>#DIV/0!</v>
      </c>
      <c r="AY918" s="149" t="e">
        <f t="shared" si="496"/>
        <v>#DIV/0!</v>
      </c>
      <c r="AZ918" s="149" t="e">
        <f t="shared" si="497"/>
        <v>#DIV/0!</v>
      </c>
      <c r="BA918" s="148">
        <f t="shared" si="498"/>
        <v>0</v>
      </c>
      <c r="BB918" s="149" t="e">
        <f t="shared" si="499"/>
        <v>#DIV/0!</v>
      </c>
      <c r="BC918" s="149" t="e">
        <f t="shared" si="500"/>
        <v>#DIV/0!</v>
      </c>
      <c r="BD918" s="149" t="e">
        <f t="shared" si="501"/>
        <v>#DIV/0!</v>
      </c>
      <c r="BE918" s="149" t="e">
        <f t="shared" si="502"/>
        <v>#DIV/0!</v>
      </c>
      <c r="BF918" s="149" t="e">
        <f t="shared" si="503"/>
        <v>#DIV/0!</v>
      </c>
      <c r="BG918" s="148">
        <f t="shared" si="504"/>
        <v>0</v>
      </c>
      <c r="BH918" s="149" t="e">
        <f t="shared" si="505"/>
        <v>#DIV/0!</v>
      </c>
      <c r="BI918" s="149" t="e">
        <f t="shared" si="506"/>
        <v>#DIV/0!</v>
      </c>
      <c r="BJ918" s="149" t="e">
        <f t="shared" si="507"/>
        <v>#DIV/0!</v>
      </c>
      <c r="BK918" s="149" t="e">
        <f t="shared" si="508"/>
        <v>#DIV/0!</v>
      </c>
      <c r="BL918" s="149" t="e">
        <f t="shared" si="509"/>
        <v>#DIV/0!</v>
      </c>
      <c r="BM918" s="148">
        <f t="shared" si="510"/>
        <v>0</v>
      </c>
      <c r="BN918" s="149" t="e">
        <f t="shared" si="511"/>
        <v>#DIV/0!</v>
      </c>
      <c r="BO918" s="149" t="e">
        <f t="shared" si="512"/>
        <v>#DIV/0!</v>
      </c>
      <c r="BP918" s="149" t="e">
        <f t="shared" si="513"/>
        <v>#DIV/0!</v>
      </c>
      <c r="BQ918" s="149" t="e">
        <f t="shared" si="514"/>
        <v>#DIV/0!</v>
      </c>
      <c r="BR918" s="149" t="e">
        <f t="shared" si="515"/>
        <v>#DIV/0!</v>
      </c>
      <c r="BS918" s="148">
        <f t="shared" si="516"/>
        <v>0</v>
      </c>
      <c r="BT918" s="150"/>
      <c r="BU918" s="150" t="e">
        <f>VLOOKUP(I918,Lists!$D$2:$D$19,1,FALSE)</f>
        <v>#N/A</v>
      </c>
      <c r="BV918" s="150" t="e">
        <f>VLOOKUP($I918,Blends!$B$2:$B$115,1,FALSE)</f>
        <v>#N/A</v>
      </c>
      <c r="BW918" s="150"/>
      <c r="BX918" s="151">
        <f>ROUND(IF($I918="Other HFC Blend",(AA918*$L918*SUMIF(Lists!$E$2:$E$133,'Quarterly Information'!$K918,Exchange_Value)+AA918*$N918*SUMIF(Lists!$E$2:$E$133,'Quarterly Information'!$M918,Exchange_Value)+AA918*$P918*SUMIF(Lists!$E$2:$E$133,'Quarterly Information'!$O918,Exchange_Value)+AA918*$R918*SUMIF(Lists!$E$2:$E$133,'Quarterly Information'!$Q918,Exchange_Value)+AA918*$T918*SUMIF(Lists!$E$2:$E$133,'Quarterly Information'!$S918,Exchange_Value))/1000,AA918*SUMIF(Lists!$E$2:$E$133,$I918,Exchange_Value)/1000),1)</f>
        <v>0</v>
      </c>
      <c r="BY918" s="151">
        <f>ROUND(IF($I918="Other HFC Blend",(AB918*$L918*SUMIF(Lists!$E$2:$E$133,'Quarterly Information'!$K918,Exchange_Value)+AB918*$N918*SUMIF(Lists!$E$2:$E$133,'Quarterly Information'!$M918,Exchange_Value)+AB918*$P918*SUMIF(Lists!$E$2:$E$133,'Quarterly Information'!$O918,Exchange_Value)+AB918*$R918*SUMIF(Lists!$E$2:$E$133,'Quarterly Information'!$Q918,Exchange_Value)+AB918*$T918*SUMIF(Lists!$E$2:$E$133,'Quarterly Information'!$S918,Exchange_Value))/1000,AB918*SUMIF(Lists!$E$2:$E$133,$I918,Exchange_Value)/1000),1)</f>
        <v>0</v>
      </c>
      <c r="BZ918" s="151">
        <f>ROUND(IF($I918="Other HFC Blend",(AC918*$L918*SUMIF(Lists!$E$2:$E$133,'Quarterly Information'!$K918,Exchange_Value)+AC918*$N918*SUMIF(Lists!$E$2:$E$133,'Quarterly Information'!$M918,Exchange_Value)+AC918*$P918*SUMIF(Lists!$E$2:$E$133,'Quarterly Information'!$O918,Exchange_Value)+AC918*$R918*SUMIF(Lists!$E$2:$E$133,'Quarterly Information'!$Q918,Exchange_Value)+AC918*$T918*SUMIF(Lists!$E$2:$E$133,'Quarterly Information'!$S918,Exchange_Value))/1000,AC918*SUMIF(Lists!$E$2:$E$133,$I918,Exchange_Value)/1000),1)</f>
        <v>0</v>
      </c>
      <c r="CA918" s="151">
        <f>ROUND(IF($I918="Other HFC Blend",(AD918*$L918*SUMIF(Lists!$E$2:$E$133,'Quarterly Information'!$K918,Exchange_Value)+AD918*$N918*SUMIF(Lists!$E$2:$E$133,'Quarterly Information'!$M918,Exchange_Value)+AD918*$P918*SUMIF(Lists!$E$2:$E$133,'Quarterly Information'!$O918,Exchange_Value)+AD918*$R918*SUMIF(Lists!$E$2:$E$133,'Quarterly Information'!$Q918,Exchange_Value)+AD918*$T918*SUMIF(Lists!$E$2:$E$133,'Quarterly Information'!$S918,Exchange_Value))/1000,AD918*SUMIF(Lists!$E$2:$E$133,$I918,Exchange_Value)/1000),1)</f>
        <v>0</v>
      </c>
      <c r="CB918" s="151">
        <f>ROUND(IF($I918="Other HFC Blend",(AE918*$L918*SUMIF(Lists!$E$2:$E$133,'Quarterly Information'!$K918,Exchange_Value)+AE918*$N918*SUMIF(Lists!$E$2:$E$133,'Quarterly Information'!$M918,Exchange_Value)+AE918*$P918*SUMIF(Lists!$E$2:$E$133,'Quarterly Information'!$O918,Exchange_Value)+AE918*$R918*SUMIF(Lists!$E$2:$E$133,'Quarterly Information'!$Q918,Exchange_Value)+AE918*$T918*SUMIF(Lists!$E$2:$E$133,'Quarterly Information'!$S918,Exchange_Value))/1000,AE918*SUMIF(Lists!$E$2:$E$133,$I918,Exchange_Value)/1000),1)</f>
        <v>0</v>
      </c>
      <c r="CC918" s="151">
        <f>ROUND(IF($I918="Other HFC Blend",(AF918*$L918*SUMIF(Lists!$E$2:$E$133,'Quarterly Information'!$K918,Exchange_Value)+AF918*$N918*SUMIF(Lists!$E$2:$E$133,'Quarterly Information'!$M918,Exchange_Value)+AF918*$P918*SUMIF(Lists!$E$2:$E$133,'Quarterly Information'!$O918,Exchange_Value)+AF918*$R918*SUMIF(Lists!$E$2:$E$133,'Quarterly Information'!$Q918,Exchange_Value)+AF918*$T918*SUMIF(Lists!$E$2:$E$133,'Quarterly Information'!$S918,Exchange_Value))/1000,AF918*SUMIF(Lists!$E$2:$E$133,$I918,Exchange_Value)/1000),1)</f>
        <v>0</v>
      </c>
    </row>
    <row r="919" spans="1:81" ht="14.1">
      <c r="A919" s="18">
        <v>877</v>
      </c>
      <c r="B919" s="46" t="str">
        <f t="shared" si="517"/>
        <v/>
      </c>
      <c r="C919" s="72"/>
      <c r="D919" s="47"/>
      <c r="E919" s="81"/>
      <c r="F919" s="48"/>
      <c r="G919" s="49"/>
      <c r="H919" s="50"/>
      <c r="I919" s="48"/>
      <c r="J919" s="104"/>
      <c r="K919" s="109"/>
      <c r="L919" s="51"/>
      <c r="M919" s="48"/>
      <c r="N919" s="51"/>
      <c r="O919" s="48"/>
      <c r="P919" s="51"/>
      <c r="Q919" s="69"/>
      <c r="R919" s="51"/>
      <c r="S919" s="69"/>
      <c r="T919" s="110"/>
      <c r="U919" s="107"/>
      <c r="V919" s="48"/>
      <c r="W919" s="52"/>
      <c r="X919" s="48"/>
      <c r="Y919" s="116"/>
      <c r="Z919" s="133"/>
      <c r="AA919" s="131"/>
      <c r="AB919" s="76"/>
      <c r="AC919" s="76"/>
      <c r="AD919" s="76"/>
      <c r="AE919" s="76"/>
      <c r="AF919" s="76"/>
      <c r="AG919" s="145"/>
      <c r="AH919"/>
      <c r="AI919" s="148">
        <f t="shared" si="481"/>
        <v>0</v>
      </c>
      <c r="AJ919" s="148">
        <f t="shared" si="482"/>
        <v>0</v>
      </c>
      <c r="AK919" s="148">
        <f t="shared" si="483"/>
        <v>0</v>
      </c>
      <c r="AL919" s="148">
        <f t="shared" si="484"/>
        <v>0</v>
      </c>
      <c r="AM919" s="148">
        <f t="shared" si="485"/>
        <v>0</v>
      </c>
      <c r="AN919" s="148">
        <f t="shared" si="486"/>
        <v>0</v>
      </c>
      <c r="AO919" s="150"/>
      <c r="AP919" s="149" t="e">
        <f t="shared" si="487"/>
        <v>#DIV/0!</v>
      </c>
      <c r="AQ919" s="149" t="e">
        <f t="shared" si="488"/>
        <v>#DIV/0!</v>
      </c>
      <c r="AR919" s="149" t="e">
        <f t="shared" si="489"/>
        <v>#DIV/0!</v>
      </c>
      <c r="AS919" s="149" t="e">
        <f t="shared" si="490"/>
        <v>#DIV/0!</v>
      </c>
      <c r="AT919" s="149" t="e">
        <f t="shared" si="491"/>
        <v>#DIV/0!</v>
      </c>
      <c r="AU919" s="148">
        <f t="shared" si="492"/>
        <v>0</v>
      </c>
      <c r="AV919" s="149" t="e">
        <f t="shared" si="493"/>
        <v>#DIV/0!</v>
      </c>
      <c r="AW919" s="149" t="e">
        <f t="shared" si="494"/>
        <v>#DIV/0!</v>
      </c>
      <c r="AX919" s="149" t="e">
        <f t="shared" si="495"/>
        <v>#DIV/0!</v>
      </c>
      <c r="AY919" s="149" t="e">
        <f t="shared" si="496"/>
        <v>#DIV/0!</v>
      </c>
      <c r="AZ919" s="149" t="e">
        <f t="shared" si="497"/>
        <v>#DIV/0!</v>
      </c>
      <c r="BA919" s="148">
        <f t="shared" si="498"/>
        <v>0</v>
      </c>
      <c r="BB919" s="149" t="e">
        <f t="shared" si="499"/>
        <v>#DIV/0!</v>
      </c>
      <c r="BC919" s="149" t="e">
        <f t="shared" si="500"/>
        <v>#DIV/0!</v>
      </c>
      <c r="BD919" s="149" t="e">
        <f t="shared" si="501"/>
        <v>#DIV/0!</v>
      </c>
      <c r="BE919" s="149" t="e">
        <f t="shared" si="502"/>
        <v>#DIV/0!</v>
      </c>
      <c r="BF919" s="149" t="e">
        <f t="shared" si="503"/>
        <v>#DIV/0!</v>
      </c>
      <c r="BG919" s="148">
        <f t="shared" si="504"/>
        <v>0</v>
      </c>
      <c r="BH919" s="149" t="e">
        <f t="shared" si="505"/>
        <v>#DIV/0!</v>
      </c>
      <c r="BI919" s="149" t="e">
        <f t="shared" si="506"/>
        <v>#DIV/0!</v>
      </c>
      <c r="BJ919" s="149" t="e">
        <f t="shared" si="507"/>
        <v>#DIV/0!</v>
      </c>
      <c r="BK919" s="149" t="e">
        <f t="shared" si="508"/>
        <v>#DIV/0!</v>
      </c>
      <c r="BL919" s="149" t="e">
        <f t="shared" si="509"/>
        <v>#DIV/0!</v>
      </c>
      <c r="BM919" s="148">
        <f t="shared" si="510"/>
        <v>0</v>
      </c>
      <c r="BN919" s="149" t="e">
        <f t="shared" si="511"/>
        <v>#DIV/0!</v>
      </c>
      <c r="BO919" s="149" t="e">
        <f t="shared" si="512"/>
        <v>#DIV/0!</v>
      </c>
      <c r="BP919" s="149" t="e">
        <f t="shared" si="513"/>
        <v>#DIV/0!</v>
      </c>
      <c r="BQ919" s="149" t="e">
        <f t="shared" si="514"/>
        <v>#DIV/0!</v>
      </c>
      <c r="BR919" s="149" t="e">
        <f t="shared" si="515"/>
        <v>#DIV/0!</v>
      </c>
      <c r="BS919" s="148">
        <f t="shared" si="516"/>
        <v>0</v>
      </c>
      <c r="BT919" s="150"/>
      <c r="BU919" s="150" t="e">
        <f>VLOOKUP(I919,Lists!$D$2:$D$19,1,FALSE)</f>
        <v>#N/A</v>
      </c>
      <c r="BV919" s="150" t="e">
        <f>VLOOKUP($I919,Blends!$B$2:$B$115,1,FALSE)</f>
        <v>#N/A</v>
      </c>
      <c r="BW919" s="150"/>
      <c r="BX919" s="151">
        <f>ROUND(IF($I919="Other HFC Blend",(AA919*$L919*SUMIF(Lists!$E$2:$E$133,'Quarterly Information'!$K919,Exchange_Value)+AA919*$N919*SUMIF(Lists!$E$2:$E$133,'Quarterly Information'!$M919,Exchange_Value)+AA919*$P919*SUMIF(Lists!$E$2:$E$133,'Quarterly Information'!$O919,Exchange_Value)+AA919*$R919*SUMIF(Lists!$E$2:$E$133,'Quarterly Information'!$Q919,Exchange_Value)+AA919*$T919*SUMIF(Lists!$E$2:$E$133,'Quarterly Information'!$S919,Exchange_Value))/1000,AA919*SUMIF(Lists!$E$2:$E$133,$I919,Exchange_Value)/1000),1)</f>
        <v>0</v>
      </c>
      <c r="BY919" s="151">
        <f>ROUND(IF($I919="Other HFC Blend",(AB919*$L919*SUMIF(Lists!$E$2:$E$133,'Quarterly Information'!$K919,Exchange_Value)+AB919*$N919*SUMIF(Lists!$E$2:$E$133,'Quarterly Information'!$M919,Exchange_Value)+AB919*$P919*SUMIF(Lists!$E$2:$E$133,'Quarterly Information'!$O919,Exchange_Value)+AB919*$R919*SUMIF(Lists!$E$2:$E$133,'Quarterly Information'!$Q919,Exchange_Value)+AB919*$T919*SUMIF(Lists!$E$2:$E$133,'Quarterly Information'!$S919,Exchange_Value))/1000,AB919*SUMIF(Lists!$E$2:$E$133,$I919,Exchange_Value)/1000),1)</f>
        <v>0</v>
      </c>
      <c r="BZ919" s="151">
        <f>ROUND(IF($I919="Other HFC Blend",(AC919*$L919*SUMIF(Lists!$E$2:$E$133,'Quarterly Information'!$K919,Exchange_Value)+AC919*$N919*SUMIF(Lists!$E$2:$E$133,'Quarterly Information'!$M919,Exchange_Value)+AC919*$P919*SUMIF(Lists!$E$2:$E$133,'Quarterly Information'!$O919,Exchange_Value)+AC919*$R919*SUMIF(Lists!$E$2:$E$133,'Quarterly Information'!$Q919,Exchange_Value)+AC919*$T919*SUMIF(Lists!$E$2:$E$133,'Quarterly Information'!$S919,Exchange_Value))/1000,AC919*SUMIF(Lists!$E$2:$E$133,$I919,Exchange_Value)/1000),1)</f>
        <v>0</v>
      </c>
      <c r="CA919" s="151">
        <f>ROUND(IF($I919="Other HFC Blend",(AD919*$L919*SUMIF(Lists!$E$2:$E$133,'Quarterly Information'!$K919,Exchange_Value)+AD919*$N919*SUMIF(Lists!$E$2:$E$133,'Quarterly Information'!$M919,Exchange_Value)+AD919*$P919*SUMIF(Lists!$E$2:$E$133,'Quarterly Information'!$O919,Exchange_Value)+AD919*$R919*SUMIF(Lists!$E$2:$E$133,'Quarterly Information'!$Q919,Exchange_Value)+AD919*$T919*SUMIF(Lists!$E$2:$E$133,'Quarterly Information'!$S919,Exchange_Value))/1000,AD919*SUMIF(Lists!$E$2:$E$133,$I919,Exchange_Value)/1000),1)</f>
        <v>0</v>
      </c>
      <c r="CB919" s="151">
        <f>ROUND(IF($I919="Other HFC Blend",(AE919*$L919*SUMIF(Lists!$E$2:$E$133,'Quarterly Information'!$K919,Exchange_Value)+AE919*$N919*SUMIF(Lists!$E$2:$E$133,'Quarterly Information'!$M919,Exchange_Value)+AE919*$P919*SUMIF(Lists!$E$2:$E$133,'Quarterly Information'!$O919,Exchange_Value)+AE919*$R919*SUMIF(Lists!$E$2:$E$133,'Quarterly Information'!$Q919,Exchange_Value)+AE919*$T919*SUMIF(Lists!$E$2:$E$133,'Quarterly Information'!$S919,Exchange_Value))/1000,AE919*SUMIF(Lists!$E$2:$E$133,$I919,Exchange_Value)/1000),1)</f>
        <v>0</v>
      </c>
      <c r="CC919" s="151">
        <f>ROUND(IF($I919="Other HFC Blend",(AF919*$L919*SUMIF(Lists!$E$2:$E$133,'Quarterly Information'!$K919,Exchange_Value)+AF919*$N919*SUMIF(Lists!$E$2:$E$133,'Quarterly Information'!$M919,Exchange_Value)+AF919*$P919*SUMIF(Lists!$E$2:$E$133,'Quarterly Information'!$O919,Exchange_Value)+AF919*$R919*SUMIF(Lists!$E$2:$E$133,'Quarterly Information'!$Q919,Exchange_Value)+AF919*$T919*SUMIF(Lists!$E$2:$E$133,'Quarterly Information'!$S919,Exchange_Value))/1000,AF919*SUMIF(Lists!$E$2:$E$133,$I919,Exchange_Value)/1000),1)</f>
        <v>0</v>
      </c>
    </row>
    <row r="920" spans="1:81" ht="14.1">
      <c r="A920" s="18">
        <v>878</v>
      </c>
      <c r="B920" s="46" t="str">
        <f t="shared" si="517"/>
        <v/>
      </c>
      <c r="C920" s="72"/>
      <c r="D920" s="47"/>
      <c r="E920" s="81"/>
      <c r="F920" s="48"/>
      <c r="G920" s="49"/>
      <c r="H920" s="50"/>
      <c r="I920" s="48"/>
      <c r="J920" s="104"/>
      <c r="K920" s="109"/>
      <c r="L920" s="51"/>
      <c r="M920" s="48"/>
      <c r="N920" s="51"/>
      <c r="O920" s="48"/>
      <c r="P920" s="51"/>
      <c r="Q920" s="69"/>
      <c r="R920" s="51"/>
      <c r="S920" s="69"/>
      <c r="T920" s="110"/>
      <c r="U920" s="107"/>
      <c r="V920" s="48"/>
      <c r="W920" s="52"/>
      <c r="X920" s="48"/>
      <c r="Y920" s="116"/>
      <c r="Z920" s="133"/>
      <c r="AA920" s="131"/>
      <c r="AB920" s="76"/>
      <c r="AC920" s="76"/>
      <c r="AD920" s="76"/>
      <c r="AE920" s="76"/>
      <c r="AF920" s="76"/>
      <c r="AG920" s="145"/>
      <c r="AH920"/>
      <c r="AI920" s="148">
        <f t="shared" si="481"/>
        <v>0</v>
      </c>
      <c r="AJ920" s="148">
        <f t="shared" si="482"/>
        <v>0</v>
      </c>
      <c r="AK920" s="148">
        <f t="shared" si="483"/>
        <v>0</v>
      </c>
      <c r="AL920" s="148">
        <f t="shared" si="484"/>
        <v>0</v>
      </c>
      <c r="AM920" s="148">
        <f t="shared" si="485"/>
        <v>0</v>
      </c>
      <c r="AN920" s="148">
        <f t="shared" si="486"/>
        <v>0</v>
      </c>
      <c r="AO920" s="150"/>
      <c r="AP920" s="149" t="e">
        <f t="shared" si="487"/>
        <v>#DIV/0!</v>
      </c>
      <c r="AQ920" s="149" t="e">
        <f t="shared" si="488"/>
        <v>#DIV/0!</v>
      </c>
      <c r="AR920" s="149" t="e">
        <f t="shared" si="489"/>
        <v>#DIV/0!</v>
      </c>
      <c r="AS920" s="149" t="e">
        <f t="shared" si="490"/>
        <v>#DIV/0!</v>
      </c>
      <c r="AT920" s="149" t="e">
        <f t="shared" si="491"/>
        <v>#DIV/0!</v>
      </c>
      <c r="AU920" s="148">
        <f t="shared" si="492"/>
        <v>0</v>
      </c>
      <c r="AV920" s="149" t="e">
        <f t="shared" si="493"/>
        <v>#DIV/0!</v>
      </c>
      <c r="AW920" s="149" t="e">
        <f t="shared" si="494"/>
        <v>#DIV/0!</v>
      </c>
      <c r="AX920" s="149" t="e">
        <f t="shared" si="495"/>
        <v>#DIV/0!</v>
      </c>
      <c r="AY920" s="149" t="e">
        <f t="shared" si="496"/>
        <v>#DIV/0!</v>
      </c>
      <c r="AZ920" s="149" t="e">
        <f t="shared" si="497"/>
        <v>#DIV/0!</v>
      </c>
      <c r="BA920" s="148">
        <f t="shared" si="498"/>
        <v>0</v>
      </c>
      <c r="BB920" s="149" t="e">
        <f t="shared" si="499"/>
        <v>#DIV/0!</v>
      </c>
      <c r="BC920" s="149" t="e">
        <f t="shared" si="500"/>
        <v>#DIV/0!</v>
      </c>
      <c r="BD920" s="149" t="e">
        <f t="shared" si="501"/>
        <v>#DIV/0!</v>
      </c>
      <c r="BE920" s="149" t="e">
        <f t="shared" si="502"/>
        <v>#DIV/0!</v>
      </c>
      <c r="BF920" s="149" t="e">
        <f t="shared" si="503"/>
        <v>#DIV/0!</v>
      </c>
      <c r="BG920" s="148">
        <f t="shared" si="504"/>
        <v>0</v>
      </c>
      <c r="BH920" s="149" t="e">
        <f t="shared" si="505"/>
        <v>#DIV/0!</v>
      </c>
      <c r="BI920" s="149" t="e">
        <f t="shared" si="506"/>
        <v>#DIV/0!</v>
      </c>
      <c r="BJ920" s="149" t="e">
        <f t="shared" si="507"/>
        <v>#DIV/0!</v>
      </c>
      <c r="BK920" s="149" t="e">
        <f t="shared" si="508"/>
        <v>#DIV/0!</v>
      </c>
      <c r="BL920" s="149" t="e">
        <f t="shared" si="509"/>
        <v>#DIV/0!</v>
      </c>
      <c r="BM920" s="148">
        <f t="shared" si="510"/>
        <v>0</v>
      </c>
      <c r="BN920" s="149" t="e">
        <f t="shared" si="511"/>
        <v>#DIV/0!</v>
      </c>
      <c r="BO920" s="149" t="e">
        <f t="shared" si="512"/>
        <v>#DIV/0!</v>
      </c>
      <c r="BP920" s="149" t="e">
        <f t="shared" si="513"/>
        <v>#DIV/0!</v>
      </c>
      <c r="BQ920" s="149" t="e">
        <f t="shared" si="514"/>
        <v>#DIV/0!</v>
      </c>
      <c r="BR920" s="149" t="e">
        <f t="shared" si="515"/>
        <v>#DIV/0!</v>
      </c>
      <c r="BS920" s="148">
        <f t="shared" si="516"/>
        <v>0</v>
      </c>
      <c r="BT920" s="150"/>
      <c r="BU920" s="150" t="e">
        <f>VLOOKUP(I920,Lists!$D$2:$D$19,1,FALSE)</f>
        <v>#N/A</v>
      </c>
      <c r="BV920" s="150" t="e">
        <f>VLOOKUP($I920,Blends!$B$2:$B$115,1,FALSE)</f>
        <v>#N/A</v>
      </c>
      <c r="BW920" s="150"/>
      <c r="BX920" s="151">
        <f>ROUND(IF($I920="Other HFC Blend",(AA920*$L920*SUMIF(Lists!$E$2:$E$133,'Quarterly Information'!$K920,Exchange_Value)+AA920*$N920*SUMIF(Lists!$E$2:$E$133,'Quarterly Information'!$M920,Exchange_Value)+AA920*$P920*SUMIF(Lists!$E$2:$E$133,'Quarterly Information'!$O920,Exchange_Value)+AA920*$R920*SUMIF(Lists!$E$2:$E$133,'Quarterly Information'!$Q920,Exchange_Value)+AA920*$T920*SUMIF(Lists!$E$2:$E$133,'Quarterly Information'!$S920,Exchange_Value))/1000,AA920*SUMIF(Lists!$E$2:$E$133,$I920,Exchange_Value)/1000),1)</f>
        <v>0</v>
      </c>
      <c r="BY920" s="151">
        <f>ROUND(IF($I920="Other HFC Blend",(AB920*$L920*SUMIF(Lists!$E$2:$E$133,'Quarterly Information'!$K920,Exchange_Value)+AB920*$N920*SUMIF(Lists!$E$2:$E$133,'Quarterly Information'!$M920,Exchange_Value)+AB920*$P920*SUMIF(Lists!$E$2:$E$133,'Quarterly Information'!$O920,Exchange_Value)+AB920*$R920*SUMIF(Lists!$E$2:$E$133,'Quarterly Information'!$Q920,Exchange_Value)+AB920*$T920*SUMIF(Lists!$E$2:$E$133,'Quarterly Information'!$S920,Exchange_Value))/1000,AB920*SUMIF(Lists!$E$2:$E$133,$I920,Exchange_Value)/1000),1)</f>
        <v>0</v>
      </c>
      <c r="BZ920" s="151">
        <f>ROUND(IF($I920="Other HFC Blend",(AC920*$L920*SUMIF(Lists!$E$2:$E$133,'Quarterly Information'!$K920,Exchange_Value)+AC920*$N920*SUMIF(Lists!$E$2:$E$133,'Quarterly Information'!$M920,Exchange_Value)+AC920*$P920*SUMIF(Lists!$E$2:$E$133,'Quarterly Information'!$O920,Exchange_Value)+AC920*$R920*SUMIF(Lists!$E$2:$E$133,'Quarterly Information'!$Q920,Exchange_Value)+AC920*$T920*SUMIF(Lists!$E$2:$E$133,'Quarterly Information'!$S920,Exchange_Value))/1000,AC920*SUMIF(Lists!$E$2:$E$133,$I920,Exchange_Value)/1000),1)</f>
        <v>0</v>
      </c>
      <c r="CA920" s="151">
        <f>ROUND(IF($I920="Other HFC Blend",(AD920*$L920*SUMIF(Lists!$E$2:$E$133,'Quarterly Information'!$K920,Exchange_Value)+AD920*$N920*SUMIF(Lists!$E$2:$E$133,'Quarterly Information'!$M920,Exchange_Value)+AD920*$P920*SUMIF(Lists!$E$2:$E$133,'Quarterly Information'!$O920,Exchange_Value)+AD920*$R920*SUMIF(Lists!$E$2:$E$133,'Quarterly Information'!$Q920,Exchange_Value)+AD920*$T920*SUMIF(Lists!$E$2:$E$133,'Quarterly Information'!$S920,Exchange_Value))/1000,AD920*SUMIF(Lists!$E$2:$E$133,$I920,Exchange_Value)/1000),1)</f>
        <v>0</v>
      </c>
      <c r="CB920" s="151">
        <f>ROUND(IF($I920="Other HFC Blend",(AE920*$L920*SUMIF(Lists!$E$2:$E$133,'Quarterly Information'!$K920,Exchange_Value)+AE920*$N920*SUMIF(Lists!$E$2:$E$133,'Quarterly Information'!$M920,Exchange_Value)+AE920*$P920*SUMIF(Lists!$E$2:$E$133,'Quarterly Information'!$O920,Exchange_Value)+AE920*$R920*SUMIF(Lists!$E$2:$E$133,'Quarterly Information'!$Q920,Exchange_Value)+AE920*$T920*SUMIF(Lists!$E$2:$E$133,'Quarterly Information'!$S920,Exchange_Value))/1000,AE920*SUMIF(Lists!$E$2:$E$133,$I920,Exchange_Value)/1000),1)</f>
        <v>0</v>
      </c>
      <c r="CC920" s="151">
        <f>ROUND(IF($I920="Other HFC Blend",(AF920*$L920*SUMIF(Lists!$E$2:$E$133,'Quarterly Information'!$K920,Exchange_Value)+AF920*$N920*SUMIF(Lists!$E$2:$E$133,'Quarterly Information'!$M920,Exchange_Value)+AF920*$P920*SUMIF(Lists!$E$2:$E$133,'Quarterly Information'!$O920,Exchange_Value)+AF920*$R920*SUMIF(Lists!$E$2:$E$133,'Quarterly Information'!$Q920,Exchange_Value)+AF920*$T920*SUMIF(Lists!$E$2:$E$133,'Quarterly Information'!$S920,Exchange_Value))/1000,AF920*SUMIF(Lists!$E$2:$E$133,$I920,Exchange_Value)/1000),1)</f>
        <v>0</v>
      </c>
    </row>
    <row r="921" spans="1:81" ht="14.1">
      <c r="A921" s="18">
        <v>879</v>
      </c>
      <c r="B921" s="46" t="str">
        <f t="shared" si="517"/>
        <v/>
      </c>
      <c r="C921" s="72"/>
      <c r="D921" s="47"/>
      <c r="E921" s="81"/>
      <c r="F921" s="48"/>
      <c r="G921" s="49"/>
      <c r="H921" s="50"/>
      <c r="I921" s="48"/>
      <c r="J921" s="104"/>
      <c r="K921" s="109"/>
      <c r="L921" s="51"/>
      <c r="M921" s="48"/>
      <c r="N921" s="51"/>
      <c r="O921" s="48"/>
      <c r="P921" s="51"/>
      <c r="Q921" s="69"/>
      <c r="R921" s="51"/>
      <c r="S921" s="69"/>
      <c r="T921" s="110"/>
      <c r="U921" s="107"/>
      <c r="V921" s="48"/>
      <c r="W921" s="52"/>
      <c r="X921" s="48"/>
      <c r="Y921" s="116"/>
      <c r="Z921" s="133"/>
      <c r="AA921" s="131"/>
      <c r="AB921" s="76"/>
      <c r="AC921" s="76"/>
      <c r="AD921" s="76"/>
      <c r="AE921" s="76"/>
      <c r="AF921" s="76"/>
      <c r="AG921" s="145"/>
      <c r="AH921"/>
      <c r="AI921" s="148">
        <f t="shared" si="481"/>
        <v>0</v>
      </c>
      <c r="AJ921" s="148">
        <f t="shared" si="482"/>
        <v>0</v>
      </c>
      <c r="AK921" s="148">
        <f t="shared" si="483"/>
        <v>0</v>
      </c>
      <c r="AL921" s="148">
        <f t="shared" si="484"/>
        <v>0</v>
      </c>
      <c r="AM921" s="148">
        <f t="shared" si="485"/>
        <v>0</v>
      </c>
      <c r="AN921" s="148">
        <f t="shared" si="486"/>
        <v>0</v>
      </c>
      <c r="AO921" s="150"/>
      <c r="AP921" s="149" t="e">
        <f t="shared" si="487"/>
        <v>#DIV/0!</v>
      </c>
      <c r="AQ921" s="149" t="e">
        <f t="shared" si="488"/>
        <v>#DIV/0!</v>
      </c>
      <c r="AR921" s="149" t="e">
        <f t="shared" si="489"/>
        <v>#DIV/0!</v>
      </c>
      <c r="AS921" s="149" t="e">
        <f t="shared" si="490"/>
        <v>#DIV/0!</v>
      </c>
      <c r="AT921" s="149" t="e">
        <f t="shared" si="491"/>
        <v>#DIV/0!</v>
      </c>
      <c r="AU921" s="148">
        <f t="shared" si="492"/>
        <v>0</v>
      </c>
      <c r="AV921" s="149" t="e">
        <f t="shared" si="493"/>
        <v>#DIV/0!</v>
      </c>
      <c r="AW921" s="149" t="e">
        <f t="shared" si="494"/>
        <v>#DIV/0!</v>
      </c>
      <c r="AX921" s="149" t="e">
        <f t="shared" si="495"/>
        <v>#DIV/0!</v>
      </c>
      <c r="AY921" s="149" t="e">
        <f t="shared" si="496"/>
        <v>#DIV/0!</v>
      </c>
      <c r="AZ921" s="149" t="e">
        <f t="shared" si="497"/>
        <v>#DIV/0!</v>
      </c>
      <c r="BA921" s="148">
        <f t="shared" si="498"/>
        <v>0</v>
      </c>
      <c r="BB921" s="149" t="e">
        <f t="shared" si="499"/>
        <v>#DIV/0!</v>
      </c>
      <c r="BC921" s="149" t="e">
        <f t="shared" si="500"/>
        <v>#DIV/0!</v>
      </c>
      <c r="BD921" s="149" t="e">
        <f t="shared" si="501"/>
        <v>#DIV/0!</v>
      </c>
      <c r="BE921" s="149" t="e">
        <f t="shared" si="502"/>
        <v>#DIV/0!</v>
      </c>
      <c r="BF921" s="149" t="e">
        <f t="shared" si="503"/>
        <v>#DIV/0!</v>
      </c>
      <c r="BG921" s="148">
        <f t="shared" si="504"/>
        <v>0</v>
      </c>
      <c r="BH921" s="149" t="e">
        <f t="shared" si="505"/>
        <v>#DIV/0!</v>
      </c>
      <c r="BI921" s="149" t="e">
        <f t="shared" si="506"/>
        <v>#DIV/0!</v>
      </c>
      <c r="BJ921" s="149" t="e">
        <f t="shared" si="507"/>
        <v>#DIV/0!</v>
      </c>
      <c r="BK921" s="149" t="e">
        <f t="shared" si="508"/>
        <v>#DIV/0!</v>
      </c>
      <c r="BL921" s="149" t="e">
        <f t="shared" si="509"/>
        <v>#DIV/0!</v>
      </c>
      <c r="BM921" s="148">
        <f t="shared" si="510"/>
        <v>0</v>
      </c>
      <c r="BN921" s="149" t="e">
        <f t="shared" si="511"/>
        <v>#DIV/0!</v>
      </c>
      <c r="BO921" s="149" t="e">
        <f t="shared" si="512"/>
        <v>#DIV/0!</v>
      </c>
      <c r="BP921" s="149" t="e">
        <f t="shared" si="513"/>
        <v>#DIV/0!</v>
      </c>
      <c r="BQ921" s="149" t="e">
        <f t="shared" si="514"/>
        <v>#DIV/0!</v>
      </c>
      <c r="BR921" s="149" t="e">
        <f t="shared" si="515"/>
        <v>#DIV/0!</v>
      </c>
      <c r="BS921" s="148">
        <f t="shared" si="516"/>
        <v>0</v>
      </c>
      <c r="BT921" s="150"/>
      <c r="BU921" s="150" t="e">
        <f>VLOOKUP(I921,Lists!$D$2:$D$19,1,FALSE)</f>
        <v>#N/A</v>
      </c>
      <c r="BV921" s="150" t="e">
        <f>VLOOKUP($I921,Blends!$B$2:$B$115,1,FALSE)</f>
        <v>#N/A</v>
      </c>
      <c r="BW921" s="150"/>
      <c r="BX921" s="151">
        <f>ROUND(IF($I921="Other HFC Blend",(AA921*$L921*SUMIF(Lists!$E$2:$E$133,'Quarterly Information'!$K921,Exchange_Value)+AA921*$N921*SUMIF(Lists!$E$2:$E$133,'Quarterly Information'!$M921,Exchange_Value)+AA921*$P921*SUMIF(Lists!$E$2:$E$133,'Quarterly Information'!$O921,Exchange_Value)+AA921*$R921*SUMIF(Lists!$E$2:$E$133,'Quarterly Information'!$Q921,Exchange_Value)+AA921*$T921*SUMIF(Lists!$E$2:$E$133,'Quarterly Information'!$S921,Exchange_Value))/1000,AA921*SUMIF(Lists!$E$2:$E$133,$I921,Exchange_Value)/1000),1)</f>
        <v>0</v>
      </c>
      <c r="BY921" s="151">
        <f>ROUND(IF($I921="Other HFC Blend",(AB921*$L921*SUMIF(Lists!$E$2:$E$133,'Quarterly Information'!$K921,Exchange_Value)+AB921*$N921*SUMIF(Lists!$E$2:$E$133,'Quarterly Information'!$M921,Exchange_Value)+AB921*$P921*SUMIF(Lists!$E$2:$E$133,'Quarterly Information'!$O921,Exchange_Value)+AB921*$R921*SUMIF(Lists!$E$2:$E$133,'Quarterly Information'!$Q921,Exchange_Value)+AB921*$T921*SUMIF(Lists!$E$2:$E$133,'Quarterly Information'!$S921,Exchange_Value))/1000,AB921*SUMIF(Lists!$E$2:$E$133,$I921,Exchange_Value)/1000),1)</f>
        <v>0</v>
      </c>
      <c r="BZ921" s="151">
        <f>ROUND(IF($I921="Other HFC Blend",(AC921*$L921*SUMIF(Lists!$E$2:$E$133,'Quarterly Information'!$K921,Exchange_Value)+AC921*$N921*SUMIF(Lists!$E$2:$E$133,'Quarterly Information'!$M921,Exchange_Value)+AC921*$P921*SUMIF(Lists!$E$2:$E$133,'Quarterly Information'!$O921,Exchange_Value)+AC921*$R921*SUMIF(Lists!$E$2:$E$133,'Quarterly Information'!$Q921,Exchange_Value)+AC921*$T921*SUMIF(Lists!$E$2:$E$133,'Quarterly Information'!$S921,Exchange_Value))/1000,AC921*SUMIF(Lists!$E$2:$E$133,$I921,Exchange_Value)/1000),1)</f>
        <v>0</v>
      </c>
      <c r="CA921" s="151">
        <f>ROUND(IF($I921="Other HFC Blend",(AD921*$L921*SUMIF(Lists!$E$2:$E$133,'Quarterly Information'!$K921,Exchange_Value)+AD921*$N921*SUMIF(Lists!$E$2:$E$133,'Quarterly Information'!$M921,Exchange_Value)+AD921*$P921*SUMIF(Lists!$E$2:$E$133,'Quarterly Information'!$O921,Exchange_Value)+AD921*$R921*SUMIF(Lists!$E$2:$E$133,'Quarterly Information'!$Q921,Exchange_Value)+AD921*$T921*SUMIF(Lists!$E$2:$E$133,'Quarterly Information'!$S921,Exchange_Value))/1000,AD921*SUMIF(Lists!$E$2:$E$133,$I921,Exchange_Value)/1000),1)</f>
        <v>0</v>
      </c>
      <c r="CB921" s="151">
        <f>ROUND(IF($I921="Other HFC Blend",(AE921*$L921*SUMIF(Lists!$E$2:$E$133,'Quarterly Information'!$K921,Exchange_Value)+AE921*$N921*SUMIF(Lists!$E$2:$E$133,'Quarterly Information'!$M921,Exchange_Value)+AE921*$P921*SUMIF(Lists!$E$2:$E$133,'Quarterly Information'!$O921,Exchange_Value)+AE921*$R921*SUMIF(Lists!$E$2:$E$133,'Quarterly Information'!$Q921,Exchange_Value)+AE921*$T921*SUMIF(Lists!$E$2:$E$133,'Quarterly Information'!$S921,Exchange_Value))/1000,AE921*SUMIF(Lists!$E$2:$E$133,$I921,Exchange_Value)/1000),1)</f>
        <v>0</v>
      </c>
      <c r="CC921" s="151">
        <f>ROUND(IF($I921="Other HFC Blend",(AF921*$L921*SUMIF(Lists!$E$2:$E$133,'Quarterly Information'!$K921,Exchange_Value)+AF921*$N921*SUMIF(Lists!$E$2:$E$133,'Quarterly Information'!$M921,Exchange_Value)+AF921*$P921*SUMIF(Lists!$E$2:$E$133,'Quarterly Information'!$O921,Exchange_Value)+AF921*$R921*SUMIF(Lists!$E$2:$E$133,'Quarterly Information'!$Q921,Exchange_Value)+AF921*$T921*SUMIF(Lists!$E$2:$E$133,'Quarterly Information'!$S921,Exchange_Value))/1000,AF921*SUMIF(Lists!$E$2:$E$133,$I921,Exchange_Value)/1000),1)</f>
        <v>0</v>
      </c>
    </row>
    <row r="922" spans="1:81" ht="14.1">
      <c r="A922" s="18">
        <v>880</v>
      </c>
      <c r="B922" s="46" t="str">
        <f t="shared" si="517"/>
        <v/>
      </c>
      <c r="C922" s="72"/>
      <c r="D922" s="47"/>
      <c r="E922" s="81"/>
      <c r="F922" s="48"/>
      <c r="G922" s="49"/>
      <c r="H922" s="50"/>
      <c r="I922" s="48"/>
      <c r="J922" s="104"/>
      <c r="K922" s="109"/>
      <c r="L922" s="51"/>
      <c r="M922" s="48"/>
      <c r="N922" s="51"/>
      <c r="O922" s="48"/>
      <c r="P922" s="51"/>
      <c r="Q922" s="69"/>
      <c r="R922" s="51"/>
      <c r="S922" s="69"/>
      <c r="T922" s="110"/>
      <c r="U922" s="107"/>
      <c r="V922" s="48"/>
      <c r="W922" s="52"/>
      <c r="X922" s="48"/>
      <c r="Y922" s="116"/>
      <c r="Z922" s="133"/>
      <c r="AA922" s="131"/>
      <c r="AB922" s="76"/>
      <c r="AC922" s="76"/>
      <c r="AD922" s="76"/>
      <c r="AE922" s="76"/>
      <c r="AF922" s="76"/>
      <c r="AG922" s="145"/>
      <c r="AH922"/>
      <c r="AI922" s="148">
        <f t="shared" si="481"/>
        <v>0</v>
      </c>
      <c r="AJ922" s="148">
        <f t="shared" si="482"/>
        <v>0</v>
      </c>
      <c r="AK922" s="148">
        <f t="shared" si="483"/>
        <v>0</v>
      </c>
      <c r="AL922" s="148">
        <f t="shared" si="484"/>
        <v>0</v>
      </c>
      <c r="AM922" s="148">
        <f t="shared" si="485"/>
        <v>0</v>
      </c>
      <c r="AN922" s="148">
        <f t="shared" si="486"/>
        <v>0</v>
      </c>
      <c r="AO922" s="150"/>
      <c r="AP922" s="149" t="e">
        <f t="shared" si="487"/>
        <v>#DIV/0!</v>
      </c>
      <c r="AQ922" s="149" t="e">
        <f t="shared" si="488"/>
        <v>#DIV/0!</v>
      </c>
      <c r="AR922" s="149" t="e">
        <f t="shared" si="489"/>
        <v>#DIV/0!</v>
      </c>
      <c r="AS922" s="149" t="e">
        <f t="shared" si="490"/>
        <v>#DIV/0!</v>
      </c>
      <c r="AT922" s="149" t="e">
        <f t="shared" si="491"/>
        <v>#DIV/0!</v>
      </c>
      <c r="AU922" s="148">
        <f t="shared" si="492"/>
        <v>0</v>
      </c>
      <c r="AV922" s="149" t="e">
        <f t="shared" si="493"/>
        <v>#DIV/0!</v>
      </c>
      <c r="AW922" s="149" t="e">
        <f t="shared" si="494"/>
        <v>#DIV/0!</v>
      </c>
      <c r="AX922" s="149" t="e">
        <f t="shared" si="495"/>
        <v>#DIV/0!</v>
      </c>
      <c r="AY922" s="149" t="e">
        <f t="shared" si="496"/>
        <v>#DIV/0!</v>
      </c>
      <c r="AZ922" s="149" t="e">
        <f t="shared" si="497"/>
        <v>#DIV/0!</v>
      </c>
      <c r="BA922" s="148">
        <f t="shared" si="498"/>
        <v>0</v>
      </c>
      <c r="BB922" s="149" t="e">
        <f t="shared" si="499"/>
        <v>#DIV/0!</v>
      </c>
      <c r="BC922" s="149" t="e">
        <f t="shared" si="500"/>
        <v>#DIV/0!</v>
      </c>
      <c r="BD922" s="149" t="e">
        <f t="shared" si="501"/>
        <v>#DIV/0!</v>
      </c>
      <c r="BE922" s="149" t="e">
        <f t="shared" si="502"/>
        <v>#DIV/0!</v>
      </c>
      <c r="BF922" s="149" t="e">
        <f t="shared" si="503"/>
        <v>#DIV/0!</v>
      </c>
      <c r="BG922" s="148">
        <f t="shared" si="504"/>
        <v>0</v>
      </c>
      <c r="BH922" s="149" t="e">
        <f t="shared" si="505"/>
        <v>#DIV/0!</v>
      </c>
      <c r="BI922" s="149" t="e">
        <f t="shared" si="506"/>
        <v>#DIV/0!</v>
      </c>
      <c r="BJ922" s="149" t="e">
        <f t="shared" si="507"/>
        <v>#DIV/0!</v>
      </c>
      <c r="BK922" s="149" t="e">
        <f t="shared" si="508"/>
        <v>#DIV/0!</v>
      </c>
      <c r="BL922" s="149" t="e">
        <f t="shared" si="509"/>
        <v>#DIV/0!</v>
      </c>
      <c r="BM922" s="148">
        <f t="shared" si="510"/>
        <v>0</v>
      </c>
      <c r="BN922" s="149" t="e">
        <f t="shared" si="511"/>
        <v>#DIV/0!</v>
      </c>
      <c r="BO922" s="149" t="e">
        <f t="shared" si="512"/>
        <v>#DIV/0!</v>
      </c>
      <c r="BP922" s="149" t="e">
        <f t="shared" si="513"/>
        <v>#DIV/0!</v>
      </c>
      <c r="BQ922" s="149" t="e">
        <f t="shared" si="514"/>
        <v>#DIV/0!</v>
      </c>
      <c r="BR922" s="149" t="e">
        <f t="shared" si="515"/>
        <v>#DIV/0!</v>
      </c>
      <c r="BS922" s="148">
        <f t="shared" si="516"/>
        <v>0</v>
      </c>
      <c r="BT922" s="150"/>
      <c r="BU922" s="150" t="e">
        <f>VLOOKUP(I922,Lists!$D$2:$D$19,1,FALSE)</f>
        <v>#N/A</v>
      </c>
      <c r="BV922" s="150" t="e">
        <f>VLOOKUP($I922,Blends!$B$2:$B$115,1,FALSE)</f>
        <v>#N/A</v>
      </c>
      <c r="BW922" s="150"/>
      <c r="BX922" s="151">
        <f>ROUND(IF($I922="Other HFC Blend",(AA922*$L922*SUMIF(Lists!$E$2:$E$133,'Quarterly Information'!$K922,Exchange_Value)+AA922*$N922*SUMIF(Lists!$E$2:$E$133,'Quarterly Information'!$M922,Exchange_Value)+AA922*$P922*SUMIF(Lists!$E$2:$E$133,'Quarterly Information'!$O922,Exchange_Value)+AA922*$R922*SUMIF(Lists!$E$2:$E$133,'Quarterly Information'!$Q922,Exchange_Value)+AA922*$T922*SUMIF(Lists!$E$2:$E$133,'Quarterly Information'!$S922,Exchange_Value))/1000,AA922*SUMIF(Lists!$E$2:$E$133,$I922,Exchange_Value)/1000),1)</f>
        <v>0</v>
      </c>
      <c r="BY922" s="151">
        <f>ROUND(IF($I922="Other HFC Blend",(AB922*$L922*SUMIF(Lists!$E$2:$E$133,'Quarterly Information'!$K922,Exchange_Value)+AB922*$N922*SUMIF(Lists!$E$2:$E$133,'Quarterly Information'!$M922,Exchange_Value)+AB922*$P922*SUMIF(Lists!$E$2:$E$133,'Quarterly Information'!$O922,Exchange_Value)+AB922*$R922*SUMIF(Lists!$E$2:$E$133,'Quarterly Information'!$Q922,Exchange_Value)+AB922*$T922*SUMIF(Lists!$E$2:$E$133,'Quarterly Information'!$S922,Exchange_Value))/1000,AB922*SUMIF(Lists!$E$2:$E$133,$I922,Exchange_Value)/1000),1)</f>
        <v>0</v>
      </c>
      <c r="BZ922" s="151">
        <f>ROUND(IF($I922="Other HFC Blend",(AC922*$L922*SUMIF(Lists!$E$2:$E$133,'Quarterly Information'!$K922,Exchange_Value)+AC922*$N922*SUMIF(Lists!$E$2:$E$133,'Quarterly Information'!$M922,Exchange_Value)+AC922*$P922*SUMIF(Lists!$E$2:$E$133,'Quarterly Information'!$O922,Exchange_Value)+AC922*$R922*SUMIF(Lists!$E$2:$E$133,'Quarterly Information'!$Q922,Exchange_Value)+AC922*$T922*SUMIF(Lists!$E$2:$E$133,'Quarterly Information'!$S922,Exchange_Value))/1000,AC922*SUMIF(Lists!$E$2:$E$133,$I922,Exchange_Value)/1000),1)</f>
        <v>0</v>
      </c>
      <c r="CA922" s="151">
        <f>ROUND(IF($I922="Other HFC Blend",(AD922*$L922*SUMIF(Lists!$E$2:$E$133,'Quarterly Information'!$K922,Exchange_Value)+AD922*$N922*SUMIF(Lists!$E$2:$E$133,'Quarterly Information'!$M922,Exchange_Value)+AD922*$P922*SUMIF(Lists!$E$2:$E$133,'Quarterly Information'!$O922,Exchange_Value)+AD922*$R922*SUMIF(Lists!$E$2:$E$133,'Quarterly Information'!$Q922,Exchange_Value)+AD922*$T922*SUMIF(Lists!$E$2:$E$133,'Quarterly Information'!$S922,Exchange_Value))/1000,AD922*SUMIF(Lists!$E$2:$E$133,$I922,Exchange_Value)/1000),1)</f>
        <v>0</v>
      </c>
      <c r="CB922" s="151">
        <f>ROUND(IF($I922="Other HFC Blend",(AE922*$L922*SUMIF(Lists!$E$2:$E$133,'Quarterly Information'!$K922,Exchange_Value)+AE922*$N922*SUMIF(Lists!$E$2:$E$133,'Quarterly Information'!$M922,Exchange_Value)+AE922*$P922*SUMIF(Lists!$E$2:$E$133,'Quarterly Information'!$O922,Exchange_Value)+AE922*$R922*SUMIF(Lists!$E$2:$E$133,'Quarterly Information'!$Q922,Exchange_Value)+AE922*$T922*SUMIF(Lists!$E$2:$E$133,'Quarterly Information'!$S922,Exchange_Value))/1000,AE922*SUMIF(Lists!$E$2:$E$133,$I922,Exchange_Value)/1000),1)</f>
        <v>0</v>
      </c>
      <c r="CC922" s="151">
        <f>ROUND(IF($I922="Other HFC Blend",(AF922*$L922*SUMIF(Lists!$E$2:$E$133,'Quarterly Information'!$K922,Exchange_Value)+AF922*$N922*SUMIF(Lists!$E$2:$E$133,'Quarterly Information'!$M922,Exchange_Value)+AF922*$P922*SUMIF(Lists!$E$2:$E$133,'Quarterly Information'!$O922,Exchange_Value)+AF922*$R922*SUMIF(Lists!$E$2:$E$133,'Quarterly Information'!$Q922,Exchange_Value)+AF922*$T922*SUMIF(Lists!$E$2:$E$133,'Quarterly Information'!$S922,Exchange_Value))/1000,AF922*SUMIF(Lists!$E$2:$E$133,$I922,Exchange_Value)/1000),1)</f>
        <v>0</v>
      </c>
    </row>
    <row r="923" spans="1:81" ht="14.1">
      <c r="A923" s="18">
        <v>881</v>
      </c>
      <c r="B923" s="46" t="str">
        <f t="shared" si="517"/>
        <v/>
      </c>
      <c r="C923" s="72"/>
      <c r="D923" s="47"/>
      <c r="E923" s="81"/>
      <c r="F923" s="48"/>
      <c r="G923" s="49"/>
      <c r="H923" s="50"/>
      <c r="I923" s="48"/>
      <c r="J923" s="104"/>
      <c r="K923" s="109"/>
      <c r="L923" s="51"/>
      <c r="M923" s="48"/>
      <c r="N923" s="51"/>
      <c r="O923" s="48"/>
      <c r="P923" s="51"/>
      <c r="Q923" s="69"/>
      <c r="R923" s="51"/>
      <c r="S923" s="69"/>
      <c r="T923" s="110"/>
      <c r="U923" s="107"/>
      <c r="V923" s="48"/>
      <c r="W923" s="52"/>
      <c r="X923" s="48"/>
      <c r="Y923" s="116"/>
      <c r="Z923" s="133"/>
      <c r="AA923" s="131"/>
      <c r="AB923" s="76"/>
      <c r="AC923" s="76"/>
      <c r="AD923" s="76"/>
      <c r="AE923" s="76"/>
      <c r="AF923" s="76"/>
      <c r="AG923" s="145"/>
      <c r="AH923"/>
      <c r="AI923" s="148">
        <f t="shared" si="481"/>
        <v>0</v>
      </c>
      <c r="AJ923" s="148">
        <f t="shared" si="482"/>
        <v>0</v>
      </c>
      <c r="AK923" s="148">
        <f t="shared" si="483"/>
        <v>0</v>
      </c>
      <c r="AL923" s="148">
        <f t="shared" si="484"/>
        <v>0</v>
      </c>
      <c r="AM923" s="148">
        <f t="shared" si="485"/>
        <v>0</v>
      </c>
      <c r="AN923" s="148">
        <f t="shared" si="486"/>
        <v>0</v>
      </c>
      <c r="AO923" s="150"/>
      <c r="AP923" s="149" t="e">
        <f t="shared" si="487"/>
        <v>#DIV/0!</v>
      </c>
      <c r="AQ923" s="149" t="e">
        <f t="shared" si="488"/>
        <v>#DIV/0!</v>
      </c>
      <c r="AR923" s="149" t="e">
        <f t="shared" si="489"/>
        <v>#DIV/0!</v>
      </c>
      <c r="AS923" s="149" t="e">
        <f t="shared" si="490"/>
        <v>#DIV/0!</v>
      </c>
      <c r="AT923" s="149" t="e">
        <f t="shared" si="491"/>
        <v>#DIV/0!</v>
      </c>
      <c r="AU923" s="148">
        <f t="shared" si="492"/>
        <v>0</v>
      </c>
      <c r="AV923" s="149" t="e">
        <f t="shared" si="493"/>
        <v>#DIV/0!</v>
      </c>
      <c r="AW923" s="149" t="e">
        <f t="shared" si="494"/>
        <v>#DIV/0!</v>
      </c>
      <c r="AX923" s="149" t="e">
        <f t="shared" si="495"/>
        <v>#DIV/0!</v>
      </c>
      <c r="AY923" s="149" t="e">
        <f t="shared" si="496"/>
        <v>#DIV/0!</v>
      </c>
      <c r="AZ923" s="149" t="e">
        <f t="shared" si="497"/>
        <v>#DIV/0!</v>
      </c>
      <c r="BA923" s="148">
        <f t="shared" si="498"/>
        <v>0</v>
      </c>
      <c r="BB923" s="149" t="e">
        <f t="shared" si="499"/>
        <v>#DIV/0!</v>
      </c>
      <c r="BC923" s="149" t="e">
        <f t="shared" si="500"/>
        <v>#DIV/0!</v>
      </c>
      <c r="BD923" s="149" t="e">
        <f t="shared" si="501"/>
        <v>#DIV/0!</v>
      </c>
      <c r="BE923" s="149" t="e">
        <f t="shared" si="502"/>
        <v>#DIV/0!</v>
      </c>
      <c r="BF923" s="149" t="e">
        <f t="shared" si="503"/>
        <v>#DIV/0!</v>
      </c>
      <c r="BG923" s="148">
        <f t="shared" si="504"/>
        <v>0</v>
      </c>
      <c r="BH923" s="149" t="e">
        <f t="shared" si="505"/>
        <v>#DIV/0!</v>
      </c>
      <c r="BI923" s="149" t="e">
        <f t="shared" si="506"/>
        <v>#DIV/0!</v>
      </c>
      <c r="BJ923" s="149" t="e">
        <f t="shared" si="507"/>
        <v>#DIV/0!</v>
      </c>
      <c r="BK923" s="149" t="e">
        <f t="shared" si="508"/>
        <v>#DIV/0!</v>
      </c>
      <c r="BL923" s="149" t="e">
        <f t="shared" si="509"/>
        <v>#DIV/0!</v>
      </c>
      <c r="BM923" s="148">
        <f t="shared" si="510"/>
        <v>0</v>
      </c>
      <c r="BN923" s="149" t="e">
        <f t="shared" si="511"/>
        <v>#DIV/0!</v>
      </c>
      <c r="BO923" s="149" t="e">
        <f t="shared" si="512"/>
        <v>#DIV/0!</v>
      </c>
      <c r="BP923" s="149" t="e">
        <f t="shared" si="513"/>
        <v>#DIV/0!</v>
      </c>
      <c r="BQ923" s="149" t="e">
        <f t="shared" si="514"/>
        <v>#DIV/0!</v>
      </c>
      <c r="BR923" s="149" t="e">
        <f t="shared" si="515"/>
        <v>#DIV/0!</v>
      </c>
      <c r="BS923" s="148">
        <f t="shared" si="516"/>
        <v>0</v>
      </c>
      <c r="BT923" s="150"/>
      <c r="BU923" s="150" t="e">
        <f>VLOOKUP(I923,Lists!$D$2:$D$19,1,FALSE)</f>
        <v>#N/A</v>
      </c>
      <c r="BV923" s="150" t="e">
        <f>VLOOKUP($I923,Blends!$B$2:$B$115,1,FALSE)</f>
        <v>#N/A</v>
      </c>
      <c r="BW923" s="150"/>
      <c r="BX923" s="151">
        <f>ROUND(IF($I923="Other HFC Blend",(AA923*$L923*SUMIF(Lists!$E$2:$E$133,'Quarterly Information'!$K923,Exchange_Value)+AA923*$N923*SUMIF(Lists!$E$2:$E$133,'Quarterly Information'!$M923,Exchange_Value)+AA923*$P923*SUMIF(Lists!$E$2:$E$133,'Quarterly Information'!$O923,Exchange_Value)+AA923*$R923*SUMIF(Lists!$E$2:$E$133,'Quarterly Information'!$Q923,Exchange_Value)+AA923*$T923*SUMIF(Lists!$E$2:$E$133,'Quarterly Information'!$S923,Exchange_Value))/1000,AA923*SUMIF(Lists!$E$2:$E$133,$I923,Exchange_Value)/1000),1)</f>
        <v>0</v>
      </c>
      <c r="BY923" s="151">
        <f>ROUND(IF($I923="Other HFC Blend",(AB923*$L923*SUMIF(Lists!$E$2:$E$133,'Quarterly Information'!$K923,Exchange_Value)+AB923*$N923*SUMIF(Lists!$E$2:$E$133,'Quarterly Information'!$M923,Exchange_Value)+AB923*$P923*SUMIF(Lists!$E$2:$E$133,'Quarterly Information'!$O923,Exchange_Value)+AB923*$R923*SUMIF(Lists!$E$2:$E$133,'Quarterly Information'!$Q923,Exchange_Value)+AB923*$T923*SUMIF(Lists!$E$2:$E$133,'Quarterly Information'!$S923,Exchange_Value))/1000,AB923*SUMIF(Lists!$E$2:$E$133,$I923,Exchange_Value)/1000),1)</f>
        <v>0</v>
      </c>
      <c r="BZ923" s="151">
        <f>ROUND(IF($I923="Other HFC Blend",(AC923*$L923*SUMIF(Lists!$E$2:$E$133,'Quarterly Information'!$K923,Exchange_Value)+AC923*$N923*SUMIF(Lists!$E$2:$E$133,'Quarterly Information'!$M923,Exchange_Value)+AC923*$P923*SUMIF(Lists!$E$2:$E$133,'Quarterly Information'!$O923,Exchange_Value)+AC923*$R923*SUMIF(Lists!$E$2:$E$133,'Quarterly Information'!$Q923,Exchange_Value)+AC923*$T923*SUMIF(Lists!$E$2:$E$133,'Quarterly Information'!$S923,Exchange_Value))/1000,AC923*SUMIF(Lists!$E$2:$E$133,$I923,Exchange_Value)/1000),1)</f>
        <v>0</v>
      </c>
      <c r="CA923" s="151">
        <f>ROUND(IF($I923="Other HFC Blend",(AD923*$L923*SUMIF(Lists!$E$2:$E$133,'Quarterly Information'!$K923,Exchange_Value)+AD923*$N923*SUMIF(Lists!$E$2:$E$133,'Quarterly Information'!$M923,Exchange_Value)+AD923*$P923*SUMIF(Lists!$E$2:$E$133,'Quarterly Information'!$O923,Exchange_Value)+AD923*$R923*SUMIF(Lists!$E$2:$E$133,'Quarterly Information'!$Q923,Exchange_Value)+AD923*$T923*SUMIF(Lists!$E$2:$E$133,'Quarterly Information'!$S923,Exchange_Value))/1000,AD923*SUMIF(Lists!$E$2:$E$133,$I923,Exchange_Value)/1000),1)</f>
        <v>0</v>
      </c>
      <c r="CB923" s="151">
        <f>ROUND(IF($I923="Other HFC Blend",(AE923*$L923*SUMIF(Lists!$E$2:$E$133,'Quarterly Information'!$K923,Exchange_Value)+AE923*$N923*SUMIF(Lists!$E$2:$E$133,'Quarterly Information'!$M923,Exchange_Value)+AE923*$P923*SUMIF(Lists!$E$2:$E$133,'Quarterly Information'!$O923,Exchange_Value)+AE923*$R923*SUMIF(Lists!$E$2:$E$133,'Quarterly Information'!$Q923,Exchange_Value)+AE923*$T923*SUMIF(Lists!$E$2:$E$133,'Quarterly Information'!$S923,Exchange_Value))/1000,AE923*SUMIF(Lists!$E$2:$E$133,$I923,Exchange_Value)/1000),1)</f>
        <v>0</v>
      </c>
      <c r="CC923" s="151">
        <f>ROUND(IF($I923="Other HFC Blend",(AF923*$L923*SUMIF(Lists!$E$2:$E$133,'Quarterly Information'!$K923,Exchange_Value)+AF923*$N923*SUMIF(Lists!$E$2:$E$133,'Quarterly Information'!$M923,Exchange_Value)+AF923*$P923*SUMIF(Lists!$E$2:$E$133,'Quarterly Information'!$O923,Exchange_Value)+AF923*$R923*SUMIF(Lists!$E$2:$E$133,'Quarterly Information'!$Q923,Exchange_Value)+AF923*$T923*SUMIF(Lists!$E$2:$E$133,'Quarterly Information'!$S923,Exchange_Value))/1000,AF923*SUMIF(Lists!$E$2:$E$133,$I923,Exchange_Value)/1000),1)</f>
        <v>0</v>
      </c>
    </row>
    <row r="924" spans="1:81" ht="14.1">
      <c r="A924" s="18">
        <v>882</v>
      </c>
      <c r="B924" s="46" t="str">
        <f t="shared" si="517"/>
        <v/>
      </c>
      <c r="C924" s="72"/>
      <c r="D924" s="47"/>
      <c r="E924" s="81"/>
      <c r="F924" s="48"/>
      <c r="G924" s="49"/>
      <c r="H924" s="50"/>
      <c r="I924" s="48"/>
      <c r="J924" s="104"/>
      <c r="K924" s="109"/>
      <c r="L924" s="51"/>
      <c r="M924" s="48"/>
      <c r="N924" s="51"/>
      <c r="O924" s="48"/>
      <c r="P924" s="51"/>
      <c r="Q924" s="69"/>
      <c r="R924" s="51"/>
      <c r="S924" s="69"/>
      <c r="T924" s="110"/>
      <c r="U924" s="107"/>
      <c r="V924" s="48"/>
      <c r="W924" s="52"/>
      <c r="X924" s="48"/>
      <c r="Y924" s="116"/>
      <c r="Z924" s="133"/>
      <c r="AA924" s="131"/>
      <c r="AB924" s="76"/>
      <c r="AC924" s="76"/>
      <c r="AD924" s="76"/>
      <c r="AE924" s="76"/>
      <c r="AF924" s="76"/>
      <c r="AG924" s="145"/>
      <c r="AH924"/>
      <c r="AI924" s="148">
        <f t="shared" si="481"/>
        <v>0</v>
      </c>
      <c r="AJ924" s="148">
        <f t="shared" si="482"/>
        <v>0</v>
      </c>
      <c r="AK924" s="148">
        <f t="shared" si="483"/>
        <v>0</v>
      </c>
      <c r="AL924" s="148">
        <f t="shared" si="484"/>
        <v>0</v>
      </c>
      <c r="AM924" s="148">
        <f t="shared" si="485"/>
        <v>0</v>
      </c>
      <c r="AN924" s="148">
        <f t="shared" si="486"/>
        <v>0</v>
      </c>
      <c r="AO924" s="150"/>
      <c r="AP924" s="149" t="e">
        <f t="shared" si="487"/>
        <v>#DIV/0!</v>
      </c>
      <c r="AQ924" s="149" t="e">
        <f t="shared" si="488"/>
        <v>#DIV/0!</v>
      </c>
      <c r="AR924" s="149" t="e">
        <f t="shared" si="489"/>
        <v>#DIV/0!</v>
      </c>
      <c r="AS924" s="149" t="e">
        <f t="shared" si="490"/>
        <v>#DIV/0!</v>
      </c>
      <c r="AT924" s="149" t="e">
        <f t="shared" si="491"/>
        <v>#DIV/0!</v>
      </c>
      <c r="AU924" s="148">
        <f t="shared" si="492"/>
        <v>0</v>
      </c>
      <c r="AV924" s="149" t="e">
        <f t="shared" si="493"/>
        <v>#DIV/0!</v>
      </c>
      <c r="AW924" s="149" t="e">
        <f t="shared" si="494"/>
        <v>#DIV/0!</v>
      </c>
      <c r="AX924" s="149" t="e">
        <f t="shared" si="495"/>
        <v>#DIV/0!</v>
      </c>
      <c r="AY924" s="149" t="e">
        <f t="shared" si="496"/>
        <v>#DIV/0!</v>
      </c>
      <c r="AZ924" s="149" t="e">
        <f t="shared" si="497"/>
        <v>#DIV/0!</v>
      </c>
      <c r="BA924" s="148">
        <f t="shared" si="498"/>
        <v>0</v>
      </c>
      <c r="BB924" s="149" t="e">
        <f t="shared" si="499"/>
        <v>#DIV/0!</v>
      </c>
      <c r="BC924" s="149" t="e">
        <f t="shared" si="500"/>
        <v>#DIV/0!</v>
      </c>
      <c r="BD924" s="149" t="e">
        <f t="shared" si="501"/>
        <v>#DIV/0!</v>
      </c>
      <c r="BE924" s="149" t="e">
        <f t="shared" si="502"/>
        <v>#DIV/0!</v>
      </c>
      <c r="BF924" s="149" t="e">
        <f t="shared" si="503"/>
        <v>#DIV/0!</v>
      </c>
      <c r="BG924" s="148">
        <f t="shared" si="504"/>
        <v>0</v>
      </c>
      <c r="BH924" s="149" t="e">
        <f t="shared" si="505"/>
        <v>#DIV/0!</v>
      </c>
      <c r="BI924" s="149" t="e">
        <f t="shared" si="506"/>
        <v>#DIV/0!</v>
      </c>
      <c r="BJ924" s="149" t="e">
        <f t="shared" si="507"/>
        <v>#DIV/0!</v>
      </c>
      <c r="BK924" s="149" t="e">
        <f t="shared" si="508"/>
        <v>#DIV/0!</v>
      </c>
      <c r="BL924" s="149" t="e">
        <f t="shared" si="509"/>
        <v>#DIV/0!</v>
      </c>
      <c r="BM924" s="148">
        <f t="shared" si="510"/>
        <v>0</v>
      </c>
      <c r="BN924" s="149" t="e">
        <f t="shared" si="511"/>
        <v>#DIV/0!</v>
      </c>
      <c r="BO924" s="149" t="e">
        <f t="shared" si="512"/>
        <v>#DIV/0!</v>
      </c>
      <c r="BP924" s="149" t="e">
        <f t="shared" si="513"/>
        <v>#DIV/0!</v>
      </c>
      <c r="BQ924" s="149" t="e">
        <f t="shared" si="514"/>
        <v>#DIV/0!</v>
      </c>
      <c r="BR924" s="149" t="e">
        <f t="shared" si="515"/>
        <v>#DIV/0!</v>
      </c>
      <c r="BS924" s="148">
        <f t="shared" si="516"/>
        <v>0</v>
      </c>
      <c r="BT924" s="150"/>
      <c r="BU924" s="150" t="e">
        <f>VLOOKUP(I924,Lists!$D$2:$D$19,1,FALSE)</f>
        <v>#N/A</v>
      </c>
      <c r="BV924" s="150" t="e">
        <f>VLOOKUP($I924,Blends!$B$2:$B$115,1,FALSE)</f>
        <v>#N/A</v>
      </c>
      <c r="BW924" s="150"/>
      <c r="BX924" s="151">
        <f>ROUND(IF($I924="Other HFC Blend",(AA924*$L924*SUMIF(Lists!$E$2:$E$133,'Quarterly Information'!$K924,Exchange_Value)+AA924*$N924*SUMIF(Lists!$E$2:$E$133,'Quarterly Information'!$M924,Exchange_Value)+AA924*$P924*SUMIF(Lists!$E$2:$E$133,'Quarterly Information'!$O924,Exchange_Value)+AA924*$R924*SUMIF(Lists!$E$2:$E$133,'Quarterly Information'!$Q924,Exchange_Value)+AA924*$T924*SUMIF(Lists!$E$2:$E$133,'Quarterly Information'!$S924,Exchange_Value))/1000,AA924*SUMIF(Lists!$E$2:$E$133,$I924,Exchange_Value)/1000),1)</f>
        <v>0</v>
      </c>
      <c r="BY924" s="151">
        <f>ROUND(IF($I924="Other HFC Blend",(AB924*$L924*SUMIF(Lists!$E$2:$E$133,'Quarterly Information'!$K924,Exchange_Value)+AB924*$N924*SUMIF(Lists!$E$2:$E$133,'Quarterly Information'!$M924,Exchange_Value)+AB924*$P924*SUMIF(Lists!$E$2:$E$133,'Quarterly Information'!$O924,Exchange_Value)+AB924*$R924*SUMIF(Lists!$E$2:$E$133,'Quarterly Information'!$Q924,Exchange_Value)+AB924*$T924*SUMIF(Lists!$E$2:$E$133,'Quarterly Information'!$S924,Exchange_Value))/1000,AB924*SUMIF(Lists!$E$2:$E$133,$I924,Exchange_Value)/1000),1)</f>
        <v>0</v>
      </c>
      <c r="BZ924" s="151">
        <f>ROUND(IF($I924="Other HFC Blend",(AC924*$L924*SUMIF(Lists!$E$2:$E$133,'Quarterly Information'!$K924,Exchange_Value)+AC924*$N924*SUMIF(Lists!$E$2:$E$133,'Quarterly Information'!$M924,Exchange_Value)+AC924*$P924*SUMIF(Lists!$E$2:$E$133,'Quarterly Information'!$O924,Exchange_Value)+AC924*$R924*SUMIF(Lists!$E$2:$E$133,'Quarterly Information'!$Q924,Exchange_Value)+AC924*$T924*SUMIF(Lists!$E$2:$E$133,'Quarterly Information'!$S924,Exchange_Value))/1000,AC924*SUMIF(Lists!$E$2:$E$133,$I924,Exchange_Value)/1000),1)</f>
        <v>0</v>
      </c>
      <c r="CA924" s="151">
        <f>ROUND(IF($I924="Other HFC Blend",(AD924*$L924*SUMIF(Lists!$E$2:$E$133,'Quarterly Information'!$K924,Exchange_Value)+AD924*$N924*SUMIF(Lists!$E$2:$E$133,'Quarterly Information'!$M924,Exchange_Value)+AD924*$P924*SUMIF(Lists!$E$2:$E$133,'Quarterly Information'!$O924,Exchange_Value)+AD924*$R924*SUMIF(Lists!$E$2:$E$133,'Quarterly Information'!$Q924,Exchange_Value)+AD924*$T924*SUMIF(Lists!$E$2:$E$133,'Quarterly Information'!$S924,Exchange_Value))/1000,AD924*SUMIF(Lists!$E$2:$E$133,$I924,Exchange_Value)/1000),1)</f>
        <v>0</v>
      </c>
      <c r="CB924" s="151">
        <f>ROUND(IF($I924="Other HFC Blend",(AE924*$L924*SUMIF(Lists!$E$2:$E$133,'Quarterly Information'!$K924,Exchange_Value)+AE924*$N924*SUMIF(Lists!$E$2:$E$133,'Quarterly Information'!$M924,Exchange_Value)+AE924*$P924*SUMIF(Lists!$E$2:$E$133,'Quarterly Information'!$O924,Exchange_Value)+AE924*$R924*SUMIF(Lists!$E$2:$E$133,'Quarterly Information'!$Q924,Exchange_Value)+AE924*$T924*SUMIF(Lists!$E$2:$E$133,'Quarterly Information'!$S924,Exchange_Value))/1000,AE924*SUMIF(Lists!$E$2:$E$133,$I924,Exchange_Value)/1000),1)</f>
        <v>0</v>
      </c>
      <c r="CC924" s="151">
        <f>ROUND(IF($I924="Other HFC Blend",(AF924*$L924*SUMIF(Lists!$E$2:$E$133,'Quarterly Information'!$K924,Exchange_Value)+AF924*$N924*SUMIF(Lists!$E$2:$E$133,'Quarterly Information'!$M924,Exchange_Value)+AF924*$P924*SUMIF(Lists!$E$2:$E$133,'Quarterly Information'!$O924,Exchange_Value)+AF924*$R924*SUMIF(Lists!$E$2:$E$133,'Quarterly Information'!$Q924,Exchange_Value)+AF924*$T924*SUMIF(Lists!$E$2:$E$133,'Quarterly Information'!$S924,Exchange_Value))/1000,AF924*SUMIF(Lists!$E$2:$E$133,$I924,Exchange_Value)/1000),1)</f>
        <v>0</v>
      </c>
    </row>
    <row r="925" spans="1:81" ht="14.1">
      <c r="A925" s="18">
        <v>883</v>
      </c>
      <c r="B925" s="46" t="str">
        <f t="shared" si="517"/>
        <v/>
      </c>
      <c r="C925" s="72"/>
      <c r="D925" s="47"/>
      <c r="E925" s="81"/>
      <c r="F925" s="48"/>
      <c r="G925" s="49"/>
      <c r="H925" s="50"/>
      <c r="I925" s="48"/>
      <c r="J925" s="104"/>
      <c r="K925" s="109"/>
      <c r="L925" s="51"/>
      <c r="M925" s="48"/>
      <c r="N925" s="51"/>
      <c r="O925" s="48"/>
      <c r="P925" s="51"/>
      <c r="Q925" s="69"/>
      <c r="R925" s="51"/>
      <c r="S925" s="69"/>
      <c r="T925" s="110"/>
      <c r="U925" s="107"/>
      <c r="V925" s="48"/>
      <c r="W925" s="52"/>
      <c r="X925" s="48"/>
      <c r="Y925" s="116"/>
      <c r="Z925" s="133"/>
      <c r="AA925" s="131"/>
      <c r="AB925" s="76"/>
      <c r="AC925" s="76"/>
      <c r="AD925" s="76"/>
      <c r="AE925" s="76"/>
      <c r="AF925" s="76"/>
      <c r="AG925" s="145"/>
      <c r="AH925"/>
      <c r="AI925" s="148">
        <f t="shared" si="481"/>
        <v>0</v>
      </c>
      <c r="AJ925" s="148">
        <f t="shared" si="482"/>
        <v>0</v>
      </c>
      <c r="AK925" s="148">
        <f t="shared" si="483"/>
        <v>0</v>
      </c>
      <c r="AL925" s="148">
        <f t="shared" si="484"/>
        <v>0</v>
      </c>
      <c r="AM925" s="148">
        <f t="shared" si="485"/>
        <v>0</v>
      </c>
      <c r="AN925" s="148">
        <f t="shared" si="486"/>
        <v>0</v>
      </c>
      <c r="AO925" s="150"/>
      <c r="AP925" s="149" t="e">
        <f t="shared" si="487"/>
        <v>#DIV/0!</v>
      </c>
      <c r="AQ925" s="149" t="e">
        <f t="shared" si="488"/>
        <v>#DIV/0!</v>
      </c>
      <c r="AR925" s="149" t="e">
        <f t="shared" si="489"/>
        <v>#DIV/0!</v>
      </c>
      <c r="AS925" s="149" t="e">
        <f t="shared" si="490"/>
        <v>#DIV/0!</v>
      </c>
      <c r="AT925" s="149" t="e">
        <f t="shared" si="491"/>
        <v>#DIV/0!</v>
      </c>
      <c r="AU925" s="148">
        <f t="shared" si="492"/>
        <v>0</v>
      </c>
      <c r="AV925" s="149" t="e">
        <f t="shared" si="493"/>
        <v>#DIV/0!</v>
      </c>
      <c r="AW925" s="149" t="e">
        <f t="shared" si="494"/>
        <v>#DIV/0!</v>
      </c>
      <c r="AX925" s="149" t="e">
        <f t="shared" si="495"/>
        <v>#DIV/0!</v>
      </c>
      <c r="AY925" s="149" t="e">
        <f t="shared" si="496"/>
        <v>#DIV/0!</v>
      </c>
      <c r="AZ925" s="149" t="e">
        <f t="shared" si="497"/>
        <v>#DIV/0!</v>
      </c>
      <c r="BA925" s="148">
        <f t="shared" si="498"/>
        <v>0</v>
      </c>
      <c r="BB925" s="149" t="e">
        <f t="shared" si="499"/>
        <v>#DIV/0!</v>
      </c>
      <c r="BC925" s="149" t="e">
        <f t="shared" si="500"/>
        <v>#DIV/0!</v>
      </c>
      <c r="BD925" s="149" t="e">
        <f t="shared" si="501"/>
        <v>#DIV/0!</v>
      </c>
      <c r="BE925" s="149" t="e">
        <f t="shared" si="502"/>
        <v>#DIV/0!</v>
      </c>
      <c r="BF925" s="149" t="e">
        <f t="shared" si="503"/>
        <v>#DIV/0!</v>
      </c>
      <c r="BG925" s="148">
        <f t="shared" si="504"/>
        <v>0</v>
      </c>
      <c r="BH925" s="149" t="e">
        <f t="shared" si="505"/>
        <v>#DIV/0!</v>
      </c>
      <c r="BI925" s="149" t="e">
        <f t="shared" si="506"/>
        <v>#DIV/0!</v>
      </c>
      <c r="BJ925" s="149" t="e">
        <f t="shared" si="507"/>
        <v>#DIV/0!</v>
      </c>
      <c r="BK925" s="149" t="e">
        <f t="shared" si="508"/>
        <v>#DIV/0!</v>
      </c>
      <c r="BL925" s="149" t="e">
        <f t="shared" si="509"/>
        <v>#DIV/0!</v>
      </c>
      <c r="BM925" s="148">
        <f t="shared" si="510"/>
        <v>0</v>
      </c>
      <c r="BN925" s="149" t="e">
        <f t="shared" si="511"/>
        <v>#DIV/0!</v>
      </c>
      <c r="BO925" s="149" t="e">
        <f t="shared" si="512"/>
        <v>#DIV/0!</v>
      </c>
      <c r="BP925" s="149" t="e">
        <f t="shared" si="513"/>
        <v>#DIV/0!</v>
      </c>
      <c r="BQ925" s="149" t="e">
        <f t="shared" si="514"/>
        <v>#DIV/0!</v>
      </c>
      <c r="BR925" s="149" t="e">
        <f t="shared" si="515"/>
        <v>#DIV/0!</v>
      </c>
      <c r="BS925" s="148">
        <f t="shared" si="516"/>
        <v>0</v>
      </c>
      <c r="BT925" s="150"/>
      <c r="BU925" s="150" t="e">
        <f>VLOOKUP(I925,Lists!$D$2:$D$19,1,FALSE)</f>
        <v>#N/A</v>
      </c>
      <c r="BV925" s="150" t="e">
        <f>VLOOKUP($I925,Blends!$B$2:$B$115,1,FALSE)</f>
        <v>#N/A</v>
      </c>
      <c r="BW925" s="150"/>
      <c r="BX925" s="151">
        <f>ROUND(IF($I925="Other HFC Blend",(AA925*$L925*SUMIF(Lists!$E$2:$E$133,'Quarterly Information'!$K925,Exchange_Value)+AA925*$N925*SUMIF(Lists!$E$2:$E$133,'Quarterly Information'!$M925,Exchange_Value)+AA925*$P925*SUMIF(Lists!$E$2:$E$133,'Quarterly Information'!$O925,Exchange_Value)+AA925*$R925*SUMIF(Lists!$E$2:$E$133,'Quarterly Information'!$Q925,Exchange_Value)+AA925*$T925*SUMIF(Lists!$E$2:$E$133,'Quarterly Information'!$S925,Exchange_Value))/1000,AA925*SUMIF(Lists!$E$2:$E$133,$I925,Exchange_Value)/1000),1)</f>
        <v>0</v>
      </c>
      <c r="BY925" s="151">
        <f>ROUND(IF($I925="Other HFC Blend",(AB925*$L925*SUMIF(Lists!$E$2:$E$133,'Quarterly Information'!$K925,Exchange_Value)+AB925*$N925*SUMIF(Lists!$E$2:$E$133,'Quarterly Information'!$M925,Exchange_Value)+AB925*$P925*SUMIF(Lists!$E$2:$E$133,'Quarterly Information'!$O925,Exchange_Value)+AB925*$R925*SUMIF(Lists!$E$2:$E$133,'Quarterly Information'!$Q925,Exchange_Value)+AB925*$T925*SUMIF(Lists!$E$2:$E$133,'Quarterly Information'!$S925,Exchange_Value))/1000,AB925*SUMIF(Lists!$E$2:$E$133,$I925,Exchange_Value)/1000),1)</f>
        <v>0</v>
      </c>
      <c r="BZ925" s="151">
        <f>ROUND(IF($I925="Other HFC Blend",(AC925*$L925*SUMIF(Lists!$E$2:$E$133,'Quarterly Information'!$K925,Exchange_Value)+AC925*$N925*SUMIF(Lists!$E$2:$E$133,'Quarterly Information'!$M925,Exchange_Value)+AC925*$P925*SUMIF(Lists!$E$2:$E$133,'Quarterly Information'!$O925,Exchange_Value)+AC925*$R925*SUMIF(Lists!$E$2:$E$133,'Quarterly Information'!$Q925,Exchange_Value)+AC925*$T925*SUMIF(Lists!$E$2:$E$133,'Quarterly Information'!$S925,Exchange_Value))/1000,AC925*SUMIF(Lists!$E$2:$E$133,$I925,Exchange_Value)/1000),1)</f>
        <v>0</v>
      </c>
      <c r="CA925" s="151">
        <f>ROUND(IF($I925="Other HFC Blend",(AD925*$L925*SUMIF(Lists!$E$2:$E$133,'Quarterly Information'!$K925,Exchange_Value)+AD925*$N925*SUMIF(Lists!$E$2:$E$133,'Quarterly Information'!$M925,Exchange_Value)+AD925*$P925*SUMIF(Lists!$E$2:$E$133,'Quarterly Information'!$O925,Exchange_Value)+AD925*$R925*SUMIF(Lists!$E$2:$E$133,'Quarterly Information'!$Q925,Exchange_Value)+AD925*$T925*SUMIF(Lists!$E$2:$E$133,'Quarterly Information'!$S925,Exchange_Value))/1000,AD925*SUMIF(Lists!$E$2:$E$133,$I925,Exchange_Value)/1000),1)</f>
        <v>0</v>
      </c>
      <c r="CB925" s="151">
        <f>ROUND(IF($I925="Other HFC Blend",(AE925*$L925*SUMIF(Lists!$E$2:$E$133,'Quarterly Information'!$K925,Exchange_Value)+AE925*$N925*SUMIF(Lists!$E$2:$E$133,'Quarterly Information'!$M925,Exchange_Value)+AE925*$P925*SUMIF(Lists!$E$2:$E$133,'Quarterly Information'!$O925,Exchange_Value)+AE925*$R925*SUMIF(Lists!$E$2:$E$133,'Quarterly Information'!$Q925,Exchange_Value)+AE925*$T925*SUMIF(Lists!$E$2:$E$133,'Quarterly Information'!$S925,Exchange_Value))/1000,AE925*SUMIF(Lists!$E$2:$E$133,$I925,Exchange_Value)/1000),1)</f>
        <v>0</v>
      </c>
      <c r="CC925" s="151">
        <f>ROUND(IF($I925="Other HFC Blend",(AF925*$L925*SUMIF(Lists!$E$2:$E$133,'Quarterly Information'!$K925,Exchange_Value)+AF925*$N925*SUMIF(Lists!$E$2:$E$133,'Quarterly Information'!$M925,Exchange_Value)+AF925*$P925*SUMIF(Lists!$E$2:$E$133,'Quarterly Information'!$O925,Exchange_Value)+AF925*$R925*SUMIF(Lists!$E$2:$E$133,'Quarterly Information'!$Q925,Exchange_Value)+AF925*$T925*SUMIF(Lists!$E$2:$E$133,'Quarterly Information'!$S925,Exchange_Value))/1000,AF925*SUMIF(Lists!$E$2:$E$133,$I925,Exchange_Value)/1000),1)</f>
        <v>0</v>
      </c>
    </row>
    <row r="926" spans="1:81" ht="14.1">
      <c r="A926" s="18">
        <v>884</v>
      </c>
      <c r="B926" s="46" t="str">
        <f t="shared" si="517"/>
        <v/>
      </c>
      <c r="C926" s="72"/>
      <c r="D926" s="47"/>
      <c r="E926" s="81"/>
      <c r="F926" s="48"/>
      <c r="G926" s="49"/>
      <c r="H926" s="50"/>
      <c r="I926" s="48"/>
      <c r="J926" s="104"/>
      <c r="K926" s="109"/>
      <c r="L926" s="51"/>
      <c r="M926" s="48"/>
      <c r="N926" s="51"/>
      <c r="O926" s="48"/>
      <c r="P926" s="51"/>
      <c r="Q926" s="69"/>
      <c r="R926" s="51"/>
      <c r="S926" s="69"/>
      <c r="T926" s="110"/>
      <c r="U926" s="107"/>
      <c r="V926" s="48"/>
      <c r="W926" s="52"/>
      <c r="X926" s="48"/>
      <c r="Y926" s="116"/>
      <c r="Z926" s="133"/>
      <c r="AA926" s="131"/>
      <c r="AB926" s="76"/>
      <c r="AC926" s="76"/>
      <c r="AD926" s="76"/>
      <c r="AE926" s="76"/>
      <c r="AF926" s="76"/>
      <c r="AG926" s="145"/>
      <c r="AH926"/>
      <c r="AI926" s="148">
        <f t="shared" si="481"/>
        <v>0</v>
      </c>
      <c r="AJ926" s="148">
        <f t="shared" si="482"/>
        <v>0</v>
      </c>
      <c r="AK926" s="148">
        <f t="shared" si="483"/>
        <v>0</v>
      </c>
      <c r="AL926" s="148">
        <f t="shared" si="484"/>
        <v>0</v>
      </c>
      <c r="AM926" s="148">
        <f t="shared" si="485"/>
        <v>0</v>
      </c>
      <c r="AN926" s="148">
        <f t="shared" si="486"/>
        <v>0</v>
      </c>
      <c r="AO926" s="150"/>
      <c r="AP926" s="149" t="e">
        <f t="shared" si="487"/>
        <v>#DIV/0!</v>
      </c>
      <c r="AQ926" s="149" t="e">
        <f t="shared" si="488"/>
        <v>#DIV/0!</v>
      </c>
      <c r="AR926" s="149" t="e">
        <f t="shared" si="489"/>
        <v>#DIV/0!</v>
      </c>
      <c r="AS926" s="149" t="e">
        <f t="shared" si="490"/>
        <v>#DIV/0!</v>
      </c>
      <c r="AT926" s="149" t="e">
        <f t="shared" si="491"/>
        <v>#DIV/0!</v>
      </c>
      <c r="AU926" s="148">
        <f t="shared" si="492"/>
        <v>0</v>
      </c>
      <c r="AV926" s="149" t="e">
        <f t="shared" si="493"/>
        <v>#DIV/0!</v>
      </c>
      <c r="AW926" s="149" t="e">
        <f t="shared" si="494"/>
        <v>#DIV/0!</v>
      </c>
      <c r="AX926" s="149" t="e">
        <f t="shared" si="495"/>
        <v>#DIV/0!</v>
      </c>
      <c r="AY926" s="149" t="e">
        <f t="shared" si="496"/>
        <v>#DIV/0!</v>
      </c>
      <c r="AZ926" s="149" t="e">
        <f t="shared" si="497"/>
        <v>#DIV/0!</v>
      </c>
      <c r="BA926" s="148">
        <f t="shared" si="498"/>
        <v>0</v>
      </c>
      <c r="BB926" s="149" t="e">
        <f t="shared" si="499"/>
        <v>#DIV/0!</v>
      </c>
      <c r="BC926" s="149" t="e">
        <f t="shared" si="500"/>
        <v>#DIV/0!</v>
      </c>
      <c r="BD926" s="149" t="e">
        <f t="shared" si="501"/>
        <v>#DIV/0!</v>
      </c>
      <c r="BE926" s="149" t="e">
        <f t="shared" si="502"/>
        <v>#DIV/0!</v>
      </c>
      <c r="BF926" s="149" t="e">
        <f t="shared" si="503"/>
        <v>#DIV/0!</v>
      </c>
      <c r="BG926" s="148">
        <f t="shared" si="504"/>
        <v>0</v>
      </c>
      <c r="BH926" s="149" t="e">
        <f t="shared" si="505"/>
        <v>#DIV/0!</v>
      </c>
      <c r="BI926" s="149" t="e">
        <f t="shared" si="506"/>
        <v>#DIV/0!</v>
      </c>
      <c r="BJ926" s="149" t="e">
        <f t="shared" si="507"/>
        <v>#DIV/0!</v>
      </c>
      <c r="BK926" s="149" t="e">
        <f t="shared" si="508"/>
        <v>#DIV/0!</v>
      </c>
      <c r="BL926" s="149" t="e">
        <f t="shared" si="509"/>
        <v>#DIV/0!</v>
      </c>
      <c r="BM926" s="148">
        <f t="shared" si="510"/>
        <v>0</v>
      </c>
      <c r="BN926" s="149" t="e">
        <f t="shared" si="511"/>
        <v>#DIV/0!</v>
      </c>
      <c r="BO926" s="149" t="e">
        <f t="shared" si="512"/>
        <v>#DIV/0!</v>
      </c>
      <c r="BP926" s="149" t="e">
        <f t="shared" si="513"/>
        <v>#DIV/0!</v>
      </c>
      <c r="BQ926" s="149" t="e">
        <f t="shared" si="514"/>
        <v>#DIV/0!</v>
      </c>
      <c r="BR926" s="149" t="e">
        <f t="shared" si="515"/>
        <v>#DIV/0!</v>
      </c>
      <c r="BS926" s="148">
        <f t="shared" si="516"/>
        <v>0</v>
      </c>
      <c r="BT926" s="150"/>
      <c r="BU926" s="150" t="e">
        <f>VLOOKUP(I926,Lists!$D$2:$D$19,1,FALSE)</f>
        <v>#N/A</v>
      </c>
      <c r="BV926" s="150" t="e">
        <f>VLOOKUP($I926,Blends!$B$2:$B$115,1,FALSE)</f>
        <v>#N/A</v>
      </c>
      <c r="BW926" s="150"/>
      <c r="BX926" s="151">
        <f>ROUND(IF($I926="Other HFC Blend",(AA926*$L926*SUMIF(Lists!$E$2:$E$133,'Quarterly Information'!$K926,Exchange_Value)+AA926*$N926*SUMIF(Lists!$E$2:$E$133,'Quarterly Information'!$M926,Exchange_Value)+AA926*$P926*SUMIF(Lists!$E$2:$E$133,'Quarterly Information'!$O926,Exchange_Value)+AA926*$R926*SUMIF(Lists!$E$2:$E$133,'Quarterly Information'!$Q926,Exchange_Value)+AA926*$T926*SUMIF(Lists!$E$2:$E$133,'Quarterly Information'!$S926,Exchange_Value))/1000,AA926*SUMIF(Lists!$E$2:$E$133,$I926,Exchange_Value)/1000),1)</f>
        <v>0</v>
      </c>
      <c r="BY926" s="151">
        <f>ROUND(IF($I926="Other HFC Blend",(AB926*$L926*SUMIF(Lists!$E$2:$E$133,'Quarterly Information'!$K926,Exchange_Value)+AB926*$N926*SUMIF(Lists!$E$2:$E$133,'Quarterly Information'!$M926,Exchange_Value)+AB926*$P926*SUMIF(Lists!$E$2:$E$133,'Quarterly Information'!$O926,Exchange_Value)+AB926*$R926*SUMIF(Lists!$E$2:$E$133,'Quarterly Information'!$Q926,Exchange_Value)+AB926*$T926*SUMIF(Lists!$E$2:$E$133,'Quarterly Information'!$S926,Exchange_Value))/1000,AB926*SUMIF(Lists!$E$2:$E$133,$I926,Exchange_Value)/1000),1)</f>
        <v>0</v>
      </c>
      <c r="BZ926" s="151">
        <f>ROUND(IF($I926="Other HFC Blend",(AC926*$L926*SUMIF(Lists!$E$2:$E$133,'Quarterly Information'!$K926,Exchange_Value)+AC926*$N926*SUMIF(Lists!$E$2:$E$133,'Quarterly Information'!$M926,Exchange_Value)+AC926*$P926*SUMIF(Lists!$E$2:$E$133,'Quarterly Information'!$O926,Exchange_Value)+AC926*$R926*SUMIF(Lists!$E$2:$E$133,'Quarterly Information'!$Q926,Exchange_Value)+AC926*$T926*SUMIF(Lists!$E$2:$E$133,'Quarterly Information'!$S926,Exchange_Value))/1000,AC926*SUMIF(Lists!$E$2:$E$133,$I926,Exchange_Value)/1000),1)</f>
        <v>0</v>
      </c>
      <c r="CA926" s="151">
        <f>ROUND(IF($I926="Other HFC Blend",(AD926*$L926*SUMIF(Lists!$E$2:$E$133,'Quarterly Information'!$K926,Exchange_Value)+AD926*$N926*SUMIF(Lists!$E$2:$E$133,'Quarterly Information'!$M926,Exchange_Value)+AD926*$P926*SUMIF(Lists!$E$2:$E$133,'Quarterly Information'!$O926,Exchange_Value)+AD926*$R926*SUMIF(Lists!$E$2:$E$133,'Quarterly Information'!$Q926,Exchange_Value)+AD926*$T926*SUMIF(Lists!$E$2:$E$133,'Quarterly Information'!$S926,Exchange_Value))/1000,AD926*SUMIF(Lists!$E$2:$E$133,$I926,Exchange_Value)/1000),1)</f>
        <v>0</v>
      </c>
      <c r="CB926" s="151">
        <f>ROUND(IF($I926="Other HFC Blend",(AE926*$L926*SUMIF(Lists!$E$2:$E$133,'Quarterly Information'!$K926,Exchange_Value)+AE926*$N926*SUMIF(Lists!$E$2:$E$133,'Quarterly Information'!$M926,Exchange_Value)+AE926*$P926*SUMIF(Lists!$E$2:$E$133,'Quarterly Information'!$O926,Exchange_Value)+AE926*$R926*SUMIF(Lists!$E$2:$E$133,'Quarterly Information'!$Q926,Exchange_Value)+AE926*$T926*SUMIF(Lists!$E$2:$E$133,'Quarterly Information'!$S926,Exchange_Value))/1000,AE926*SUMIF(Lists!$E$2:$E$133,$I926,Exchange_Value)/1000),1)</f>
        <v>0</v>
      </c>
      <c r="CC926" s="151">
        <f>ROUND(IF($I926="Other HFC Blend",(AF926*$L926*SUMIF(Lists!$E$2:$E$133,'Quarterly Information'!$K926,Exchange_Value)+AF926*$N926*SUMIF(Lists!$E$2:$E$133,'Quarterly Information'!$M926,Exchange_Value)+AF926*$P926*SUMIF(Lists!$E$2:$E$133,'Quarterly Information'!$O926,Exchange_Value)+AF926*$R926*SUMIF(Lists!$E$2:$E$133,'Quarterly Information'!$Q926,Exchange_Value)+AF926*$T926*SUMIF(Lists!$E$2:$E$133,'Quarterly Information'!$S926,Exchange_Value))/1000,AF926*SUMIF(Lists!$E$2:$E$133,$I926,Exchange_Value)/1000),1)</f>
        <v>0</v>
      </c>
    </row>
    <row r="927" spans="1:81" ht="14.1">
      <c r="A927" s="18">
        <v>885</v>
      </c>
      <c r="B927" s="46" t="str">
        <f t="shared" si="517"/>
        <v/>
      </c>
      <c r="C927" s="72"/>
      <c r="D927" s="47"/>
      <c r="E927" s="81"/>
      <c r="F927" s="48"/>
      <c r="G927" s="49"/>
      <c r="H927" s="50"/>
      <c r="I927" s="48"/>
      <c r="J927" s="104"/>
      <c r="K927" s="109"/>
      <c r="L927" s="51"/>
      <c r="M927" s="48"/>
      <c r="N927" s="51"/>
      <c r="O927" s="48"/>
      <c r="P927" s="51"/>
      <c r="Q927" s="69"/>
      <c r="R927" s="51"/>
      <c r="S927" s="69"/>
      <c r="T927" s="110"/>
      <c r="U927" s="107"/>
      <c r="V927" s="48"/>
      <c r="W927" s="52"/>
      <c r="X927" s="48"/>
      <c r="Y927" s="116"/>
      <c r="Z927" s="133"/>
      <c r="AA927" s="131"/>
      <c r="AB927" s="76"/>
      <c r="AC927" s="76"/>
      <c r="AD927" s="76"/>
      <c r="AE927" s="76"/>
      <c r="AF927" s="76"/>
      <c r="AG927" s="145"/>
      <c r="AH927"/>
      <c r="AI927" s="148">
        <f t="shared" si="481"/>
        <v>0</v>
      </c>
      <c r="AJ927" s="148">
        <f t="shared" si="482"/>
        <v>0</v>
      </c>
      <c r="AK927" s="148">
        <f t="shared" si="483"/>
        <v>0</v>
      </c>
      <c r="AL927" s="148">
        <f t="shared" si="484"/>
        <v>0</v>
      </c>
      <c r="AM927" s="148">
        <f t="shared" si="485"/>
        <v>0</v>
      </c>
      <c r="AN927" s="148">
        <f t="shared" si="486"/>
        <v>0</v>
      </c>
      <c r="AO927" s="150"/>
      <c r="AP927" s="149" t="e">
        <f t="shared" si="487"/>
        <v>#DIV/0!</v>
      </c>
      <c r="AQ927" s="149" t="e">
        <f t="shared" si="488"/>
        <v>#DIV/0!</v>
      </c>
      <c r="AR927" s="149" t="e">
        <f t="shared" si="489"/>
        <v>#DIV/0!</v>
      </c>
      <c r="AS927" s="149" t="e">
        <f t="shared" si="490"/>
        <v>#DIV/0!</v>
      </c>
      <c r="AT927" s="149" t="e">
        <f t="shared" si="491"/>
        <v>#DIV/0!</v>
      </c>
      <c r="AU927" s="148">
        <f t="shared" si="492"/>
        <v>0</v>
      </c>
      <c r="AV927" s="149" t="e">
        <f t="shared" si="493"/>
        <v>#DIV/0!</v>
      </c>
      <c r="AW927" s="149" t="e">
        <f t="shared" si="494"/>
        <v>#DIV/0!</v>
      </c>
      <c r="AX927" s="149" t="e">
        <f t="shared" si="495"/>
        <v>#DIV/0!</v>
      </c>
      <c r="AY927" s="149" t="e">
        <f t="shared" si="496"/>
        <v>#DIV/0!</v>
      </c>
      <c r="AZ927" s="149" t="e">
        <f t="shared" si="497"/>
        <v>#DIV/0!</v>
      </c>
      <c r="BA927" s="148">
        <f t="shared" si="498"/>
        <v>0</v>
      </c>
      <c r="BB927" s="149" t="e">
        <f t="shared" si="499"/>
        <v>#DIV/0!</v>
      </c>
      <c r="BC927" s="149" t="e">
        <f t="shared" si="500"/>
        <v>#DIV/0!</v>
      </c>
      <c r="BD927" s="149" t="e">
        <f t="shared" si="501"/>
        <v>#DIV/0!</v>
      </c>
      <c r="BE927" s="149" t="e">
        <f t="shared" si="502"/>
        <v>#DIV/0!</v>
      </c>
      <c r="BF927" s="149" t="e">
        <f t="shared" si="503"/>
        <v>#DIV/0!</v>
      </c>
      <c r="BG927" s="148">
        <f t="shared" si="504"/>
        <v>0</v>
      </c>
      <c r="BH927" s="149" t="e">
        <f t="shared" si="505"/>
        <v>#DIV/0!</v>
      </c>
      <c r="BI927" s="149" t="e">
        <f t="shared" si="506"/>
        <v>#DIV/0!</v>
      </c>
      <c r="BJ927" s="149" t="e">
        <f t="shared" si="507"/>
        <v>#DIV/0!</v>
      </c>
      <c r="BK927" s="149" t="e">
        <f t="shared" si="508"/>
        <v>#DIV/0!</v>
      </c>
      <c r="BL927" s="149" t="e">
        <f t="shared" si="509"/>
        <v>#DIV/0!</v>
      </c>
      <c r="BM927" s="148">
        <f t="shared" si="510"/>
        <v>0</v>
      </c>
      <c r="BN927" s="149" t="e">
        <f t="shared" si="511"/>
        <v>#DIV/0!</v>
      </c>
      <c r="BO927" s="149" t="e">
        <f t="shared" si="512"/>
        <v>#DIV/0!</v>
      </c>
      <c r="BP927" s="149" t="e">
        <f t="shared" si="513"/>
        <v>#DIV/0!</v>
      </c>
      <c r="BQ927" s="149" t="e">
        <f t="shared" si="514"/>
        <v>#DIV/0!</v>
      </c>
      <c r="BR927" s="149" t="e">
        <f t="shared" si="515"/>
        <v>#DIV/0!</v>
      </c>
      <c r="BS927" s="148">
        <f t="shared" si="516"/>
        <v>0</v>
      </c>
      <c r="BT927" s="150"/>
      <c r="BU927" s="150" t="e">
        <f>VLOOKUP(I927,Lists!$D$2:$D$19,1,FALSE)</f>
        <v>#N/A</v>
      </c>
      <c r="BV927" s="150" t="e">
        <f>VLOOKUP($I927,Blends!$B$2:$B$115,1,FALSE)</f>
        <v>#N/A</v>
      </c>
      <c r="BW927" s="150"/>
      <c r="BX927" s="151">
        <f>ROUND(IF($I927="Other HFC Blend",(AA927*$L927*SUMIF(Lists!$E$2:$E$133,'Quarterly Information'!$K927,Exchange_Value)+AA927*$N927*SUMIF(Lists!$E$2:$E$133,'Quarterly Information'!$M927,Exchange_Value)+AA927*$P927*SUMIF(Lists!$E$2:$E$133,'Quarterly Information'!$O927,Exchange_Value)+AA927*$R927*SUMIF(Lists!$E$2:$E$133,'Quarterly Information'!$Q927,Exchange_Value)+AA927*$T927*SUMIF(Lists!$E$2:$E$133,'Quarterly Information'!$S927,Exchange_Value))/1000,AA927*SUMIF(Lists!$E$2:$E$133,$I927,Exchange_Value)/1000),1)</f>
        <v>0</v>
      </c>
      <c r="BY927" s="151">
        <f>ROUND(IF($I927="Other HFC Blend",(AB927*$L927*SUMIF(Lists!$E$2:$E$133,'Quarterly Information'!$K927,Exchange_Value)+AB927*$N927*SUMIF(Lists!$E$2:$E$133,'Quarterly Information'!$M927,Exchange_Value)+AB927*$P927*SUMIF(Lists!$E$2:$E$133,'Quarterly Information'!$O927,Exchange_Value)+AB927*$R927*SUMIF(Lists!$E$2:$E$133,'Quarterly Information'!$Q927,Exchange_Value)+AB927*$T927*SUMIF(Lists!$E$2:$E$133,'Quarterly Information'!$S927,Exchange_Value))/1000,AB927*SUMIF(Lists!$E$2:$E$133,$I927,Exchange_Value)/1000),1)</f>
        <v>0</v>
      </c>
      <c r="BZ927" s="151">
        <f>ROUND(IF($I927="Other HFC Blend",(AC927*$L927*SUMIF(Lists!$E$2:$E$133,'Quarterly Information'!$K927,Exchange_Value)+AC927*$N927*SUMIF(Lists!$E$2:$E$133,'Quarterly Information'!$M927,Exchange_Value)+AC927*$P927*SUMIF(Lists!$E$2:$E$133,'Quarterly Information'!$O927,Exchange_Value)+AC927*$R927*SUMIF(Lists!$E$2:$E$133,'Quarterly Information'!$Q927,Exchange_Value)+AC927*$T927*SUMIF(Lists!$E$2:$E$133,'Quarterly Information'!$S927,Exchange_Value))/1000,AC927*SUMIF(Lists!$E$2:$E$133,$I927,Exchange_Value)/1000),1)</f>
        <v>0</v>
      </c>
      <c r="CA927" s="151">
        <f>ROUND(IF($I927="Other HFC Blend",(AD927*$L927*SUMIF(Lists!$E$2:$E$133,'Quarterly Information'!$K927,Exchange_Value)+AD927*$N927*SUMIF(Lists!$E$2:$E$133,'Quarterly Information'!$M927,Exchange_Value)+AD927*$P927*SUMIF(Lists!$E$2:$E$133,'Quarterly Information'!$O927,Exchange_Value)+AD927*$R927*SUMIF(Lists!$E$2:$E$133,'Quarterly Information'!$Q927,Exchange_Value)+AD927*$T927*SUMIF(Lists!$E$2:$E$133,'Quarterly Information'!$S927,Exchange_Value))/1000,AD927*SUMIF(Lists!$E$2:$E$133,$I927,Exchange_Value)/1000),1)</f>
        <v>0</v>
      </c>
      <c r="CB927" s="151">
        <f>ROUND(IF($I927="Other HFC Blend",(AE927*$L927*SUMIF(Lists!$E$2:$E$133,'Quarterly Information'!$K927,Exchange_Value)+AE927*$N927*SUMIF(Lists!$E$2:$E$133,'Quarterly Information'!$M927,Exchange_Value)+AE927*$P927*SUMIF(Lists!$E$2:$E$133,'Quarterly Information'!$O927,Exchange_Value)+AE927*$R927*SUMIF(Lists!$E$2:$E$133,'Quarterly Information'!$Q927,Exchange_Value)+AE927*$T927*SUMIF(Lists!$E$2:$E$133,'Quarterly Information'!$S927,Exchange_Value))/1000,AE927*SUMIF(Lists!$E$2:$E$133,$I927,Exchange_Value)/1000),1)</f>
        <v>0</v>
      </c>
      <c r="CC927" s="151">
        <f>ROUND(IF($I927="Other HFC Blend",(AF927*$L927*SUMIF(Lists!$E$2:$E$133,'Quarterly Information'!$K927,Exchange_Value)+AF927*$N927*SUMIF(Lists!$E$2:$E$133,'Quarterly Information'!$M927,Exchange_Value)+AF927*$P927*SUMIF(Lists!$E$2:$E$133,'Quarterly Information'!$O927,Exchange_Value)+AF927*$R927*SUMIF(Lists!$E$2:$E$133,'Quarterly Information'!$Q927,Exchange_Value)+AF927*$T927*SUMIF(Lists!$E$2:$E$133,'Quarterly Information'!$S927,Exchange_Value))/1000,AF927*SUMIF(Lists!$E$2:$E$133,$I927,Exchange_Value)/1000),1)</f>
        <v>0</v>
      </c>
    </row>
    <row r="928" spans="1:81" ht="14.1">
      <c r="A928" s="18">
        <v>886</v>
      </c>
      <c r="B928" s="46" t="str">
        <f t="shared" si="517"/>
        <v/>
      </c>
      <c r="C928" s="72"/>
      <c r="D928" s="47"/>
      <c r="E928" s="81"/>
      <c r="F928" s="48"/>
      <c r="G928" s="49"/>
      <c r="H928" s="50"/>
      <c r="I928" s="48"/>
      <c r="J928" s="104"/>
      <c r="K928" s="109"/>
      <c r="L928" s="51"/>
      <c r="M928" s="48"/>
      <c r="N928" s="51"/>
      <c r="O928" s="48"/>
      <c r="P928" s="51"/>
      <c r="Q928" s="69"/>
      <c r="R928" s="51"/>
      <c r="S928" s="69"/>
      <c r="T928" s="110"/>
      <c r="U928" s="107"/>
      <c r="V928" s="48"/>
      <c r="W928" s="52"/>
      <c r="X928" s="48"/>
      <c r="Y928" s="116"/>
      <c r="Z928" s="133"/>
      <c r="AA928" s="131"/>
      <c r="AB928" s="76"/>
      <c r="AC928" s="76"/>
      <c r="AD928" s="76"/>
      <c r="AE928" s="76"/>
      <c r="AF928" s="76"/>
      <c r="AG928" s="145"/>
      <c r="AH928"/>
      <c r="AI928" s="148">
        <f t="shared" si="481"/>
        <v>0</v>
      </c>
      <c r="AJ928" s="148">
        <f t="shared" si="482"/>
        <v>0</v>
      </c>
      <c r="AK928" s="148">
        <f t="shared" si="483"/>
        <v>0</v>
      </c>
      <c r="AL928" s="148">
        <f t="shared" si="484"/>
        <v>0</v>
      </c>
      <c r="AM928" s="148">
        <f t="shared" si="485"/>
        <v>0</v>
      </c>
      <c r="AN928" s="148">
        <f t="shared" si="486"/>
        <v>0</v>
      </c>
      <c r="AO928" s="150"/>
      <c r="AP928" s="149" t="e">
        <f t="shared" si="487"/>
        <v>#DIV/0!</v>
      </c>
      <c r="AQ928" s="149" t="e">
        <f t="shared" si="488"/>
        <v>#DIV/0!</v>
      </c>
      <c r="AR928" s="149" t="e">
        <f t="shared" si="489"/>
        <v>#DIV/0!</v>
      </c>
      <c r="AS928" s="149" t="e">
        <f t="shared" si="490"/>
        <v>#DIV/0!</v>
      </c>
      <c r="AT928" s="149" t="e">
        <f t="shared" si="491"/>
        <v>#DIV/0!</v>
      </c>
      <c r="AU928" s="148">
        <f t="shared" si="492"/>
        <v>0</v>
      </c>
      <c r="AV928" s="149" t="e">
        <f t="shared" si="493"/>
        <v>#DIV/0!</v>
      </c>
      <c r="AW928" s="149" t="e">
        <f t="shared" si="494"/>
        <v>#DIV/0!</v>
      </c>
      <c r="AX928" s="149" t="e">
        <f t="shared" si="495"/>
        <v>#DIV/0!</v>
      </c>
      <c r="AY928" s="149" t="e">
        <f t="shared" si="496"/>
        <v>#DIV/0!</v>
      </c>
      <c r="AZ928" s="149" t="e">
        <f t="shared" si="497"/>
        <v>#DIV/0!</v>
      </c>
      <c r="BA928" s="148">
        <f t="shared" si="498"/>
        <v>0</v>
      </c>
      <c r="BB928" s="149" t="e">
        <f t="shared" si="499"/>
        <v>#DIV/0!</v>
      </c>
      <c r="BC928" s="149" t="e">
        <f t="shared" si="500"/>
        <v>#DIV/0!</v>
      </c>
      <c r="BD928" s="149" t="e">
        <f t="shared" si="501"/>
        <v>#DIV/0!</v>
      </c>
      <c r="BE928" s="149" t="e">
        <f t="shared" si="502"/>
        <v>#DIV/0!</v>
      </c>
      <c r="BF928" s="149" t="e">
        <f t="shared" si="503"/>
        <v>#DIV/0!</v>
      </c>
      <c r="BG928" s="148">
        <f t="shared" si="504"/>
        <v>0</v>
      </c>
      <c r="BH928" s="149" t="e">
        <f t="shared" si="505"/>
        <v>#DIV/0!</v>
      </c>
      <c r="BI928" s="149" t="e">
        <f t="shared" si="506"/>
        <v>#DIV/0!</v>
      </c>
      <c r="BJ928" s="149" t="e">
        <f t="shared" si="507"/>
        <v>#DIV/0!</v>
      </c>
      <c r="BK928" s="149" t="e">
        <f t="shared" si="508"/>
        <v>#DIV/0!</v>
      </c>
      <c r="BL928" s="149" t="e">
        <f t="shared" si="509"/>
        <v>#DIV/0!</v>
      </c>
      <c r="BM928" s="148">
        <f t="shared" si="510"/>
        <v>0</v>
      </c>
      <c r="BN928" s="149" t="e">
        <f t="shared" si="511"/>
        <v>#DIV/0!</v>
      </c>
      <c r="BO928" s="149" t="e">
        <f t="shared" si="512"/>
        <v>#DIV/0!</v>
      </c>
      <c r="BP928" s="149" t="e">
        <f t="shared" si="513"/>
        <v>#DIV/0!</v>
      </c>
      <c r="BQ928" s="149" t="e">
        <f t="shared" si="514"/>
        <v>#DIV/0!</v>
      </c>
      <c r="BR928" s="149" t="e">
        <f t="shared" si="515"/>
        <v>#DIV/0!</v>
      </c>
      <c r="BS928" s="148">
        <f t="shared" si="516"/>
        <v>0</v>
      </c>
      <c r="BT928" s="150"/>
      <c r="BU928" s="150" t="e">
        <f>VLOOKUP(I928,Lists!$D$2:$D$19,1,FALSE)</f>
        <v>#N/A</v>
      </c>
      <c r="BV928" s="150" t="e">
        <f>VLOOKUP($I928,Blends!$B$2:$B$115,1,FALSE)</f>
        <v>#N/A</v>
      </c>
      <c r="BW928" s="150"/>
      <c r="BX928" s="151">
        <f>ROUND(IF($I928="Other HFC Blend",(AA928*$L928*SUMIF(Lists!$E$2:$E$133,'Quarterly Information'!$K928,Exchange_Value)+AA928*$N928*SUMIF(Lists!$E$2:$E$133,'Quarterly Information'!$M928,Exchange_Value)+AA928*$P928*SUMIF(Lists!$E$2:$E$133,'Quarterly Information'!$O928,Exchange_Value)+AA928*$R928*SUMIF(Lists!$E$2:$E$133,'Quarterly Information'!$Q928,Exchange_Value)+AA928*$T928*SUMIF(Lists!$E$2:$E$133,'Quarterly Information'!$S928,Exchange_Value))/1000,AA928*SUMIF(Lists!$E$2:$E$133,$I928,Exchange_Value)/1000),1)</f>
        <v>0</v>
      </c>
      <c r="BY928" s="151">
        <f>ROUND(IF($I928="Other HFC Blend",(AB928*$L928*SUMIF(Lists!$E$2:$E$133,'Quarterly Information'!$K928,Exchange_Value)+AB928*$N928*SUMIF(Lists!$E$2:$E$133,'Quarterly Information'!$M928,Exchange_Value)+AB928*$P928*SUMIF(Lists!$E$2:$E$133,'Quarterly Information'!$O928,Exchange_Value)+AB928*$R928*SUMIF(Lists!$E$2:$E$133,'Quarterly Information'!$Q928,Exchange_Value)+AB928*$T928*SUMIF(Lists!$E$2:$E$133,'Quarterly Information'!$S928,Exchange_Value))/1000,AB928*SUMIF(Lists!$E$2:$E$133,$I928,Exchange_Value)/1000),1)</f>
        <v>0</v>
      </c>
      <c r="BZ928" s="151">
        <f>ROUND(IF($I928="Other HFC Blend",(AC928*$L928*SUMIF(Lists!$E$2:$E$133,'Quarterly Information'!$K928,Exchange_Value)+AC928*$N928*SUMIF(Lists!$E$2:$E$133,'Quarterly Information'!$M928,Exchange_Value)+AC928*$P928*SUMIF(Lists!$E$2:$E$133,'Quarterly Information'!$O928,Exchange_Value)+AC928*$R928*SUMIF(Lists!$E$2:$E$133,'Quarterly Information'!$Q928,Exchange_Value)+AC928*$T928*SUMIF(Lists!$E$2:$E$133,'Quarterly Information'!$S928,Exchange_Value))/1000,AC928*SUMIF(Lists!$E$2:$E$133,$I928,Exchange_Value)/1000),1)</f>
        <v>0</v>
      </c>
      <c r="CA928" s="151">
        <f>ROUND(IF($I928="Other HFC Blend",(AD928*$L928*SUMIF(Lists!$E$2:$E$133,'Quarterly Information'!$K928,Exchange_Value)+AD928*$N928*SUMIF(Lists!$E$2:$E$133,'Quarterly Information'!$M928,Exchange_Value)+AD928*$P928*SUMIF(Lists!$E$2:$E$133,'Quarterly Information'!$O928,Exchange_Value)+AD928*$R928*SUMIF(Lists!$E$2:$E$133,'Quarterly Information'!$Q928,Exchange_Value)+AD928*$T928*SUMIF(Lists!$E$2:$E$133,'Quarterly Information'!$S928,Exchange_Value))/1000,AD928*SUMIF(Lists!$E$2:$E$133,$I928,Exchange_Value)/1000),1)</f>
        <v>0</v>
      </c>
      <c r="CB928" s="151">
        <f>ROUND(IF($I928="Other HFC Blend",(AE928*$L928*SUMIF(Lists!$E$2:$E$133,'Quarterly Information'!$K928,Exchange_Value)+AE928*$N928*SUMIF(Lists!$E$2:$E$133,'Quarterly Information'!$M928,Exchange_Value)+AE928*$P928*SUMIF(Lists!$E$2:$E$133,'Quarterly Information'!$O928,Exchange_Value)+AE928*$R928*SUMIF(Lists!$E$2:$E$133,'Quarterly Information'!$Q928,Exchange_Value)+AE928*$T928*SUMIF(Lists!$E$2:$E$133,'Quarterly Information'!$S928,Exchange_Value))/1000,AE928*SUMIF(Lists!$E$2:$E$133,$I928,Exchange_Value)/1000),1)</f>
        <v>0</v>
      </c>
      <c r="CC928" s="151">
        <f>ROUND(IF($I928="Other HFC Blend",(AF928*$L928*SUMIF(Lists!$E$2:$E$133,'Quarterly Information'!$K928,Exchange_Value)+AF928*$N928*SUMIF(Lists!$E$2:$E$133,'Quarterly Information'!$M928,Exchange_Value)+AF928*$P928*SUMIF(Lists!$E$2:$E$133,'Quarterly Information'!$O928,Exchange_Value)+AF928*$R928*SUMIF(Lists!$E$2:$E$133,'Quarterly Information'!$Q928,Exchange_Value)+AF928*$T928*SUMIF(Lists!$E$2:$E$133,'Quarterly Information'!$S928,Exchange_Value))/1000,AF928*SUMIF(Lists!$E$2:$E$133,$I928,Exchange_Value)/1000),1)</f>
        <v>0</v>
      </c>
    </row>
    <row r="929" spans="1:81" ht="14.1">
      <c r="A929" s="18">
        <v>887</v>
      </c>
      <c r="B929" s="46" t="str">
        <f t="shared" si="517"/>
        <v/>
      </c>
      <c r="C929" s="72"/>
      <c r="D929" s="47"/>
      <c r="E929" s="81"/>
      <c r="F929" s="48"/>
      <c r="G929" s="49"/>
      <c r="H929" s="50"/>
      <c r="I929" s="48"/>
      <c r="J929" s="104"/>
      <c r="K929" s="109"/>
      <c r="L929" s="51"/>
      <c r="M929" s="48"/>
      <c r="N929" s="51"/>
      <c r="O929" s="48"/>
      <c r="P929" s="51"/>
      <c r="Q929" s="69"/>
      <c r="R929" s="51"/>
      <c r="S929" s="69"/>
      <c r="T929" s="110"/>
      <c r="U929" s="107"/>
      <c r="V929" s="48"/>
      <c r="W929" s="52"/>
      <c r="X929" s="48"/>
      <c r="Y929" s="116"/>
      <c r="Z929" s="133"/>
      <c r="AA929" s="131"/>
      <c r="AB929" s="76"/>
      <c r="AC929" s="76"/>
      <c r="AD929" s="76"/>
      <c r="AE929" s="76"/>
      <c r="AF929" s="76"/>
      <c r="AG929" s="145"/>
      <c r="AH929"/>
      <c r="AI929" s="148">
        <f t="shared" si="481"/>
        <v>0</v>
      </c>
      <c r="AJ929" s="148">
        <f t="shared" si="482"/>
        <v>0</v>
      </c>
      <c r="AK929" s="148">
        <f t="shared" si="483"/>
        <v>0</v>
      </c>
      <c r="AL929" s="148">
        <f t="shared" si="484"/>
        <v>0</v>
      </c>
      <c r="AM929" s="148">
        <f t="shared" si="485"/>
        <v>0</v>
      </c>
      <c r="AN929" s="148">
        <f t="shared" si="486"/>
        <v>0</v>
      </c>
      <c r="AO929" s="150"/>
      <c r="AP929" s="149" t="e">
        <f t="shared" si="487"/>
        <v>#DIV/0!</v>
      </c>
      <c r="AQ929" s="149" t="e">
        <f t="shared" si="488"/>
        <v>#DIV/0!</v>
      </c>
      <c r="AR929" s="149" t="e">
        <f t="shared" si="489"/>
        <v>#DIV/0!</v>
      </c>
      <c r="AS929" s="149" t="e">
        <f t="shared" si="490"/>
        <v>#DIV/0!</v>
      </c>
      <c r="AT929" s="149" t="e">
        <f t="shared" si="491"/>
        <v>#DIV/0!</v>
      </c>
      <c r="AU929" s="148">
        <f t="shared" si="492"/>
        <v>0</v>
      </c>
      <c r="AV929" s="149" t="e">
        <f t="shared" si="493"/>
        <v>#DIV/0!</v>
      </c>
      <c r="AW929" s="149" t="e">
        <f t="shared" si="494"/>
        <v>#DIV/0!</v>
      </c>
      <c r="AX929" s="149" t="e">
        <f t="shared" si="495"/>
        <v>#DIV/0!</v>
      </c>
      <c r="AY929" s="149" t="e">
        <f t="shared" si="496"/>
        <v>#DIV/0!</v>
      </c>
      <c r="AZ929" s="149" t="e">
        <f t="shared" si="497"/>
        <v>#DIV/0!</v>
      </c>
      <c r="BA929" s="148">
        <f t="shared" si="498"/>
        <v>0</v>
      </c>
      <c r="BB929" s="149" t="e">
        <f t="shared" si="499"/>
        <v>#DIV/0!</v>
      </c>
      <c r="BC929" s="149" t="e">
        <f t="shared" si="500"/>
        <v>#DIV/0!</v>
      </c>
      <c r="BD929" s="149" t="e">
        <f t="shared" si="501"/>
        <v>#DIV/0!</v>
      </c>
      <c r="BE929" s="149" t="e">
        <f t="shared" si="502"/>
        <v>#DIV/0!</v>
      </c>
      <c r="BF929" s="149" t="e">
        <f t="shared" si="503"/>
        <v>#DIV/0!</v>
      </c>
      <c r="BG929" s="148">
        <f t="shared" si="504"/>
        <v>0</v>
      </c>
      <c r="BH929" s="149" t="e">
        <f t="shared" si="505"/>
        <v>#DIV/0!</v>
      </c>
      <c r="BI929" s="149" t="e">
        <f t="shared" si="506"/>
        <v>#DIV/0!</v>
      </c>
      <c r="BJ929" s="149" t="e">
        <f t="shared" si="507"/>
        <v>#DIV/0!</v>
      </c>
      <c r="BK929" s="149" t="e">
        <f t="shared" si="508"/>
        <v>#DIV/0!</v>
      </c>
      <c r="BL929" s="149" t="e">
        <f t="shared" si="509"/>
        <v>#DIV/0!</v>
      </c>
      <c r="BM929" s="148">
        <f t="shared" si="510"/>
        <v>0</v>
      </c>
      <c r="BN929" s="149" t="e">
        <f t="shared" si="511"/>
        <v>#DIV/0!</v>
      </c>
      <c r="BO929" s="149" t="e">
        <f t="shared" si="512"/>
        <v>#DIV/0!</v>
      </c>
      <c r="BP929" s="149" t="e">
        <f t="shared" si="513"/>
        <v>#DIV/0!</v>
      </c>
      <c r="BQ929" s="149" t="e">
        <f t="shared" si="514"/>
        <v>#DIV/0!</v>
      </c>
      <c r="BR929" s="149" t="e">
        <f t="shared" si="515"/>
        <v>#DIV/0!</v>
      </c>
      <c r="BS929" s="148">
        <f t="shared" si="516"/>
        <v>0</v>
      </c>
      <c r="BT929" s="150"/>
      <c r="BU929" s="150" t="e">
        <f>VLOOKUP(I929,Lists!$D$2:$D$19,1,FALSE)</f>
        <v>#N/A</v>
      </c>
      <c r="BV929" s="150" t="e">
        <f>VLOOKUP($I929,Blends!$B$2:$B$115,1,FALSE)</f>
        <v>#N/A</v>
      </c>
      <c r="BW929" s="150"/>
      <c r="BX929" s="151">
        <f>ROUND(IF($I929="Other HFC Blend",(AA929*$L929*SUMIF(Lists!$E$2:$E$133,'Quarterly Information'!$K929,Exchange_Value)+AA929*$N929*SUMIF(Lists!$E$2:$E$133,'Quarterly Information'!$M929,Exchange_Value)+AA929*$P929*SUMIF(Lists!$E$2:$E$133,'Quarterly Information'!$O929,Exchange_Value)+AA929*$R929*SUMIF(Lists!$E$2:$E$133,'Quarterly Information'!$Q929,Exchange_Value)+AA929*$T929*SUMIF(Lists!$E$2:$E$133,'Quarterly Information'!$S929,Exchange_Value))/1000,AA929*SUMIF(Lists!$E$2:$E$133,$I929,Exchange_Value)/1000),1)</f>
        <v>0</v>
      </c>
      <c r="BY929" s="151">
        <f>ROUND(IF($I929="Other HFC Blend",(AB929*$L929*SUMIF(Lists!$E$2:$E$133,'Quarterly Information'!$K929,Exchange_Value)+AB929*$N929*SUMIF(Lists!$E$2:$E$133,'Quarterly Information'!$M929,Exchange_Value)+AB929*$P929*SUMIF(Lists!$E$2:$E$133,'Quarterly Information'!$O929,Exchange_Value)+AB929*$R929*SUMIF(Lists!$E$2:$E$133,'Quarterly Information'!$Q929,Exchange_Value)+AB929*$T929*SUMIF(Lists!$E$2:$E$133,'Quarterly Information'!$S929,Exchange_Value))/1000,AB929*SUMIF(Lists!$E$2:$E$133,$I929,Exchange_Value)/1000),1)</f>
        <v>0</v>
      </c>
      <c r="BZ929" s="151">
        <f>ROUND(IF($I929="Other HFC Blend",(AC929*$L929*SUMIF(Lists!$E$2:$E$133,'Quarterly Information'!$K929,Exchange_Value)+AC929*$N929*SUMIF(Lists!$E$2:$E$133,'Quarterly Information'!$M929,Exchange_Value)+AC929*$P929*SUMIF(Lists!$E$2:$E$133,'Quarterly Information'!$O929,Exchange_Value)+AC929*$R929*SUMIF(Lists!$E$2:$E$133,'Quarterly Information'!$Q929,Exchange_Value)+AC929*$T929*SUMIF(Lists!$E$2:$E$133,'Quarterly Information'!$S929,Exchange_Value))/1000,AC929*SUMIF(Lists!$E$2:$E$133,$I929,Exchange_Value)/1000),1)</f>
        <v>0</v>
      </c>
      <c r="CA929" s="151">
        <f>ROUND(IF($I929="Other HFC Blend",(AD929*$L929*SUMIF(Lists!$E$2:$E$133,'Quarterly Information'!$K929,Exchange_Value)+AD929*$N929*SUMIF(Lists!$E$2:$E$133,'Quarterly Information'!$M929,Exchange_Value)+AD929*$P929*SUMIF(Lists!$E$2:$E$133,'Quarterly Information'!$O929,Exchange_Value)+AD929*$R929*SUMIF(Lists!$E$2:$E$133,'Quarterly Information'!$Q929,Exchange_Value)+AD929*$T929*SUMIF(Lists!$E$2:$E$133,'Quarterly Information'!$S929,Exchange_Value))/1000,AD929*SUMIF(Lists!$E$2:$E$133,$I929,Exchange_Value)/1000),1)</f>
        <v>0</v>
      </c>
      <c r="CB929" s="151">
        <f>ROUND(IF($I929="Other HFC Blend",(AE929*$L929*SUMIF(Lists!$E$2:$E$133,'Quarterly Information'!$K929,Exchange_Value)+AE929*$N929*SUMIF(Lists!$E$2:$E$133,'Quarterly Information'!$M929,Exchange_Value)+AE929*$P929*SUMIF(Lists!$E$2:$E$133,'Quarterly Information'!$O929,Exchange_Value)+AE929*$R929*SUMIF(Lists!$E$2:$E$133,'Quarterly Information'!$Q929,Exchange_Value)+AE929*$T929*SUMIF(Lists!$E$2:$E$133,'Quarterly Information'!$S929,Exchange_Value))/1000,AE929*SUMIF(Lists!$E$2:$E$133,$I929,Exchange_Value)/1000),1)</f>
        <v>0</v>
      </c>
      <c r="CC929" s="151">
        <f>ROUND(IF($I929="Other HFC Blend",(AF929*$L929*SUMIF(Lists!$E$2:$E$133,'Quarterly Information'!$K929,Exchange_Value)+AF929*$N929*SUMIF(Lists!$E$2:$E$133,'Quarterly Information'!$M929,Exchange_Value)+AF929*$P929*SUMIF(Lists!$E$2:$E$133,'Quarterly Information'!$O929,Exchange_Value)+AF929*$R929*SUMIF(Lists!$E$2:$E$133,'Quarterly Information'!$Q929,Exchange_Value)+AF929*$T929*SUMIF(Lists!$E$2:$E$133,'Quarterly Information'!$S929,Exchange_Value))/1000,AF929*SUMIF(Lists!$E$2:$E$133,$I929,Exchange_Value)/1000),1)</f>
        <v>0</v>
      </c>
    </row>
    <row r="930" spans="1:81" ht="14.1">
      <c r="A930" s="18">
        <v>888</v>
      </c>
      <c r="B930" s="46" t="str">
        <f t="shared" si="517"/>
        <v/>
      </c>
      <c r="C930" s="72"/>
      <c r="D930" s="47"/>
      <c r="E930" s="81"/>
      <c r="F930" s="48"/>
      <c r="G930" s="49"/>
      <c r="H930" s="50"/>
      <c r="I930" s="48"/>
      <c r="J930" s="104"/>
      <c r="K930" s="109"/>
      <c r="L930" s="51"/>
      <c r="M930" s="48"/>
      <c r="N930" s="51"/>
      <c r="O930" s="48"/>
      <c r="P930" s="51"/>
      <c r="Q930" s="69"/>
      <c r="R930" s="51"/>
      <c r="S930" s="69"/>
      <c r="T930" s="110"/>
      <c r="U930" s="107"/>
      <c r="V930" s="48"/>
      <c r="W930" s="52"/>
      <c r="X930" s="48"/>
      <c r="Y930" s="116"/>
      <c r="Z930" s="133"/>
      <c r="AA930" s="131"/>
      <c r="AB930" s="76"/>
      <c r="AC930" s="76"/>
      <c r="AD930" s="76"/>
      <c r="AE930" s="76"/>
      <c r="AF930" s="76"/>
      <c r="AG930" s="145"/>
      <c r="AH930"/>
      <c r="AI930" s="148">
        <f t="shared" si="481"/>
        <v>0</v>
      </c>
      <c r="AJ930" s="148">
        <f t="shared" si="482"/>
        <v>0</v>
      </c>
      <c r="AK930" s="148">
        <f t="shared" si="483"/>
        <v>0</v>
      </c>
      <c r="AL930" s="148">
        <f t="shared" si="484"/>
        <v>0</v>
      </c>
      <c r="AM930" s="148">
        <f t="shared" si="485"/>
        <v>0</v>
      </c>
      <c r="AN930" s="148">
        <f t="shared" si="486"/>
        <v>0</v>
      </c>
      <c r="AO930" s="150"/>
      <c r="AP930" s="149" t="e">
        <f t="shared" si="487"/>
        <v>#DIV/0!</v>
      </c>
      <c r="AQ930" s="149" t="e">
        <f t="shared" si="488"/>
        <v>#DIV/0!</v>
      </c>
      <c r="AR930" s="149" t="e">
        <f t="shared" si="489"/>
        <v>#DIV/0!</v>
      </c>
      <c r="AS930" s="149" t="e">
        <f t="shared" si="490"/>
        <v>#DIV/0!</v>
      </c>
      <c r="AT930" s="149" t="e">
        <f t="shared" si="491"/>
        <v>#DIV/0!</v>
      </c>
      <c r="AU930" s="148">
        <f t="shared" si="492"/>
        <v>0</v>
      </c>
      <c r="AV930" s="149" t="e">
        <f t="shared" si="493"/>
        <v>#DIV/0!</v>
      </c>
      <c r="AW930" s="149" t="e">
        <f t="shared" si="494"/>
        <v>#DIV/0!</v>
      </c>
      <c r="AX930" s="149" t="e">
        <f t="shared" si="495"/>
        <v>#DIV/0!</v>
      </c>
      <c r="AY930" s="149" t="e">
        <f t="shared" si="496"/>
        <v>#DIV/0!</v>
      </c>
      <c r="AZ930" s="149" t="e">
        <f t="shared" si="497"/>
        <v>#DIV/0!</v>
      </c>
      <c r="BA930" s="148">
        <f t="shared" si="498"/>
        <v>0</v>
      </c>
      <c r="BB930" s="149" t="e">
        <f t="shared" si="499"/>
        <v>#DIV/0!</v>
      </c>
      <c r="BC930" s="149" t="e">
        <f t="shared" si="500"/>
        <v>#DIV/0!</v>
      </c>
      <c r="BD930" s="149" t="e">
        <f t="shared" si="501"/>
        <v>#DIV/0!</v>
      </c>
      <c r="BE930" s="149" t="e">
        <f t="shared" si="502"/>
        <v>#DIV/0!</v>
      </c>
      <c r="BF930" s="149" t="e">
        <f t="shared" si="503"/>
        <v>#DIV/0!</v>
      </c>
      <c r="BG930" s="148">
        <f t="shared" si="504"/>
        <v>0</v>
      </c>
      <c r="BH930" s="149" t="e">
        <f t="shared" si="505"/>
        <v>#DIV/0!</v>
      </c>
      <c r="BI930" s="149" t="e">
        <f t="shared" si="506"/>
        <v>#DIV/0!</v>
      </c>
      <c r="BJ930" s="149" t="e">
        <f t="shared" si="507"/>
        <v>#DIV/0!</v>
      </c>
      <c r="BK930" s="149" t="e">
        <f t="shared" si="508"/>
        <v>#DIV/0!</v>
      </c>
      <c r="BL930" s="149" t="e">
        <f t="shared" si="509"/>
        <v>#DIV/0!</v>
      </c>
      <c r="BM930" s="148">
        <f t="shared" si="510"/>
        <v>0</v>
      </c>
      <c r="BN930" s="149" t="e">
        <f t="shared" si="511"/>
        <v>#DIV/0!</v>
      </c>
      <c r="BO930" s="149" t="e">
        <f t="shared" si="512"/>
        <v>#DIV/0!</v>
      </c>
      <c r="BP930" s="149" t="e">
        <f t="shared" si="513"/>
        <v>#DIV/0!</v>
      </c>
      <c r="BQ930" s="149" t="e">
        <f t="shared" si="514"/>
        <v>#DIV/0!</v>
      </c>
      <c r="BR930" s="149" t="e">
        <f t="shared" si="515"/>
        <v>#DIV/0!</v>
      </c>
      <c r="BS930" s="148">
        <f t="shared" si="516"/>
        <v>0</v>
      </c>
      <c r="BT930" s="150"/>
      <c r="BU930" s="150" t="e">
        <f>VLOOKUP(I930,Lists!$D$2:$D$19,1,FALSE)</f>
        <v>#N/A</v>
      </c>
      <c r="BV930" s="150" t="e">
        <f>VLOOKUP($I930,Blends!$B$2:$B$115,1,FALSE)</f>
        <v>#N/A</v>
      </c>
      <c r="BW930" s="150"/>
      <c r="BX930" s="151">
        <f>ROUND(IF($I930="Other HFC Blend",(AA930*$L930*SUMIF(Lists!$E$2:$E$133,'Quarterly Information'!$K930,Exchange_Value)+AA930*$N930*SUMIF(Lists!$E$2:$E$133,'Quarterly Information'!$M930,Exchange_Value)+AA930*$P930*SUMIF(Lists!$E$2:$E$133,'Quarterly Information'!$O930,Exchange_Value)+AA930*$R930*SUMIF(Lists!$E$2:$E$133,'Quarterly Information'!$Q930,Exchange_Value)+AA930*$T930*SUMIF(Lists!$E$2:$E$133,'Quarterly Information'!$S930,Exchange_Value))/1000,AA930*SUMIF(Lists!$E$2:$E$133,$I930,Exchange_Value)/1000),1)</f>
        <v>0</v>
      </c>
      <c r="BY930" s="151">
        <f>ROUND(IF($I930="Other HFC Blend",(AB930*$L930*SUMIF(Lists!$E$2:$E$133,'Quarterly Information'!$K930,Exchange_Value)+AB930*$N930*SUMIF(Lists!$E$2:$E$133,'Quarterly Information'!$M930,Exchange_Value)+AB930*$P930*SUMIF(Lists!$E$2:$E$133,'Quarterly Information'!$O930,Exchange_Value)+AB930*$R930*SUMIF(Lists!$E$2:$E$133,'Quarterly Information'!$Q930,Exchange_Value)+AB930*$T930*SUMIF(Lists!$E$2:$E$133,'Quarterly Information'!$S930,Exchange_Value))/1000,AB930*SUMIF(Lists!$E$2:$E$133,$I930,Exchange_Value)/1000),1)</f>
        <v>0</v>
      </c>
      <c r="BZ930" s="151">
        <f>ROUND(IF($I930="Other HFC Blend",(AC930*$L930*SUMIF(Lists!$E$2:$E$133,'Quarterly Information'!$K930,Exchange_Value)+AC930*$N930*SUMIF(Lists!$E$2:$E$133,'Quarterly Information'!$M930,Exchange_Value)+AC930*$P930*SUMIF(Lists!$E$2:$E$133,'Quarterly Information'!$O930,Exchange_Value)+AC930*$R930*SUMIF(Lists!$E$2:$E$133,'Quarterly Information'!$Q930,Exchange_Value)+AC930*$T930*SUMIF(Lists!$E$2:$E$133,'Quarterly Information'!$S930,Exchange_Value))/1000,AC930*SUMIF(Lists!$E$2:$E$133,$I930,Exchange_Value)/1000),1)</f>
        <v>0</v>
      </c>
      <c r="CA930" s="151">
        <f>ROUND(IF($I930="Other HFC Blend",(AD930*$L930*SUMIF(Lists!$E$2:$E$133,'Quarterly Information'!$K930,Exchange_Value)+AD930*$N930*SUMIF(Lists!$E$2:$E$133,'Quarterly Information'!$M930,Exchange_Value)+AD930*$P930*SUMIF(Lists!$E$2:$E$133,'Quarterly Information'!$O930,Exchange_Value)+AD930*$R930*SUMIF(Lists!$E$2:$E$133,'Quarterly Information'!$Q930,Exchange_Value)+AD930*$T930*SUMIF(Lists!$E$2:$E$133,'Quarterly Information'!$S930,Exchange_Value))/1000,AD930*SUMIF(Lists!$E$2:$E$133,$I930,Exchange_Value)/1000),1)</f>
        <v>0</v>
      </c>
      <c r="CB930" s="151">
        <f>ROUND(IF($I930="Other HFC Blend",(AE930*$L930*SUMIF(Lists!$E$2:$E$133,'Quarterly Information'!$K930,Exchange_Value)+AE930*$N930*SUMIF(Lists!$E$2:$E$133,'Quarterly Information'!$M930,Exchange_Value)+AE930*$P930*SUMIF(Lists!$E$2:$E$133,'Quarterly Information'!$O930,Exchange_Value)+AE930*$R930*SUMIF(Lists!$E$2:$E$133,'Quarterly Information'!$Q930,Exchange_Value)+AE930*$T930*SUMIF(Lists!$E$2:$E$133,'Quarterly Information'!$S930,Exchange_Value))/1000,AE930*SUMIF(Lists!$E$2:$E$133,$I930,Exchange_Value)/1000),1)</f>
        <v>0</v>
      </c>
      <c r="CC930" s="151">
        <f>ROUND(IF($I930="Other HFC Blend",(AF930*$L930*SUMIF(Lists!$E$2:$E$133,'Quarterly Information'!$K930,Exchange_Value)+AF930*$N930*SUMIF(Lists!$E$2:$E$133,'Quarterly Information'!$M930,Exchange_Value)+AF930*$P930*SUMIF(Lists!$E$2:$E$133,'Quarterly Information'!$O930,Exchange_Value)+AF930*$R930*SUMIF(Lists!$E$2:$E$133,'Quarterly Information'!$Q930,Exchange_Value)+AF930*$T930*SUMIF(Lists!$E$2:$E$133,'Quarterly Information'!$S930,Exchange_Value))/1000,AF930*SUMIF(Lists!$E$2:$E$133,$I930,Exchange_Value)/1000),1)</f>
        <v>0</v>
      </c>
    </row>
    <row r="931" spans="1:81" ht="14.1">
      <c r="A931" s="18">
        <v>889</v>
      </c>
      <c r="B931" s="46" t="str">
        <f t="shared" si="517"/>
        <v/>
      </c>
      <c r="C931" s="72"/>
      <c r="D931" s="47"/>
      <c r="E931" s="81"/>
      <c r="F931" s="48"/>
      <c r="G931" s="49"/>
      <c r="H931" s="50"/>
      <c r="I931" s="48"/>
      <c r="J931" s="104"/>
      <c r="K931" s="109"/>
      <c r="L931" s="51"/>
      <c r="M931" s="48"/>
      <c r="N931" s="51"/>
      <c r="O931" s="48"/>
      <c r="P931" s="51"/>
      <c r="Q931" s="69"/>
      <c r="R931" s="51"/>
      <c r="S931" s="69"/>
      <c r="T931" s="110"/>
      <c r="U931" s="107"/>
      <c r="V931" s="48"/>
      <c r="W931" s="52"/>
      <c r="X931" s="48"/>
      <c r="Y931" s="116"/>
      <c r="Z931" s="133"/>
      <c r="AA931" s="131"/>
      <c r="AB931" s="76"/>
      <c r="AC931" s="76"/>
      <c r="AD931" s="76"/>
      <c r="AE931" s="76"/>
      <c r="AF931" s="76"/>
      <c r="AG931" s="145"/>
      <c r="AH931"/>
      <c r="AI931" s="148">
        <f t="shared" si="481"/>
        <v>0</v>
      </c>
      <c r="AJ931" s="148">
        <f t="shared" si="482"/>
        <v>0</v>
      </c>
      <c r="AK931" s="148">
        <f t="shared" si="483"/>
        <v>0</v>
      </c>
      <c r="AL931" s="148">
        <f t="shared" si="484"/>
        <v>0</v>
      </c>
      <c r="AM931" s="148">
        <f t="shared" si="485"/>
        <v>0</v>
      </c>
      <c r="AN931" s="148">
        <f t="shared" si="486"/>
        <v>0</v>
      </c>
      <c r="AO931" s="150"/>
      <c r="AP931" s="149" t="e">
        <f t="shared" si="487"/>
        <v>#DIV/0!</v>
      </c>
      <c r="AQ931" s="149" t="e">
        <f t="shared" si="488"/>
        <v>#DIV/0!</v>
      </c>
      <c r="AR931" s="149" t="e">
        <f t="shared" si="489"/>
        <v>#DIV/0!</v>
      </c>
      <c r="AS931" s="149" t="e">
        <f t="shared" si="490"/>
        <v>#DIV/0!</v>
      </c>
      <c r="AT931" s="149" t="e">
        <f t="shared" si="491"/>
        <v>#DIV/0!</v>
      </c>
      <c r="AU931" s="148">
        <f t="shared" si="492"/>
        <v>0</v>
      </c>
      <c r="AV931" s="149" t="e">
        <f t="shared" si="493"/>
        <v>#DIV/0!</v>
      </c>
      <c r="AW931" s="149" t="e">
        <f t="shared" si="494"/>
        <v>#DIV/0!</v>
      </c>
      <c r="AX931" s="149" t="e">
        <f t="shared" si="495"/>
        <v>#DIV/0!</v>
      </c>
      <c r="AY931" s="149" t="e">
        <f t="shared" si="496"/>
        <v>#DIV/0!</v>
      </c>
      <c r="AZ931" s="149" t="e">
        <f t="shared" si="497"/>
        <v>#DIV/0!</v>
      </c>
      <c r="BA931" s="148">
        <f t="shared" si="498"/>
        <v>0</v>
      </c>
      <c r="BB931" s="149" t="e">
        <f t="shared" si="499"/>
        <v>#DIV/0!</v>
      </c>
      <c r="BC931" s="149" t="e">
        <f t="shared" si="500"/>
        <v>#DIV/0!</v>
      </c>
      <c r="BD931" s="149" t="e">
        <f t="shared" si="501"/>
        <v>#DIV/0!</v>
      </c>
      <c r="BE931" s="149" t="e">
        <f t="shared" si="502"/>
        <v>#DIV/0!</v>
      </c>
      <c r="BF931" s="149" t="e">
        <f t="shared" si="503"/>
        <v>#DIV/0!</v>
      </c>
      <c r="BG931" s="148">
        <f t="shared" si="504"/>
        <v>0</v>
      </c>
      <c r="BH931" s="149" t="e">
        <f t="shared" si="505"/>
        <v>#DIV/0!</v>
      </c>
      <c r="BI931" s="149" t="e">
        <f t="shared" si="506"/>
        <v>#DIV/0!</v>
      </c>
      <c r="BJ931" s="149" t="e">
        <f t="shared" si="507"/>
        <v>#DIV/0!</v>
      </c>
      <c r="BK931" s="149" t="e">
        <f t="shared" si="508"/>
        <v>#DIV/0!</v>
      </c>
      <c r="BL931" s="149" t="e">
        <f t="shared" si="509"/>
        <v>#DIV/0!</v>
      </c>
      <c r="BM931" s="148">
        <f t="shared" si="510"/>
        <v>0</v>
      </c>
      <c r="BN931" s="149" t="e">
        <f t="shared" si="511"/>
        <v>#DIV/0!</v>
      </c>
      <c r="BO931" s="149" t="e">
        <f t="shared" si="512"/>
        <v>#DIV/0!</v>
      </c>
      <c r="BP931" s="149" t="e">
        <f t="shared" si="513"/>
        <v>#DIV/0!</v>
      </c>
      <c r="BQ931" s="149" t="e">
        <f t="shared" si="514"/>
        <v>#DIV/0!</v>
      </c>
      <c r="BR931" s="149" t="e">
        <f t="shared" si="515"/>
        <v>#DIV/0!</v>
      </c>
      <c r="BS931" s="148">
        <f t="shared" si="516"/>
        <v>0</v>
      </c>
      <c r="BT931" s="150"/>
      <c r="BU931" s="150" t="e">
        <f>VLOOKUP(I931,Lists!$D$2:$D$19,1,FALSE)</f>
        <v>#N/A</v>
      </c>
      <c r="BV931" s="150" t="e">
        <f>VLOOKUP($I931,Blends!$B$2:$B$115,1,FALSE)</f>
        <v>#N/A</v>
      </c>
      <c r="BW931" s="150"/>
      <c r="BX931" s="151">
        <f>ROUND(IF($I931="Other HFC Blend",(AA931*$L931*SUMIF(Lists!$E$2:$E$133,'Quarterly Information'!$K931,Exchange_Value)+AA931*$N931*SUMIF(Lists!$E$2:$E$133,'Quarterly Information'!$M931,Exchange_Value)+AA931*$P931*SUMIF(Lists!$E$2:$E$133,'Quarterly Information'!$O931,Exchange_Value)+AA931*$R931*SUMIF(Lists!$E$2:$E$133,'Quarterly Information'!$Q931,Exchange_Value)+AA931*$T931*SUMIF(Lists!$E$2:$E$133,'Quarterly Information'!$S931,Exchange_Value))/1000,AA931*SUMIF(Lists!$E$2:$E$133,$I931,Exchange_Value)/1000),1)</f>
        <v>0</v>
      </c>
      <c r="BY931" s="151">
        <f>ROUND(IF($I931="Other HFC Blend",(AB931*$L931*SUMIF(Lists!$E$2:$E$133,'Quarterly Information'!$K931,Exchange_Value)+AB931*$N931*SUMIF(Lists!$E$2:$E$133,'Quarterly Information'!$M931,Exchange_Value)+AB931*$P931*SUMIF(Lists!$E$2:$E$133,'Quarterly Information'!$O931,Exchange_Value)+AB931*$R931*SUMIF(Lists!$E$2:$E$133,'Quarterly Information'!$Q931,Exchange_Value)+AB931*$T931*SUMIF(Lists!$E$2:$E$133,'Quarterly Information'!$S931,Exchange_Value))/1000,AB931*SUMIF(Lists!$E$2:$E$133,$I931,Exchange_Value)/1000),1)</f>
        <v>0</v>
      </c>
      <c r="BZ931" s="151">
        <f>ROUND(IF($I931="Other HFC Blend",(AC931*$L931*SUMIF(Lists!$E$2:$E$133,'Quarterly Information'!$K931,Exchange_Value)+AC931*$N931*SUMIF(Lists!$E$2:$E$133,'Quarterly Information'!$M931,Exchange_Value)+AC931*$P931*SUMIF(Lists!$E$2:$E$133,'Quarterly Information'!$O931,Exchange_Value)+AC931*$R931*SUMIF(Lists!$E$2:$E$133,'Quarterly Information'!$Q931,Exchange_Value)+AC931*$T931*SUMIF(Lists!$E$2:$E$133,'Quarterly Information'!$S931,Exchange_Value))/1000,AC931*SUMIF(Lists!$E$2:$E$133,$I931,Exchange_Value)/1000),1)</f>
        <v>0</v>
      </c>
      <c r="CA931" s="151">
        <f>ROUND(IF($I931="Other HFC Blend",(AD931*$L931*SUMIF(Lists!$E$2:$E$133,'Quarterly Information'!$K931,Exchange_Value)+AD931*$N931*SUMIF(Lists!$E$2:$E$133,'Quarterly Information'!$M931,Exchange_Value)+AD931*$P931*SUMIF(Lists!$E$2:$E$133,'Quarterly Information'!$O931,Exchange_Value)+AD931*$R931*SUMIF(Lists!$E$2:$E$133,'Quarterly Information'!$Q931,Exchange_Value)+AD931*$T931*SUMIF(Lists!$E$2:$E$133,'Quarterly Information'!$S931,Exchange_Value))/1000,AD931*SUMIF(Lists!$E$2:$E$133,$I931,Exchange_Value)/1000),1)</f>
        <v>0</v>
      </c>
      <c r="CB931" s="151">
        <f>ROUND(IF($I931="Other HFC Blend",(AE931*$L931*SUMIF(Lists!$E$2:$E$133,'Quarterly Information'!$K931,Exchange_Value)+AE931*$N931*SUMIF(Lists!$E$2:$E$133,'Quarterly Information'!$M931,Exchange_Value)+AE931*$P931*SUMIF(Lists!$E$2:$E$133,'Quarterly Information'!$O931,Exchange_Value)+AE931*$R931*SUMIF(Lists!$E$2:$E$133,'Quarterly Information'!$Q931,Exchange_Value)+AE931*$T931*SUMIF(Lists!$E$2:$E$133,'Quarterly Information'!$S931,Exchange_Value))/1000,AE931*SUMIF(Lists!$E$2:$E$133,$I931,Exchange_Value)/1000),1)</f>
        <v>0</v>
      </c>
      <c r="CC931" s="151">
        <f>ROUND(IF($I931="Other HFC Blend",(AF931*$L931*SUMIF(Lists!$E$2:$E$133,'Quarterly Information'!$K931,Exchange_Value)+AF931*$N931*SUMIF(Lists!$E$2:$E$133,'Quarterly Information'!$M931,Exchange_Value)+AF931*$P931*SUMIF(Lists!$E$2:$E$133,'Quarterly Information'!$O931,Exchange_Value)+AF931*$R931*SUMIF(Lists!$E$2:$E$133,'Quarterly Information'!$Q931,Exchange_Value)+AF931*$T931*SUMIF(Lists!$E$2:$E$133,'Quarterly Information'!$S931,Exchange_Value))/1000,AF931*SUMIF(Lists!$E$2:$E$133,$I931,Exchange_Value)/1000),1)</f>
        <v>0</v>
      </c>
    </row>
    <row r="932" spans="1:81" ht="14.1">
      <c r="A932" s="18">
        <v>890</v>
      </c>
      <c r="B932" s="46" t="str">
        <f t="shared" si="517"/>
        <v/>
      </c>
      <c r="C932" s="72"/>
      <c r="D932" s="47"/>
      <c r="E932" s="81"/>
      <c r="F932" s="48"/>
      <c r="G932" s="49"/>
      <c r="H932" s="50"/>
      <c r="I932" s="48"/>
      <c r="J932" s="104"/>
      <c r="K932" s="109"/>
      <c r="L932" s="51"/>
      <c r="M932" s="48"/>
      <c r="N932" s="51"/>
      <c r="O932" s="48"/>
      <c r="P932" s="51"/>
      <c r="Q932" s="69"/>
      <c r="R932" s="51"/>
      <c r="S932" s="69"/>
      <c r="T932" s="110"/>
      <c r="U932" s="107"/>
      <c r="V932" s="48"/>
      <c r="W932" s="52"/>
      <c r="X932" s="48"/>
      <c r="Y932" s="116"/>
      <c r="Z932" s="133"/>
      <c r="AA932" s="131"/>
      <c r="AB932" s="76"/>
      <c r="AC932" s="76"/>
      <c r="AD932" s="76"/>
      <c r="AE932" s="76"/>
      <c r="AF932" s="76"/>
      <c r="AG932" s="145"/>
      <c r="AH932"/>
      <c r="AI932" s="148">
        <f t="shared" si="481"/>
        <v>0</v>
      </c>
      <c r="AJ932" s="148">
        <f t="shared" si="482"/>
        <v>0</v>
      </c>
      <c r="AK932" s="148">
        <f t="shared" si="483"/>
        <v>0</v>
      </c>
      <c r="AL932" s="148">
        <f t="shared" si="484"/>
        <v>0</v>
      </c>
      <c r="AM932" s="148">
        <f t="shared" si="485"/>
        <v>0</v>
      </c>
      <c r="AN932" s="148">
        <f t="shared" si="486"/>
        <v>0</v>
      </c>
      <c r="AO932" s="150"/>
      <c r="AP932" s="149" t="e">
        <f t="shared" si="487"/>
        <v>#DIV/0!</v>
      </c>
      <c r="AQ932" s="149" t="e">
        <f t="shared" si="488"/>
        <v>#DIV/0!</v>
      </c>
      <c r="AR932" s="149" t="e">
        <f t="shared" si="489"/>
        <v>#DIV/0!</v>
      </c>
      <c r="AS932" s="149" t="e">
        <f t="shared" si="490"/>
        <v>#DIV/0!</v>
      </c>
      <c r="AT932" s="149" t="e">
        <f t="shared" si="491"/>
        <v>#DIV/0!</v>
      </c>
      <c r="AU932" s="148">
        <f t="shared" si="492"/>
        <v>0</v>
      </c>
      <c r="AV932" s="149" t="e">
        <f t="shared" si="493"/>
        <v>#DIV/0!</v>
      </c>
      <c r="AW932" s="149" t="e">
        <f t="shared" si="494"/>
        <v>#DIV/0!</v>
      </c>
      <c r="AX932" s="149" t="e">
        <f t="shared" si="495"/>
        <v>#DIV/0!</v>
      </c>
      <c r="AY932" s="149" t="e">
        <f t="shared" si="496"/>
        <v>#DIV/0!</v>
      </c>
      <c r="AZ932" s="149" t="e">
        <f t="shared" si="497"/>
        <v>#DIV/0!</v>
      </c>
      <c r="BA932" s="148">
        <f t="shared" si="498"/>
        <v>0</v>
      </c>
      <c r="BB932" s="149" t="e">
        <f t="shared" si="499"/>
        <v>#DIV/0!</v>
      </c>
      <c r="BC932" s="149" t="e">
        <f t="shared" si="500"/>
        <v>#DIV/0!</v>
      </c>
      <c r="BD932" s="149" t="e">
        <f t="shared" si="501"/>
        <v>#DIV/0!</v>
      </c>
      <c r="BE932" s="149" t="e">
        <f t="shared" si="502"/>
        <v>#DIV/0!</v>
      </c>
      <c r="BF932" s="149" t="e">
        <f t="shared" si="503"/>
        <v>#DIV/0!</v>
      </c>
      <c r="BG932" s="148">
        <f t="shared" si="504"/>
        <v>0</v>
      </c>
      <c r="BH932" s="149" t="e">
        <f t="shared" si="505"/>
        <v>#DIV/0!</v>
      </c>
      <c r="BI932" s="149" t="e">
        <f t="shared" si="506"/>
        <v>#DIV/0!</v>
      </c>
      <c r="BJ932" s="149" t="e">
        <f t="shared" si="507"/>
        <v>#DIV/0!</v>
      </c>
      <c r="BK932" s="149" t="e">
        <f t="shared" si="508"/>
        <v>#DIV/0!</v>
      </c>
      <c r="BL932" s="149" t="e">
        <f t="shared" si="509"/>
        <v>#DIV/0!</v>
      </c>
      <c r="BM932" s="148">
        <f t="shared" si="510"/>
        <v>0</v>
      </c>
      <c r="BN932" s="149" t="e">
        <f t="shared" si="511"/>
        <v>#DIV/0!</v>
      </c>
      <c r="BO932" s="149" t="e">
        <f t="shared" si="512"/>
        <v>#DIV/0!</v>
      </c>
      <c r="BP932" s="149" t="e">
        <f t="shared" si="513"/>
        <v>#DIV/0!</v>
      </c>
      <c r="BQ932" s="149" t="e">
        <f t="shared" si="514"/>
        <v>#DIV/0!</v>
      </c>
      <c r="BR932" s="149" t="e">
        <f t="shared" si="515"/>
        <v>#DIV/0!</v>
      </c>
      <c r="BS932" s="148">
        <f t="shared" si="516"/>
        <v>0</v>
      </c>
      <c r="BT932" s="150"/>
      <c r="BU932" s="150" t="e">
        <f>VLOOKUP(I932,Lists!$D$2:$D$19,1,FALSE)</f>
        <v>#N/A</v>
      </c>
      <c r="BV932" s="150" t="e">
        <f>VLOOKUP($I932,Blends!$B$2:$B$115,1,FALSE)</f>
        <v>#N/A</v>
      </c>
      <c r="BW932" s="150"/>
      <c r="BX932" s="151">
        <f>ROUND(IF($I932="Other HFC Blend",(AA932*$L932*SUMIF(Lists!$E$2:$E$133,'Quarterly Information'!$K932,Exchange_Value)+AA932*$N932*SUMIF(Lists!$E$2:$E$133,'Quarterly Information'!$M932,Exchange_Value)+AA932*$P932*SUMIF(Lists!$E$2:$E$133,'Quarterly Information'!$O932,Exchange_Value)+AA932*$R932*SUMIF(Lists!$E$2:$E$133,'Quarterly Information'!$Q932,Exchange_Value)+AA932*$T932*SUMIF(Lists!$E$2:$E$133,'Quarterly Information'!$S932,Exchange_Value))/1000,AA932*SUMIF(Lists!$E$2:$E$133,$I932,Exchange_Value)/1000),1)</f>
        <v>0</v>
      </c>
      <c r="BY932" s="151">
        <f>ROUND(IF($I932="Other HFC Blend",(AB932*$L932*SUMIF(Lists!$E$2:$E$133,'Quarterly Information'!$K932,Exchange_Value)+AB932*$N932*SUMIF(Lists!$E$2:$E$133,'Quarterly Information'!$M932,Exchange_Value)+AB932*$P932*SUMIF(Lists!$E$2:$E$133,'Quarterly Information'!$O932,Exchange_Value)+AB932*$R932*SUMIF(Lists!$E$2:$E$133,'Quarterly Information'!$Q932,Exchange_Value)+AB932*$T932*SUMIF(Lists!$E$2:$E$133,'Quarterly Information'!$S932,Exchange_Value))/1000,AB932*SUMIF(Lists!$E$2:$E$133,$I932,Exchange_Value)/1000),1)</f>
        <v>0</v>
      </c>
      <c r="BZ932" s="151">
        <f>ROUND(IF($I932="Other HFC Blend",(AC932*$L932*SUMIF(Lists!$E$2:$E$133,'Quarterly Information'!$K932,Exchange_Value)+AC932*$N932*SUMIF(Lists!$E$2:$E$133,'Quarterly Information'!$M932,Exchange_Value)+AC932*$P932*SUMIF(Lists!$E$2:$E$133,'Quarterly Information'!$O932,Exchange_Value)+AC932*$R932*SUMIF(Lists!$E$2:$E$133,'Quarterly Information'!$Q932,Exchange_Value)+AC932*$T932*SUMIF(Lists!$E$2:$E$133,'Quarterly Information'!$S932,Exchange_Value))/1000,AC932*SUMIF(Lists!$E$2:$E$133,$I932,Exchange_Value)/1000),1)</f>
        <v>0</v>
      </c>
      <c r="CA932" s="151">
        <f>ROUND(IF($I932="Other HFC Blend",(AD932*$L932*SUMIF(Lists!$E$2:$E$133,'Quarterly Information'!$K932,Exchange_Value)+AD932*$N932*SUMIF(Lists!$E$2:$E$133,'Quarterly Information'!$M932,Exchange_Value)+AD932*$P932*SUMIF(Lists!$E$2:$E$133,'Quarterly Information'!$O932,Exchange_Value)+AD932*$R932*SUMIF(Lists!$E$2:$E$133,'Quarterly Information'!$Q932,Exchange_Value)+AD932*$T932*SUMIF(Lists!$E$2:$E$133,'Quarterly Information'!$S932,Exchange_Value))/1000,AD932*SUMIF(Lists!$E$2:$E$133,$I932,Exchange_Value)/1000),1)</f>
        <v>0</v>
      </c>
      <c r="CB932" s="151">
        <f>ROUND(IF($I932="Other HFC Blend",(AE932*$L932*SUMIF(Lists!$E$2:$E$133,'Quarterly Information'!$K932,Exchange_Value)+AE932*$N932*SUMIF(Lists!$E$2:$E$133,'Quarterly Information'!$M932,Exchange_Value)+AE932*$P932*SUMIF(Lists!$E$2:$E$133,'Quarterly Information'!$O932,Exchange_Value)+AE932*$R932*SUMIF(Lists!$E$2:$E$133,'Quarterly Information'!$Q932,Exchange_Value)+AE932*$T932*SUMIF(Lists!$E$2:$E$133,'Quarterly Information'!$S932,Exchange_Value))/1000,AE932*SUMIF(Lists!$E$2:$E$133,$I932,Exchange_Value)/1000),1)</f>
        <v>0</v>
      </c>
      <c r="CC932" s="151">
        <f>ROUND(IF($I932="Other HFC Blend",(AF932*$L932*SUMIF(Lists!$E$2:$E$133,'Quarterly Information'!$K932,Exchange_Value)+AF932*$N932*SUMIF(Lists!$E$2:$E$133,'Quarterly Information'!$M932,Exchange_Value)+AF932*$P932*SUMIF(Lists!$E$2:$E$133,'Quarterly Information'!$O932,Exchange_Value)+AF932*$R932*SUMIF(Lists!$E$2:$E$133,'Quarterly Information'!$Q932,Exchange_Value)+AF932*$T932*SUMIF(Lists!$E$2:$E$133,'Quarterly Information'!$S932,Exchange_Value))/1000,AF932*SUMIF(Lists!$E$2:$E$133,$I932,Exchange_Value)/1000),1)</f>
        <v>0</v>
      </c>
    </row>
    <row r="933" spans="1:81" ht="14.1">
      <c r="A933" s="18">
        <v>891</v>
      </c>
      <c r="B933" s="46" t="str">
        <f t="shared" si="517"/>
        <v/>
      </c>
      <c r="C933" s="72"/>
      <c r="D933" s="47"/>
      <c r="E933" s="81"/>
      <c r="F933" s="48"/>
      <c r="G933" s="49"/>
      <c r="H933" s="50"/>
      <c r="I933" s="48"/>
      <c r="J933" s="104"/>
      <c r="K933" s="109"/>
      <c r="L933" s="51"/>
      <c r="M933" s="48"/>
      <c r="N933" s="51"/>
      <c r="O933" s="48"/>
      <c r="P933" s="51"/>
      <c r="Q933" s="69"/>
      <c r="R933" s="51"/>
      <c r="S933" s="69"/>
      <c r="T933" s="110"/>
      <c r="U933" s="107"/>
      <c r="V933" s="48"/>
      <c r="W933" s="52"/>
      <c r="X933" s="48"/>
      <c r="Y933" s="116"/>
      <c r="Z933" s="133"/>
      <c r="AA933" s="131"/>
      <c r="AB933" s="76"/>
      <c r="AC933" s="76"/>
      <c r="AD933" s="76"/>
      <c r="AE933" s="76"/>
      <c r="AF933" s="76"/>
      <c r="AG933" s="145"/>
      <c r="AH933"/>
      <c r="AI933" s="148">
        <f t="shared" si="481"/>
        <v>0</v>
      </c>
      <c r="AJ933" s="148">
        <f t="shared" si="482"/>
        <v>0</v>
      </c>
      <c r="AK933" s="148">
        <f t="shared" si="483"/>
        <v>0</v>
      </c>
      <c r="AL933" s="148">
        <f t="shared" si="484"/>
        <v>0</v>
      </c>
      <c r="AM933" s="148">
        <f t="shared" si="485"/>
        <v>0</v>
      </c>
      <c r="AN933" s="148">
        <f t="shared" si="486"/>
        <v>0</v>
      </c>
      <c r="AO933" s="150"/>
      <c r="AP933" s="149" t="e">
        <f t="shared" si="487"/>
        <v>#DIV/0!</v>
      </c>
      <c r="AQ933" s="149" t="e">
        <f t="shared" si="488"/>
        <v>#DIV/0!</v>
      </c>
      <c r="AR933" s="149" t="e">
        <f t="shared" si="489"/>
        <v>#DIV/0!</v>
      </c>
      <c r="AS933" s="149" t="e">
        <f t="shared" si="490"/>
        <v>#DIV/0!</v>
      </c>
      <c r="AT933" s="149" t="e">
        <f t="shared" si="491"/>
        <v>#DIV/0!</v>
      </c>
      <c r="AU933" s="148">
        <f t="shared" si="492"/>
        <v>0</v>
      </c>
      <c r="AV933" s="149" t="e">
        <f t="shared" si="493"/>
        <v>#DIV/0!</v>
      </c>
      <c r="AW933" s="149" t="e">
        <f t="shared" si="494"/>
        <v>#DIV/0!</v>
      </c>
      <c r="AX933" s="149" t="e">
        <f t="shared" si="495"/>
        <v>#DIV/0!</v>
      </c>
      <c r="AY933" s="149" t="e">
        <f t="shared" si="496"/>
        <v>#DIV/0!</v>
      </c>
      <c r="AZ933" s="149" t="e">
        <f t="shared" si="497"/>
        <v>#DIV/0!</v>
      </c>
      <c r="BA933" s="148">
        <f t="shared" si="498"/>
        <v>0</v>
      </c>
      <c r="BB933" s="149" t="e">
        <f t="shared" si="499"/>
        <v>#DIV/0!</v>
      </c>
      <c r="BC933" s="149" t="e">
        <f t="shared" si="500"/>
        <v>#DIV/0!</v>
      </c>
      <c r="BD933" s="149" t="e">
        <f t="shared" si="501"/>
        <v>#DIV/0!</v>
      </c>
      <c r="BE933" s="149" t="e">
        <f t="shared" si="502"/>
        <v>#DIV/0!</v>
      </c>
      <c r="BF933" s="149" t="e">
        <f t="shared" si="503"/>
        <v>#DIV/0!</v>
      </c>
      <c r="BG933" s="148">
        <f t="shared" si="504"/>
        <v>0</v>
      </c>
      <c r="BH933" s="149" t="e">
        <f t="shared" si="505"/>
        <v>#DIV/0!</v>
      </c>
      <c r="BI933" s="149" t="e">
        <f t="shared" si="506"/>
        <v>#DIV/0!</v>
      </c>
      <c r="BJ933" s="149" t="e">
        <f t="shared" si="507"/>
        <v>#DIV/0!</v>
      </c>
      <c r="BK933" s="149" t="e">
        <f t="shared" si="508"/>
        <v>#DIV/0!</v>
      </c>
      <c r="BL933" s="149" t="e">
        <f t="shared" si="509"/>
        <v>#DIV/0!</v>
      </c>
      <c r="BM933" s="148">
        <f t="shared" si="510"/>
        <v>0</v>
      </c>
      <c r="BN933" s="149" t="e">
        <f t="shared" si="511"/>
        <v>#DIV/0!</v>
      </c>
      <c r="BO933" s="149" t="e">
        <f t="shared" si="512"/>
        <v>#DIV/0!</v>
      </c>
      <c r="BP933" s="149" t="e">
        <f t="shared" si="513"/>
        <v>#DIV/0!</v>
      </c>
      <c r="BQ933" s="149" t="e">
        <f t="shared" si="514"/>
        <v>#DIV/0!</v>
      </c>
      <c r="BR933" s="149" t="e">
        <f t="shared" si="515"/>
        <v>#DIV/0!</v>
      </c>
      <c r="BS933" s="148">
        <f t="shared" si="516"/>
        <v>0</v>
      </c>
      <c r="BT933" s="150"/>
      <c r="BU933" s="150" t="e">
        <f>VLOOKUP(I933,Lists!$D$2:$D$19,1,FALSE)</f>
        <v>#N/A</v>
      </c>
      <c r="BV933" s="150" t="e">
        <f>VLOOKUP($I933,Blends!$B$2:$B$115,1,FALSE)</f>
        <v>#N/A</v>
      </c>
      <c r="BW933" s="150"/>
      <c r="BX933" s="151">
        <f>ROUND(IF($I933="Other HFC Blend",(AA933*$L933*SUMIF(Lists!$E$2:$E$133,'Quarterly Information'!$K933,Exchange_Value)+AA933*$N933*SUMIF(Lists!$E$2:$E$133,'Quarterly Information'!$M933,Exchange_Value)+AA933*$P933*SUMIF(Lists!$E$2:$E$133,'Quarterly Information'!$O933,Exchange_Value)+AA933*$R933*SUMIF(Lists!$E$2:$E$133,'Quarterly Information'!$Q933,Exchange_Value)+AA933*$T933*SUMIF(Lists!$E$2:$E$133,'Quarterly Information'!$S933,Exchange_Value))/1000,AA933*SUMIF(Lists!$E$2:$E$133,$I933,Exchange_Value)/1000),1)</f>
        <v>0</v>
      </c>
      <c r="BY933" s="151">
        <f>ROUND(IF($I933="Other HFC Blend",(AB933*$L933*SUMIF(Lists!$E$2:$E$133,'Quarterly Information'!$K933,Exchange_Value)+AB933*$N933*SUMIF(Lists!$E$2:$E$133,'Quarterly Information'!$M933,Exchange_Value)+AB933*$P933*SUMIF(Lists!$E$2:$E$133,'Quarterly Information'!$O933,Exchange_Value)+AB933*$R933*SUMIF(Lists!$E$2:$E$133,'Quarterly Information'!$Q933,Exchange_Value)+AB933*$T933*SUMIF(Lists!$E$2:$E$133,'Quarterly Information'!$S933,Exchange_Value))/1000,AB933*SUMIF(Lists!$E$2:$E$133,$I933,Exchange_Value)/1000),1)</f>
        <v>0</v>
      </c>
      <c r="BZ933" s="151">
        <f>ROUND(IF($I933="Other HFC Blend",(AC933*$L933*SUMIF(Lists!$E$2:$E$133,'Quarterly Information'!$K933,Exchange_Value)+AC933*$N933*SUMIF(Lists!$E$2:$E$133,'Quarterly Information'!$M933,Exchange_Value)+AC933*$P933*SUMIF(Lists!$E$2:$E$133,'Quarterly Information'!$O933,Exchange_Value)+AC933*$R933*SUMIF(Lists!$E$2:$E$133,'Quarterly Information'!$Q933,Exchange_Value)+AC933*$T933*SUMIF(Lists!$E$2:$E$133,'Quarterly Information'!$S933,Exchange_Value))/1000,AC933*SUMIF(Lists!$E$2:$E$133,$I933,Exchange_Value)/1000),1)</f>
        <v>0</v>
      </c>
      <c r="CA933" s="151">
        <f>ROUND(IF($I933="Other HFC Blend",(AD933*$L933*SUMIF(Lists!$E$2:$E$133,'Quarterly Information'!$K933,Exchange_Value)+AD933*$N933*SUMIF(Lists!$E$2:$E$133,'Quarterly Information'!$M933,Exchange_Value)+AD933*$P933*SUMIF(Lists!$E$2:$E$133,'Quarterly Information'!$O933,Exchange_Value)+AD933*$R933*SUMIF(Lists!$E$2:$E$133,'Quarterly Information'!$Q933,Exchange_Value)+AD933*$T933*SUMIF(Lists!$E$2:$E$133,'Quarterly Information'!$S933,Exchange_Value))/1000,AD933*SUMIF(Lists!$E$2:$E$133,$I933,Exchange_Value)/1000),1)</f>
        <v>0</v>
      </c>
      <c r="CB933" s="151">
        <f>ROUND(IF($I933="Other HFC Blend",(AE933*$L933*SUMIF(Lists!$E$2:$E$133,'Quarterly Information'!$K933,Exchange_Value)+AE933*$N933*SUMIF(Lists!$E$2:$E$133,'Quarterly Information'!$M933,Exchange_Value)+AE933*$P933*SUMIF(Lists!$E$2:$E$133,'Quarterly Information'!$O933,Exchange_Value)+AE933*$R933*SUMIF(Lists!$E$2:$E$133,'Quarterly Information'!$Q933,Exchange_Value)+AE933*$T933*SUMIF(Lists!$E$2:$E$133,'Quarterly Information'!$S933,Exchange_Value))/1000,AE933*SUMIF(Lists!$E$2:$E$133,$I933,Exchange_Value)/1000),1)</f>
        <v>0</v>
      </c>
      <c r="CC933" s="151">
        <f>ROUND(IF($I933="Other HFC Blend",(AF933*$L933*SUMIF(Lists!$E$2:$E$133,'Quarterly Information'!$K933,Exchange_Value)+AF933*$N933*SUMIF(Lists!$E$2:$E$133,'Quarterly Information'!$M933,Exchange_Value)+AF933*$P933*SUMIF(Lists!$E$2:$E$133,'Quarterly Information'!$O933,Exchange_Value)+AF933*$R933*SUMIF(Lists!$E$2:$E$133,'Quarterly Information'!$Q933,Exchange_Value)+AF933*$T933*SUMIF(Lists!$E$2:$E$133,'Quarterly Information'!$S933,Exchange_Value))/1000,AF933*SUMIF(Lists!$E$2:$E$133,$I933,Exchange_Value)/1000),1)</f>
        <v>0</v>
      </c>
    </row>
    <row r="934" spans="1:81" ht="14.1">
      <c r="A934" s="18">
        <v>892</v>
      </c>
      <c r="B934" s="46" t="str">
        <f t="shared" si="517"/>
        <v/>
      </c>
      <c r="C934" s="72"/>
      <c r="D934" s="47"/>
      <c r="E934" s="81"/>
      <c r="F934" s="48"/>
      <c r="G934" s="49"/>
      <c r="H934" s="50"/>
      <c r="I934" s="48"/>
      <c r="J934" s="104"/>
      <c r="K934" s="109"/>
      <c r="L934" s="51"/>
      <c r="M934" s="48"/>
      <c r="N934" s="51"/>
      <c r="O934" s="48"/>
      <c r="P934" s="51"/>
      <c r="Q934" s="69"/>
      <c r="R934" s="51"/>
      <c r="S934" s="69"/>
      <c r="T934" s="110"/>
      <c r="U934" s="107"/>
      <c r="V934" s="48"/>
      <c r="W934" s="52"/>
      <c r="X934" s="48"/>
      <c r="Y934" s="116"/>
      <c r="Z934" s="133"/>
      <c r="AA934" s="131"/>
      <c r="AB934" s="76"/>
      <c r="AC934" s="76"/>
      <c r="AD934" s="76"/>
      <c r="AE934" s="76"/>
      <c r="AF934" s="76"/>
      <c r="AG934" s="145"/>
      <c r="AH934"/>
      <c r="AI934" s="148">
        <f t="shared" si="481"/>
        <v>0</v>
      </c>
      <c r="AJ934" s="148">
        <f t="shared" si="482"/>
        <v>0</v>
      </c>
      <c r="AK934" s="148">
        <f t="shared" si="483"/>
        <v>0</v>
      </c>
      <c r="AL934" s="148">
        <f t="shared" si="484"/>
        <v>0</v>
      </c>
      <c r="AM934" s="148">
        <f t="shared" si="485"/>
        <v>0</v>
      </c>
      <c r="AN934" s="148">
        <f t="shared" si="486"/>
        <v>0</v>
      </c>
      <c r="AO934" s="150"/>
      <c r="AP934" s="149" t="e">
        <f t="shared" si="487"/>
        <v>#DIV/0!</v>
      </c>
      <c r="AQ934" s="149" t="e">
        <f t="shared" si="488"/>
        <v>#DIV/0!</v>
      </c>
      <c r="AR934" s="149" t="e">
        <f t="shared" si="489"/>
        <v>#DIV/0!</v>
      </c>
      <c r="AS934" s="149" t="e">
        <f t="shared" si="490"/>
        <v>#DIV/0!</v>
      </c>
      <c r="AT934" s="149" t="e">
        <f t="shared" si="491"/>
        <v>#DIV/0!</v>
      </c>
      <c r="AU934" s="148">
        <f t="shared" si="492"/>
        <v>0</v>
      </c>
      <c r="AV934" s="149" t="e">
        <f t="shared" si="493"/>
        <v>#DIV/0!</v>
      </c>
      <c r="AW934" s="149" t="e">
        <f t="shared" si="494"/>
        <v>#DIV/0!</v>
      </c>
      <c r="AX934" s="149" t="e">
        <f t="shared" si="495"/>
        <v>#DIV/0!</v>
      </c>
      <c r="AY934" s="149" t="e">
        <f t="shared" si="496"/>
        <v>#DIV/0!</v>
      </c>
      <c r="AZ934" s="149" t="e">
        <f t="shared" si="497"/>
        <v>#DIV/0!</v>
      </c>
      <c r="BA934" s="148">
        <f t="shared" si="498"/>
        <v>0</v>
      </c>
      <c r="BB934" s="149" t="e">
        <f t="shared" si="499"/>
        <v>#DIV/0!</v>
      </c>
      <c r="BC934" s="149" t="e">
        <f t="shared" si="500"/>
        <v>#DIV/0!</v>
      </c>
      <c r="BD934" s="149" t="e">
        <f t="shared" si="501"/>
        <v>#DIV/0!</v>
      </c>
      <c r="BE934" s="149" t="e">
        <f t="shared" si="502"/>
        <v>#DIV/0!</v>
      </c>
      <c r="BF934" s="149" t="e">
        <f t="shared" si="503"/>
        <v>#DIV/0!</v>
      </c>
      <c r="BG934" s="148">
        <f t="shared" si="504"/>
        <v>0</v>
      </c>
      <c r="BH934" s="149" t="e">
        <f t="shared" si="505"/>
        <v>#DIV/0!</v>
      </c>
      <c r="BI934" s="149" t="e">
        <f t="shared" si="506"/>
        <v>#DIV/0!</v>
      </c>
      <c r="BJ934" s="149" t="e">
        <f t="shared" si="507"/>
        <v>#DIV/0!</v>
      </c>
      <c r="BK934" s="149" t="e">
        <f t="shared" si="508"/>
        <v>#DIV/0!</v>
      </c>
      <c r="BL934" s="149" t="e">
        <f t="shared" si="509"/>
        <v>#DIV/0!</v>
      </c>
      <c r="BM934" s="148">
        <f t="shared" si="510"/>
        <v>0</v>
      </c>
      <c r="BN934" s="149" t="e">
        <f t="shared" si="511"/>
        <v>#DIV/0!</v>
      </c>
      <c r="BO934" s="149" t="e">
        <f t="shared" si="512"/>
        <v>#DIV/0!</v>
      </c>
      <c r="BP934" s="149" t="e">
        <f t="shared" si="513"/>
        <v>#DIV/0!</v>
      </c>
      <c r="BQ934" s="149" t="e">
        <f t="shared" si="514"/>
        <v>#DIV/0!</v>
      </c>
      <c r="BR934" s="149" t="e">
        <f t="shared" si="515"/>
        <v>#DIV/0!</v>
      </c>
      <c r="BS934" s="148">
        <f t="shared" si="516"/>
        <v>0</v>
      </c>
      <c r="BT934" s="150"/>
      <c r="BU934" s="150" t="e">
        <f>VLOOKUP(I934,Lists!$D$2:$D$19,1,FALSE)</f>
        <v>#N/A</v>
      </c>
      <c r="BV934" s="150" t="e">
        <f>VLOOKUP($I934,Blends!$B$2:$B$115,1,FALSE)</f>
        <v>#N/A</v>
      </c>
      <c r="BW934" s="150"/>
      <c r="BX934" s="151">
        <f>ROUND(IF($I934="Other HFC Blend",(AA934*$L934*SUMIF(Lists!$E$2:$E$133,'Quarterly Information'!$K934,Exchange_Value)+AA934*$N934*SUMIF(Lists!$E$2:$E$133,'Quarterly Information'!$M934,Exchange_Value)+AA934*$P934*SUMIF(Lists!$E$2:$E$133,'Quarterly Information'!$O934,Exchange_Value)+AA934*$R934*SUMIF(Lists!$E$2:$E$133,'Quarterly Information'!$Q934,Exchange_Value)+AA934*$T934*SUMIF(Lists!$E$2:$E$133,'Quarterly Information'!$S934,Exchange_Value))/1000,AA934*SUMIF(Lists!$E$2:$E$133,$I934,Exchange_Value)/1000),1)</f>
        <v>0</v>
      </c>
      <c r="BY934" s="151">
        <f>ROUND(IF($I934="Other HFC Blend",(AB934*$L934*SUMIF(Lists!$E$2:$E$133,'Quarterly Information'!$K934,Exchange_Value)+AB934*$N934*SUMIF(Lists!$E$2:$E$133,'Quarterly Information'!$M934,Exchange_Value)+AB934*$P934*SUMIF(Lists!$E$2:$E$133,'Quarterly Information'!$O934,Exchange_Value)+AB934*$R934*SUMIF(Lists!$E$2:$E$133,'Quarterly Information'!$Q934,Exchange_Value)+AB934*$T934*SUMIF(Lists!$E$2:$E$133,'Quarterly Information'!$S934,Exchange_Value))/1000,AB934*SUMIF(Lists!$E$2:$E$133,$I934,Exchange_Value)/1000),1)</f>
        <v>0</v>
      </c>
      <c r="BZ934" s="151">
        <f>ROUND(IF($I934="Other HFC Blend",(AC934*$L934*SUMIF(Lists!$E$2:$E$133,'Quarterly Information'!$K934,Exchange_Value)+AC934*$N934*SUMIF(Lists!$E$2:$E$133,'Quarterly Information'!$M934,Exchange_Value)+AC934*$P934*SUMIF(Lists!$E$2:$E$133,'Quarterly Information'!$O934,Exchange_Value)+AC934*$R934*SUMIF(Lists!$E$2:$E$133,'Quarterly Information'!$Q934,Exchange_Value)+AC934*$T934*SUMIF(Lists!$E$2:$E$133,'Quarterly Information'!$S934,Exchange_Value))/1000,AC934*SUMIF(Lists!$E$2:$E$133,$I934,Exchange_Value)/1000),1)</f>
        <v>0</v>
      </c>
      <c r="CA934" s="151">
        <f>ROUND(IF($I934="Other HFC Blend",(AD934*$L934*SUMIF(Lists!$E$2:$E$133,'Quarterly Information'!$K934,Exchange_Value)+AD934*$N934*SUMIF(Lists!$E$2:$E$133,'Quarterly Information'!$M934,Exchange_Value)+AD934*$P934*SUMIF(Lists!$E$2:$E$133,'Quarterly Information'!$O934,Exchange_Value)+AD934*$R934*SUMIF(Lists!$E$2:$E$133,'Quarterly Information'!$Q934,Exchange_Value)+AD934*$T934*SUMIF(Lists!$E$2:$E$133,'Quarterly Information'!$S934,Exchange_Value))/1000,AD934*SUMIF(Lists!$E$2:$E$133,$I934,Exchange_Value)/1000),1)</f>
        <v>0</v>
      </c>
      <c r="CB934" s="151">
        <f>ROUND(IF($I934="Other HFC Blend",(AE934*$L934*SUMIF(Lists!$E$2:$E$133,'Quarterly Information'!$K934,Exchange_Value)+AE934*$N934*SUMIF(Lists!$E$2:$E$133,'Quarterly Information'!$M934,Exchange_Value)+AE934*$P934*SUMIF(Lists!$E$2:$E$133,'Quarterly Information'!$O934,Exchange_Value)+AE934*$R934*SUMIF(Lists!$E$2:$E$133,'Quarterly Information'!$Q934,Exchange_Value)+AE934*$T934*SUMIF(Lists!$E$2:$E$133,'Quarterly Information'!$S934,Exchange_Value))/1000,AE934*SUMIF(Lists!$E$2:$E$133,$I934,Exchange_Value)/1000),1)</f>
        <v>0</v>
      </c>
      <c r="CC934" s="151">
        <f>ROUND(IF($I934="Other HFC Blend",(AF934*$L934*SUMIF(Lists!$E$2:$E$133,'Quarterly Information'!$K934,Exchange_Value)+AF934*$N934*SUMIF(Lists!$E$2:$E$133,'Quarterly Information'!$M934,Exchange_Value)+AF934*$P934*SUMIF(Lists!$E$2:$E$133,'Quarterly Information'!$O934,Exchange_Value)+AF934*$R934*SUMIF(Lists!$E$2:$E$133,'Quarterly Information'!$Q934,Exchange_Value)+AF934*$T934*SUMIF(Lists!$E$2:$E$133,'Quarterly Information'!$S934,Exchange_Value))/1000,AF934*SUMIF(Lists!$E$2:$E$133,$I934,Exchange_Value)/1000),1)</f>
        <v>0</v>
      </c>
    </row>
    <row r="935" spans="1:81" ht="14.1">
      <c r="A935" s="18">
        <v>893</v>
      </c>
      <c r="B935" s="46" t="str">
        <f t="shared" si="517"/>
        <v/>
      </c>
      <c r="C935" s="72"/>
      <c r="D935" s="47"/>
      <c r="E935" s="81"/>
      <c r="F935" s="48"/>
      <c r="G935" s="49"/>
      <c r="H935" s="50"/>
      <c r="I935" s="48"/>
      <c r="J935" s="104"/>
      <c r="K935" s="109"/>
      <c r="L935" s="51"/>
      <c r="M935" s="48"/>
      <c r="N935" s="51"/>
      <c r="O935" s="48"/>
      <c r="P935" s="51"/>
      <c r="Q935" s="69"/>
      <c r="R935" s="51"/>
      <c r="S935" s="69"/>
      <c r="T935" s="110"/>
      <c r="U935" s="107"/>
      <c r="V935" s="48"/>
      <c r="W935" s="52"/>
      <c r="X935" s="48"/>
      <c r="Y935" s="116"/>
      <c r="Z935" s="133"/>
      <c r="AA935" s="131"/>
      <c r="AB935" s="76"/>
      <c r="AC935" s="76"/>
      <c r="AD935" s="76"/>
      <c r="AE935" s="76"/>
      <c r="AF935" s="76"/>
      <c r="AG935" s="145"/>
      <c r="AH935"/>
      <c r="AI935" s="148">
        <f t="shared" si="481"/>
        <v>0</v>
      </c>
      <c r="AJ935" s="148">
        <f t="shared" si="482"/>
        <v>0</v>
      </c>
      <c r="AK935" s="148">
        <f t="shared" si="483"/>
        <v>0</v>
      </c>
      <c r="AL935" s="148">
        <f t="shared" si="484"/>
        <v>0</v>
      </c>
      <c r="AM935" s="148">
        <f t="shared" si="485"/>
        <v>0</v>
      </c>
      <c r="AN935" s="148">
        <f t="shared" si="486"/>
        <v>0</v>
      </c>
      <c r="AO935" s="150"/>
      <c r="AP935" s="149" t="e">
        <f t="shared" si="487"/>
        <v>#DIV/0!</v>
      </c>
      <c r="AQ935" s="149" t="e">
        <f t="shared" si="488"/>
        <v>#DIV/0!</v>
      </c>
      <c r="AR935" s="149" t="e">
        <f t="shared" si="489"/>
        <v>#DIV/0!</v>
      </c>
      <c r="AS935" s="149" t="e">
        <f t="shared" si="490"/>
        <v>#DIV/0!</v>
      </c>
      <c r="AT935" s="149" t="e">
        <f t="shared" si="491"/>
        <v>#DIV/0!</v>
      </c>
      <c r="AU935" s="148">
        <f t="shared" si="492"/>
        <v>0</v>
      </c>
      <c r="AV935" s="149" t="e">
        <f t="shared" si="493"/>
        <v>#DIV/0!</v>
      </c>
      <c r="AW935" s="149" t="e">
        <f t="shared" si="494"/>
        <v>#DIV/0!</v>
      </c>
      <c r="AX935" s="149" t="e">
        <f t="shared" si="495"/>
        <v>#DIV/0!</v>
      </c>
      <c r="AY935" s="149" t="e">
        <f t="shared" si="496"/>
        <v>#DIV/0!</v>
      </c>
      <c r="AZ935" s="149" t="e">
        <f t="shared" si="497"/>
        <v>#DIV/0!</v>
      </c>
      <c r="BA935" s="148">
        <f t="shared" si="498"/>
        <v>0</v>
      </c>
      <c r="BB935" s="149" t="e">
        <f t="shared" si="499"/>
        <v>#DIV/0!</v>
      </c>
      <c r="BC935" s="149" t="e">
        <f t="shared" si="500"/>
        <v>#DIV/0!</v>
      </c>
      <c r="BD935" s="149" t="e">
        <f t="shared" si="501"/>
        <v>#DIV/0!</v>
      </c>
      <c r="BE935" s="149" t="e">
        <f t="shared" si="502"/>
        <v>#DIV/0!</v>
      </c>
      <c r="BF935" s="149" t="e">
        <f t="shared" si="503"/>
        <v>#DIV/0!</v>
      </c>
      <c r="BG935" s="148">
        <f t="shared" si="504"/>
        <v>0</v>
      </c>
      <c r="BH935" s="149" t="e">
        <f t="shared" si="505"/>
        <v>#DIV/0!</v>
      </c>
      <c r="BI935" s="149" t="e">
        <f t="shared" si="506"/>
        <v>#DIV/0!</v>
      </c>
      <c r="BJ935" s="149" t="e">
        <f t="shared" si="507"/>
        <v>#DIV/0!</v>
      </c>
      <c r="BK935" s="149" t="e">
        <f t="shared" si="508"/>
        <v>#DIV/0!</v>
      </c>
      <c r="BL935" s="149" t="e">
        <f t="shared" si="509"/>
        <v>#DIV/0!</v>
      </c>
      <c r="BM935" s="148">
        <f t="shared" si="510"/>
        <v>0</v>
      </c>
      <c r="BN935" s="149" t="e">
        <f t="shared" si="511"/>
        <v>#DIV/0!</v>
      </c>
      <c r="BO935" s="149" t="e">
        <f t="shared" si="512"/>
        <v>#DIV/0!</v>
      </c>
      <c r="BP935" s="149" t="e">
        <f t="shared" si="513"/>
        <v>#DIV/0!</v>
      </c>
      <c r="BQ935" s="149" t="e">
        <f t="shared" si="514"/>
        <v>#DIV/0!</v>
      </c>
      <c r="BR935" s="149" t="e">
        <f t="shared" si="515"/>
        <v>#DIV/0!</v>
      </c>
      <c r="BS935" s="148">
        <f t="shared" si="516"/>
        <v>0</v>
      </c>
      <c r="BT935" s="150"/>
      <c r="BU935" s="150" t="e">
        <f>VLOOKUP(I935,Lists!$D$2:$D$19,1,FALSE)</f>
        <v>#N/A</v>
      </c>
      <c r="BV935" s="150" t="e">
        <f>VLOOKUP($I935,Blends!$B$2:$B$115,1,FALSE)</f>
        <v>#N/A</v>
      </c>
      <c r="BW935" s="150"/>
      <c r="BX935" s="151">
        <f>ROUND(IF($I935="Other HFC Blend",(AA935*$L935*SUMIF(Lists!$E$2:$E$133,'Quarterly Information'!$K935,Exchange_Value)+AA935*$N935*SUMIF(Lists!$E$2:$E$133,'Quarterly Information'!$M935,Exchange_Value)+AA935*$P935*SUMIF(Lists!$E$2:$E$133,'Quarterly Information'!$O935,Exchange_Value)+AA935*$R935*SUMIF(Lists!$E$2:$E$133,'Quarterly Information'!$Q935,Exchange_Value)+AA935*$T935*SUMIF(Lists!$E$2:$E$133,'Quarterly Information'!$S935,Exchange_Value))/1000,AA935*SUMIF(Lists!$E$2:$E$133,$I935,Exchange_Value)/1000),1)</f>
        <v>0</v>
      </c>
      <c r="BY935" s="151">
        <f>ROUND(IF($I935="Other HFC Blend",(AB935*$L935*SUMIF(Lists!$E$2:$E$133,'Quarterly Information'!$K935,Exchange_Value)+AB935*$N935*SUMIF(Lists!$E$2:$E$133,'Quarterly Information'!$M935,Exchange_Value)+AB935*$P935*SUMIF(Lists!$E$2:$E$133,'Quarterly Information'!$O935,Exchange_Value)+AB935*$R935*SUMIF(Lists!$E$2:$E$133,'Quarterly Information'!$Q935,Exchange_Value)+AB935*$T935*SUMIF(Lists!$E$2:$E$133,'Quarterly Information'!$S935,Exchange_Value))/1000,AB935*SUMIF(Lists!$E$2:$E$133,$I935,Exchange_Value)/1000),1)</f>
        <v>0</v>
      </c>
      <c r="BZ935" s="151">
        <f>ROUND(IF($I935="Other HFC Blend",(AC935*$L935*SUMIF(Lists!$E$2:$E$133,'Quarterly Information'!$K935,Exchange_Value)+AC935*$N935*SUMIF(Lists!$E$2:$E$133,'Quarterly Information'!$M935,Exchange_Value)+AC935*$P935*SUMIF(Lists!$E$2:$E$133,'Quarterly Information'!$O935,Exchange_Value)+AC935*$R935*SUMIF(Lists!$E$2:$E$133,'Quarterly Information'!$Q935,Exchange_Value)+AC935*$T935*SUMIF(Lists!$E$2:$E$133,'Quarterly Information'!$S935,Exchange_Value))/1000,AC935*SUMIF(Lists!$E$2:$E$133,$I935,Exchange_Value)/1000),1)</f>
        <v>0</v>
      </c>
      <c r="CA935" s="151">
        <f>ROUND(IF($I935="Other HFC Blend",(AD935*$L935*SUMIF(Lists!$E$2:$E$133,'Quarterly Information'!$K935,Exchange_Value)+AD935*$N935*SUMIF(Lists!$E$2:$E$133,'Quarterly Information'!$M935,Exchange_Value)+AD935*$P935*SUMIF(Lists!$E$2:$E$133,'Quarterly Information'!$O935,Exchange_Value)+AD935*$R935*SUMIF(Lists!$E$2:$E$133,'Quarterly Information'!$Q935,Exchange_Value)+AD935*$T935*SUMIF(Lists!$E$2:$E$133,'Quarterly Information'!$S935,Exchange_Value))/1000,AD935*SUMIF(Lists!$E$2:$E$133,$I935,Exchange_Value)/1000),1)</f>
        <v>0</v>
      </c>
      <c r="CB935" s="151">
        <f>ROUND(IF($I935="Other HFC Blend",(AE935*$L935*SUMIF(Lists!$E$2:$E$133,'Quarterly Information'!$K935,Exchange_Value)+AE935*$N935*SUMIF(Lists!$E$2:$E$133,'Quarterly Information'!$M935,Exchange_Value)+AE935*$P935*SUMIF(Lists!$E$2:$E$133,'Quarterly Information'!$O935,Exchange_Value)+AE935*$R935*SUMIF(Lists!$E$2:$E$133,'Quarterly Information'!$Q935,Exchange_Value)+AE935*$T935*SUMIF(Lists!$E$2:$E$133,'Quarterly Information'!$S935,Exchange_Value))/1000,AE935*SUMIF(Lists!$E$2:$E$133,$I935,Exchange_Value)/1000),1)</f>
        <v>0</v>
      </c>
      <c r="CC935" s="151">
        <f>ROUND(IF($I935="Other HFC Blend",(AF935*$L935*SUMIF(Lists!$E$2:$E$133,'Quarterly Information'!$K935,Exchange_Value)+AF935*$N935*SUMIF(Lists!$E$2:$E$133,'Quarterly Information'!$M935,Exchange_Value)+AF935*$P935*SUMIF(Lists!$E$2:$E$133,'Quarterly Information'!$O935,Exchange_Value)+AF935*$R935*SUMIF(Lists!$E$2:$E$133,'Quarterly Information'!$Q935,Exchange_Value)+AF935*$T935*SUMIF(Lists!$E$2:$E$133,'Quarterly Information'!$S935,Exchange_Value))/1000,AF935*SUMIF(Lists!$E$2:$E$133,$I935,Exchange_Value)/1000),1)</f>
        <v>0</v>
      </c>
    </row>
    <row r="936" spans="1:81" ht="14.1">
      <c r="A936" s="18">
        <v>894</v>
      </c>
      <c r="B936" s="46" t="str">
        <f t="shared" si="517"/>
        <v/>
      </c>
      <c r="C936" s="72"/>
      <c r="D936" s="47"/>
      <c r="E936" s="81"/>
      <c r="F936" s="48"/>
      <c r="G936" s="49"/>
      <c r="H936" s="50"/>
      <c r="I936" s="48"/>
      <c r="J936" s="104"/>
      <c r="K936" s="109"/>
      <c r="L936" s="51"/>
      <c r="M936" s="48"/>
      <c r="N936" s="51"/>
      <c r="O936" s="48"/>
      <c r="P936" s="51"/>
      <c r="Q936" s="69"/>
      <c r="R936" s="51"/>
      <c r="S936" s="69"/>
      <c r="T936" s="110"/>
      <c r="U936" s="107"/>
      <c r="V936" s="48"/>
      <c r="W936" s="52"/>
      <c r="X936" s="48"/>
      <c r="Y936" s="116"/>
      <c r="Z936" s="133"/>
      <c r="AA936" s="131"/>
      <c r="AB936" s="76"/>
      <c r="AC936" s="76"/>
      <c r="AD936" s="76"/>
      <c r="AE936" s="76"/>
      <c r="AF936" s="76"/>
      <c r="AG936" s="145"/>
      <c r="AH936"/>
      <c r="AI936" s="148">
        <f t="shared" si="481"/>
        <v>0</v>
      </c>
      <c r="AJ936" s="148">
        <f t="shared" si="482"/>
        <v>0</v>
      </c>
      <c r="AK936" s="148">
        <f t="shared" si="483"/>
        <v>0</v>
      </c>
      <c r="AL936" s="148">
        <f t="shared" si="484"/>
        <v>0</v>
      </c>
      <c r="AM936" s="148">
        <f t="shared" si="485"/>
        <v>0</v>
      </c>
      <c r="AN936" s="148">
        <f t="shared" si="486"/>
        <v>0</v>
      </c>
      <c r="AO936" s="150"/>
      <c r="AP936" s="149" t="e">
        <f t="shared" si="487"/>
        <v>#DIV/0!</v>
      </c>
      <c r="AQ936" s="149" t="e">
        <f t="shared" si="488"/>
        <v>#DIV/0!</v>
      </c>
      <c r="AR936" s="149" t="e">
        <f t="shared" si="489"/>
        <v>#DIV/0!</v>
      </c>
      <c r="AS936" s="149" t="e">
        <f t="shared" si="490"/>
        <v>#DIV/0!</v>
      </c>
      <c r="AT936" s="149" t="e">
        <f t="shared" si="491"/>
        <v>#DIV/0!</v>
      </c>
      <c r="AU936" s="148">
        <f t="shared" si="492"/>
        <v>0</v>
      </c>
      <c r="AV936" s="149" t="e">
        <f t="shared" si="493"/>
        <v>#DIV/0!</v>
      </c>
      <c r="AW936" s="149" t="e">
        <f t="shared" si="494"/>
        <v>#DIV/0!</v>
      </c>
      <c r="AX936" s="149" t="e">
        <f t="shared" si="495"/>
        <v>#DIV/0!</v>
      </c>
      <c r="AY936" s="149" t="e">
        <f t="shared" si="496"/>
        <v>#DIV/0!</v>
      </c>
      <c r="AZ936" s="149" t="e">
        <f t="shared" si="497"/>
        <v>#DIV/0!</v>
      </c>
      <c r="BA936" s="148">
        <f t="shared" si="498"/>
        <v>0</v>
      </c>
      <c r="BB936" s="149" t="e">
        <f t="shared" si="499"/>
        <v>#DIV/0!</v>
      </c>
      <c r="BC936" s="149" t="e">
        <f t="shared" si="500"/>
        <v>#DIV/0!</v>
      </c>
      <c r="BD936" s="149" t="e">
        <f t="shared" si="501"/>
        <v>#DIV/0!</v>
      </c>
      <c r="BE936" s="149" t="e">
        <f t="shared" si="502"/>
        <v>#DIV/0!</v>
      </c>
      <c r="BF936" s="149" t="e">
        <f t="shared" si="503"/>
        <v>#DIV/0!</v>
      </c>
      <c r="BG936" s="148">
        <f t="shared" si="504"/>
        <v>0</v>
      </c>
      <c r="BH936" s="149" t="e">
        <f t="shared" si="505"/>
        <v>#DIV/0!</v>
      </c>
      <c r="BI936" s="149" t="e">
        <f t="shared" si="506"/>
        <v>#DIV/0!</v>
      </c>
      <c r="BJ936" s="149" t="e">
        <f t="shared" si="507"/>
        <v>#DIV/0!</v>
      </c>
      <c r="BK936" s="149" t="e">
        <f t="shared" si="508"/>
        <v>#DIV/0!</v>
      </c>
      <c r="BL936" s="149" t="e">
        <f t="shared" si="509"/>
        <v>#DIV/0!</v>
      </c>
      <c r="BM936" s="148">
        <f t="shared" si="510"/>
        <v>0</v>
      </c>
      <c r="BN936" s="149" t="e">
        <f t="shared" si="511"/>
        <v>#DIV/0!</v>
      </c>
      <c r="BO936" s="149" t="e">
        <f t="shared" si="512"/>
        <v>#DIV/0!</v>
      </c>
      <c r="BP936" s="149" t="e">
        <f t="shared" si="513"/>
        <v>#DIV/0!</v>
      </c>
      <c r="BQ936" s="149" t="e">
        <f t="shared" si="514"/>
        <v>#DIV/0!</v>
      </c>
      <c r="BR936" s="149" t="e">
        <f t="shared" si="515"/>
        <v>#DIV/0!</v>
      </c>
      <c r="BS936" s="148">
        <f t="shared" si="516"/>
        <v>0</v>
      </c>
      <c r="BT936" s="150"/>
      <c r="BU936" s="150" t="e">
        <f>VLOOKUP(I936,Lists!$D$2:$D$19,1,FALSE)</f>
        <v>#N/A</v>
      </c>
      <c r="BV936" s="150" t="e">
        <f>VLOOKUP($I936,Blends!$B$2:$B$115,1,FALSE)</f>
        <v>#N/A</v>
      </c>
      <c r="BW936" s="150"/>
      <c r="BX936" s="151">
        <f>ROUND(IF($I936="Other HFC Blend",(AA936*$L936*SUMIF(Lists!$E$2:$E$133,'Quarterly Information'!$K936,Exchange_Value)+AA936*$N936*SUMIF(Lists!$E$2:$E$133,'Quarterly Information'!$M936,Exchange_Value)+AA936*$P936*SUMIF(Lists!$E$2:$E$133,'Quarterly Information'!$O936,Exchange_Value)+AA936*$R936*SUMIF(Lists!$E$2:$E$133,'Quarterly Information'!$Q936,Exchange_Value)+AA936*$T936*SUMIF(Lists!$E$2:$E$133,'Quarterly Information'!$S936,Exchange_Value))/1000,AA936*SUMIF(Lists!$E$2:$E$133,$I936,Exchange_Value)/1000),1)</f>
        <v>0</v>
      </c>
      <c r="BY936" s="151">
        <f>ROUND(IF($I936="Other HFC Blend",(AB936*$L936*SUMIF(Lists!$E$2:$E$133,'Quarterly Information'!$K936,Exchange_Value)+AB936*$N936*SUMIF(Lists!$E$2:$E$133,'Quarterly Information'!$M936,Exchange_Value)+AB936*$P936*SUMIF(Lists!$E$2:$E$133,'Quarterly Information'!$O936,Exchange_Value)+AB936*$R936*SUMIF(Lists!$E$2:$E$133,'Quarterly Information'!$Q936,Exchange_Value)+AB936*$T936*SUMIF(Lists!$E$2:$E$133,'Quarterly Information'!$S936,Exchange_Value))/1000,AB936*SUMIF(Lists!$E$2:$E$133,$I936,Exchange_Value)/1000),1)</f>
        <v>0</v>
      </c>
      <c r="BZ936" s="151">
        <f>ROUND(IF($I936="Other HFC Blend",(AC936*$L936*SUMIF(Lists!$E$2:$E$133,'Quarterly Information'!$K936,Exchange_Value)+AC936*$N936*SUMIF(Lists!$E$2:$E$133,'Quarterly Information'!$M936,Exchange_Value)+AC936*$P936*SUMIF(Lists!$E$2:$E$133,'Quarterly Information'!$O936,Exchange_Value)+AC936*$R936*SUMIF(Lists!$E$2:$E$133,'Quarterly Information'!$Q936,Exchange_Value)+AC936*$T936*SUMIF(Lists!$E$2:$E$133,'Quarterly Information'!$S936,Exchange_Value))/1000,AC936*SUMIF(Lists!$E$2:$E$133,$I936,Exchange_Value)/1000),1)</f>
        <v>0</v>
      </c>
      <c r="CA936" s="151">
        <f>ROUND(IF($I936="Other HFC Blend",(AD936*$L936*SUMIF(Lists!$E$2:$E$133,'Quarterly Information'!$K936,Exchange_Value)+AD936*$N936*SUMIF(Lists!$E$2:$E$133,'Quarterly Information'!$M936,Exchange_Value)+AD936*$P936*SUMIF(Lists!$E$2:$E$133,'Quarterly Information'!$O936,Exchange_Value)+AD936*$R936*SUMIF(Lists!$E$2:$E$133,'Quarterly Information'!$Q936,Exchange_Value)+AD936*$T936*SUMIF(Lists!$E$2:$E$133,'Quarterly Information'!$S936,Exchange_Value))/1000,AD936*SUMIF(Lists!$E$2:$E$133,$I936,Exchange_Value)/1000),1)</f>
        <v>0</v>
      </c>
      <c r="CB936" s="151">
        <f>ROUND(IF($I936="Other HFC Blend",(AE936*$L936*SUMIF(Lists!$E$2:$E$133,'Quarterly Information'!$K936,Exchange_Value)+AE936*$N936*SUMIF(Lists!$E$2:$E$133,'Quarterly Information'!$M936,Exchange_Value)+AE936*$P936*SUMIF(Lists!$E$2:$E$133,'Quarterly Information'!$O936,Exchange_Value)+AE936*$R936*SUMIF(Lists!$E$2:$E$133,'Quarterly Information'!$Q936,Exchange_Value)+AE936*$T936*SUMIF(Lists!$E$2:$E$133,'Quarterly Information'!$S936,Exchange_Value))/1000,AE936*SUMIF(Lists!$E$2:$E$133,$I936,Exchange_Value)/1000),1)</f>
        <v>0</v>
      </c>
      <c r="CC936" s="151">
        <f>ROUND(IF($I936="Other HFC Blend",(AF936*$L936*SUMIF(Lists!$E$2:$E$133,'Quarterly Information'!$K936,Exchange_Value)+AF936*$N936*SUMIF(Lists!$E$2:$E$133,'Quarterly Information'!$M936,Exchange_Value)+AF936*$P936*SUMIF(Lists!$E$2:$E$133,'Quarterly Information'!$O936,Exchange_Value)+AF936*$R936*SUMIF(Lists!$E$2:$E$133,'Quarterly Information'!$Q936,Exchange_Value)+AF936*$T936*SUMIF(Lists!$E$2:$E$133,'Quarterly Information'!$S936,Exchange_Value))/1000,AF936*SUMIF(Lists!$E$2:$E$133,$I936,Exchange_Value)/1000),1)</f>
        <v>0</v>
      </c>
    </row>
    <row r="937" spans="1:81" ht="14.1">
      <c r="A937" s="18">
        <v>895</v>
      </c>
      <c r="B937" s="46" t="str">
        <f t="shared" si="517"/>
        <v/>
      </c>
      <c r="C937" s="72"/>
      <c r="D937" s="47"/>
      <c r="E937" s="81"/>
      <c r="F937" s="48"/>
      <c r="G937" s="49"/>
      <c r="H937" s="50"/>
      <c r="I937" s="48"/>
      <c r="J937" s="104"/>
      <c r="K937" s="109"/>
      <c r="L937" s="51"/>
      <c r="M937" s="48"/>
      <c r="N937" s="51"/>
      <c r="O937" s="48"/>
      <c r="P937" s="51"/>
      <c r="Q937" s="69"/>
      <c r="R937" s="51"/>
      <c r="S937" s="69"/>
      <c r="T937" s="110"/>
      <c r="U937" s="107"/>
      <c r="V937" s="48"/>
      <c r="W937" s="52"/>
      <c r="X937" s="48"/>
      <c r="Y937" s="116"/>
      <c r="Z937" s="133"/>
      <c r="AA937" s="131"/>
      <c r="AB937" s="76"/>
      <c r="AC937" s="76"/>
      <c r="AD937" s="76"/>
      <c r="AE937" s="76"/>
      <c r="AF937" s="76"/>
      <c r="AG937" s="145"/>
      <c r="AH937"/>
      <c r="AI937" s="148">
        <f t="shared" si="481"/>
        <v>0</v>
      </c>
      <c r="AJ937" s="148">
        <f t="shared" si="482"/>
        <v>0</v>
      </c>
      <c r="AK937" s="148">
        <f t="shared" si="483"/>
        <v>0</v>
      </c>
      <c r="AL937" s="148">
        <f t="shared" si="484"/>
        <v>0</v>
      </c>
      <c r="AM937" s="148">
        <f t="shared" si="485"/>
        <v>0</v>
      </c>
      <c r="AN937" s="148">
        <f t="shared" si="486"/>
        <v>0</v>
      </c>
      <c r="AO937" s="150"/>
      <c r="AP937" s="149" t="e">
        <f t="shared" si="487"/>
        <v>#DIV/0!</v>
      </c>
      <c r="AQ937" s="149" t="e">
        <f t="shared" si="488"/>
        <v>#DIV/0!</v>
      </c>
      <c r="AR937" s="149" t="e">
        <f t="shared" si="489"/>
        <v>#DIV/0!</v>
      </c>
      <c r="AS937" s="149" t="e">
        <f t="shared" si="490"/>
        <v>#DIV/0!</v>
      </c>
      <c r="AT937" s="149" t="e">
        <f t="shared" si="491"/>
        <v>#DIV/0!</v>
      </c>
      <c r="AU937" s="148">
        <f t="shared" si="492"/>
        <v>0</v>
      </c>
      <c r="AV937" s="149" t="e">
        <f t="shared" si="493"/>
        <v>#DIV/0!</v>
      </c>
      <c r="AW937" s="149" t="e">
        <f t="shared" si="494"/>
        <v>#DIV/0!</v>
      </c>
      <c r="AX937" s="149" t="e">
        <f t="shared" si="495"/>
        <v>#DIV/0!</v>
      </c>
      <c r="AY937" s="149" t="e">
        <f t="shared" si="496"/>
        <v>#DIV/0!</v>
      </c>
      <c r="AZ937" s="149" t="e">
        <f t="shared" si="497"/>
        <v>#DIV/0!</v>
      </c>
      <c r="BA937" s="148">
        <f t="shared" si="498"/>
        <v>0</v>
      </c>
      <c r="BB937" s="149" t="e">
        <f t="shared" si="499"/>
        <v>#DIV/0!</v>
      </c>
      <c r="BC937" s="149" t="e">
        <f t="shared" si="500"/>
        <v>#DIV/0!</v>
      </c>
      <c r="BD937" s="149" t="e">
        <f t="shared" si="501"/>
        <v>#DIV/0!</v>
      </c>
      <c r="BE937" s="149" t="e">
        <f t="shared" si="502"/>
        <v>#DIV/0!</v>
      </c>
      <c r="BF937" s="149" t="e">
        <f t="shared" si="503"/>
        <v>#DIV/0!</v>
      </c>
      <c r="BG937" s="148">
        <f t="shared" si="504"/>
        <v>0</v>
      </c>
      <c r="BH937" s="149" t="e">
        <f t="shared" si="505"/>
        <v>#DIV/0!</v>
      </c>
      <c r="BI937" s="149" t="e">
        <f t="shared" si="506"/>
        <v>#DIV/0!</v>
      </c>
      <c r="BJ937" s="149" t="e">
        <f t="shared" si="507"/>
        <v>#DIV/0!</v>
      </c>
      <c r="BK937" s="149" t="e">
        <f t="shared" si="508"/>
        <v>#DIV/0!</v>
      </c>
      <c r="BL937" s="149" t="e">
        <f t="shared" si="509"/>
        <v>#DIV/0!</v>
      </c>
      <c r="BM937" s="148">
        <f t="shared" si="510"/>
        <v>0</v>
      </c>
      <c r="BN937" s="149" t="e">
        <f t="shared" si="511"/>
        <v>#DIV/0!</v>
      </c>
      <c r="BO937" s="149" t="e">
        <f t="shared" si="512"/>
        <v>#DIV/0!</v>
      </c>
      <c r="BP937" s="149" t="e">
        <f t="shared" si="513"/>
        <v>#DIV/0!</v>
      </c>
      <c r="BQ937" s="149" t="e">
        <f t="shared" si="514"/>
        <v>#DIV/0!</v>
      </c>
      <c r="BR937" s="149" t="e">
        <f t="shared" si="515"/>
        <v>#DIV/0!</v>
      </c>
      <c r="BS937" s="148">
        <f t="shared" si="516"/>
        <v>0</v>
      </c>
      <c r="BT937" s="150"/>
      <c r="BU937" s="150" t="e">
        <f>VLOOKUP(I937,Lists!$D$2:$D$19,1,FALSE)</f>
        <v>#N/A</v>
      </c>
      <c r="BV937" s="150" t="e">
        <f>VLOOKUP($I937,Blends!$B$2:$B$115,1,FALSE)</f>
        <v>#N/A</v>
      </c>
      <c r="BW937" s="150"/>
      <c r="BX937" s="151">
        <f>ROUND(IF($I937="Other HFC Blend",(AA937*$L937*SUMIF(Lists!$E$2:$E$133,'Quarterly Information'!$K937,Exchange_Value)+AA937*$N937*SUMIF(Lists!$E$2:$E$133,'Quarterly Information'!$M937,Exchange_Value)+AA937*$P937*SUMIF(Lists!$E$2:$E$133,'Quarterly Information'!$O937,Exchange_Value)+AA937*$R937*SUMIF(Lists!$E$2:$E$133,'Quarterly Information'!$Q937,Exchange_Value)+AA937*$T937*SUMIF(Lists!$E$2:$E$133,'Quarterly Information'!$S937,Exchange_Value))/1000,AA937*SUMIF(Lists!$E$2:$E$133,$I937,Exchange_Value)/1000),1)</f>
        <v>0</v>
      </c>
      <c r="BY937" s="151">
        <f>ROUND(IF($I937="Other HFC Blend",(AB937*$L937*SUMIF(Lists!$E$2:$E$133,'Quarterly Information'!$K937,Exchange_Value)+AB937*$N937*SUMIF(Lists!$E$2:$E$133,'Quarterly Information'!$M937,Exchange_Value)+AB937*$P937*SUMIF(Lists!$E$2:$E$133,'Quarterly Information'!$O937,Exchange_Value)+AB937*$R937*SUMIF(Lists!$E$2:$E$133,'Quarterly Information'!$Q937,Exchange_Value)+AB937*$T937*SUMIF(Lists!$E$2:$E$133,'Quarterly Information'!$S937,Exchange_Value))/1000,AB937*SUMIF(Lists!$E$2:$E$133,$I937,Exchange_Value)/1000),1)</f>
        <v>0</v>
      </c>
      <c r="BZ937" s="151">
        <f>ROUND(IF($I937="Other HFC Blend",(AC937*$L937*SUMIF(Lists!$E$2:$E$133,'Quarterly Information'!$K937,Exchange_Value)+AC937*$N937*SUMIF(Lists!$E$2:$E$133,'Quarterly Information'!$M937,Exchange_Value)+AC937*$P937*SUMIF(Lists!$E$2:$E$133,'Quarterly Information'!$O937,Exchange_Value)+AC937*$R937*SUMIF(Lists!$E$2:$E$133,'Quarterly Information'!$Q937,Exchange_Value)+AC937*$T937*SUMIF(Lists!$E$2:$E$133,'Quarterly Information'!$S937,Exchange_Value))/1000,AC937*SUMIF(Lists!$E$2:$E$133,$I937,Exchange_Value)/1000),1)</f>
        <v>0</v>
      </c>
      <c r="CA937" s="151">
        <f>ROUND(IF($I937="Other HFC Blend",(AD937*$L937*SUMIF(Lists!$E$2:$E$133,'Quarterly Information'!$K937,Exchange_Value)+AD937*$N937*SUMIF(Lists!$E$2:$E$133,'Quarterly Information'!$M937,Exchange_Value)+AD937*$P937*SUMIF(Lists!$E$2:$E$133,'Quarterly Information'!$O937,Exchange_Value)+AD937*$R937*SUMIF(Lists!$E$2:$E$133,'Quarterly Information'!$Q937,Exchange_Value)+AD937*$T937*SUMIF(Lists!$E$2:$E$133,'Quarterly Information'!$S937,Exchange_Value))/1000,AD937*SUMIF(Lists!$E$2:$E$133,$I937,Exchange_Value)/1000),1)</f>
        <v>0</v>
      </c>
      <c r="CB937" s="151">
        <f>ROUND(IF($I937="Other HFC Blend",(AE937*$L937*SUMIF(Lists!$E$2:$E$133,'Quarterly Information'!$K937,Exchange_Value)+AE937*$N937*SUMIF(Lists!$E$2:$E$133,'Quarterly Information'!$M937,Exchange_Value)+AE937*$P937*SUMIF(Lists!$E$2:$E$133,'Quarterly Information'!$O937,Exchange_Value)+AE937*$R937*SUMIF(Lists!$E$2:$E$133,'Quarterly Information'!$Q937,Exchange_Value)+AE937*$T937*SUMIF(Lists!$E$2:$E$133,'Quarterly Information'!$S937,Exchange_Value))/1000,AE937*SUMIF(Lists!$E$2:$E$133,$I937,Exchange_Value)/1000),1)</f>
        <v>0</v>
      </c>
      <c r="CC937" s="151">
        <f>ROUND(IF($I937="Other HFC Blend",(AF937*$L937*SUMIF(Lists!$E$2:$E$133,'Quarterly Information'!$K937,Exchange_Value)+AF937*$N937*SUMIF(Lists!$E$2:$E$133,'Quarterly Information'!$M937,Exchange_Value)+AF937*$P937*SUMIF(Lists!$E$2:$E$133,'Quarterly Information'!$O937,Exchange_Value)+AF937*$R937*SUMIF(Lists!$E$2:$E$133,'Quarterly Information'!$Q937,Exchange_Value)+AF937*$T937*SUMIF(Lists!$E$2:$E$133,'Quarterly Information'!$S937,Exchange_Value))/1000,AF937*SUMIF(Lists!$E$2:$E$133,$I937,Exchange_Value)/1000),1)</f>
        <v>0</v>
      </c>
    </row>
    <row r="938" spans="1:81" ht="14.1">
      <c r="A938" s="18">
        <v>896</v>
      </c>
      <c r="B938" s="46" t="str">
        <f t="shared" si="517"/>
        <v/>
      </c>
      <c r="C938" s="72"/>
      <c r="D938" s="47"/>
      <c r="E938" s="81"/>
      <c r="F938" s="48"/>
      <c r="G938" s="49"/>
      <c r="H938" s="50"/>
      <c r="I938" s="48"/>
      <c r="J938" s="104"/>
      <c r="K938" s="109"/>
      <c r="L938" s="51"/>
      <c r="M938" s="48"/>
      <c r="N938" s="51"/>
      <c r="O938" s="48"/>
      <c r="P938" s="51"/>
      <c r="Q938" s="69"/>
      <c r="R938" s="51"/>
      <c r="S938" s="69"/>
      <c r="T938" s="110"/>
      <c r="U938" s="107"/>
      <c r="V938" s="48"/>
      <c r="W938" s="52"/>
      <c r="X938" s="48"/>
      <c r="Y938" s="116"/>
      <c r="Z938" s="133"/>
      <c r="AA938" s="131"/>
      <c r="AB938" s="76"/>
      <c r="AC938" s="76"/>
      <c r="AD938" s="76"/>
      <c r="AE938" s="76"/>
      <c r="AF938" s="76"/>
      <c r="AG938" s="145"/>
      <c r="AH938"/>
      <c r="AI938" s="148">
        <f t="shared" si="481"/>
        <v>0</v>
      </c>
      <c r="AJ938" s="148">
        <f t="shared" si="482"/>
        <v>0</v>
      </c>
      <c r="AK938" s="148">
        <f t="shared" si="483"/>
        <v>0</v>
      </c>
      <c r="AL938" s="148">
        <f t="shared" si="484"/>
        <v>0</v>
      </c>
      <c r="AM938" s="148">
        <f t="shared" si="485"/>
        <v>0</v>
      </c>
      <c r="AN938" s="148">
        <f t="shared" si="486"/>
        <v>0</v>
      </c>
      <c r="AO938" s="150"/>
      <c r="AP938" s="149" t="e">
        <f t="shared" si="487"/>
        <v>#DIV/0!</v>
      </c>
      <c r="AQ938" s="149" t="e">
        <f t="shared" si="488"/>
        <v>#DIV/0!</v>
      </c>
      <c r="AR938" s="149" t="e">
        <f t="shared" si="489"/>
        <v>#DIV/0!</v>
      </c>
      <c r="AS938" s="149" t="e">
        <f t="shared" si="490"/>
        <v>#DIV/0!</v>
      </c>
      <c r="AT938" s="149" t="e">
        <f t="shared" si="491"/>
        <v>#DIV/0!</v>
      </c>
      <c r="AU938" s="148">
        <f t="shared" si="492"/>
        <v>0</v>
      </c>
      <c r="AV938" s="149" t="e">
        <f t="shared" si="493"/>
        <v>#DIV/0!</v>
      </c>
      <c r="AW938" s="149" t="e">
        <f t="shared" si="494"/>
        <v>#DIV/0!</v>
      </c>
      <c r="AX938" s="149" t="e">
        <f t="shared" si="495"/>
        <v>#DIV/0!</v>
      </c>
      <c r="AY938" s="149" t="e">
        <f t="shared" si="496"/>
        <v>#DIV/0!</v>
      </c>
      <c r="AZ938" s="149" t="e">
        <f t="shared" si="497"/>
        <v>#DIV/0!</v>
      </c>
      <c r="BA938" s="148">
        <f t="shared" si="498"/>
        <v>0</v>
      </c>
      <c r="BB938" s="149" t="e">
        <f t="shared" si="499"/>
        <v>#DIV/0!</v>
      </c>
      <c r="BC938" s="149" t="e">
        <f t="shared" si="500"/>
        <v>#DIV/0!</v>
      </c>
      <c r="BD938" s="149" t="e">
        <f t="shared" si="501"/>
        <v>#DIV/0!</v>
      </c>
      <c r="BE938" s="149" t="e">
        <f t="shared" si="502"/>
        <v>#DIV/0!</v>
      </c>
      <c r="BF938" s="149" t="e">
        <f t="shared" si="503"/>
        <v>#DIV/0!</v>
      </c>
      <c r="BG938" s="148">
        <f t="shared" si="504"/>
        <v>0</v>
      </c>
      <c r="BH938" s="149" t="e">
        <f t="shared" si="505"/>
        <v>#DIV/0!</v>
      </c>
      <c r="BI938" s="149" t="e">
        <f t="shared" si="506"/>
        <v>#DIV/0!</v>
      </c>
      <c r="BJ938" s="149" t="e">
        <f t="shared" si="507"/>
        <v>#DIV/0!</v>
      </c>
      <c r="BK938" s="149" t="e">
        <f t="shared" si="508"/>
        <v>#DIV/0!</v>
      </c>
      <c r="BL938" s="149" t="e">
        <f t="shared" si="509"/>
        <v>#DIV/0!</v>
      </c>
      <c r="BM938" s="148">
        <f t="shared" si="510"/>
        <v>0</v>
      </c>
      <c r="BN938" s="149" t="e">
        <f t="shared" si="511"/>
        <v>#DIV/0!</v>
      </c>
      <c r="BO938" s="149" t="e">
        <f t="shared" si="512"/>
        <v>#DIV/0!</v>
      </c>
      <c r="BP938" s="149" t="e">
        <f t="shared" si="513"/>
        <v>#DIV/0!</v>
      </c>
      <c r="BQ938" s="149" t="e">
        <f t="shared" si="514"/>
        <v>#DIV/0!</v>
      </c>
      <c r="BR938" s="149" t="e">
        <f t="shared" si="515"/>
        <v>#DIV/0!</v>
      </c>
      <c r="BS938" s="148">
        <f t="shared" si="516"/>
        <v>0</v>
      </c>
      <c r="BT938" s="150"/>
      <c r="BU938" s="150" t="e">
        <f>VLOOKUP(I938,Lists!$D$2:$D$19,1,FALSE)</f>
        <v>#N/A</v>
      </c>
      <c r="BV938" s="150" t="e">
        <f>VLOOKUP($I938,Blends!$B$2:$B$115,1,FALSE)</f>
        <v>#N/A</v>
      </c>
      <c r="BW938" s="150"/>
      <c r="BX938" s="151">
        <f>ROUND(IF($I938="Other HFC Blend",(AA938*$L938*SUMIF(Lists!$E$2:$E$133,'Quarterly Information'!$K938,Exchange_Value)+AA938*$N938*SUMIF(Lists!$E$2:$E$133,'Quarterly Information'!$M938,Exchange_Value)+AA938*$P938*SUMIF(Lists!$E$2:$E$133,'Quarterly Information'!$O938,Exchange_Value)+AA938*$R938*SUMIF(Lists!$E$2:$E$133,'Quarterly Information'!$Q938,Exchange_Value)+AA938*$T938*SUMIF(Lists!$E$2:$E$133,'Quarterly Information'!$S938,Exchange_Value))/1000,AA938*SUMIF(Lists!$E$2:$E$133,$I938,Exchange_Value)/1000),1)</f>
        <v>0</v>
      </c>
      <c r="BY938" s="151">
        <f>ROUND(IF($I938="Other HFC Blend",(AB938*$L938*SUMIF(Lists!$E$2:$E$133,'Quarterly Information'!$K938,Exchange_Value)+AB938*$N938*SUMIF(Lists!$E$2:$E$133,'Quarterly Information'!$M938,Exchange_Value)+AB938*$P938*SUMIF(Lists!$E$2:$E$133,'Quarterly Information'!$O938,Exchange_Value)+AB938*$R938*SUMIF(Lists!$E$2:$E$133,'Quarterly Information'!$Q938,Exchange_Value)+AB938*$T938*SUMIF(Lists!$E$2:$E$133,'Quarterly Information'!$S938,Exchange_Value))/1000,AB938*SUMIF(Lists!$E$2:$E$133,$I938,Exchange_Value)/1000),1)</f>
        <v>0</v>
      </c>
      <c r="BZ938" s="151">
        <f>ROUND(IF($I938="Other HFC Blend",(AC938*$L938*SUMIF(Lists!$E$2:$E$133,'Quarterly Information'!$K938,Exchange_Value)+AC938*$N938*SUMIF(Lists!$E$2:$E$133,'Quarterly Information'!$M938,Exchange_Value)+AC938*$P938*SUMIF(Lists!$E$2:$E$133,'Quarterly Information'!$O938,Exchange_Value)+AC938*$R938*SUMIF(Lists!$E$2:$E$133,'Quarterly Information'!$Q938,Exchange_Value)+AC938*$T938*SUMIF(Lists!$E$2:$E$133,'Quarterly Information'!$S938,Exchange_Value))/1000,AC938*SUMIF(Lists!$E$2:$E$133,$I938,Exchange_Value)/1000),1)</f>
        <v>0</v>
      </c>
      <c r="CA938" s="151">
        <f>ROUND(IF($I938="Other HFC Blend",(AD938*$L938*SUMIF(Lists!$E$2:$E$133,'Quarterly Information'!$K938,Exchange_Value)+AD938*$N938*SUMIF(Lists!$E$2:$E$133,'Quarterly Information'!$M938,Exchange_Value)+AD938*$P938*SUMIF(Lists!$E$2:$E$133,'Quarterly Information'!$O938,Exchange_Value)+AD938*$R938*SUMIF(Lists!$E$2:$E$133,'Quarterly Information'!$Q938,Exchange_Value)+AD938*$T938*SUMIF(Lists!$E$2:$E$133,'Quarterly Information'!$S938,Exchange_Value))/1000,AD938*SUMIF(Lists!$E$2:$E$133,$I938,Exchange_Value)/1000),1)</f>
        <v>0</v>
      </c>
      <c r="CB938" s="151">
        <f>ROUND(IF($I938="Other HFC Blend",(AE938*$L938*SUMIF(Lists!$E$2:$E$133,'Quarterly Information'!$K938,Exchange_Value)+AE938*$N938*SUMIF(Lists!$E$2:$E$133,'Quarterly Information'!$M938,Exchange_Value)+AE938*$P938*SUMIF(Lists!$E$2:$E$133,'Quarterly Information'!$O938,Exchange_Value)+AE938*$R938*SUMIF(Lists!$E$2:$E$133,'Quarterly Information'!$Q938,Exchange_Value)+AE938*$T938*SUMIF(Lists!$E$2:$E$133,'Quarterly Information'!$S938,Exchange_Value))/1000,AE938*SUMIF(Lists!$E$2:$E$133,$I938,Exchange_Value)/1000),1)</f>
        <v>0</v>
      </c>
      <c r="CC938" s="151">
        <f>ROUND(IF($I938="Other HFC Blend",(AF938*$L938*SUMIF(Lists!$E$2:$E$133,'Quarterly Information'!$K938,Exchange_Value)+AF938*$N938*SUMIF(Lists!$E$2:$E$133,'Quarterly Information'!$M938,Exchange_Value)+AF938*$P938*SUMIF(Lists!$E$2:$E$133,'Quarterly Information'!$O938,Exchange_Value)+AF938*$R938*SUMIF(Lists!$E$2:$E$133,'Quarterly Information'!$Q938,Exchange_Value)+AF938*$T938*SUMIF(Lists!$E$2:$E$133,'Quarterly Information'!$S938,Exchange_Value))/1000,AF938*SUMIF(Lists!$E$2:$E$133,$I938,Exchange_Value)/1000),1)</f>
        <v>0</v>
      </c>
    </row>
    <row r="939" spans="1:81" ht="14.1">
      <c r="A939" s="18">
        <v>897</v>
      </c>
      <c r="B939" s="46" t="str">
        <f t="shared" si="517"/>
        <v/>
      </c>
      <c r="C939" s="72"/>
      <c r="D939" s="47"/>
      <c r="E939" s="81"/>
      <c r="F939" s="48"/>
      <c r="G939" s="49"/>
      <c r="H939" s="50"/>
      <c r="I939" s="48"/>
      <c r="J939" s="104"/>
      <c r="K939" s="109"/>
      <c r="L939" s="51"/>
      <c r="M939" s="48"/>
      <c r="N939" s="51"/>
      <c r="O939" s="48"/>
      <c r="P939" s="51"/>
      <c r="Q939" s="69"/>
      <c r="R939" s="51"/>
      <c r="S939" s="69"/>
      <c r="T939" s="110"/>
      <c r="U939" s="107"/>
      <c r="V939" s="48"/>
      <c r="W939" s="52"/>
      <c r="X939" s="48"/>
      <c r="Y939" s="116"/>
      <c r="Z939" s="133"/>
      <c r="AA939" s="131"/>
      <c r="AB939" s="76"/>
      <c r="AC939" s="76"/>
      <c r="AD939" s="76"/>
      <c r="AE939" s="76"/>
      <c r="AF939" s="76"/>
      <c r="AG939" s="145"/>
      <c r="AH939"/>
      <c r="AI939" s="148">
        <f t="shared" ref="AI939:AI1002" si="518">L939*J939</f>
        <v>0</v>
      </c>
      <c r="AJ939" s="148">
        <f t="shared" ref="AJ939:AJ1002" si="519">N939*J939</f>
        <v>0</v>
      </c>
      <c r="AK939" s="148">
        <f t="shared" ref="AK939:AK1002" si="520">P939*J939</f>
        <v>0</v>
      </c>
      <c r="AL939" s="148">
        <f t="shared" ref="AL939:AL1002" si="521">R939*J939</f>
        <v>0</v>
      </c>
      <c r="AM939" s="148">
        <f t="shared" ref="AM939:AM1002" si="522">T939*J939</f>
        <v>0</v>
      </c>
      <c r="AN939" s="148">
        <f t="shared" ref="AN939:AN1002" si="523">IF(F939="No",J939,0)</f>
        <v>0</v>
      </c>
      <c r="AO939" s="150"/>
      <c r="AP939" s="149" t="e">
        <f t="shared" ref="AP939:AP1002" si="524">(J939*L939)*(AA939/J939)</f>
        <v>#DIV/0!</v>
      </c>
      <c r="AQ939" s="149" t="e">
        <f t="shared" ref="AQ939:AQ1002" si="525">(J939*N939)*(AA939/J939)</f>
        <v>#DIV/0!</v>
      </c>
      <c r="AR939" s="149" t="e">
        <f t="shared" ref="AR939:AR1002" si="526">(J939*P939)*(AA939/J939)</f>
        <v>#DIV/0!</v>
      </c>
      <c r="AS939" s="149" t="e">
        <f t="shared" ref="AS939:AS1002" si="527">(J939*R939)*(AA939/J939)</f>
        <v>#DIV/0!</v>
      </c>
      <c r="AT939" s="149" t="e">
        <f t="shared" ref="AT939:AT1002" si="528">(J939*T939)*(AA939/J939)</f>
        <v>#DIV/0!</v>
      </c>
      <c r="AU939" s="148">
        <f t="shared" ref="AU939:AU1002" si="529">IF(F939="No",AA939,0)</f>
        <v>0</v>
      </c>
      <c r="AV939" s="149" t="e">
        <f t="shared" ref="AV939:AV1002" si="530">(J939*L939)*(AB939/J939)</f>
        <v>#DIV/0!</v>
      </c>
      <c r="AW939" s="149" t="e">
        <f t="shared" ref="AW939:AW1002" si="531">(J939*N939)*(AB939/J939)</f>
        <v>#DIV/0!</v>
      </c>
      <c r="AX939" s="149" t="e">
        <f t="shared" ref="AX939:AX1002" si="532">(J939*P939)*(AB939/J939)</f>
        <v>#DIV/0!</v>
      </c>
      <c r="AY939" s="149" t="e">
        <f t="shared" ref="AY939:AY1002" si="533">(J939*R939)*(AB939/J939)</f>
        <v>#DIV/0!</v>
      </c>
      <c r="AZ939" s="149" t="e">
        <f t="shared" ref="AZ939:AZ1002" si="534">(J939*T939)*(AB939/J939)</f>
        <v>#DIV/0!</v>
      </c>
      <c r="BA939" s="148">
        <f t="shared" ref="BA939:BA1002" si="535">IF(F939="No",AB939,0)</f>
        <v>0</v>
      </c>
      <c r="BB939" s="149" t="e">
        <f t="shared" ref="BB939:BB1002" si="536">(J939*L939)*(AC939/J939)</f>
        <v>#DIV/0!</v>
      </c>
      <c r="BC939" s="149" t="e">
        <f t="shared" ref="BC939:BC1002" si="537">(J939*N939)*(AC939/J939)</f>
        <v>#DIV/0!</v>
      </c>
      <c r="BD939" s="149" t="e">
        <f t="shared" ref="BD939:BD1002" si="538">(J939*P939)*(AC939/J939)</f>
        <v>#DIV/0!</v>
      </c>
      <c r="BE939" s="149" t="e">
        <f t="shared" ref="BE939:BE1002" si="539">(J939*R939)*(AC939/J939)</f>
        <v>#DIV/0!</v>
      </c>
      <c r="BF939" s="149" t="e">
        <f t="shared" ref="BF939:BF1002" si="540">(J939*T939)*(AC939/J939)</f>
        <v>#DIV/0!</v>
      </c>
      <c r="BG939" s="148">
        <f t="shared" ref="BG939:BG1002" si="541">IF(F939="No",AC939,0)</f>
        <v>0</v>
      </c>
      <c r="BH939" s="149" t="e">
        <f t="shared" ref="BH939:BH1002" si="542">(J939*L939)*(AD939/J939)</f>
        <v>#DIV/0!</v>
      </c>
      <c r="BI939" s="149" t="e">
        <f t="shared" ref="BI939:BI1002" si="543">(J939*N939)*(AD939/J939)</f>
        <v>#DIV/0!</v>
      </c>
      <c r="BJ939" s="149" t="e">
        <f t="shared" ref="BJ939:BJ1002" si="544">(J939*P939)*(AD939/J939)</f>
        <v>#DIV/0!</v>
      </c>
      <c r="BK939" s="149" t="e">
        <f t="shared" ref="BK939:BK1002" si="545">(J939*R939)*(AD939/J939)</f>
        <v>#DIV/0!</v>
      </c>
      <c r="BL939" s="149" t="e">
        <f t="shared" ref="BL939:BL1002" si="546">(J939*T939)*(AD939/J939)</f>
        <v>#DIV/0!</v>
      </c>
      <c r="BM939" s="148">
        <f t="shared" ref="BM939:BM1002" si="547">IF(F939="No",AD939,0)</f>
        <v>0</v>
      </c>
      <c r="BN939" s="149" t="e">
        <f t="shared" ref="BN939:BN1002" si="548">(J939*L939)*(AE939/J939)</f>
        <v>#DIV/0!</v>
      </c>
      <c r="BO939" s="149" t="e">
        <f t="shared" ref="BO939:BO1002" si="549">(J939*N939)*(AE939/J939)</f>
        <v>#DIV/0!</v>
      </c>
      <c r="BP939" s="149" t="e">
        <f t="shared" ref="BP939:BP1002" si="550">(J939*P939)*(AE939/J939)</f>
        <v>#DIV/0!</v>
      </c>
      <c r="BQ939" s="149" t="e">
        <f t="shared" ref="BQ939:BQ1002" si="551">(J939*R939)*(AE939/J939)</f>
        <v>#DIV/0!</v>
      </c>
      <c r="BR939" s="149" t="e">
        <f t="shared" ref="BR939:BR1002" si="552">(J939*T939)*(AE939/J939)</f>
        <v>#DIV/0!</v>
      </c>
      <c r="BS939" s="148">
        <f t="shared" ref="BS939:BS1002" si="553">IF(F939="No",AE939,0)</f>
        <v>0</v>
      </c>
      <c r="BT939" s="150"/>
      <c r="BU939" s="150" t="e">
        <f>VLOOKUP(I939,Lists!$D$2:$D$19,1,FALSE)</f>
        <v>#N/A</v>
      </c>
      <c r="BV939" s="150" t="e">
        <f>VLOOKUP($I939,Blends!$B$2:$B$115,1,FALSE)</f>
        <v>#N/A</v>
      </c>
      <c r="BW939" s="150"/>
      <c r="BX939" s="151">
        <f>ROUND(IF($I939="Other HFC Blend",(AA939*$L939*SUMIF(Lists!$E$2:$E$133,'Quarterly Information'!$K939,Exchange_Value)+AA939*$N939*SUMIF(Lists!$E$2:$E$133,'Quarterly Information'!$M939,Exchange_Value)+AA939*$P939*SUMIF(Lists!$E$2:$E$133,'Quarterly Information'!$O939,Exchange_Value)+AA939*$R939*SUMIF(Lists!$E$2:$E$133,'Quarterly Information'!$Q939,Exchange_Value)+AA939*$T939*SUMIF(Lists!$E$2:$E$133,'Quarterly Information'!$S939,Exchange_Value))/1000,AA939*SUMIF(Lists!$E$2:$E$133,$I939,Exchange_Value)/1000),1)</f>
        <v>0</v>
      </c>
      <c r="BY939" s="151">
        <f>ROUND(IF($I939="Other HFC Blend",(AB939*$L939*SUMIF(Lists!$E$2:$E$133,'Quarterly Information'!$K939,Exchange_Value)+AB939*$N939*SUMIF(Lists!$E$2:$E$133,'Quarterly Information'!$M939,Exchange_Value)+AB939*$P939*SUMIF(Lists!$E$2:$E$133,'Quarterly Information'!$O939,Exchange_Value)+AB939*$R939*SUMIF(Lists!$E$2:$E$133,'Quarterly Information'!$Q939,Exchange_Value)+AB939*$T939*SUMIF(Lists!$E$2:$E$133,'Quarterly Information'!$S939,Exchange_Value))/1000,AB939*SUMIF(Lists!$E$2:$E$133,$I939,Exchange_Value)/1000),1)</f>
        <v>0</v>
      </c>
      <c r="BZ939" s="151">
        <f>ROUND(IF($I939="Other HFC Blend",(AC939*$L939*SUMIF(Lists!$E$2:$E$133,'Quarterly Information'!$K939,Exchange_Value)+AC939*$N939*SUMIF(Lists!$E$2:$E$133,'Quarterly Information'!$M939,Exchange_Value)+AC939*$P939*SUMIF(Lists!$E$2:$E$133,'Quarterly Information'!$O939,Exchange_Value)+AC939*$R939*SUMIF(Lists!$E$2:$E$133,'Quarterly Information'!$Q939,Exchange_Value)+AC939*$T939*SUMIF(Lists!$E$2:$E$133,'Quarterly Information'!$S939,Exchange_Value))/1000,AC939*SUMIF(Lists!$E$2:$E$133,$I939,Exchange_Value)/1000),1)</f>
        <v>0</v>
      </c>
      <c r="CA939" s="151">
        <f>ROUND(IF($I939="Other HFC Blend",(AD939*$L939*SUMIF(Lists!$E$2:$E$133,'Quarterly Information'!$K939,Exchange_Value)+AD939*$N939*SUMIF(Lists!$E$2:$E$133,'Quarterly Information'!$M939,Exchange_Value)+AD939*$P939*SUMIF(Lists!$E$2:$E$133,'Quarterly Information'!$O939,Exchange_Value)+AD939*$R939*SUMIF(Lists!$E$2:$E$133,'Quarterly Information'!$Q939,Exchange_Value)+AD939*$T939*SUMIF(Lists!$E$2:$E$133,'Quarterly Information'!$S939,Exchange_Value))/1000,AD939*SUMIF(Lists!$E$2:$E$133,$I939,Exchange_Value)/1000),1)</f>
        <v>0</v>
      </c>
      <c r="CB939" s="151">
        <f>ROUND(IF($I939="Other HFC Blend",(AE939*$L939*SUMIF(Lists!$E$2:$E$133,'Quarterly Information'!$K939,Exchange_Value)+AE939*$N939*SUMIF(Lists!$E$2:$E$133,'Quarterly Information'!$M939,Exchange_Value)+AE939*$P939*SUMIF(Lists!$E$2:$E$133,'Quarterly Information'!$O939,Exchange_Value)+AE939*$R939*SUMIF(Lists!$E$2:$E$133,'Quarterly Information'!$Q939,Exchange_Value)+AE939*$T939*SUMIF(Lists!$E$2:$E$133,'Quarterly Information'!$S939,Exchange_Value))/1000,AE939*SUMIF(Lists!$E$2:$E$133,$I939,Exchange_Value)/1000),1)</f>
        <v>0</v>
      </c>
      <c r="CC939" s="151">
        <f>ROUND(IF($I939="Other HFC Blend",(AF939*$L939*SUMIF(Lists!$E$2:$E$133,'Quarterly Information'!$K939,Exchange_Value)+AF939*$N939*SUMIF(Lists!$E$2:$E$133,'Quarterly Information'!$M939,Exchange_Value)+AF939*$P939*SUMIF(Lists!$E$2:$E$133,'Quarterly Information'!$O939,Exchange_Value)+AF939*$R939*SUMIF(Lists!$E$2:$E$133,'Quarterly Information'!$Q939,Exchange_Value)+AF939*$T939*SUMIF(Lists!$E$2:$E$133,'Quarterly Information'!$S939,Exchange_Value))/1000,AF939*SUMIF(Lists!$E$2:$E$133,$I939,Exchange_Value)/1000),1)</f>
        <v>0</v>
      </c>
    </row>
    <row r="940" spans="1:81" ht="14.1">
      <c r="A940" s="18">
        <v>898</v>
      </c>
      <c r="B940" s="46" t="str">
        <f t="shared" ref="B940:B1003" si="554">IF(C940&gt;0,A940,"")</f>
        <v/>
      </c>
      <c r="C940" s="72"/>
      <c r="D940" s="47"/>
      <c r="E940" s="81"/>
      <c r="F940" s="48"/>
      <c r="G940" s="49"/>
      <c r="H940" s="50"/>
      <c r="I940" s="48"/>
      <c r="J940" s="104"/>
      <c r="K940" s="109"/>
      <c r="L940" s="51"/>
      <c r="M940" s="48"/>
      <c r="N940" s="51"/>
      <c r="O940" s="48"/>
      <c r="P940" s="51"/>
      <c r="Q940" s="69"/>
      <c r="R940" s="51"/>
      <c r="S940" s="69"/>
      <c r="T940" s="110"/>
      <c r="U940" s="107"/>
      <c r="V940" s="48"/>
      <c r="W940" s="52"/>
      <c r="X940" s="48"/>
      <c r="Y940" s="116"/>
      <c r="Z940" s="133"/>
      <c r="AA940" s="131"/>
      <c r="AB940" s="76"/>
      <c r="AC940" s="76"/>
      <c r="AD940" s="76"/>
      <c r="AE940" s="76"/>
      <c r="AF940" s="76"/>
      <c r="AG940" s="145"/>
      <c r="AH940"/>
      <c r="AI940" s="148">
        <f t="shared" si="518"/>
        <v>0</v>
      </c>
      <c r="AJ940" s="148">
        <f t="shared" si="519"/>
        <v>0</v>
      </c>
      <c r="AK940" s="148">
        <f t="shared" si="520"/>
        <v>0</v>
      </c>
      <c r="AL940" s="148">
        <f t="shared" si="521"/>
        <v>0</v>
      </c>
      <c r="AM940" s="148">
        <f t="shared" si="522"/>
        <v>0</v>
      </c>
      <c r="AN940" s="148">
        <f t="shared" si="523"/>
        <v>0</v>
      </c>
      <c r="AO940" s="150"/>
      <c r="AP940" s="149" t="e">
        <f t="shared" si="524"/>
        <v>#DIV/0!</v>
      </c>
      <c r="AQ940" s="149" t="e">
        <f t="shared" si="525"/>
        <v>#DIV/0!</v>
      </c>
      <c r="AR940" s="149" t="e">
        <f t="shared" si="526"/>
        <v>#DIV/0!</v>
      </c>
      <c r="AS940" s="149" t="e">
        <f t="shared" si="527"/>
        <v>#DIV/0!</v>
      </c>
      <c r="AT940" s="149" t="e">
        <f t="shared" si="528"/>
        <v>#DIV/0!</v>
      </c>
      <c r="AU940" s="148">
        <f t="shared" si="529"/>
        <v>0</v>
      </c>
      <c r="AV940" s="149" t="e">
        <f t="shared" si="530"/>
        <v>#DIV/0!</v>
      </c>
      <c r="AW940" s="149" t="e">
        <f t="shared" si="531"/>
        <v>#DIV/0!</v>
      </c>
      <c r="AX940" s="149" t="e">
        <f t="shared" si="532"/>
        <v>#DIV/0!</v>
      </c>
      <c r="AY940" s="149" t="e">
        <f t="shared" si="533"/>
        <v>#DIV/0!</v>
      </c>
      <c r="AZ940" s="149" t="e">
        <f t="shared" si="534"/>
        <v>#DIV/0!</v>
      </c>
      <c r="BA940" s="148">
        <f t="shared" si="535"/>
        <v>0</v>
      </c>
      <c r="BB940" s="149" t="e">
        <f t="shared" si="536"/>
        <v>#DIV/0!</v>
      </c>
      <c r="BC940" s="149" t="e">
        <f t="shared" si="537"/>
        <v>#DIV/0!</v>
      </c>
      <c r="BD940" s="149" t="e">
        <f t="shared" si="538"/>
        <v>#DIV/0!</v>
      </c>
      <c r="BE940" s="149" t="e">
        <f t="shared" si="539"/>
        <v>#DIV/0!</v>
      </c>
      <c r="BF940" s="149" t="e">
        <f t="shared" si="540"/>
        <v>#DIV/0!</v>
      </c>
      <c r="BG940" s="148">
        <f t="shared" si="541"/>
        <v>0</v>
      </c>
      <c r="BH940" s="149" t="e">
        <f t="shared" si="542"/>
        <v>#DIV/0!</v>
      </c>
      <c r="BI940" s="149" t="e">
        <f t="shared" si="543"/>
        <v>#DIV/0!</v>
      </c>
      <c r="BJ940" s="149" t="e">
        <f t="shared" si="544"/>
        <v>#DIV/0!</v>
      </c>
      <c r="BK940" s="149" t="e">
        <f t="shared" si="545"/>
        <v>#DIV/0!</v>
      </c>
      <c r="BL940" s="149" t="e">
        <f t="shared" si="546"/>
        <v>#DIV/0!</v>
      </c>
      <c r="BM940" s="148">
        <f t="shared" si="547"/>
        <v>0</v>
      </c>
      <c r="BN940" s="149" t="e">
        <f t="shared" si="548"/>
        <v>#DIV/0!</v>
      </c>
      <c r="BO940" s="149" t="e">
        <f t="shared" si="549"/>
        <v>#DIV/0!</v>
      </c>
      <c r="BP940" s="149" t="e">
        <f t="shared" si="550"/>
        <v>#DIV/0!</v>
      </c>
      <c r="BQ940" s="149" t="e">
        <f t="shared" si="551"/>
        <v>#DIV/0!</v>
      </c>
      <c r="BR940" s="149" t="e">
        <f t="shared" si="552"/>
        <v>#DIV/0!</v>
      </c>
      <c r="BS940" s="148">
        <f t="shared" si="553"/>
        <v>0</v>
      </c>
      <c r="BT940" s="150"/>
      <c r="BU940" s="150" t="e">
        <f>VLOOKUP(I940,Lists!$D$2:$D$19,1,FALSE)</f>
        <v>#N/A</v>
      </c>
      <c r="BV940" s="150" t="e">
        <f>VLOOKUP($I940,Blends!$B$2:$B$115,1,FALSE)</f>
        <v>#N/A</v>
      </c>
      <c r="BW940" s="150"/>
      <c r="BX940" s="151">
        <f>ROUND(IF($I940="Other HFC Blend",(AA940*$L940*SUMIF(Lists!$E$2:$E$133,'Quarterly Information'!$K940,Exchange_Value)+AA940*$N940*SUMIF(Lists!$E$2:$E$133,'Quarterly Information'!$M940,Exchange_Value)+AA940*$P940*SUMIF(Lists!$E$2:$E$133,'Quarterly Information'!$O940,Exchange_Value)+AA940*$R940*SUMIF(Lists!$E$2:$E$133,'Quarterly Information'!$Q940,Exchange_Value)+AA940*$T940*SUMIF(Lists!$E$2:$E$133,'Quarterly Information'!$S940,Exchange_Value))/1000,AA940*SUMIF(Lists!$E$2:$E$133,$I940,Exchange_Value)/1000),1)</f>
        <v>0</v>
      </c>
      <c r="BY940" s="151">
        <f>ROUND(IF($I940="Other HFC Blend",(AB940*$L940*SUMIF(Lists!$E$2:$E$133,'Quarterly Information'!$K940,Exchange_Value)+AB940*$N940*SUMIF(Lists!$E$2:$E$133,'Quarterly Information'!$M940,Exchange_Value)+AB940*$P940*SUMIF(Lists!$E$2:$E$133,'Quarterly Information'!$O940,Exchange_Value)+AB940*$R940*SUMIF(Lists!$E$2:$E$133,'Quarterly Information'!$Q940,Exchange_Value)+AB940*$T940*SUMIF(Lists!$E$2:$E$133,'Quarterly Information'!$S940,Exchange_Value))/1000,AB940*SUMIF(Lists!$E$2:$E$133,$I940,Exchange_Value)/1000),1)</f>
        <v>0</v>
      </c>
      <c r="BZ940" s="151">
        <f>ROUND(IF($I940="Other HFC Blend",(AC940*$L940*SUMIF(Lists!$E$2:$E$133,'Quarterly Information'!$K940,Exchange_Value)+AC940*$N940*SUMIF(Lists!$E$2:$E$133,'Quarterly Information'!$M940,Exchange_Value)+AC940*$P940*SUMIF(Lists!$E$2:$E$133,'Quarterly Information'!$O940,Exchange_Value)+AC940*$R940*SUMIF(Lists!$E$2:$E$133,'Quarterly Information'!$Q940,Exchange_Value)+AC940*$T940*SUMIF(Lists!$E$2:$E$133,'Quarterly Information'!$S940,Exchange_Value))/1000,AC940*SUMIF(Lists!$E$2:$E$133,$I940,Exchange_Value)/1000),1)</f>
        <v>0</v>
      </c>
      <c r="CA940" s="151">
        <f>ROUND(IF($I940="Other HFC Blend",(AD940*$L940*SUMIF(Lists!$E$2:$E$133,'Quarterly Information'!$K940,Exchange_Value)+AD940*$N940*SUMIF(Lists!$E$2:$E$133,'Quarterly Information'!$M940,Exchange_Value)+AD940*$P940*SUMIF(Lists!$E$2:$E$133,'Quarterly Information'!$O940,Exchange_Value)+AD940*$R940*SUMIF(Lists!$E$2:$E$133,'Quarterly Information'!$Q940,Exchange_Value)+AD940*$T940*SUMIF(Lists!$E$2:$E$133,'Quarterly Information'!$S940,Exchange_Value))/1000,AD940*SUMIF(Lists!$E$2:$E$133,$I940,Exchange_Value)/1000),1)</f>
        <v>0</v>
      </c>
      <c r="CB940" s="151">
        <f>ROUND(IF($I940="Other HFC Blend",(AE940*$L940*SUMIF(Lists!$E$2:$E$133,'Quarterly Information'!$K940,Exchange_Value)+AE940*$N940*SUMIF(Lists!$E$2:$E$133,'Quarterly Information'!$M940,Exchange_Value)+AE940*$P940*SUMIF(Lists!$E$2:$E$133,'Quarterly Information'!$O940,Exchange_Value)+AE940*$R940*SUMIF(Lists!$E$2:$E$133,'Quarterly Information'!$Q940,Exchange_Value)+AE940*$T940*SUMIF(Lists!$E$2:$E$133,'Quarterly Information'!$S940,Exchange_Value))/1000,AE940*SUMIF(Lists!$E$2:$E$133,$I940,Exchange_Value)/1000),1)</f>
        <v>0</v>
      </c>
      <c r="CC940" s="151">
        <f>ROUND(IF($I940="Other HFC Blend",(AF940*$L940*SUMIF(Lists!$E$2:$E$133,'Quarterly Information'!$K940,Exchange_Value)+AF940*$N940*SUMIF(Lists!$E$2:$E$133,'Quarterly Information'!$M940,Exchange_Value)+AF940*$P940*SUMIF(Lists!$E$2:$E$133,'Quarterly Information'!$O940,Exchange_Value)+AF940*$R940*SUMIF(Lists!$E$2:$E$133,'Quarterly Information'!$Q940,Exchange_Value)+AF940*$T940*SUMIF(Lists!$E$2:$E$133,'Quarterly Information'!$S940,Exchange_Value))/1000,AF940*SUMIF(Lists!$E$2:$E$133,$I940,Exchange_Value)/1000),1)</f>
        <v>0</v>
      </c>
    </row>
    <row r="941" spans="1:81" ht="14.1">
      <c r="A941" s="18">
        <v>899</v>
      </c>
      <c r="B941" s="46" t="str">
        <f t="shared" si="554"/>
        <v/>
      </c>
      <c r="C941" s="72"/>
      <c r="D941" s="47"/>
      <c r="E941" s="81"/>
      <c r="F941" s="48"/>
      <c r="G941" s="49"/>
      <c r="H941" s="50"/>
      <c r="I941" s="48"/>
      <c r="J941" s="104"/>
      <c r="K941" s="109"/>
      <c r="L941" s="51"/>
      <c r="M941" s="48"/>
      <c r="N941" s="51"/>
      <c r="O941" s="48"/>
      <c r="P941" s="51"/>
      <c r="Q941" s="69"/>
      <c r="R941" s="51"/>
      <c r="S941" s="69"/>
      <c r="T941" s="110"/>
      <c r="U941" s="107"/>
      <c r="V941" s="48"/>
      <c r="W941" s="52"/>
      <c r="X941" s="48"/>
      <c r="Y941" s="116"/>
      <c r="Z941" s="133"/>
      <c r="AA941" s="131"/>
      <c r="AB941" s="76"/>
      <c r="AC941" s="76"/>
      <c r="AD941" s="76"/>
      <c r="AE941" s="76"/>
      <c r="AF941" s="76"/>
      <c r="AG941" s="145"/>
      <c r="AH941"/>
      <c r="AI941" s="148">
        <f t="shared" si="518"/>
        <v>0</v>
      </c>
      <c r="AJ941" s="148">
        <f t="shared" si="519"/>
        <v>0</v>
      </c>
      <c r="AK941" s="148">
        <f t="shared" si="520"/>
        <v>0</v>
      </c>
      <c r="AL941" s="148">
        <f t="shared" si="521"/>
        <v>0</v>
      </c>
      <c r="AM941" s="148">
        <f t="shared" si="522"/>
        <v>0</v>
      </c>
      <c r="AN941" s="148">
        <f t="shared" si="523"/>
        <v>0</v>
      </c>
      <c r="AO941" s="150"/>
      <c r="AP941" s="149" t="e">
        <f t="shared" si="524"/>
        <v>#DIV/0!</v>
      </c>
      <c r="AQ941" s="149" t="e">
        <f t="shared" si="525"/>
        <v>#DIV/0!</v>
      </c>
      <c r="AR941" s="149" t="e">
        <f t="shared" si="526"/>
        <v>#DIV/0!</v>
      </c>
      <c r="AS941" s="149" t="e">
        <f t="shared" si="527"/>
        <v>#DIV/0!</v>
      </c>
      <c r="AT941" s="149" t="e">
        <f t="shared" si="528"/>
        <v>#DIV/0!</v>
      </c>
      <c r="AU941" s="148">
        <f t="shared" si="529"/>
        <v>0</v>
      </c>
      <c r="AV941" s="149" t="e">
        <f t="shared" si="530"/>
        <v>#DIV/0!</v>
      </c>
      <c r="AW941" s="149" t="e">
        <f t="shared" si="531"/>
        <v>#DIV/0!</v>
      </c>
      <c r="AX941" s="149" t="e">
        <f t="shared" si="532"/>
        <v>#DIV/0!</v>
      </c>
      <c r="AY941" s="149" t="e">
        <f t="shared" si="533"/>
        <v>#DIV/0!</v>
      </c>
      <c r="AZ941" s="149" t="e">
        <f t="shared" si="534"/>
        <v>#DIV/0!</v>
      </c>
      <c r="BA941" s="148">
        <f t="shared" si="535"/>
        <v>0</v>
      </c>
      <c r="BB941" s="149" t="e">
        <f t="shared" si="536"/>
        <v>#DIV/0!</v>
      </c>
      <c r="BC941" s="149" t="e">
        <f t="shared" si="537"/>
        <v>#DIV/0!</v>
      </c>
      <c r="BD941" s="149" t="e">
        <f t="shared" si="538"/>
        <v>#DIV/0!</v>
      </c>
      <c r="BE941" s="149" t="e">
        <f t="shared" si="539"/>
        <v>#DIV/0!</v>
      </c>
      <c r="BF941" s="149" t="e">
        <f t="shared" si="540"/>
        <v>#DIV/0!</v>
      </c>
      <c r="BG941" s="148">
        <f t="shared" si="541"/>
        <v>0</v>
      </c>
      <c r="BH941" s="149" t="e">
        <f t="shared" si="542"/>
        <v>#DIV/0!</v>
      </c>
      <c r="BI941" s="149" t="e">
        <f t="shared" si="543"/>
        <v>#DIV/0!</v>
      </c>
      <c r="BJ941" s="149" t="e">
        <f t="shared" si="544"/>
        <v>#DIV/0!</v>
      </c>
      <c r="BK941" s="149" t="e">
        <f t="shared" si="545"/>
        <v>#DIV/0!</v>
      </c>
      <c r="BL941" s="149" t="e">
        <f t="shared" si="546"/>
        <v>#DIV/0!</v>
      </c>
      <c r="BM941" s="148">
        <f t="shared" si="547"/>
        <v>0</v>
      </c>
      <c r="BN941" s="149" t="e">
        <f t="shared" si="548"/>
        <v>#DIV/0!</v>
      </c>
      <c r="BO941" s="149" t="e">
        <f t="shared" si="549"/>
        <v>#DIV/0!</v>
      </c>
      <c r="BP941" s="149" t="e">
        <f t="shared" si="550"/>
        <v>#DIV/0!</v>
      </c>
      <c r="BQ941" s="149" t="e">
        <f t="shared" si="551"/>
        <v>#DIV/0!</v>
      </c>
      <c r="BR941" s="149" t="e">
        <f t="shared" si="552"/>
        <v>#DIV/0!</v>
      </c>
      <c r="BS941" s="148">
        <f t="shared" si="553"/>
        <v>0</v>
      </c>
      <c r="BT941" s="150"/>
      <c r="BU941" s="150" t="e">
        <f>VLOOKUP(I941,Lists!$D$2:$D$19,1,FALSE)</f>
        <v>#N/A</v>
      </c>
      <c r="BV941" s="150" t="e">
        <f>VLOOKUP($I941,Blends!$B$2:$B$115,1,FALSE)</f>
        <v>#N/A</v>
      </c>
      <c r="BW941" s="150"/>
      <c r="BX941" s="151">
        <f>ROUND(IF($I941="Other HFC Blend",(AA941*$L941*SUMIF(Lists!$E$2:$E$133,'Quarterly Information'!$K941,Exchange_Value)+AA941*$N941*SUMIF(Lists!$E$2:$E$133,'Quarterly Information'!$M941,Exchange_Value)+AA941*$P941*SUMIF(Lists!$E$2:$E$133,'Quarterly Information'!$O941,Exchange_Value)+AA941*$R941*SUMIF(Lists!$E$2:$E$133,'Quarterly Information'!$Q941,Exchange_Value)+AA941*$T941*SUMIF(Lists!$E$2:$E$133,'Quarterly Information'!$S941,Exchange_Value))/1000,AA941*SUMIF(Lists!$E$2:$E$133,$I941,Exchange_Value)/1000),1)</f>
        <v>0</v>
      </c>
      <c r="BY941" s="151">
        <f>ROUND(IF($I941="Other HFC Blend",(AB941*$L941*SUMIF(Lists!$E$2:$E$133,'Quarterly Information'!$K941,Exchange_Value)+AB941*$N941*SUMIF(Lists!$E$2:$E$133,'Quarterly Information'!$M941,Exchange_Value)+AB941*$P941*SUMIF(Lists!$E$2:$E$133,'Quarterly Information'!$O941,Exchange_Value)+AB941*$R941*SUMIF(Lists!$E$2:$E$133,'Quarterly Information'!$Q941,Exchange_Value)+AB941*$T941*SUMIF(Lists!$E$2:$E$133,'Quarterly Information'!$S941,Exchange_Value))/1000,AB941*SUMIF(Lists!$E$2:$E$133,$I941,Exchange_Value)/1000),1)</f>
        <v>0</v>
      </c>
      <c r="BZ941" s="151">
        <f>ROUND(IF($I941="Other HFC Blend",(AC941*$L941*SUMIF(Lists!$E$2:$E$133,'Quarterly Information'!$K941,Exchange_Value)+AC941*$N941*SUMIF(Lists!$E$2:$E$133,'Quarterly Information'!$M941,Exchange_Value)+AC941*$P941*SUMIF(Lists!$E$2:$E$133,'Quarterly Information'!$O941,Exchange_Value)+AC941*$R941*SUMIF(Lists!$E$2:$E$133,'Quarterly Information'!$Q941,Exchange_Value)+AC941*$T941*SUMIF(Lists!$E$2:$E$133,'Quarterly Information'!$S941,Exchange_Value))/1000,AC941*SUMIF(Lists!$E$2:$E$133,$I941,Exchange_Value)/1000),1)</f>
        <v>0</v>
      </c>
      <c r="CA941" s="151">
        <f>ROUND(IF($I941="Other HFC Blend",(AD941*$L941*SUMIF(Lists!$E$2:$E$133,'Quarterly Information'!$K941,Exchange_Value)+AD941*$N941*SUMIF(Lists!$E$2:$E$133,'Quarterly Information'!$M941,Exchange_Value)+AD941*$P941*SUMIF(Lists!$E$2:$E$133,'Quarterly Information'!$O941,Exchange_Value)+AD941*$R941*SUMIF(Lists!$E$2:$E$133,'Quarterly Information'!$Q941,Exchange_Value)+AD941*$T941*SUMIF(Lists!$E$2:$E$133,'Quarterly Information'!$S941,Exchange_Value))/1000,AD941*SUMIF(Lists!$E$2:$E$133,$I941,Exchange_Value)/1000),1)</f>
        <v>0</v>
      </c>
      <c r="CB941" s="151">
        <f>ROUND(IF($I941="Other HFC Blend",(AE941*$L941*SUMIF(Lists!$E$2:$E$133,'Quarterly Information'!$K941,Exchange_Value)+AE941*$N941*SUMIF(Lists!$E$2:$E$133,'Quarterly Information'!$M941,Exchange_Value)+AE941*$P941*SUMIF(Lists!$E$2:$E$133,'Quarterly Information'!$O941,Exchange_Value)+AE941*$R941*SUMIF(Lists!$E$2:$E$133,'Quarterly Information'!$Q941,Exchange_Value)+AE941*$T941*SUMIF(Lists!$E$2:$E$133,'Quarterly Information'!$S941,Exchange_Value))/1000,AE941*SUMIF(Lists!$E$2:$E$133,$I941,Exchange_Value)/1000),1)</f>
        <v>0</v>
      </c>
      <c r="CC941" s="151">
        <f>ROUND(IF($I941="Other HFC Blend",(AF941*$L941*SUMIF(Lists!$E$2:$E$133,'Quarterly Information'!$K941,Exchange_Value)+AF941*$N941*SUMIF(Lists!$E$2:$E$133,'Quarterly Information'!$M941,Exchange_Value)+AF941*$P941*SUMIF(Lists!$E$2:$E$133,'Quarterly Information'!$O941,Exchange_Value)+AF941*$R941*SUMIF(Lists!$E$2:$E$133,'Quarterly Information'!$Q941,Exchange_Value)+AF941*$T941*SUMIF(Lists!$E$2:$E$133,'Quarterly Information'!$S941,Exchange_Value))/1000,AF941*SUMIF(Lists!$E$2:$E$133,$I941,Exchange_Value)/1000),1)</f>
        <v>0</v>
      </c>
    </row>
    <row r="942" spans="1:81" ht="14.1">
      <c r="A942" s="18">
        <v>900</v>
      </c>
      <c r="B942" s="46" t="str">
        <f t="shared" si="554"/>
        <v/>
      </c>
      <c r="C942" s="72"/>
      <c r="D942" s="47"/>
      <c r="E942" s="81"/>
      <c r="F942" s="48"/>
      <c r="G942" s="49"/>
      <c r="H942" s="50"/>
      <c r="I942" s="48"/>
      <c r="J942" s="104"/>
      <c r="K942" s="109"/>
      <c r="L942" s="51"/>
      <c r="M942" s="48"/>
      <c r="N942" s="51"/>
      <c r="O942" s="48"/>
      <c r="P942" s="51"/>
      <c r="Q942" s="69"/>
      <c r="R942" s="51"/>
      <c r="S942" s="69"/>
      <c r="T942" s="110"/>
      <c r="U942" s="107"/>
      <c r="V942" s="48"/>
      <c r="W942" s="52"/>
      <c r="X942" s="48"/>
      <c r="Y942" s="116"/>
      <c r="Z942" s="133"/>
      <c r="AA942" s="131"/>
      <c r="AB942" s="76"/>
      <c r="AC942" s="76"/>
      <c r="AD942" s="76"/>
      <c r="AE942" s="76"/>
      <c r="AF942" s="76"/>
      <c r="AG942" s="145"/>
      <c r="AH942"/>
      <c r="AI942" s="148">
        <f t="shared" si="518"/>
        <v>0</v>
      </c>
      <c r="AJ942" s="148">
        <f t="shared" si="519"/>
        <v>0</v>
      </c>
      <c r="AK942" s="148">
        <f t="shared" si="520"/>
        <v>0</v>
      </c>
      <c r="AL942" s="148">
        <f t="shared" si="521"/>
        <v>0</v>
      </c>
      <c r="AM942" s="148">
        <f t="shared" si="522"/>
        <v>0</v>
      </c>
      <c r="AN942" s="148">
        <f t="shared" si="523"/>
        <v>0</v>
      </c>
      <c r="AO942" s="150"/>
      <c r="AP942" s="149" t="e">
        <f t="shared" si="524"/>
        <v>#DIV/0!</v>
      </c>
      <c r="AQ942" s="149" t="e">
        <f t="shared" si="525"/>
        <v>#DIV/0!</v>
      </c>
      <c r="AR942" s="149" t="e">
        <f t="shared" si="526"/>
        <v>#DIV/0!</v>
      </c>
      <c r="AS942" s="149" t="e">
        <f t="shared" si="527"/>
        <v>#DIV/0!</v>
      </c>
      <c r="AT942" s="149" t="e">
        <f t="shared" si="528"/>
        <v>#DIV/0!</v>
      </c>
      <c r="AU942" s="148">
        <f t="shared" si="529"/>
        <v>0</v>
      </c>
      <c r="AV942" s="149" t="e">
        <f t="shared" si="530"/>
        <v>#DIV/0!</v>
      </c>
      <c r="AW942" s="149" t="e">
        <f t="shared" si="531"/>
        <v>#DIV/0!</v>
      </c>
      <c r="AX942" s="149" t="e">
        <f t="shared" si="532"/>
        <v>#DIV/0!</v>
      </c>
      <c r="AY942" s="149" t="e">
        <f t="shared" si="533"/>
        <v>#DIV/0!</v>
      </c>
      <c r="AZ942" s="149" t="e">
        <f t="shared" si="534"/>
        <v>#DIV/0!</v>
      </c>
      <c r="BA942" s="148">
        <f t="shared" si="535"/>
        <v>0</v>
      </c>
      <c r="BB942" s="149" t="e">
        <f t="shared" si="536"/>
        <v>#DIV/0!</v>
      </c>
      <c r="BC942" s="149" t="e">
        <f t="shared" si="537"/>
        <v>#DIV/0!</v>
      </c>
      <c r="BD942" s="149" t="e">
        <f t="shared" si="538"/>
        <v>#DIV/0!</v>
      </c>
      <c r="BE942" s="149" t="e">
        <f t="shared" si="539"/>
        <v>#DIV/0!</v>
      </c>
      <c r="BF942" s="149" t="e">
        <f t="shared" si="540"/>
        <v>#DIV/0!</v>
      </c>
      <c r="BG942" s="148">
        <f t="shared" si="541"/>
        <v>0</v>
      </c>
      <c r="BH942" s="149" t="e">
        <f t="shared" si="542"/>
        <v>#DIV/0!</v>
      </c>
      <c r="BI942" s="149" t="e">
        <f t="shared" si="543"/>
        <v>#DIV/0!</v>
      </c>
      <c r="BJ942" s="149" t="e">
        <f t="shared" si="544"/>
        <v>#DIV/0!</v>
      </c>
      <c r="BK942" s="149" t="e">
        <f t="shared" si="545"/>
        <v>#DIV/0!</v>
      </c>
      <c r="BL942" s="149" t="e">
        <f t="shared" si="546"/>
        <v>#DIV/0!</v>
      </c>
      <c r="BM942" s="148">
        <f t="shared" si="547"/>
        <v>0</v>
      </c>
      <c r="BN942" s="149" t="e">
        <f t="shared" si="548"/>
        <v>#DIV/0!</v>
      </c>
      <c r="BO942" s="149" t="e">
        <f t="shared" si="549"/>
        <v>#DIV/0!</v>
      </c>
      <c r="BP942" s="149" t="e">
        <f t="shared" si="550"/>
        <v>#DIV/0!</v>
      </c>
      <c r="BQ942" s="149" t="e">
        <f t="shared" si="551"/>
        <v>#DIV/0!</v>
      </c>
      <c r="BR942" s="149" t="e">
        <f t="shared" si="552"/>
        <v>#DIV/0!</v>
      </c>
      <c r="BS942" s="148">
        <f t="shared" si="553"/>
        <v>0</v>
      </c>
      <c r="BT942" s="150"/>
      <c r="BU942" s="150" t="e">
        <f>VLOOKUP(I942,Lists!$D$2:$D$19,1,FALSE)</f>
        <v>#N/A</v>
      </c>
      <c r="BV942" s="150" t="e">
        <f>VLOOKUP($I942,Blends!$B$2:$B$115,1,FALSE)</f>
        <v>#N/A</v>
      </c>
      <c r="BW942" s="150"/>
      <c r="BX942" s="151">
        <f>ROUND(IF($I942="Other HFC Blend",(AA942*$L942*SUMIF(Lists!$E$2:$E$133,'Quarterly Information'!$K942,Exchange_Value)+AA942*$N942*SUMIF(Lists!$E$2:$E$133,'Quarterly Information'!$M942,Exchange_Value)+AA942*$P942*SUMIF(Lists!$E$2:$E$133,'Quarterly Information'!$O942,Exchange_Value)+AA942*$R942*SUMIF(Lists!$E$2:$E$133,'Quarterly Information'!$Q942,Exchange_Value)+AA942*$T942*SUMIF(Lists!$E$2:$E$133,'Quarterly Information'!$S942,Exchange_Value))/1000,AA942*SUMIF(Lists!$E$2:$E$133,$I942,Exchange_Value)/1000),1)</f>
        <v>0</v>
      </c>
      <c r="BY942" s="151">
        <f>ROUND(IF($I942="Other HFC Blend",(AB942*$L942*SUMIF(Lists!$E$2:$E$133,'Quarterly Information'!$K942,Exchange_Value)+AB942*$N942*SUMIF(Lists!$E$2:$E$133,'Quarterly Information'!$M942,Exchange_Value)+AB942*$P942*SUMIF(Lists!$E$2:$E$133,'Quarterly Information'!$O942,Exchange_Value)+AB942*$R942*SUMIF(Lists!$E$2:$E$133,'Quarterly Information'!$Q942,Exchange_Value)+AB942*$T942*SUMIF(Lists!$E$2:$E$133,'Quarterly Information'!$S942,Exchange_Value))/1000,AB942*SUMIF(Lists!$E$2:$E$133,$I942,Exchange_Value)/1000),1)</f>
        <v>0</v>
      </c>
      <c r="BZ942" s="151">
        <f>ROUND(IF($I942="Other HFC Blend",(AC942*$L942*SUMIF(Lists!$E$2:$E$133,'Quarterly Information'!$K942,Exchange_Value)+AC942*$N942*SUMIF(Lists!$E$2:$E$133,'Quarterly Information'!$M942,Exchange_Value)+AC942*$P942*SUMIF(Lists!$E$2:$E$133,'Quarterly Information'!$O942,Exchange_Value)+AC942*$R942*SUMIF(Lists!$E$2:$E$133,'Quarterly Information'!$Q942,Exchange_Value)+AC942*$T942*SUMIF(Lists!$E$2:$E$133,'Quarterly Information'!$S942,Exchange_Value))/1000,AC942*SUMIF(Lists!$E$2:$E$133,$I942,Exchange_Value)/1000),1)</f>
        <v>0</v>
      </c>
      <c r="CA942" s="151">
        <f>ROUND(IF($I942="Other HFC Blend",(AD942*$L942*SUMIF(Lists!$E$2:$E$133,'Quarterly Information'!$K942,Exchange_Value)+AD942*$N942*SUMIF(Lists!$E$2:$E$133,'Quarterly Information'!$M942,Exchange_Value)+AD942*$P942*SUMIF(Lists!$E$2:$E$133,'Quarterly Information'!$O942,Exchange_Value)+AD942*$R942*SUMIF(Lists!$E$2:$E$133,'Quarterly Information'!$Q942,Exchange_Value)+AD942*$T942*SUMIF(Lists!$E$2:$E$133,'Quarterly Information'!$S942,Exchange_Value))/1000,AD942*SUMIF(Lists!$E$2:$E$133,$I942,Exchange_Value)/1000),1)</f>
        <v>0</v>
      </c>
      <c r="CB942" s="151">
        <f>ROUND(IF($I942="Other HFC Blend",(AE942*$L942*SUMIF(Lists!$E$2:$E$133,'Quarterly Information'!$K942,Exchange_Value)+AE942*$N942*SUMIF(Lists!$E$2:$E$133,'Quarterly Information'!$M942,Exchange_Value)+AE942*$P942*SUMIF(Lists!$E$2:$E$133,'Quarterly Information'!$O942,Exchange_Value)+AE942*$R942*SUMIF(Lists!$E$2:$E$133,'Quarterly Information'!$Q942,Exchange_Value)+AE942*$T942*SUMIF(Lists!$E$2:$E$133,'Quarterly Information'!$S942,Exchange_Value))/1000,AE942*SUMIF(Lists!$E$2:$E$133,$I942,Exchange_Value)/1000),1)</f>
        <v>0</v>
      </c>
      <c r="CC942" s="151">
        <f>ROUND(IF($I942="Other HFC Blend",(AF942*$L942*SUMIF(Lists!$E$2:$E$133,'Quarterly Information'!$K942,Exchange_Value)+AF942*$N942*SUMIF(Lists!$E$2:$E$133,'Quarterly Information'!$M942,Exchange_Value)+AF942*$P942*SUMIF(Lists!$E$2:$E$133,'Quarterly Information'!$O942,Exchange_Value)+AF942*$R942*SUMIF(Lists!$E$2:$E$133,'Quarterly Information'!$Q942,Exchange_Value)+AF942*$T942*SUMIF(Lists!$E$2:$E$133,'Quarterly Information'!$S942,Exchange_Value))/1000,AF942*SUMIF(Lists!$E$2:$E$133,$I942,Exchange_Value)/1000),1)</f>
        <v>0</v>
      </c>
    </row>
    <row r="943" spans="1:81" ht="14.1">
      <c r="A943" s="18">
        <v>901</v>
      </c>
      <c r="B943" s="46" t="str">
        <f t="shared" si="554"/>
        <v/>
      </c>
      <c r="C943" s="72"/>
      <c r="D943" s="47"/>
      <c r="E943" s="81"/>
      <c r="F943" s="48"/>
      <c r="G943" s="49"/>
      <c r="H943" s="50"/>
      <c r="I943" s="48"/>
      <c r="J943" s="104"/>
      <c r="K943" s="109"/>
      <c r="L943" s="51"/>
      <c r="M943" s="48"/>
      <c r="N943" s="51"/>
      <c r="O943" s="48"/>
      <c r="P943" s="51"/>
      <c r="Q943" s="69"/>
      <c r="R943" s="51"/>
      <c r="S943" s="69"/>
      <c r="T943" s="110"/>
      <c r="U943" s="107"/>
      <c r="V943" s="48"/>
      <c r="W943" s="52"/>
      <c r="X943" s="48"/>
      <c r="Y943" s="116"/>
      <c r="Z943" s="133"/>
      <c r="AA943" s="131"/>
      <c r="AB943" s="76"/>
      <c r="AC943" s="76"/>
      <c r="AD943" s="76"/>
      <c r="AE943" s="76"/>
      <c r="AF943" s="76"/>
      <c r="AG943" s="145"/>
      <c r="AH943"/>
      <c r="AI943" s="148">
        <f t="shared" si="518"/>
        <v>0</v>
      </c>
      <c r="AJ943" s="148">
        <f t="shared" si="519"/>
        <v>0</v>
      </c>
      <c r="AK943" s="148">
        <f t="shared" si="520"/>
        <v>0</v>
      </c>
      <c r="AL943" s="148">
        <f t="shared" si="521"/>
        <v>0</v>
      </c>
      <c r="AM943" s="148">
        <f t="shared" si="522"/>
        <v>0</v>
      </c>
      <c r="AN943" s="148">
        <f t="shared" si="523"/>
        <v>0</v>
      </c>
      <c r="AO943" s="150"/>
      <c r="AP943" s="149" t="e">
        <f t="shared" si="524"/>
        <v>#DIV/0!</v>
      </c>
      <c r="AQ943" s="149" t="e">
        <f t="shared" si="525"/>
        <v>#DIV/0!</v>
      </c>
      <c r="AR943" s="149" t="e">
        <f t="shared" si="526"/>
        <v>#DIV/0!</v>
      </c>
      <c r="AS943" s="149" t="e">
        <f t="shared" si="527"/>
        <v>#DIV/0!</v>
      </c>
      <c r="AT943" s="149" t="e">
        <f t="shared" si="528"/>
        <v>#DIV/0!</v>
      </c>
      <c r="AU943" s="148">
        <f t="shared" si="529"/>
        <v>0</v>
      </c>
      <c r="AV943" s="149" t="e">
        <f t="shared" si="530"/>
        <v>#DIV/0!</v>
      </c>
      <c r="AW943" s="149" t="e">
        <f t="shared" si="531"/>
        <v>#DIV/0!</v>
      </c>
      <c r="AX943" s="149" t="e">
        <f t="shared" si="532"/>
        <v>#DIV/0!</v>
      </c>
      <c r="AY943" s="149" t="e">
        <f t="shared" si="533"/>
        <v>#DIV/0!</v>
      </c>
      <c r="AZ943" s="149" t="e">
        <f t="shared" si="534"/>
        <v>#DIV/0!</v>
      </c>
      <c r="BA943" s="148">
        <f t="shared" si="535"/>
        <v>0</v>
      </c>
      <c r="BB943" s="149" t="e">
        <f t="shared" si="536"/>
        <v>#DIV/0!</v>
      </c>
      <c r="BC943" s="149" t="e">
        <f t="shared" si="537"/>
        <v>#DIV/0!</v>
      </c>
      <c r="BD943" s="149" t="e">
        <f t="shared" si="538"/>
        <v>#DIV/0!</v>
      </c>
      <c r="BE943" s="149" t="e">
        <f t="shared" si="539"/>
        <v>#DIV/0!</v>
      </c>
      <c r="BF943" s="149" t="e">
        <f t="shared" si="540"/>
        <v>#DIV/0!</v>
      </c>
      <c r="BG943" s="148">
        <f t="shared" si="541"/>
        <v>0</v>
      </c>
      <c r="BH943" s="149" t="e">
        <f t="shared" si="542"/>
        <v>#DIV/0!</v>
      </c>
      <c r="BI943" s="149" t="e">
        <f t="shared" si="543"/>
        <v>#DIV/0!</v>
      </c>
      <c r="BJ943" s="149" t="e">
        <f t="shared" si="544"/>
        <v>#DIV/0!</v>
      </c>
      <c r="BK943" s="149" t="e">
        <f t="shared" si="545"/>
        <v>#DIV/0!</v>
      </c>
      <c r="BL943" s="149" t="e">
        <f t="shared" si="546"/>
        <v>#DIV/0!</v>
      </c>
      <c r="BM943" s="148">
        <f t="shared" si="547"/>
        <v>0</v>
      </c>
      <c r="BN943" s="149" t="e">
        <f t="shared" si="548"/>
        <v>#DIV/0!</v>
      </c>
      <c r="BO943" s="149" t="e">
        <f t="shared" si="549"/>
        <v>#DIV/0!</v>
      </c>
      <c r="BP943" s="149" t="e">
        <f t="shared" si="550"/>
        <v>#DIV/0!</v>
      </c>
      <c r="BQ943" s="149" t="e">
        <f t="shared" si="551"/>
        <v>#DIV/0!</v>
      </c>
      <c r="BR943" s="149" t="e">
        <f t="shared" si="552"/>
        <v>#DIV/0!</v>
      </c>
      <c r="BS943" s="148">
        <f t="shared" si="553"/>
        <v>0</v>
      </c>
      <c r="BT943" s="150"/>
      <c r="BU943" s="150" t="e">
        <f>VLOOKUP(I943,Lists!$D$2:$D$19,1,FALSE)</f>
        <v>#N/A</v>
      </c>
      <c r="BV943" s="150" t="e">
        <f>VLOOKUP($I943,Blends!$B$2:$B$115,1,FALSE)</f>
        <v>#N/A</v>
      </c>
      <c r="BW943" s="150"/>
      <c r="BX943" s="151">
        <f>ROUND(IF($I943="Other HFC Blend",(AA943*$L943*SUMIF(Lists!$E$2:$E$133,'Quarterly Information'!$K943,Exchange_Value)+AA943*$N943*SUMIF(Lists!$E$2:$E$133,'Quarterly Information'!$M943,Exchange_Value)+AA943*$P943*SUMIF(Lists!$E$2:$E$133,'Quarterly Information'!$O943,Exchange_Value)+AA943*$R943*SUMIF(Lists!$E$2:$E$133,'Quarterly Information'!$Q943,Exchange_Value)+AA943*$T943*SUMIF(Lists!$E$2:$E$133,'Quarterly Information'!$S943,Exchange_Value))/1000,AA943*SUMIF(Lists!$E$2:$E$133,$I943,Exchange_Value)/1000),1)</f>
        <v>0</v>
      </c>
      <c r="BY943" s="151">
        <f>ROUND(IF($I943="Other HFC Blend",(AB943*$L943*SUMIF(Lists!$E$2:$E$133,'Quarterly Information'!$K943,Exchange_Value)+AB943*$N943*SUMIF(Lists!$E$2:$E$133,'Quarterly Information'!$M943,Exchange_Value)+AB943*$P943*SUMIF(Lists!$E$2:$E$133,'Quarterly Information'!$O943,Exchange_Value)+AB943*$R943*SUMIF(Lists!$E$2:$E$133,'Quarterly Information'!$Q943,Exchange_Value)+AB943*$T943*SUMIF(Lists!$E$2:$E$133,'Quarterly Information'!$S943,Exchange_Value))/1000,AB943*SUMIF(Lists!$E$2:$E$133,$I943,Exchange_Value)/1000),1)</f>
        <v>0</v>
      </c>
      <c r="BZ943" s="151">
        <f>ROUND(IF($I943="Other HFC Blend",(AC943*$L943*SUMIF(Lists!$E$2:$E$133,'Quarterly Information'!$K943,Exchange_Value)+AC943*$N943*SUMIF(Lists!$E$2:$E$133,'Quarterly Information'!$M943,Exchange_Value)+AC943*$P943*SUMIF(Lists!$E$2:$E$133,'Quarterly Information'!$O943,Exchange_Value)+AC943*$R943*SUMIF(Lists!$E$2:$E$133,'Quarterly Information'!$Q943,Exchange_Value)+AC943*$T943*SUMIF(Lists!$E$2:$E$133,'Quarterly Information'!$S943,Exchange_Value))/1000,AC943*SUMIF(Lists!$E$2:$E$133,$I943,Exchange_Value)/1000),1)</f>
        <v>0</v>
      </c>
      <c r="CA943" s="151">
        <f>ROUND(IF($I943="Other HFC Blend",(AD943*$L943*SUMIF(Lists!$E$2:$E$133,'Quarterly Information'!$K943,Exchange_Value)+AD943*$N943*SUMIF(Lists!$E$2:$E$133,'Quarterly Information'!$M943,Exchange_Value)+AD943*$P943*SUMIF(Lists!$E$2:$E$133,'Quarterly Information'!$O943,Exchange_Value)+AD943*$R943*SUMIF(Lists!$E$2:$E$133,'Quarterly Information'!$Q943,Exchange_Value)+AD943*$T943*SUMIF(Lists!$E$2:$E$133,'Quarterly Information'!$S943,Exchange_Value))/1000,AD943*SUMIF(Lists!$E$2:$E$133,$I943,Exchange_Value)/1000),1)</f>
        <v>0</v>
      </c>
      <c r="CB943" s="151">
        <f>ROUND(IF($I943="Other HFC Blend",(AE943*$L943*SUMIF(Lists!$E$2:$E$133,'Quarterly Information'!$K943,Exchange_Value)+AE943*$N943*SUMIF(Lists!$E$2:$E$133,'Quarterly Information'!$M943,Exchange_Value)+AE943*$P943*SUMIF(Lists!$E$2:$E$133,'Quarterly Information'!$O943,Exchange_Value)+AE943*$R943*SUMIF(Lists!$E$2:$E$133,'Quarterly Information'!$Q943,Exchange_Value)+AE943*$T943*SUMIF(Lists!$E$2:$E$133,'Quarterly Information'!$S943,Exchange_Value))/1000,AE943*SUMIF(Lists!$E$2:$E$133,$I943,Exchange_Value)/1000),1)</f>
        <v>0</v>
      </c>
      <c r="CC943" s="151">
        <f>ROUND(IF($I943="Other HFC Blend",(AF943*$L943*SUMIF(Lists!$E$2:$E$133,'Quarterly Information'!$K943,Exchange_Value)+AF943*$N943*SUMIF(Lists!$E$2:$E$133,'Quarterly Information'!$M943,Exchange_Value)+AF943*$P943*SUMIF(Lists!$E$2:$E$133,'Quarterly Information'!$O943,Exchange_Value)+AF943*$R943*SUMIF(Lists!$E$2:$E$133,'Quarterly Information'!$Q943,Exchange_Value)+AF943*$T943*SUMIF(Lists!$E$2:$E$133,'Quarterly Information'!$S943,Exchange_Value))/1000,AF943*SUMIF(Lists!$E$2:$E$133,$I943,Exchange_Value)/1000),1)</f>
        <v>0</v>
      </c>
    </row>
    <row r="944" spans="1:81" ht="14.1">
      <c r="A944" s="18">
        <v>902</v>
      </c>
      <c r="B944" s="46" t="str">
        <f t="shared" si="554"/>
        <v/>
      </c>
      <c r="C944" s="72"/>
      <c r="D944" s="47"/>
      <c r="E944" s="81"/>
      <c r="F944" s="48"/>
      <c r="G944" s="49"/>
      <c r="H944" s="50"/>
      <c r="I944" s="48"/>
      <c r="J944" s="104"/>
      <c r="K944" s="109"/>
      <c r="L944" s="51"/>
      <c r="M944" s="48"/>
      <c r="N944" s="51"/>
      <c r="O944" s="48"/>
      <c r="P944" s="51"/>
      <c r="Q944" s="69"/>
      <c r="R944" s="51"/>
      <c r="S944" s="69"/>
      <c r="T944" s="110"/>
      <c r="U944" s="107"/>
      <c r="V944" s="48"/>
      <c r="W944" s="52"/>
      <c r="X944" s="48"/>
      <c r="Y944" s="116"/>
      <c r="Z944" s="133"/>
      <c r="AA944" s="131"/>
      <c r="AB944" s="76"/>
      <c r="AC944" s="76"/>
      <c r="AD944" s="76"/>
      <c r="AE944" s="76"/>
      <c r="AF944" s="76"/>
      <c r="AG944" s="145"/>
      <c r="AH944"/>
      <c r="AI944" s="148">
        <f t="shared" si="518"/>
        <v>0</v>
      </c>
      <c r="AJ944" s="148">
        <f t="shared" si="519"/>
        <v>0</v>
      </c>
      <c r="AK944" s="148">
        <f t="shared" si="520"/>
        <v>0</v>
      </c>
      <c r="AL944" s="148">
        <f t="shared" si="521"/>
        <v>0</v>
      </c>
      <c r="AM944" s="148">
        <f t="shared" si="522"/>
        <v>0</v>
      </c>
      <c r="AN944" s="148">
        <f t="shared" si="523"/>
        <v>0</v>
      </c>
      <c r="AO944" s="150"/>
      <c r="AP944" s="149" t="e">
        <f t="shared" si="524"/>
        <v>#DIV/0!</v>
      </c>
      <c r="AQ944" s="149" t="e">
        <f t="shared" si="525"/>
        <v>#DIV/0!</v>
      </c>
      <c r="AR944" s="149" t="e">
        <f t="shared" si="526"/>
        <v>#DIV/0!</v>
      </c>
      <c r="AS944" s="149" t="e">
        <f t="shared" si="527"/>
        <v>#DIV/0!</v>
      </c>
      <c r="AT944" s="149" t="e">
        <f t="shared" si="528"/>
        <v>#DIV/0!</v>
      </c>
      <c r="AU944" s="148">
        <f t="shared" si="529"/>
        <v>0</v>
      </c>
      <c r="AV944" s="149" t="e">
        <f t="shared" si="530"/>
        <v>#DIV/0!</v>
      </c>
      <c r="AW944" s="149" t="e">
        <f t="shared" si="531"/>
        <v>#DIV/0!</v>
      </c>
      <c r="AX944" s="149" t="e">
        <f t="shared" si="532"/>
        <v>#DIV/0!</v>
      </c>
      <c r="AY944" s="149" t="e">
        <f t="shared" si="533"/>
        <v>#DIV/0!</v>
      </c>
      <c r="AZ944" s="149" t="e">
        <f t="shared" si="534"/>
        <v>#DIV/0!</v>
      </c>
      <c r="BA944" s="148">
        <f t="shared" si="535"/>
        <v>0</v>
      </c>
      <c r="BB944" s="149" t="e">
        <f t="shared" si="536"/>
        <v>#DIV/0!</v>
      </c>
      <c r="BC944" s="149" t="e">
        <f t="shared" si="537"/>
        <v>#DIV/0!</v>
      </c>
      <c r="BD944" s="149" t="e">
        <f t="shared" si="538"/>
        <v>#DIV/0!</v>
      </c>
      <c r="BE944" s="149" t="e">
        <f t="shared" si="539"/>
        <v>#DIV/0!</v>
      </c>
      <c r="BF944" s="149" t="e">
        <f t="shared" si="540"/>
        <v>#DIV/0!</v>
      </c>
      <c r="BG944" s="148">
        <f t="shared" si="541"/>
        <v>0</v>
      </c>
      <c r="BH944" s="149" t="e">
        <f t="shared" si="542"/>
        <v>#DIV/0!</v>
      </c>
      <c r="BI944" s="149" t="e">
        <f t="shared" si="543"/>
        <v>#DIV/0!</v>
      </c>
      <c r="BJ944" s="149" t="e">
        <f t="shared" si="544"/>
        <v>#DIV/0!</v>
      </c>
      <c r="BK944" s="149" t="e">
        <f t="shared" si="545"/>
        <v>#DIV/0!</v>
      </c>
      <c r="BL944" s="149" t="e">
        <f t="shared" si="546"/>
        <v>#DIV/0!</v>
      </c>
      <c r="BM944" s="148">
        <f t="shared" si="547"/>
        <v>0</v>
      </c>
      <c r="BN944" s="149" t="e">
        <f t="shared" si="548"/>
        <v>#DIV/0!</v>
      </c>
      <c r="BO944" s="149" t="e">
        <f t="shared" si="549"/>
        <v>#DIV/0!</v>
      </c>
      <c r="BP944" s="149" t="e">
        <f t="shared" si="550"/>
        <v>#DIV/0!</v>
      </c>
      <c r="BQ944" s="149" t="e">
        <f t="shared" si="551"/>
        <v>#DIV/0!</v>
      </c>
      <c r="BR944" s="149" t="e">
        <f t="shared" si="552"/>
        <v>#DIV/0!</v>
      </c>
      <c r="BS944" s="148">
        <f t="shared" si="553"/>
        <v>0</v>
      </c>
      <c r="BT944" s="150"/>
      <c r="BU944" s="150" t="e">
        <f>VLOOKUP(I944,Lists!$D$2:$D$19,1,FALSE)</f>
        <v>#N/A</v>
      </c>
      <c r="BV944" s="150" t="e">
        <f>VLOOKUP($I944,Blends!$B$2:$B$115,1,FALSE)</f>
        <v>#N/A</v>
      </c>
      <c r="BW944" s="150"/>
      <c r="BX944" s="151">
        <f>ROUND(IF($I944="Other HFC Blend",(AA944*$L944*SUMIF(Lists!$E$2:$E$133,'Quarterly Information'!$K944,Exchange_Value)+AA944*$N944*SUMIF(Lists!$E$2:$E$133,'Quarterly Information'!$M944,Exchange_Value)+AA944*$P944*SUMIF(Lists!$E$2:$E$133,'Quarterly Information'!$O944,Exchange_Value)+AA944*$R944*SUMIF(Lists!$E$2:$E$133,'Quarterly Information'!$Q944,Exchange_Value)+AA944*$T944*SUMIF(Lists!$E$2:$E$133,'Quarterly Information'!$S944,Exchange_Value))/1000,AA944*SUMIF(Lists!$E$2:$E$133,$I944,Exchange_Value)/1000),1)</f>
        <v>0</v>
      </c>
      <c r="BY944" s="151">
        <f>ROUND(IF($I944="Other HFC Blend",(AB944*$L944*SUMIF(Lists!$E$2:$E$133,'Quarterly Information'!$K944,Exchange_Value)+AB944*$N944*SUMIF(Lists!$E$2:$E$133,'Quarterly Information'!$M944,Exchange_Value)+AB944*$P944*SUMIF(Lists!$E$2:$E$133,'Quarterly Information'!$O944,Exchange_Value)+AB944*$R944*SUMIF(Lists!$E$2:$E$133,'Quarterly Information'!$Q944,Exchange_Value)+AB944*$T944*SUMIF(Lists!$E$2:$E$133,'Quarterly Information'!$S944,Exchange_Value))/1000,AB944*SUMIF(Lists!$E$2:$E$133,$I944,Exchange_Value)/1000),1)</f>
        <v>0</v>
      </c>
      <c r="BZ944" s="151">
        <f>ROUND(IF($I944="Other HFC Blend",(AC944*$L944*SUMIF(Lists!$E$2:$E$133,'Quarterly Information'!$K944,Exchange_Value)+AC944*$N944*SUMIF(Lists!$E$2:$E$133,'Quarterly Information'!$M944,Exchange_Value)+AC944*$P944*SUMIF(Lists!$E$2:$E$133,'Quarterly Information'!$O944,Exchange_Value)+AC944*$R944*SUMIF(Lists!$E$2:$E$133,'Quarterly Information'!$Q944,Exchange_Value)+AC944*$T944*SUMIF(Lists!$E$2:$E$133,'Quarterly Information'!$S944,Exchange_Value))/1000,AC944*SUMIF(Lists!$E$2:$E$133,$I944,Exchange_Value)/1000),1)</f>
        <v>0</v>
      </c>
      <c r="CA944" s="151">
        <f>ROUND(IF($I944="Other HFC Blend",(AD944*$L944*SUMIF(Lists!$E$2:$E$133,'Quarterly Information'!$K944,Exchange_Value)+AD944*$N944*SUMIF(Lists!$E$2:$E$133,'Quarterly Information'!$M944,Exchange_Value)+AD944*$P944*SUMIF(Lists!$E$2:$E$133,'Quarterly Information'!$O944,Exchange_Value)+AD944*$R944*SUMIF(Lists!$E$2:$E$133,'Quarterly Information'!$Q944,Exchange_Value)+AD944*$T944*SUMIF(Lists!$E$2:$E$133,'Quarterly Information'!$S944,Exchange_Value))/1000,AD944*SUMIF(Lists!$E$2:$E$133,$I944,Exchange_Value)/1000),1)</f>
        <v>0</v>
      </c>
      <c r="CB944" s="151">
        <f>ROUND(IF($I944="Other HFC Blend",(AE944*$L944*SUMIF(Lists!$E$2:$E$133,'Quarterly Information'!$K944,Exchange_Value)+AE944*$N944*SUMIF(Lists!$E$2:$E$133,'Quarterly Information'!$M944,Exchange_Value)+AE944*$P944*SUMIF(Lists!$E$2:$E$133,'Quarterly Information'!$O944,Exchange_Value)+AE944*$R944*SUMIF(Lists!$E$2:$E$133,'Quarterly Information'!$Q944,Exchange_Value)+AE944*$T944*SUMIF(Lists!$E$2:$E$133,'Quarterly Information'!$S944,Exchange_Value))/1000,AE944*SUMIF(Lists!$E$2:$E$133,$I944,Exchange_Value)/1000),1)</f>
        <v>0</v>
      </c>
      <c r="CC944" s="151">
        <f>ROUND(IF($I944="Other HFC Blend",(AF944*$L944*SUMIF(Lists!$E$2:$E$133,'Quarterly Information'!$K944,Exchange_Value)+AF944*$N944*SUMIF(Lists!$E$2:$E$133,'Quarterly Information'!$M944,Exchange_Value)+AF944*$P944*SUMIF(Lists!$E$2:$E$133,'Quarterly Information'!$O944,Exchange_Value)+AF944*$R944*SUMIF(Lists!$E$2:$E$133,'Quarterly Information'!$Q944,Exchange_Value)+AF944*$T944*SUMIF(Lists!$E$2:$E$133,'Quarterly Information'!$S944,Exchange_Value))/1000,AF944*SUMIF(Lists!$E$2:$E$133,$I944,Exchange_Value)/1000),1)</f>
        <v>0</v>
      </c>
    </row>
    <row r="945" spans="1:81" ht="14.1">
      <c r="A945" s="18">
        <v>903</v>
      </c>
      <c r="B945" s="46" t="str">
        <f t="shared" si="554"/>
        <v/>
      </c>
      <c r="C945" s="72"/>
      <c r="D945" s="47"/>
      <c r="E945" s="81"/>
      <c r="F945" s="48"/>
      <c r="G945" s="49"/>
      <c r="H945" s="50"/>
      <c r="I945" s="48"/>
      <c r="J945" s="104"/>
      <c r="K945" s="109"/>
      <c r="L945" s="51"/>
      <c r="M945" s="48"/>
      <c r="N945" s="51"/>
      <c r="O945" s="48"/>
      <c r="P945" s="51"/>
      <c r="Q945" s="69"/>
      <c r="R945" s="51"/>
      <c r="S945" s="69"/>
      <c r="T945" s="110"/>
      <c r="U945" s="107"/>
      <c r="V945" s="48"/>
      <c r="W945" s="52"/>
      <c r="X945" s="48"/>
      <c r="Y945" s="116"/>
      <c r="Z945" s="133"/>
      <c r="AA945" s="131"/>
      <c r="AB945" s="76"/>
      <c r="AC945" s="76"/>
      <c r="AD945" s="76"/>
      <c r="AE945" s="76"/>
      <c r="AF945" s="76"/>
      <c r="AG945" s="145"/>
      <c r="AH945"/>
      <c r="AI945" s="148">
        <f t="shared" si="518"/>
        <v>0</v>
      </c>
      <c r="AJ945" s="148">
        <f t="shared" si="519"/>
        <v>0</v>
      </c>
      <c r="AK945" s="148">
        <f t="shared" si="520"/>
        <v>0</v>
      </c>
      <c r="AL945" s="148">
        <f t="shared" si="521"/>
        <v>0</v>
      </c>
      <c r="AM945" s="148">
        <f t="shared" si="522"/>
        <v>0</v>
      </c>
      <c r="AN945" s="148">
        <f t="shared" si="523"/>
        <v>0</v>
      </c>
      <c r="AO945" s="150"/>
      <c r="AP945" s="149" t="e">
        <f t="shared" si="524"/>
        <v>#DIV/0!</v>
      </c>
      <c r="AQ945" s="149" t="e">
        <f t="shared" si="525"/>
        <v>#DIV/0!</v>
      </c>
      <c r="AR945" s="149" t="e">
        <f t="shared" si="526"/>
        <v>#DIV/0!</v>
      </c>
      <c r="AS945" s="149" t="e">
        <f t="shared" si="527"/>
        <v>#DIV/0!</v>
      </c>
      <c r="AT945" s="149" t="e">
        <f t="shared" si="528"/>
        <v>#DIV/0!</v>
      </c>
      <c r="AU945" s="148">
        <f t="shared" si="529"/>
        <v>0</v>
      </c>
      <c r="AV945" s="149" t="e">
        <f t="shared" si="530"/>
        <v>#DIV/0!</v>
      </c>
      <c r="AW945" s="149" t="e">
        <f t="shared" si="531"/>
        <v>#DIV/0!</v>
      </c>
      <c r="AX945" s="149" t="e">
        <f t="shared" si="532"/>
        <v>#DIV/0!</v>
      </c>
      <c r="AY945" s="149" t="e">
        <f t="shared" si="533"/>
        <v>#DIV/0!</v>
      </c>
      <c r="AZ945" s="149" t="e">
        <f t="shared" si="534"/>
        <v>#DIV/0!</v>
      </c>
      <c r="BA945" s="148">
        <f t="shared" si="535"/>
        <v>0</v>
      </c>
      <c r="BB945" s="149" t="e">
        <f t="shared" si="536"/>
        <v>#DIV/0!</v>
      </c>
      <c r="BC945" s="149" t="e">
        <f t="shared" si="537"/>
        <v>#DIV/0!</v>
      </c>
      <c r="BD945" s="149" t="e">
        <f t="shared" si="538"/>
        <v>#DIV/0!</v>
      </c>
      <c r="BE945" s="149" t="e">
        <f t="shared" si="539"/>
        <v>#DIV/0!</v>
      </c>
      <c r="BF945" s="149" t="e">
        <f t="shared" si="540"/>
        <v>#DIV/0!</v>
      </c>
      <c r="BG945" s="148">
        <f t="shared" si="541"/>
        <v>0</v>
      </c>
      <c r="BH945" s="149" t="e">
        <f t="shared" si="542"/>
        <v>#DIV/0!</v>
      </c>
      <c r="BI945" s="149" t="e">
        <f t="shared" si="543"/>
        <v>#DIV/0!</v>
      </c>
      <c r="BJ945" s="149" t="e">
        <f t="shared" si="544"/>
        <v>#DIV/0!</v>
      </c>
      <c r="BK945" s="149" t="e">
        <f t="shared" si="545"/>
        <v>#DIV/0!</v>
      </c>
      <c r="BL945" s="149" t="e">
        <f t="shared" si="546"/>
        <v>#DIV/0!</v>
      </c>
      <c r="BM945" s="148">
        <f t="shared" si="547"/>
        <v>0</v>
      </c>
      <c r="BN945" s="149" t="e">
        <f t="shared" si="548"/>
        <v>#DIV/0!</v>
      </c>
      <c r="BO945" s="149" t="e">
        <f t="shared" si="549"/>
        <v>#DIV/0!</v>
      </c>
      <c r="BP945" s="149" t="e">
        <f t="shared" si="550"/>
        <v>#DIV/0!</v>
      </c>
      <c r="BQ945" s="149" t="e">
        <f t="shared" si="551"/>
        <v>#DIV/0!</v>
      </c>
      <c r="BR945" s="149" t="e">
        <f t="shared" si="552"/>
        <v>#DIV/0!</v>
      </c>
      <c r="BS945" s="148">
        <f t="shared" si="553"/>
        <v>0</v>
      </c>
      <c r="BT945" s="150"/>
      <c r="BU945" s="150" t="e">
        <f>VLOOKUP(I945,Lists!$D$2:$D$19,1,FALSE)</f>
        <v>#N/A</v>
      </c>
      <c r="BV945" s="150" t="e">
        <f>VLOOKUP($I945,Blends!$B$2:$B$115,1,FALSE)</f>
        <v>#N/A</v>
      </c>
      <c r="BW945" s="150"/>
      <c r="BX945" s="151">
        <f>ROUND(IF($I945="Other HFC Blend",(AA945*$L945*SUMIF(Lists!$E$2:$E$133,'Quarterly Information'!$K945,Exchange_Value)+AA945*$N945*SUMIF(Lists!$E$2:$E$133,'Quarterly Information'!$M945,Exchange_Value)+AA945*$P945*SUMIF(Lists!$E$2:$E$133,'Quarterly Information'!$O945,Exchange_Value)+AA945*$R945*SUMIF(Lists!$E$2:$E$133,'Quarterly Information'!$Q945,Exchange_Value)+AA945*$T945*SUMIF(Lists!$E$2:$E$133,'Quarterly Information'!$S945,Exchange_Value))/1000,AA945*SUMIF(Lists!$E$2:$E$133,$I945,Exchange_Value)/1000),1)</f>
        <v>0</v>
      </c>
      <c r="BY945" s="151">
        <f>ROUND(IF($I945="Other HFC Blend",(AB945*$L945*SUMIF(Lists!$E$2:$E$133,'Quarterly Information'!$K945,Exchange_Value)+AB945*$N945*SUMIF(Lists!$E$2:$E$133,'Quarterly Information'!$M945,Exchange_Value)+AB945*$P945*SUMIF(Lists!$E$2:$E$133,'Quarterly Information'!$O945,Exchange_Value)+AB945*$R945*SUMIF(Lists!$E$2:$E$133,'Quarterly Information'!$Q945,Exchange_Value)+AB945*$T945*SUMIF(Lists!$E$2:$E$133,'Quarterly Information'!$S945,Exchange_Value))/1000,AB945*SUMIF(Lists!$E$2:$E$133,$I945,Exchange_Value)/1000),1)</f>
        <v>0</v>
      </c>
      <c r="BZ945" s="151">
        <f>ROUND(IF($I945="Other HFC Blend",(AC945*$L945*SUMIF(Lists!$E$2:$E$133,'Quarterly Information'!$K945,Exchange_Value)+AC945*$N945*SUMIF(Lists!$E$2:$E$133,'Quarterly Information'!$M945,Exchange_Value)+AC945*$P945*SUMIF(Lists!$E$2:$E$133,'Quarterly Information'!$O945,Exchange_Value)+AC945*$R945*SUMIF(Lists!$E$2:$E$133,'Quarterly Information'!$Q945,Exchange_Value)+AC945*$T945*SUMIF(Lists!$E$2:$E$133,'Quarterly Information'!$S945,Exchange_Value))/1000,AC945*SUMIF(Lists!$E$2:$E$133,$I945,Exchange_Value)/1000),1)</f>
        <v>0</v>
      </c>
      <c r="CA945" s="151">
        <f>ROUND(IF($I945="Other HFC Blend",(AD945*$L945*SUMIF(Lists!$E$2:$E$133,'Quarterly Information'!$K945,Exchange_Value)+AD945*$N945*SUMIF(Lists!$E$2:$E$133,'Quarterly Information'!$M945,Exchange_Value)+AD945*$P945*SUMIF(Lists!$E$2:$E$133,'Quarterly Information'!$O945,Exchange_Value)+AD945*$R945*SUMIF(Lists!$E$2:$E$133,'Quarterly Information'!$Q945,Exchange_Value)+AD945*$T945*SUMIF(Lists!$E$2:$E$133,'Quarterly Information'!$S945,Exchange_Value))/1000,AD945*SUMIF(Lists!$E$2:$E$133,$I945,Exchange_Value)/1000),1)</f>
        <v>0</v>
      </c>
      <c r="CB945" s="151">
        <f>ROUND(IF($I945="Other HFC Blend",(AE945*$L945*SUMIF(Lists!$E$2:$E$133,'Quarterly Information'!$K945,Exchange_Value)+AE945*$N945*SUMIF(Lists!$E$2:$E$133,'Quarterly Information'!$M945,Exchange_Value)+AE945*$P945*SUMIF(Lists!$E$2:$E$133,'Quarterly Information'!$O945,Exchange_Value)+AE945*$R945*SUMIF(Lists!$E$2:$E$133,'Quarterly Information'!$Q945,Exchange_Value)+AE945*$T945*SUMIF(Lists!$E$2:$E$133,'Quarterly Information'!$S945,Exchange_Value))/1000,AE945*SUMIF(Lists!$E$2:$E$133,$I945,Exchange_Value)/1000),1)</f>
        <v>0</v>
      </c>
      <c r="CC945" s="151">
        <f>ROUND(IF($I945="Other HFC Blend",(AF945*$L945*SUMIF(Lists!$E$2:$E$133,'Quarterly Information'!$K945,Exchange_Value)+AF945*$N945*SUMIF(Lists!$E$2:$E$133,'Quarterly Information'!$M945,Exchange_Value)+AF945*$P945*SUMIF(Lists!$E$2:$E$133,'Quarterly Information'!$O945,Exchange_Value)+AF945*$R945*SUMIF(Lists!$E$2:$E$133,'Quarterly Information'!$Q945,Exchange_Value)+AF945*$T945*SUMIF(Lists!$E$2:$E$133,'Quarterly Information'!$S945,Exchange_Value))/1000,AF945*SUMIF(Lists!$E$2:$E$133,$I945,Exchange_Value)/1000),1)</f>
        <v>0</v>
      </c>
    </row>
    <row r="946" spans="1:81" ht="14.1">
      <c r="A946" s="18">
        <v>904</v>
      </c>
      <c r="B946" s="46" t="str">
        <f t="shared" si="554"/>
        <v/>
      </c>
      <c r="C946" s="72"/>
      <c r="D946" s="47"/>
      <c r="E946" s="81"/>
      <c r="F946" s="48"/>
      <c r="G946" s="49"/>
      <c r="H946" s="50"/>
      <c r="I946" s="48"/>
      <c r="J946" s="104"/>
      <c r="K946" s="109"/>
      <c r="L946" s="51"/>
      <c r="M946" s="48"/>
      <c r="N946" s="51"/>
      <c r="O946" s="48"/>
      <c r="P946" s="51"/>
      <c r="Q946" s="69"/>
      <c r="R946" s="51"/>
      <c r="S946" s="69"/>
      <c r="T946" s="110"/>
      <c r="U946" s="107"/>
      <c r="V946" s="48"/>
      <c r="W946" s="52"/>
      <c r="X946" s="48"/>
      <c r="Y946" s="116"/>
      <c r="Z946" s="133"/>
      <c r="AA946" s="131"/>
      <c r="AB946" s="76"/>
      <c r="AC946" s="76"/>
      <c r="AD946" s="76"/>
      <c r="AE946" s="76"/>
      <c r="AF946" s="76"/>
      <c r="AG946" s="145"/>
      <c r="AH946"/>
      <c r="AI946" s="148">
        <f t="shared" si="518"/>
        <v>0</v>
      </c>
      <c r="AJ946" s="148">
        <f t="shared" si="519"/>
        <v>0</v>
      </c>
      <c r="AK946" s="148">
        <f t="shared" si="520"/>
        <v>0</v>
      </c>
      <c r="AL946" s="148">
        <f t="shared" si="521"/>
        <v>0</v>
      </c>
      <c r="AM946" s="148">
        <f t="shared" si="522"/>
        <v>0</v>
      </c>
      <c r="AN946" s="148">
        <f t="shared" si="523"/>
        <v>0</v>
      </c>
      <c r="AO946" s="150"/>
      <c r="AP946" s="149" t="e">
        <f t="shared" si="524"/>
        <v>#DIV/0!</v>
      </c>
      <c r="AQ946" s="149" t="e">
        <f t="shared" si="525"/>
        <v>#DIV/0!</v>
      </c>
      <c r="AR946" s="149" t="e">
        <f t="shared" si="526"/>
        <v>#DIV/0!</v>
      </c>
      <c r="AS946" s="149" t="e">
        <f t="shared" si="527"/>
        <v>#DIV/0!</v>
      </c>
      <c r="AT946" s="149" t="e">
        <f t="shared" si="528"/>
        <v>#DIV/0!</v>
      </c>
      <c r="AU946" s="148">
        <f t="shared" si="529"/>
        <v>0</v>
      </c>
      <c r="AV946" s="149" t="e">
        <f t="shared" si="530"/>
        <v>#DIV/0!</v>
      </c>
      <c r="AW946" s="149" t="e">
        <f t="shared" si="531"/>
        <v>#DIV/0!</v>
      </c>
      <c r="AX946" s="149" t="e">
        <f t="shared" si="532"/>
        <v>#DIV/0!</v>
      </c>
      <c r="AY946" s="149" t="e">
        <f t="shared" si="533"/>
        <v>#DIV/0!</v>
      </c>
      <c r="AZ946" s="149" t="e">
        <f t="shared" si="534"/>
        <v>#DIV/0!</v>
      </c>
      <c r="BA946" s="148">
        <f t="shared" si="535"/>
        <v>0</v>
      </c>
      <c r="BB946" s="149" t="e">
        <f t="shared" si="536"/>
        <v>#DIV/0!</v>
      </c>
      <c r="BC946" s="149" t="e">
        <f t="shared" si="537"/>
        <v>#DIV/0!</v>
      </c>
      <c r="BD946" s="149" t="e">
        <f t="shared" si="538"/>
        <v>#DIV/0!</v>
      </c>
      <c r="BE946" s="149" t="e">
        <f t="shared" si="539"/>
        <v>#DIV/0!</v>
      </c>
      <c r="BF946" s="149" t="e">
        <f t="shared" si="540"/>
        <v>#DIV/0!</v>
      </c>
      <c r="BG946" s="148">
        <f t="shared" si="541"/>
        <v>0</v>
      </c>
      <c r="BH946" s="149" t="e">
        <f t="shared" si="542"/>
        <v>#DIV/0!</v>
      </c>
      <c r="BI946" s="149" t="e">
        <f t="shared" si="543"/>
        <v>#DIV/0!</v>
      </c>
      <c r="BJ946" s="149" t="e">
        <f t="shared" si="544"/>
        <v>#DIV/0!</v>
      </c>
      <c r="BK946" s="149" t="e">
        <f t="shared" si="545"/>
        <v>#DIV/0!</v>
      </c>
      <c r="BL946" s="149" t="e">
        <f t="shared" si="546"/>
        <v>#DIV/0!</v>
      </c>
      <c r="BM946" s="148">
        <f t="shared" si="547"/>
        <v>0</v>
      </c>
      <c r="BN946" s="149" t="e">
        <f t="shared" si="548"/>
        <v>#DIV/0!</v>
      </c>
      <c r="BO946" s="149" t="e">
        <f t="shared" si="549"/>
        <v>#DIV/0!</v>
      </c>
      <c r="BP946" s="149" t="e">
        <f t="shared" si="550"/>
        <v>#DIV/0!</v>
      </c>
      <c r="BQ946" s="149" t="e">
        <f t="shared" si="551"/>
        <v>#DIV/0!</v>
      </c>
      <c r="BR946" s="149" t="e">
        <f t="shared" si="552"/>
        <v>#DIV/0!</v>
      </c>
      <c r="BS946" s="148">
        <f t="shared" si="553"/>
        <v>0</v>
      </c>
      <c r="BT946" s="150"/>
      <c r="BU946" s="150" t="e">
        <f>VLOOKUP(I946,Lists!$D$2:$D$19,1,FALSE)</f>
        <v>#N/A</v>
      </c>
      <c r="BV946" s="150" t="e">
        <f>VLOOKUP($I946,Blends!$B$2:$B$115,1,FALSE)</f>
        <v>#N/A</v>
      </c>
      <c r="BW946" s="150"/>
      <c r="BX946" s="151">
        <f>ROUND(IF($I946="Other HFC Blend",(AA946*$L946*SUMIF(Lists!$E$2:$E$133,'Quarterly Information'!$K946,Exchange_Value)+AA946*$N946*SUMIF(Lists!$E$2:$E$133,'Quarterly Information'!$M946,Exchange_Value)+AA946*$P946*SUMIF(Lists!$E$2:$E$133,'Quarterly Information'!$O946,Exchange_Value)+AA946*$R946*SUMIF(Lists!$E$2:$E$133,'Quarterly Information'!$Q946,Exchange_Value)+AA946*$T946*SUMIF(Lists!$E$2:$E$133,'Quarterly Information'!$S946,Exchange_Value))/1000,AA946*SUMIF(Lists!$E$2:$E$133,$I946,Exchange_Value)/1000),1)</f>
        <v>0</v>
      </c>
      <c r="BY946" s="151">
        <f>ROUND(IF($I946="Other HFC Blend",(AB946*$L946*SUMIF(Lists!$E$2:$E$133,'Quarterly Information'!$K946,Exchange_Value)+AB946*$N946*SUMIF(Lists!$E$2:$E$133,'Quarterly Information'!$M946,Exchange_Value)+AB946*$P946*SUMIF(Lists!$E$2:$E$133,'Quarterly Information'!$O946,Exchange_Value)+AB946*$R946*SUMIF(Lists!$E$2:$E$133,'Quarterly Information'!$Q946,Exchange_Value)+AB946*$T946*SUMIF(Lists!$E$2:$E$133,'Quarterly Information'!$S946,Exchange_Value))/1000,AB946*SUMIF(Lists!$E$2:$E$133,$I946,Exchange_Value)/1000),1)</f>
        <v>0</v>
      </c>
      <c r="BZ946" s="151">
        <f>ROUND(IF($I946="Other HFC Blend",(AC946*$L946*SUMIF(Lists!$E$2:$E$133,'Quarterly Information'!$K946,Exchange_Value)+AC946*$N946*SUMIF(Lists!$E$2:$E$133,'Quarterly Information'!$M946,Exchange_Value)+AC946*$P946*SUMIF(Lists!$E$2:$E$133,'Quarterly Information'!$O946,Exchange_Value)+AC946*$R946*SUMIF(Lists!$E$2:$E$133,'Quarterly Information'!$Q946,Exchange_Value)+AC946*$T946*SUMIF(Lists!$E$2:$E$133,'Quarterly Information'!$S946,Exchange_Value))/1000,AC946*SUMIF(Lists!$E$2:$E$133,$I946,Exchange_Value)/1000),1)</f>
        <v>0</v>
      </c>
      <c r="CA946" s="151">
        <f>ROUND(IF($I946="Other HFC Blend",(AD946*$L946*SUMIF(Lists!$E$2:$E$133,'Quarterly Information'!$K946,Exchange_Value)+AD946*$N946*SUMIF(Lists!$E$2:$E$133,'Quarterly Information'!$M946,Exchange_Value)+AD946*$P946*SUMIF(Lists!$E$2:$E$133,'Quarterly Information'!$O946,Exchange_Value)+AD946*$R946*SUMIF(Lists!$E$2:$E$133,'Quarterly Information'!$Q946,Exchange_Value)+AD946*$T946*SUMIF(Lists!$E$2:$E$133,'Quarterly Information'!$S946,Exchange_Value))/1000,AD946*SUMIF(Lists!$E$2:$E$133,$I946,Exchange_Value)/1000),1)</f>
        <v>0</v>
      </c>
      <c r="CB946" s="151">
        <f>ROUND(IF($I946="Other HFC Blend",(AE946*$L946*SUMIF(Lists!$E$2:$E$133,'Quarterly Information'!$K946,Exchange_Value)+AE946*$N946*SUMIF(Lists!$E$2:$E$133,'Quarterly Information'!$M946,Exchange_Value)+AE946*$P946*SUMIF(Lists!$E$2:$E$133,'Quarterly Information'!$O946,Exchange_Value)+AE946*$R946*SUMIF(Lists!$E$2:$E$133,'Quarterly Information'!$Q946,Exchange_Value)+AE946*$T946*SUMIF(Lists!$E$2:$E$133,'Quarterly Information'!$S946,Exchange_Value))/1000,AE946*SUMIF(Lists!$E$2:$E$133,$I946,Exchange_Value)/1000),1)</f>
        <v>0</v>
      </c>
      <c r="CC946" s="151">
        <f>ROUND(IF($I946="Other HFC Blend",(AF946*$L946*SUMIF(Lists!$E$2:$E$133,'Quarterly Information'!$K946,Exchange_Value)+AF946*$N946*SUMIF(Lists!$E$2:$E$133,'Quarterly Information'!$M946,Exchange_Value)+AF946*$P946*SUMIF(Lists!$E$2:$E$133,'Quarterly Information'!$O946,Exchange_Value)+AF946*$R946*SUMIF(Lists!$E$2:$E$133,'Quarterly Information'!$Q946,Exchange_Value)+AF946*$T946*SUMIF(Lists!$E$2:$E$133,'Quarterly Information'!$S946,Exchange_Value))/1000,AF946*SUMIF(Lists!$E$2:$E$133,$I946,Exchange_Value)/1000),1)</f>
        <v>0</v>
      </c>
    </row>
    <row r="947" spans="1:81" ht="14.1">
      <c r="A947" s="18">
        <v>905</v>
      </c>
      <c r="B947" s="46" t="str">
        <f t="shared" si="554"/>
        <v/>
      </c>
      <c r="C947" s="72"/>
      <c r="D947" s="47"/>
      <c r="E947" s="81"/>
      <c r="F947" s="48"/>
      <c r="G947" s="49"/>
      <c r="H947" s="50"/>
      <c r="I947" s="48"/>
      <c r="J947" s="104"/>
      <c r="K947" s="109"/>
      <c r="L947" s="51"/>
      <c r="M947" s="48"/>
      <c r="N947" s="51"/>
      <c r="O947" s="48"/>
      <c r="P947" s="51"/>
      <c r="Q947" s="69"/>
      <c r="R947" s="51"/>
      <c r="S947" s="69"/>
      <c r="T947" s="110"/>
      <c r="U947" s="107"/>
      <c r="V947" s="48"/>
      <c r="W947" s="52"/>
      <c r="X947" s="48"/>
      <c r="Y947" s="116"/>
      <c r="Z947" s="133"/>
      <c r="AA947" s="131"/>
      <c r="AB947" s="76"/>
      <c r="AC947" s="76"/>
      <c r="AD947" s="76"/>
      <c r="AE947" s="76"/>
      <c r="AF947" s="76"/>
      <c r="AG947" s="145"/>
      <c r="AH947"/>
      <c r="AI947" s="148">
        <f t="shared" si="518"/>
        <v>0</v>
      </c>
      <c r="AJ947" s="148">
        <f t="shared" si="519"/>
        <v>0</v>
      </c>
      <c r="AK947" s="148">
        <f t="shared" si="520"/>
        <v>0</v>
      </c>
      <c r="AL947" s="148">
        <f t="shared" si="521"/>
        <v>0</v>
      </c>
      <c r="AM947" s="148">
        <f t="shared" si="522"/>
        <v>0</v>
      </c>
      <c r="AN947" s="148">
        <f t="shared" si="523"/>
        <v>0</v>
      </c>
      <c r="AO947" s="150"/>
      <c r="AP947" s="149" t="e">
        <f t="shared" si="524"/>
        <v>#DIV/0!</v>
      </c>
      <c r="AQ947" s="149" t="e">
        <f t="shared" si="525"/>
        <v>#DIV/0!</v>
      </c>
      <c r="AR947" s="149" t="e">
        <f t="shared" si="526"/>
        <v>#DIV/0!</v>
      </c>
      <c r="AS947" s="149" t="e">
        <f t="shared" si="527"/>
        <v>#DIV/0!</v>
      </c>
      <c r="AT947" s="149" t="e">
        <f t="shared" si="528"/>
        <v>#DIV/0!</v>
      </c>
      <c r="AU947" s="148">
        <f t="shared" si="529"/>
        <v>0</v>
      </c>
      <c r="AV947" s="149" t="e">
        <f t="shared" si="530"/>
        <v>#DIV/0!</v>
      </c>
      <c r="AW947" s="149" t="e">
        <f t="shared" si="531"/>
        <v>#DIV/0!</v>
      </c>
      <c r="AX947" s="149" t="e">
        <f t="shared" si="532"/>
        <v>#DIV/0!</v>
      </c>
      <c r="AY947" s="149" t="e">
        <f t="shared" si="533"/>
        <v>#DIV/0!</v>
      </c>
      <c r="AZ947" s="149" t="e">
        <f t="shared" si="534"/>
        <v>#DIV/0!</v>
      </c>
      <c r="BA947" s="148">
        <f t="shared" si="535"/>
        <v>0</v>
      </c>
      <c r="BB947" s="149" t="e">
        <f t="shared" si="536"/>
        <v>#DIV/0!</v>
      </c>
      <c r="BC947" s="149" t="e">
        <f t="shared" si="537"/>
        <v>#DIV/0!</v>
      </c>
      <c r="BD947" s="149" t="e">
        <f t="shared" si="538"/>
        <v>#DIV/0!</v>
      </c>
      <c r="BE947" s="149" t="e">
        <f t="shared" si="539"/>
        <v>#DIV/0!</v>
      </c>
      <c r="BF947" s="149" t="e">
        <f t="shared" si="540"/>
        <v>#DIV/0!</v>
      </c>
      <c r="BG947" s="148">
        <f t="shared" si="541"/>
        <v>0</v>
      </c>
      <c r="BH947" s="149" t="e">
        <f t="shared" si="542"/>
        <v>#DIV/0!</v>
      </c>
      <c r="BI947" s="149" t="e">
        <f t="shared" si="543"/>
        <v>#DIV/0!</v>
      </c>
      <c r="BJ947" s="149" t="e">
        <f t="shared" si="544"/>
        <v>#DIV/0!</v>
      </c>
      <c r="BK947" s="149" t="e">
        <f t="shared" si="545"/>
        <v>#DIV/0!</v>
      </c>
      <c r="BL947" s="149" t="e">
        <f t="shared" si="546"/>
        <v>#DIV/0!</v>
      </c>
      <c r="BM947" s="148">
        <f t="shared" si="547"/>
        <v>0</v>
      </c>
      <c r="BN947" s="149" t="e">
        <f t="shared" si="548"/>
        <v>#DIV/0!</v>
      </c>
      <c r="BO947" s="149" t="e">
        <f t="shared" si="549"/>
        <v>#DIV/0!</v>
      </c>
      <c r="BP947" s="149" t="e">
        <f t="shared" si="550"/>
        <v>#DIV/0!</v>
      </c>
      <c r="BQ947" s="149" t="e">
        <f t="shared" si="551"/>
        <v>#DIV/0!</v>
      </c>
      <c r="BR947" s="149" t="e">
        <f t="shared" si="552"/>
        <v>#DIV/0!</v>
      </c>
      <c r="BS947" s="148">
        <f t="shared" si="553"/>
        <v>0</v>
      </c>
      <c r="BT947" s="150"/>
      <c r="BU947" s="150" t="e">
        <f>VLOOKUP(I947,Lists!$D$2:$D$19,1,FALSE)</f>
        <v>#N/A</v>
      </c>
      <c r="BV947" s="150" t="e">
        <f>VLOOKUP($I947,Blends!$B$2:$B$115,1,FALSE)</f>
        <v>#N/A</v>
      </c>
      <c r="BW947" s="150"/>
      <c r="BX947" s="151">
        <f>ROUND(IF($I947="Other HFC Blend",(AA947*$L947*SUMIF(Lists!$E$2:$E$133,'Quarterly Information'!$K947,Exchange_Value)+AA947*$N947*SUMIF(Lists!$E$2:$E$133,'Quarterly Information'!$M947,Exchange_Value)+AA947*$P947*SUMIF(Lists!$E$2:$E$133,'Quarterly Information'!$O947,Exchange_Value)+AA947*$R947*SUMIF(Lists!$E$2:$E$133,'Quarterly Information'!$Q947,Exchange_Value)+AA947*$T947*SUMIF(Lists!$E$2:$E$133,'Quarterly Information'!$S947,Exchange_Value))/1000,AA947*SUMIF(Lists!$E$2:$E$133,$I947,Exchange_Value)/1000),1)</f>
        <v>0</v>
      </c>
      <c r="BY947" s="151">
        <f>ROUND(IF($I947="Other HFC Blend",(AB947*$L947*SUMIF(Lists!$E$2:$E$133,'Quarterly Information'!$K947,Exchange_Value)+AB947*$N947*SUMIF(Lists!$E$2:$E$133,'Quarterly Information'!$M947,Exchange_Value)+AB947*$P947*SUMIF(Lists!$E$2:$E$133,'Quarterly Information'!$O947,Exchange_Value)+AB947*$R947*SUMIF(Lists!$E$2:$E$133,'Quarterly Information'!$Q947,Exchange_Value)+AB947*$T947*SUMIF(Lists!$E$2:$E$133,'Quarterly Information'!$S947,Exchange_Value))/1000,AB947*SUMIF(Lists!$E$2:$E$133,$I947,Exchange_Value)/1000),1)</f>
        <v>0</v>
      </c>
      <c r="BZ947" s="151">
        <f>ROUND(IF($I947="Other HFC Blend",(AC947*$L947*SUMIF(Lists!$E$2:$E$133,'Quarterly Information'!$K947,Exchange_Value)+AC947*$N947*SUMIF(Lists!$E$2:$E$133,'Quarterly Information'!$M947,Exchange_Value)+AC947*$P947*SUMIF(Lists!$E$2:$E$133,'Quarterly Information'!$O947,Exchange_Value)+AC947*$R947*SUMIF(Lists!$E$2:$E$133,'Quarterly Information'!$Q947,Exchange_Value)+AC947*$T947*SUMIF(Lists!$E$2:$E$133,'Quarterly Information'!$S947,Exchange_Value))/1000,AC947*SUMIF(Lists!$E$2:$E$133,$I947,Exchange_Value)/1000),1)</f>
        <v>0</v>
      </c>
      <c r="CA947" s="151">
        <f>ROUND(IF($I947="Other HFC Blend",(AD947*$L947*SUMIF(Lists!$E$2:$E$133,'Quarterly Information'!$K947,Exchange_Value)+AD947*$N947*SUMIF(Lists!$E$2:$E$133,'Quarterly Information'!$M947,Exchange_Value)+AD947*$P947*SUMIF(Lists!$E$2:$E$133,'Quarterly Information'!$O947,Exchange_Value)+AD947*$R947*SUMIF(Lists!$E$2:$E$133,'Quarterly Information'!$Q947,Exchange_Value)+AD947*$T947*SUMIF(Lists!$E$2:$E$133,'Quarterly Information'!$S947,Exchange_Value))/1000,AD947*SUMIF(Lists!$E$2:$E$133,$I947,Exchange_Value)/1000),1)</f>
        <v>0</v>
      </c>
      <c r="CB947" s="151">
        <f>ROUND(IF($I947="Other HFC Blend",(AE947*$L947*SUMIF(Lists!$E$2:$E$133,'Quarterly Information'!$K947,Exchange_Value)+AE947*$N947*SUMIF(Lists!$E$2:$E$133,'Quarterly Information'!$M947,Exchange_Value)+AE947*$P947*SUMIF(Lists!$E$2:$E$133,'Quarterly Information'!$O947,Exchange_Value)+AE947*$R947*SUMIF(Lists!$E$2:$E$133,'Quarterly Information'!$Q947,Exchange_Value)+AE947*$T947*SUMIF(Lists!$E$2:$E$133,'Quarterly Information'!$S947,Exchange_Value))/1000,AE947*SUMIF(Lists!$E$2:$E$133,$I947,Exchange_Value)/1000),1)</f>
        <v>0</v>
      </c>
      <c r="CC947" s="151">
        <f>ROUND(IF($I947="Other HFC Blend",(AF947*$L947*SUMIF(Lists!$E$2:$E$133,'Quarterly Information'!$K947,Exchange_Value)+AF947*$N947*SUMIF(Lists!$E$2:$E$133,'Quarterly Information'!$M947,Exchange_Value)+AF947*$P947*SUMIF(Lists!$E$2:$E$133,'Quarterly Information'!$O947,Exchange_Value)+AF947*$R947*SUMIF(Lists!$E$2:$E$133,'Quarterly Information'!$Q947,Exchange_Value)+AF947*$T947*SUMIF(Lists!$E$2:$E$133,'Quarterly Information'!$S947,Exchange_Value))/1000,AF947*SUMIF(Lists!$E$2:$E$133,$I947,Exchange_Value)/1000),1)</f>
        <v>0</v>
      </c>
    </row>
    <row r="948" spans="1:81" ht="14.1">
      <c r="A948" s="18">
        <v>906</v>
      </c>
      <c r="B948" s="46" t="str">
        <f t="shared" si="554"/>
        <v/>
      </c>
      <c r="C948" s="72"/>
      <c r="D948" s="47"/>
      <c r="E948" s="81"/>
      <c r="F948" s="48"/>
      <c r="G948" s="49"/>
      <c r="H948" s="50"/>
      <c r="I948" s="48"/>
      <c r="J948" s="104"/>
      <c r="K948" s="109"/>
      <c r="L948" s="51"/>
      <c r="M948" s="48"/>
      <c r="N948" s="51"/>
      <c r="O948" s="48"/>
      <c r="P948" s="51"/>
      <c r="Q948" s="69"/>
      <c r="R948" s="51"/>
      <c r="S948" s="69"/>
      <c r="T948" s="110"/>
      <c r="U948" s="107"/>
      <c r="V948" s="48"/>
      <c r="W948" s="52"/>
      <c r="X948" s="48"/>
      <c r="Y948" s="116"/>
      <c r="Z948" s="133"/>
      <c r="AA948" s="131"/>
      <c r="AB948" s="76"/>
      <c r="AC948" s="76"/>
      <c r="AD948" s="76"/>
      <c r="AE948" s="76"/>
      <c r="AF948" s="76"/>
      <c r="AG948" s="145"/>
      <c r="AH948"/>
      <c r="AI948" s="148">
        <f t="shared" si="518"/>
        <v>0</v>
      </c>
      <c r="AJ948" s="148">
        <f t="shared" si="519"/>
        <v>0</v>
      </c>
      <c r="AK948" s="148">
        <f t="shared" si="520"/>
        <v>0</v>
      </c>
      <c r="AL948" s="148">
        <f t="shared" si="521"/>
        <v>0</v>
      </c>
      <c r="AM948" s="148">
        <f t="shared" si="522"/>
        <v>0</v>
      </c>
      <c r="AN948" s="148">
        <f t="shared" si="523"/>
        <v>0</v>
      </c>
      <c r="AO948" s="150"/>
      <c r="AP948" s="149" t="e">
        <f t="shared" si="524"/>
        <v>#DIV/0!</v>
      </c>
      <c r="AQ948" s="149" t="e">
        <f t="shared" si="525"/>
        <v>#DIV/0!</v>
      </c>
      <c r="AR948" s="149" t="e">
        <f t="shared" si="526"/>
        <v>#DIV/0!</v>
      </c>
      <c r="AS948" s="149" t="e">
        <f t="shared" si="527"/>
        <v>#DIV/0!</v>
      </c>
      <c r="AT948" s="149" t="e">
        <f t="shared" si="528"/>
        <v>#DIV/0!</v>
      </c>
      <c r="AU948" s="148">
        <f t="shared" si="529"/>
        <v>0</v>
      </c>
      <c r="AV948" s="149" t="e">
        <f t="shared" si="530"/>
        <v>#DIV/0!</v>
      </c>
      <c r="AW948" s="149" t="e">
        <f t="shared" si="531"/>
        <v>#DIV/0!</v>
      </c>
      <c r="AX948" s="149" t="e">
        <f t="shared" si="532"/>
        <v>#DIV/0!</v>
      </c>
      <c r="AY948" s="149" t="e">
        <f t="shared" si="533"/>
        <v>#DIV/0!</v>
      </c>
      <c r="AZ948" s="149" t="e">
        <f t="shared" si="534"/>
        <v>#DIV/0!</v>
      </c>
      <c r="BA948" s="148">
        <f t="shared" si="535"/>
        <v>0</v>
      </c>
      <c r="BB948" s="149" t="e">
        <f t="shared" si="536"/>
        <v>#DIV/0!</v>
      </c>
      <c r="BC948" s="149" t="e">
        <f t="shared" si="537"/>
        <v>#DIV/0!</v>
      </c>
      <c r="BD948" s="149" t="e">
        <f t="shared" si="538"/>
        <v>#DIV/0!</v>
      </c>
      <c r="BE948" s="149" t="e">
        <f t="shared" si="539"/>
        <v>#DIV/0!</v>
      </c>
      <c r="BF948" s="149" t="e">
        <f t="shared" si="540"/>
        <v>#DIV/0!</v>
      </c>
      <c r="BG948" s="148">
        <f t="shared" si="541"/>
        <v>0</v>
      </c>
      <c r="BH948" s="149" t="e">
        <f t="shared" si="542"/>
        <v>#DIV/0!</v>
      </c>
      <c r="BI948" s="149" t="e">
        <f t="shared" si="543"/>
        <v>#DIV/0!</v>
      </c>
      <c r="BJ948" s="149" t="e">
        <f t="shared" si="544"/>
        <v>#DIV/0!</v>
      </c>
      <c r="BK948" s="149" t="e">
        <f t="shared" si="545"/>
        <v>#DIV/0!</v>
      </c>
      <c r="BL948" s="149" t="e">
        <f t="shared" si="546"/>
        <v>#DIV/0!</v>
      </c>
      <c r="BM948" s="148">
        <f t="shared" si="547"/>
        <v>0</v>
      </c>
      <c r="BN948" s="149" t="e">
        <f t="shared" si="548"/>
        <v>#DIV/0!</v>
      </c>
      <c r="BO948" s="149" t="e">
        <f t="shared" si="549"/>
        <v>#DIV/0!</v>
      </c>
      <c r="BP948" s="149" t="e">
        <f t="shared" si="550"/>
        <v>#DIV/0!</v>
      </c>
      <c r="BQ948" s="149" t="e">
        <f t="shared" si="551"/>
        <v>#DIV/0!</v>
      </c>
      <c r="BR948" s="149" t="e">
        <f t="shared" si="552"/>
        <v>#DIV/0!</v>
      </c>
      <c r="BS948" s="148">
        <f t="shared" si="553"/>
        <v>0</v>
      </c>
      <c r="BT948" s="150"/>
      <c r="BU948" s="150" t="e">
        <f>VLOOKUP(I948,Lists!$D$2:$D$19,1,FALSE)</f>
        <v>#N/A</v>
      </c>
      <c r="BV948" s="150" t="e">
        <f>VLOOKUP($I948,Blends!$B$2:$B$115,1,FALSE)</f>
        <v>#N/A</v>
      </c>
      <c r="BW948" s="150"/>
      <c r="BX948" s="151">
        <f>ROUND(IF($I948="Other HFC Blend",(AA948*$L948*SUMIF(Lists!$E$2:$E$133,'Quarterly Information'!$K948,Exchange_Value)+AA948*$N948*SUMIF(Lists!$E$2:$E$133,'Quarterly Information'!$M948,Exchange_Value)+AA948*$P948*SUMIF(Lists!$E$2:$E$133,'Quarterly Information'!$O948,Exchange_Value)+AA948*$R948*SUMIF(Lists!$E$2:$E$133,'Quarterly Information'!$Q948,Exchange_Value)+AA948*$T948*SUMIF(Lists!$E$2:$E$133,'Quarterly Information'!$S948,Exchange_Value))/1000,AA948*SUMIF(Lists!$E$2:$E$133,$I948,Exchange_Value)/1000),1)</f>
        <v>0</v>
      </c>
      <c r="BY948" s="151">
        <f>ROUND(IF($I948="Other HFC Blend",(AB948*$L948*SUMIF(Lists!$E$2:$E$133,'Quarterly Information'!$K948,Exchange_Value)+AB948*$N948*SUMIF(Lists!$E$2:$E$133,'Quarterly Information'!$M948,Exchange_Value)+AB948*$P948*SUMIF(Lists!$E$2:$E$133,'Quarterly Information'!$O948,Exchange_Value)+AB948*$R948*SUMIF(Lists!$E$2:$E$133,'Quarterly Information'!$Q948,Exchange_Value)+AB948*$T948*SUMIF(Lists!$E$2:$E$133,'Quarterly Information'!$S948,Exchange_Value))/1000,AB948*SUMIF(Lists!$E$2:$E$133,$I948,Exchange_Value)/1000),1)</f>
        <v>0</v>
      </c>
      <c r="BZ948" s="151">
        <f>ROUND(IF($I948="Other HFC Blend",(AC948*$L948*SUMIF(Lists!$E$2:$E$133,'Quarterly Information'!$K948,Exchange_Value)+AC948*$N948*SUMIF(Lists!$E$2:$E$133,'Quarterly Information'!$M948,Exchange_Value)+AC948*$P948*SUMIF(Lists!$E$2:$E$133,'Quarterly Information'!$O948,Exchange_Value)+AC948*$R948*SUMIF(Lists!$E$2:$E$133,'Quarterly Information'!$Q948,Exchange_Value)+AC948*$T948*SUMIF(Lists!$E$2:$E$133,'Quarterly Information'!$S948,Exchange_Value))/1000,AC948*SUMIF(Lists!$E$2:$E$133,$I948,Exchange_Value)/1000),1)</f>
        <v>0</v>
      </c>
      <c r="CA948" s="151">
        <f>ROUND(IF($I948="Other HFC Blend",(AD948*$L948*SUMIF(Lists!$E$2:$E$133,'Quarterly Information'!$K948,Exchange_Value)+AD948*$N948*SUMIF(Lists!$E$2:$E$133,'Quarterly Information'!$M948,Exchange_Value)+AD948*$P948*SUMIF(Lists!$E$2:$E$133,'Quarterly Information'!$O948,Exchange_Value)+AD948*$R948*SUMIF(Lists!$E$2:$E$133,'Quarterly Information'!$Q948,Exchange_Value)+AD948*$T948*SUMIF(Lists!$E$2:$E$133,'Quarterly Information'!$S948,Exchange_Value))/1000,AD948*SUMIF(Lists!$E$2:$E$133,$I948,Exchange_Value)/1000),1)</f>
        <v>0</v>
      </c>
      <c r="CB948" s="151">
        <f>ROUND(IF($I948="Other HFC Blend",(AE948*$L948*SUMIF(Lists!$E$2:$E$133,'Quarterly Information'!$K948,Exchange_Value)+AE948*$N948*SUMIF(Lists!$E$2:$E$133,'Quarterly Information'!$M948,Exchange_Value)+AE948*$P948*SUMIF(Lists!$E$2:$E$133,'Quarterly Information'!$O948,Exchange_Value)+AE948*$R948*SUMIF(Lists!$E$2:$E$133,'Quarterly Information'!$Q948,Exchange_Value)+AE948*$T948*SUMIF(Lists!$E$2:$E$133,'Quarterly Information'!$S948,Exchange_Value))/1000,AE948*SUMIF(Lists!$E$2:$E$133,$I948,Exchange_Value)/1000),1)</f>
        <v>0</v>
      </c>
      <c r="CC948" s="151">
        <f>ROUND(IF($I948="Other HFC Blend",(AF948*$L948*SUMIF(Lists!$E$2:$E$133,'Quarterly Information'!$K948,Exchange_Value)+AF948*$N948*SUMIF(Lists!$E$2:$E$133,'Quarterly Information'!$M948,Exchange_Value)+AF948*$P948*SUMIF(Lists!$E$2:$E$133,'Quarterly Information'!$O948,Exchange_Value)+AF948*$R948*SUMIF(Lists!$E$2:$E$133,'Quarterly Information'!$Q948,Exchange_Value)+AF948*$T948*SUMIF(Lists!$E$2:$E$133,'Quarterly Information'!$S948,Exchange_Value))/1000,AF948*SUMIF(Lists!$E$2:$E$133,$I948,Exchange_Value)/1000),1)</f>
        <v>0</v>
      </c>
    </row>
    <row r="949" spans="1:81" ht="14.1">
      <c r="A949" s="18">
        <v>907</v>
      </c>
      <c r="B949" s="46" t="str">
        <f t="shared" si="554"/>
        <v/>
      </c>
      <c r="C949" s="72"/>
      <c r="D949" s="47"/>
      <c r="E949" s="81"/>
      <c r="F949" s="48"/>
      <c r="G949" s="49"/>
      <c r="H949" s="50"/>
      <c r="I949" s="48"/>
      <c r="J949" s="104"/>
      <c r="K949" s="109"/>
      <c r="L949" s="51"/>
      <c r="M949" s="48"/>
      <c r="N949" s="51"/>
      <c r="O949" s="48"/>
      <c r="P949" s="51"/>
      <c r="Q949" s="69"/>
      <c r="R949" s="51"/>
      <c r="S949" s="69"/>
      <c r="T949" s="110"/>
      <c r="U949" s="107"/>
      <c r="V949" s="48"/>
      <c r="W949" s="52"/>
      <c r="X949" s="48"/>
      <c r="Y949" s="116"/>
      <c r="Z949" s="133"/>
      <c r="AA949" s="131"/>
      <c r="AB949" s="76"/>
      <c r="AC949" s="76"/>
      <c r="AD949" s="76"/>
      <c r="AE949" s="76"/>
      <c r="AF949" s="76"/>
      <c r="AG949" s="145"/>
      <c r="AH949"/>
      <c r="AI949" s="148">
        <f t="shared" si="518"/>
        <v>0</v>
      </c>
      <c r="AJ949" s="148">
        <f t="shared" si="519"/>
        <v>0</v>
      </c>
      <c r="AK949" s="148">
        <f t="shared" si="520"/>
        <v>0</v>
      </c>
      <c r="AL949" s="148">
        <f t="shared" si="521"/>
        <v>0</v>
      </c>
      <c r="AM949" s="148">
        <f t="shared" si="522"/>
        <v>0</v>
      </c>
      <c r="AN949" s="148">
        <f t="shared" si="523"/>
        <v>0</v>
      </c>
      <c r="AO949" s="150"/>
      <c r="AP949" s="149" t="e">
        <f t="shared" si="524"/>
        <v>#DIV/0!</v>
      </c>
      <c r="AQ949" s="149" t="e">
        <f t="shared" si="525"/>
        <v>#DIV/0!</v>
      </c>
      <c r="AR949" s="149" t="e">
        <f t="shared" si="526"/>
        <v>#DIV/0!</v>
      </c>
      <c r="AS949" s="149" t="e">
        <f t="shared" si="527"/>
        <v>#DIV/0!</v>
      </c>
      <c r="AT949" s="149" t="e">
        <f t="shared" si="528"/>
        <v>#DIV/0!</v>
      </c>
      <c r="AU949" s="148">
        <f t="shared" si="529"/>
        <v>0</v>
      </c>
      <c r="AV949" s="149" t="e">
        <f t="shared" si="530"/>
        <v>#DIV/0!</v>
      </c>
      <c r="AW949" s="149" t="e">
        <f t="shared" si="531"/>
        <v>#DIV/0!</v>
      </c>
      <c r="AX949" s="149" t="e">
        <f t="shared" si="532"/>
        <v>#DIV/0!</v>
      </c>
      <c r="AY949" s="149" t="e">
        <f t="shared" si="533"/>
        <v>#DIV/0!</v>
      </c>
      <c r="AZ949" s="149" t="e">
        <f t="shared" si="534"/>
        <v>#DIV/0!</v>
      </c>
      <c r="BA949" s="148">
        <f t="shared" si="535"/>
        <v>0</v>
      </c>
      <c r="BB949" s="149" t="e">
        <f t="shared" si="536"/>
        <v>#DIV/0!</v>
      </c>
      <c r="BC949" s="149" t="e">
        <f t="shared" si="537"/>
        <v>#DIV/0!</v>
      </c>
      <c r="BD949" s="149" t="e">
        <f t="shared" si="538"/>
        <v>#DIV/0!</v>
      </c>
      <c r="BE949" s="149" t="e">
        <f t="shared" si="539"/>
        <v>#DIV/0!</v>
      </c>
      <c r="BF949" s="149" t="e">
        <f t="shared" si="540"/>
        <v>#DIV/0!</v>
      </c>
      <c r="BG949" s="148">
        <f t="shared" si="541"/>
        <v>0</v>
      </c>
      <c r="BH949" s="149" t="e">
        <f t="shared" si="542"/>
        <v>#DIV/0!</v>
      </c>
      <c r="BI949" s="149" t="e">
        <f t="shared" si="543"/>
        <v>#DIV/0!</v>
      </c>
      <c r="BJ949" s="149" t="e">
        <f t="shared" si="544"/>
        <v>#DIV/0!</v>
      </c>
      <c r="BK949" s="149" t="e">
        <f t="shared" si="545"/>
        <v>#DIV/0!</v>
      </c>
      <c r="BL949" s="149" t="e">
        <f t="shared" si="546"/>
        <v>#DIV/0!</v>
      </c>
      <c r="BM949" s="148">
        <f t="shared" si="547"/>
        <v>0</v>
      </c>
      <c r="BN949" s="149" t="e">
        <f t="shared" si="548"/>
        <v>#DIV/0!</v>
      </c>
      <c r="BO949" s="149" t="e">
        <f t="shared" si="549"/>
        <v>#DIV/0!</v>
      </c>
      <c r="BP949" s="149" t="e">
        <f t="shared" si="550"/>
        <v>#DIV/0!</v>
      </c>
      <c r="BQ949" s="149" t="e">
        <f t="shared" si="551"/>
        <v>#DIV/0!</v>
      </c>
      <c r="BR949" s="149" t="e">
        <f t="shared" si="552"/>
        <v>#DIV/0!</v>
      </c>
      <c r="BS949" s="148">
        <f t="shared" si="553"/>
        <v>0</v>
      </c>
      <c r="BT949" s="150"/>
      <c r="BU949" s="150" t="e">
        <f>VLOOKUP(I949,Lists!$D$2:$D$19,1,FALSE)</f>
        <v>#N/A</v>
      </c>
      <c r="BV949" s="150" t="e">
        <f>VLOOKUP($I949,Blends!$B$2:$B$115,1,FALSE)</f>
        <v>#N/A</v>
      </c>
      <c r="BW949" s="150"/>
      <c r="BX949" s="151">
        <f>ROUND(IF($I949="Other HFC Blend",(AA949*$L949*SUMIF(Lists!$E$2:$E$133,'Quarterly Information'!$K949,Exchange_Value)+AA949*$N949*SUMIF(Lists!$E$2:$E$133,'Quarterly Information'!$M949,Exchange_Value)+AA949*$P949*SUMIF(Lists!$E$2:$E$133,'Quarterly Information'!$O949,Exchange_Value)+AA949*$R949*SUMIF(Lists!$E$2:$E$133,'Quarterly Information'!$Q949,Exchange_Value)+AA949*$T949*SUMIF(Lists!$E$2:$E$133,'Quarterly Information'!$S949,Exchange_Value))/1000,AA949*SUMIF(Lists!$E$2:$E$133,$I949,Exchange_Value)/1000),1)</f>
        <v>0</v>
      </c>
      <c r="BY949" s="151">
        <f>ROUND(IF($I949="Other HFC Blend",(AB949*$L949*SUMIF(Lists!$E$2:$E$133,'Quarterly Information'!$K949,Exchange_Value)+AB949*$N949*SUMIF(Lists!$E$2:$E$133,'Quarterly Information'!$M949,Exchange_Value)+AB949*$P949*SUMIF(Lists!$E$2:$E$133,'Quarterly Information'!$O949,Exchange_Value)+AB949*$R949*SUMIF(Lists!$E$2:$E$133,'Quarterly Information'!$Q949,Exchange_Value)+AB949*$T949*SUMIF(Lists!$E$2:$E$133,'Quarterly Information'!$S949,Exchange_Value))/1000,AB949*SUMIF(Lists!$E$2:$E$133,$I949,Exchange_Value)/1000),1)</f>
        <v>0</v>
      </c>
      <c r="BZ949" s="151">
        <f>ROUND(IF($I949="Other HFC Blend",(AC949*$L949*SUMIF(Lists!$E$2:$E$133,'Quarterly Information'!$K949,Exchange_Value)+AC949*$N949*SUMIF(Lists!$E$2:$E$133,'Quarterly Information'!$M949,Exchange_Value)+AC949*$P949*SUMIF(Lists!$E$2:$E$133,'Quarterly Information'!$O949,Exchange_Value)+AC949*$R949*SUMIF(Lists!$E$2:$E$133,'Quarterly Information'!$Q949,Exchange_Value)+AC949*$T949*SUMIF(Lists!$E$2:$E$133,'Quarterly Information'!$S949,Exchange_Value))/1000,AC949*SUMIF(Lists!$E$2:$E$133,$I949,Exchange_Value)/1000),1)</f>
        <v>0</v>
      </c>
      <c r="CA949" s="151">
        <f>ROUND(IF($I949="Other HFC Blend",(AD949*$L949*SUMIF(Lists!$E$2:$E$133,'Quarterly Information'!$K949,Exchange_Value)+AD949*$N949*SUMIF(Lists!$E$2:$E$133,'Quarterly Information'!$M949,Exchange_Value)+AD949*$P949*SUMIF(Lists!$E$2:$E$133,'Quarterly Information'!$O949,Exchange_Value)+AD949*$R949*SUMIF(Lists!$E$2:$E$133,'Quarterly Information'!$Q949,Exchange_Value)+AD949*$T949*SUMIF(Lists!$E$2:$E$133,'Quarterly Information'!$S949,Exchange_Value))/1000,AD949*SUMIF(Lists!$E$2:$E$133,$I949,Exchange_Value)/1000),1)</f>
        <v>0</v>
      </c>
      <c r="CB949" s="151">
        <f>ROUND(IF($I949="Other HFC Blend",(AE949*$L949*SUMIF(Lists!$E$2:$E$133,'Quarterly Information'!$K949,Exchange_Value)+AE949*$N949*SUMIF(Lists!$E$2:$E$133,'Quarterly Information'!$M949,Exchange_Value)+AE949*$P949*SUMIF(Lists!$E$2:$E$133,'Quarterly Information'!$O949,Exchange_Value)+AE949*$R949*SUMIF(Lists!$E$2:$E$133,'Quarterly Information'!$Q949,Exchange_Value)+AE949*$T949*SUMIF(Lists!$E$2:$E$133,'Quarterly Information'!$S949,Exchange_Value))/1000,AE949*SUMIF(Lists!$E$2:$E$133,$I949,Exchange_Value)/1000),1)</f>
        <v>0</v>
      </c>
      <c r="CC949" s="151">
        <f>ROUND(IF($I949="Other HFC Blend",(AF949*$L949*SUMIF(Lists!$E$2:$E$133,'Quarterly Information'!$K949,Exchange_Value)+AF949*$N949*SUMIF(Lists!$E$2:$E$133,'Quarterly Information'!$M949,Exchange_Value)+AF949*$P949*SUMIF(Lists!$E$2:$E$133,'Quarterly Information'!$O949,Exchange_Value)+AF949*$R949*SUMIF(Lists!$E$2:$E$133,'Quarterly Information'!$Q949,Exchange_Value)+AF949*$T949*SUMIF(Lists!$E$2:$E$133,'Quarterly Information'!$S949,Exchange_Value))/1000,AF949*SUMIF(Lists!$E$2:$E$133,$I949,Exchange_Value)/1000),1)</f>
        <v>0</v>
      </c>
    </row>
    <row r="950" spans="1:81" ht="14.1">
      <c r="A950" s="18">
        <v>908</v>
      </c>
      <c r="B950" s="46" t="str">
        <f t="shared" si="554"/>
        <v/>
      </c>
      <c r="C950" s="72"/>
      <c r="D950" s="47"/>
      <c r="E950" s="81"/>
      <c r="F950" s="48"/>
      <c r="G950" s="49"/>
      <c r="H950" s="50"/>
      <c r="I950" s="48"/>
      <c r="J950" s="104"/>
      <c r="K950" s="109"/>
      <c r="L950" s="51"/>
      <c r="M950" s="48"/>
      <c r="N950" s="51"/>
      <c r="O950" s="48"/>
      <c r="P950" s="51"/>
      <c r="Q950" s="69"/>
      <c r="R950" s="51"/>
      <c r="S950" s="69"/>
      <c r="T950" s="110"/>
      <c r="U950" s="107"/>
      <c r="V950" s="48"/>
      <c r="W950" s="52"/>
      <c r="X950" s="48"/>
      <c r="Y950" s="116"/>
      <c r="Z950" s="133"/>
      <c r="AA950" s="131"/>
      <c r="AB950" s="76"/>
      <c r="AC950" s="76"/>
      <c r="AD950" s="76"/>
      <c r="AE950" s="76"/>
      <c r="AF950" s="76"/>
      <c r="AG950" s="145"/>
      <c r="AH950"/>
      <c r="AI950" s="148">
        <f t="shared" si="518"/>
        <v>0</v>
      </c>
      <c r="AJ950" s="148">
        <f t="shared" si="519"/>
        <v>0</v>
      </c>
      <c r="AK950" s="148">
        <f t="shared" si="520"/>
        <v>0</v>
      </c>
      <c r="AL950" s="148">
        <f t="shared" si="521"/>
        <v>0</v>
      </c>
      <c r="AM950" s="148">
        <f t="shared" si="522"/>
        <v>0</v>
      </c>
      <c r="AN950" s="148">
        <f t="shared" si="523"/>
        <v>0</v>
      </c>
      <c r="AO950" s="150"/>
      <c r="AP950" s="149" t="e">
        <f t="shared" si="524"/>
        <v>#DIV/0!</v>
      </c>
      <c r="AQ950" s="149" t="e">
        <f t="shared" si="525"/>
        <v>#DIV/0!</v>
      </c>
      <c r="AR950" s="149" t="e">
        <f t="shared" si="526"/>
        <v>#DIV/0!</v>
      </c>
      <c r="AS950" s="149" t="e">
        <f t="shared" si="527"/>
        <v>#DIV/0!</v>
      </c>
      <c r="AT950" s="149" t="e">
        <f t="shared" si="528"/>
        <v>#DIV/0!</v>
      </c>
      <c r="AU950" s="148">
        <f t="shared" si="529"/>
        <v>0</v>
      </c>
      <c r="AV950" s="149" t="e">
        <f t="shared" si="530"/>
        <v>#DIV/0!</v>
      </c>
      <c r="AW950" s="149" t="e">
        <f t="shared" si="531"/>
        <v>#DIV/0!</v>
      </c>
      <c r="AX950" s="149" t="e">
        <f t="shared" si="532"/>
        <v>#DIV/0!</v>
      </c>
      <c r="AY950" s="149" t="e">
        <f t="shared" si="533"/>
        <v>#DIV/0!</v>
      </c>
      <c r="AZ950" s="149" t="e">
        <f t="shared" si="534"/>
        <v>#DIV/0!</v>
      </c>
      <c r="BA950" s="148">
        <f t="shared" si="535"/>
        <v>0</v>
      </c>
      <c r="BB950" s="149" t="e">
        <f t="shared" si="536"/>
        <v>#DIV/0!</v>
      </c>
      <c r="BC950" s="149" t="e">
        <f t="shared" si="537"/>
        <v>#DIV/0!</v>
      </c>
      <c r="BD950" s="149" t="e">
        <f t="shared" si="538"/>
        <v>#DIV/0!</v>
      </c>
      <c r="BE950" s="149" t="e">
        <f t="shared" si="539"/>
        <v>#DIV/0!</v>
      </c>
      <c r="BF950" s="149" t="e">
        <f t="shared" si="540"/>
        <v>#DIV/0!</v>
      </c>
      <c r="BG950" s="148">
        <f t="shared" si="541"/>
        <v>0</v>
      </c>
      <c r="BH950" s="149" t="e">
        <f t="shared" si="542"/>
        <v>#DIV/0!</v>
      </c>
      <c r="BI950" s="149" t="e">
        <f t="shared" si="543"/>
        <v>#DIV/0!</v>
      </c>
      <c r="BJ950" s="149" t="e">
        <f t="shared" si="544"/>
        <v>#DIV/0!</v>
      </c>
      <c r="BK950" s="149" t="e">
        <f t="shared" si="545"/>
        <v>#DIV/0!</v>
      </c>
      <c r="BL950" s="149" t="e">
        <f t="shared" si="546"/>
        <v>#DIV/0!</v>
      </c>
      <c r="BM950" s="148">
        <f t="shared" si="547"/>
        <v>0</v>
      </c>
      <c r="BN950" s="149" t="e">
        <f t="shared" si="548"/>
        <v>#DIV/0!</v>
      </c>
      <c r="BO950" s="149" t="e">
        <f t="shared" si="549"/>
        <v>#DIV/0!</v>
      </c>
      <c r="BP950" s="149" t="e">
        <f t="shared" si="550"/>
        <v>#DIV/0!</v>
      </c>
      <c r="BQ950" s="149" t="e">
        <f t="shared" si="551"/>
        <v>#DIV/0!</v>
      </c>
      <c r="BR950" s="149" t="e">
        <f t="shared" si="552"/>
        <v>#DIV/0!</v>
      </c>
      <c r="BS950" s="148">
        <f t="shared" si="553"/>
        <v>0</v>
      </c>
      <c r="BT950" s="150"/>
      <c r="BU950" s="150" t="e">
        <f>VLOOKUP(I950,Lists!$D$2:$D$19,1,FALSE)</f>
        <v>#N/A</v>
      </c>
      <c r="BV950" s="150" t="e">
        <f>VLOOKUP($I950,Blends!$B$2:$B$115,1,FALSE)</f>
        <v>#N/A</v>
      </c>
      <c r="BW950" s="150"/>
      <c r="BX950" s="151">
        <f>ROUND(IF($I950="Other HFC Blend",(AA950*$L950*SUMIF(Lists!$E$2:$E$133,'Quarterly Information'!$K950,Exchange_Value)+AA950*$N950*SUMIF(Lists!$E$2:$E$133,'Quarterly Information'!$M950,Exchange_Value)+AA950*$P950*SUMIF(Lists!$E$2:$E$133,'Quarterly Information'!$O950,Exchange_Value)+AA950*$R950*SUMIF(Lists!$E$2:$E$133,'Quarterly Information'!$Q950,Exchange_Value)+AA950*$T950*SUMIF(Lists!$E$2:$E$133,'Quarterly Information'!$S950,Exchange_Value))/1000,AA950*SUMIF(Lists!$E$2:$E$133,$I950,Exchange_Value)/1000),1)</f>
        <v>0</v>
      </c>
      <c r="BY950" s="151">
        <f>ROUND(IF($I950="Other HFC Blend",(AB950*$L950*SUMIF(Lists!$E$2:$E$133,'Quarterly Information'!$K950,Exchange_Value)+AB950*$N950*SUMIF(Lists!$E$2:$E$133,'Quarterly Information'!$M950,Exchange_Value)+AB950*$P950*SUMIF(Lists!$E$2:$E$133,'Quarterly Information'!$O950,Exchange_Value)+AB950*$R950*SUMIF(Lists!$E$2:$E$133,'Quarterly Information'!$Q950,Exchange_Value)+AB950*$T950*SUMIF(Lists!$E$2:$E$133,'Quarterly Information'!$S950,Exchange_Value))/1000,AB950*SUMIF(Lists!$E$2:$E$133,$I950,Exchange_Value)/1000),1)</f>
        <v>0</v>
      </c>
      <c r="BZ950" s="151">
        <f>ROUND(IF($I950="Other HFC Blend",(AC950*$L950*SUMIF(Lists!$E$2:$E$133,'Quarterly Information'!$K950,Exchange_Value)+AC950*$N950*SUMIF(Lists!$E$2:$E$133,'Quarterly Information'!$M950,Exchange_Value)+AC950*$P950*SUMIF(Lists!$E$2:$E$133,'Quarterly Information'!$O950,Exchange_Value)+AC950*$R950*SUMIF(Lists!$E$2:$E$133,'Quarterly Information'!$Q950,Exchange_Value)+AC950*$T950*SUMIF(Lists!$E$2:$E$133,'Quarterly Information'!$S950,Exchange_Value))/1000,AC950*SUMIF(Lists!$E$2:$E$133,$I950,Exchange_Value)/1000),1)</f>
        <v>0</v>
      </c>
      <c r="CA950" s="151">
        <f>ROUND(IF($I950="Other HFC Blend",(AD950*$L950*SUMIF(Lists!$E$2:$E$133,'Quarterly Information'!$K950,Exchange_Value)+AD950*$N950*SUMIF(Lists!$E$2:$E$133,'Quarterly Information'!$M950,Exchange_Value)+AD950*$P950*SUMIF(Lists!$E$2:$E$133,'Quarterly Information'!$O950,Exchange_Value)+AD950*$R950*SUMIF(Lists!$E$2:$E$133,'Quarterly Information'!$Q950,Exchange_Value)+AD950*$T950*SUMIF(Lists!$E$2:$E$133,'Quarterly Information'!$S950,Exchange_Value))/1000,AD950*SUMIF(Lists!$E$2:$E$133,$I950,Exchange_Value)/1000),1)</f>
        <v>0</v>
      </c>
      <c r="CB950" s="151">
        <f>ROUND(IF($I950="Other HFC Blend",(AE950*$L950*SUMIF(Lists!$E$2:$E$133,'Quarterly Information'!$K950,Exchange_Value)+AE950*$N950*SUMIF(Lists!$E$2:$E$133,'Quarterly Information'!$M950,Exchange_Value)+AE950*$P950*SUMIF(Lists!$E$2:$E$133,'Quarterly Information'!$O950,Exchange_Value)+AE950*$R950*SUMIF(Lists!$E$2:$E$133,'Quarterly Information'!$Q950,Exchange_Value)+AE950*$T950*SUMIF(Lists!$E$2:$E$133,'Quarterly Information'!$S950,Exchange_Value))/1000,AE950*SUMIF(Lists!$E$2:$E$133,$I950,Exchange_Value)/1000),1)</f>
        <v>0</v>
      </c>
      <c r="CC950" s="151">
        <f>ROUND(IF($I950="Other HFC Blend",(AF950*$L950*SUMIF(Lists!$E$2:$E$133,'Quarterly Information'!$K950,Exchange_Value)+AF950*$N950*SUMIF(Lists!$E$2:$E$133,'Quarterly Information'!$M950,Exchange_Value)+AF950*$P950*SUMIF(Lists!$E$2:$E$133,'Quarterly Information'!$O950,Exchange_Value)+AF950*$R950*SUMIF(Lists!$E$2:$E$133,'Quarterly Information'!$Q950,Exchange_Value)+AF950*$T950*SUMIF(Lists!$E$2:$E$133,'Quarterly Information'!$S950,Exchange_Value))/1000,AF950*SUMIF(Lists!$E$2:$E$133,$I950,Exchange_Value)/1000),1)</f>
        <v>0</v>
      </c>
    </row>
    <row r="951" spans="1:81" ht="14.1">
      <c r="A951" s="18">
        <v>909</v>
      </c>
      <c r="B951" s="46" t="str">
        <f t="shared" si="554"/>
        <v/>
      </c>
      <c r="C951" s="72"/>
      <c r="D951" s="47"/>
      <c r="E951" s="81"/>
      <c r="F951" s="48"/>
      <c r="G951" s="49"/>
      <c r="H951" s="50"/>
      <c r="I951" s="48"/>
      <c r="J951" s="104"/>
      <c r="K951" s="109"/>
      <c r="L951" s="51"/>
      <c r="M951" s="48"/>
      <c r="N951" s="51"/>
      <c r="O951" s="48"/>
      <c r="P951" s="51"/>
      <c r="Q951" s="69"/>
      <c r="R951" s="51"/>
      <c r="S951" s="69"/>
      <c r="T951" s="110"/>
      <c r="U951" s="107"/>
      <c r="V951" s="48"/>
      <c r="W951" s="52"/>
      <c r="X951" s="48"/>
      <c r="Y951" s="116"/>
      <c r="Z951" s="133"/>
      <c r="AA951" s="131"/>
      <c r="AB951" s="76"/>
      <c r="AC951" s="76"/>
      <c r="AD951" s="76"/>
      <c r="AE951" s="76"/>
      <c r="AF951" s="76"/>
      <c r="AG951" s="145"/>
      <c r="AH951"/>
      <c r="AI951" s="148">
        <f t="shared" si="518"/>
        <v>0</v>
      </c>
      <c r="AJ951" s="148">
        <f t="shared" si="519"/>
        <v>0</v>
      </c>
      <c r="AK951" s="148">
        <f t="shared" si="520"/>
        <v>0</v>
      </c>
      <c r="AL951" s="148">
        <f t="shared" si="521"/>
        <v>0</v>
      </c>
      <c r="AM951" s="148">
        <f t="shared" si="522"/>
        <v>0</v>
      </c>
      <c r="AN951" s="148">
        <f t="shared" si="523"/>
        <v>0</v>
      </c>
      <c r="AO951" s="150"/>
      <c r="AP951" s="149" t="e">
        <f t="shared" si="524"/>
        <v>#DIV/0!</v>
      </c>
      <c r="AQ951" s="149" t="e">
        <f t="shared" si="525"/>
        <v>#DIV/0!</v>
      </c>
      <c r="AR951" s="149" t="e">
        <f t="shared" si="526"/>
        <v>#DIV/0!</v>
      </c>
      <c r="AS951" s="149" t="e">
        <f t="shared" si="527"/>
        <v>#DIV/0!</v>
      </c>
      <c r="AT951" s="149" t="e">
        <f t="shared" si="528"/>
        <v>#DIV/0!</v>
      </c>
      <c r="AU951" s="148">
        <f t="shared" si="529"/>
        <v>0</v>
      </c>
      <c r="AV951" s="149" t="e">
        <f t="shared" si="530"/>
        <v>#DIV/0!</v>
      </c>
      <c r="AW951" s="149" t="e">
        <f t="shared" si="531"/>
        <v>#DIV/0!</v>
      </c>
      <c r="AX951" s="149" t="e">
        <f t="shared" si="532"/>
        <v>#DIV/0!</v>
      </c>
      <c r="AY951" s="149" t="e">
        <f t="shared" si="533"/>
        <v>#DIV/0!</v>
      </c>
      <c r="AZ951" s="149" t="e">
        <f t="shared" si="534"/>
        <v>#DIV/0!</v>
      </c>
      <c r="BA951" s="148">
        <f t="shared" si="535"/>
        <v>0</v>
      </c>
      <c r="BB951" s="149" t="e">
        <f t="shared" si="536"/>
        <v>#DIV/0!</v>
      </c>
      <c r="BC951" s="149" t="e">
        <f t="shared" si="537"/>
        <v>#DIV/0!</v>
      </c>
      <c r="BD951" s="149" t="e">
        <f t="shared" si="538"/>
        <v>#DIV/0!</v>
      </c>
      <c r="BE951" s="149" t="e">
        <f t="shared" si="539"/>
        <v>#DIV/0!</v>
      </c>
      <c r="BF951" s="149" t="e">
        <f t="shared" si="540"/>
        <v>#DIV/0!</v>
      </c>
      <c r="BG951" s="148">
        <f t="shared" si="541"/>
        <v>0</v>
      </c>
      <c r="BH951" s="149" t="e">
        <f t="shared" si="542"/>
        <v>#DIV/0!</v>
      </c>
      <c r="BI951" s="149" t="e">
        <f t="shared" si="543"/>
        <v>#DIV/0!</v>
      </c>
      <c r="BJ951" s="149" t="e">
        <f t="shared" si="544"/>
        <v>#DIV/0!</v>
      </c>
      <c r="BK951" s="149" t="e">
        <f t="shared" si="545"/>
        <v>#DIV/0!</v>
      </c>
      <c r="BL951" s="149" t="e">
        <f t="shared" si="546"/>
        <v>#DIV/0!</v>
      </c>
      <c r="BM951" s="148">
        <f t="shared" si="547"/>
        <v>0</v>
      </c>
      <c r="BN951" s="149" t="e">
        <f t="shared" si="548"/>
        <v>#DIV/0!</v>
      </c>
      <c r="BO951" s="149" t="e">
        <f t="shared" si="549"/>
        <v>#DIV/0!</v>
      </c>
      <c r="BP951" s="149" t="e">
        <f t="shared" si="550"/>
        <v>#DIV/0!</v>
      </c>
      <c r="BQ951" s="149" t="e">
        <f t="shared" si="551"/>
        <v>#DIV/0!</v>
      </c>
      <c r="BR951" s="149" t="e">
        <f t="shared" si="552"/>
        <v>#DIV/0!</v>
      </c>
      <c r="BS951" s="148">
        <f t="shared" si="553"/>
        <v>0</v>
      </c>
      <c r="BT951" s="150"/>
      <c r="BU951" s="150" t="e">
        <f>VLOOKUP(I951,Lists!$D$2:$D$19,1,FALSE)</f>
        <v>#N/A</v>
      </c>
      <c r="BV951" s="150" t="e">
        <f>VLOOKUP($I951,Blends!$B$2:$B$115,1,FALSE)</f>
        <v>#N/A</v>
      </c>
      <c r="BW951" s="150"/>
      <c r="BX951" s="151">
        <f>ROUND(IF($I951="Other HFC Blend",(AA951*$L951*SUMIF(Lists!$E$2:$E$133,'Quarterly Information'!$K951,Exchange_Value)+AA951*$N951*SUMIF(Lists!$E$2:$E$133,'Quarterly Information'!$M951,Exchange_Value)+AA951*$P951*SUMIF(Lists!$E$2:$E$133,'Quarterly Information'!$O951,Exchange_Value)+AA951*$R951*SUMIF(Lists!$E$2:$E$133,'Quarterly Information'!$Q951,Exchange_Value)+AA951*$T951*SUMIF(Lists!$E$2:$E$133,'Quarterly Information'!$S951,Exchange_Value))/1000,AA951*SUMIF(Lists!$E$2:$E$133,$I951,Exchange_Value)/1000),1)</f>
        <v>0</v>
      </c>
      <c r="BY951" s="151">
        <f>ROUND(IF($I951="Other HFC Blend",(AB951*$L951*SUMIF(Lists!$E$2:$E$133,'Quarterly Information'!$K951,Exchange_Value)+AB951*$N951*SUMIF(Lists!$E$2:$E$133,'Quarterly Information'!$M951,Exchange_Value)+AB951*$P951*SUMIF(Lists!$E$2:$E$133,'Quarterly Information'!$O951,Exchange_Value)+AB951*$R951*SUMIF(Lists!$E$2:$E$133,'Quarterly Information'!$Q951,Exchange_Value)+AB951*$T951*SUMIF(Lists!$E$2:$E$133,'Quarterly Information'!$S951,Exchange_Value))/1000,AB951*SUMIF(Lists!$E$2:$E$133,$I951,Exchange_Value)/1000),1)</f>
        <v>0</v>
      </c>
      <c r="BZ951" s="151">
        <f>ROUND(IF($I951="Other HFC Blend",(AC951*$L951*SUMIF(Lists!$E$2:$E$133,'Quarterly Information'!$K951,Exchange_Value)+AC951*$N951*SUMIF(Lists!$E$2:$E$133,'Quarterly Information'!$M951,Exchange_Value)+AC951*$P951*SUMIF(Lists!$E$2:$E$133,'Quarterly Information'!$O951,Exchange_Value)+AC951*$R951*SUMIF(Lists!$E$2:$E$133,'Quarterly Information'!$Q951,Exchange_Value)+AC951*$T951*SUMIF(Lists!$E$2:$E$133,'Quarterly Information'!$S951,Exchange_Value))/1000,AC951*SUMIF(Lists!$E$2:$E$133,$I951,Exchange_Value)/1000),1)</f>
        <v>0</v>
      </c>
      <c r="CA951" s="151">
        <f>ROUND(IF($I951="Other HFC Blend",(AD951*$L951*SUMIF(Lists!$E$2:$E$133,'Quarterly Information'!$K951,Exchange_Value)+AD951*$N951*SUMIF(Lists!$E$2:$E$133,'Quarterly Information'!$M951,Exchange_Value)+AD951*$P951*SUMIF(Lists!$E$2:$E$133,'Quarterly Information'!$O951,Exchange_Value)+AD951*$R951*SUMIF(Lists!$E$2:$E$133,'Quarterly Information'!$Q951,Exchange_Value)+AD951*$T951*SUMIF(Lists!$E$2:$E$133,'Quarterly Information'!$S951,Exchange_Value))/1000,AD951*SUMIF(Lists!$E$2:$E$133,$I951,Exchange_Value)/1000),1)</f>
        <v>0</v>
      </c>
      <c r="CB951" s="151">
        <f>ROUND(IF($I951="Other HFC Blend",(AE951*$L951*SUMIF(Lists!$E$2:$E$133,'Quarterly Information'!$K951,Exchange_Value)+AE951*$N951*SUMIF(Lists!$E$2:$E$133,'Quarterly Information'!$M951,Exchange_Value)+AE951*$P951*SUMIF(Lists!$E$2:$E$133,'Quarterly Information'!$O951,Exchange_Value)+AE951*$R951*SUMIF(Lists!$E$2:$E$133,'Quarterly Information'!$Q951,Exchange_Value)+AE951*$T951*SUMIF(Lists!$E$2:$E$133,'Quarterly Information'!$S951,Exchange_Value))/1000,AE951*SUMIF(Lists!$E$2:$E$133,$I951,Exchange_Value)/1000),1)</f>
        <v>0</v>
      </c>
      <c r="CC951" s="151">
        <f>ROUND(IF($I951="Other HFC Blend",(AF951*$L951*SUMIF(Lists!$E$2:$E$133,'Quarterly Information'!$K951,Exchange_Value)+AF951*$N951*SUMIF(Lists!$E$2:$E$133,'Quarterly Information'!$M951,Exchange_Value)+AF951*$P951*SUMIF(Lists!$E$2:$E$133,'Quarterly Information'!$O951,Exchange_Value)+AF951*$R951*SUMIF(Lists!$E$2:$E$133,'Quarterly Information'!$Q951,Exchange_Value)+AF951*$T951*SUMIF(Lists!$E$2:$E$133,'Quarterly Information'!$S951,Exchange_Value))/1000,AF951*SUMIF(Lists!$E$2:$E$133,$I951,Exchange_Value)/1000),1)</f>
        <v>0</v>
      </c>
    </row>
    <row r="952" spans="1:81" ht="14.1">
      <c r="A952" s="18">
        <v>910</v>
      </c>
      <c r="B952" s="46" t="str">
        <f t="shared" si="554"/>
        <v/>
      </c>
      <c r="C952" s="72"/>
      <c r="D952" s="47"/>
      <c r="E952" s="81"/>
      <c r="F952" s="48"/>
      <c r="G952" s="49"/>
      <c r="H952" s="50"/>
      <c r="I952" s="48"/>
      <c r="J952" s="104"/>
      <c r="K952" s="109"/>
      <c r="L952" s="51"/>
      <c r="M952" s="48"/>
      <c r="N952" s="51"/>
      <c r="O952" s="48"/>
      <c r="P952" s="51"/>
      <c r="Q952" s="69"/>
      <c r="R952" s="51"/>
      <c r="S952" s="69"/>
      <c r="T952" s="110"/>
      <c r="U952" s="107"/>
      <c r="V952" s="48"/>
      <c r="W952" s="52"/>
      <c r="X952" s="48"/>
      <c r="Y952" s="116"/>
      <c r="Z952" s="133"/>
      <c r="AA952" s="131"/>
      <c r="AB952" s="76"/>
      <c r="AC952" s="76"/>
      <c r="AD952" s="76"/>
      <c r="AE952" s="76"/>
      <c r="AF952" s="76"/>
      <c r="AG952" s="145"/>
      <c r="AH952"/>
      <c r="AI952" s="148">
        <f t="shared" si="518"/>
        <v>0</v>
      </c>
      <c r="AJ952" s="148">
        <f t="shared" si="519"/>
        <v>0</v>
      </c>
      <c r="AK952" s="148">
        <f t="shared" si="520"/>
        <v>0</v>
      </c>
      <c r="AL952" s="148">
        <f t="shared" si="521"/>
        <v>0</v>
      </c>
      <c r="AM952" s="148">
        <f t="shared" si="522"/>
        <v>0</v>
      </c>
      <c r="AN952" s="148">
        <f t="shared" si="523"/>
        <v>0</v>
      </c>
      <c r="AO952" s="150"/>
      <c r="AP952" s="149" t="e">
        <f t="shared" si="524"/>
        <v>#DIV/0!</v>
      </c>
      <c r="AQ952" s="149" t="e">
        <f t="shared" si="525"/>
        <v>#DIV/0!</v>
      </c>
      <c r="AR952" s="149" t="e">
        <f t="shared" si="526"/>
        <v>#DIV/0!</v>
      </c>
      <c r="AS952" s="149" t="e">
        <f t="shared" si="527"/>
        <v>#DIV/0!</v>
      </c>
      <c r="AT952" s="149" t="e">
        <f t="shared" si="528"/>
        <v>#DIV/0!</v>
      </c>
      <c r="AU952" s="148">
        <f t="shared" si="529"/>
        <v>0</v>
      </c>
      <c r="AV952" s="149" t="e">
        <f t="shared" si="530"/>
        <v>#DIV/0!</v>
      </c>
      <c r="AW952" s="149" t="e">
        <f t="shared" si="531"/>
        <v>#DIV/0!</v>
      </c>
      <c r="AX952" s="149" t="e">
        <f t="shared" si="532"/>
        <v>#DIV/0!</v>
      </c>
      <c r="AY952" s="149" t="e">
        <f t="shared" si="533"/>
        <v>#DIV/0!</v>
      </c>
      <c r="AZ952" s="149" t="e">
        <f t="shared" si="534"/>
        <v>#DIV/0!</v>
      </c>
      <c r="BA952" s="148">
        <f t="shared" si="535"/>
        <v>0</v>
      </c>
      <c r="BB952" s="149" t="e">
        <f t="shared" si="536"/>
        <v>#DIV/0!</v>
      </c>
      <c r="BC952" s="149" t="e">
        <f t="shared" si="537"/>
        <v>#DIV/0!</v>
      </c>
      <c r="BD952" s="149" t="e">
        <f t="shared" si="538"/>
        <v>#DIV/0!</v>
      </c>
      <c r="BE952" s="149" t="e">
        <f t="shared" si="539"/>
        <v>#DIV/0!</v>
      </c>
      <c r="BF952" s="149" t="e">
        <f t="shared" si="540"/>
        <v>#DIV/0!</v>
      </c>
      <c r="BG952" s="148">
        <f t="shared" si="541"/>
        <v>0</v>
      </c>
      <c r="BH952" s="149" t="e">
        <f t="shared" si="542"/>
        <v>#DIV/0!</v>
      </c>
      <c r="BI952" s="149" t="e">
        <f t="shared" si="543"/>
        <v>#DIV/0!</v>
      </c>
      <c r="BJ952" s="149" t="e">
        <f t="shared" si="544"/>
        <v>#DIV/0!</v>
      </c>
      <c r="BK952" s="149" t="e">
        <f t="shared" si="545"/>
        <v>#DIV/0!</v>
      </c>
      <c r="BL952" s="149" t="e">
        <f t="shared" si="546"/>
        <v>#DIV/0!</v>
      </c>
      <c r="BM952" s="148">
        <f t="shared" si="547"/>
        <v>0</v>
      </c>
      <c r="BN952" s="149" t="e">
        <f t="shared" si="548"/>
        <v>#DIV/0!</v>
      </c>
      <c r="BO952" s="149" t="e">
        <f t="shared" si="549"/>
        <v>#DIV/0!</v>
      </c>
      <c r="BP952" s="149" t="e">
        <f t="shared" si="550"/>
        <v>#DIV/0!</v>
      </c>
      <c r="BQ952" s="149" t="e">
        <f t="shared" si="551"/>
        <v>#DIV/0!</v>
      </c>
      <c r="BR952" s="149" t="e">
        <f t="shared" si="552"/>
        <v>#DIV/0!</v>
      </c>
      <c r="BS952" s="148">
        <f t="shared" si="553"/>
        <v>0</v>
      </c>
      <c r="BT952" s="150"/>
      <c r="BU952" s="150" t="e">
        <f>VLOOKUP(I952,Lists!$D$2:$D$19,1,FALSE)</f>
        <v>#N/A</v>
      </c>
      <c r="BV952" s="150" t="e">
        <f>VLOOKUP($I952,Blends!$B$2:$B$115,1,FALSE)</f>
        <v>#N/A</v>
      </c>
      <c r="BW952" s="150"/>
      <c r="BX952" s="151">
        <f>ROUND(IF($I952="Other HFC Blend",(AA952*$L952*SUMIF(Lists!$E$2:$E$133,'Quarterly Information'!$K952,Exchange_Value)+AA952*$N952*SUMIF(Lists!$E$2:$E$133,'Quarterly Information'!$M952,Exchange_Value)+AA952*$P952*SUMIF(Lists!$E$2:$E$133,'Quarterly Information'!$O952,Exchange_Value)+AA952*$R952*SUMIF(Lists!$E$2:$E$133,'Quarterly Information'!$Q952,Exchange_Value)+AA952*$T952*SUMIF(Lists!$E$2:$E$133,'Quarterly Information'!$S952,Exchange_Value))/1000,AA952*SUMIF(Lists!$E$2:$E$133,$I952,Exchange_Value)/1000),1)</f>
        <v>0</v>
      </c>
      <c r="BY952" s="151">
        <f>ROUND(IF($I952="Other HFC Blend",(AB952*$L952*SUMIF(Lists!$E$2:$E$133,'Quarterly Information'!$K952,Exchange_Value)+AB952*$N952*SUMIF(Lists!$E$2:$E$133,'Quarterly Information'!$M952,Exchange_Value)+AB952*$P952*SUMIF(Lists!$E$2:$E$133,'Quarterly Information'!$O952,Exchange_Value)+AB952*$R952*SUMIF(Lists!$E$2:$E$133,'Quarterly Information'!$Q952,Exchange_Value)+AB952*$T952*SUMIF(Lists!$E$2:$E$133,'Quarterly Information'!$S952,Exchange_Value))/1000,AB952*SUMIF(Lists!$E$2:$E$133,$I952,Exchange_Value)/1000),1)</f>
        <v>0</v>
      </c>
      <c r="BZ952" s="151">
        <f>ROUND(IF($I952="Other HFC Blend",(AC952*$L952*SUMIF(Lists!$E$2:$E$133,'Quarterly Information'!$K952,Exchange_Value)+AC952*$N952*SUMIF(Lists!$E$2:$E$133,'Quarterly Information'!$M952,Exchange_Value)+AC952*$P952*SUMIF(Lists!$E$2:$E$133,'Quarterly Information'!$O952,Exchange_Value)+AC952*$R952*SUMIF(Lists!$E$2:$E$133,'Quarterly Information'!$Q952,Exchange_Value)+AC952*$T952*SUMIF(Lists!$E$2:$E$133,'Quarterly Information'!$S952,Exchange_Value))/1000,AC952*SUMIF(Lists!$E$2:$E$133,$I952,Exchange_Value)/1000),1)</f>
        <v>0</v>
      </c>
      <c r="CA952" s="151">
        <f>ROUND(IF($I952="Other HFC Blend",(AD952*$L952*SUMIF(Lists!$E$2:$E$133,'Quarterly Information'!$K952,Exchange_Value)+AD952*$N952*SUMIF(Lists!$E$2:$E$133,'Quarterly Information'!$M952,Exchange_Value)+AD952*$P952*SUMIF(Lists!$E$2:$E$133,'Quarterly Information'!$O952,Exchange_Value)+AD952*$R952*SUMIF(Lists!$E$2:$E$133,'Quarterly Information'!$Q952,Exchange_Value)+AD952*$T952*SUMIF(Lists!$E$2:$E$133,'Quarterly Information'!$S952,Exchange_Value))/1000,AD952*SUMIF(Lists!$E$2:$E$133,$I952,Exchange_Value)/1000),1)</f>
        <v>0</v>
      </c>
      <c r="CB952" s="151">
        <f>ROUND(IF($I952="Other HFC Blend",(AE952*$L952*SUMIF(Lists!$E$2:$E$133,'Quarterly Information'!$K952,Exchange_Value)+AE952*$N952*SUMIF(Lists!$E$2:$E$133,'Quarterly Information'!$M952,Exchange_Value)+AE952*$P952*SUMIF(Lists!$E$2:$E$133,'Quarterly Information'!$O952,Exchange_Value)+AE952*$R952*SUMIF(Lists!$E$2:$E$133,'Quarterly Information'!$Q952,Exchange_Value)+AE952*$T952*SUMIF(Lists!$E$2:$E$133,'Quarterly Information'!$S952,Exchange_Value))/1000,AE952*SUMIF(Lists!$E$2:$E$133,$I952,Exchange_Value)/1000),1)</f>
        <v>0</v>
      </c>
      <c r="CC952" s="151">
        <f>ROUND(IF($I952="Other HFC Blend",(AF952*$L952*SUMIF(Lists!$E$2:$E$133,'Quarterly Information'!$K952,Exchange_Value)+AF952*$N952*SUMIF(Lists!$E$2:$E$133,'Quarterly Information'!$M952,Exchange_Value)+AF952*$P952*SUMIF(Lists!$E$2:$E$133,'Quarterly Information'!$O952,Exchange_Value)+AF952*$R952*SUMIF(Lists!$E$2:$E$133,'Quarterly Information'!$Q952,Exchange_Value)+AF952*$T952*SUMIF(Lists!$E$2:$E$133,'Quarterly Information'!$S952,Exchange_Value))/1000,AF952*SUMIF(Lists!$E$2:$E$133,$I952,Exchange_Value)/1000),1)</f>
        <v>0</v>
      </c>
    </row>
    <row r="953" spans="1:81" ht="14.1">
      <c r="A953" s="18">
        <v>911</v>
      </c>
      <c r="B953" s="46" t="str">
        <f t="shared" si="554"/>
        <v/>
      </c>
      <c r="C953" s="72"/>
      <c r="D953" s="47"/>
      <c r="E953" s="81"/>
      <c r="F953" s="48"/>
      <c r="G953" s="49"/>
      <c r="H953" s="50"/>
      <c r="I953" s="48"/>
      <c r="J953" s="104"/>
      <c r="K953" s="109"/>
      <c r="L953" s="51"/>
      <c r="M953" s="48"/>
      <c r="N953" s="51"/>
      <c r="O953" s="48"/>
      <c r="P953" s="51"/>
      <c r="Q953" s="69"/>
      <c r="R953" s="51"/>
      <c r="S953" s="69"/>
      <c r="T953" s="110"/>
      <c r="U953" s="107"/>
      <c r="V953" s="48"/>
      <c r="W953" s="52"/>
      <c r="X953" s="48"/>
      <c r="Y953" s="116"/>
      <c r="Z953" s="133"/>
      <c r="AA953" s="131"/>
      <c r="AB953" s="76"/>
      <c r="AC953" s="76"/>
      <c r="AD953" s="76"/>
      <c r="AE953" s="76"/>
      <c r="AF953" s="76"/>
      <c r="AG953" s="145"/>
      <c r="AH953"/>
      <c r="AI953" s="148">
        <f t="shared" si="518"/>
        <v>0</v>
      </c>
      <c r="AJ953" s="148">
        <f t="shared" si="519"/>
        <v>0</v>
      </c>
      <c r="AK953" s="148">
        <f t="shared" si="520"/>
        <v>0</v>
      </c>
      <c r="AL953" s="148">
        <f t="shared" si="521"/>
        <v>0</v>
      </c>
      <c r="AM953" s="148">
        <f t="shared" si="522"/>
        <v>0</v>
      </c>
      <c r="AN953" s="148">
        <f t="shared" si="523"/>
        <v>0</v>
      </c>
      <c r="AO953" s="150"/>
      <c r="AP953" s="149" t="e">
        <f t="shared" si="524"/>
        <v>#DIV/0!</v>
      </c>
      <c r="AQ953" s="149" t="e">
        <f t="shared" si="525"/>
        <v>#DIV/0!</v>
      </c>
      <c r="AR953" s="149" t="e">
        <f t="shared" si="526"/>
        <v>#DIV/0!</v>
      </c>
      <c r="AS953" s="149" t="e">
        <f t="shared" si="527"/>
        <v>#DIV/0!</v>
      </c>
      <c r="AT953" s="149" t="e">
        <f t="shared" si="528"/>
        <v>#DIV/0!</v>
      </c>
      <c r="AU953" s="148">
        <f t="shared" si="529"/>
        <v>0</v>
      </c>
      <c r="AV953" s="149" t="e">
        <f t="shared" si="530"/>
        <v>#DIV/0!</v>
      </c>
      <c r="AW953" s="149" t="e">
        <f t="shared" si="531"/>
        <v>#DIV/0!</v>
      </c>
      <c r="AX953" s="149" t="e">
        <f t="shared" si="532"/>
        <v>#DIV/0!</v>
      </c>
      <c r="AY953" s="149" t="e">
        <f t="shared" si="533"/>
        <v>#DIV/0!</v>
      </c>
      <c r="AZ953" s="149" t="e">
        <f t="shared" si="534"/>
        <v>#DIV/0!</v>
      </c>
      <c r="BA953" s="148">
        <f t="shared" si="535"/>
        <v>0</v>
      </c>
      <c r="BB953" s="149" t="e">
        <f t="shared" si="536"/>
        <v>#DIV/0!</v>
      </c>
      <c r="BC953" s="149" t="e">
        <f t="shared" si="537"/>
        <v>#DIV/0!</v>
      </c>
      <c r="BD953" s="149" t="e">
        <f t="shared" si="538"/>
        <v>#DIV/0!</v>
      </c>
      <c r="BE953" s="149" t="e">
        <f t="shared" si="539"/>
        <v>#DIV/0!</v>
      </c>
      <c r="BF953" s="149" t="e">
        <f t="shared" si="540"/>
        <v>#DIV/0!</v>
      </c>
      <c r="BG953" s="148">
        <f t="shared" si="541"/>
        <v>0</v>
      </c>
      <c r="BH953" s="149" t="e">
        <f t="shared" si="542"/>
        <v>#DIV/0!</v>
      </c>
      <c r="BI953" s="149" t="e">
        <f t="shared" si="543"/>
        <v>#DIV/0!</v>
      </c>
      <c r="BJ953" s="149" t="e">
        <f t="shared" si="544"/>
        <v>#DIV/0!</v>
      </c>
      <c r="BK953" s="149" t="e">
        <f t="shared" si="545"/>
        <v>#DIV/0!</v>
      </c>
      <c r="BL953" s="149" t="e">
        <f t="shared" si="546"/>
        <v>#DIV/0!</v>
      </c>
      <c r="BM953" s="148">
        <f t="shared" si="547"/>
        <v>0</v>
      </c>
      <c r="BN953" s="149" t="e">
        <f t="shared" si="548"/>
        <v>#DIV/0!</v>
      </c>
      <c r="BO953" s="149" t="e">
        <f t="shared" si="549"/>
        <v>#DIV/0!</v>
      </c>
      <c r="BP953" s="149" t="e">
        <f t="shared" si="550"/>
        <v>#DIV/0!</v>
      </c>
      <c r="BQ953" s="149" t="e">
        <f t="shared" si="551"/>
        <v>#DIV/0!</v>
      </c>
      <c r="BR953" s="149" t="e">
        <f t="shared" si="552"/>
        <v>#DIV/0!</v>
      </c>
      <c r="BS953" s="148">
        <f t="shared" si="553"/>
        <v>0</v>
      </c>
      <c r="BT953" s="150"/>
      <c r="BU953" s="150" t="e">
        <f>VLOOKUP(I953,Lists!$D$2:$D$19,1,FALSE)</f>
        <v>#N/A</v>
      </c>
      <c r="BV953" s="150" t="e">
        <f>VLOOKUP($I953,Blends!$B$2:$B$115,1,FALSE)</f>
        <v>#N/A</v>
      </c>
      <c r="BW953" s="150"/>
      <c r="BX953" s="151">
        <f>ROUND(IF($I953="Other HFC Blend",(AA953*$L953*SUMIF(Lists!$E$2:$E$133,'Quarterly Information'!$K953,Exchange_Value)+AA953*$N953*SUMIF(Lists!$E$2:$E$133,'Quarterly Information'!$M953,Exchange_Value)+AA953*$P953*SUMIF(Lists!$E$2:$E$133,'Quarterly Information'!$O953,Exchange_Value)+AA953*$R953*SUMIF(Lists!$E$2:$E$133,'Quarterly Information'!$Q953,Exchange_Value)+AA953*$T953*SUMIF(Lists!$E$2:$E$133,'Quarterly Information'!$S953,Exchange_Value))/1000,AA953*SUMIF(Lists!$E$2:$E$133,$I953,Exchange_Value)/1000),1)</f>
        <v>0</v>
      </c>
      <c r="BY953" s="151">
        <f>ROUND(IF($I953="Other HFC Blend",(AB953*$L953*SUMIF(Lists!$E$2:$E$133,'Quarterly Information'!$K953,Exchange_Value)+AB953*$N953*SUMIF(Lists!$E$2:$E$133,'Quarterly Information'!$M953,Exchange_Value)+AB953*$P953*SUMIF(Lists!$E$2:$E$133,'Quarterly Information'!$O953,Exchange_Value)+AB953*$R953*SUMIF(Lists!$E$2:$E$133,'Quarterly Information'!$Q953,Exchange_Value)+AB953*$T953*SUMIF(Lists!$E$2:$E$133,'Quarterly Information'!$S953,Exchange_Value))/1000,AB953*SUMIF(Lists!$E$2:$E$133,$I953,Exchange_Value)/1000),1)</f>
        <v>0</v>
      </c>
      <c r="BZ953" s="151">
        <f>ROUND(IF($I953="Other HFC Blend",(AC953*$L953*SUMIF(Lists!$E$2:$E$133,'Quarterly Information'!$K953,Exchange_Value)+AC953*$N953*SUMIF(Lists!$E$2:$E$133,'Quarterly Information'!$M953,Exchange_Value)+AC953*$P953*SUMIF(Lists!$E$2:$E$133,'Quarterly Information'!$O953,Exchange_Value)+AC953*$R953*SUMIF(Lists!$E$2:$E$133,'Quarterly Information'!$Q953,Exchange_Value)+AC953*$T953*SUMIF(Lists!$E$2:$E$133,'Quarterly Information'!$S953,Exchange_Value))/1000,AC953*SUMIF(Lists!$E$2:$E$133,$I953,Exchange_Value)/1000),1)</f>
        <v>0</v>
      </c>
      <c r="CA953" s="151">
        <f>ROUND(IF($I953="Other HFC Blend",(AD953*$L953*SUMIF(Lists!$E$2:$E$133,'Quarterly Information'!$K953,Exchange_Value)+AD953*$N953*SUMIF(Lists!$E$2:$E$133,'Quarterly Information'!$M953,Exchange_Value)+AD953*$P953*SUMIF(Lists!$E$2:$E$133,'Quarterly Information'!$O953,Exchange_Value)+AD953*$R953*SUMIF(Lists!$E$2:$E$133,'Quarterly Information'!$Q953,Exchange_Value)+AD953*$T953*SUMIF(Lists!$E$2:$E$133,'Quarterly Information'!$S953,Exchange_Value))/1000,AD953*SUMIF(Lists!$E$2:$E$133,$I953,Exchange_Value)/1000),1)</f>
        <v>0</v>
      </c>
      <c r="CB953" s="151">
        <f>ROUND(IF($I953="Other HFC Blend",(AE953*$L953*SUMIF(Lists!$E$2:$E$133,'Quarterly Information'!$K953,Exchange_Value)+AE953*$N953*SUMIF(Lists!$E$2:$E$133,'Quarterly Information'!$M953,Exchange_Value)+AE953*$P953*SUMIF(Lists!$E$2:$E$133,'Quarterly Information'!$O953,Exchange_Value)+AE953*$R953*SUMIF(Lists!$E$2:$E$133,'Quarterly Information'!$Q953,Exchange_Value)+AE953*$T953*SUMIF(Lists!$E$2:$E$133,'Quarterly Information'!$S953,Exchange_Value))/1000,AE953*SUMIF(Lists!$E$2:$E$133,$I953,Exchange_Value)/1000),1)</f>
        <v>0</v>
      </c>
      <c r="CC953" s="151">
        <f>ROUND(IF($I953="Other HFC Blend",(AF953*$L953*SUMIF(Lists!$E$2:$E$133,'Quarterly Information'!$K953,Exchange_Value)+AF953*$N953*SUMIF(Lists!$E$2:$E$133,'Quarterly Information'!$M953,Exchange_Value)+AF953*$P953*SUMIF(Lists!$E$2:$E$133,'Quarterly Information'!$O953,Exchange_Value)+AF953*$R953*SUMIF(Lists!$E$2:$E$133,'Quarterly Information'!$Q953,Exchange_Value)+AF953*$T953*SUMIF(Lists!$E$2:$E$133,'Quarterly Information'!$S953,Exchange_Value))/1000,AF953*SUMIF(Lists!$E$2:$E$133,$I953,Exchange_Value)/1000),1)</f>
        <v>0</v>
      </c>
    </row>
    <row r="954" spans="1:81" ht="14.1">
      <c r="A954" s="18">
        <v>912</v>
      </c>
      <c r="B954" s="46" t="str">
        <f t="shared" si="554"/>
        <v/>
      </c>
      <c r="C954" s="72"/>
      <c r="D954" s="47"/>
      <c r="E954" s="81"/>
      <c r="F954" s="48"/>
      <c r="G954" s="49"/>
      <c r="H954" s="50"/>
      <c r="I954" s="48"/>
      <c r="J954" s="104"/>
      <c r="K954" s="109"/>
      <c r="L954" s="51"/>
      <c r="M954" s="48"/>
      <c r="N954" s="51"/>
      <c r="O954" s="48"/>
      <c r="P954" s="51"/>
      <c r="Q954" s="69"/>
      <c r="R954" s="51"/>
      <c r="S954" s="69"/>
      <c r="T954" s="110"/>
      <c r="U954" s="107"/>
      <c r="V954" s="48"/>
      <c r="W954" s="52"/>
      <c r="X954" s="48"/>
      <c r="Y954" s="116"/>
      <c r="Z954" s="133"/>
      <c r="AA954" s="131"/>
      <c r="AB954" s="76"/>
      <c r="AC954" s="76"/>
      <c r="AD954" s="76"/>
      <c r="AE954" s="76"/>
      <c r="AF954" s="76"/>
      <c r="AG954" s="145"/>
      <c r="AH954"/>
      <c r="AI954" s="148">
        <f t="shared" si="518"/>
        <v>0</v>
      </c>
      <c r="AJ954" s="148">
        <f t="shared" si="519"/>
        <v>0</v>
      </c>
      <c r="AK954" s="148">
        <f t="shared" si="520"/>
        <v>0</v>
      </c>
      <c r="AL954" s="148">
        <f t="shared" si="521"/>
        <v>0</v>
      </c>
      <c r="AM954" s="148">
        <f t="shared" si="522"/>
        <v>0</v>
      </c>
      <c r="AN954" s="148">
        <f t="shared" si="523"/>
        <v>0</v>
      </c>
      <c r="AO954" s="150"/>
      <c r="AP954" s="149" t="e">
        <f t="shared" si="524"/>
        <v>#DIV/0!</v>
      </c>
      <c r="AQ954" s="149" t="e">
        <f t="shared" si="525"/>
        <v>#DIV/0!</v>
      </c>
      <c r="AR954" s="149" t="e">
        <f t="shared" si="526"/>
        <v>#DIV/0!</v>
      </c>
      <c r="AS954" s="149" t="e">
        <f t="shared" si="527"/>
        <v>#DIV/0!</v>
      </c>
      <c r="AT954" s="149" t="e">
        <f t="shared" si="528"/>
        <v>#DIV/0!</v>
      </c>
      <c r="AU954" s="148">
        <f t="shared" si="529"/>
        <v>0</v>
      </c>
      <c r="AV954" s="149" t="e">
        <f t="shared" si="530"/>
        <v>#DIV/0!</v>
      </c>
      <c r="AW954" s="149" t="e">
        <f t="shared" si="531"/>
        <v>#DIV/0!</v>
      </c>
      <c r="AX954" s="149" t="e">
        <f t="shared" si="532"/>
        <v>#DIV/0!</v>
      </c>
      <c r="AY954" s="149" t="e">
        <f t="shared" si="533"/>
        <v>#DIV/0!</v>
      </c>
      <c r="AZ954" s="149" t="e">
        <f t="shared" si="534"/>
        <v>#DIV/0!</v>
      </c>
      <c r="BA954" s="148">
        <f t="shared" si="535"/>
        <v>0</v>
      </c>
      <c r="BB954" s="149" t="e">
        <f t="shared" si="536"/>
        <v>#DIV/0!</v>
      </c>
      <c r="BC954" s="149" t="e">
        <f t="shared" si="537"/>
        <v>#DIV/0!</v>
      </c>
      <c r="BD954" s="149" t="e">
        <f t="shared" si="538"/>
        <v>#DIV/0!</v>
      </c>
      <c r="BE954" s="149" t="e">
        <f t="shared" si="539"/>
        <v>#DIV/0!</v>
      </c>
      <c r="BF954" s="149" t="e">
        <f t="shared" si="540"/>
        <v>#DIV/0!</v>
      </c>
      <c r="BG954" s="148">
        <f t="shared" si="541"/>
        <v>0</v>
      </c>
      <c r="BH954" s="149" t="e">
        <f t="shared" si="542"/>
        <v>#DIV/0!</v>
      </c>
      <c r="BI954" s="149" t="e">
        <f t="shared" si="543"/>
        <v>#DIV/0!</v>
      </c>
      <c r="BJ954" s="149" t="e">
        <f t="shared" si="544"/>
        <v>#DIV/0!</v>
      </c>
      <c r="BK954" s="149" t="e">
        <f t="shared" si="545"/>
        <v>#DIV/0!</v>
      </c>
      <c r="BL954" s="149" t="e">
        <f t="shared" si="546"/>
        <v>#DIV/0!</v>
      </c>
      <c r="BM954" s="148">
        <f t="shared" si="547"/>
        <v>0</v>
      </c>
      <c r="BN954" s="149" t="e">
        <f t="shared" si="548"/>
        <v>#DIV/0!</v>
      </c>
      <c r="BO954" s="149" t="e">
        <f t="shared" si="549"/>
        <v>#DIV/0!</v>
      </c>
      <c r="BP954" s="149" t="e">
        <f t="shared" si="550"/>
        <v>#DIV/0!</v>
      </c>
      <c r="BQ954" s="149" t="e">
        <f t="shared" si="551"/>
        <v>#DIV/0!</v>
      </c>
      <c r="BR954" s="149" t="e">
        <f t="shared" si="552"/>
        <v>#DIV/0!</v>
      </c>
      <c r="BS954" s="148">
        <f t="shared" si="553"/>
        <v>0</v>
      </c>
      <c r="BT954" s="150"/>
      <c r="BU954" s="150" t="e">
        <f>VLOOKUP(I954,Lists!$D$2:$D$19,1,FALSE)</f>
        <v>#N/A</v>
      </c>
      <c r="BV954" s="150" t="e">
        <f>VLOOKUP($I954,Blends!$B$2:$B$115,1,FALSE)</f>
        <v>#N/A</v>
      </c>
      <c r="BW954" s="150"/>
      <c r="BX954" s="151">
        <f>ROUND(IF($I954="Other HFC Blend",(AA954*$L954*SUMIF(Lists!$E$2:$E$133,'Quarterly Information'!$K954,Exchange_Value)+AA954*$N954*SUMIF(Lists!$E$2:$E$133,'Quarterly Information'!$M954,Exchange_Value)+AA954*$P954*SUMIF(Lists!$E$2:$E$133,'Quarterly Information'!$O954,Exchange_Value)+AA954*$R954*SUMIF(Lists!$E$2:$E$133,'Quarterly Information'!$Q954,Exchange_Value)+AA954*$T954*SUMIF(Lists!$E$2:$E$133,'Quarterly Information'!$S954,Exchange_Value))/1000,AA954*SUMIF(Lists!$E$2:$E$133,$I954,Exchange_Value)/1000),1)</f>
        <v>0</v>
      </c>
      <c r="BY954" s="151">
        <f>ROUND(IF($I954="Other HFC Blend",(AB954*$L954*SUMIF(Lists!$E$2:$E$133,'Quarterly Information'!$K954,Exchange_Value)+AB954*$N954*SUMIF(Lists!$E$2:$E$133,'Quarterly Information'!$M954,Exchange_Value)+AB954*$P954*SUMIF(Lists!$E$2:$E$133,'Quarterly Information'!$O954,Exchange_Value)+AB954*$R954*SUMIF(Lists!$E$2:$E$133,'Quarterly Information'!$Q954,Exchange_Value)+AB954*$T954*SUMIF(Lists!$E$2:$E$133,'Quarterly Information'!$S954,Exchange_Value))/1000,AB954*SUMIF(Lists!$E$2:$E$133,$I954,Exchange_Value)/1000),1)</f>
        <v>0</v>
      </c>
      <c r="BZ954" s="151">
        <f>ROUND(IF($I954="Other HFC Blend",(AC954*$L954*SUMIF(Lists!$E$2:$E$133,'Quarterly Information'!$K954,Exchange_Value)+AC954*$N954*SUMIF(Lists!$E$2:$E$133,'Quarterly Information'!$M954,Exchange_Value)+AC954*$P954*SUMIF(Lists!$E$2:$E$133,'Quarterly Information'!$O954,Exchange_Value)+AC954*$R954*SUMIF(Lists!$E$2:$E$133,'Quarterly Information'!$Q954,Exchange_Value)+AC954*$T954*SUMIF(Lists!$E$2:$E$133,'Quarterly Information'!$S954,Exchange_Value))/1000,AC954*SUMIF(Lists!$E$2:$E$133,$I954,Exchange_Value)/1000),1)</f>
        <v>0</v>
      </c>
      <c r="CA954" s="151">
        <f>ROUND(IF($I954="Other HFC Blend",(AD954*$L954*SUMIF(Lists!$E$2:$E$133,'Quarterly Information'!$K954,Exchange_Value)+AD954*$N954*SUMIF(Lists!$E$2:$E$133,'Quarterly Information'!$M954,Exchange_Value)+AD954*$P954*SUMIF(Lists!$E$2:$E$133,'Quarterly Information'!$O954,Exchange_Value)+AD954*$R954*SUMIF(Lists!$E$2:$E$133,'Quarterly Information'!$Q954,Exchange_Value)+AD954*$T954*SUMIF(Lists!$E$2:$E$133,'Quarterly Information'!$S954,Exchange_Value))/1000,AD954*SUMIF(Lists!$E$2:$E$133,$I954,Exchange_Value)/1000),1)</f>
        <v>0</v>
      </c>
      <c r="CB954" s="151">
        <f>ROUND(IF($I954="Other HFC Blend",(AE954*$L954*SUMIF(Lists!$E$2:$E$133,'Quarterly Information'!$K954,Exchange_Value)+AE954*$N954*SUMIF(Lists!$E$2:$E$133,'Quarterly Information'!$M954,Exchange_Value)+AE954*$P954*SUMIF(Lists!$E$2:$E$133,'Quarterly Information'!$O954,Exchange_Value)+AE954*$R954*SUMIF(Lists!$E$2:$E$133,'Quarterly Information'!$Q954,Exchange_Value)+AE954*$T954*SUMIF(Lists!$E$2:$E$133,'Quarterly Information'!$S954,Exchange_Value))/1000,AE954*SUMIF(Lists!$E$2:$E$133,$I954,Exchange_Value)/1000),1)</f>
        <v>0</v>
      </c>
      <c r="CC954" s="151">
        <f>ROUND(IF($I954="Other HFC Blend",(AF954*$L954*SUMIF(Lists!$E$2:$E$133,'Quarterly Information'!$K954,Exchange_Value)+AF954*$N954*SUMIF(Lists!$E$2:$E$133,'Quarterly Information'!$M954,Exchange_Value)+AF954*$P954*SUMIF(Lists!$E$2:$E$133,'Quarterly Information'!$O954,Exchange_Value)+AF954*$R954*SUMIF(Lists!$E$2:$E$133,'Quarterly Information'!$Q954,Exchange_Value)+AF954*$T954*SUMIF(Lists!$E$2:$E$133,'Quarterly Information'!$S954,Exchange_Value))/1000,AF954*SUMIF(Lists!$E$2:$E$133,$I954,Exchange_Value)/1000),1)</f>
        <v>0</v>
      </c>
    </row>
    <row r="955" spans="1:81" ht="14.1">
      <c r="A955" s="18">
        <v>913</v>
      </c>
      <c r="B955" s="46" t="str">
        <f t="shared" si="554"/>
        <v/>
      </c>
      <c r="C955" s="72"/>
      <c r="D955" s="47"/>
      <c r="E955" s="81"/>
      <c r="F955" s="48"/>
      <c r="G955" s="49"/>
      <c r="H955" s="50"/>
      <c r="I955" s="48"/>
      <c r="J955" s="104"/>
      <c r="K955" s="109"/>
      <c r="L955" s="51"/>
      <c r="M955" s="48"/>
      <c r="N955" s="51"/>
      <c r="O955" s="48"/>
      <c r="P955" s="51"/>
      <c r="Q955" s="69"/>
      <c r="R955" s="51"/>
      <c r="S955" s="69"/>
      <c r="T955" s="110"/>
      <c r="U955" s="107"/>
      <c r="V955" s="48"/>
      <c r="W955" s="52"/>
      <c r="X955" s="48"/>
      <c r="Y955" s="116"/>
      <c r="Z955" s="133"/>
      <c r="AA955" s="131"/>
      <c r="AB955" s="76"/>
      <c r="AC955" s="76"/>
      <c r="AD955" s="76"/>
      <c r="AE955" s="76"/>
      <c r="AF955" s="76"/>
      <c r="AG955" s="145"/>
      <c r="AH955"/>
      <c r="AI955" s="148">
        <f t="shared" si="518"/>
        <v>0</v>
      </c>
      <c r="AJ955" s="148">
        <f t="shared" si="519"/>
        <v>0</v>
      </c>
      <c r="AK955" s="148">
        <f t="shared" si="520"/>
        <v>0</v>
      </c>
      <c r="AL955" s="148">
        <f t="shared" si="521"/>
        <v>0</v>
      </c>
      <c r="AM955" s="148">
        <f t="shared" si="522"/>
        <v>0</v>
      </c>
      <c r="AN955" s="148">
        <f t="shared" si="523"/>
        <v>0</v>
      </c>
      <c r="AO955" s="150"/>
      <c r="AP955" s="149" t="e">
        <f t="shared" si="524"/>
        <v>#DIV/0!</v>
      </c>
      <c r="AQ955" s="149" t="e">
        <f t="shared" si="525"/>
        <v>#DIV/0!</v>
      </c>
      <c r="AR955" s="149" t="e">
        <f t="shared" si="526"/>
        <v>#DIV/0!</v>
      </c>
      <c r="AS955" s="149" t="e">
        <f t="shared" si="527"/>
        <v>#DIV/0!</v>
      </c>
      <c r="AT955" s="149" t="e">
        <f t="shared" si="528"/>
        <v>#DIV/0!</v>
      </c>
      <c r="AU955" s="148">
        <f t="shared" si="529"/>
        <v>0</v>
      </c>
      <c r="AV955" s="149" t="e">
        <f t="shared" si="530"/>
        <v>#DIV/0!</v>
      </c>
      <c r="AW955" s="149" t="e">
        <f t="shared" si="531"/>
        <v>#DIV/0!</v>
      </c>
      <c r="AX955" s="149" t="e">
        <f t="shared" si="532"/>
        <v>#DIV/0!</v>
      </c>
      <c r="AY955" s="149" t="e">
        <f t="shared" si="533"/>
        <v>#DIV/0!</v>
      </c>
      <c r="AZ955" s="149" t="e">
        <f t="shared" si="534"/>
        <v>#DIV/0!</v>
      </c>
      <c r="BA955" s="148">
        <f t="shared" si="535"/>
        <v>0</v>
      </c>
      <c r="BB955" s="149" t="e">
        <f t="shared" si="536"/>
        <v>#DIV/0!</v>
      </c>
      <c r="BC955" s="149" t="e">
        <f t="shared" si="537"/>
        <v>#DIV/0!</v>
      </c>
      <c r="BD955" s="149" t="e">
        <f t="shared" si="538"/>
        <v>#DIV/0!</v>
      </c>
      <c r="BE955" s="149" t="e">
        <f t="shared" si="539"/>
        <v>#DIV/0!</v>
      </c>
      <c r="BF955" s="149" t="e">
        <f t="shared" si="540"/>
        <v>#DIV/0!</v>
      </c>
      <c r="BG955" s="148">
        <f t="shared" si="541"/>
        <v>0</v>
      </c>
      <c r="BH955" s="149" t="e">
        <f t="shared" si="542"/>
        <v>#DIV/0!</v>
      </c>
      <c r="BI955" s="149" t="e">
        <f t="shared" si="543"/>
        <v>#DIV/0!</v>
      </c>
      <c r="BJ955" s="149" t="e">
        <f t="shared" si="544"/>
        <v>#DIV/0!</v>
      </c>
      <c r="BK955" s="149" t="e">
        <f t="shared" si="545"/>
        <v>#DIV/0!</v>
      </c>
      <c r="BL955" s="149" t="e">
        <f t="shared" si="546"/>
        <v>#DIV/0!</v>
      </c>
      <c r="BM955" s="148">
        <f t="shared" si="547"/>
        <v>0</v>
      </c>
      <c r="BN955" s="149" t="e">
        <f t="shared" si="548"/>
        <v>#DIV/0!</v>
      </c>
      <c r="BO955" s="149" t="e">
        <f t="shared" si="549"/>
        <v>#DIV/0!</v>
      </c>
      <c r="BP955" s="149" t="e">
        <f t="shared" si="550"/>
        <v>#DIV/0!</v>
      </c>
      <c r="BQ955" s="149" t="e">
        <f t="shared" si="551"/>
        <v>#DIV/0!</v>
      </c>
      <c r="BR955" s="149" t="e">
        <f t="shared" si="552"/>
        <v>#DIV/0!</v>
      </c>
      <c r="BS955" s="148">
        <f t="shared" si="553"/>
        <v>0</v>
      </c>
      <c r="BT955" s="150"/>
      <c r="BU955" s="150" t="e">
        <f>VLOOKUP(I955,Lists!$D$2:$D$19,1,FALSE)</f>
        <v>#N/A</v>
      </c>
      <c r="BV955" s="150" t="e">
        <f>VLOOKUP($I955,Blends!$B$2:$B$115,1,FALSE)</f>
        <v>#N/A</v>
      </c>
      <c r="BW955" s="150"/>
      <c r="BX955" s="151">
        <f>ROUND(IF($I955="Other HFC Blend",(AA955*$L955*SUMIF(Lists!$E$2:$E$133,'Quarterly Information'!$K955,Exchange_Value)+AA955*$N955*SUMIF(Lists!$E$2:$E$133,'Quarterly Information'!$M955,Exchange_Value)+AA955*$P955*SUMIF(Lists!$E$2:$E$133,'Quarterly Information'!$O955,Exchange_Value)+AA955*$R955*SUMIF(Lists!$E$2:$E$133,'Quarterly Information'!$Q955,Exchange_Value)+AA955*$T955*SUMIF(Lists!$E$2:$E$133,'Quarterly Information'!$S955,Exchange_Value))/1000,AA955*SUMIF(Lists!$E$2:$E$133,$I955,Exchange_Value)/1000),1)</f>
        <v>0</v>
      </c>
      <c r="BY955" s="151">
        <f>ROUND(IF($I955="Other HFC Blend",(AB955*$L955*SUMIF(Lists!$E$2:$E$133,'Quarterly Information'!$K955,Exchange_Value)+AB955*$N955*SUMIF(Lists!$E$2:$E$133,'Quarterly Information'!$M955,Exchange_Value)+AB955*$P955*SUMIF(Lists!$E$2:$E$133,'Quarterly Information'!$O955,Exchange_Value)+AB955*$R955*SUMIF(Lists!$E$2:$E$133,'Quarterly Information'!$Q955,Exchange_Value)+AB955*$T955*SUMIF(Lists!$E$2:$E$133,'Quarterly Information'!$S955,Exchange_Value))/1000,AB955*SUMIF(Lists!$E$2:$E$133,$I955,Exchange_Value)/1000),1)</f>
        <v>0</v>
      </c>
      <c r="BZ955" s="151">
        <f>ROUND(IF($I955="Other HFC Blend",(AC955*$L955*SUMIF(Lists!$E$2:$E$133,'Quarterly Information'!$K955,Exchange_Value)+AC955*$N955*SUMIF(Lists!$E$2:$E$133,'Quarterly Information'!$M955,Exchange_Value)+AC955*$P955*SUMIF(Lists!$E$2:$E$133,'Quarterly Information'!$O955,Exchange_Value)+AC955*$R955*SUMIF(Lists!$E$2:$E$133,'Quarterly Information'!$Q955,Exchange_Value)+AC955*$T955*SUMIF(Lists!$E$2:$E$133,'Quarterly Information'!$S955,Exchange_Value))/1000,AC955*SUMIF(Lists!$E$2:$E$133,$I955,Exchange_Value)/1000),1)</f>
        <v>0</v>
      </c>
      <c r="CA955" s="151">
        <f>ROUND(IF($I955="Other HFC Blend",(AD955*$L955*SUMIF(Lists!$E$2:$E$133,'Quarterly Information'!$K955,Exchange_Value)+AD955*$N955*SUMIF(Lists!$E$2:$E$133,'Quarterly Information'!$M955,Exchange_Value)+AD955*$P955*SUMIF(Lists!$E$2:$E$133,'Quarterly Information'!$O955,Exchange_Value)+AD955*$R955*SUMIF(Lists!$E$2:$E$133,'Quarterly Information'!$Q955,Exchange_Value)+AD955*$T955*SUMIF(Lists!$E$2:$E$133,'Quarterly Information'!$S955,Exchange_Value))/1000,AD955*SUMIF(Lists!$E$2:$E$133,$I955,Exchange_Value)/1000),1)</f>
        <v>0</v>
      </c>
      <c r="CB955" s="151">
        <f>ROUND(IF($I955="Other HFC Blend",(AE955*$L955*SUMIF(Lists!$E$2:$E$133,'Quarterly Information'!$K955,Exchange_Value)+AE955*$N955*SUMIF(Lists!$E$2:$E$133,'Quarterly Information'!$M955,Exchange_Value)+AE955*$P955*SUMIF(Lists!$E$2:$E$133,'Quarterly Information'!$O955,Exchange_Value)+AE955*$R955*SUMIF(Lists!$E$2:$E$133,'Quarterly Information'!$Q955,Exchange_Value)+AE955*$T955*SUMIF(Lists!$E$2:$E$133,'Quarterly Information'!$S955,Exchange_Value))/1000,AE955*SUMIF(Lists!$E$2:$E$133,$I955,Exchange_Value)/1000),1)</f>
        <v>0</v>
      </c>
      <c r="CC955" s="151">
        <f>ROUND(IF($I955="Other HFC Blend",(AF955*$L955*SUMIF(Lists!$E$2:$E$133,'Quarterly Information'!$K955,Exchange_Value)+AF955*$N955*SUMIF(Lists!$E$2:$E$133,'Quarterly Information'!$M955,Exchange_Value)+AF955*$P955*SUMIF(Lists!$E$2:$E$133,'Quarterly Information'!$O955,Exchange_Value)+AF955*$R955*SUMIF(Lists!$E$2:$E$133,'Quarterly Information'!$Q955,Exchange_Value)+AF955*$T955*SUMIF(Lists!$E$2:$E$133,'Quarterly Information'!$S955,Exchange_Value))/1000,AF955*SUMIF(Lists!$E$2:$E$133,$I955,Exchange_Value)/1000),1)</f>
        <v>0</v>
      </c>
    </row>
    <row r="956" spans="1:81" ht="14.1">
      <c r="A956" s="18">
        <v>914</v>
      </c>
      <c r="B956" s="46" t="str">
        <f t="shared" si="554"/>
        <v/>
      </c>
      <c r="C956" s="72"/>
      <c r="D956" s="47"/>
      <c r="E956" s="81"/>
      <c r="F956" s="48"/>
      <c r="G956" s="49"/>
      <c r="H956" s="50"/>
      <c r="I956" s="48"/>
      <c r="J956" s="104"/>
      <c r="K956" s="109"/>
      <c r="L956" s="51"/>
      <c r="M956" s="48"/>
      <c r="N956" s="51"/>
      <c r="O956" s="48"/>
      <c r="P956" s="51"/>
      <c r="Q956" s="69"/>
      <c r="R956" s="51"/>
      <c r="S956" s="69"/>
      <c r="T956" s="110"/>
      <c r="U956" s="107"/>
      <c r="V956" s="48"/>
      <c r="W956" s="52"/>
      <c r="X956" s="48"/>
      <c r="Y956" s="116"/>
      <c r="Z956" s="133"/>
      <c r="AA956" s="131"/>
      <c r="AB956" s="76"/>
      <c r="AC956" s="76"/>
      <c r="AD956" s="76"/>
      <c r="AE956" s="76"/>
      <c r="AF956" s="76"/>
      <c r="AG956" s="145"/>
      <c r="AH956"/>
      <c r="AI956" s="148">
        <f t="shared" si="518"/>
        <v>0</v>
      </c>
      <c r="AJ956" s="148">
        <f t="shared" si="519"/>
        <v>0</v>
      </c>
      <c r="AK956" s="148">
        <f t="shared" si="520"/>
        <v>0</v>
      </c>
      <c r="AL956" s="148">
        <f t="shared" si="521"/>
        <v>0</v>
      </c>
      <c r="AM956" s="148">
        <f t="shared" si="522"/>
        <v>0</v>
      </c>
      <c r="AN956" s="148">
        <f t="shared" si="523"/>
        <v>0</v>
      </c>
      <c r="AO956" s="150"/>
      <c r="AP956" s="149" t="e">
        <f t="shared" si="524"/>
        <v>#DIV/0!</v>
      </c>
      <c r="AQ956" s="149" t="e">
        <f t="shared" si="525"/>
        <v>#DIV/0!</v>
      </c>
      <c r="AR956" s="149" t="e">
        <f t="shared" si="526"/>
        <v>#DIV/0!</v>
      </c>
      <c r="AS956" s="149" t="e">
        <f t="shared" si="527"/>
        <v>#DIV/0!</v>
      </c>
      <c r="AT956" s="149" t="e">
        <f t="shared" si="528"/>
        <v>#DIV/0!</v>
      </c>
      <c r="AU956" s="148">
        <f t="shared" si="529"/>
        <v>0</v>
      </c>
      <c r="AV956" s="149" t="e">
        <f t="shared" si="530"/>
        <v>#DIV/0!</v>
      </c>
      <c r="AW956" s="149" t="e">
        <f t="shared" si="531"/>
        <v>#DIV/0!</v>
      </c>
      <c r="AX956" s="149" t="e">
        <f t="shared" si="532"/>
        <v>#DIV/0!</v>
      </c>
      <c r="AY956" s="149" t="e">
        <f t="shared" si="533"/>
        <v>#DIV/0!</v>
      </c>
      <c r="AZ956" s="149" t="e">
        <f t="shared" si="534"/>
        <v>#DIV/0!</v>
      </c>
      <c r="BA956" s="148">
        <f t="shared" si="535"/>
        <v>0</v>
      </c>
      <c r="BB956" s="149" t="e">
        <f t="shared" si="536"/>
        <v>#DIV/0!</v>
      </c>
      <c r="BC956" s="149" t="e">
        <f t="shared" si="537"/>
        <v>#DIV/0!</v>
      </c>
      <c r="BD956" s="149" t="e">
        <f t="shared" si="538"/>
        <v>#DIV/0!</v>
      </c>
      <c r="BE956" s="149" t="e">
        <f t="shared" si="539"/>
        <v>#DIV/0!</v>
      </c>
      <c r="BF956" s="149" t="e">
        <f t="shared" si="540"/>
        <v>#DIV/0!</v>
      </c>
      <c r="BG956" s="148">
        <f t="shared" si="541"/>
        <v>0</v>
      </c>
      <c r="BH956" s="149" t="e">
        <f t="shared" si="542"/>
        <v>#DIV/0!</v>
      </c>
      <c r="BI956" s="149" t="e">
        <f t="shared" si="543"/>
        <v>#DIV/0!</v>
      </c>
      <c r="BJ956" s="149" t="e">
        <f t="shared" si="544"/>
        <v>#DIV/0!</v>
      </c>
      <c r="BK956" s="149" t="e">
        <f t="shared" si="545"/>
        <v>#DIV/0!</v>
      </c>
      <c r="BL956" s="149" t="e">
        <f t="shared" si="546"/>
        <v>#DIV/0!</v>
      </c>
      <c r="BM956" s="148">
        <f t="shared" si="547"/>
        <v>0</v>
      </c>
      <c r="BN956" s="149" t="e">
        <f t="shared" si="548"/>
        <v>#DIV/0!</v>
      </c>
      <c r="BO956" s="149" t="e">
        <f t="shared" si="549"/>
        <v>#DIV/0!</v>
      </c>
      <c r="BP956" s="149" t="e">
        <f t="shared" si="550"/>
        <v>#DIV/0!</v>
      </c>
      <c r="BQ956" s="149" t="e">
        <f t="shared" si="551"/>
        <v>#DIV/0!</v>
      </c>
      <c r="BR956" s="149" t="e">
        <f t="shared" si="552"/>
        <v>#DIV/0!</v>
      </c>
      <c r="BS956" s="148">
        <f t="shared" si="553"/>
        <v>0</v>
      </c>
      <c r="BT956" s="150"/>
      <c r="BU956" s="150" t="e">
        <f>VLOOKUP(I956,Lists!$D$2:$D$19,1,FALSE)</f>
        <v>#N/A</v>
      </c>
      <c r="BV956" s="150" t="e">
        <f>VLOOKUP($I956,Blends!$B$2:$B$115,1,FALSE)</f>
        <v>#N/A</v>
      </c>
      <c r="BW956" s="150"/>
      <c r="BX956" s="151">
        <f>ROUND(IF($I956="Other HFC Blend",(AA956*$L956*SUMIF(Lists!$E$2:$E$133,'Quarterly Information'!$K956,Exchange_Value)+AA956*$N956*SUMIF(Lists!$E$2:$E$133,'Quarterly Information'!$M956,Exchange_Value)+AA956*$P956*SUMIF(Lists!$E$2:$E$133,'Quarterly Information'!$O956,Exchange_Value)+AA956*$R956*SUMIF(Lists!$E$2:$E$133,'Quarterly Information'!$Q956,Exchange_Value)+AA956*$T956*SUMIF(Lists!$E$2:$E$133,'Quarterly Information'!$S956,Exchange_Value))/1000,AA956*SUMIF(Lists!$E$2:$E$133,$I956,Exchange_Value)/1000),1)</f>
        <v>0</v>
      </c>
      <c r="BY956" s="151">
        <f>ROUND(IF($I956="Other HFC Blend",(AB956*$L956*SUMIF(Lists!$E$2:$E$133,'Quarterly Information'!$K956,Exchange_Value)+AB956*$N956*SUMIF(Lists!$E$2:$E$133,'Quarterly Information'!$M956,Exchange_Value)+AB956*$P956*SUMIF(Lists!$E$2:$E$133,'Quarterly Information'!$O956,Exchange_Value)+AB956*$R956*SUMIF(Lists!$E$2:$E$133,'Quarterly Information'!$Q956,Exchange_Value)+AB956*$T956*SUMIF(Lists!$E$2:$E$133,'Quarterly Information'!$S956,Exchange_Value))/1000,AB956*SUMIF(Lists!$E$2:$E$133,$I956,Exchange_Value)/1000),1)</f>
        <v>0</v>
      </c>
      <c r="BZ956" s="151">
        <f>ROUND(IF($I956="Other HFC Blend",(AC956*$L956*SUMIF(Lists!$E$2:$E$133,'Quarterly Information'!$K956,Exchange_Value)+AC956*$N956*SUMIF(Lists!$E$2:$E$133,'Quarterly Information'!$M956,Exchange_Value)+AC956*$P956*SUMIF(Lists!$E$2:$E$133,'Quarterly Information'!$O956,Exchange_Value)+AC956*$R956*SUMIF(Lists!$E$2:$E$133,'Quarterly Information'!$Q956,Exchange_Value)+AC956*$T956*SUMIF(Lists!$E$2:$E$133,'Quarterly Information'!$S956,Exchange_Value))/1000,AC956*SUMIF(Lists!$E$2:$E$133,$I956,Exchange_Value)/1000),1)</f>
        <v>0</v>
      </c>
      <c r="CA956" s="151">
        <f>ROUND(IF($I956="Other HFC Blend",(AD956*$L956*SUMIF(Lists!$E$2:$E$133,'Quarterly Information'!$K956,Exchange_Value)+AD956*$N956*SUMIF(Lists!$E$2:$E$133,'Quarterly Information'!$M956,Exchange_Value)+AD956*$P956*SUMIF(Lists!$E$2:$E$133,'Quarterly Information'!$O956,Exchange_Value)+AD956*$R956*SUMIF(Lists!$E$2:$E$133,'Quarterly Information'!$Q956,Exchange_Value)+AD956*$T956*SUMIF(Lists!$E$2:$E$133,'Quarterly Information'!$S956,Exchange_Value))/1000,AD956*SUMIF(Lists!$E$2:$E$133,$I956,Exchange_Value)/1000),1)</f>
        <v>0</v>
      </c>
      <c r="CB956" s="151">
        <f>ROUND(IF($I956="Other HFC Blend",(AE956*$L956*SUMIF(Lists!$E$2:$E$133,'Quarterly Information'!$K956,Exchange_Value)+AE956*$N956*SUMIF(Lists!$E$2:$E$133,'Quarterly Information'!$M956,Exchange_Value)+AE956*$P956*SUMIF(Lists!$E$2:$E$133,'Quarterly Information'!$O956,Exchange_Value)+AE956*$R956*SUMIF(Lists!$E$2:$E$133,'Quarterly Information'!$Q956,Exchange_Value)+AE956*$T956*SUMIF(Lists!$E$2:$E$133,'Quarterly Information'!$S956,Exchange_Value))/1000,AE956*SUMIF(Lists!$E$2:$E$133,$I956,Exchange_Value)/1000),1)</f>
        <v>0</v>
      </c>
      <c r="CC956" s="151">
        <f>ROUND(IF($I956="Other HFC Blend",(AF956*$L956*SUMIF(Lists!$E$2:$E$133,'Quarterly Information'!$K956,Exchange_Value)+AF956*$N956*SUMIF(Lists!$E$2:$E$133,'Quarterly Information'!$M956,Exchange_Value)+AF956*$P956*SUMIF(Lists!$E$2:$E$133,'Quarterly Information'!$O956,Exchange_Value)+AF956*$R956*SUMIF(Lists!$E$2:$E$133,'Quarterly Information'!$Q956,Exchange_Value)+AF956*$T956*SUMIF(Lists!$E$2:$E$133,'Quarterly Information'!$S956,Exchange_Value))/1000,AF956*SUMIF(Lists!$E$2:$E$133,$I956,Exchange_Value)/1000),1)</f>
        <v>0</v>
      </c>
    </row>
    <row r="957" spans="1:81" ht="14.1">
      <c r="A957" s="18">
        <v>915</v>
      </c>
      <c r="B957" s="46" t="str">
        <f t="shared" si="554"/>
        <v/>
      </c>
      <c r="C957" s="72"/>
      <c r="D957" s="47"/>
      <c r="E957" s="81"/>
      <c r="F957" s="48"/>
      <c r="G957" s="49"/>
      <c r="H957" s="50"/>
      <c r="I957" s="48"/>
      <c r="J957" s="104"/>
      <c r="K957" s="109"/>
      <c r="L957" s="51"/>
      <c r="M957" s="48"/>
      <c r="N957" s="51"/>
      <c r="O957" s="48"/>
      <c r="P957" s="51"/>
      <c r="Q957" s="69"/>
      <c r="R957" s="51"/>
      <c r="S957" s="69"/>
      <c r="T957" s="110"/>
      <c r="U957" s="107"/>
      <c r="V957" s="48"/>
      <c r="W957" s="52"/>
      <c r="X957" s="48"/>
      <c r="Y957" s="116"/>
      <c r="Z957" s="133"/>
      <c r="AA957" s="131"/>
      <c r="AB957" s="76"/>
      <c r="AC957" s="76"/>
      <c r="AD957" s="76"/>
      <c r="AE957" s="76"/>
      <c r="AF957" s="76"/>
      <c r="AG957" s="145"/>
      <c r="AH957"/>
      <c r="AI957" s="148">
        <f t="shared" si="518"/>
        <v>0</v>
      </c>
      <c r="AJ957" s="148">
        <f t="shared" si="519"/>
        <v>0</v>
      </c>
      <c r="AK957" s="148">
        <f t="shared" si="520"/>
        <v>0</v>
      </c>
      <c r="AL957" s="148">
        <f t="shared" si="521"/>
        <v>0</v>
      </c>
      <c r="AM957" s="148">
        <f t="shared" si="522"/>
        <v>0</v>
      </c>
      <c r="AN957" s="148">
        <f t="shared" si="523"/>
        <v>0</v>
      </c>
      <c r="AO957" s="150"/>
      <c r="AP957" s="149" t="e">
        <f t="shared" si="524"/>
        <v>#DIV/0!</v>
      </c>
      <c r="AQ957" s="149" t="e">
        <f t="shared" si="525"/>
        <v>#DIV/0!</v>
      </c>
      <c r="AR957" s="149" t="e">
        <f t="shared" si="526"/>
        <v>#DIV/0!</v>
      </c>
      <c r="AS957" s="149" t="e">
        <f t="shared" si="527"/>
        <v>#DIV/0!</v>
      </c>
      <c r="AT957" s="149" t="e">
        <f t="shared" si="528"/>
        <v>#DIV/0!</v>
      </c>
      <c r="AU957" s="148">
        <f t="shared" si="529"/>
        <v>0</v>
      </c>
      <c r="AV957" s="149" t="e">
        <f t="shared" si="530"/>
        <v>#DIV/0!</v>
      </c>
      <c r="AW957" s="149" t="e">
        <f t="shared" si="531"/>
        <v>#DIV/0!</v>
      </c>
      <c r="AX957" s="149" t="e">
        <f t="shared" si="532"/>
        <v>#DIV/0!</v>
      </c>
      <c r="AY957" s="149" t="e">
        <f t="shared" si="533"/>
        <v>#DIV/0!</v>
      </c>
      <c r="AZ957" s="149" t="e">
        <f t="shared" si="534"/>
        <v>#DIV/0!</v>
      </c>
      <c r="BA957" s="148">
        <f t="shared" si="535"/>
        <v>0</v>
      </c>
      <c r="BB957" s="149" t="e">
        <f t="shared" si="536"/>
        <v>#DIV/0!</v>
      </c>
      <c r="BC957" s="149" t="e">
        <f t="shared" si="537"/>
        <v>#DIV/0!</v>
      </c>
      <c r="BD957" s="149" t="e">
        <f t="shared" si="538"/>
        <v>#DIV/0!</v>
      </c>
      <c r="BE957" s="149" t="e">
        <f t="shared" si="539"/>
        <v>#DIV/0!</v>
      </c>
      <c r="BF957" s="149" t="e">
        <f t="shared" si="540"/>
        <v>#DIV/0!</v>
      </c>
      <c r="BG957" s="148">
        <f t="shared" si="541"/>
        <v>0</v>
      </c>
      <c r="BH957" s="149" t="e">
        <f t="shared" si="542"/>
        <v>#DIV/0!</v>
      </c>
      <c r="BI957" s="149" t="e">
        <f t="shared" si="543"/>
        <v>#DIV/0!</v>
      </c>
      <c r="BJ957" s="149" t="e">
        <f t="shared" si="544"/>
        <v>#DIV/0!</v>
      </c>
      <c r="BK957" s="149" t="e">
        <f t="shared" si="545"/>
        <v>#DIV/0!</v>
      </c>
      <c r="BL957" s="149" t="e">
        <f t="shared" si="546"/>
        <v>#DIV/0!</v>
      </c>
      <c r="BM957" s="148">
        <f t="shared" si="547"/>
        <v>0</v>
      </c>
      <c r="BN957" s="149" t="e">
        <f t="shared" si="548"/>
        <v>#DIV/0!</v>
      </c>
      <c r="BO957" s="149" t="e">
        <f t="shared" si="549"/>
        <v>#DIV/0!</v>
      </c>
      <c r="BP957" s="149" t="e">
        <f t="shared" si="550"/>
        <v>#DIV/0!</v>
      </c>
      <c r="BQ957" s="149" t="e">
        <f t="shared" si="551"/>
        <v>#DIV/0!</v>
      </c>
      <c r="BR957" s="149" t="e">
        <f t="shared" si="552"/>
        <v>#DIV/0!</v>
      </c>
      <c r="BS957" s="148">
        <f t="shared" si="553"/>
        <v>0</v>
      </c>
      <c r="BT957" s="150"/>
      <c r="BU957" s="150" t="e">
        <f>VLOOKUP(I957,Lists!$D$2:$D$19,1,FALSE)</f>
        <v>#N/A</v>
      </c>
      <c r="BV957" s="150" t="e">
        <f>VLOOKUP($I957,Blends!$B$2:$B$115,1,FALSE)</f>
        <v>#N/A</v>
      </c>
      <c r="BW957" s="150"/>
      <c r="BX957" s="151">
        <f>ROUND(IF($I957="Other HFC Blend",(AA957*$L957*SUMIF(Lists!$E$2:$E$133,'Quarterly Information'!$K957,Exchange_Value)+AA957*$N957*SUMIF(Lists!$E$2:$E$133,'Quarterly Information'!$M957,Exchange_Value)+AA957*$P957*SUMIF(Lists!$E$2:$E$133,'Quarterly Information'!$O957,Exchange_Value)+AA957*$R957*SUMIF(Lists!$E$2:$E$133,'Quarterly Information'!$Q957,Exchange_Value)+AA957*$T957*SUMIF(Lists!$E$2:$E$133,'Quarterly Information'!$S957,Exchange_Value))/1000,AA957*SUMIF(Lists!$E$2:$E$133,$I957,Exchange_Value)/1000),1)</f>
        <v>0</v>
      </c>
      <c r="BY957" s="151">
        <f>ROUND(IF($I957="Other HFC Blend",(AB957*$L957*SUMIF(Lists!$E$2:$E$133,'Quarterly Information'!$K957,Exchange_Value)+AB957*$N957*SUMIF(Lists!$E$2:$E$133,'Quarterly Information'!$M957,Exchange_Value)+AB957*$P957*SUMIF(Lists!$E$2:$E$133,'Quarterly Information'!$O957,Exchange_Value)+AB957*$R957*SUMIF(Lists!$E$2:$E$133,'Quarterly Information'!$Q957,Exchange_Value)+AB957*$T957*SUMIF(Lists!$E$2:$E$133,'Quarterly Information'!$S957,Exchange_Value))/1000,AB957*SUMIF(Lists!$E$2:$E$133,$I957,Exchange_Value)/1000),1)</f>
        <v>0</v>
      </c>
      <c r="BZ957" s="151">
        <f>ROUND(IF($I957="Other HFC Blend",(AC957*$L957*SUMIF(Lists!$E$2:$E$133,'Quarterly Information'!$K957,Exchange_Value)+AC957*$N957*SUMIF(Lists!$E$2:$E$133,'Quarterly Information'!$M957,Exchange_Value)+AC957*$P957*SUMIF(Lists!$E$2:$E$133,'Quarterly Information'!$O957,Exchange_Value)+AC957*$R957*SUMIF(Lists!$E$2:$E$133,'Quarterly Information'!$Q957,Exchange_Value)+AC957*$T957*SUMIF(Lists!$E$2:$E$133,'Quarterly Information'!$S957,Exchange_Value))/1000,AC957*SUMIF(Lists!$E$2:$E$133,$I957,Exchange_Value)/1000),1)</f>
        <v>0</v>
      </c>
      <c r="CA957" s="151">
        <f>ROUND(IF($I957="Other HFC Blend",(AD957*$L957*SUMIF(Lists!$E$2:$E$133,'Quarterly Information'!$K957,Exchange_Value)+AD957*$N957*SUMIF(Lists!$E$2:$E$133,'Quarterly Information'!$M957,Exchange_Value)+AD957*$P957*SUMIF(Lists!$E$2:$E$133,'Quarterly Information'!$O957,Exchange_Value)+AD957*$R957*SUMIF(Lists!$E$2:$E$133,'Quarterly Information'!$Q957,Exchange_Value)+AD957*$T957*SUMIF(Lists!$E$2:$E$133,'Quarterly Information'!$S957,Exchange_Value))/1000,AD957*SUMIF(Lists!$E$2:$E$133,$I957,Exchange_Value)/1000),1)</f>
        <v>0</v>
      </c>
      <c r="CB957" s="151">
        <f>ROUND(IF($I957="Other HFC Blend",(AE957*$L957*SUMIF(Lists!$E$2:$E$133,'Quarterly Information'!$K957,Exchange_Value)+AE957*$N957*SUMIF(Lists!$E$2:$E$133,'Quarterly Information'!$M957,Exchange_Value)+AE957*$P957*SUMIF(Lists!$E$2:$E$133,'Quarterly Information'!$O957,Exchange_Value)+AE957*$R957*SUMIF(Lists!$E$2:$E$133,'Quarterly Information'!$Q957,Exchange_Value)+AE957*$T957*SUMIF(Lists!$E$2:$E$133,'Quarterly Information'!$S957,Exchange_Value))/1000,AE957*SUMIF(Lists!$E$2:$E$133,$I957,Exchange_Value)/1000),1)</f>
        <v>0</v>
      </c>
      <c r="CC957" s="151">
        <f>ROUND(IF($I957="Other HFC Blend",(AF957*$L957*SUMIF(Lists!$E$2:$E$133,'Quarterly Information'!$K957,Exchange_Value)+AF957*$N957*SUMIF(Lists!$E$2:$E$133,'Quarterly Information'!$M957,Exchange_Value)+AF957*$P957*SUMIF(Lists!$E$2:$E$133,'Quarterly Information'!$O957,Exchange_Value)+AF957*$R957*SUMIF(Lists!$E$2:$E$133,'Quarterly Information'!$Q957,Exchange_Value)+AF957*$T957*SUMIF(Lists!$E$2:$E$133,'Quarterly Information'!$S957,Exchange_Value))/1000,AF957*SUMIF(Lists!$E$2:$E$133,$I957,Exchange_Value)/1000),1)</f>
        <v>0</v>
      </c>
    </row>
    <row r="958" spans="1:81" ht="14.1">
      <c r="A958" s="18">
        <v>916</v>
      </c>
      <c r="B958" s="46" t="str">
        <f t="shared" si="554"/>
        <v/>
      </c>
      <c r="C958" s="72"/>
      <c r="D958" s="47"/>
      <c r="E958" s="81"/>
      <c r="F958" s="48"/>
      <c r="G958" s="49"/>
      <c r="H958" s="50"/>
      <c r="I958" s="48"/>
      <c r="J958" s="104"/>
      <c r="K958" s="109"/>
      <c r="L958" s="51"/>
      <c r="M958" s="48"/>
      <c r="N958" s="51"/>
      <c r="O958" s="48"/>
      <c r="P958" s="51"/>
      <c r="Q958" s="69"/>
      <c r="R958" s="51"/>
      <c r="S958" s="69"/>
      <c r="T958" s="110"/>
      <c r="U958" s="107"/>
      <c r="V958" s="48"/>
      <c r="W958" s="52"/>
      <c r="X958" s="48"/>
      <c r="Y958" s="116"/>
      <c r="Z958" s="133"/>
      <c r="AA958" s="131"/>
      <c r="AB958" s="76"/>
      <c r="AC958" s="76"/>
      <c r="AD958" s="76"/>
      <c r="AE958" s="76"/>
      <c r="AF958" s="76"/>
      <c r="AG958" s="145"/>
      <c r="AH958"/>
      <c r="AI958" s="148">
        <f t="shared" si="518"/>
        <v>0</v>
      </c>
      <c r="AJ958" s="148">
        <f t="shared" si="519"/>
        <v>0</v>
      </c>
      <c r="AK958" s="148">
        <f t="shared" si="520"/>
        <v>0</v>
      </c>
      <c r="AL958" s="148">
        <f t="shared" si="521"/>
        <v>0</v>
      </c>
      <c r="AM958" s="148">
        <f t="shared" si="522"/>
        <v>0</v>
      </c>
      <c r="AN958" s="148">
        <f t="shared" si="523"/>
        <v>0</v>
      </c>
      <c r="AO958" s="150"/>
      <c r="AP958" s="149" t="e">
        <f t="shared" si="524"/>
        <v>#DIV/0!</v>
      </c>
      <c r="AQ958" s="149" t="e">
        <f t="shared" si="525"/>
        <v>#DIV/0!</v>
      </c>
      <c r="AR958" s="149" t="e">
        <f t="shared" si="526"/>
        <v>#DIV/0!</v>
      </c>
      <c r="AS958" s="149" t="e">
        <f t="shared" si="527"/>
        <v>#DIV/0!</v>
      </c>
      <c r="AT958" s="149" t="e">
        <f t="shared" si="528"/>
        <v>#DIV/0!</v>
      </c>
      <c r="AU958" s="148">
        <f t="shared" si="529"/>
        <v>0</v>
      </c>
      <c r="AV958" s="149" t="e">
        <f t="shared" si="530"/>
        <v>#DIV/0!</v>
      </c>
      <c r="AW958" s="149" t="e">
        <f t="shared" si="531"/>
        <v>#DIV/0!</v>
      </c>
      <c r="AX958" s="149" t="e">
        <f t="shared" si="532"/>
        <v>#DIV/0!</v>
      </c>
      <c r="AY958" s="149" t="e">
        <f t="shared" si="533"/>
        <v>#DIV/0!</v>
      </c>
      <c r="AZ958" s="149" t="e">
        <f t="shared" si="534"/>
        <v>#DIV/0!</v>
      </c>
      <c r="BA958" s="148">
        <f t="shared" si="535"/>
        <v>0</v>
      </c>
      <c r="BB958" s="149" t="e">
        <f t="shared" si="536"/>
        <v>#DIV/0!</v>
      </c>
      <c r="BC958" s="149" t="e">
        <f t="shared" si="537"/>
        <v>#DIV/0!</v>
      </c>
      <c r="BD958" s="149" t="e">
        <f t="shared" si="538"/>
        <v>#DIV/0!</v>
      </c>
      <c r="BE958" s="149" t="e">
        <f t="shared" si="539"/>
        <v>#DIV/0!</v>
      </c>
      <c r="BF958" s="149" t="e">
        <f t="shared" si="540"/>
        <v>#DIV/0!</v>
      </c>
      <c r="BG958" s="148">
        <f t="shared" si="541"/>
        <v>0</v>
      </c>
      <c r="BH958" s="149" t="e">
        <f t="shared" si="542"/>
        <v>#DIV/0!</v>
      </c>
      <c r="BI958" s="149" t="e">
        <f t="shared" si="543"/>
        <v>#DIV/0!</v>
      </c>
      <c r="BJ958" s="149" t="e">
        <f t="shared" si="544"/>
        <v>#DIV/0!</v>
      </c>
      <c r="BK958" s="149" t="e">
        <f t="shared" si="545"/>
        <v>#DIV/0!</v>
      </c>
      <c r="BL958" s="149" t="e">
        <f t="shared" si="546"/>
        <v>#DIV/0!</v>
      </c>
      <c r="BM958" s="148">
        <f t="shared" si="547"/>
        <v>0</v>
      </c>
      <c r="BN958" s="149" t="e">
        <f t="shared" si="548"/>
        <v>#DIV/0!</v>
      </c>
      <c r="BO958" s="149" t="e">
        <f t="shared" si="549"/>
        <v>#DIV/0!</v>
      </c>
      <c r="BP958" s="149" t="e">
        <f t="shared" si="550"/>
        <v>#DIV/0!</v>
      </c>
      <c r="BQ958" s="149" t="e">
        <f t="shared" si="551"/>
        <v>#DIV/0!</v>
      </c>
      <c r="BR958" s="149" t="e">
        <f t="shared" si="552"/>
        <v>#DIV/0!</v>
      </c>
      <c r="BS958" s="148">
        <f t="shared" si="553"/>
        <v>0</v>
      </c>
      <c r="BT958" s="150"/>
      <c r="BU958" s="150" t="e">
        <f>VLOOKUP(I958,Lists!$D$2:$D$19,1,FALSE)</f>
        <v>#N/A</v>
      </c>
      <c r="BV958" s="150" t="e">
        <f>VLOOKUP($I958,Blends!$B$2:$B$115,1,FALSE)</f>
        <v>#N/A</v>
      </c>
      <c r="BW958" s="150"/>
      <c r="BX958" s="151">
        <f>ROUND(IF($I958="Other HFC Blend",(AA958*$L958*SUMIF(Lists!$E$2:$E$133,'Quarterly Information'!$K958,Exchange_Value)+AA958*$N958*SUMIF(Lists!$E$2:$E$133,'Quarterly Information'!$M958,Exchange_Value)+AA958*$P958*SUMIF(Lists!$E$2:$E$133,'Quarterly Information'!$O958,Exchange_Value)+AA958*$R958*SUMIF(Lists!$E$2:$E$133,'Quarterly Information'!$Q958,Exchange_Value)+AA958*$T958*SUMIF(Lists!$E$2:$E$133,'Quarterly Information'!$S958,Exchange_Value))/1000,AA958*SUMIF(Lists!$E$2:$E$133,$I958,Exchange_Value)/1000),1)</f>
        <v>0</v>
      </c>
      <c r="BY958" s="151">
        <f>ROUND(IF($I958="Other HFC Blend",(AB958*$L958*SUMIF(Lists!$E$2:$E$133,'Quarterly Information'!$K958,Exchange_Value)+AB958*$N958*SUMIF(Lists!$E$2:$E$133,'Quarterly Information'!$M958,Exchange_Value)+AB958*$P958*SUMIF(Lists!$E$2:$E$133,'Quarterly Information'!$O958,Exchange_Value)+AB958*$R958*SUMIF(Lists!$E$2:$E$133,'Quarterly Information'!$Q958,Exchange_Value)+AB958*$T958*SUMIF(Lists!$E$2:$E$133,'Quarterly Information'!$S958,Exchange_Value))/1000,AB958*SUMIF(Lists!$E$2:$E$133,$I958,Exchange_Value)/1000),1)</f>
        <v>0</v>
      </c>
      <c r="BZ958" s="151">
        <f>ROUND(IF($I958="Other HFC Blend",(AC958*$L958*SUMIF(Lists!$E$2:$E$133,'Quarterly Information'!$K958,Exchange_Value)+AC958*$N958*SUMIF(Lists!$E$2:$E$133,'Quarterly Information'!$M958,Exchange_Value)+AC958*$P958*SUMIF(Lists!$E$2:$E$133,'Quarterly Information'!$O958,Exchange_Value)+AC958*$R958*SUMIF(Lists!$E$2:$E$133,'Quarterly Information'!$Q958,Exchange_Value)+AC958*$T958*SUMIF(Lists!$E$2:$E$133,'Quarterly Information'!$S958,Exchange_Value))/1000,AC958*SUMIF(Lists!$E$2:$E$133,$I958,Exchange_Value)/1000),1)</f>
        <v>0</v>
      </c>
      <c r="CA958" s="151">
        <f>ROUND(IF($I958="Other HFC Blend",(AD958*$L958*SUMIF(Lists!$E$2:$E$133,'Quarterly Information'!$K958,Exchange_Value)+AD958*$N958*SUMIF(Lists!$E$2:$E$133,'Quarterly Information'!$M958,Exchange_Value)+AD958*$P958*SUMIF(Lists!$E$2:$E$133,'Quarterly Information'!$O958,Exchange_Value)+AD958*$R958*SUMIF(Lists!$E$2:$E$133,'Quarterly Information'!$Q958,Exchange_Value)+AD958*$T958*SUMIF(Lists!$E$2:$E$133,'Quarterly Information'!$S958,Exchange_Value))/1000,AD958*SUMIF(Lists!$E$2:$E$133,$I958,Exchange_Value)/1000),1)</f>
        <v>0</v>
      </c>
      <c r="CB958" s="151">
        <f>ROUND(IF($I958="Other HFC Blend",(AE958*$L958*SUMIF(Lists!$E$2:$E$133,'Quarterly Information'!$K958,Exchange_Value)+AE958*$N958*SUMIF(Lists!$E$2:$E$133,'Quarterly Information'!$M958,Exchange_Value)+AE958*$P958*SUMIF(Lists!$E$2:$E$133,'Quarterly Information'!$O958,Exchange_Value)+AE958*$R958*SUMIF(Lists!$E$2:$E$133,'Quarterly Information'!$Q958,Exchange_Value)+AE958*$T958*SUMIF(Lists!$E$2:$E$133,'Quarterly Information'!$S958,Exchange_Value))/1000,AE958*SUMIF(Lists!$E$2:$E$133,$I958,Exchange_Value)/1000),1)</f>
        <v>0</v>
      </c>
      <c r="CC958" s="151">
        <f>ROUND(IF($I958="Other HFC Blend",(AF958*$L958*SUMIF(Lists!$E$2:$E$133,'Quarterly Information'!$K958,Exchange_Value)+AF958*$N958*SUMIF(Lists!$E$2:$E$133,'Quarterly Information'!$M958,Exchange_Value)+AF958*$P958*SUMIF(Lists!$E$2:$E$133,'Quarterly Information'!$O958,Exchange_Value)+AF958*$R958*SUMIF(Lists!$E$2:$E$133,'Quarterly Information'!$Q958,Exchange_Value)+AF958*$T958*SUMIF(Lists!$E$2:$E$133,'Quarterly Information'!$S958,Exchange_Value))/1000,AF958*SUMIF(Lists!$E$2:$E$133,$I958,Exchange_Value)/1000),1)</f>
        <v>0</v>
      </c>
    </row>
    <row r="959" spans="1:81" ht="14.1">
      <c r="A959" s="18">
        <v>917</v>
      </c>
      <c r="B959" s="46" t="str">
        <f t="shared" si="554"/>
        <v/>
      </c>
      <c r="C959" s="72"/>
      <c r="D959" s="47"/>
      <c r="E959" s="81"/>
      <c r="F959" s="48"/>
      <c r="G959" s="49"/>
      <c r="H959" s="50"/>
      <c r="I959" s="48"/>
      <c r="J959" s="104"/>
      <c r="K959" s="109"/>
      <c r="L959" s="51"/>
      <c r="M959" s="48"/>
      <c r="N959" s="51"/>
      <c r="O959" s="48"/>
      <c r="P959" s="51"/>
      <c r="Q959" s="69"/>
      <c r="R959" s="51"/>
      <c r="S959" s="69"/>
      <c r="T959" s="110"/>
      <c r="U959" s="107"/>
      <c r="V959" s="48"/>
      <c r="W959" s="52"/>
      <c r="X959" s="48"/>
      <c r="Y959" s="116"/>
      <c r="Z959" s="133"/>
      <c r="AA959" s="131"/>
      <c r="AB959" s="76"/>
      <c r="AC959" s="76"/>
      <c r="AD959" s="76"/>
      <c r="AE959" s="76"/>
      <c r="AF959" s="76"/>
      <c r="AG959" s="145"/>
      <c r="AH959"/>
      <c r="AI959" s="148">
        <f t="shared" si="518"/>
        <v>0</v>
      </c>
      <c r="AJ959" s="148">
        <f t="shared" si="519"/>
        <v>0</v>
      </c>
      <c r="AK959" s="148">
        <f t="shared" si="520"/>
        <v>0</v>
      </c>
      <c r="AL959" s="148">
        <f t="shared" si="521"/>
        <v>0</v>
      </c>
      <c r="AM959" s="148">
        <f t="shared" si="522"/>
        <v>0</v>
      </c>
      <c r="AN959" s="148">
        <f t="shared" si="523"/>
        <v>0</v>
      </c>
      <c r="AO959" s="150"/>
      <c r="AP959" s="149" t="e">
        <f t="shared" si="524"/>
        <v>#DIV/0!</v>
      </c>
      <c r="AQ959" s="149" t="e">
        <f t="shared" si="525"/>
        <v>#DIV/0!</v>
      </c>
      <c r="AR959" s="149" t="e">
        <f t="shared" si="526"/>
        <v>#DIV/0!</v>
      </c>
      <c r="AS959" s="149" t="e">
        <f t="shared" si="527"/>
        <v>#DIV/0!</v>
      </c>
      <c r="AT959" s="149" t="e">
        <f t="shared" si="528"/>
        <v>#DIV/0!</v>
      </c>
      <c r="AU959" s="148">
        <f t="shared" si="529"/>
        <v>0</v>
      </c>
      <c r="AV959" s="149" t="e">
        <f t="shared" si="530"/>
        <v>#DIV/0!</v>
      </c>
      <c r="AW959" s="149" t="e">
        <f t="shared" si="531"/>
        <v>#DIV/0!</v>
      </c>
      <c r="AX959" s="149" t="e">
        <f t="shared" si="532"/>
        <v>#DIV/0!</v>
      </c>
      <c r="AY959" s="149" t="e">
        <f t="shared" si="533"/>
        <v>#DIV/0!</v>
      </c>
      <c r="AZ959" s="149" t="e">
        <f t="shared" si="534"/>
        <v>#DIV/0!</v>
      </c>
      <c r="BA959" s="148">
        <f t="shared" si="535"/>
        <v>0</v>
      </c>
      <c r="BB959" s="149" t="e">
        <f t="shared" si="536"/>
        <v>#DIV/0!</v>
      </c>
      <c r="BC959" s="149" t="e">
        <f t="shared" si="537"/>
        <v>#DIV/0!</v>
      </c>
      <c r="BD959" s="149" t="e">
        <f t="shared" si="538"/>
        <v>#DIV/0!</v>
      </c>
      <c r="BE959" s="149" t="e">
        <f t="shared" si="539"/>
        <v>#DIV/0!</v>
      </c>
      <c r="BF959" s="149" t="e">
        <f t="shared" si="540"/>
        <v>#DIV/0!</v>
      </c>
      <c r="BG959" s="148">
        <f t="shared" si="541"/>
        <v>0</v>
      </c>
      <c r="BH959" s="149" t="e">
        <f t="shared" si="542"/>
        <v>#DIV/0!</v>
      </c>
      <c r="BI959" s="149" t="e">
        <f t="shared" si="543"/>
        <v>#DIV/0!</v>
      </c>
      <c r="BJ959" s="149" t="e">
        <f t="shared" si="544"/>
        <v>#DIV/0!</v>
      </c>
      <c r="BK959" s="149" t="e">
        <f t="shared" si="545"/>
        <v>#DIV/0!</v>
      </c>
      <c r="BL959" s="149" t="e">
        <f t="shared" si="546"/>
        <v>#DIV/0!</v>
      </c>
      <c r="BM959" s="148">
        <f t="shared" si="547"/>
        <v>0</v>
      </c>
      <c r="BN959" s="149" t="e">
        <f t="shared" si="548"/>
        <v>#DIV/0!</v>
      </c>
      <c r="BO959" s="149" t="e">
        <f t="shared" si="549"/>
        <v>#DIV/0!</v>
      </c>
      <c r="BP959" s="149" t="e">
        <f t="shared" si="550"/>
        <v>#DIV/0!</v>
      </c>
      <c r="BQ959" s="149" t="e">
        <f t="shared" si="551"/>
        <v>#DIV/0!</v>
      </c>
      <c r="BR959" s="149" t="e">
        <f t="shared" si="552"/>
        <v>#DIV/0!</v>
      </c>
      <c r="BS959" s="148">
        <f t="shared" si="553"/>
        <v>0</v>
      </c>
      <c r="BT959" s="150"/>
      <c r="BU959" s="150" t="e">
        <f>VLOOKUP(I959,Lists!$D$2:$D$19,1,FALSE)</f>
        <v>#N/A</v>
      </c>
      <c r="BV959" s="150" t="e">
        <f>VLOOKUP($I959,Blends!$B$2:$B$115,1,FALSE)</f>
        <v>#N/A</v>
      </c>
      <c r="BW959" s="150"/>
      <c r="BX959" s="151">
        <f>ROUND(IF($I959="Other HFC Blend",(AA959*$L959*SUMIF(Lists!$E$2:$E$133,'Quarterly Information'!$K959,Exchange_Value)+AA959*$N959*SUMIF(Lists!$E$2:$E$133,'Quarterly Information'!$M959,Exchange_Value)+AA959*$P959*SUMIF(Lists!$E$2:$E$133,'Quarterly Information'!$O959,Exchange_Value)+AA959*$R959*SUMIF(Lists!$E$2:$E$133,'Quarterly Information'!$Q959,Exchange_Value)+AA959*$T959*SUMIF(Lists!$E$2:$E$133,'Quarterly Information'!$S959,Exchange_Value))/1000,AA959*SUMIF(Lists!$E$2:$E$133,$I959,Exchange_Value)/1000),1)</f>
        <v>0</v>
      </c>
      <c r="BY959" s="151">
        <f>ROUND(IF($I959="Other HFC Blend",(AB959*$L959*SUMIF(Lists!$E$2:$E$133,'Quarterly Information'!$K959,Exchange_Value)+AB959*$N959*SUMIF(Lists!$E$2:$E$133,'Quarterly Information'!$M959,Exchange_Value)+AB959*$P959*SUMIF(Lists!$E$2:$E$133,'Quarterly Information'!$O959,Exchange_Value)+AB959*$R959*SUMIF(Lists!$E$2:$E$133,'Quarterly Information'!$Q959,Exchange_Value)+AB959*$T959*SUMIF(Lists!$E$2:$E$133,'Quarterly Information'!$S959,Exchange_Value))/1000,AB959*SUMIF(Lists!$E$2:$E$133,$I959,Exchange_Value)/1000),1)</f>
        <v>0</v>
      </c>
      <c r="BZ959" s="151">
        <f>ROUND(IF($I959="Other HFC Blend",(AC959*$L959*SUMIF(Lists!$E$2:$E$133,'Quarterly Information'!$K959,Exchange_Value)+AC959*$N959*SUMIF(Lists!$E$2:$E$133,'Quarterly Information'!$M959,Exchange_Value)+AC959*$P959*SUMIF(Lists!$E$2:$E$133,'Quarterly Information'!$O959,Exchange_Value)+AC959*$R959*SUMIF(Lists!$E$2:$E$133,'Quarterly Information'!$Q959,Exchange_Value)+AC959*$T959*SUMIF(Lists!$E$2:$E$133,'Quarterly Information'!$S959,Exchange_Value))/1000,AC959*SUMIF(Lists!$E$2:$E$133,$I959,Exchange_Value)/1000),1)</f>
        <v>0</v>
      </c>
      <c r="CA959" s="151">
        <f>ROUND(IF($I959="Other HFC Blend",(AD959*$L959*SUMIF(Lists!$E$2:$E$133,'Quarterly Information'!$K959,Exchange_Value)+AD959*$N959*SUMIF(Lists!$E$2:$E$133,'Quarterly Information'!$M959,Exchange_Value)+AD959*$P959*SUMIF(Lists!$E$2:$E$133,'Quarterly Information'!$O959,Exchange_Value)+AD959*$R959*SUMIF(Lists!$E$2:$E$133,'Quarterly Information'!$Q959,Exchange_Value)+AD959*$T959*SUMIF(Lists!$E$2:$E$133,'Quarterly Information'!$S959,Exchange_Value))/1000,AD959*SUMIF(Lists!$E$2:$E$133,$I959,Exchange_Value)/1000),1)</f>
        <v>0</v>
      </c>
      <c r="CB959" s="151">
        <f>ROUND(IF($I959="Other HFC Blend",(AE959*$L959*SUMIF(Lists!$E$2:$E$133,'Quarterly Information'!$K959,Exchange_Value)+AE959*$N959*SUMIF(Lists!$E$2:$E$133,'Quarterly Information'!$M959,Exchange_Value)+AE959*$P959*SUMIF(Lists!$E$2:$E$133,'Quarterly Information'!$O959,Exchange_Value)+AE959*$R959*SUMIF(Lists!$E$2:$E$133,'Quarterly Information'!$Q959,Exchange_Value)+AE959*$T959*SUMIF(Lists!$E$2:$E$133,'Quarterly Information'!$S959,Exchange_Value))/1000,AE959*SUMIF(Lists!$E$2:$E$133,$I959,Exchange_Value)/1000),1)</f>
        <v>0</v>
      </c>
      <c r="CC959" s="151">
        <f>ROUND(IF($I959="Other HFC Blend",(AF959*$L959*SUMIF(Lists!$E$2:$E$133,'Quarterly Information'!$K959,Exchange_Value)+AF959*$N959*SUMIF(Lists!$E$2:$E$133,'Quarterly Information'!$M959,Exchange_Value)+AF959*$P959*SUMIF(Lists!$E$2:$E$133,'Quarterly Information'!$O959,Exchange_Value)+AF959*$R959*SUMIF(Lists!$E$2:$E$133,'Quarterly Information'!$Q959,Exchange_Value)+AF959*$T959*SUMIF(Lists!$E$2:$E$133,'Quarterly Information'!$S959,Exchange_Value))/1000,AF959*SUMIF(Lists!$E$2:$E$133,$I959,Exchange_Value)/1000),1)</f>
        <v>0</v>
      </c>
    </row>
    <row r="960" spans="1:81" ht="14.1">
      <c r="A960" s="18">
        <v>918</v>
      </c>
      <c r="B960" s="46" t="str">
        <f t="shared" si="554"/>
        <v/>
      </c>
      <c r="C960" s="72"/>
      <c r="D960" s="47"/>
      <c r="E960" s="81"/>
      <c r="F960" s="48"/>
      <c r="G960" s="49"/>
      <c r="H960" s="50"/>
      <c r="I960" s="48"/>
      <c r="J960" s="104"/>
      <c r="K960" s="109"/>
      <c r="L960" s="51"/>
      <c r="M960" s="48"/>
      <c r="N960" s="51"/>
      <c r="O960" s="48"/>
      <c r="P960" s="51"/>
      <c r="Q960" s="69"/>
      <c r="R960" s="51"/>
      <c r="S960" s="69"/>
      <c r="T960" s="110"/>
      <c r="U960" s="107"/>
      <c r="V960" s="48"/>
      <c r="W960" s="52"/>
      <c r="X960" s="48"/>
      <c r="Y960" s="116"/>
      <c r="Z960" s="133"/>
      <c r="AA960" s="131"/>
      <c r="AB960" s="76"/>
      <c r="AC960" s="76"/>
      <c r="AD960" s="76"/>
      <c r="AE960" s="76"/>
      <c r="AF960" s="76"/>
      <c r="AG960" s="145"/>
      <c r="AH960"/>
      <c r="AI960" s="148">
        <f t="shared" si="518"/>
        <v>0</v>
      </c>
      <c r="AJ960" s="148">
        <f t="shared" si="519"/>
        <v>0</v>
      </c>
      <c r="AK960" s="148">
        <f t="shared" si="520"/>
        <v>0</v>
      </c>
      <c r="AL960" s="148">
        <f t="shared" si="521"/>
        <v>0</v>
      </c>
      <c r="AM960" s="148">
        <f t="shared" si="522"/>
        <v>0</v>
      </c>
      <c r="AN960" s="148">
        <f t="shared" si="523"/>
        <v>0</v>
      </c>
      <c r="AO960" s="150"/>
      <c r="AP960" s="149" t="e">
        <f t="shared" si="524"/>
        <v>#DIV/0!</v>
      </c>
      <c r="AQ960" s="149" t="e">
        <f t="shared" si="525"/>
        <v>#DIV/0!</v>
      </c>
      <c r="AR960" s="149" t="e">
        <f t="shared" si="526"/>
        <v>#DIV/0!</v>
      </c>
      <c r="AS960" s="149" t="e">
        <f t="shared" si="527"/>
        <v>#DIV/0!</v>
      </c>
      <c r="AT960" s="149" t="e">
        <f t="shared" si="528"/>
        <v>#DIV/0!</v>
      </c>
      <c r="AU960" s="148">
        <f t="shared" si="529"/>
        <v>0</v>
      </c>
      <c r="AV960" s="149" t="e">
        <f t="shared" si="530"/>
        <v>#DIV/0!</v>
      </c>
      <c r="AW960" s="149" t="e">
        <f t="shared" si="531"/>
        <v>#DIV/0!</v>
      </c>
      <c r="AX960" s="149" t="e">
        <f t="shared" si="532"/>
        <v>#DIV/0!</v>
      </c>
      <c r="AY960" s="149" t="e">
        <f t="shared" si="533"/>
        <v>#DIV/0!</v>
      </c>
      <c r="AZ960" s="149" t="e">
        <f t="shared" si="534"/>
        <v>#DIV/0!</v>
      </c>
      <c r="BA960" s="148">
        <f t="shared" si="535"/>
        <v>0</v>
      </c>
      <c r="BB960" s="149" t="e">
        <f t="shared" si="536"/>
        <v>#DIV/0!</v>
      </c>
      <c r="BC960" s="149" t="e">
        <f t="shared" si="537"/>
        <v>#DIV/0!</v>
      </c>
      <c r="BD960" s="149" t="e">
        <f t="shared" si="538"/>
        <v>#DIV/0!</v>
      </c>
      <c r="BE960" s="149" t="e">
        <f t="shared" si="539"/>
        <v>#DIV/0!</v>
      </c>
      <c r="BF960" s="149" t="e">
        <f t="shared" si="540"/>
        <v>#DIV/0!</v>
      </c>
      <c r="BG960" s="148">
        <f t="shared" si="541"/>
        <v>0</v>
      </c>
      <c r="BH960" s="149" t="e">
        <f t="shared" si="542"/>
        <v>#DIV/0!</v>
      </c>
      <c r="BI960" s="149" t="e">
        <f t="shared" si="543"/>
        <v>#DIV/0!</v>
      </c>
      <c r="BJ960" s="149" t="e">
        <f t="shared" si="544"/>
        <v>#DIV/0!</v>
      </c>
      <c r="BK960" s="149" t="e">
        <f t="shared" si="545"/>
        <v>#DIV/0!</v>
      </c>
      <c r="BL960" s="149" t="e">
        <f t="shared" si="546"/>
        <v>#DIV/0!</v>
      </c>
      <c r="BM960" s="148">
        <f t="shared" si="547"/>
        <v>0</v>
      </c>
      <c r="BN960" s="149" t="e">
        <f t="shared" si="548"/>
        <v>#DIV/0!</v>
      </c>
      <c r="BO960" s="149" t="e">
        <f t="shared" si="549"/>
        <v>#DIV/0!</v>
      </c>
      <c r="BP960" s="149" t="e">
        <f t="shared" si="550"/>
        <v>#DIV/0!</v>
      </c>
      <c r="BQ960" s="149" t="e">
        <f t="shared" si="551"/>
        <v>#DIV/0!</v>
      </c>
      <c r="BR960" s="149" t="e">
        <f t="shared" si="552"/>
        <v>#DIV/0!</v>
      </c>
      <c r="BS960" s="148">
        <f t="shared" si="553"/>
        <v>0</v>
      </c>
      <c r="BT960" s="150"/>
      <c r="BU960" s="150" t="e">
        <f>VLOOKUP(I960,Lists!$D$2:$D$19,1,FALSE)</f>
        <v>#N/A</v>
      </c>
      <c r="BV960" s="150" t="e">
        <f>VLOOKUP($I960,Blends!$B$2:$B$115,1,FALSE)</f>
        <v>#N/A</v>
      </c>
      <c r="BW960" s="150"/>
      <c r="BX960" s="151">
        <f>ROUND(IF($I960="Other HFC Blend",(AA960*$L960*SUMIF(Lists!$E$2:$E$133,'Quarterly Information'!$K960,Exchange_Value)+AA960*$N960*SUMIF(Lists!$E$2:$E$133,'Quarterly Information'!$M960,Exchange_Value)+AA960*$P960*SUMIF(Lists!$E$2:$E$133,'Quarterly Information'!$O960,Exchange_Value)+AA960*$R960*SUMIF(Lists!$E$2:$E$133,'Quarterly Information'!$Q960,Exchange_Value)+AA960*$T960*SUMIF(Lists!$E$2:$E$133,'Quarterly Information'!$S960,Exchange_Value))/1000,AA960*SUMIF(Lists!$E$2:$E$133,$I960,Exchange_Value)/1000),1)</f>
        <v>0</v>
      </c>
      <c r="BY960" s="151">
        <f>ROUND(IF($I960="Other HFC Blend",(AB960*$L960*SUMIF(Lists!$E$2:$E$133,'Quarterly Information'!$K960,Exchange_Value)+AB960*$N960*SUMIF(Lists!$E$2:$E$133,'Quarterly Information'!$M960,Exchange_Value)+AB960*$P960*SUMIF(Lists!$E$2:$E$133,'Quarterly Information'!$O960,Exchange_Value)+AB960*$R960*SUMIF(Lists!$E$2:$E$133,'Quarterly Information'!$Q960,Exchange_Value)+AB960*$T960*SUMIF(Lists!$E$2:$E$133,'Quarterly Information'!$S960,Exchange_Value))/1000,AB960*SUMIF(Lists!$E$2:$E$133,$I960,Exchange_Value)/1000),1)</f>
        <v>0</v>
      </c>
      <c r="BZ960" s="151">
        <f>ROUND(IF($I960="Other HFC Blend",(AC960*$L960*SUMIF(Lists!$E$2:$E$133,'Quarterly Information'!$K960,Exchange_Value)+AC960*$N960*SUMIF(Lists!$E$2:$E$133,'Quarterly Information'!$M960,Exchange_Value)+AC960*$P960*SUMIF(Lists!$E$2:$E$133,'Quarterly Information'!$O960,Exchange_Value)+AC960*$R960*SUMIF(Lists!$E$2:$E$133,'Quarterly Information'!$Q960,Exchange_Value)+AC960*$T960*SUMIF(Lists!$E$2:$E$133,'Quarterly Information'!$S960,Exchange_Value))/1000,AC960*SUMIF(Lists!$E$2:$E$133,$I960,Exchange_Value)/1000),1)</f>
        <v>0</v>
      </c>
      <c r="CA960" s="151">
        <f>ROUND(IF($I960="Other HFC Blend",(AD960*$L960*SUMIF(Lists!$E$2:$E$133,'Quarterly Information'!$K960,Exchange_Value)+AD960*$N960*SUMIF(Lists!$E$2:$E$133,'Quarterly Information'!$M960,Exchange_Value)+AD960*$P960*SUMIF(Lists!$E$2:$E$133,'Quarterly Information'!$O960,Exchange_Value)+AD960*$R960*SUMIF(Lists!$E$2:$E$133,'Quarterly Information'!$Q960,Exchange_Value)+AD960*$T960*SUMIF(Lists!$E$2:$E$133,'Quarterly Information'!$S960,Exchange_Value))/1000,AD960*SUMIF(Lists!$E$2:$E$133,$I960,Exchange_Value)/1000),1)</f>
        <v>0</v>
      </c>
      <c r="CB960" s="151">
        <f>ROUND(IF($I960="Other HFC Blend",(AE960*$L960*SUMIF(Lists!$E$2:$E$133,'Quarterly Information'!$K960,Exchange_Value)+AE960*$N960*SUMIF(Lists!$E$2:$E$133,'Quarterly Information'!$M960,Exchange_Value)+AE960*$P960*SUMIF(Lists!$E$2:$E$133,'Quarterly Information'!$O960,Exchange_Value)+AE960*$R960*SUMIF(Lists!$E$2:$E$133,'Quarterly Information'!$Q960,Exchange_Value)+AE960*$T960*SUMIF(Lists!$E$2:$E$133,'Quarterly Information'!$S960,Exchange_Value))/1000,AE960*SUMIF(Lists!$E$2:$E$133,$I960,Exchange_Value)/1000),1)</f>
        <v>0</v>
      </c>
      <c r="CC960" s="151">
        <f>ROUND(IF($I960="Other HFC Blend",(AF960*$L960*SUMIF(Lists!$E$2:$E$133,'Quarterly Information'!$K960,Exchange_Value)+AF960*$N960*SUMIF(Lists!$E$2:$E$133,'Quarterly Information'!$M960,Exchange_Value)+AF960*$P960*SUMIF(Lists!$E$2:$E$133,'Quarterly Information'!$O960,Exchange_Value)+AF960*$R960*SUMIF(Lists!$E$2:$E$133,'Quarterly Information'!$Q960,Exchange_Value)+AF960*$T960*SUMIF(Lists!$E$2:$E$133,'Quarterly Information'!$S960,Exchange_Value))/1000,AF960*SUMIF(Lists!$E$2:$E$133,$I960,Exchange_Value)/1000),1)</f>
        <v>0</v>
      </c>
    </row>
    <row r="961" spans="1:81" ht="14.1">
      <c r="A961" s="18">
        <v>919</v>
      </c>
      <c r="B961" s="46" t="str">
        <f t="shared" si="554"/>
        <v/>
      </c>
      <c r="C961" s="72"/>
      <c r="D961" s="47"/>
      <c r="E961" s="81"/>
      <c r="F961" s="48"/>
      <c r="G961" s="49"/>
      <c r="H961" s="50"/>
      <c r="I961" s="48"/>
      <c r="J961" s="104"/>
      <c r="K961" s="109"/>
      <c r="L961" s="51"/>
      <c r="M961" s="48"/>
      <c r="N961" s="51"/>
      <c r="O961" s="48"/>
      <c r="P961" s="51"/>
      <c r="Q961" s="69"/>
      <c r="R961" s="51"/>
      <c r="S961" s="69"/>
      <c r="T961" s="110"/>
      <c r="U961" s="107"/>
      <c r="V961" s="48"/>
      <c r="W961" s="52"/>
      <c r="X961" s="48"/>
      <c r="Y961" s="116"/>
      <c r="Z961" s="133"/>
      <c r="AA961" s="131"/>
      <c r="AB961" s="76"/>
      <c r="AC961" s="76"/>
      <c r="AD961" s="76"/>
      <c r="AE961" s="76"/>
      <c r="AF961" s="76"/>
      <c r="AG961" s="145"/>
      <c r="AH961"/>
      <c r="AI961" s="148">
        <f t="shared" si="518"/>
        <v>0</v>
      </c>
      <c r="AJ961" s="148">
        <f t="shared" si="519"/>
        <v>0</v>
      </c>
      <c r="AK961" s="148">
        <f t="shared" si="520"/>
        <v>0</v>
      </c>
      <c r="AL961" s="148">
        <f t="shared" si="521"/>
        <v>0</v>
      </c>
      <c r="AM961" s="148">
        <f t="shared" si="522"/>
        <v>0</v>
      </c>
      <c r="AN961" s="148">
        <f t="shared" si="523"/>
        <v>0</v>
      </c>
      <c r="AO961" s="150"/>
      <c r="AP961" s="149" t="e">
        <f t="shared" si="524"/>
        <v>#DIV/0!</v>
      </c>
      <c r="AQ961" s="149" t="e">
        <f t="shared" si="525"/>
        <v>#DIV/0!</v>
      </c>
      <c r="AR961" s="149" t="e">
        <f t="shared" si="526"/>
        <v>#DIV/0!</v>
      </c>
      <c r="AS961" s="149" t="e">
        <f t="shared" si="527"/>
        <v>#DIV/0!</v>
      </c>
      <c r="AT961" s="149" t="e">
        <f t="shared" si="528"/>
        <v>#DIV/0!</v>
      </c>
      <c r="AU961" s="148">
        <f t="shared" si="529"/>
        <v>0</v>
      </c>
      <c r="AV961" s="149" t="e">
        <f t="shared" si="530"/>
        <v>#DIV/0!</v>
      </c>
      <c r="AW961" s="149" t="e">
        <f t="shared" si="531"/>
        <v>#DIV/0!</v>
      </c>
      <c r="AX961" s="149" t="e">
        <f t="shared" si="532"/>
        <v>#DIV/0!</v>
      </c>
      <c r="AY961" s="149" t="e">
        <f t="shared" si="533"/>
        <v>#DIV/0!</v>
      </c>
      <c r="AZ961" s="149" t="e">
        <f t="shared" si="534"/>
        <v>#DIV/0!</v>
      </c>
      <c r="BA961" s="148">
        <f t="shared" si="535"/>
        <v>0</v>
      </c>
      <c r="BB961" s="149" t="e">
        <f t="shared" si="536"/>
        <v>#DIV/0!</v>
      </c>
      <c r="BC961" s="149" t="e">
        <f t="shared" si="537"/>
        <v>#DIV/0!</v>
      </c>
      <c r="BD961" s="149" t="e">
        <f t="shared" si="538"/>
        <v>#DIV/0!</v>
      </c>
      <c r="BE961" s="149" t="e">
        <f t="shared" si="539"/>
        <v>#DIV/0!</v>
      </c>
      <c r="BF961" s="149" t="e">
        <f t="shared" si="540"/>
        <v>#DIV/0!</v>
      </c>
      <c r="BG961" s="148">
        <f t="shared" si="541"/>
        <v>0</v>
      </c>
      <c r="BH961" s="149" t="e">
        <f t="shared" si="542"/>
        <v>#DIV/0!</v>
      </c>
      <c r="BI961" s="149" t="e">
        <f t="shared" si="543"/>
        <v>#DIV/0!</v>
      </c>
      <c r="BJ961" s="149" t="e">
        <f t="shared" si="544"/>
        <v>#DIV/0!</v>
      </c>
      <c r="BK961" s="149" t="e">
        <f t="shared" si="545"/>
        <v>#DIV/0!</v>
      </c>
      <c r="BL961" s="149" t="e">
        <f t="shared" si="546"/>
        <v>#DIV/0!</v>
      </c>
      <c r="BM961" s="148">
        <f t="shared" si="547"/>
        <v>0</v>
      </c>
      <c r="BN961" s="149" t="e">
        <f t="shared" si="548"/>
        <v>#DIV/0!</v>
      </c>
      <c r="BO961" s="149" t="e">
        <f t="shared" si="549"/>
        <v>#DIV/0!</v>
      </c>
      <c r="BP961" s="149" t="e">
        <f t="shared" si="550"/>
        <v>#DIV/0!</v>
      </c>
      <c r="BQ961" s="149" t="e">
        <f t="shared" si="551"/>
        <v>#DIV/0!</v>
      </c>
      <c r="BR961" s="149" t="e">
        <f t="shared" si="552"/>
        <v>#DIV/0!</v>
      </c>
      <c r="BS961" s="148">
        <f t="shared" si="553"/>
        <v>0</v>
      </c>
      <c r="BT961" s="150"/>
      <c r="BU961" s="150" t="e">
        <f>VLOOKUP(I961,Lists!$D$2:$D$19,1,FALSE)</f>
        <v>#N/A</v>
      </c>
      <c r="BV961" s="150" t="e">
        <f>VLOOKUP($I961,Blends!$B$2:$B$115,1,FALSE)</f>
        <v>#N/A</v>
      </c>
      <c r="BW961" s="150"/>
      <c r="BX961" s="151">
        <f>ROUND(IF($I961="Other HFC Blend",(AA961*$L961*SUMIF(Lists!$E$2:$E$133,'Quarterly Information'!$K961,Exchange_Value)+AA961*$N961*SUMIF(Lists!$E$2:$E$133,'Quarterly Information'!$M961,Exchange_Value)+AA961*$P961*SUMIF(Lists!$E$2:$E$133,'Quarterly Information'!$O961,Exchange_Value)+AA961*$R961*SUMIF(Lists!$E$2:$E$133,'Quarterly Information'!$Q961,Exchange_Value)+AA961*$T961*SUMIF(Lists!$E$2:$E$133,'Quarterly Information'!$S961,Exchange_Value))/1000,AA961*SUMIF(Lists!$E$2:$E$133,$I961,Exchange_Value)/1000),1)</f>
        <v>0</v>
      </c>
      <c r="BY961" s="151">
        <f>ROUND(IF($I961="Other HFC Blend",(AB961*$L961*SUMIF(Lists!$E$2:$E$133,'Quarterly Information'!$K961,Exchange_Value)+AB961*$N961*SUMIF(Lists!$E$2:$E$133,'Quarterly Information'!$M961,Exchange_Value)+AB961*$P961*SUMIF(Lists!$E$2:$E$133,'Quarterly Information'!$O961,Exchange_Value)+AB961*$R961*SUMIF(Lists!$E$2:$E$133,'Quarterly Information'!$Q961,Exchange_Value)+AB961*$T961*SUMIF(Lists!$E$2:$E$133,'Quarterly Information'!$S961,Exchange_Value))/1000,AB961*SUMIF(Lists!$E$2:$E$133,$I961,Exchange_Value)/1000),1)</f>
        <v>0</v>
      </c>
      <c r="BZ961" s="151">
        <f>ROUND(IF($I961="Other HFC Blend",(AC961*$L961*SUMIF(Lists!$E$2:$E$133,'Quarterly Information'!$K961,Exchange_Value)+AC961*$N961*SUMIF(Lists!$E$2:$E$133,'Quarterly Information'!$M961,Exchange_Value)+AC961*$P961*SUMIF(Lists!$E$2:$E$133,'Quarterly Information'!$O961,Exchange_Value)+AC961*$R961*SUMIF(Lists!$E$2:$E$133,'Quarterly Information'!$Q961,Exchange_Value)+AC961*$T961*SUMIF(Lists!$E$2:$E$133,'Quarterly Information'!$S961,Exchange_Value))/1000,AC961*SUMIF(Lists!$E$2:$E$133,$I961,Exchange_Value)/1000),1)</f>
        <v>0</v>
      </c>
      <c r="CA961" s="151">
        <f>ROUND(IF($I961="Other HFC Blend",(AD961*$L961*SUMIF(Lists!$E$2:$E$133,'Quarterly Information'!$K961,Exchange_Value)+AD961*$N961*SUMIF(Lists!$E$2:$E$133,'Quarterly Information'!$M961,Exchange_Value)+AD961*$P961*SUMIF(Lists!$E$2:$E$133,'Quarterly Information'!$O961,Exchange_Value)+AD961*$R961*SUMIF(Lists!$E$2:$E$133,'Quarterly Information'!$Q961,Exchange_Value)+AD961*$T961*SUMIF(Lists!$E$2:$E$133,'Quarterly Information'!$S961,Exchange_Value))/1000,AD961*SUMIF(Lists!$E$2:$E$133,$I961,Exchange_Value)/1000),1)</f>
        <v>0</v>
      </c>
      <c r="CB961" s="151">
        <f>ROUND(IF($I961="Other HFC Blend",(AE961*$L961*SUMIF(Lists!$E$2:$E$133,'Quarterly Information'!$K961,Exchange_Value)+AE961*$N961*SUMIF(Lists!$E$2:$E$133,'Quarterly Information'!$M961,Exchange_Value)+AE961*$P961*SUMIF(Lists!$E$2:$E$133,'Quarterly Information'!$O961,Exchange_Value)+AE961*$R961*SUMIF(Lists!$E$2:$E$133,'Quarterly Information'!$Q961,Exchange_Value)+AE961*$T961*SUMIF(Lists!$E$2:$E$133,'Quarterly Information'!$S961,Exchange_Value))/1000,AE961*SUMIF(Lists!$E$2:$E$133,$I961,Exchange_Value)/1000),1)</f>
        <v>0</v>
      </c>
      <c r="CC961" s="151">
        <f>ROUND(IF($I961="Other HFC Blend",(AF961*$L961*SUMIF(Lists!$E$2:$E$133,'Quarterly Information'!$K961,Exchange_Value)+AF961*$N961*SUMIF(Lists!$E$2:$E$133,'Quarterly Information'!$M961,Exchange_Value)+AF961*$P961*SUMIF(Lists!$E$2:$E$133,'Quarterly Information'!$O961,Exchange_Value)+AF961*$R961*SUMIF(Lists!$E$2:$E$133,'Quarterly Information'!$Q961,Exchange_Value)+AF961*$T961*SUMIF(Lists!$E$2:$E$133,'Quarterly Information'!$S961,Exchange_Value))/1000,AF961*SUMIF(Lists!$E$2:$E$133,$I961,Exchange_Value)/1000),1)</f>
        <v>0</v>
      </c>
    </row>
    <row r="962" spans="1:81" ht="14.1">
      <c r="A962" s="18">
        <v>920</v>
      </c>
      <c r="B962" s="46" t="str">
        <f t="shared" si="554"/>
        <v/>
      </c>
      <c r="C962" s="72"/>
      <c r="D962" s="47"/>
      <c r="E962" s="81"/>
      <c r="F962" s="48"/>
      <c r="G962" s="49"/>
      <c r="H962" s="50"/>
      <c r="I962" s="48"/>
      <c r="J962" s="104"/>
      <c r="K962" s="109"/>
      <c r="L962" s="51"/>
      <c r="M962" s="48"/>
      <c r="N962" s="51"/>
      <c r="O962" s="48"/>
      <c r="P962" s="51"/>
      <c r="Q962" s="69"/>
      <c r="R962" s="51"/>
      <c r="S962" s="69"/>
      <c r="T962" s="110"/>
      <c r="U962" s="107"/>
      <c r="V962" s="48"/>
      <c r="W962" s="52"/>
      <c r="X962" s="48"/>
      <c r="Y962" s="116"/>
      <c r="Z962" s="133"/>
      <c r="AA962" s="131"/>
      <c r="AB962" s="76"/>
      <c r="AC962" s="76"/>
      <c r="AD962" s="76"/>
      <c r="AE962" s="76"/>
      <c r="AF962" s="76"/>
      <c r="AG962" s="145"/>
      <c r="AH962"/>
      <c r="AI962" s="148">
        <f t="shared" si="518"/>
        <v>0</v>
      </c>
      <c r="AJ962" s="148">
        <f t="shared" si="519"/>
        <v>0</v>
      </c>
      <c r="AK962" s="148">
        <f t="shared" si="520"/>
        <v>0</v>
      </c>
      <c r="AL962" s="148">
        <f t="shared" si="521"/>
        <v>0</v>
      </c>
      <c r="AM962" s="148">
        <f t="shared" si="522"/>
        <v>0</v>
      </c>
      <c r="AN962" s="148">
        <f t="shared" si="523"/>
        <v>0</v>
      </c>
      <c r="AO962" s="150"/>
      <c r="AP962" s="149" t="e">
        <f t="shared" si="524"/>
        <v>#DIV/0!</v>
      </c>
      <c r="AQ962" s="149" t="e">
        <f t="shared" si="525"/>
        <v>#DIV/0!</v>
      </c>
      <c r="AR962" s="149" t="e">
        <f t="shared" si="526"/>
        <v>#DIV/0!</v>
      </c>
      <c r="AS962" s="149" t="e">
        <f t="shared" si="527"/>
        <v>#DIV/0!</v>
      </c>
      <c r="AT962" s="149" t="e">
        <f t="shared" si="528"/>
        <v>#DIV/0!</v>
      </c>
      <c r="AU962" s="148">
        <f t="shared" si="529"/>
        <v>0</v>
      </c>
      <c r="AV962" s="149" t="e">
        <f t="shared" si="530"/>
        <v>#DIV/0!</v>
      </c>
      <c r="AW962" s="149" t="e">
        <f t="shared" si="531"/>
        <v>#DIV/0!</v>
      </c>
      <c r="AX962" s="149" t="e">
        <f t="shared" si="532"/>
        <v>#DIV/0!</v>
      </c>
      <c r="AY962" s="149" t="e">
        <f t="shared" si="533"/>
        <v>#DIV/0!</v>
      </c>
      <c r="AZ962" s="149" t="e">
        <f t="shared" si="534"/>
        <v>#DIV/0!</v>
      </c>
      <c r="BA962" s="148">
        <f t="shared" si="535"/>
        <v>0</v>
      </c>
      <c r="BB962" s="149" t="e">
        <f t="shared" si="536"/>
        <v>#DIV/0!</v>
      </c>
      <c r="BC962" s="149" t="e">
        <f t="shared" si="537"/>
        <v>#DIV/0!</v>
      </c>
      <c r="BD962" s="149" t="e">
        <f t="shared" si="538"/>
        <v>#DIV/0!</v>
      </c>
      <c r="BE962" s="149" t="e">
        <f t="shared" si="539"/>
        <v>#DIV/0!</v>
      </c>
      <c r="BF962" s="149" t="e">
        <f t="shared" si="540"/>
        <v>#DIV/0!</v>
      </c>
      <c r="BG962" s="148">
        <f t="shared" si="541"/>
        <v>0</v>
      </c>
      <c r="BH962" s="149" t="e">
        <f t="shared" si="542"/>
        <v>#DIV/0!</v>
      </c>
      <c r="BI962" s="149" t="e">
        <f t="shared" si="543"/>
        <v>#DIV/0!</v>
      </c>
      <c r="BJ962" s="149" t="e">
        <f t="shared" si="544"/>
        <v>#DIV/0!</v>
      </c>
      <c r="BK962" s="149" t="e">
        <f t="shared" si="545"/>
        <v>#DIV/0!</v>
      </c>
      <c r="BL962" s="149" t="e">
        <f t="shared" si="546"/>
        <v>#DIV/0!</v>
      </c>
      <c r="BM962" s="148">
        <f t="shared" si="547"/>
        <v>0</v>
      </c>
      <c r="BN962" s="149" t="e">
        <f t="shared" si="548"/>
        <v>#DIV/0!</v>
      </c>
      <c r="BO962" s="149" t="e">
        <f t="shared" si="549"/>
        <v>#DIV/0!</v>
      </c>
      <c r="BP962" s="149" t="e">
        <f t="shared" si="550"/>
        <v>#DIV/0!</v>
      </c>
      <c r="BQ962" s="149" t="e">
        <f t="shared" si="551"/>
        <v>#DIV/0!</v>
      </c>
      <c r="BR962" s="149" t="e">
        <f t="shared" si="552"/>
        <v>#DIV/0!</v>
      </c>
      <c r="BS962" s="148">
        <f t="shared" si="553"/>
        <v>0</v>
      </c>
      <c r="BT962" s="150"/>
      <c r="BU962" s="150" t="e">
        <f>VLOOKUP(I962,Lists!$D$2:$D$19,1,FALSE)</f>
        <v>#N/A</v>
      </c>
      <c r="BV962" s="150" t="e">
        <f>VLOOKUP($I962,Blends!$B$2:$B$115,1,FALSE)</f>
        <v>#N/A</v>
      </c>
      <c r="BW962" s="150"/>
      <c r="BX962" s="151">
        <f>ROUND(IF($I962="Other HFC Blend",(AA962*$L962*SUMIF(Lists!$E$2:$E$133,'Quarterly Information'!$K962,Exchange_Value)+AA962*$N962*SUMIF(Lists!$E$2:$E$133,'Quarterly Information'!$M962,Exchange_Value)+AA962*$P962*SUMIF(Lists!$E$2:$E$133,'Quarterly Information'!$O962,Exchange_Value)+AA962*$R962*SUMIF(Lists!$E$2:$E$133,'Quarterly Information'!$Q962,Exchange_Value)+AA962*$T962*SUMIF(Lists!$E$2:$E$133,'Quarterly Information'!$S962,Exchange_Value))/1000,AA962*SUMIF(Lists!$E$2:$E$133,$I962,Exchange_Value)/1000),1)</f>
        <v>0</v>
      </c>
      <c r="BY962" s="151">
        <f>ROUND(IF($I962="Other HFC Blend",(AB962*$L962*SUMIF(Lists!$E$2:$E$133,'Quarterly Information'!$K962,Exchange_Value)+AB962*$N962*SUMIF(Lists!$E$2:$E$133,'Quarterly Information'!$M962,Exchange_Value)+AB962*$P962*SUMIF(Lists!$E$2:$E$133,'Quarterly Information'!$O962,Exchange_Value)+AB962*$R962*SUMIF(Lists!$E$2:$E$133,'Quarterly Information'!$Q962,Exchange_Value)+AB962*$T962*SUMIF(Lists!$E$2:$E$133,'Quarterly Information'!$S962,Exchange_Value))/1000,AB962*SUMIF(Lists!$E$2:$E$133,$I962,Exchange_Value)/1000),1)</f>
        <v>0</v>
      </c>
      <c r="BZ962" s="151">
        <f>ROUND(IF($I962="Other HFC Blend",(AC962*$L962*SUMIF(Lists!$E$2:$E$133,'Quarterly Information'!$K962,Exchange_Value)+AC962*$N962*SUMIF(Lists!$E$2:$E$133,'Quarterly Information'!$M962,Exchange_Value)+AC962*$P962*SUMIF(Lists!$E$2:$E$133,'Quarterly Information'!$O962,Exchange_Value)+AC962*$R962*SUMIF(Lists!$E$2:$E$133,'Quarterly Information'!$Q962,Exchange_Value)+AC962*$T962*SUMIF(Lists!$E$2:$E$133,'Quarterly Information'!$S962,Exchange_Value))/1000,AC962*SUMIF(Lists!$E$2:$E$133,$I962,Exchange_Value)/1000),1)</f>
        <v>0</v>
      </c>
      <c r="CA962" s="151">
        <f>ROUND(IF($I962="Other HFC Blend",(AD962*$L962*SUMIF(Lists!$E$2:$E$133,'Quarterly Information'!$K962,Exchange_Value)+AD962*$N962*SUMIF(Lists!$E$2:$E$133,'Quarterly Information'!$M962,Exchange_Value)+AD962*$P962*SUMIF(Lists!$E$2:$E$133,'Quarterly Information'!$O962,Exchange_Value)+AD962*$R962*SUMIF(Lists!$E$2:$E$133,'Quarterly Information'!$Q962,Exchange_Value)+AD962*$T962*SUMIF(Lists!$E$2:$E$133,'Quarterly Information'!$S962,Exchange_Value))/1000,AD962*SUMIF(Lists!$E$2:$E$133,$I962,Exchange_Value)/1000),1)</f>
        <v>0</v>
      </c>
      <c r="CB962" s="151">
        <f>ROUND(IF($I962="Other HFC Blend",(AE962*$L962*SUMIF(Lists!$E$2:$E$133,'Quarterly Information'!$K962,Exchange_Value)+AE962*$N962*SUMIF(Lists!$E$2:$E$133,'Quarterly Information'!$M962,Exchange_Value)+AE962*$P962*SUMIF(Lists!$E$2:$E$133,'Quarterly Information'!$O962,Exchange_Value)+AE962*$R962*SUMIF(Lists!$E$2:$E$133,'Quarterly Information'!$Q962,Exchange_Value)+AE962*$T962*SUMIF(Lists!$E$2:$E$133,'Quarterly Information'!$S962,Exchange_Value))/1000,AE962*SUMIF(Lists!$E$2:$E$133,$I962,Exchange_Value)/1000),1)</f>
        <v>0</v>
      </c>
      <c r="CC962" s="151">
        <f>ROUND(IF($I962="Other HFC Blend",(AF962*$L962*SUMIF(Lists!$E$2:$E$133,'Quarterly Information'!$K962,Exchange_Value)+AF962*$N962*SUMIF(Lists!$E$2:$E$133,'Quarterly Information'!$M962,Exchange_Value)+AF962*$P962*SUMIF(Lists!$E$2:$E$133,'Quarterly Information'!$O962,Exchange_Value)+AF962*$R962*SUMIF(Lists!$E$2:$E$133,'Quarterly Information'!$Q962,Exchange_Value)+AF962*$T962*SUMIF(Lists!$E$2:$E$133,'Quarterly Information'!$S962,Exchange_Value))/1000,AF962*SUMIF(Lists!$E$2:$E$133,$I962,Exchange_Value)/1000),1)</f>
        <v>0</v>
      </c>
    </row>
    <row r="963" spans="1:81" ht="14.1">
      <c r="A963" s="18">
        <v>921</v>
      </c>
      <c r="B963" s="46" t="str">
        <f t="shared" si="554"/>
        <v/>
      </c>
      <c r="C963" s="72"/>
      <c r="D963" s="47"/>
      <c r="E963" s="81"/>
      <c r="F963" s="48"/>
      <c r="G963" s="49"/>
      <c r="H963" s="50"/>
      <c r="I963" s="48"/>
      <c r="J963" s="104"/>
      <c r="K963" s="109"/>
      <c r="L963" s="51"/>
      <c r="M963" s="48"/>
      <c r="N963" s="51"/>
      <c r="O963" s="48"/>
      <c r="P963" s="51"/>
      <c r="Q963" s="69"/>
      <c r="R963" s="51"/>
      <c r="S963" s="69"/>
      <c r="T963" s="110"/>
      <c r="U963" s="107"/>
      <c r="V963" s="48"/>
      <c r="W963" s="52"/>
      <c r="X963" s="48"/>
      <c r="Y963" s="116"/>
      <c r="Z963" s="133"/>
      <c r="AA963" s="131"/>
      <c r="AB963" s="76"/>
      <c r="AC963" s="76"/>
      <c r="AD963" s="76"/>
      <c r="AE963" s="76"/>
      <c r="AF963" s="76"/>
      <c r="AG963" s="145"/>
      <c r="AH963"/>
      <c r="AI963" s="148">
        <f t="shared" si="518"/>
        <v>0</v>
      </c>
      <c r="AJ963" s="148">
        <f t="shared" si="519"/>
        <v>0</v>
      </c>
      <c r="AK963" s="148">
        <f t="shared" si="520"/>
        <v>0</v>
      </c>
      <c r="AL963" s="148">
        <f t="shared" si="521"/>
        <v>0</v>
      </c>
      <c r="AM963" s="148">
        <f t="shared" si="522"/>
        <v>0</v>
      </c>
      <c r="AN963" s="148">
        <f t="shared" si="523"/>
        <v>0</v>
      </c>
      <c r="AO963" s="150"/>
      <c r="AP963" s="149" t="e">
        <f t="shared" si="524"/>
        <v>#DIV/0!</v>
      </c>
      <c r="AQ963" s="149" t="e">
        <f t="shared" si="525"/>
        <v>#DIV/0!</v>
      </c>
      <c r="AR963" s="149" t="e">
        <f t="shared" si="526"/>
        <v>#DIV/0!</v>
      </c>
      <c r="AS963" s="149" t="e">
        <f t="shared" si="527"/>
        <v>#DIV/0!</v>
      </c>
      <c r="AT963" s="149" t="e">
        <f t="shared" si="528"/>
        <v>#DIV/0!</v>
      </c>
      <c r="AU963" s="148">
        <f t="shared" si="529"/>
        <v>0</v>
      </c>
      <c r="AV963" s="149" t="e">
        <f t="shared" si="530"/>
        <v>#DIV/0!</v>
      </c>
      <c r="AW963" s="149" t="e">
        <f t="shared" si="531"/>
        <v>#DIV/0!</v>
      </c>
      <c r="AX963" s="149" t="e">
        <f t="shared" si="532"/>
        <v>#DIV/0!</v>
      </c>
      <c r="AY963" s="149" t="e">
        <f t="shared" si="533"/>
        <v>#DIV/0!</v>
      </c>
      <c r="AZ963" s="149" t="e">
        <f t="shared" si="534"/>
        <v>#DIV/0!</v>
      </c>
      <c r="BA963" s="148">
        <f t="shared" si="535"/>
        <v>0</v>
      </c>
      <c r="BB963" s="149" t="e">
        <f t="shared" si="536"/>
        <v>#DIV/0!</v>
      </c>
      <c r="BC963" s="149" t="e">
        <f t="shared" si="537"/>
        <v>#DIV/0!</v>
      </c>
      <c r="BD963" s="149" t="e">
        <f t="shared" si="538"/>
        <v>#DIV/0!</v>
      </c>
      <c r="BE963" s="149" t="e">
        <f t="shared" si="539"/>
        <v>#DIV/0!</v>
      </c>
      <c r="BF963" s="149" t="e">
        <f t="shared" si="540"/>
        <v>#DIV/0!</v>
      </c>
      <c r="BG963" s="148">
        <f t="shared" si="541"/>
        <v>0</v>
      </c>
      <c r="BH963" s="149" t="e">
        <f t="shared" si="542"/>
        <v>#DIV/0!</v>
      </c>
      <c r="BI963" s="149" t="e">
        <f t="shared" si="543"/>
        <v>#DIV/0!</v>
      </c>
      <c r="BJ963" s="149" t="e">
        <f t="shared" si="544"/>
        <v>#DIV/0!</v>
      </c>
      <c r="BK963" s="149" t="e">
        <f t="shared" si="545"/>
        <v>#DIV/0!</v>
      </c>
      <c r="BL963" s="149" t="e">
        <f t="shared" si="546"/>
        <v>#DIV/0!</v>
      </c>
      <c r="BM963" s="148">
        <f t="shared" si="547"/>
        <v>0</v>
      </c>
      <c r="BN963" s="149" t="e">
        <f t="shared" si="548"/>
        <v>#DIV/0!</v>
      </c>
      <c r="BO963" s="149" t="e">
        <f t="shared" si="549"/>
        <v>#DIV/0!</v>
      </c>
      <c r="BP963" s="149" t="e">
        <f t="shared" si="550"/>
        <v>#DIV/0!</v>
      </c>
      <c r="BQ963" s="149" t="e">
        <f t="shared" si="551"/>
        <v>#DIV/0!</v>
      </c>
      <c r="BR963" s="149" t="e">
        <f t="shared" si="552"/>
        <v>#DIV/0!</v>
      </c>
      <c r="BS963" s="148">
        <f t="shared" si="553"/>
        <v>0</v>
      </c>
      <c r="BT963" s="150"/>
      <c r="BU963" s="150" t="e">
        <f>VLOOKUP(I963,Lists!$D$2:$D$19,1,FALSE)</f>
        <v>#N/A</v>
      </c>
      <c r="BV963" s="150" t="e">
        <f>VLOOKUP($I963,Blends!$B$2:$B$115,1,FALSE)</f>
        <v>#N/A</v>
      </c>
      <c r="BW963" s="150"/>
      <c r="BX963" s="151">
        <f>ROUND(IF($I963="Other HFC Blend",(AA963*$L963*SUMIF(Lists!$E$2:$E$133,'Quarterly Information'!$K963,Exchange_Value)+AA963*$N963*SUMIF(Lists!$E$2:$E$133,'Quarterly Information'!$M963,Exchange_Value)+AA963*$P963*SUMIF(Lists!$E$2:$E$133,'Quarterly Information'!$O963,Exchange_Value)+AA963*$R963*SUMIF(Lists!$E$2:$E$133,'Quarterly Information'!$Q963,Exchange_Value)+AA963*$T963*SUMIF(Lists!$E$2:$E$133,'Quarterly Information'!$S963,Exchange_Value))/1000,AA963*SUMIF(Lists!$E$2:$E$133,$I963,Exchange_Value)/1000),1)</f>
        <v>0</v>
      </c>
      <c r="BY963" s="151">
        <f>ROUND(IF($I963="Other HFC Blend",(AB963*$L963*SUMIF(Lists!$E$2:$E$133,'Quarterly Information'!$K963,Exchange_Value)+AB963*$N963*SUMIF(Lists!$E$2:$E$133,'Quarterly Information'!$M963,Exchange_Value)+AB963*$P963*SUMIF(Lists!$E$2:$E$133,'Quarterly Information'!$O963,Exchange_Value)+AB963*$R963*SUMIF(Lists!$E$2:$E$133,'Quarterly Information'!$Q963,Exchange_Value)+AB963*$T963*SUMIF(Lists!$E$2:$E$133,'Quarterly Information'!$S963,Exchange_Value))/1000,AB963*SUMIF(Lists!$E$2:$E$133,$I963,Exchange_Value)/1000),1)</f>
        <v>0</v>
      </c>
      <c r="BZ963" s="151">
        <f>ROUND(IF($I963="Other HFC Blend",(AC963*$L963*SUMIF(Lists!$E$2:$E$133,'Quarterly Information'!$K963,Exchange_Value)+AC963*$N963*SUMIF(Lists!$E$2:$E$133,'Quarterly Information'!$M963,Exchange_Value)+AC963*$P963*SUMIF(Lists!$E$2:$E$133,'Quarterly Information'!$O963,Exchange_Value)+AC963*$R963*SUMIF(Lists!$E$2:$E$133,'Quarterly Information'!$Q963,Exchange_Value)+AC963*$T963*SUMIF(Lists!$E$2:$E$133,'Quarterly Information'!$S963,Exchange_Value))/1000,AC963*SUMIF(Lists!$E$2:$E$133,$I963,Exchange_Value)/1000),1)</f>
        <v>0</v>
      </c>
      <c r="CA963" s="151">
        <f>ROUND(IF($I963="Other HFC Blend",(AD963*$L963*SUMIF(Lists!$E$2:$E$133,'Quarterly Information'!$K963,Exchange_Value)+AD963*$N963*SUMIF(Lists!$E$2:$E$133,'Quarterly Information'!$M963,Exchange_Value)+AD963*$P963*SUMIF(Lists!$E$2:$E$133,'Quarterly Information'!$O963,Exchange_Value)+AD963*$R963*SUMIF(Lists!$E$2:$E$133,'Quarterly Information'!$Q963,Exchange_Value)+AD963*$T963*SUMIF(Lists!$E$2:$E$133,'Quarterly Information'!$S963,Exchange_Value))/1000,AD963*SUMIF(Lists!$E$2:$E$133,$I963,Exchange_Value)/1000),1)</f>
        <v>0</v>
      </c>
      <c r="CB963" s="151">
        <f>ROUND(IF($I963="Other HFC Blend",(AE963*$L963*SUMIF(Lists!$E$2:$E$133,'Quarterly Information'!$K963,Exchange_Value)+AE963*$N963*SUMIF(Lists!$E$2:$E$133,'Quarterly Information'!$M963,Exchange_Value)+AE963*$P963*SUMIF(Lists!$E$2:$E$133,'Quarterly Information'!$O963,Exchange_Value)+AE963*$R963*SUMIF(Lists!$E$2:$E$133,'Quarterly Information'!$Q963,Exchange_Value)+AE963*$T963*SUMIF(Lists!$E$2:$E$133,'Quarterly Information'!$S963,Exchange_Value))/1000,AE963*SUMIF(Lists!$E$2:$E$133,$I963,Exchange_Value)/1000),1)</f>
        <v>0</v>
      </c>
      <c r="CC963" s="151">
        <f>ROUND(IF($I963="Other HFC Blend",(AF963*$L963*SUMIF(Lists!$E$2:$E$133,'Quarterly Information'!$K963,Exchange_Value)+AF963*$N963*SUMIF(Lists!$E$2:$E$133,'Quarterly Information'!$M963,Exchange_Value)+AF963*$P963*SUMIF(Lists!$E$2:$E$133,'Quarterly Information'!$O963,Exchange_Value)+AF963*$R963*SUMIF(Lists!$E$2:$E$133,'Quarterly Information'!$Q963,Exchange_Value)+AF963*$T963*SUMIF(Lists!$E$2:$E$133,'Quarterly Information'!$S963,Exchange_Value))/1000,AF963*SUMIF(Lists!$E$2:$E$133,$I963,Exchange_Value)/1000),1)</f>
        <v>0</v>
      </c>
    </row>
    <row r="964" spans="1:81" ht="14.1">
      <c r="A964" s="18">
        <v>922</v>
      </c>
      <c r="B964" s="46" t="str">
        <f t="shared" si="554"/>
        <v/>
      </c>
      <c r="C964" s="72"/>
      <c r="D964" s="47"/>
      <c r="E964" s="81"/>
      <c r="F964" s="48"/>
      <c r="G964" s="49"/>
      <c r="H964" s="50"/>
      <c r="I964" s="48"/>
      <c r="J964" s="104"/>
      <c r="K964" s="109"/>
      <c r="L964" s="51"/>
      <c r="M964" s="48"/>
      <c r="N964" s="51"/>
      <c r="O964" s="48"/>
      <c r="P964" s="51"/>
      <c r="Q964" s="69"/>
      <c r="R964" s="51"/>
      <c r="S964" s="69"/>
      <c r="T964" s="110"/>
      <c r="U964" s="107"/>
      <c r="V964" s="48"/>
      <c r="W964" s="52"/>
      <c r="X964" s="48"/>
      <c r="Y964" s="116"/>
      <c r="Z964" s="133"/>
      <c r="AA964" s="131"/>
      <c r="AB964" s="76"/>
      <c r="AC964" s="76"/>
      <c r="AD964" s="76"/>
      <c r="AE964" s="76"/>
      <c r="AF964" s="76"/>
      <c r="AG964" s="145"/>
      <c r="AH964"/>
      <c r="AI964" s="148">
        <f t="shared" si="518"/>
        <v>0</v>
      </c>
      <c r="AJ964" s="148">
        <f t="shared" si="519"/>
        <v>0</v>
      </c>
      <c r="AK964" s="148">
        <f t="shared" si="520"/>
        <v>0</v>
      </c>
      <c r="AL964" s="148">
        <f t="shared" si="521"/>
        <v>0</v>
      </c>
      <c r="AM964" s="148">
        <f t="shared" si="522"/>
        <v>0</v>
      </c>
      <c r="AN964" s="148">
        <f t="shared" si="523"/>
        <v>0</v>
      </c>
      <c r="AO964" s="150"/>
      <c r="AP964" s="149" t="e">
        <f t="shared" si="524"/>
        <v>#DIV/0!</v>
      </c>
      <c r="AQ964" s="149" t="e">
        <f t="shared" si="525"/>
        <v>#DIV/0!</v>
      </c>
      <c r="AR964" s="149" t="e">
        <f t="shared" si="526"/>
        <v>#DIV/0!</v>
      </c>
      <c r="AS964" s="149" t="e">
        <f t="shared" si="527"/>
        <v>#DIV/0!</v>
      </c>
      <c r="AT964" s="149" t="e">
        <f t="shared" si="528"/>
        <v>#DIV/0!</v>
      </c>
      <c r="AU964" s="148">
        <f t="shared" si="529"/>
        <v>0</v>
      </c>
      <c r="AV964" s="149" t="e">
        <f t="shared" si="530"/>
        <v>#DIV/0!</v>
      </c>
      <c r="AW964" s="149" t="e">
        <f t="shared" si="531"/>
        <v>#DIV/0!</v>
      </c>
      <c r="AX964" s="149" t="e">
        <f t="shared" si="532"/>
        <v>#DIV/0!</v>
      </c>
      <c r="AY964" s="149" t="e">
        <f t="shared" si="533"/>
        <v>#DIV/0!</v>
      </c>
      <c r="AZ964" s="149" t="e">
        <f t="shared" si="534"/>
        <v>#DIV/0!</v>
      </c>
      <c r="BA964" s="148">
        <f t="shared" si="535"/>
        <v>0</v>
      </c>
      <c r="BB964" s="149" t="e">
        <f t="shared" si="536"/>
        <v>#DIV/0!</v>
      </c>
      <c r="BC964" s="149" t="e">
        <f t="shared" si="537"/>
        <v>#DIV/0!</v>
      </c>
      <c r="BD964" s="149" t="e">
        <f t="shared" si="538"/>
        <v>#DIV/0!</v>
      </c>
      <c r="BE964" s="149" t="e">
        <f t="shared" si="539"/>
        <v>#DIV/0!</v>
      </c>
      <c r="BF964" s="149" t="e">
        <f t="shared" si="540"/>
        <v>#DIV/0!</v>
      </c>
      <c r="BG964" s="148">
        <f t="shared" si="541"/>
        <v>0</v>
      </c>
      <c r="BH964" s="149" t="e">
        <f t="shared" si="542"/>
        <v>#DIV/0!</v>
      </c>
      <c r="BI964" s="149" t="e">
        <f t="shared" si="543"/>
        <v>#DIV/0!</v>
      </c>
      <c r="BJ964" s="149" t="e">
        <f t="shared" si="544"/>
        <v>#DIV/0!</v>
      </c>
      <c r="BK964" s="149" t="e">
        <f t="shared" si="545"/>
        <v>#DIV/0!</v>
      </c>
      <c r="BL964" s="149" t="e">
        <f t="shared" si="546"/>
        <v>#DIV/0!</v>
      </c>
      <c r="BM964" s="148">
        <f t="shared" si="547"/>
        <v>0</v>
      </c>
      <c r="BN964" s="149" t="e">
        <f t="shared" si="548"/>
        <v>#DIV/0!</v>
      </c>
      <c r="BO964" s="149" t="e">
        <f t="shared" si="549"/>
        <v>#DIV/0!</v>
      </c>
      <c r="BP964" s="149" t="e">
        <f t="shared" si="550"/>
        <v>#DIV/0!</v>
      </c>
      <c r="BQ964" s="149" t="e">
        <f t="shared" si="551"/>
        <v>#DIV/0!</v>
      </c>
      <c r="BR964" s="149" t="e">
        <f t="shared" si="552"/>
        <v>#DIV/0!</v>
      </c>
      <c r="BS964" s="148">
        <f t="shared" si="553"/>
        <v>0</v>
      </c>
      <c r="BT964" s="150"/>
      <c r="BU964" s="150" t="e">
        <f>VLOOKUP(I964,Lists!$D$2:$D$19,1,FALSE)</f>
        <v>#N/A</v>
      </c>
      <c r="BV964" s="150" t="e">
        <f>VLOOKUP($I964,Blends!$B$2:$B$115,1,FALSE)</f>
        <v>#N/A</v>
      </c>
      <c r="BW964" s="150"/>
      <c r="BX964" s="151">
        <f>ROUND(IF($I964="Other HFC Blend",(AA964*$L964*SUMIF(Lists!$E$2:$E$133,'Quarterly Information'!$K964,Exchange_Value)+AA964*$N964*SUMIF(Lists!$E$2:$E$133,'Quarterly Information'!$M964,Exchange_Value)+AA964*$P964*SUMIF(Lists!$E$2:$E$133,'Quarterly Information'!$O964,Exchange_Value)+AA964*$R964*SUMIF(Lists!$E$2:$E$133,'Quarterly Information'!$Q964,Exchange_Value)+AA964*$T964*SUMIF(Lists!$E$2:$E$133,'Quarterly Information'!$S964,Exchange_Value))/1000,AA964*SUMIF(Lists!$E$2:$E$133,$I964,Exchange_Value)/1000),1)</f>
        <v>0</v>
      </c>
      <c r="BY964" s="151">
        <f>ROUND(IF($I964="Other HFC Blend",(AB964*$L964*SUMIF(Lists!$E$2:$E$133,'Quarterly Information'!$K964,Exchange_Value)+AB964*$N964*SUMIF(Lists!$E$2:$E$133,'Quarterly Information'!$M964,Exchange_Value)+AB964*$P964*SUMIF(Lists!$E$2:$E$133,'Quarterly Information'!$O964,Exchange_Value)+AB964*$R964*SUMIF(Lists!$E$2:$E$133,'Quarterly Information'!$Q964,Exchange_Value)+AB964*$T964*SUMIF(Lists!$E$2:$E$133,'Quarterly Information'!$S964,Exchange_Value))/1000,AB964*SUMIF(Lists!$E$2:$E$133,$I964,Exchange_Value)/1000),1)</f>
        <v>0</v>
      </c>
      <c r="BZ964" s="151">
        <f>ROUND(IF($I964="Other HFC Blend",(AC964*$L964*SUMIF(Lists!$E$2:$E$133,'Quarterly Information'!$K964,Exchange_Value)+AC964*$N964*SUMIF(Lists!$E$2:$E$133,'Quarterly Information'!$M964,Exchange_Value)+AC964*$P964*SUMIF(Lists!$E$2:$E$133,'Quarterly Information'!$O964,Exchange_Value)+AC964*$R964*SUMIF(Lists!$E$2:$E$133,'Quarterly Information'!$Q964,Exchange_Value)+AC964*$T964*SUMIF(Lists!$E$2:$E$133,'Quarterly Information'!$S964,Exchange_Value))/1000,AC964*SUMIF(Lists!$E$2:$E$133,$I964,Exchange_Value)/1000),1)</f>
        <v>0</v>
      </c>
      <c r="CA964" s="151">
        <f>ROUND(IF($I964="Other HFC Blend",(AD964*$L964*SUMIF(Lists!$E$2:$E$133,'Quarterly Information'!$K964,Exchange_Value)+AD964*$N964*SUMIF(Lists!$E$2:$E$133,'Quarterly Information'!$M964,Exchange_Value)+AD964*$P964*SUMIF(Lists!$E$2:$E$133,'Quarterly Information'!$O964,Exchange_Value)+AD964*$R964*SUMIF(Lists!$E$2:$E$133,'Quarterly Information'!$Q964,Exchange_Value)+AD964*$T964*SUMIF(Lists!$E$2:$E$133,'Quarterly Information'!$S964,Exchange_Value))/1000,AD964*SUMIF(Lists!$E$2:$E$133,$I964,Exchange_Value)/1000),1)</f>
        <v>0</v>
      </c>
      <c r="CB964" s="151">
        <f>ROUND(IF($I964="Other HFC Blend",(AE964*$L964*SUMIF(Lists!$E$2:$E$133,'Quarterly Information'!$K964,Exchange_Value)+AE964*$N964*SUMIF(Lists!$E$2:$E$133,'Quarterly Information'!$M964,Exchange_Value)+AE964*$P964*SUMIF(Lists!$E$2:$E$133,'Quarterly Information'!$O964,Exchange_Value)+AE964*$R964*SUMIF(Lists!$E$2:$E$133,'Quarterly Information'!$Q964,Exchange_Value)+AE964*$T964*SUMIF(Lists!$E$2:$E$133,'Quarterly Information'!$S964,Exchange_Value))/1000,AE964*SUMIF(Lists!$E$2:$E$133,$I964,Exchange_Value)/1000),1)</f>
        <v>0</v>
      </c>
      <c r="CC964" s="151">
        <f>ROUND(IF($I964="Other HFC Blend",(AF964*$L964*SUMIF(Lists!$E$2:$E$133,'Quarterly Information'!$K964,Exchange_Value)+AF964*$N964*SUMIF(Lists!$E$2:$E$133,'Quarterly Information'!$M964,Exchange_Value)+AF964*$P964*SUMIF(Lists!$E$2:$E$133,'Quarterly Information'!$O964,Exchange_Value)+AF964*$R964*SUMIF(Lists!$E$2:$E$133,'Quarterly Information'!$Q964,Exchange_Value)+AF964*$T964*SUMIF(Lists!$E$2:$E$133,'Quarterly Information'!$S964,Exchange_Value))/1000,AF964*SUMIF(Lists!$E$2:$E$133,$I964,Exchange_Value)/1000),1)</f>
        <v>0</v>
      </c>
    </row>
    <row r="965" spans="1:81" ht="14.1">
      <c r="A965" s="18">
        <v>923</v>
      </c>
      <c r="B965" s="46" t="str">
        <f t="shared" si="554"/>
        <v/>
      </c>
      <c r="C965" s="72"/>
      <c r="D965" s="47"/>
      <c r="E965" s="81"/>
      <c r="F965" s="48"/>
      <c r="G965" s="49"/>
      <c r="H965" s="50"/>
      <c r="I965" s="48"/>
      <c r="J965" s="104"/>
      <c r="K965" s="109"/>
      <c r="L965" s="51"/>
      <c r="M965" s="48"/>
      <c r="N965" s="51"/>
      <c r="O965" s="48"/>
      <c r="P965" s="51"/>
      <c r="Q965" s="69"/>
      <c r="R965" s="51"/>
      <c r="S965" s="69"/>
      <c r="T965" s="110"/>
      <c r="U965" s="107"/>
      <c r="V965" s="48"/>
      <c r="W965" s="52"/>
      <c r="X965" s="48"/>
      <c r="Y965" s="116"/>
      <c r="Z965" s="133"/>
      <c r="AA965" s="131"/>
      <c r="AB965" s="76"/>
      <c r="AC965" s="76"/>
      <c r="AD965" s="76"/>
      <c r="AE965" s="76"/>
      <c r="AF965" s="76"/>
      <c r="AG965" s="145"/>
      <c r="AH965"/>
      <c r="AI965" s="148">
        <f t="shared" si="518"/>
        <v>0</v>
      </c>
      <c r="AJ965" s="148">
        <f t="shared" si="519"/>
        <v>0</v>
      </c>
      <c r="AK965" s="148">
        <f t="shared" si="520"/>
        <v>0</v>
      </c>
      <c r="AL965" s="148">
        <f t="shared" si="521"/>
        <v>0</v>
      </c>
      <c r="AM965" s="148">
        <f t="shared" si="522"/>
        <v>0</v>
      </c>
      <c r="AN965" s="148">
        <f t="shared" si="523"/>
        <v>0</v>
      </c>
      <c r="AO965" s="150"/>
      <c r="AP965" s="149" t="e">
        <f t="shared" si="524"/>
        <v>#DIV/0!</v>
      </c>
      <c r="AQ965" s="149" t="e">
        <f t="shared" si="525"/>
        <v>#DIV/0!</v>
      </c>
      <c r="AR965" s="149" t="e">
        <f t="shared" si="526"/>
        <v>#DIV/0!</v>
      </c>
      <c r="AS965" s="149" t="e">
        <f t="shared" si="527"/>
        <v>#DIV/0!</v>
      </c>
      <c r="AT965" s="149" t="e">
        <f t="shared" si="528"/>
        <v>#DIV/0!</v>
      </c>
      <c r="AU965" s="148">
        <f t="shared" si="529"/>
        <v>0</v>
      </c>
      <c r="AV965" s="149" t="e">
        <f t="shared" si="530"/>
        <v>#DIV/0!</v>
      </c>
      <c r="AW965" s="149" t="e">
        <f t="shared" si="531"/>
        <v>#DIV/0!</v>
      </c>
      <c r="AX965" s="149" t="e">
        <f t="shared" si="532"/>
        <v>#DIV/0!</v>
      </c>
      <c r="AY965" s="149" t="e">
        <f t="shared" si="533"/>
        <v>#DIV/0!</v>
      </c>
      <c r="AZ965" s="149" t="e">
        <f t="shared" si="534"/>
        <v>#DIV/0!</v>
      </c>
      <c r="BA965" s="148">
        <f t="shared" si="535"/>
        <v>0</v>
      </c>
      <c r="BB965" s="149" t="e">
        <f t="shared" si="536"/>
        <v>#DIV/0!</v>
      </c>
      <c r="BC965" s="149" t="e">
        <f t="shared" si="537"/>
        <v>#DIV/0!</v>
      </c>
      <c r="BD965" s="149" t="e">
        <f t="shared" si="538"/>
        <v>#DIV/0!</v>
      </c>
      <c r="BE965" s="149" t="e">
        <f t="shared" si="539"/>
        <v>#DIV/0!</v>
      </c>
      <c r="BF965" s="149" t="e">
        <f t="shared" si="540"/>
        <v>#DIV/0!</v>
      </c>
      <c r="BG965" s="148">
        <f t="shared" si="541"/>
        <v>0</v>
      </c>
      <c r="BH965" s="149" t="e">
        <f t="shared" si="542"/>
        <v>#DIV/0!</v>
      </c>
      <c r="BI965" s="149" t="e">
        <f t="shared" si="543"/>
        <v>#DIV/0!</v>
      </c>
      <c r="BJ965" s="149" t="e">
        <f t="shared" si="544"/>
        <v>#DIV/0!</v>
      </c>
      <c r="BK965" s="149" t="e">
        <f t="shared" si="545"/>
        <v>#DIV/0!</v>
      </c>
      <c r="BL965" s="149" t="e">
        <f t="shared" si="546"/>
        <v>#DIV/0!</v>
      </c>
      <c r="BM965" s="148">
        <f t="shared" si="547"/>
        <v>0</v>
      </c>
      <c r="BN965" s="149" t="e">
        <f t="shared" si="548"/>
        <v>#DIV/0!</v>
      </c>
      <c r="BO965" s="149" t="e">
        <f t="shared" si="549"/>
        <v>#DIV/0!</v>
      </c>
      <c r="BP965" s="149" t="e">
        <f t="shared" si="550"/>
        <v>#DIV/0!</v>
      </c>
      <c r="BQ965" s="149" t="e">
        <f t="shared" si="551"/>
        <v>#DIV/0!</v>
      </c>
      <c r="BR965" s="149" t="e">
        <f t="shared" si="552"/>
        <v>#DIV/0!</v>
      </c>
      <c r="BS965" s="148">
        <f t="shared" si="553"/>
        <v>0</v>
      </c>
      <c r="BT965" s="150"/>
      <c r="BU965" s="150" t="e">
        <f>VLOOKUP(I965,Lists!$D$2:$D$19,1,FALSE)</f>
        <v>#N/A</v>
      </c>
      <c r="BV965" s="150" t="e">
        <f>VLOOKUP($I965,Blends!$B$2:$B$115,1,FALSE)</f>
        <v>#N/A</v>
      </c>
      <c r="BW965" s="150"/>
      <c r="BX965" s="151">
        <f>ROUND(IF($I965="Other HFC Blend",(AA965*$L965*SUMIF(Lists!$E$2:$E$133,'Quarterly Information'!$K965,Exchange_Value)+AA965*$N965*SUMIF(Lists!$E$2:$E$133,'Quarterly Information'!$M965,Exchange_Value)+AA965*$P965*SUMIF(Lists!$E$2:$E$133,'Quarterly Information'!$O965,Exchange_Value)+AA965*$R965*SUMIF(Lists!$E$2:$E$133,'Quarterly Information'!$Q965,Exchange_Value)+AA965*$T965*SUMIF(Lists!$E$2:$E$133,'Quarterly Information'!$S965,Exchange_Value))/1000,AA965*SUMIF(Lists!$E$2:$E$133,$I965,Exchange_Value)/1000),1)</f>
        <v>0</v>
      </c>
      <c r="BY965" s="151">
        <f>ROUND(IF($I965="Other HFC Blend",(AB965*$L965*SUMIF(Lists!$E$2:$E$133,'Quarterly Information'!$K965,Exchange_Value)+AB965*$N965*SUMIF(Lists!$E$2:$E$133,'Quarterly Information'!$M965,Exchange_Value)+AB965*$P965*SUMIF(Lists!$E$2:$E$133,'Quarterly Information'!$O965,Exchange_Value)+AB965*$R965*SUMIF(Lists!$E$2:$E$133,'Quarterly Information'!$Q965,Exchange_Value)+AB965*$T965*SUMIF(Lists!$E$2:$E$133,'Quarterly Information'!$S965,Exchange_Value))/1000,AB965*SUMIF(Lists!$E$2:$E$133,$I965,Exchange_Value)/1000),1)</f>
        <v>0</v>
      </c>
      <c r="BZ965" s="151">
        <f>ROUND(IF($I965="Other HFC Blend",(AC965*$L965*SUMIF(Lists!$E$2:$E$133,'Quarterly Information'!$K965,Exchange_Value)+AC965*$N965*SUMIF(Lists!$E$2:$E$133,'Quarterly Information'!$M965,Exchange_Value)+AC965*$P965*SUMIF(Lists!$E$2:$E$133,'Quarterly Information'!$O965,Exchange_Value)+AC965*$R965*SUMIF(Lists!$E$2:$E$133,'Quarterly Information'!$Q965,Exchange_Value)+AC965*$T965*SUMIF(Lists!$E$2:$E$133,'Quarterly Information'!$S965,Exchange_Value))/1000,AC965*SUMIF(Lists!$E$2:$E$133,$I965,Exchange_Value)/1000),1)</f>
        <v>0</v>
      </c>
      <c r="CA965" s="151">
        <f>ROUND(IF($I965="Other HFC Blend",(AD965*$L965*SUMIF(Lists!$E$2:$E$133,'Quarterly Information'!$K965,Exchange_Value)+AD965*$N965*SUMIF(Lists!$E$2:$E$133,'Quarterly Information'!$M965,Exchange_Value)+AD965*$P965*SUMIF(Lists!$E$2:$E$133,'Quarterly Information'!$O965,Exchange_Value)+AD965*$R965*SUMIF(Lists!$E$2:$E$133,'Quarterly Information'!$Q965,Exchange_Value)+AD965*$T965*SUMIF(Lists!$E$2:$E$133,'Quarterly Information'!$S965,Exchange_Value))/1000,AD965*SUMIF(Lists!$E$2:$E$133,$I965,Exchange_Value)/1000),1)</f>
        <v>0</v>
      </c>
      <c r="CB965" s="151">
        <f>ROUND(IF($I965="Other HFC Blend",(AE965*$L965*SUMIF(Lists!$E$2:$E$133,'Quarterly Information'!$K965,Exchange_Value)+AE965*$N965*SUMIF(Lists!$E$2:$E$133,'Quarterly Information'!$M965,Exchange_Value)+AE965*$P965*SUMIF(Lists!$E$2:$E$133,'Quarterly Information'!$O965,Exchange_Value)+AE965*$R965*SUMIF(Lists!$E$2:$E$133,'Quarterly Information'!$Q965,Exchange_Value)+AE965*$T965*SUMIF(Lists!$E$2:$E$133,'Quarterly Information'!$S965,Exchange_Value))/1000,AE965*SUMIF(Lists!$E$2:$E$133,$I965,Exchange_Value)/1000),1)</f>
        <v>0</v>
      </c>
      <c r="CC965" s="151">
        <f>ROUND(IF($I965="Other HFC Blend",(AF965*$L965*SUMIF(Lists!$E$2:$E$133,'Quarterly Information'!$K965,Exchange_Value)+AF965*$N965*SUMIF(Lists!$E$2:$E$133,'Quarterly Information'!$M965,Exchange_Value)+AF965*$P965*SUMIF(Lists!$E$2:$E$133,'Quarterly Information'!$O965,Exchange_Value)+AF965*$R965*SUMIF(Lists!$E$2:$E$133,'Quarterly Information'!$Q965,Exchange_Value)+AF965*$T965*SUMIF(Lists!$E$2:$E$133,'Quarterly Information'!$S965,Exchange_Value))/1000,AF965*SUMIF(Lists!$E$2:$E$133,$I965,Exchange_Value)/1000),1)</f>
        <v>0</v>
      </c>
    </row>
    <row r="966" spans="1:81" ht="14.1">
      <c r="A966" s="18">
        <v>924</v>
      </c>
      <c r="B966" s="46" t="str">
        <f t="shared" si="554"/>
        <v/>
      </c>
      <c r="C966" s="72"/>
      <c r="D966" s="47"/>
      <c r="E966" s="81"/>
      <c r="F966" s="48"/>
      <c r="G966" s="49"/>
      <c r="H966" s="50"/>
      <c r="I966" s="48"/>
      <c r="J966" s="104"/>
      <c r="K966" s="109"/>
      <c r="L966" s="51"/>
      <c r="M966" s="48"/>
      <c r="N966" s="51"/>
      <c r="O966" s="48"/>
      <c r="P966" s="51"/>
      <c r="Q966" s="69"/>
      <c r="R966" s="51"/>
      <c r="S966" s="69"/>
      <c r="T966" s="110"/>
      <c r="U966" s="107"/>
      <c r="V966" s="48"/>
      <c r="W966" s="52"/>
      <c r="X966" s="48"/>
      <c r="Y966" s="116"/>
      <c r="Z966" s="133"/>
      <c r="AA966" s="131"/>
      <c r="AB966" s="76"/>
      <c r="AC966" s="76"/>
      <c r="AD966" s="76"/>
      <c r="AE966" s="76"/>
      <c r="AF966" s="76"/>
      <c r="AG966" s="145"/>
      <c r="AH966"/>
      <c r="AI966" s="148">
        <f t="shared" si="518"/>
        <v>0</v>
      </c>
      <c r="AJ966" s="148">
        <f t="shared" si="519"/>
        <v>0</v>
      </c>
      <c r="AK966" s="148">
        <f t="shared" si="520"/>
        <v>0</v>
      </c>
      <c r="AL966" s="148">
        <f t="shared" si="521"/>
        <v>0</v>
      </c>
      <c r="AM966" s="148">
        <f t="shared" si="522"/>
        <v>0</v>
      </c>
      <c r="AN966" s="148">
        <f t="shared" si="523"/>
        <v>0</v>
      </c>
      <c r="AO966" s="150"/>
      <c r="AP966" s="149" t="e">
        <f t="shared" si="524"/>
        <v>#DIV/0!</v>
      </c>
      <c r="AQ966" s="149" t="e">
        <f t="shared" si="525"/>
        <v>#DIV/0!</v>
      </c>
      <c r="AR966" s="149" t="e">
        <f t="shared" si="526"/>
        <v>#DIV/0!</v>
      </c>
      <c r="AS966" s="149" t="e">
        <f t="shared" si="527"/>
        <v>#DIV/0!</v>
      </c>
      <c r="AT966" s="149" t="e">
        <f t="shared" si="528"/>
        <v>#DIV/0!</v>
      </c>
      <c r="AU966" s="148">
        <f t="shared" si="529"/>
        <v>0</v>
      </c>
      <c r="AV966" s="149" t="e">
        <f t="shared" si="530"/>
        <v>#DIV/0!</v>
      </c>
      <c r="AW966" s="149" t="e">
        <f t="shared" si="531"/>
        <v>#DIV/0!</v>
      </c>
      <c r="AX966" s="149" t="e">
        <f t="shared" si="532"/>
        <v>#DIV/0!</v>
      </c>
      <c r="AY966" s="149" t="e">
        <f t="shared" si="533"/>
        <v>#DIV/0!</v>
      </c>
      <c r="AZ966" s="149" t="e">
        <f t="shared" si="534"/>
        <v>#DIV/0!</v>
      </c>
      <c r="BA966" s="148">
        <f t="shared" si="535"/>
        <v>0</v>
      </c>
      <c r="BB966" s="149" t="e">
        <f t="shared" si="536"/>
        <v>#DIV/0!</v>
      </c>
      <c r="BC966" s="149" t="e">
        <f t="shared" si="537"/>
        <v>#DIV/0!</v>
      </c>
      <c r="BD966" s="149" t="e">
        <f t="shared" si="538"/>
        <v>#DIV/0!</v>
      </c>
      <c r="BE966" s="149" t="e">
        <f t="shared" si="539"/>
        <v>#DIV/0!</v>
      </c>
      <c r="BF966" s="149" t="e">
        <f t="shared" si="540"/>
        <v>#DIV/0!</v>
      </c>
      <c r="BG966" s="148">
        <f t="shared" si="541"/>
        <v>0</v>
      </c>
      <c r="BH966" s="149" t="e">
        <f t="shared" si="542"/>
        <v>#DIV/0!</v>
      </c>
      <c r="BI966" s="149" t="e">
        <f t="shared" si="543"/>
        <v>#DIV/0!</v>
      </c>
      <c r="BJ966" s="149" t="e">
        <f t="shared" si="544"/>
        <v>#DIV/0!</v>
      </c>
      <c r="BK966" s="149" t="e">
        <f t="shared" si="545"/>
        <v>#DIV/0!</v>
      </c>
      <c r="BL966" s="149" t="e">
        <f t="shared" si="546"/>
        <v>#DIV/0!</v>
      </c>
      <c r="BM966" s="148">
        <f t="shared" si="547"/>
        <v>0</v>
      </c>
      <c r="BN966" s="149" t="e">
        <f t="shared" si="548"/>
        <v>#DIV/0!</v>
      </c>
      <c r="BO966" s="149" t="e">
        <f t="shared" si="549"/>
        <v>#DIV/0!</v>
      </c>
      <c r="BP966" s="149" t="e">
        <f t="shared" si="550"/>
        <v>#DIV/0!</v>
      </c>
      <c r="BQ966" s="149" t="e">
        <f t="shared" si="551"/>
        <v>#DIV/0!</v>
      </c>
      <c r="BR966" s="149" t="e">
        <f t="shared" si="552"/>
        <v>#DIV/0!</v>
      </c>
      <c r="BS966" s="148">
        <f t="shared" si="553"/>
        <v>0</v>
      </c>
      <c r="BT966" s="150"/>
      <c r="BU966" s="150" t="e">
        <f>VLOOKUP(I966,Lists!$D$2:$D$19,1,FALSE)</f>
        <v>#N/A</v>
      </c>
      <c r="BV966" s="150" t="e">
        <f>VLOOKUP($I966,Blends!$B$2:$B$115,1,FALSE)</f>
        <v>#N/A</v>
      </c>
      <c r="BW966" s="150"/>
      <c r="BX966" s="151">
        <f>ROUND(IF($I966="Other HFC Blend",(AA966*$L966*SUMIF(Lists!$E$2:$E$133,'Quarterly Information'!$K966,Exchange_Value)+AA966*$N966*SUMIF(Lists!$E$2:$E$133,'Quarterly Information'!$M966,Exchange_Value)+AA966*$P966*SUMIF(Lists!$E$2:$E$133,'Quarterly Information'!$O966,Exchange_Value)+AA966*$R966*SUMIF(Lists!$E$2:$E$133,'Quarterly Information'!$Q966,Exchange_Value)+AA966*$T966*SUMIF(Lists!$E$2:$E$133,'Quarterly Information'!$S966,Exchange_Value))/1000,AA966*SUMIF(Lists!$E$2:$E$133,$I966,Exchange_Value)/1000),1)</f>
        <v>0</v>
      </c>
      <c r="BY966" s="151">
        <f>ROUND(IF($I966="Other HFC Blend",(AB966*$L966*SUMIF(Lists!$E$2:$E$133,'Quarterly Information'!$K966,Exchange_Value)+AB966*$N966*SUMIF(Lists!$E$2:$E$133,'Quarterly Information'!$M966,Exchange_Value)+AB966*$P966*SUMIF(Lists!$E$2:$E$133,'Quarterly Information'!$O966,Exchange_Value)+AB966*$R966*SUMIF(Lists!$E$2:$E$133,'Quarterly Information'!$Q966,Exchange_Value)+AB966*$T966*SUMIF(Lists!$E$2:$E$133,'Quarterly Information'!$S966,Exchange_Value))/1000,AB966*SUMIF(Lists!$E$2:$E$133,$I966,Exchange_Value)/1000),1)</f>
        <v>0</v>
      </c>
      <c r="BZ966" s="151">
        <f>ROUND(IF($I966="Other HFC Blend",(AC966*$L966*SUMIF(Lists!$E$2:$E$133,'Quarterly Information'!$K966,Exchange_Value)+AC966*$N966*SUMIF(Lists!$E$2:$E$133,'Quarterly Information'!$M966,Exchange_Value)+AC966*$P966*SUMIF(Lists!$E$2:$E$133,'Quarterly Information'!$O966,Exchange_Value)+AC966*$R966*SUMIF(Lists!$E$2:$E$133,'Quarterly Information'!$Q966,Exchange_Value)+AC966*$T966*SUMIF(Lists!$E$2:$E$133,'Quarterly Information'!$S966,Exchange_Value))/1000,AC966*SUMIF(Lists!$E$2:$E$133,$I966,Exchange_Value)/1000),1)</f>
        <v>0</v>
      </c>
      <c r="CA966" s="151">
        <f>ROUND(IF($I966="Other HFC Blend",(AD966*$L966*SUMIF(Lists!$E$2:$E$133,'Quarterly Information'!$K966,Exchange_Value)+AD966*$N966*SUMIF(Lists!$E$2:$E$133,'Quarterly Information'!$M966,Exchange_Value)+AD966*$P966*SUMIF(Lists!$E$2:$E$133,'Quarterly Information'!$O966,Exchange_Value)+AD966*$R966*SUMIF(Lists!$E$2:$E$133,'Quarterly Information'!$Q966,Exchange_Value)+AD966*$T966*SUMIF(Lists!$E$2:$E$133,'Quarterly Information'!$S966,Exchange_Value))/1000,AD966*SUMIF(Lists!$E$2:$E$133,$I966,Exchange_Value)/1000),1)</f>
        <v>0</v>
      </c>
      <c r="CB966" s="151">
        <f>ROUND(IF($I966="Other HFC Blend",(AE966*$L966*SUMIF(Lists!$E$2:$E$133,'Quarterly Information'!$K966,Exchange_Value)+AE966*$N966*SUMIF(Lists!$E$2:$E$133,'Quarterly Information'!$M966,Exchange_Value)+AE966*$P966*SUMIF(Lists!$E$2:$E$133,'Quarterly Information'!$O966,Exchange_Value)+AE966*$R966*SUMIF(Lists!$E$2:$E$133,'Quarterly Information'!$Q966,Exchange_Value)+AE966*$T966*SUMIF(Lists!$E$2:$E$133,'Quarterly Information'!$S966,Exchange_Value))/1000,AE966*SUMIF(Lists!$E$2:$E$133,$I966,Exchange_Value)/1000),1)</f>
        <v>0</v>
      </c>
      <c r="CC966" s="151">
        <f>ROUND(IF($I966="Other HFC Blend",(AF966*$L966*SUMIF(Lists!$E$2:$E$133,'Quarterly Information'!$K966,Exchange_Value)+AF966*$N966*SUMIF(Lists!$E$2:$E$133,'Quarterly Information'!$M966,Exchange_Value)+AF966*$P966*SUMIF(Lists!$E$2:$E$133,'Quarterly Information'!$O966,Exchange_Value)+AF966*$R966*SUMIF(Lists!$E$2:$E$133,'Quarterly Information'!$Q966,Exchange_Value)+AF966*$T966*SUMIF(Lists!$E$2:$E$133,'Quarterly Information'!$S966,Exchange_Value))/1000,AF966*SUMIF(Lists!$E$2:$E$133,$I966,Exchange_Value)/1000),1)</f>
        <v>0</v>
      </c>
    </row>
    <row r="967" spans="1:81" ht="14.1">
      <c r="A967" s="18">
        <v>925</v>
      </c>
      <c r="B967" s="46" t="str">
        <f t="shared" si="554"/>
        <v/>
      </c>
      <c r="C967" s="72"/>
      <c r="D967" s="47"/>
      <c r="E967" s="81"/>
      <c r="F967" s="48"/>
      <c r="G967" s="49"/>
      <c r="H967" s="50"/>
      <c r="I967" s="48"/>
      <c r="J967" s="104"/>
      <c r="K967" s="109"/>
      <c r="L967" s="51"/>
      <c r="M967" s="48"/>
      <c r="N967" s="51"/>
      <c r="O967" s="48"/>
      <c r="P967" s="51"/>
      <c r="Q967" s="69"/>
      <c r="R967" s="51"/>
      <c r="S967" s="69"/>
      <c r="T967" s="110"/>
      <c r="U967" s="107"/>
      <c r="V967" s="48"/>
      <c r="W967" s="52"/>
      <c r="X967" s="48"/>
      <c r="Y967" s="116"/>
      <c r="Z967" s="133"/>
      <c r="AA967" s="131"/>
      <c r="AB967" s="76"/>
      <c r="AC967" s="76"/>
      <c r="AD967" s="76"/>
      <c r="AE967" s="76"/>
      <c r="AF967" s="76"/>
      <c r="AG967" s="145"/>
      <c r="AH967"/>
      <c r="AI967" s="148">
        <f t="shared" si="518"/>
        <v>0</v>
      </c>
      <c r="AJ967" s="148">
        <f t="shared" si="519"/>
        <v>0</v>
      </c>
      <c r="AK967" s="148">
        <f t="shared" si="520"/>
        <v>0</v>
      </c>
      <c r="AL967" s="148">
        <f t="shared" si="521"/>
        <v>0</v>
      </c>
      <c r="AM967" s="148">
        <f t="shared" si="522"/>
        <v>0</v>
      </c>
      <c r="AN967" s="148">
        <f t="shared" si="523"/>
        <v>0</v>
      </c>
      <c r="AO967" s="150"/>
      <c r="AP967" s="149" t="e">
        <f t="shared" si="524"/>
        <v>#DIV/0!</v>
      </c>
      <c r="AQ967" s="149" t="e">
        <f t="shared" si="525"/>
        <v>#DIV/0!</v>
      </c>
      <c r="AR967" s="149" t="e">
        <f t="shared" si="526"/>
        <v>#DIV/0!</v>
      </c>
      <c r="AS967" s="149" t="e">
        <f t="shared" si="527"/>
        <v>#DIV/0!</v>
      </c>
      <c r="AT967" s="149" t="e">
        <f t="shared" si="528"/>
        <v>#DIV/0!</v>
      </c>
      <c r="AU967" s="148">
        <f t="shared" si="529"/>
        <v>0</v>
      </c>
      <c r="AV967" s="149" t="e">
        <f t="shared" si="530"/>
        <v>#DIV/0!</v>
      </c>
      <c r="AW967" s="149" t="e">
        <f t="shared" si="531"/>
        <v>#DIV/0!</v>
      </c>
      <c r="AX967" s="149" t="e">
        <f t="shared" si="532"/>
        <v>#DIV/0!</v>
      </c>
      <c r="AY967" s="149" t="e">
        <f t="shared" si="533"/>
        <v>#DIV/0!</v>
      </c>
      <c r="AZ967" s="149" t="e">
        <f t="shared" si="534"/>
        <v>#DIV/0!</v>
      </c>
      <c r="BA967" s="148">
        <f t="shared" si="535"/>
        <v>0</v>
      </c>
      <c r="BB967" s="149" t="e">
        <f t="shared" si="536"/>
        <v>#DIV/0!</v>
      </c>
      <c r="BC967" s="149" t="e">
        <f t="shared" si="537"/>
        <v>#DIV/0!</v>
      </c>
      <c r="BD967" s="149" t="e">
        <f t="shared" si="538"/>
        <v>#DIV/0!</v>
      </c>
      <c r="BE967" s="149" t="e">
        <f t="shared" si="539"/>
        <v>#DIV/0!</v>
      </c>
      <c r="BF967" s="149" t="e">
        <f t="shared" si="540"/>
        <v>#DIV/0!</v>
      </c>
      <c r="BG967" s="148">
        <f t="shared" si="541"/>
        <v>0</v>
      </c>
      <c r="BH967" s="149" t="e">
        <f t="shared" si="542"/>
        <v>#DIV/0!</v>
      </c>
      <c r="BI967" s="149" t="e">
        <f t="shared" si="543"/>
        <v>#DIV/0!</v>
      </c>
      <c r="BJ967" s="149" t="e">
        <f t="shared" si="544"/>
        <v>#DIV/0!</v>
      </c>
      <c r="BK967" s="149" t="e">
        <f t="shared" si="545"/>
        <v>#DIV/0!</v>
      </c>
      <c r="BL967" s="149" t="e">
        <f t="shared" si="546"/>
        <v>#DIV/0!</v>
      </c>
      <c r="BM967" s="148">
        <f t="shared" si="547"/>
        <v>0</v>
      </c>
      <c r="BN967" s="149" t="e">
        <f t="shared" si="548"/>
        <v>#DIV/0!</v>
      </c>
      <c r="BO967" s="149" t="e">
        <f t="shared" si="549"/>
        <v>#DIV/0!</v>
      </c>
      <c r="BP967" s="149" t="e">
        <f t="shared" si="550"/>
        <v>#DIV/0!</v>
      </c>
      <c r="BQ967" s="149" t="e">
        <f t="shared" si="551"/>
        <v>#DIV/0!</v>
      </c>
      <c r="BR967" s="149" t="e">
        <f t="shared" si="552"/>
        <v>#DIV/0!</v>
      </c>
      <c r="BS967" s="148">
        <f t="shared" si="553"/>
        <v>0</v>
      </c>
      <c r="BT967" s="150"/>
      <c r="BU967" s="150" t="e">
        <f>VLOOKUP(I967,Lists!$D$2:$D$19,1,FALSE)</f>
        <v>#N/A</v>
      </c>
      <c r="BV967" s="150" t="e">
        <f>VLOOKUP($I967,Blends!$B$2:$B$115,1,FALSE)</f>
        <v>#N/A</v>
      </c>
      <c r="BW967" s="150"/>
      <c r="BX967" s="151">
        <f>ROUND(IF($I967="Other HFC Blend",(AA967*$L967*SUMIF(Lists!$E$2:$E$133,'Quarterly Information'!$K967,Exchange_Value)+AA967*$N967*SUMIF(Lists!$E$2:$E$133,'Quarterly Information'!$M967,Exchange_Value)+AA967*$P967*SUMIF(Lists!$E$2:$E$133,'Quarterly Information'!$O967,Exchange_Value)+AA967*$R967*SUMIF(Lists!$E$2:$E$133,'Quarterly Information'!$Q967,Exchange_Value)+AA967*$T967*SUMIF(Lists!$E$2:$E$133,'Quarterly Information'!$S967,Exchange_Value))/1000,AA967*SUMIF(Lists!$E$2:$E$133,$I967,Exchange_Value)/1000),1)</f>
        <v>0</v>
      </c>
      <c r="BY967" s="151">
        <f>ROUND(IF($I967="Other HFC Blend",(AB967*$L967*SUMIF(Lists!$E$2:$E$133,'Quarterly Information'!$K967,Exchange_Value)+AB967*$N967*SUMIF(Lists!$E$2:$E$133,'Quarterly Information'!$M967,Exchange_Value)+AB967*$P967*SUMIF(Lists!$E$2:$E$133,'Quarterly Information'!$O967,Exchange_Value)+AB967*$R967*SUMIF(Lists!$E$2:$E$133,'Quarterly Information'!$Q967,Exchange_Value)+AB967*$T967*SUMIF(Lists!$E$2:$E$133,'Quarterly Information'!$S967,Exchange_Value))/1000,AB967*SUMIF(Lists!$E$2:$E$133,$I967,Exchange_Value)/1000),1)</f>
        <v>0</v>
      </c>
      <c r="BZ967" s="151">
        <f>ROUND(IF($I967="Other HFC Blend",(AC967*$L967*SUMIF(Lists!$E$2:$E$133,'Quarterly Information'!$K967,Exchange_Value)+AC967*$N967*SUMIF(Lists!$E$2:$E$133,'Quarterly Information'!$M967,Exchange_Value)+AC967*$P967*SUMIF(Lists!$E$2:$E$133,'Quarterly Information'!$O967,Exchange_Value)+AC967*$R967*SUMIF(Lists!$E$2:$E$133,'Quarterly Information'!$Q967,Exchange_Value)+AC967*$T967*SUMIF(Lists!$E$2:$E$133,'Quarterly Information'!$S967,Exchange_Value))/1000,AC967*SUMIF(Lists!$E$2:$E$133,$I967,Exchange_Value)/1000),1)</f>
        <v>0</v>
      </c>
      <c r="CA967" s="151">
        <f>ROUND(IF($I967="Other HFC Blend",(AD967*$L967*SUMIF(Lists!$E$2:$E$133,'Quarterly Information'!$K967,Exchange_Value)+AD967*$N967*SUMIF(Lists!$E$2:$E$133,'Quarterly Information'!$M967,Exchange_Value)+AD967*$P967*SUMIF(Lists!$E$2:$E$133,'Quarterly Information'!$O967,Exchange_Value)+AD967*$R967*SUMIF(Lists!$E$2:$E$133,'Quarterly Information'!$Q967,Exchange_Value)+AD967*$T967*SUMIF(Lists!$E$2:$E$133,'Quarterly Information'!$S967,Exchange_Value))/1000,AD967*SUMIF(Lists!$E$2:$E$133,$I967,Exchange_Value)/1000),1)</f>
        <v>0</v>
      </c>
      <c r="CB967" s="151">
        <f>ROUND(IF($I967="Other HFC Blend",(AE967*$L967*SUMIF(Lists!$E$2:$E$133,'Quarterly Information'!$K967,Exchange_Value)+AE967*$N967*SUMIF(Lists!$E$2:$E$133,'Quarterly Information'!$M967,Exchange_Value)+AE967*$P967*SUMIF(Lists!$E$2:$E$133,'Quarterly Information'!$O967,Exchange_Value)+AE967*$R967*SUMIF(Lists!$E$2:$E$133,'Quarterly Information'!$Q967,Exchange_Value)+AE967*$T967*SUMIF(Lists!$E$2:$E$133,'Quarterly Information'!$S967,Exchange_Value))/1000,AE967*SUMIF(Lists!$E$2:$E$133,$I967,Exchange_Value)/1000),1)</f>
        <v>0</v>
      </c>
      <c r="CC967" s="151">
        <f>ROUND(IF($I967="Other HFC Blend",(AF967*$L967*SUMIF(Lists!$E$2:$E$133,'Quarterly Information'!$K967,Exchange_Value)+AF967*$N967*SUMIF(Lists!$E$2:$E$133,'Quarterly Information'!$M967,Exchange_Value)+AF967*$P967*SUMIF(Lists!$E$2:$E$133,'Quarterly Information'!$O967,Exchange_Value)+AF967*$R967*SUMIF(Lists!$E$2:$E$133,'Quarterly Information'!$Q967,Exchange_Value)+AF967*$T967*SUMIF(Lists!$E$2:$E$133,'Quarterly Information'!$S967,Exchange_Value))/1000,AF967*SUMIF(Lists!$E$2:$E$133,$I967,Exchange_Value)/1000),1)</f>
        <v>0</v>
      </c>
    </row>
    <row r="968" spans="1:81" ht="14.1">
      <c r="A968" s="18">
        <v>926</v>
      </c>
      <c r="B968" s="46" t="str">
        <f t="shared" si="554"/>
        <v/>
      </c>
      <c r="C968" s="72"/>
      <c r="D968" s="47"/>
      <c r="E968" s="81"/>
      <c r="F968" s="48"/>
      <c r="G968" s="49"/>
      <c r="H968" s="50"/>
      <c r="I968" s="48"/>
      <c r="J968" s="104"/>
      <c r="K968" s="109"/>
      <c r="L968" s="51"/>
      <c r="M968" s="48"/>
      <c r="N968" s="51"/>
      <c r="O968" s="48"/>
      <c r="P968" s="51"/>
      <c r="Q968" s="69"/>
      <c r="R968" s="51"/>
      <c r="S968" s="69"/>
      <c r="T968" s="110"/>
      <c r="U968" s="107"/>
      <c r="V968" s="48"/>
      <c r="W968" s="52"/>
      <c r="X968" s="48"/>
      <c r="Y968" s="116"/>
      <c r="Z968" s="133"/>
      <c r="AA968" s="131"/>
      <c r="AB968" s="76"/>
      <c r="AC968" s="76"/>
      <c r="AD968" s="76"/>
      <c r="AE968" s="76"/>
      <c r="AF968" s="76"/>
      <c r="AG968" s="145"/>
      <c r="AH968"/>
      <c r="AI968" s="148">
        <f t="shared" si="518"/>
        <v>0</v>
      </c>
      <c r="AJ968" s="148">
        <f t="shared" si="519"/>
        <v>0</v>
      </c>
      <c r="AK968" s="148">
        <f t="shared" si="520"/>
        <v>0</v>
      </c>
      <c r="AL968" s="148">
        <f t="shared" si="521"/>
        <v>0</v>
      </c>
      <c r="AM968" s="148">
        <f t="shared" si="522"/>
        <v>0</v>
      </c>
      <c r="AN968" s="148">
        <f t="shared" si="523"/>
        <v>0</v>
      </c>
      <c r="AO968" s="150"/>
      <c r="AP968" s="149" t="e">
        <f t="shared" si="524"/>
        <v>#DIV/0!</v>
      </c>
      <c r="AQ968" s="149" t="e">
        <f t="shared" si="525"/>
        <v>#DIV/0!</v>
      </c>
      <c r="AR968" s="149" t="e">
        <f t="shared" si="526"/>
        <v>#DIV/0!</v>
      </c>
      <c r="AS968" s="149" t="e">
        <f t="shared" si="527"/>
        <v>#DIV/0!</v>
      </c>
      <c r="AT968" s="149" t="e">
        <f t="shared" si="528"/>
        <v>#DIV/0!</v>
      </c>
      <c r="AU968" s="148">
        <f t="shared" si="529"/>
        <v>0</v>
      </c>
      <c r="AV968" s="149" t="e">
        <f t="shared" si="530"/>
        <v>#DIV/0!</v>
      </c>
      <c r="AW968" s="149" t="e">
        <f t="shared" si="531"/>
        <v>#DIV/0!</v>
      </c>
      <c r="AX968" s="149" t="e">
        <f t="shared" si="532"/>
        <v>#DIV/0!</v>
      </c>
      <c r="AY968" s="149" t="e">
        <f t="shared" si="533"/>
        <v>#DIV/0!</v>
      </c>
      <c r="AZ968" s="149" t="e">
        <f t="shared" si="534"/>
        <v>#DIV/0!</v>
      </c>
      <c r="BA968" s="148">
        <f t="shared" si="535"/>
        <v>0</v>
      </c>
      <c r="BB968" s="149" t="e">
        <f t="shared" si="536"/>
        <v>#DIV/0!</v>
      </c>
      <c r="BC968" s="149" t="e">
        <f t="shared" si="537"/>
        <v>#DIV/0!</v>
      </c>
      <c r="BD968" s="149" t="e">
        <f t="shared" si="538"/>
        <v>#DIV/0!</v>
      </c>
      <c r="BE968" s="149" t="e">
        <f t="shared" si="539"/>
        <v>#DIV/0!</v>
      </c>
      <c r="BF968" s="149" t="e">
        <f t="shared" si="540"/>
        <v>#DIV/0!</v>
      </c>
      <c r="BG968" s="148">
        <f t="shared" si="541"/>
        <v>0</v>
      </c>
      <c r="BH968" s="149" t="e">
        <f t="shared" si="542"/>
        <v>#DIV/0!</v>
      </c>
      <c r="BI968" s="149" t="e">
        <f t="shared" si="543"/>
        <v>#DIV/0!</v>
      </c>
      <c r="BJ968" s="149" t="e">
        <f t="shared" si="544"/>
        <v>#DIV/0!</v>
      </c>
      <c r="BK968" s="149" t="e">
        <f t="shared" si="545"/>
        <v>#DIV/0!</v>
      </c>
      <c r="BL968" s="149" t="e">
        <f t="shared" si="546"/>
        <v>#DIV/0!</v>
      </c>
      <c r="BM968" s="148">
        <f t="shared" si="547"/>
        <v>0</v>
      </c>
      <c r="BN968" s="149" t="e">
        <f t="shared" si="548"/>
        <v>#DIV/0!</v>
      </c>
      <c r="BO968" s="149" t="e">
        <f t="shared" si="549"/>
        <v>#DIV/0!</v>
      </c>
      <c r="BP968" s="149" t="e">
        <f t="shared" si="550"/>
        <v>#DIV/0!</v>
      </c>
      <c r="BQ968" s="149" t="e">
        <f t="shared" si="551"/>
        <v>#DIV/0!</v>
      </c>
      <c r="BR968" s="149" t="e">
        <f t="shared" si="552"/>
        <v>#DIV/0!</v>
      </c>
      <c r="BS968" s="148">
        <f t="shared" si="553"/>
        <v>0</v>
      </c>
      <c r="BT968" s="150"/>
      <c r="BU968" s="150" t="e">
        <f>VLOOKUP(I968,Lists!$D$2:$D$19,1,FALSE)</f>
        <v>#N/A</v>
      </c>
      <c r="BV968" s="150" t="e">
        <f>VLOOKUP($I968,Blends!$B$2:$B$115,1,FALSE)</f>
        <v>#N/A</v>
      </c>
      <c r="BW968" s="150"/>
      <c r="BX968" s="151">
        <f>ROUND(IF($I968="Other HFC Blend",(AA968*$L968*SUMIF(Lists!$E$2:$E$133,'Quarterly Information'!$K968,Exchange_Value)+AA968*$N968*SUMIF(Lists!$E$2:$E$133,'Quarterly Information'!$M968,Exchange_Value)+AA968*$P968*SUMIF(Lists!$E$2:$E$133,'Quarterly Information'!$O968,Exchange_Value)+AA968*$R968*SUMIF(Lists!$E$2:$E$133,'Quarterly Information'!$Q968,Exchange_Value)+AA968*$T968*SUMIF(Lists!$E$2:$E$133,'Quarterly Information'!$S968,Exchange_Value))/1000,AA968*SUMIF(Lists!$E$2:$E$133,$I968,Exchange_Value)/1000),1)</f>
        <v>0</v>
      </c>
      <c r="BY968" s="151">
        <f>ROUND(IF($I968="Other HFC Blend",(AB968*$L968*SUMIF(Lists!$E$2:$E$133,'Quarterly Information'!$K968,Exchange_Value)+AB968*$N968*SUMIF(Lists!$E$2:$E$133,'Quarterly Information'!$M968,Exchange_Value)+AB968*$P968*SUMIF(Lists!$E$2:$E$133,'Quarterly Information'!$O968,Exchange_Value)+AB968*$R968*SUMIF(Lists!$E$2:$E$133,'Quarterly Information'!$Q968,Exchange_Value)+AB968*$T968*SUMIF(Lists!$E$2:$E$133,'Quarterly Information'!$S968,Exchange_Value))/1000,AB968*SUMIF(Lists!$E$2:$E$133,$I968,Exchange_Value)/1000),1)</f>
        <v>0</v>
      </c>
      <c r="BZ968" s="151">
        <f>ROUND(IF($I968="Other HFC Blend",(AC968*$L968*SUMIF(Lists!$E$2:$E$133,'Quarterly Information'!$K968,Exchange_Value)+AC968*$N968*SUMIF(Lists!$E$2:$E$133,'Quarterly Information'!$M968,Exchange_Value)+AC968*$P968*SUMIF(Lists!$E$2:$E$133,'Quarterly Information'!$O968,Exchange_Value)+AC968*$R968*SUMIF(Lists!$E$2:$E$133,'Quarterly Information'!$Q968,Exchange_Value)+AC968*$T968*SUMIF(Lists!$E$2:$E$133,'Quarterly Information'!$S968,Exchange_Value))/1000,AC968*SUMIF(Lists!$E$2:$E$133,$I968,Exchange_Value)/1000),1)</f>
        <v>0</v>
      </c>
      <c r="CA968" s="151">
        <f>ROUND(IF($I968="Other HFC Blend",(AD968*$L968*SUMIF(Lists!$E$2:$E$133,'Quarterly Information'!$K968,Exchange_Value)+AD968*$N968*SUMIF(Lists!$E$2:$E$133,'Quarterly Information'!$M968,Exchange_Value)+AD968*$P968*SUMIF(Lists!$E$2:$E$133,'Quarterly Information'!$O968,Exchange_Value)+AD968*$R968*SUMIF(Lists!$E$2:$E$133,'Quarterly Information'!$Q968,Exchange_Value)+AD968*$T968*SUMIF(Lists!$E$2:$E$133,'Quarterly Information'!$S968,Exchange_Value))/1000,AD968*SUMIF(Lists!$E$2:$E$133,$I968,Exchange_Value)/1000),1)</f>
        <v>0</v>
      </c>
      <c r="CB968" s="151">
        <f>ROUND(IF($I968="Other HFC Blend",(AE968*$L968*SUMIF(Lists!$E$2:$E$133,'Quarterly Information'!$K968,Exchange_Value)+AE968*$N968*SUMIF(Lists!$E$2:$E$133,'Quarterly Information'!$M968,Exchange_Value)+AE968*$P968*SUMIF(Lists!$E$2:$E$133,'Quarterly Information'!$O968,Exchange_Value)+AE968*$R968*SUMIF(Lists!$E$2:$E$133,'Quarterly Information'!$Q968,Exchange_Value)+AE968*$T968*SUMIF(Lists!$E$2:$E$133,'Quarterly Information'!$S968,Exchange_Value))/1000,AE968*SUMIF(Lists!$E$2:$E$133,$I968,Exchange_Value)/1000),1)</f>
        <v>0</v>
      </c>
      <c r="CC968" s="151">
        <f>ROUND(IF($I968="Other HFC Blend",(AF968*$L968*SUMIF(Lists!$E$2:$E$133,'Quarterly Information'!$K968,Exchange_Value)+AF968*$N968*SUMIF(Lists!$E$2:$E$133,'Quarterly Information'!$M968,Exchange_Value)+AF968*$P968*SUMIF(Lists!$E$2:$E$133,'Quarterly Information'!$O968,Exchange_Value)+AF968*$R968*SUMIF(Lists!$E$2:$E$133,'Quarterly Information'!$Q968,Exchange_Value)+AF968*$T968*SUMIF(Lists!$E$2:$E$133,'Quarterly Information'!$S968,Exchange_Value))/1000,AF968*SUMIF(Lists!$E$2:$E$133,$I968,Exchange_Value)/1000),1)</f>
        <v>0</v>
      </c>
    </row>
    <row r="969" spans="1:81" ht="14.1">
      <c r="A969" s="18">
        <v>927</v>
      </c>
      <c r="B969" s="46" t="str">
        <f t="shared" si="554"/>
        <v/>
      </c>
      <c r="C969" s="72"/>
      <c r="D969" s="47"/>
      <c r="E969" s="81"/>
      <c r="F969" s="48"/>
      <c r="G969" s="49"/>
      <c r="H969" s="50"/>
      <c r="I969" s="48"/>
      <c r="J969" s="104"/>
      <c r="K969" s="109"/>
      <c r="L969" s="51"/>
      <c r="M969" s="48"/>
      <c r="N969" s="51"/>
      <c r="O969" s="48"/>
      <c r="P969" s="51"/>
      <c r="Q969" s="69"/>
      <c r="R969" s="51"/>
      <c r="S969" s="69"/>
      <c r="T969" s="110"/>
      <c r="U969" s="107"/>
      <c r="V969" s="48"/>
      <c r="W969" s="52"/>
      <c r="X969" s="48"/>
      <c r="Y969" s="116"/>
      <c r="Z969" s="133"/>
      <c r="AA969" s="131"/>
      <c r="AB969" s="76"/>
      <c r="AC969" s="76"/>
      <c r="AD969" s="76"/>
      <c r="AE969" s="76"/>
      <c r="AF969" s="76"/>
      <c r="AG969" s="145"/>
      <c r="AH969"/>
      <c r="AI969" s="148">
        <f t="shared" si="518"/>
        <v>0</v>
      </c>
      <c r="AJ969" s="148">
        <f t="shared" si="519"/>
        <v>0</v>
      </c>
      <c r="AK969" s="148">
        <f t="shared" si="520"/>
        <v>0</v>
      </c>
      <c r="AL969" s="148">
        <f t="shared" si="521"/>
        <v>0</v>
      </c>
      <c r="AM969" s="148">
        <f t="shared" si="522"/>
        <v>0</v>
      </c>
      <c r="AN969" s="148">
        <f t="shared" si="523"/>
        <v>0</v>
      </c>
      <c r="AO969" s="150"/>
      <c r="AP969" s="149" t="e">
        <f t="shared" si="524"/>
        <v>#DIV/0!</v>
      </c>
      <c r="AQ969" s="149" t="e">
        <f t="shared" si="525"/>
        <v>#DIV/0!</v>
      </c>
      <c r="AR969" s="149" t="e">
        <f t="shared" si="526"/>
        <v>#DIV/0!</v>
      </c>
      <c r="AS969" s="149" t="e">
        <f t="shared" si="527"/>
        <v>#DIV/0!</v>
      </c>
      <c r="AT969" s="149" t="e">
        <f t="shared" si="528"/>
        <v>#DIV/0!</v>
      </c>
      <c r="AU969" s="148">
        <f t="shared" si="529"/>
        <v>0</v>
      </c>
      <c r="AV969" s="149" t="e">
        <f t="shared" si="530"/>
        <v>#DIV/0!</v>
      </c>
      <c r="AW969" s="149" t="e">
        <f t="shared" si="531"/>
        <v>#DIV/0!</v>
      </c>
      <c r="AX969" s="149" t="e">
        <f t="shared" si="532"/>
        <v>#DIV/0!</v>
      </c>
      <c r="AY969" s="149" t="e">
        <f t="shared" si="533"/>
        <v>#DIV/0!</v>
      </c>
      <c r="AZ969" s="149" t="e">
        <f t="shared" si="534"/>
        <v>#DIV/0!</v>
      </c>
      <c r="BA969" s="148">
        <f t="shared" si="535"/>
        <v>0</v>
      </c>
      <c r="BB969" s="149" t="e">
        <f t="shared" si="536"/>
        <v>#DIV/0!</v>
      </c>
      <c r="BC969" s="149" t="e">
        <f t="shared" si="537"/>
        <v>#DIV/0!</v>
      </c>
      <c r="BD969" s="149" t="e">
        <f t="shared" si="538"/>
        <v>#DIV/0!</v>
      </c>
      <c r="BE969" s="149" t="e">
        <f t="shared" si="539"/>
        <v>#DIV/0!</v>
      </c>
      <c r="BF969" s="149" t="e">
        <f t="shared" si="540"/>
        <v>#DIV/0!</v>
      </c>
      <c r="BG969" s="148">
        <f t="shared" si="541"/>
        <v>0</v>
      </c>
      <c r="BH969" s="149" t="e">
        <f t="shared" si="542"/>
        <v>#DIV/0!</v>
      </c>
      <c r="BI969" s="149" t="e">
        <f t="shared" si="543"/>
        <v>#DIV/0!</v>
      </c>
      <c r="BJ969" s="149" t="e">
        <f t="shared" si="544"/>
        <v>#DIV/0!</v>
      </c>
      <c r="BK969" s="149" t="e">
        <f t="shared" si="545"/>
        <v>#DIV/0!</v>
      </c>
      <c r="BL969" s="149" t="e">
        <f t="shared" si="546"/>
        <v>#DIV/0!</v>
      </c>
      <c r="BM969" s="148">
        <f t="shared" si="547"/>
        <v>0</v>
      </c>
      <c r="BN969" s="149" t="e">
        <f t="shared" si="548"/>
        <v>#DIV/0!</v>
      </c>
      <c r="BO969" s="149" t="e">
        <f t="shared" si="549"/>
        <v>#DIV/0!</v>
      </c>
      <c r="BP969" s="149" t="e">
        <f t="shared" si="550"/>
        <v>#DIV/0!</v>
      </c>
      <c r="BQ969" s="149" t="e">
        <f t="shared" si="551"/>
        <v>#DIV/0!</v>
      </c>
      <c r="BR969" s="149" t="e">
        <f t="shared" si="552"/>
        <v>#DIV/0!</v>
      </c>
      <c r="BS969" s="148">
        <f t="shared" si="553"/>
        <v>0</v>
      </c>
      <c r="BT969" s="150"/>
      <c r="BU969" s="150" t="e">
        <f>VLOOKUP(I969,Lists!$D$2:$D$19,1,FALSE)</f>
        <v>#N/A</v>
      </c>
      <c r="BV969" s="150" t="e">
        <f>VLOOKUP($I969,Blends!$B$2:$B$115,1,FALSE)</f>
        <v>#N/A</v>
      </c>
      <c r="BW969" s="150"/>
      <c r="BX969" s="151">
        <f>ROUND(IF($I969="Other HFC Blend",(AA969*$L969*SUMIF(Lists!$E$2:$E$133,'Quarterly Information'!$K969,Exchange_Value)+AA969*$N969*SUMIF(Lists!$E$2:$E$133,'Quarterly Information'!$M969,Exchange_Value)+AA969*$P969*SUMIF(Lists!$E$2:$E$133,'Quarterly Information'!$O969,Exchange_Value)+AA969*$R969*SUMIF(Lists!$E$2:$E$133,'Quarterly Information'!$Q969,Exchange_Value)+AA969*$T969*SUMIF(Lists!$E$2:$E$133,'Quarterly Information'!$S969,Exchange_Value))/1000,AA969*SUMIF(Lists!$E$2:$E$133,$I969,Exchange_Value)/1000),1)</f>
        <v>0</v>
      </c>
      <c r="BY969" s="151">
        <f>ROUND(IF($I969="Other HFC Blend",(AB969*$L969*SUMIF(Lists!$E$2:$E$133,'Quarterly Information'!$K969,Exchange_Value)+AB969*$N969*SUMIF(Lists!$E$2:$E$133,'Quarterly Information'!$M969,Exchange_Value)+AB969*$P969*SUMIF(Lists!$E$2:$E$133,'Quarterly Information'!$O969,Exchange_Value)+AB969*$R969*SUMIF(Lists!$E$2:$E$133,'Quarterly Information'!$Q969,Exchange_Value)+AB969*$T969*SUMIF(Lists!$E$2:$E$133,'Quarterly Information'!$S969,Exchange_Value))/1000,AB969*SUMIF(Lists!$E$2:$E$133,$I969,Exchange_Value)/1000),1)</f>
        <v>0</v>
      </c>
      <c r="BZ969" s="151">
        <f>ROUND(IF($I969="Other HFC Blend",(AC969*$L969*SUMIF(Lists!$E$2:$E$133,'Quarterly Information'!$K969,Exchange_Value)+AC969*$N969*SUMIF(Lists!$E$2:$E$133,'Quarterly Information'!$M969,Exchange_Value)+AC969*$P969*SUMIF(Lists!$E$2:$E$133,'Quarterly Information'!$O969,Exchange_Value)+AC969*$R969*SUMIF(Lists!$E$2:$E$133,'Quarterly Information'!$Q969,Exchange_Value)+AC969*$T969*SUMIF(Lists!$E$2:$E$133,'Quarterly Information'!$S969,Exchange_Value))/1000,AC969*SUMIF(Lists!$E$2:$E$133,$I969,Exchange_Value)/1000),1)</f>
        <v>0</v>
      </c>
      <c r="CA969" s="151">
        <f>ROUND(IF($I969="Other HFC Blend",(AD969*$L969*SUMIF(Lists!$E$2:$E$133,'Quarterly Information'!$K969,Exchange_Value)+AD969*$N969*SUMIF(Lists!$E$2:$E$133,'Quarterly Information'!$M969,Exchange_Value)+AD969*$P969*SUMIF(Lists!$E$2:$E$133,'Quarterly Information'!$O969,Exchange_Value)+AD969*$R969*SUMIF(Lists!$E$2:$E$133,'Quarterly Information'!$Q969,Exchange_Value)+AD969*$T969*SUMIF(Lists!$E$2:$E$133,'Quarterly Information'!$S969,Exchange_Value))/1000,AD969*SUMIF(Lists!$E$2:$E$133,$I969,Exchange_Value)/1000),1)</f>
        <v>0</v>
      </c>
      <c r="CB969" s="151">
        <f>ROUND(IF($I969="Other HFC Blend",(AE969*$L969*SUMIF(Lists!$E$2:$E$133,'Quarterly Information'!$K969,Exchange_Value)+AE969*$N969*SUMIF(Lists!$E$2:$E$133,'Quarterly Information'!$M969,Exchange_Value)+AE969*$P969*SUMIF(Lists!$E$2:$E$133,'Quarterly Information'!$O969,Exchange_Value)+AE969*$R969*SUMIF(Lists!$E$2:$E$133,'Quarterly Information'!$Q969,Exchange_Value)+AE969*$T969*SUMIF(Lists!$E$2:$E$133,'Quarterly Information'!$S969,Exchange_Value))/1000,AE969*SUMIF(Lists!$E$2:$E$133,$I969,Exchange_Value)/1000),1)</f>
        <v>0</v>
      </c>
      <c r="CC969" s="151">
        <f>ROUND(IF($I969="Other HFC Blend",(AF969*$L969*SUMIF(Lists!$E$2:$E$133,'Quarterly Information'!$K969,Exchange_Value)+AF969*$N969*SUMIF(Lists!$E$2:$E$133,'Quarterly Information'!$M969,Exchange_Value)+AF969*$P969*SUMIF(Lists!$E$2:$E$133,'Quarterly Information'!$O969,Exchange_Value)+AF969*$R969*SUMIF(Lists!$E$2:$E$133,'Quarterly Information'!$Q969,Exchange_Value)+AF969*$T969*SUMIF(Lists!$E$2:$E$133,'Quarterly Information'!$S969,Exchange_Value))/1000,AF969*SUMIF(Lists!$E$2:$E$133,$I969,Exchange_Value)/1000),1)</f>
        <v>0</v>
      </c>
    </row>
    <row r="970" spans="1:81" ht="14.1">
      <c r="A970" s="18">
        <v>928</v>
      </c>
      <c r="B970" s="46" t="str">
        <f t="shared" si="554"/>
        <v/>
      </c>
      <c r="C970" s="72"/>
      <c r="D970" s="47"/>
      <c r="E970" s="81"/>
      <c r="F970" s="48"/>
      <c r="G970" s="49"/>
      <c r="H970" s="50"/>
      <c r="I970" s="48"/>
      <c r="J970" s="104"/>
      <c r="K970" s="109"/>
      <c r="L970" s="51"/>
      <c r="M970" s="48"/>
      <c r="N970" s="51"/>
      <c r="O970" s="48"/>
      <c r="P970" s="51"/>
      <c r="Q970" s="69"/>
      <c r="R970" s="51"/>
      <c r="S970" s="69"/>
      <c r="T970" s="110"/>
      <c r="U970" s="107"/>
      <c r="V970" s="48"/>
      <c r="W970" s="52"/>
      <c r="X970" s="48"/>
      <c r="Y970" s="116"/>
      <c r="Z970" s="133"/>
      <c r="AA970" s="131"/>
      <c r="AB970" s="76"/>
      <c r="AC970" s="76"/>
      <c r="AD970" s="76"/>
      <c r="AE970" s="76"/>
      <c r="AF970" s="76"/>
      <c r="AG970" s="145"/>
      <c r="AH970"/>
      <c r="AI970" s="148">
        <f t="shared" si="518"/>
        <v>0</v>
      </c>
      <c r="AJ970" s="148">
        <f t="shared" si="519"/>
        <v>0</v>
      </c>
      <c r="AK970" s="148">
        <f t="shared" si="520"/>
        <v>0</v>
      </c>
      <c r="AL970" s="148">
        <f t="shared" si="521"/>
        <v>0</v>
      </c>
      <c r="AM970" s="148">
        <f t="shared" si="522"/>
        <v>0</v>
      </c>
      <c r="AN970" s="148">
        <f t="shared" si="523"/>
        <v>0</v>
      </c>
      <c r="AO970" s="150"/>
      <c r="AP970" s="149" t="e">
        <f t="shared" si="524"/>
        <v>#DIV/0!</v>
      </c>
      <c r="AQ970" s="149" t="e">
        <f t="shared" si="525"/>
        <v>#DIV/0!</v>
      </c>
      <c r="AR970" s="149" t="e">
        <f t="shared" si="526"/>
        <v>#DIV/0!</v>
      </c>
      <c r="AS970" s="149" t="e">
        <f t="shared" si="527"/>
        <v>#DIV/0!</v>
      </c>
      <c r="AT970" s="149" t="e">
        <f t="shared" si="528"/>
        <v>#DIV/0!</v>
      </c>
      <c r="AU970" s="148">
        <f t="shared" si="529"/>
        <v>0</v>
      </c>
      <c r="AV970" s="149" t="e">
        <f t="shared" si="530"/>
        <v>#DIV/0!</v>
      </c>
      <c r="AW970" s="149" t="e">
        <f t="shared" si="531"/>
        <v>#DIV/0!</v>
      </c>
      <c r="AX970" s="149" t="e">
        <f t="shared" si="532"/>
        <v>#DIV/0!</v>
      </c>
      <c r="AY970" s="149" t="e">
        <f t="shared" si="533"/>
        <v>#DIV/0!</v>
      </c>
      <c r="AZ970" s="149" t="e">
        <f t="shared" si="534"/>
        <v>#DIV/0!</v>
      </c>
      <c r="BA970" s="148">
        <f t="shared" si="535"/>
        <v>0</v>
      </c>
      <c r="BB970" s="149" t="e">
        <f t="shared" si="536"/>
        <v>#DIV/0!</v>
      </c>
      <c r="BC970" s="149" t="e">
        <f t="shared" si="537"/>
        <v>#DIV/0!</v>
      </c>
      <c r="BD970" s="149" t="e">
        <f t="shared" si="538"/>
        <v>#DIV/0!</v>
      </c>
      <c r="BE970" s="149" t="e">
        <f t="shared" si="539"/>
        <v>#DIV/0!</v>
      </c>
      <c r="BF970" s="149" t="e">
        <f t="shared" si="540"/>
        <v>#DIV/0!</v>
      </c>
      <c r="BG970" s="148">
        <f t="shared" si="541"/>
        <v>0</v>
      </c>
      <c r="BH970" s="149" t="e">
        <f t="shared" si="542"/>
        <v>#DIV/0!</v>
      </c>
      <c r="BI970" s="149" t="e">
        <f t="shared" si="543"/>
        <v>#DIV/0!</v>
      </c>
      <c r="BJ970" s="149" t="e">
        <f t="shared" si="544"/>
        <v>#DIV/0!</v>
      </c>
      <c r="BK970" s="149" t="e">
        <f t="shared" si="545"/>
        <v>#DIV/0!</v>
      </c>
      <c r="BL970" s="149" t="e">
        <f t="shared" si="546"/>
        <v>#DIV/0!</v>
      </c>
      <c r="BM970" s="148">
        <f t="shared" si="547"/>
        <v>0</v>
      </c>
      <c r="BN970" s="149" t="e">
        <f t="shared" si="548"/>
        <v>#DIV/0!</v>
      </c>
      <c r="BO970" s="149" t="e">
        <f t="shared" si="549"/>
        <v>#DIV/0!</v>
      </c>
      <c r="BP970" s="149" t="e">
        <f t="shared" si="550"/>
        <v>#DIV/0!</v>
      </c>
      <c r="BQ970" s="149" t="e">
        <f t="shared" si="551"/>
        <v>#DIV/0!</v>
      </c>
      <c r="BR970" s="149" t="e">
        <f t="shared" si="552"/>
        <v>#DIV/0!</v>
      </c>
      <c r="BS970" s="148">
        <f t="shared" si="553"/>
        <v>0</v>
      </c>
      <c r="BT970" s="150"/>
      <c r="BU970" s="150" t="e">
        <f>VLOOKUP(I970,Lists!$D$2:$D$19,1,FALSE)</f>
        <v>#N/A</v>
      </c>
      <c r="BV970" s="150" t="e">
        <f>VLOOKUP($I970,Blends!$B$2:$B$115,1,FALSE)</f>
        <v>#N/A</v>
      </c>
      <c r="BW970" s="150"/>
      <c r="BX970" s="151">
        <f>ROUND(IF($I970="Other HFC Blend",(AA970*$L970*SUMIF(Lists!$E$2:$E$133,'Quarterly Information'!$K970,Exchange_Value)+AA970*$N970*SUMIF(Lists!$E$2:$E$133,'Quarterly Information'!$M970,Exchange_Value)+AA970*$P970*SUMIF(Lists!$E$2:$E$133,'Quarterly Information'!$O970,Exchange_Value)+AA970*$R970*SUMIF(Lists!$E$2:$E$133,'Quarterly Information'!$Q970,Exchange_Value)+AA970*$T970*SUMIF(Lists!$E$2:$E$133,'Quarterly Information'!$S970,Exchange_Value))/1000,AA970*SUMIF(Lists!$E$2:$E$133,$I970,Exchange_Value)/1000),1)</f>
        <v>0</v>
      </c>
      <c r="BY970" s="151">
        <f>ROUND(IF($I970="Other HFC Blend",(AB970*$L970*SUMIF(Lists!$E$2:$E$133,'Quarterly Information'!$K970,Exchange_Value)+AB970*$N970*SUMIF(Lists!$E$2:$E$133,'Quarterly Information'!$M970,Exchange_Value)+AB970*$P970*SUMIF(Lists!$E$2:$E$133,'Quarterly Information'!$O970,Exchange_Value)+AB970*$R970*SUMIF(Lists!$E$2:$E$133,'Quarterly Information'!$Q970,Exchange_Value)+AB970*$T970*SUMIF(Lists!$E$2:$E$133,'Quarterly Information'!$S970,Exchange_Value))/1000,AB970*SUMIF(Lists!$E$2:$E$133,$I970,Exchange_Value)/1000),1)</f>
        <v>0</v>
      </c>
      <c r="BZ970" s="151">
        <f>ROUND(IF($I970="Other HFC Blend",(AC970*$L970*SUMIF(Lists!$E$2:$E$133,'Quarterly Information'!$K970,Exchange_Value)+AC970*$N970*SUMIF(Lists!$E$2:$E$133,'Quarterly Information'!$M970,Exchange_Value)+AC970*$P970*SUMIF(Lists!$E$2:$E$133,'Quarterly Information'!$O970,Exchange_Value)+AC970*$R970*SUMIF(Lists!$E$2:$E$133,'Quarterly Information'!$Q970,Exchange_Value)+AC970*$T970*SUMIF(Lists!$E$2:$E$133,'Quarterly Information'!$S970,Exchange_Value))/1000,AC970*SUMIF(Lists!$E$2:$E$133,$I970,Exchange_Value)/1000),1)</f>
        <v>0</v>
      </c>
      <c r="CA970" s="151">
        <f>ROUND(IF($I970="Other HFC Blend",(AD970*$L970*SUMIF(Lists!$E$2:$E$133,'Quarterly Information'!$K970,Exchange_Value)+AD970*$N970*SUMIF(Lists!$E$2:$E$133,'Quarterly Information'!$M970,Exchange_Value)+AD970*$P970*SUMIF(Lists!$E$2:$E$133,'Quarterly Information'!$O970,Exchange_Value)+AD970*$R970*SUMIF(Lists!$E$2:$E$133,'Quarterly Information'!$Q970,Exchange_Value)+AD970*$T970*SUMIF(Lists!$E$2:$E$133,'Quarterly Information'!$S970,Exchange_Value))/1000,AD970*SUMIF(Lists!$E$2:$E$133,$I970,Exchange_Value)/1000),1)</f>
        <v>0</v>
      </c>
      <c r="CB970" s="151">
        <f>ROUND(IF($I970="Other HFC Blend",(AE970*$L970*SUMIF(Lists!$E$2:$E$133,'Quarterly Information'!$K970,Exchange_Value)+AE970*$N970*SUMIF(Lists!$E$2:$E$133,'Quarterly Information'!$M970,Exchange_Value)+AE970*$P970*SUMIF(Lists!$E$2:$E$133,'Quarterly Information'!$O970,Exchange_Value)+AE970*$R970*SUMIF(Lists!$E$2:$E$133,'Quarterly Information'!$Q970,Exchange_Value)+AE970*$T970*SUMIF(Lists!$E$2:$E$133,'Quarterly Information'!$S970,Exchange_Value))/1000,AE970*SUMIF(Lists!$E$2:$E$133,$I970,Exchange_Value)/1000),1)</f>
        <v>0</v>
      </c>
      <c r="CC970" s="151">
        <f>ROUND(IF($I970="Other HFC Blend",(AF970*$L970*SUMIF(Lists!$E$2:$E$133,'Quarterly Information'!$K970,Exchange_Value)+AF970*$N970*SUMIF(Lists!$E$2:$E$133,'Quarterly Information'!$M970,Exchange_Value)+AF970*$P970*SUMIF(Lists!$E$2:$E$133,'Quarterly Information'!$O970,Exchange_Value)+AF970*$R970*SUMIF(Lists!$E$2:$E$133,'Quarterly Information'!$Q970,Exchange_Value)+AF970*$T970*SUMIF(Lists!$E$2:$E$133,'Quarterly Information'!$S970,Exchange_Value))/1000,AF970*SUMIF(Lists!$E$2:$E$133,$I970,Exchange_Value)/1000),1)</f>
        <v>0</v>
      </c>
    </row>
    <row r="971" spans="1:81" ht="14.1">
      <c r="A971" s="18">
        <v>929</v>
      </c>
      <c r="B971" s="46" t="str">
        <f t="shared" si="554"/>
        <v/>
      </c>
      <c r="C971" s="72"/>
      <c r="D971" s="47"/>
      <c r="E971" s="81"/>
      <c r="F971" s="48"/>
      <c r="G971" s="49"/>
      <c r="H971" s="50"/>
      <c r="I971" s="48"/>
      <c r="J971" s="104"/>
      <c r="K971" s="109"/>
      <c r="L971" s="51"/>
      <c r="M971" s="48"/>
      <c r="N971" s="51"/>
      <c r="O971" s="48"/>
      <c r="P971" s="51"/>
      <c r="Q971" s="69"/>
      <c r="R971" s="51"/>
      <c r="S971" s="69"/>
      <c r="T971" s="110"/>
      <c r="U971" s="107"/>
      <c r="V971" s="48"/>
      <c r="W971" s="52"/>
      <c r="X971" s="48"/>
      <c r="Y971" s="116"/>
      <c r="Z971" s="133"/>
      <c r="AA971" s="131"/>
      <c r="AB971" s="76"/>
      <c r="AC971" s="76"/>
      <c r="AD971" s="76"/>
      <c r="AE971" s="76"/>
      <c r="AF971" s="76"/>
      <c r="AG971" s="145"/>
      <c r="AH971"/>
      <c r="AI971" s="148">
        <f t="shared" si="518"/>
        <v>0</v>
      </c>
      <c r="AJ971" s="148">
        <f t="shared" si="519"/>
        <v>0</v>
      </c>
      <c r="AK971" s="148">
        <f t="shared" si="520"/>
        <v>0</v>
      </c>
      <c r="AL971" s="148">
        <f t="shared" si="521"/>
        <v>0</v>
      </c>
      <c r="AM971" s="148">
        <f t="shared" si="522"/>
        <v>0</v>
      </c>
      <c r="AN971" s="148">
        <f t="shared" si="523"/>
        <v>0</v>
      </c>
      <c r="AO971" s="150"/>
      <c r="AP971" s="149" t="e">
        <f t="shared" si="524"/>
        <v>#DIV/0!</v>
      </c>
      <c r="AQ971" s="149" t="e">
        <f t="shared" si="525"/>
        <v>#DIV/0!</v>
      </c>
      <c r="AR971" s="149" t="e">
        <f t="shared" si="526"/>
        <v>#DIV/0!</v>
      </c>
      <c r="AS971" s="149" t="e">
        <f t="shared" si="527"/>
        <v>#DIV/0!</v>
      </c>
      <c r="AT971" s="149" t="e">
        <f t="shared" si="528"/>
        <v>#DIV/0!</v>
      </c>
      <c r="AU971" s="148">
        <f t="shared" si="529"/>
        <v>0</v>
      </c>
      <c r="AV971" s="149" t="e">
        <f t="shared" si="530"/>
        <v>#DIV/0!</v>
      </c>
      <c r="AW971" s="149" t="e">
        <f t="shared" si="531"/>
        <v>#DIV/0!</v>
      </c>
      <c r="AX971" s="149" t="e">
        <f t="shared" si="532"/>
        <v>#DIV/0!</v>
      </c>
      <c r="AY971" s="149" t="e">
        <f t="shared" si="533"/>
        <v>#DIV/0!</v>
      </c>
      <c r="AZ971" s="149" t="e">
        <f t="shared" si="534"/>
        <v>#DIV/0!</v>
      </c>
      <c r="BA971" s="148">
        <f t="shared" si="535"/>
        <v>0</v>
      </c>
      <c r="BB971" s="149" t="e">
        <f t="shared" si="536"/>
        <v>#DIV/0!</v>
      </c>
      <c r="BC971" s="149" t="e">
        <f t="shared" si="537"/>
        <v>#DIV/0!</v>
      </c>
      <c r="BD971" s="149" t="e">
        <f t="shared" si="538"/>
        <v>#DIV/0!</v>
      </c>
      <c r="BE971" s="149" t="e">
        <f t="shared" si="539"/>
        <v>#DIV/0!</v>
      </c>
      <c r="BF971" s="149" t="e">
        <f t="shared" si="540"/>
        <v>#DIV/0!</v>
      </c>
      <c r="BG971" s="148">
        <f t="shared" si="541"/>
        <v>0</v>
      </c>
      <c r="BH971" s="149" t="e">
        <f t="shared" si="542"/>
        <v>#DIV/0!</v>
      </c>
      <c r="BI971" s="149" t="e">
        <f t="shared" si="543"/>
        <v>#DIV/0!</v>
      </c>
      <c r="BJ971" s="149" t="e">
        <f t="shared" si="544"/>
        <v>#DIV/0!</v>
      </c>
      <c r="BK971" s="149" t="e">
        <f t="shared" si="545"/>
        <v>#DIV/0!</v>
      </c>
      <c r="BL971" s="149" t="e">
        <f t="shared" si="546"/>
        <v>#DIV/0!</v>
      </c>
      <c r="BM971" s="148">
        <f t="shared" si="547"/>
        <v>0</v>
      </c>
      <c r="BN971" s="149" t="e">
        <f t="shared" si="548"/>
        <v>#DIV/0!</v>
      </c>
      <c r="BO971" s="149" t="e">
        <f t="shared" si="549"/>
        <v>#DIV/0!</v>
      </c>
      <c r="BP971" s="149" t="e">
        <f t="shared" si="550"/>
        <v>#DIV/0!</v>
      </c>
      <c r="BQ971" s="149" t="e">
        <f t="shared" si="551"/>
        <v>#DIV/0!</v>
      </c>
      <c r="BR971" s="149" t="e">
        <f t="shared" si="552"/>
        <v>#DIV/0!</v>
      </c>
      <c r="BS971" s="148">
        <f t="shared" si="553"/>
        <v>0</v>
      </c>
      <c r="BT971" s="150"/>
      <c r="BU971" s="150" t="e">
        <f>VLOOKUP(I971,Lists!$D$2:$D$19,1,FALSE)</f>
        <v>#N/A</v>
      </c>
      <c r="BV971" s="150" t="e">
        <f>VLOOKUP($I971,Blends!$B$2:$B$115,1,FALSE)</f>
        <v>#N/A</v>
      </c>
      <c r="BW971" s="150"/>
      <c r="BX971" s="151">
        <f>ROUND(IF($I971="Other HFC Blend",(AA971*$L971*SUMIF(Lists!$E$2:$E$133,'Quarterly Information'!$K971,Exchange_Value)+AA971*$N971*SUMIF(Lists!$E$2:$E$133,'Quarterly Information'!$M971,Exchange_Value)+AA971*$P971*SUMIF(Lists!$E$2:$E$133,'Quarterly Information'!$O971,Exchange_Value)+AA971*$R971*SUMIF(Lists!$E$2:$E$133,'Quarterly Information'!$Q971,Exchange_Value)+AA971*$T971*SUMIF(Lists!$E$2:$E$133,'Quarterly Information'!$S971,Exchange_Value))/1000,AA971*SUMIF(Lists!$E$2:$E$133,$I971,Exchange_Value)/1000),1)</f>
        <v>0</v>
      </c>
      <c r="BY971" s="151">
        <f>ROUND(IF($I971="Other HFC Blend",(AB971*$L971*SUMIF(Lists!$E$2:$E$133,'Quarterly Information'!$K971,Exchange_Value)+AB971*$N971*SUMIF(Lists!$E$2:$E$133,'Quarterly Information'!$M971,Exchange_Value)+AB971*$P971*SUMIF(Lists!$E$2:$E$133,'Quarterly Information'!$O971,Exchange_Value)+AB971*$R971*SUMIF(Lists!$E$2:$E$133,'Quarterly Information'!$Q971,Exchange_Value)+AB971*$T971*SUMIF(Lists!$E$2:$E$133,'Quarterly Information'!$S971,Exchange_Value))/1000,AB971*SUMIF(Lists!$E$2:$E$133,$I971,Exchange_Value)/1000),1)</f>
        <v>0</v>
      </c>
      <c r="BZ971" s="151">
        <f>ROUND(IF($I971="Other HFC Blend",(AC971*$L971*SUMIF(Lists!$E$2:$E$133,'Quarterly Information'!$K971,Exchange_Value)+AC971*$N971*SUMIF(Lists!$E$2:$E$133,'Quarterly Information'!$M971,Exchange_Value)+AC971*$P971*SUMIF(Lists!$E$2:$E$133,'Quarterly Information'!$O971,Exchange_Value)+AC971*$R971*SUMIF(Lists!$E$2:$E$133,'Quarterly Information'!$Q971,Exchange_Value)+AC971*$T971*SUMIF(Lists!$E$2:$E$133,'Quarterly Information'!$S971,Exchange_Value))/1000,AC971*SUMIF(Lists!$E$2:$E$133,$I971,Exchange_Value)/1000),1)</f>
        <v>0</v>
      </c>
      <c r="CA971" s="151">
        <f>ROUND(IF($I971="Other HFC Blend",(AD971*$L971*SUMIF(Lists!$E$2:$E$133,'Quarterly Information'!$K971,Exchange_Value)+AD971*$N971*SUMIF(Lists!$E$2:$E$133,'Quarterly Information'!$M971,Exchange_Value)+AD971*$P971*SUMIF(Lists!$E$2:$E$133,'Quarterly Information'!$O971,Exchange_Value)+AD971*$R971*SUMIF(Lists!$E$2:$E$133,'Quarterly Information'!$Q971,Exchange_Value)+AD971*$T971*SUMIF(Lists!$E$2:$E$133,'Quarterly Information'!$S971,Exchange_Value))/1000,AD971*SUMIF(Lists!$E$2:$E$133,$I971,Exchange_Value)/1000),1)</f>
        <v>0</v>
      </c>
      <c r="CB971" s="151">
        <f>ROUND(IF($I971="Other HFC Blend",(AE971*$L971*SUMIF(Lists!$E$2:$E$133,'Quarterly Information'!$K971,Exchange_Value)+AE971*$N971*SUMIF(Lists!$E$2:$E$133,'Quarterly Information'!$M971,Exchange_Value)+AE971*$P971*SUMIF(Lists!$E$2:$E$133,'Quarterly Information'!$O971,Exchange_Value)+AE971*$R971*SUMIF(Lists!$E$2:$E$133,'Quarterly Information'!$Q971,Exchange_Value)+AE971*$T971*SUMIF(Lists!$E$2:$E$133,'Quarterly Information'!$S971,Exchange_Value))/1000,AE971*SUMIF(Lists!$E$2:$E$133,$I971,Exchange_Value)/1000),1)</f>
        <v>0</v>
      </c>
      <c r="CC971" s="151">
        <f>ROUND(IF($I971="Other HFC Blend",(AF971*$L971*SUMIF(Lists!$E$2:$E$133,'Quarterly Information'!$K971,Exchange_Value)+AF971*$N971*SUMIF(Lists!$E$2:$E$133,'Quarterly Information'!$M971,Exchange_Value)+AF971*$P971*SUMIF(Lists!$E$2:$E$133,'Quarterly Information'!$O971,Exchange_Value)+AF971*$R971*SUMIF(Lists!$E$2:$E$133,'Quarterly Information'!$Q971,Exchange_Value)+AF971*$T971*SUMIF(Lists!$E$2:$E$133,'Quarterly Information'!$S971,Exchange_Value))/1000,AF971*SUMIF(Lists!$E$2:$E$133,$I971,Exchange_Value)/1000),1)</f>
        <v>0</v>
      </c>
    </row>
    <row r="972" spans="1:81" ht="14.1">
      <c r="A972" s="18">
        <v>930</v>
      </c>
      <c r="B972" s="46" t="str">
        <f t="shared" si="554"/>
        <v/>
      </c>
      <c r="C972" s="72"/>
      <c r="D972" s="47"/>
      <c r="E972" s="81"/>
      <c r="F972" s="48"/>
      <c r="G972" s="49"/>
      <c r="H972" s="50"/>
      <c r="I972" s="48"/>
      <c r="J972" s="104"/>
      <c r="K972" s="109"/>
      <c r="L972" s="51"/>
      <c r="M972" s="48"/>
      <c r="N972" s="51"/>
      <c r="O972" s="48"/>
      <c r="P972" s="51"/>
      <c r="Q972" s="69"/>
      <c r="R972" s="51"/>
      <c r="S972" s="69"/>
      <c r="T972" s="110"/>
      <c r="U972" s="107"/>
      <c r="V972" s="48"/>
      <c r="W972" s="52"/>
      <c r="X972" s="48"/>
      <c r="Y972" s="116"/>
      <c r="Z972" s="133"/>
      <c r="AA972" s="131"/>
      <c r="AB972" s="76"/>
      <c r="AC972" s="76"/>
      <c r="AD972" s="76"/>
      <c r="AE972" s="76"/>
      <c r="AF972" s="76"/>
      <c r="AG972" s="145"/>
      <c r="AH972"/>
      <c r="AI972" s="148">
        <f t="shared" si="518"/>
        <v>0</v>
      </c>
      <c r="AJ972" s="148">
        <f t="shared" si="519"/>
        <v>0</v>
      </c>
      <c r="AK972" s="148">
        <f t="shared" si="520"/>
        <v>0</v>
      </c>
      <c r="AL972" s="148">
        <f t="shared" si="521"/>
        <v>0</v>
      </c>
      <c r="AM972" s="148">
        <f t="shared" si="522"/>
        <v>0</v>
      </c>
      <c r="AN972" s="148">
        <f t="shared" si="523"/>
        <v>0</v>
      </c>
      <c r="AO972" s="150"/>
      <c r="AP972" s="149" t="e">
        <f t="shared" si="524"/>
        <v>#DIV/0!</v>
      </c>
      <c r="AQ972" s="149" t="e">
        <f t="shared" si="525"/>
        <v>#DIV/0!</v>
      </c>
      <c r="AR972" s="149" t="e">
        <f t="shared" si="526"/>
        <v>#DIV/0!</v>
      </c>
      <c r="AS972" s="149" t="e">
        <f t="shared" si="527"/>
        <v>#DIV/0!</v>
      </c>
      <c r="AT972" s="149" t="e">
        <f t="shared" si="528"/>
        <v>#DIV/0!</v>
      </c>
      <c r="AU972" s="148">
        <f t="shared" si="529"/>
        <v>0</v>
      </c>
      <c r="AV972" s="149" t="e">
        <f t="shared" si="530"/>
        <v>#DIV/0!</v>
      </c>
      <c r="AW972" s="149" t="e">
        <f t="shared" si="531"/>
        <v>#DIV/0!</v>
      </c>
      <c r="AX972" s="149" t="e">
        <f t="shared" si="532"/>
        <v>#DIV/0!</v>
      </c>
      <c r="AY972" s="149" t="e">
        <f t="shared" si="533"/>
        <v>#DIV/0!</v>
      </c>
      <c r="AZ972" s="149" t="e">
        <f t="shared" si="534"/>
        <v>#DIV/0!</v>
      </c>
      <c r="BA972" s="148">
        <f t="shared" si="535"/>
        <v>0</v>
      </c>
      <c r="BB972" s="149" t="e">
        <f t="shared" si="536"/>
        <v>#DIV/0!</v>
      </c>
      <c r="BC972" s="149" t="e">
        <f t="shared" si="537"/>
        <v>#DIV/0!</v>
      </c>
      <c r="BD972" s="149" t="e">
        <f t="shared" si="538"/>
        <v>#DIV/0!</v>
      </c>
      <c r="BE972" s="149" t="e">
        <f t="shared" si="539"/>
        <v>#DIV/0!</v>
      </c>
      <c r="BF972" s="149" t="e">
        <f t="shared" si="540"/>
        <v>#DIV/0!</v>
      </c>
      <c r="BG972" s="148">
        <f t="shared" si="541"/>
        <v>0</v>
      </c>
      <c r="BH972" s="149" t="e">
        <f t="shared" si="542"/>
        <v>#DIV/0!</v>
      </c>
      <c r="BI972" s="149" t="e">
        <f t="shared" si="543"/>
        <v>#DIV/0!</v>
      </c>
      <c r="BJ972" s="149" t="e">
        <f t="shared" si="544"/>
        <v>#DIV/0!</v>
      </c>
      <c r="BK972" s="149" t="e">
        <f t="shared" si="545"/>
        <v>#DIV/0!</v>
      </c>
      <c r="BL972" s="149" t="e">
        <f t="shared" si="546"/>
        <v>#DIV/0!</v>
      </c>
      <c r="BM972" s="148">
        <f t="shared" si="547"/>
        <v>0</v>
      </c>
      <c r="BN972" s="149" t="e">
        <f t="shared" si="548"/>
        <v>#DIV/0!</v>
      </c>
      <c r="BO972" s="149" t="e">
        <f t="shared" si="549"/>
        <v>#DIV/0!</v>
      </c>
      <c r="BP972" s="149" t="e">
        <f t="shared" si="550"/>
        <v>#DIV/0!</v>
      </c>
      <c r="BQ972" s="149" t="e">
        <f t="shared" si="551"/>
        <v>#DIV/0!</v>
      </c>
      <c r="BR972" s="149" t="e">
        <f t="shared" si="552"/>
        <v>#DIV/0!</v>
      </c>
      <c r="BS972" s="148">
        <f t="shared" si="553"/>
        <v>0</v>
      </c>
      <c r="BT972" s="150"/>
      <c r="BU972" s="150" t="e">
        <f>VLOOKUP(I972,Lists!$D$2:$D$19,1,FALSE)</f>
        <v>#N/A</v>
      </c>
      <c r="BV972" s="150" t="e">
        <f>VLOOKUP($I972,Blends!$B$2:$B$115,1,FALSE)</f>
        <v>#N/A</v>
      </c>
      <c r="BW972" s="150"/>
      <c r="BX972" s="151">
        <f>ROUND(IF($I972="Other HFC Blend",(AA972*$L972*SUMIF(Lists!$E$2:$E$133,'Quarterly Information'!$K972,Exchange_Value)+AA972*$N972*SUMIF(Lists!$E$2:$E$133,'Quarterly Information'!$M972,Exchange_Value)+AA972*$P972*SUMIF(Lists!$E$2:$E$133,'Quarterly Information'!$O972,Exchange_Value)+AA972*$R972*SUMIF(Lists!$E$2:$E$133,'Quarterly Information'!$Q972,Exchange_Value)+AA972*$T972*SUMIF(Lists!$E$2:$E$133,'Quarterly Information'!$S972,Exchange_Value))/1000,AA972*SUMIF(Lists!$E$2:$E$133,$I972,Exchange_Value)/1000),1)</f>
        <v>0</v>
      </c>
      <c r="BY972" s="151">
        <f>ROUND(IF($I972="Other HFC Blend",(AB972*$L972*SUMIF(Lists!$E$2:$E$133,'Quarterly Information'!$K972,Exchange_Value)+AB972*$N972*SUMIF(Lists!$E$2:$E$133,'Quarterly Information'!$M972,Exchange_Value)+AB972*$P972*SUMIF(Lists!$E$2:$E$133,'Quarterly Information'!$O972,Exchange_Value)+AB972*$R972*SUMIF(Lists!$E$2:$E$133,'Quarterly Information'!$Q972,Exchange_Value)+AB972*$T972*SUMIF(Lists!$E$2:$E$133,'Quarterly Information'!$S972,Exchange_Value))/1000,AB972*SUMIF(Lists!$E$2:$E$133,$I972,Exchange_Value)/1000),1)</f>
        <v>0</v>
      </c>
      <c r="BZ972" s="151">
        <f>ROUND(IF($I972="Other HFC Blend",(AC972*$L972*SUMIF(Lists!$E$2:$E$133,'Quarterly Information'!$K972,Exchange_Value)+AC972*$N972*SUMIF(Lists!$E$2:$E$133,'Quarterly Information'!$M972,Exchange_Value)+AC972*$P972*SUMIF(Lists!$E$2:$E$133,'Quarterly Information'!$O972,Exchange_Value)+AC972*$R972*SUMIF(Lists!$E$2:$E$133,'Quarterly Information'!$Q972,Exchange_Value)+AC972*$T972*SUMIF(Lists!$E$2:$E$133,'Quarterly Information'!$S972,Exchange_Value))/1000,AC972*SUMIF(Lists!$E$2:$E$133,$I972,Exchange_Value)/1000),1)</f>
        <v>0</v>
      </c>
      <c r="CA972" s="151">
        <f>ROUND(IF($I972="Other HFC Blend",(AD972*$L972*SUMIF(Lists!$E$2:$E$133,'Quarterly Information'!$K972,Exchange_Value)+AD972*$N972*SUMIF(Lists!$E$2:$E$133,'Quarterly Information'!$M972,Exchange_Value)+AD972*$P972*SUMIF(Lists!$E$2:$E$133,'Quarterly Information'!$O972,Exchange_Value)+AD972*$R972*SUMIF(Lists!$E$2:$E$133,'Quarterly Information'!$Q972,Exchange_Value)+AD972*$T972*SUMIF(Lists!$E$2:$E$133,'Quarterly Information'!$S972,Exchange_Value))/1000,AD972*SUMIF(Lists!$E$2:$E$133,$I972,Exchange_Value)/1000),1)</f>
        <v>0</v>
      </c>
      <c r="CB972" s="151">
        <f>ROUND(IF($I972="Other HFC Blend",(AE972*$L972*SUMIF(Lists!$E$2:$E$133,'Quarterly Information'!$K972,Exchange_Value)+AE972*$N972*SUMIF(Lists!$E$2:$E$133,'Quarterly Information'!$M972,Exchange_Value)+AE972*$P972*SUMIF(Lists!$E$2:$E$133,'Quarterly Information'!$O972,Exchange_Value)+AE972*$R972*SUMIF(Lists!$E$2:$E$133,'Quarterly Information'!$Q972,Exchange_Value)+AE972*$T972*SUMIF(Lists!$E$2:$E$133,'Quarterly Information'!$S972,Exchange_Value))/1000,AE972*SUMIF(Lists!$E$2:$E$133,$I972,Exchange_Value)/1000),1)</f>
        <v>0</v>
      </c>
      <c r="CC972" s="151">
        <f>ROUND(IF($I972="Other HFC Blend",(AF972*$L972*SUMIF(Lists!$E$2:$E$133,'Quarterly Information'!$K972,Exchange_Value)+AF972*$N972*SUMIF(Lists!$E$2:$E$133,'Quarterly Information'!$M972,Exchange_Value)+AF972*$P972*SUMIF(Lists!$E$2:$E$133,'Quarterly Information'!$O972,Exchange_Value)+AF972*$R972*SUMIF(Lists!$E$2:$E$133,'Quarterly Information'!$Q972,Exchange_Value)+AF972*$T972*SUMIF(Lists!$E$2:$E$133,'Quarterly Information'!$S972,Exchange_Value))/1000,AF972*SUMIF(Lists!$E$2:$E$133,$I972,Exchange_Value)/1000),1)</f>
        <v>0</v>
      </c>
    </row>
    <row r="973" spans="1:81" ht="14.1">
      <c r="A973" s="18">
        <v>931</v>
      </c>
      <c r="B973" s="46" t="str">
        <f t="shared" si="554"/>
        <v/>
      </c>
      <c r="C973" s="72"/>
      <c r="D973" s="47"/>
      <c r="E973" s="81"/>
      <c r="F973" s="48"/>
      <c r="G973" s="49"/>
      <c r="H973" s="50"/>
      <c r="I973" s="48"/>
      <c r="J973" s="104"/>
      <c r="K973" s="109"/>
      <c r="L973" s="51"/>
      <c r="M973" s="48"/>
      <c r="N973" s="51"/>
      <c r="O973" s="48"/>
      <c r="P973" s="51"/>
      <c r="Q973" s="69"/>
      <c r="R973" s="51"/>
      <c r="S973" s="69"/>
      <c r="T973" s="110"/>
      <c r="U973" s="107"/>
      <c r="V973" s="48"/>
      <c r="W973" s="52"/>
      <c r="X973" s="48"/>
      <c r="Y973" s="116"/>
      <c r="Z973" s="133"/>
      <c r="AA973" s="131"/>
      <c r="AB973" s="76"/>
      <c r="AC973" s="76"/>
      <c r="AD973" s="76"/>
      <c r="AE973" s="76"/>
      <c r="AF973" s="76"/>
      <c r="AG973" s="145"/>
      <c r="AH973"/>
      <c r="AI973" s="148">
        <f t="shared" si="518"/>
        <v>0</v>
      </c>
      <c r="AJ973" s="148">
        <f t="shared" si="519"/>
        <v>0</v>
      </c>
      <c r="AK973" s="148">
        <f t="shared" si="520"/>
        <v>0</v>
      </c>
      <c r="AL973" s="148">
        <f t="shared" si="521"/>
        <v>0</v>
      </c>
      <c r="AM973" s="148">
        <f t="shared" si="522"/>
        <v>0</v>
      </c>
      <c r="AN973" s="148">
        <f t="shared" si="523"/>
        <v>0</v>
      </c>
      <c r="AO973" s="150"/>
      <c r="AP973" s="149" t="e">
        <f t="shared" si="524"/>
        <v>#DIV/0!</v>
      </c>
      <c r="AQ973" s="149" t="e">
        <f t="shared" si="525"/>
        <v>#DIV/0!</v>
      </c>
      <c r="AR973" s="149" t="e">
        <f t="shared" si="526"/>
        <v>#DIV/0!</v>
      </c>
      <c r="AS973" s="149" t="e">
        <f t="shared" si="527"/>
        <v>#DIV/0!</v>
      </c>
      <c r="AT973" s="149" t="e">
        <f t="shared" si="528"/>
        <v>#DIV/0!</v>
      </c>
      <c r="AU973" s="148">
        <f t="shared" si="529"/>
        <v>0</v>
      </c>
      <c r="AV973" s="149" t="e">
        <f t="shared" si="530"/>
        <v>#DIV/0!</v>
      </c>
      <c r="AW973" s="149" t="e">
        <f t="shared" si="531"/>
        <v>#DIV/0!</v>
      </c>
      <c r="AX973" s="149" t="e">
        <f t="shared" si="532"/>
        <v>#DIV/0!</v>
      </c>
      <c r="AY973" s="149" t="e">
        <f t="shared" si="533"/>
        <v>#DIV/0!</v>
      </c>
      <c r="AZ973" s="149" t="e">
        <f t="shared" si="534"/>
        <v>#DIV/0!</v>
      </c>
      <c r="BA973" s="148">
        <f t="shared" si="535"/>
        <v>0</v>
      </c>
      <c r="BB973" s="149" t="e">
        <f t="shared" si="536"/>
        <v>#DIV/0!</v>
      </c>
      <c r="BC973" s="149" t="e">
        <f t="shared" si="537"/>
        <v>#DIV/0!</v>
      </c>
      <c r="BD973" s="149" t="e">
        <f t="shared" si="538"/>
        <v>#DIV/0!</v>
      </c>
      <c r="BE973" s="149" t="e">
        <f t="shared" si="539"/>
        <v>#DIV/0!</v>
      </c>
      <c r="BF973" s="149" t="e">
        <f t="shared" si="540"/>
        <v>#DIV/0!</v>
      </c>
      <c r="BG973" s="148">
        <f t="shared" si="541"/>
        <v>0</v>
      </c>
      <c r="BH973" s="149" t="e">
        <f t="shared" si="542"/>
        <v>#DIV/0!</v>
      </c>
      <c r="BI973" s="149" t="e">
        <f t="shared" si="543"/>
        <v>#DIV/0!</v>
      </c>
      <c r="BJ973" s="149" t="e">
        <f t="shared" si="544"/>
        <v>#DIV/0!</v>
      </c>
      <c r="BK973" s="149" t="e">
        <f t="shared" si="545"/>
        <v>#DIV/0!</v>
      </c>
      <c r="BL973" s="149" t="e">
        <f t="shared" si="546"/>
        <v>#DIV/0!</v>
      </c>
      <c r="BM973" s="148">
        <f t="shared" si="547"/>
        <v>0</v>
      </c>
      <c r="BN973" s="149" t="e">
        <f t="shared" si="548"/>
        <v>#DIV/0!</v>
      </c>
      <c r="BO973" s="149" t="e">
        <f t="shared" si="549"/>
        <v>#DIV/0!</v>
      </c>
      <c r="BP973" s="149" t="e">
        <f t="shared" si="550"/>
        <v>#DIV/0!</v>
      </c>
      <c r="BQ973" s="149" t="e">
        <f t="shared" si="551"/>
        <v>#DIV/0!</v>
      </c>
      <c r="BR973" s="149" t="e">
        <f t="shared" si="552"/>
        <v>#DIV/0!</v>
      </c>
      <c r="BS973" s="148">
        <f t="shared" si="553"/>
        <v>0</v>
      </c>
      <c r="BT973" s="150"/>
      <c r="BU973" s="150" t="e">
        <f>VLOOKUP(I973,Lists!$D$2:$D$19,1,FALSE)</f>
        <v>#N/A</v>
      </c>
      <c r="BV973" s="150" t="e">
        <f>VLOOKUP($I973,Blends!$B$2:$B$115,1,FALSE)</f>
        <v>#N/A</v>
      </c>
      <c r="BW973" s="150"/>
      <c r="BX973" s="151">
        <f>ROUND(IF($I973="Other HFC Blend",(AA973*$L973*SUMIF(Lists!$E$2:$E$133,'Quarterly Information'!$K973,Exchange_Value)+AA973*$N973*SUMIF(Lists!$E$2:$E$133,'Quarterly Information'!$M973,Exchange_Value)+AA973*$P973*SUMIF(Lists!$E$2:$E$133,'Quarterly Information'!$O973,Exchange_Value)+AA973*$R973*SUMIF(Lists!$E$2:$E$133,'Quarterly Information'!$Q973,Exchange_Value)+AA973*$T973*SUMIF(Lists!$E$2:$E$133,'Quarterly Information'!$S973,Exchange_Value))/1000,AA973*SUMIF(Lists!$E$2:$E$133,$I973,Exchange_Value)/1000),1)</f>
        <v>0</v>
      </c>
      <c r="BY973" s="151">
        <f>ROUND(IF($I973="Other HFC Blend",(AB973*$L973*SUMIF(Lists!$E$2:$E$133,'Quarterly Information'!$K973,Exchange_Value)+AB973*$N973*SUMIF(Lists!$E$2:$E$133,'Quarterly Information'!$M973,Exchange_Value)+AB973*$P973*SUMIF(Lists!$E$2:$E$133,'Quarterly Information'!$O973,Exchange_Value)+AB973*$R973*SUMIF(Lists!$E$2:$E$133,'Quarterly Information'!$Q973,Exchange_Value)+AB973*$T973*SUMIF(Lists!$E$2:$E$133,'Quarterly Information'!$S973,Exchange_Value))/1000,AB973*SUMIF(Lists!$E$2:$E$133,$I973,Exchange_Value)/1000),1)</f>
        <v>0</v>
      </c>
      <c r="BZ973" s="151">
        <f>ROUND(IF($I973="Other HFC Blend",(AC973*$L973*SUMIF(Lists!$E$2:$E$133,'Quarterly Information'!$K973,Exchange_Value)+AC973*$N973*SUMIF(Lists!$E$2:$E$133,'Quarterly Information'!$M973,Exchange_Value)+AC973*$P973*SUMIF(Lists!$E$2:$E$133,'Quarterly Information'!$O973,Exchange_Value)+AC973*$R973*SUMIF(Lists!$E$2:$E$133,'Quarterly Information'!$Q973,Exchange_Value)+AC973*$T973*SUMIF(Lists!$E$2:$E$133,'Quarterly Information'!$S973,Exchange_Value))/1000,AC973*SUMIF(Lists!$E$2:$E$133,$I973,Exchange_Value)/1000),1)</f>
        <v>0</v>
      </c>
      <c r="CA973" s="151">
        <f>ROUND(IF($I973="Other HFC Blend",(AD973*$L973*SUMIF(Lists!$E$2:$E$133,'Quarterly Information'!$K973,Exchange_Value)+AD973*$N973*SUMIF(Lists!$E$2:$E$133,'Quarterly Information'!$M973,Exchange_Value)+AD973*$P973*SUMIF(Lists!$E$2:$E$133,'Quarterly Information'!$O973,Exchange_Value)+AD973*$R973*SUMIF(Lists!$E$2:$E$133,'Quarterly Information'!$Q973,Exchange_Value)+AD973*$T973*SUMIF(Lists!$E$2:$E$133,'Quarterly Information'!$S973,Exchange_Value))/1000,AD973*SUMIF(Lists!$E$2:$E$133,$I973,Exchange_Value)/1000),1)</f>
        <v>0</v>
      </c>
      <c r="CB973" s="151">
        <f>ROUND(IF($I973="Other HFC Blend",(AE973*$L973*SUMIF(Lists!$E$2:$E$133,'Quarterly Information'!$K973,Exchange_Value)+AE973*$N973*SUMIF(Lists!$E$2:$E$133,'Quarterly Information'!$M973,Exchange_Value)+AE973*$P973*SUMIF(Lists!$E$2:$E$133,'Quarterly Information'!$O973,Exchange_Value)+AE973*$R973*SUMIF(Lists!$E$2:$E$133,'Quarterly Information'!$Q973,Exchange_Value)+AE973*$T973*SUMIF(Lists!$E$2:$E$133,'Quarterly Information'!$S973,Exchange_Value))/1000,AE973*SUMIF(Lists!$E$2:$E$133,$I973,Exchange_Value)/1000),1)</f>
        <v>0</v>
      </c>
      <c r="CC973" s="151">
        <f>ROUND(IF($I973="Other HFC Blend",(AF973*$L973*SUMIF(Lists!$E$2:$E$133,'Quarterly Information'!$K973,Exchange_Value)+AF973*$N973*SUMIF(Lists!$E$2:$E$133,'Quarterly Information'!$M973,Exchange_Value)+AF973*$P973*SUMIF(Lists!$E$2:$E$133,'Quarterly Information'!$O973,Exchange_Value)+AF973*$R973*SUMIF(Lists!$E$2:$E$133,'Quarterly Information'!$Q973,Exchange_Value)+AF973*$T973*SUMIF(Lists!$E$2:$E$133,'Quarterly Information'!$S973,Exchange_Value))/1000,AF973*SUMIF(Lists!$E$2:$E$133,$I973,Exchange_Value)/1000),1)</f>
        <v>0</v>
      </c>
    </row>
    <row r="974" spans="1:81" ht="14.1">
      <c r="A974" s="18">
        <v>932</v>
      </c>
      <c r="B974" s="46" t="str">
        <f t="shared" si="554"/>
        <v/>
      </c>
      <c r="C974" s="72"/>
      <c r="D974" s="47"/>
      <c r="E974" s="81"/>
      <c r="F974" s="48"/>
      <c r="G974" s="49"/>
      <c r="H974" s="50"/>
      <c r="I974" s="48"/>
      <c r="J974" s="104"/>
      <c r="K974" s="109"/>
      <c r="L974" s="51"/>
      <c r="M974" s="48"/>
      <c r="N974" s="51"/>
      <c r="O974" s="48"/>
      <c r="P974" s="51"/>
      <c r="Q974" s="69"/>
      <c r="R974" s="51"/>
      <c r="S974" s="69"/>
      <c r="T974" s="110"/>
      <c r="U974" s="107"/>
      <c r="V974" s="48"/>
      <c r="W974" s="52"/>
      <c r="X974" s="48"/>
      <c r="Y974" s="116"/>
      <c r="Z974" s="133"/>
      <c r="AA974" s="131"/>
      <c r="AB974" s="76"/>
      <c r="AC974" s="76"/>
      <c r="AD974" s="76"/>
      <c r="AE974" s="76"/>
      <c r="AF974" s="76"/>
      <c r="AG974" s="145"/>
      <c r="AH974"/>
      <c r="AI974" s="148">
        <f t="shared" si="518"/>
        <v>0</v>
      </c>
      <c r="AJ974" s="148">
        <f t="shared" si="519"/>
        <v>0</v>
      </c>
      <c r="AK974" s="148">
        <f t="shared" si="520"/>
        <v>0</v>
      </c>
      <c r="AL974" s="148">
        <f t="shared" si="521"/>
        <v>0</v>
      </c>
      <c r="AM974" s="148">
        <f t="shared" si="522"/>
        <v>0</v>
      </c>
      <c r="AN974" s="148">
        <f t="shared" si="523"/>
        <v>0</v>
      </c>
      <c r="AO974" s="150"/>
      <c r="AP974" s="149" t="e">
        <f t="shared" si="524"/>
        <v>#DIV/0!</v>
      </c>
      <c r="AQ974" s="149" t="e">
        <f t="shared" si="525"/>
        <v>#DIV/0!</v>
      </c>
      <c r="AR974" s="149" t="e">
        <f t="shared" si="526"/>
        <v>#DIV/0!</v>
      </c>
      <c r="AS974" s="149" t="e">
        <f t="shared" si="527"/>
        <v>#DIV/0!</v>
      </c>
      <c r="AT974" s="149" t="e">
        <f t="shared" si="528"/>
        <v>#DIV/0!</v>
      </c>
      <c r="AU974" s="148">
        <f t="shared" si="529"/>
        <v>0</v>
      </c>
      <c r="AV974" s="149" t="e">
        <f t="shared" si="530"/>
        <v>#DIV/0!</v>
      </c>
      <c r="AW974" s="149" t="e">
        <f t="shared" si="531"/>
        <v>#DIV/0!</v>
      </c>
      <c r="AX974" s="149" t="e">
        <f t="shared" si="532"/>
        <v>#DIV/0!</v>
      </c>
      <c r="AY974" s="149" t="e">
        <f t="shared" si="533"/>
        <v>#DIV/0!</v>
      </c>
      <c r="AZ974" s="149" t="e">
        <f t="shared" si="534"/>
        <v>#DIV/0!</v>
      </c>
      <c r="BA974" s="148">
        <f t="shared" si="535"/>
        <v>0</v>
      </c>
      <c r="BB974" s="149" t="e">
        <f t="shared" si="536"/>
        <v>#DIV/0!</v>
      </c>
      <c r="BC974" s="149" t="e">
        <f t="shared" si="537"/>
        <v>#DIV/0!</v>
      </c>
      <c r="BD974" s="149" t="e">
        <f t="shared" si="538"/>
        <v>#DIV/0!</v>
      </c>
      <c r="BE974" s="149" t="e">
        <f t="shared" si="539"/>
        <v>#DIV/0!</v>
      </c>
      <c r="BF974" s="149" t="e">
        <f t="shared" si="540"/>
        <v>#DIV/0!</v>
      </c>
      <c r="BG974" s="148">
        <f t="shared" si="541"/>
        <v>0</v>
      </c>
      <c r="BH974" s="149" t="e">
        <f t="shared" si="542"/>
        <v>#DIV/0!</v>
      </c>
      <c r="BI974" s="149" t="e">
        <f t="shared" si="543"/>
        <v>#DIV/0!</v>
      </c>
      <c r="BJ974" s="149" t="e">
        <f t="shared" si="544"/>
        <v>#DIV/0!</v>
      </c>
      <c r="BK974" s="149" t="e">
        <f t="shared" si="545"/>
        <v>#DIV/0!</v>
      </c>
      <c r="BL974" s="149" t="e">
        <f t="shared" si="546"/>
        <v>#DIV/0!</v>
      </c>
      <c r="BM974" s="148">
        <f t="shared" si="547"/>
        <v>0</v>
      </c>
      <c r="BN974" s="149" t="e">
        <f t="shared" si="548"/>
        <v>#DIV/0!</v>
      </c>
      <c r="BO974" s="149" t="e">
        <f t="shared" si="549"/>
        <v>#DIV/0!</v>
      </c>
      <c r="BP974" s="149" t="e">
        <f t="shared" si="550"/>
        <v>#DIV/0!</v>
      </c>
      <c r="BQ974" s="149" t="e">
        <f t="shared" si="551"/>
        <v>#DIV/0!</v>
      </c>
      <c r="BR974" s="149" t="e">
        <f t="shared" si="552"/>
        <v>#DIV/0!</v>
      </c>
      <c r="BS974" s="148">
        <f t="shared" si="553"/>
        <v>0</v>
      </c>
      <c r="BT974" s="150"/>
      <c r="BU974" s="150" t="e">
        <f>VLOOKUP(I974,Lists!$D$2:$D$19,1,FALSE)</f>
        <v>#N/A</v>
      </c>
      <c r="BV974" s="150" t="e">
        <f>VLOOKUP($I974,Blends!$B$2:$B$115,1,FALSE)</f>
        <v>#N/A</v>
      </c>
      <c r="BW974" s="150"/>
      <c r="BX974" s="151">
        <f>ROUND(IF($I974="Other HFC Blend",(AA974*$L974*SUMIF(Lists!$E$2:$E$133,'Quarterly Information'!$K974,Exchange_Value)+AA974*$N974*SUMIF(Lists!$E$2:$E$133,'Quarterly Information'!$M974,Exchange_Value)+AA974*$P974*SUMIF(Lists!$E$2:$E$133,'Quarterly Information'!$O974,Exchange_Value)+AA974*$R974*SUMIF(Lists!$E$2:$E$133,'Quarterly Information'!$Q974,Exchange_Value)+AA974*$T974*SUMIF(Lists!$E$2:$E$133,'Quarterly Information'!$S974,Exchange_Value))/1000,AA974*SUMIF(Lists!$E$2:$E$133,$I974,Exchange_Value)/1000),1)</f>
        <v>0</v>
      </c>
      <c r="BY974" s="151">
        <f>ROUND(IF($I974="Other HFC Blend",(AB974*$L974*SUMIF(Lists!$E$2:$E$133,'Quarterly Information'!$K974,Exchange_Value)+AB974*$N974*SUMIF(Lists!$E$2:$E$133,'Quarterly Information'!$M974,Exchange_Value)+AB974*$P974*SUMIF(Lists!$E$2:$E$133,'Quarterly Information'!$O974,Exchange_Value)+AB974*$R974*SUMIF(Lists!$E$2:$E$133,'Quarterly Information'!$Q974,Exchange_Value)+AB974*$T974*SUMIF(Lists!$E$2:$E$133,'Quarterly Information'!$S974,Exchange_Value))/1000,AB974*SUMIF(Lists!$E$2:$E$133,$I974,Exchange_Value)/1000),1)</f>
        <v>0</v>
      </c>
      <c r="BZ974" s="151">
        <f>ROUND(IF($I974="Other HFC Blend",(AC974*$L974*SUMIF(Lists!$E$2:$E$133,'Quarterly Information'!$K974,Exchange_Value)+AC974*$N974*SUMIF(Lists!$E$2:$E$133,'Quarterly Information'!$M974,Exchange_Value)+AC974*$P974*SUMIF(Lists!$E$2:$E$133,'Quarterly Information'!$O974,Exchange_Value)+AC974*$R974*SUMIF(Lists!$E$2:$E$133,'Quarterly Information'!$Q974,Exchange_Value)+AC974*$T974*SUMIF(Lists!$E$2:$E$133,'Quarterly Information'!$S974,Exchange_Value))/1000,AC974*SUMIF(Lists!$E$2:$E$133,$I974,Exchange_Value)/1000),1)</f>
        <v>0</v>
      </c>
      <c r="CA974" s="151">
        <f>ROUND(IF($I974="Other HFC Blend",(AD974*$L974*SUMIF(Lists!$E$2:$E$133,'Quarterly Information'!$K974,Exchange_Value)+AD974*$N974*SUMIF(Lists!$E$2:$E$133,'Quarterly Information'!$M974,Exchange_Value)+AD974*$P974*SUMIF(Lists!$E$2:$E$133,'Quarterly Information'!$O974,Exchange_Value)+AD974*$R974*SUMIF(Lists!$E$2:$E$133,'Quarterly Information'!$Q974,Exchange_Value)+AD974*$T974*SUMIF(Lists!$E$2:$E$133,'Quarterly Information'!$S974,Exchange_Value))/1000,AD974*SUMIF(Lists!$E$2:$E$133,$I974,Exchange_Value)/1000),1)</f>
        <v>0</v>
      </c>
      <c r="CB974" s="151">
        <f>ROUND(IF($I974="Other HFC Blend",(AE974*$L974*SUMIF(Lists!$E$2:$E$133,'Quarterly Information'!$K974,Exchange_Value)+AE974*$N974*SUMIF(Lists!$E$2:$E$133,'Quarterly Information'!$M974,Exchange_Value)+AE974*$P974*SUMIF(Lists!$E$2:$E$133,'Quarterly Information'!$O974,Exchange_Value)+AE974*$R974*SUMIF(Lists!$E$2:$E$133,'Quarterly Information'!$Q974,Exchange_Value)+AE974*$T974*SUMIF(Lists!$E$2:$E$133,'Quarterly Information'!$S974,Exchange_Value))/1000,AE974*SUMIF(Lists!$E$2:$E$133,$I974,Exchange_Value)/1000),1)</f>
        <v>0</v>
      </c>
      <c r="CC974" s="151">
        <f>ROUND(IF($I974="Other HFC Blend",(AF974*$L974*SUMIF(Lists!$E$2:$E$133,'Quarterly Information'!$K974,Exchange_Value)+AF974*$N974*SUMIF(Lists!$E$2:$E$133,'Quarterly Information'!$M974,Exchange_Value)+AF974*$P974*SUMIF(Lists!$E$2:$E$133,'Quarterly Information'!$O974,Exchange_Value)+AF974*$R974*SUMIF(Lists!$E$2:$E$133,'Quarterly Information'!$Q974,Exchange_Value)+AF974*$T974*SUMIF(Lists!$E$2:$E$133,'Quarterly Information'!$S974,Exchange_Value))/1000,AF974*SUMIF(Lists!$E$2:$E$133,$I974,Exchange_Value)/1000),1)</f>
        <v>0</v>
      </c>
    </row>
    <row r="975" spans="1:81" ht="14.1">
      <c r="A975" s="18">
        <v>933</v>
      </c>
      <c r="B975" s="46" t="str">
        <f t="shared" si="554"/>
        <v/>
      </c>
      <c r="C975" s="72"/>
      <c r="D975" s="47"/>
      <c r="E975" s="81"/>
      <c r="F975" s="48"/>
      <c r="G975" s="49"/>
      <c r="H975" s="50"/>
      <c r="I975" s="48"/>
      <c r="J975" s="104"/>
      <c r="K975" s="109"/>
      <c r="L975" s="51"/>
      <c r="M975" s="48"/>
      <c r="N975" s="51"/>
      <c r="O975" s="48"/>
      <c r="P975" s="51"/>
      <c r="Q975" s="69"/>
      <c r="R975" s="51"/>
      <c r="S975" s="69"/>
      <c r="T975" s="110"/>
      <c r="U975" s="107"/>
      <c r="V975" s="48"/>
      <c r="W975" s="52"/>
      <c r="X975" s="48"/>
      <c r="Y975" s="116"/>
      <c r="Z975" s="133"/>
      <c r="AA975" s="131"/>
      <c r="AB975" s="76"/>
      <c r="AC975" s="76"/>
      <c r="AD975" s="76"/>
      <c r="AE975" s="76"/>
      <c r="AF975" s="76"/>
      <c r="AG975" s="145"/>
      <c r="AH975"/>
      <c r="AI975" s="148">
        <f t="shared" si="518"/>
        <v>0</v>
      </c>
      <c r="AJ975" s="148">
        <f t="shared" si="519"/>
        <v>0</v>
      </c>
      <c r="AK975" s="148">
        <f t="shared" si="520"/>
        <v>0</v>
      </c>
      <c r="AL975" s="148">
        <f t="shared" si="521"/>
        <v>0</v>
      </c>
      <c r="AM975" s="148">
        <f t="shared" si="522"/>
        <v>0</v>
      </c>
      <c r="AN975" s="148">
        <f t="shared" si="523"/>
        <v>0</v>
      </c>
      <c r="AO975" s="150"/>
      <c r="AP975" s="149" t="e">
        <f t="shared" si="524"/>
        <v>#DIV/0!</v>
      </c>
      <c r="AQ975" s="149" t="e">
        <f t="shared" si="525"/>
        <v>#DIV/0!</v>
      </c>
      <c r="AR975" s="149" t="e">
        <f t="shared" si="526"/>
        <v>#DIV/0!</v>
      </c>
      <c r="AS975" s="149" t="e">
        <f t="shared" si="527"/>
        <v>#DIV/0!</v>
      </c>
      <c r="AT975" s="149" t="e">
        <f t="shared" si="528"/>
        <v>#DIV/0!</v>
      </c>
      <c r="AU975" s="148">
        <f t="shared" si="529"/>
        <v>0</v>
      </c>
      <c r="AV975" s="149" t="e">
        <f t="shared" si="530"/>
        <v>#DIV/0!</v>
      </c>
      <c r="AW975" s="149" t="e">
        <f t="shared" si="531"/>
        <v>#DIV/0!</v>
      </c>
      <c r="AX975" s="149" t="e">
        <f t="shared" si="532"/>
        <v>#DIV/0!</v>
      </c>
      <c r="AY975" s="149" t="e">
        <f t="shared" si="533"/>
        <v>#DIV/0!</v>
      </c>
      <c r="AZ975" s="149" t="e">
        <f t="shared" si="534"/>
        <v>#DIV/0!</v>
      </c>
      <c r="BA975" s="148">
        <f t="shared" si="535"/>
        <v>0</v>
      </c>
      <c r="BB975" s="149" t="e">
        <f t="shared" si="536"/>
        <v>#DIV/0!</v>
      </c>
      <c r="BC975" s="149" t="e">
        <f t="shared" si="537"/>
        <v>#DIV/0!</v>
      </c>
      <c r="BD975" s="149" t="e">
        <f t="shared" si="538"/>
        <v>#DIV/0!</v>
      </c>
      <c r="BE975" s="149" t="e">
        <f t="shared" si="539"/>
        <v>#DIV/0!</v>
      </c>
      <c r="BF975" s="149" t="e">
        <f t="shared" si="540"/>
        <v>#DIV/0!</v>
      </c>
      <c r="BG975" s="148">
        <f t="shared" si="541"/>
        <v>0</v>
      </c>
      <c r="BH975" s="149" t="e">
        <f t="shared" si="542"/>
        <v>#DIV/0!</v>
      </c>
      <c r="BI975" s="149" t="e">
        <f t="shared" si="543"/>
        <v>#DIV/0!</v>
      </c>
      <c r="BJ975" s="149" t="e">
        <f t="shared" si="544"/>
        <v>#DIV/0!</v>
      </c>
      <c r="BK975" s="149" t="e">
        <f t="shared" si="545"/>
        <v>#DIV/0!</v>
      </c>
      <c r="BL975" s="149" t="e">
        <f t="shared" si="546"/>
        <v>#DIV/0!</v>
      </c>
      <c r="BM975" s="148">
        <f t="shared" si="547"/>
        <v>0</v>
      </c>
      <c r="BN975" s="149" t="e">
        <f t="shared" si="548"/>
        <v>#DIV/0!</v>
      </c>
      <c r="BO975" s="149" t="e">
        <f t="shared" si="549"/>
        <v>#DIV/0!</v>
      </c>
      <c r="BP975" s="149" t="e">
        <f t="shared" si="550"/>
        <v>#DIV/0!</v>
      </c>
      <c r="BQ975" s="149" t="e">
        <f t="shared" si="551"/>
        <v>#DIV/0!</v>
      </c>
      <c r="BR975" s="149" t="e">
        <f t="shared" si="552"/>
        <v>#DIV/0!</v>
      </c>
      <c r="BS975" s="148">
        <f t="shared" si="553"/>
        <v>0</v>
      </c>
      <c r="BT975" s="150"/>
      <c r="BU975" s="150" t="e">
        <f>VLOOKUP(I975,Lists!$D$2:$D$19,1,FALSE)</f>
        <v>#N/A</v>
      </c>
      <c r="BV975" s="150" t="e">
        <f>VLOOKUP($I975,Blends!$B$2:$B$115,1,FALSE)</f>
        <v>#N/A</v>
      </c>
      <c r="BW975" s="150"/>
      <c r="BX975" s="151">
        <f>ROUND(IF($I975="Other HFC Blend",(AA975*$L975*SUMIF(Lists!$E$2:$E$133,'Quarterly Information'!$K975,Exchange_Value)+AA975*$N975*SUMIF(Lists!$E$2:$E$133,'Quarterly Information'!$M975,Exchange_Value)+AA975*$P975*SUMIF(Lists!$E$2:$E$133,'Quarterly Information'!$O975,Exchange_Value)+AA975*$R975*SUMIF(Lists!$E$2:$E$133,'Quarterly Information'!$Q975,Exchange_Value)+AA975*$T975*SUMIF(Lists!$E$2:$E$133,'Quarterly Information'!$S975,Exchange_Value))/1000,AA975*SUMIF(Lists!$E$2:$E$133,$I975,Exchange_Value)/1000),1)</f>
        <v>0</v>
      </c>
      <c r="BY975" s="151">
        <f>ROUND(IF($I975="Other HFC Blend",(AB975*$L975*SUMIF(Lists!$E$2:$E$133,'Quarterly Information'!$K975,Exchange_Value)+AB975*$N975*SUMIF(Lists!$E$2:$E$133,'Quarterly Information'!$M975,Exchange_Value)+AB975*$P975*SUMIF(Lists!$E$2:$E$133,'Quarterly Information'!$O975,Exchange_Value)+AB975*$R975*SUMIF(Lists!$E$2:$E$133,'Quarterly Information'!$Q975,Exchange_Value)+AB975*$T975*SUMIF(Lists!$E$2:$E$133,'Quarterly Information'!$S975,Exchange_Value))/1000,AB975*SUMIF(Lists!$E$2:$E$133,$I975,Exchange_Value)/1000),1)</f>
        <v>0</v>
      </c>
      <c r="BZ975" s="151">
        <f>ROUND(IF($I975="Other HFC Blend",(AC975*$L975*SUMIF(Lists!$E$2:$E$133,'Quarterly Information'!$K975,Exchange_Value)+AC975*$N975*SUMIF(Lists!$E$2:$E$133,'Quarterly Information'!$M975,Exchange_Value)+AC975*$P975*SUMIF(Lists!$E$2:$E$133,'Quarterly Information'!$O975,Exchange_Value)+AC975*$R975*SUMIF(Lists!$E$2:$E$133,'Quarterly Information'!$Q975,Exchange_Value)+AC975*$T975*SUMIF(Lists!$E$2:$E$133,'Quarterly Information'!$S975,Exchange_Value))/1000,AC975*SUMIF(Lists!$E$2:$E$133,$I975,Exchange_Value)/1000),1)</f>
        <v>0</v>
      </c>
      <c r="CA975" s="151">
        <f>ROUND(IF($I975="Other HFC Blend",(AD975*$L975*SUMIF(Lists!$E$2:$E$133,'Quarterly Information'!$K975,Exchange_Value)+AD975*$N975*SUMIF(Lists!$E$2:$E$133,'Quarterly Information'!$M975,Exchange_Value)+AD975*$P975*SUMIF(Lists!$E$2:$E$133,'Quarterly Information'!$O975,Exchange_Value)+AD975*$R975*SUMIF(Lists!$E$2:$E$133,'Quarterly Information'!$Q975,Exchange_Value)+AD975*$T975*SUMIF(Lists!$E$2:$E$133,'Quarterly Information'!$S975,Exchange_Value))/1000,AD975*SUMIF(Lists!$E$2:$E$133,$I975,Exchange_Value)/1000),1)</f>
        <v>0</v>
      </c>
      <c r="CB975" s="151">
        <f>ROUND(IF($I975="Other HFC Blend",(AE975*$L975*SUMIF(Lists!$E$2:$E$133,'Quarterly Information'!$K975,Exchange_Value)+AE975*$N975*SUMIF(Lists!$E$2:$E$133,'Quarterly Information'!$M975,Exchange_Value)+AE975*$P975*SUMIF(Lists!$E$2:$E$133,'Quarterly Information'!$O975,Exchange_Value)+AE975*$R975*SUMIF(Lists!$E$2:$E$133,'Quarterly Information'!$Q975,Exchange_Value)+AE975*$T975*SUMIF(Lists!$E$2:$E$133,'Quarterly Information'!$S975,Exchange_Value))/1000,AE975*SUMIF(Lists!$E$2:$E$133,$I975,Exchange_Value)/1000),1)</f>
        <v>0</v>
      </c>
      <c r="CC975" s="151">
        <f>ROUND(IF($I975="Other HFC Blend",(AF975*$L975*SUMIF(Lists!$E$2:$E$133,'Quarterly Information'!$K975,Exchange_Value)+AF975*$N975*SUMIF(Lists!$E$2:$E$133,'Quarterly Information'!$M975,Exchange_Value)+AF975*$P975*SUMIF(Lists!$E$2:$E$133,'Quarterly Information'!$O975,Exchange_Value)+AF975*$R975*SUMIF(Lists!$E$2:$E$133,'Quarterly Information'!$Q975,Exchange_Value)+AF975*$T975*SUMIF(Lists!$E$2:$E$133,'Quarterly Information'!$S975,Exchange_Value))/1000,AF975*SUMIF(Lists!$E$2:$E$133,$I975,Exchange_Value)/1000),1)</f>
        <v>0</v>
      </c>
    </row>
    <row r="976" spans="1:81" ht="14.1">
      <c r="A976" s="18">
        <v>934</v>
      </c>
      <c r="B976" s="46" t="str">
        <f t="shared" si="554"/>
        <v/>
      </c>
      <c r="C976" s="72"/>
      <c r="D976" s="47"/>
      <c r="E976" s="81"/>
      <c r="F976" s="48"/>
      <c r="G976" s="49"/>
      <c r="H976" s="50"/>
      <c r="I976" s="48"/>
      <c r="J976" s="104"/>
      <c r="K976" s="109"/>
      <c r="L976" s="51"/>
      <c r="M976" s="48"/>
      <c r="N976" s="51"/>
      <c r="O976" s="48"/>
      <c r="P976" s="51"/>
      <c r="Q976" s="69"/>
      <c r="R976" s="51"/>
      <c r="S976" s="69"/>
      <c r="T976" s="110"/>
      <c r="U976" s="107"/>
      <c r="V976" s="48"/>
      <c r="W976" s="52"/>
      <c r="X976" s="48"/>
      <c r="Y976" s="116"/>
      <c r="Z976" s="133"/>
      <c r="AA976" s="131"/>
      <c r="AB976" s="76"/>
      <c r="AC976" s="76"/>
      <c r="AD976" s="76"/>
      <c r="AE976" s="76"/>
      <c r="AF976" s="76"/>
      <c r="AG976" s="145"/>
      <c r="AH976"/>
      <c r="AI976" s="148">
        <f t="shared" si="518"/>
        <v>0</v>
      </c>
      <c r="AJ976" s="148">
        <f t="shared" si="519"/>
        <v>0</v>
      </c>
      <c r="AK976" s="148">
        <f t="shared" si="520"/>
        <v>0</v>
      </c>
      <c r="AL976" s="148">
        <f t="shared" si="521"/>
        <v>0</v>
      </c>
      <c r="AM976" s="148">
        <f t="shared" si="522"/>
        <v>0</v>
      </c>
      <c r="AN976" s="148">
        <f t="shared" si="523"/>
        <v>0</v>
      </c>
      <c r="AO976" s="150"/>
      <c r="AP976" s="149" t="e">
        <f t="shared" si="524"/>
        <v>#DIV/0!</v>
      </c>
      <c r="AQ976" s="149" t="e">
        <f t="shared" si="525"/>
        <v>#DIV/0!</v>
      </c>
      <c r="AR976" s="149" t="e">
        <f t="shared" si="526"/>
        <v>#DIV/0!</v>
      </c>
      <c r="AS976" s="149" t="e">
        <f t="shared" si="527"/>
        <v>#DIV/0!</v>
      </c>
      <c r="AT976" s="149" t="e">
        <f t="shared" si="528"/>
        <v>#DIV/0!</v>
      </c>
      <c r="AU976" s="148">
        <f t="shared" si="529"/>
        <v>0</v>
      </c>
      <c r="AV976" s="149" t="e">
        <f t="shared" si="530"/>
        <v>#DIV/0!</v>
      </c>
      <c r="AW976" s="149" t="e">
        <f t="shared" si="531"/>
        <v>#DIV/0!</v>
      </c>
      <c r="AX976" s="149" t="e">
        <f t="shared" si="532"/>
        <v>#DIV/0!</v>
      </c>
      <c r="AY976" s="149" t="e">
        <f t="shared" si="533"/>
        <v>#DIV/0!</v>
      </c>
      <c r="AZ976" s="149" t="e">
        <f t="shared" si="534"/>
        <v>#DIV/0!</v>
      </c>
      <c r="BA976" s="148">
        <f t="shared" si="535"/>
        <v>0</v>
      </c>
      <c r="BB976" s="149" t="e">
        <f t="shared" si="536"/>
        <v>#DIV/0!</v>
      </c>
      <c r="BC976" s="149" t="e">
        <f t="shared" si="537"/>
        <v>#DIV/0!</v>
      </c>
      <c r="BD976" s="149" t="e">
        <f t="shared" si="538"/>
        <v>#DIV/0!</v>
      </c>
      <c r="BE976" s="149" t="e">
        <f t="shared" si="539"/>
        <v>#DIV/0!</v>
      </c>
      <c r="BF976" s="149" t="e">
        <f t="shared" si="540"/>
        <v>#DIV/0!</v>
      </c>
      <c r="BG976" s="148">
        <f t="shared" si="541"/>
        <v>0</v>
      </c>
      <c r="BH976" s="149" t="e">
        <f t="shared" si="542"/>
        <v>#DIV/0!</v>
      </c>
      <c r="BI976" s="149" t="e">
        <f t="shared" si="543"/>
        <v>#DIV/0!</v>
      </c>
      <c r="BJ976" s="149" t="e">
        <f t="shared" si="544"/>
        <v>#DIV/0!</v>
      </c>
      <c r="BK976" s="149" t="e">
        <f t="shared" si="545"/>
        <v>#DIV/0!</v>
      </c>
      <c r="BL976" s="149" t="e">
        <f t="shared" si="546"/>
        <v>#DIV/0!</v>
      </c>
      <c r="BM976" s="148">
        <f t="shared" si="547"/>
        <v>0</v>
      </c>
      <c r="BN976" s="149" t="e">
        <f t="shared" si="548"/>
        <v>#DIV/0!</v>
      </c>
      <c r="BO976" s="149" t="e">
        <f t="shared" si="549"/>
        <v>#DIV/0!</v>
      </c>
      <c r="BP976" s="149" t="e">
        <f t="shared" si="550"/>
        <v>#DIV/0!</v>
      </c>
      <c r="BQ976" s="149" t="e">
        <f t="shared" si="551"/>
        <v>#DIV/0!</v>
      </c>
      <c r="BR976" s="149" t="e">
        <f t="shared" si="552"/>
        <v>#DIV/0!</v>
      </c>
      <c r="BS976" s="148">
        <f t="shared" si="553"/>
        <v>0</v>
      </c>
      <c r="BT976" s="150"/>
      <c r="BU976" s="150" t="e">
        <f>VLOOKUP(I976,Lists!$D$2:$D$19,1,FALSE)</f>
        <v>#N/A</v>
      </c>
      <c r="BV976" s="150" t="e">
        <f>VLOOKUP($I976,Blends!$B$2:$B$115,1,FALSE)</f>
        <v>#N/A</v>
      </c>
      <c r="BW976" s="150"/>
      <c r="BX976" s="151">
        <f>ROUND(IF($I976="Other HFC Blend",(AA976*$L976*SUMIF(Lists!$E$2:$E$133,'Quarterly Information'!$K976,Exchange_Value)+AA976*$N976*SUMIF(Lists!$E$2:$E$133,'Quarterly Information'!$M976,Exchange_Value)+AA976*$P976*SUMIF(Lists!$E$2:$E$133,'Quarterly Information'!$O976,Exchange_Value)+AA976*$R976*SUMIF(Lists!$E$2:$E$133,'Quarterly Information'!$Q976,Exchange_Value)+AA976*$T976*SUMIF(Lists!$E$2:$E$133,'Quarterly Information'!$S976,Exchange_Value))/1000,AA976*SUMIF(Lists!$E$2:$E$133,$I976,Exchange_Value)/1000),1)</f>
        <v>0</v>
      </c>
      <c r="BY976" s="151">
        <f>ROUND(IF($I976="Other HFC Blend",(AB976*$L976*SUMIF(Lists!$E$2:$E$133,'Quarterly Information'!$K976,Exchange_Value)+AB976*$N976*SUMIF(Lists!$E$2:$E$133,'Quarterly Information'!$M976,Exchange_Value)+AB976*$P976*SUMIF(Lists!$E$2:$E$133,'Quarterly Information'!$O976,Exchange_Value)+AB976*$R976*SUMIF(Lists!$E$2:$E$133,'Quarterly Information'!$Q976,Exchange_Value)+AB976*$T976*SUMIF(Lists!$E$2:$E$133,'Quarterly Information'!$S976,Exchange_Value))/1000,AB976*SUMIF(Lists!$E$2:$E$133,$I976,Exchange_Value)/1000),1)</f>
        <v>0</v>
      </c>
      <c r="BZ976" s="151">
        <f>ROUND(IF($I976="Other HFC Blend",(AC976*$L976*SUMIF(Lists!$E$2:$E$133,'Quarterly Information'!$K976,Exchange_Value)+AC976*$N976*SUMIF(Lists!$E$2:$E$133,'Quarterly Information'!$M976,Exchange_Value)+AC976*$P976*SUMIF(Lists!$E$2:$E$133,'Quarterly Information'!$O976,Exchange_Value)+AC976*$R976*SUMIF(Lists!$E$2:$E$133,'Quarterly Information'!$Q976,Exchange_Value)+AC976*$T976*SUMIF(Lists!$E$2:$E$133,'Quarterly Information'!$S976,Exchange_Value))/1000,AC976*SUMIF(Lists!$E$2:$E$133,$I976,Exchange_Value)/1000),1)</f>
        <v>0</v>
      </c>
      <c r="CA976" s="151">
        <f>ROUND(IF($I976="Other HFC Blend",(AD976*$L976*SUMIF(Lists!$E$2:$E$133,'Quarterly Information'!$K976,Exchange_Value)+AD976*$N976*SUMIF(Lists!$E$2:$E$133,'Quarterly Information'!$M976,Exchange_Value)+AD976*$P976*SUMIF(Lists!$E$2:$E$133,'Quarterly Information'!$O976,Exchange_Value)+AD976*$R976*SUMIF(Lists!$E$2:$E$133,'Quarterly Information'!$Q976,Exchange_Value)+AD976*$T976*SUMIF(Lists!$E$2:$E$133,'Quarterly Information'!$S976,Exchange_Value))/1000,AD976*SUMIF(Lists!$E$2:$E$133,$I976,Exchange_Value)/1000),1)</f>
        <v>0</v>
      </c>
      <c r="CB976" s="151">
        <f>ROUND(IF($I976="Other HFC Blend",(AE976*$L976*SUMIF(Lists!$E$2:$E$133,'Quarterly Information'!$K976,Exchange_Value)+AE976*$N976*SUMIF(Lists!$E$2:$E$133,'Quarterly Information'!$M976,Exchange_Value)+AE976*$P976*SUMIF(Lists!$E$2:$E$133,'Quarterly Information'!$O976,Exchange_Value)+AE976*$R976*SUMIF(Lists!$E$2:$E$133,'Quarterly Information'!$Q976,Exchange_Value)+AE976*$T976*SUMIF(Lists!$E$2:$E$133,'Quarterly Information'!$S976,Exchange_Value))/1000,AE976*SUMIF(Lists!$E$2:$E$133,$I976,Exchange_Value)/1000),1)</f>
        <v>0</v>
      </c>
      <c r="CC976" s="151">
        <f>ROUND(IF($I976="Other HFC Blend",(AF976*$L976*SUMIF(Lists!$E$2:$E$133,'Quarterly Information'!$K976,Exchange_Value)+AF976*$N976*SUMIF(Lists!$E$2:$E$133,'Quarterly Information'!$M976,Exchange_Value)+AF976*$P976*SUMIF(Lists!$E$2:$E$133,'Quarterly Information'!$O976,Exchange_Value)+AF976*$R976*SUMIF(Lists!$E$2:$E$133,'Quarterly Information'!$Q976,Exchange_Value)+AF976*$T976*SUMIF(Lists!$E$2:$E$133,'Quarterly Information'!$S976,Exchange_Value))/1000,AF976*SUMIF(Lists!$E$2:$E$133,$I976,Exchange_Value)/1000),1)</f>
        <v>0</v>
      </c>
    </row>
    <row r="977" spans="1:81" ht="14.1">
      <c r="A977" s="18">
        <v>935</v>
      </c>
      <c r="B977" s="46" t="str">
        <f t="shared" si="554"/>
        <v/>
      </c>
      <c r="C977" s="72"/>
      <c r="D977" s="47"/>
      <c r="E977" s="81"/>
      <c r="F977" s="48"/>
      <c r="G977" s="49"/>
      <c r="H977" s="50"/>
      <c r="I977" s="48"/>
      <c r="J977" s="104"/>
      <c r="K977" s="109"/>
      <c r="L977" s="51"/>
      <c r="M977" s="48"/>
      <c r="N977" s="51"/>
      <c r="O977" s="48"/>
      <c r="P977" s="51"/>
      <c r="Q977" s="69"/>
      <c r="R977" s="51"/>
      <c r="S977" s="69"/>
      <c r="T977" s="110"/>
      <c r="U977" s="107"/>
      <c r="V977" s="48"/>
      <c r="W977" s="52"/>
      <c r="X977" s="48"/>
      <c r="Y977" s="116"/>
      <c r="Z977" s="133"/>
      <c r="AA977" s="131"/>
      <c r="AB977" s="76"/>
      <c r="AC977" s="76"/>
      <c r="AD977" s="76"/>
      <c r="AE977" s="76"/>
      <c r="AF977" s="76"/>
      <c r="AG977" s="145"/>
      <c r="AH977"/>
      <c r="AI977" s="148">
        <f t="shared" si="518"/>
        <v>0</v>
      </c>
      <c r="AJ977" s="148">
        <f t="shared" si="519"/>
        <v>0</v>
      </c>
      <c r="AK977" s="148">
        <f t="shared" si="520"/>
        <v>0</v>
      </c>
      <c r="AL977" s="148">
        <f t="shared" si="521"/>
        <v>0</v>
      </c>
      <c r="AM977" s="148">
        <f t="shared" si="522"/>
        <v>0</v>
      </c>
      <c r="AN977" s="148">
        <f t="shared" si="523"/>
        <v>0</v>
      </c>
      <c r="AO977" s="150"/>
      <c r="AP977" s="149" t="e">
        <f t="shared" si="524"/>
        <v>#DIV/0!</v>
      </c>
      <c r="AQ977" s="149" t="e">
        <f t="shared" si="525"/>
        <v>#DIV/0!</v>
      </c>
      <c r="AR977" s="149" t="e">
        <f t="shared" si="526"/>
        <v>#DIV/0!</v>
      </c>
      <c r="AS977" s="149" t="e">
        <f t="shared" si="527"/>
        <v>#DIV/0!</v>
      </c>
      <c r="AT977" s="149" t="e">
        <f t="shared" si="528"/>
        <v>#DIV/0!</v>
      </c>
      <c r="AU977" s="148">
        <f t="shared" si="529"/>
        <v>0</v>
      </c>
      <c r="AV977" s="149" t="e">
        <f t="shared" si="530"/>
        <v>#DIV/0!</v>
      </c>
      <c r="AW977" s="149" t="e">
        <f t="shared" si="531"/>
        <v>#DIV/0!</v>
      </c>
      <c r="AX977" s="149" t="e">
        <f t="shared" si="532"/>
        <v>#DIV/0!</v>
      </c>
      <c r="AY977" s="149" t="e">
        <f t="shared" si="533"/>
        <v>#DIV/0!</v>
      </c>
      <c r="AZ977" s="149" t="e">
        <f t="shared" si="534"/>
        <v>#DIV/0!</v>
      </c>
      <c r="BA977" s="148">
        <f t="shared" si="535"/>
        <v>0</v>
      </c>
      <c r="BB977" s="149" t="e">
        <f t="shared" si="536"/>
        <v>#DIV/0!</v>
      </c>
      <c r="BC977" s="149" t="e">
        <f t="shared" si="537"/>
        <v>#DIV/0!</v>
      </c>
      <c r="BD977" s="149" t="e">
        <f t="shared" si="538"/>
        <v>#DIV/0!</v>
      </c>
      <c r="BE977" s="149" t="e">
        <f t="shared" si="539"/>
        <v>#DIV/0!</v>
      </c>
      <c r="BF977" s="149" t="e">
        <f t="shared" si="540"/>
        <v>#DIV/0!</v>
      </c>
      <c r="BG977" s="148">
        <f t="shared" si="541"/>
        <v>0</v>
      </c>
      <c r="BH977" s="149" t="e">
        <f t="shared" si="542"/>
        <v>#DIV/0!</v>
      </c>
      <c r="BI977" s="149" t="e">
        <f t="shared" si="543"/>
        <v>#DIV/0!</v>
      </c>
      <c r="BJ977" s="149" t="e">
        <f t="shared" si="544"/>
        <v>#DIV/0!</v>
      </c>
      <c r="BK977" s="149" t="e">
        <f t="shared" si="545"/>
        <v>#DIV/0!</v>
      </c>
      <c r="BL977" s="149" t="e">
        <f t="shared" si="546"/>
        <v>#DIV/0!</v>
      </c>
      <c r="BM977" s="148">
        <f t="shared" si="547"/>
        <v>0</v>
      </c>
      <c r="BN977" s="149" t="e">
        <f t="shared" si="548"/>
        <v>#DIV/0!</v>
      </c>
      <c r="BO977" s="149" t="e">
        <f t="shared" si="549"/>
        <v>#DIV/0!</v>
      </c>
      <c r="BP977" s="149" t="e">
        <f t="shared" si="550"/>
        <v>#DIV/0!</v>
      </c>
      <c r="BQ977" s="149" t="e">
        <f t="shared" si="551"/>
        <v>#DIV/0!</v>
      </c>
      <c r="BR977" s="149" t="e">
        <f t="shared" si="552"/>
        <v>#DIV/0!</v>
      </c>
      <c r="BS977" s="148">
        <f t="shared" si="553"/>
        <v>0</v>
      </c>
      <c r="BT977" s="150"/>
      <c r="BU977" s="150" t="e">
        <f>VLOOKUP(I977,Lists!$D$2:$D$19,1,FALSE)</f>
        <v>#N/A</v>
      </c>
      <c r="BV977" s="150" t="e">
        <f>VLOOKUP($I977,Blends!$B$2:$B$115,1,FALSE)</f>
        <v>#N/A</v>
      </c>
      <c r="BW977" s="150"/>
      <c r="BX977" s="151">
        <f>ROUND(IF($I977="Other HFC Blend",(AA977*$L977*SUMIF(Lists!$E$2:$E$133,'Quarterly Information'!$K977,Exchange_Value)+AA977*$N977*SUMIF(Lists!$E$2:$E$133,'Quarterly Information'!$M977,Exchange_Value)+AA977*$P977*SUMIF(Lists!$E$2:$E$133,'Quarterly Information'!$O977,Exchange_Value)+AA977*$R977*SUMIF(Lists!$E$2:$E$133,'Quarterly Information'!$Q977,Exchange_Value)+AA977*$T977*SUMIF(Lists!$E$2:$E$133,'Quarterly Information'!$S977,Exchange_Value))/1000,AA977*SUMIF(Lists!$E$2:$E$133,$I977,Exchange_Value)/1000),1)</f>
        <v>0</v>
      </c>
      <c r="BY977" s="151">
        <f>ROUND(IF($I977="Other HFC Blend",(AB977*$L977*SUMIF(Lists!$E$2:$E$133,'Quarterly Information'!$K977,Exchange_Value)+AB977*$N977*SUMIF(Lists!$E$2:$E$133,'Quarterly Information'!$M977,Exchange_Value)+AB977*$P977*SUMIF(Lists!$E$2:$E$133,'Quarterly Information'!$O977,Exchange_Value)+AB977*$R977*SUMIF(Lists!$E$2:$E$133,'Quarterly Information'!$Q977,Exchange_Value)+AB977*$T977*SUMIF(Lists!$E$2:$E$133,'Quarterly Information'!$S977,Exchange_Value))/1000,AB977*SUMIF(Lists!$E$2:$E$133,$I977,Exchange_Value)/1000),1)</f>
        <v>0</v>
      </c>
      <c r="BZ977" s="151">
        <f>ROUND(IF($I977="Other HFC Blend",(AC977*$L977*SUMIF(Lists!$E$2:$E$133,'Quarterly Information'!$K977,Exchange_Value)+AC977*$N977*SUMIF(Lists!$E$2:$E$133,'Quarterly Information'!$M977,Exchange_Value)+AC977*$P977*SUMIF(Lists!$E$2:$E$133,'Quarterly Information'!$O977,Exchange_Value)+AC977*$R977*SUMIF(Lists!$E$2:$E$133,'Quarterly Information'!$Q977,Exchange_Value)+AC977*$T977*SUMIF(Lists!$E$2:$E$133,'Quarterly Information'!$S977,Exchange_Value))/1000,AC977*SUMIF(Lists!$E$2:$E$133,$I977,Exchange_Value)/1000),1)</f>
        <v>0</v>
      </c>
      <c r="CA977" s="151">
        <f>ROUND(IF($I977="Other HFC Blend",(AD977*$L977*SUMIF(Lists!$E$2:$E$133,'Quarterly Information'!$K977,Exchange_Value)+AD977*$N977*SUMIF(Lists!$E$2:$E$133,'Quarterly Information'!$M977,Exchange_Value)+AD977*$P977*SUMIF(Lists!$E$2:$E$133,'Quarterly Information'!$O977,Exchange_Value)+AD977*$R977*SUMIF(Lists!$E$2:$E$133,'Quarterly Information'!$Q977,Exchange_Value)+AD977*$T977*SUMIF(Lists!$E$2:$E$133,'Quarterly Information'!$S977,Exchange_Value))/1000,AD977*SUMIF(Lists!$E$2:$E$133,$I977,Exchange_Value)/1000),1)</f>
        <v>0</v>
      </c>
      <c r="CB977" s="151">
        <f>ROUND(IF($I977="Other HFC Blend",(AE977*$L977*SUMIF(Lists!$E$2:$E$133,'Quarterly Information'!$K977,Exchange_Value)+AE977*$N977*SUMIF(Lists!$E$2:$E$133,'Quarterly Information'!$M977,Exchange_Value)+AE977*$P977*SUMIF(Lists!$E$2:$E$133,'Quarterly Information'!$O977,Exchange_Value)+AE977*$R977*SUMIF(Lists!$E$2:$E$133,'Quarterly Information'!$Q977,Exchange_Value)+AE977*$T977*SUMIF(Lists!$E$2:$E$133,'Quarterly Information'!$S977,Exchange_Value))/1000,AE977*SUMIF(Lists!$E$2:$E$133,$I977,Exchange_Value)/1000),1)</f>
        <v>0</v>
      </c>
      <c r="CC977" s="151">
        <f>ROUND(IF($I977="Other HFC Blend",(AF977*$L977*SUMIF(Lists!$E$2:$E$133,'Quarterly Information'!$K977,Exchange_Value)+AF977*$N977*SUMIF(Lists!$E$2:$E$133,'Quarterly Information'!$M977,Exchange_Value)+AF977*$P977*SUMIF(Lists!$E$2:$E$133,'Quarterly Information'!$O977,Exchange_Value)+AF977*$R977*SUMIF(Lists!$E$2:$E$133,'Quarterly Information'!$Q977,Exchange_Value)+AF977*$T977*SUMIF(Lists!$E$2:$E$133,'Quarterly Information'!$S977,Exchange_Value))/1000,AF977*SUMIF(Lists!$E$2:$E$133,$I977,Exchange_Value)/1000),1)</f>
        <v>0</v>
      </c>
    </row>
    <row r="978" spans="1:81" ht="14.1">
      <c r="A978" s="18">
        <v>936</v>
      </c>
      <c r="B978" s="46" t="str">
        <f t="shared" si="554"/>
        <v/>
      </c>
      <c r="C978" s="72"/>
      <c r="D978" s="47"/>
      <c r="E978" s="81"/>
      <c r="F978" s="48"/>
      <c r="G978" s="49"/>
      <c r="H978" s="50"/>
      <c r="I978" s="48"/>
      <c r="J978" s="104"/>
      <c r="K978" s="109"/>
      <c r="L978" s="51"/>
      <c r="M978" s="48"/>
      <c r="N978" s="51"/>
      <c r="O978" s="48"/>
      <c r="P978" s="51"/>
      <c r="Q978" s="69"/>
      <c r="R978" s="51"/>
      <c r="S978" s="69"/>
      <c r="T978" s="110"/>
      <c r="U978" s="107"/>
      <c r="V978" s="48"/>
      <c r="W978" s="52"/>
      <c r="X978" s="48"/>
      <c r="Y978" s="116"/>
      <c r="Z978" s="133"/>
      <c r="AA978" s="131"/>
      <c r="AB978" s="76"/>
      <c r="AC978" s="76"/>
      <c r="AD978" s="76"/>
      <c r="AE978" s="76"/>
      <c r="AF978" s="76"/>
      <c r="AG978" s="145"/>
      <c r="AH978"/>
      <c r="AI978" s="148">
        <f t="shared" si="518"/>
        <v>0</v>
      </c>
      <c r="AJ978" s="148">
        <f t="shared" si="519"/>
        <v>0</v>
      </c>
      <c r="AK978" s="148">
        <f t="shared" si="520"/>
        <v>0</v>
      </c>
      <c r="AL978" s="148">
        <f t="shared" si="521"/>
        <v>0</v>
      </c>
      <c r="AM978" s="148">
        <f t="shared" si="522"/>
        <v>0</v>
      </c>
      <c r="AN978" s="148">
        <f t="shared" si="523"/>
        <v>0</v>
      </c>
      <c r="AO978" s="150"/>
      <c r="AP978" s="149" t="e">
        <f t="shared" si="524"/>
        <v>#DIV/0!</v>
      </c>
      <c r="AQ978" s="149" t="e">
        <f t="shared" si="525"/>
        <v>#DIV/0!</v>
      </c>
      <c r="AR978" s="149" t="e">
        <f t="shared" si="526"/>
        <v>#DIV/0!</v>
      </c>
      <c r="AS978" s="149" t="e">
        <f t="shared" si="527"/>
        <v>#DIV/0!</v>
      </c>
      <c r="AT978" s="149" t="e">
        <f t="shared" si="528"/>
        <v>#DIV/0!</v>
      </c>
      <c r="AU978" s="148">
        <f t="shared" si="529"/>
        <v>0</v>
      </c>
      <c r="AV978" s="149" t="e">
        <f t="shared" si="530"/>
        <v>#DIV/0!</v>
      </c>
      <c r="AW978" s="149" t="e">
        <f t="shared" si="531"/>
        <v>#DIV/0!</v>
      </c>
      <c r="AX978" s="149" t="e">
        <f t="shared" si="532"/>
        <v>#DIV/0!</v>
      </c>
      <c r="AY978" s="149" t="e">
        <f t="shared" si="533"/>
        <v>#DIV/0!</v>
      </c>
      <c r="AZ978" s="149" t="e">
        <f t="shared" si="534"/>
        <v>#DIV/0!</v>
      </c>
      <c r="BA978" s="148">
        <f t="shared" si="535"/>
        <v>0</v>
      </c>
      <c r="BB978" s="149" t="e">
        <f t="shared" si="536"/>
        <v>#DIV/0!</v>
      </c>
      <c r="BC978" s="149" t="e">
        <f t="shared" si="537"/>
        <v>#DIV/0!</v>
      </c>
      <c r="BD978" s="149" t="e">
        <f t="shared" si="538"/>
        <v>#DIV/0!</v>
      </c>
      <c r="BE978" s="149" t="e">
        <f t="shared" si="539"/>
        <v>#DIV/0!</v>
      </c>
      <c r="BF978" s="149" t="e">
        <f t="shared" si="540"/>
        <v>#DIV/0!</v>
      </c>
      <c r="BG978" s="148">
        <f t="shared" si="541"/>
        <v>0</v>
      </c>
      <c r="BH978" s="149" t="e">
        <f t="shared" si="542"/>
        <v>#DIV/0!</v>
      </c>
      <c r="BI978" s="149" t="e">
        <f t="shared" si="543"/>
        <v>#DIV/0!</v>
      </c>
      <c r="BJ978" s="149" t="e">
        <f t="shared" si="544"/>
        <v>#DIV/0!</v>
      </c>
      <c r="BK978" s="149" t="e">
        <f t="shared" si="545"/>
        <v>#DIV/0!</v>
      </c>
      <c r="BL978" s="149" t="e">
        <f t="shared" si="546"/>
        <v>#DIV/0!</v>
      </c>
      <c r="BM978" s="148">
        <f t="shared" si="547"/>
        <v>0</v>
      </c>
      <c r="BN978" s="149" t="e">
        <f t="shared" si="548"/>
        <v>#DIV/0!</v>
      </c>
      <c r="BO978" s="149" t="e">
        <f t="shared" si="549"/>
        <v>#DIV/0!</v>
      </c>
      <c r="BP978" s="149" t="e">
        <f t="shared" si="550"/>
        <v>#DIV/0!</v>
      </c>
      <c r="BQ978" s="149" t="e">
        <f t="shared" si="551"/>
        <v>#DIV/0!</v>
      </c>
      <c r="BR978" s="149" t="e">
        <f t="shared" si="552"/>
        <v>#DIV/0!</v>
      </c>
      <c r="BS978" s="148">
        <f t="shared" si="553"/>
        <v>0</v>
      </c>
      <c r="BT978" s="150"/>
      <c r="BU978" s="150" t="e">
        <f>VLOOKUP(I978,Lists!$D$2:$D$19,1,FALSE)</f>
        <v>#N/A</v>
      </c>
      <c r="BV978" s="150" t="e">
        <f>VLOOKUP($I978,Blends!$B$2:$B$115,1,FALSE)</f>
        <v>#N/A</v>
      </c>
      <c r="BW978" s="150"/>
      <c r="BX978" s="151">
        <f>ROUND(IF($I978="Other HFC Blend",(AA978*$L978*SUMIF(Lists!$E$2:$E$133,'Quarterly Information'!$K978,Exchange_Value)+AA978*$N978*SUMIF(Lists!$E$2:$E$133,'Quarterly Information'!$M978,Exchange_Value)+AA978*$P978*SUMIF(Lists!$E$2:$E$133,'Quarterly Information'!$O978,Exchange_Value)+AA978*$R978*SUMIF(Lists!$E$2:$E$133,'Quarterly Information'!$Q978,Exchange_Value)+AA978*$T978*SUMIF(Lists!$E$2:$E$133,'Quarterly Information'!$S978,Exchange_Value))/1000,AA978*SUMIF(Lists!$E$2:$E$133,$I978,Exchange_Value)/1000),1)</f>
        <v>0</v>
      </c>
      <c r="BY978" s="151">
        <f>ROUND(IF($I978="Other HFC Blend",(AB978*$L978*SUMIF(Lists!$E$2:$E$133,'Quarterly Information'!$K978,Exchange_Value)+AB978*$N978*SUMIF(Lists!$E$2:$E$133,'Quarterly Information'!$M978,Exchange_Value)+AB978*$P978*SUMIF(Lists!$E$2:$E$133,'Quarterly Information'!$O978,Exchange_Value)+AB978*$R978*SUMIF(Lists!$E$2:$E$133,'Quarterly Information'!$Q978,Exchange_Value)+AB978*$T978*SUMIF(Lists!$E$2:$E$133,'Quarterly Information'!$S978,Exchange_Value))/1000,AB978*SUMIF(Lists!$E$2:$E$133,$I978,Exchange_Value)/1000),1)</f>
        <v>0</v>
      </c>
      <c r="BZ978" s="151">
        <f>ROUND(IF($I978="Other HFC Blend",(AC978*$L978*SUMIF(Lists!$E$2:$E$133,'Quarterly Information'!$K978,Exchange_Value)+AC978*$N978*SUMIF(Lists!$E$2:$E$133,'Quarterly Information'!$M978,Exchange_Value)+AC978*$P978*SUMIF(Lists!$E$2:$E$133,'Quarterly Information'!$O978,Exchange_Value)+AC978*$R978*SUMIF(Lists!$E$2:$E$133,'Quarterly Information'!$Q978,Exchange_Value)+AC978*$T978*SUMIF(Lists!$E$2:$E$133,'Quarterly Information'!$S978,Exchange_Value))/1000,AC978*SUMIF(Lists!$E$2:$E$133,$I978,Exchange_Value)/1000),1)</f>
        <v>0</v>
      </c>
      <c r="CA978" s="151">
        <f>ROUND(IF($I978="Other HFC Blend",(AD978*$L978*SUMIF(Lists!$E$2:$E$133,'Quarterly Information'!$K978,Exchange_Value)+AD978*$N978*SUMIF(Lists!$E$2:$E$133,'Quarterly Information'!$M978,Exchange_Value)+AD978*$P978*SUMIF(Lists!$E$2:$E$133,'Quarterly Information'!$O978,Exchange_Value)+AD978*$R978*SUMIF(Lists!$E$2:$E$133,'Quarterly Information'!$Q978,Exchange_Value)+AD978*$T978*SUMIF(Lists!$E$2:$E$133,'Quarterly Information'!$S978,Exchange_Value))/1000,AD978*SUMIF(Lists!$E$2:$E$133,$I978,Exchange_Value)/1000),1)</f>
        <v>0</v>
      </c>
      <c r="CB978" s="151">
        <f>ROUND(IF($I978="Other HFC Blend",(AE978*$L978*SUMIF(Lists!$E$2:$E$133,'Quarterly Information'!$K978,Exchange_Value)+AE978*$N978*SUMIF(Lists!$E$2:$E$133,'Quarterly Information'!$M978,Exchange_Value)+AE978*$P978*SUMIF(Lists!$E$2:$E$133,'Quarterly Information'!$O978,Exchange_Value)+AE978*$R978*SUMIF(Lists!$E$2:$E$133,'Quarterly Information'!$Q978,Exchange_Value)+AE978*$T978*SUMIF(Lists!$E$2:$E$133,'Quarterly Information'!$S978,Exchange_Value))/1000,AE978*SUMIF(Lists!$E$2:$E$133,$I978,Exchange_Value)/1000),1)</f>
        <v>0</v>
      </c>
      <c r="CC978" s="151">
        <f>ROUND(IF($I978="Other HFC Blend",(AF978*$L978*SUMIF(Lists!$E$2:$E$133,'Quarterly Information'!$K978,Exchange_Value)+AF978*$N978*SUMIF(Lists!$E$2:$E$133,'Quarterly Information'!$M978,Exchange_Value)+AF978*$P978*SUMIF(Lists!$E$2:$E$133,'Quarterly Information'!$O978,Exchange_Value)+AF978*$R978*SUMIF(Lists!$E$2:$E$133,'Quarterly Information'!$Q978,Exchange_Value)+AF978*$T978*SUMIF(Lists!$E$2:$E$133,'Quarterly Information'!$S978,Exchange_Value))/1000,AF978*SUMIF(Lists!$E$2:$E$133,$I978,Exchange_Value)/1000),1)</f>
        <v>0</v>
      </c>
    </row>
    <row r="979" spans="1:81" ht="14.1">
      <c r="A979" s="18">
        <v>937</v>
      </c>
      <c r="B979" s="46" t="str">
        <f t="shared" si="554"/>
        <v/>
      </c>
      <c r="C979" s="72"/>
      <c r="D979" s="47"/>
      <c r="E979" s="81"/>
      <c r="F979" s="48"/>
      <c r="G979" s="49"/>
      <c r="H979" s="50"/>
      <c r="I979" s="48"/>
      <c r="J979" s="104"/>
      <c r="K979" s="109"/>
      <c r="L979" s="51"/>
      <c r="M979" s="48"/>
      <c r="N979" s="51"/>
      <c r="O979" s="48"/>
      <c r="P979" s="51"/>
      <c r="Q979" s="69"/>
      <c r="R979" s="51"/>
      <c r="S979" s="69"/>
      <c r="T979" s="110"/>
      <c r="U979" s="107"/>
      <c r="V979" s="48"/>
      <c r="W979" s="52"/>
      <c r="X979" s="48"/>
      <c r="Y979" s="116"/>
      <c r="Z979" s="133"/>
      <c r="AA979" s="131"/>
      <c r="AB979" s="76"/>
      <c r="AC979" s="76"/>
      <c r="AD979" s="76"/>
      <c r="AE979" s="76"/>
      <c r="AF979" s="76"/>
      <c r="AG979" s="145"/>
      <c r="AH979"/>
      <c r="AI979" s="148">
        <f t="shared" si="518"/>
        <v>0</v>
      </c>
      <c r="AJ979" s="148">
        <f t="shared" si="519"/>
        <v>0</v>
      </c>
      <c r="AK979" s="148">
        <f t="shared" si="520"/>
        <v>0</v>
      </c>
      <c r="AL979" s="148">
        <f t="shared" si="521"/>
        <v>0</v>
      </c>
      <c r="AM979" s="148">
        <f t="shared" si="522"/>
        <v>0</v>
      </c>
      <c r="AN979" s="148">
        <f t="shared" si="523"/>
        <v>0</v>
      </c>
      <c r="AO979" s="150"/>
      <c r="AP979" s="149" t="e">
        <f t="shared" si="524"/>
        <v>#DIV/0!</v>
      </c>
      <c r="AQ979" s="149" t="e">
        <f t="shared" si="525"/>
        <v>#DIV/0!</v>
      </c>
      <c r="AR979" s="149" t="e">
        <f t="shared" si="526"/>
        <v>#DIV/0!</v>
      </c>
      <c r="AS979" s="149" t="e">
        <f t="shared" si="527"/>
        <v>#DIV/0!</v>
      </c>
      <c r="AT979" s="149" t="e">
        <f t="shared" si="528"/>
        <v>#DIV/0!</v>
      </c>
      <c r="AU979" s="148">
        <f t="shared" si="529"/>
        <v>0</v>
      </c>
      <c r="AV979" s="149" t="e">
        <f t="shared" si="530"/>
        <v>#DIV/0!</v>
      </c>
      <c r="AW979" s="149" t="e">
        <f t="shared" si="531"/>
        <v>#DIV/0!</v>
      </c>
      <c r="AX979" s="149" t="e">
        <f t="shared" si="532"/>
        <v>#DIV/0!</v>
      </c>
      <c r="AY979" s="149" t="e">
        <f t="shared" si="533"/>
        <v>#DIV/0!</v>
      </c>
      <c r="AZ979" s="149" t="e">
        <f t="shared" si="534"/>
        <v>#DIV/0!</v>
      </c>
      <c r="BA979" s="148">
        <f t="shared" si="535"/>
        <v>0</v>
      </c>
      <c r="BB979" s="149" t="e">
        <f t="shared" si="536"/>
        <v>#DIV/0!</v>
      </c>
      <c r="BC979" s="149" t="e">
        <f t="shared" si="537"/>
        <v>#DIV/0!</v>
      </c>
      <c r="BD979" s="149" t="e">
        <f t="shared" si="538"/>
        <v>#DIV/0!</v>
      </c>
      <c r="BE979" s="149" t="e">
        <f t="shared" si="539"/>
        <v>#DIV/0!</v>
      </c>
      <c r="BF979" s="149" t="e">
        <f t="shared" si="540"/>
        <v>#DIV/0!</v>
      </c>
      <c r="BG979" s="148">
        <f t="shared" si="541"/>
        <v>0</v>
      </c>
      <c r="BH979" s="149" t="e">
        <f t="shared" si="542"/>
        <v>#DIV/0!</v>
      </c>
      <c r="BI979" s="149" t="e">
        <f t="shared" si="543"/>
        <v>#DIV/0!</v>
      </c>
      <c r="BJ979" s="149" t="e">
        <f t="shared" si="544"/>
        <v>#DIV/0!</v>
      </c>
      <c r="BK979" s="149" t="e">
        <f t="shared" si="545"/>
        <v>#DIV/0!</v>
      </c>
      <c r="BL979" s="149" t="e">
        <f t="shared" si="546"/>
        <v>#DIV/0!</v>
      </c>
      <c r="BM979" s="148">
        <f t="shared" si="547"/>
        <v>0</v>
      </c>
      <c r="BN979" s="149" t="e">
        <f t="shared" si="548"/>
        <v>#DIV/0!</v>
      </c>
      <c r="BO979" s="149" t="e">
        <f t="shared" si="549"/>
        <v>#DIV/0!</v>
      </c>
      <c r="BP979" s="149" t="e">
        <f t="shared" si="550"/>
        <v>#DIV/0!</v>
      </c>
      <c r="BQ979" s="149" t="e">
        <f t="shared" si="551"/>
        <v>#DIV/0!</v>
      </c>
      <c r="BR979" s="149" t="e">
        <f t="shared" si="552"/>
        <v>#DIV/0!</v>
      </c>
      <c r="BS979" s="148">
        <f t="shared" si="553"/>
        <v>0</v>
      </c>
      <c r="BT979" s="150"/>
      <c r="BU979" s="150" t="e">
        <f>VLOOKUP(I979,Lists!$D$2:$D$19,1,FALSE)</f>
        <v>#N/A</v>
      </c>
      <c r="BV979" s="150" t="e">
        <f>VLOOKUP($I979,Blends!$B$2:$B$115,1,FALSE)</f>
        <v>#N/A</v>
      </c>
      <c r="BW979" s="150"/>
      <c r="BX979" s="151">
        <f>ROUND(IF($I979="Other HFC Blend",(AA979*$L979*SUMIF(Lists!$E$2:$E$133,'Quarterly Information'!$K979,Exchange_Value)+AA979*$N979*SUMIF(Lists!$E$2:$E$133,'Quarterly Information'!$M979,Exchange_Value)+AA979*$P979*SUMIF(Lists!$E$2:$E$133,'Quarterly Information'!$O979,Exchange_Value)+AA979*$R979*SUMIF(Lists!$E$2:$E$133,'Quarterly Information'!$Q979,Exchange_Value)+AA979*$T979*SUMIF(Lists!$E$2:$E$133,'Quarterly Information'!$S979,Exchange_Value))/1000,AA979*SUMIF(Lists!$E$2:$E$133,$I979,Exchange_Value)/1000),1)</f>
        <v>0</v>
      </c>
      <c r="BY979" s="151">
        <f>ROUND(IF($I979="Other HFC Blend",(AB979*$L979*SUMIF(Lists!$E$2:$E$133,'Quarterly Information'!$K979,Exchange_Value)+AB979*$N979*SUMIF(Lists!$E$2:$E$133,'Quarterly Information'!$M979,Exchange_Value)+AB979*$P979*SUMIF(Lists!$E$2:$E$133,'Quarterly Information'!$O979,Exchange_Value)+AB979*$R979*SUMIF(Lists!$E$2:$E$133,'Quarterly Information'!$Q979,Exchange_Value)+AB979*$T979*SUMIF(Lists!$E$2:$E$133,'Quarterly Information'!$S979,Exchange_Value))/1000,AB979*SUMIF(Lists!$E$2:$E$133,$I979,Exchange_Value)/1000),1)</f>
        <v>0</v>
      </c>
      <c r="BZ979" s="151">
        <f>ROUND(IF($I979="Other HFC Blend",(AC979*$L979*SUMIF(Lists!$E$2:$E$133,'Quarterly Information'!$K979,Exchange_Value)+AC979*$N979*SUMIF(Lists!$E$2:$E$133,'Quarterly Information'!$M979,Exchange_Value)+AC979*$P979*SUMIF(Lists!$E$2:$E$133,'Quarterly Information'!$O979,Exchange_Value)+AC979*$R979*SUMIF(Lists!$E$2:$E$133,'Quarterly Information'!$Q979,Exchange_Value)+AC979*$T979*SUMIF(Lists!$E$2:$E$133,'Quarterly Information'!$S979,Exchange_Value))/1000,AC979*SUMIF(Lists!$E$2:$E$133,$I979,Exchange_Value)/1000),1)</f>
        <v>0</v>
      </c>
      <c r="CA979" s="151">
        <f>ROUND(IF($I979="Other HFC Blend",(AD979*$L979*SUMIF(Lists!$E$2:$E$133,'Quarterly Information'!$K979,Exchange_Value)+AD979*$N979*SUMIF(Lists!$E$2:$E$133,'Quarterly Information'!$M979,Exchange_Value)+AD979*$P979*SUMIF(Lists!$E$2:$E$133,'Quarterly Information'!$O979,Exchange_Value)+AD979*$R979*SUMIF(Lists!$E$2:$E$133,'Quarterly Information'!$Q979,Exchange_Value)+AD979*$T979*SUMIF(Lists!$E$2:$E$133,'Quarterly Information'!$S979,Exchange_Value))/1000,AD979*SUMIF(Lists!$E$2:$E$133,$I979,Exchange_Value)/1000),1)</f>
        <v>0</v>
      </c>
      <c r="CB979" s="151">
        <f>ROUND(IF($I979="Other HFC Blend",(AE979*$L979*SUMIF(Lists!$E$2:$E$133,'Quarterly Information'!$K979,Exchange_Value)+AE979*$N979*SUMIF(Lists!$E$2:$E$133,'Quarterly Information'!$M979,Exchange_Value)+AE979*$P979*SUMIF(Lists!$E$2:$E$133,'Quarterly Information'!$O979,Exchange_Value)+AE979*$R979*SUMIF(Lists!$E$2:$E$133,'Quarterly Information'!$Q979,Exchange_Value)+AE979*$T979*SUMIF(Lists!$E$2:$E$133,'Quarterly Information'!$S979,Exchange_Value))/1000,AE979*SUMIF(Lists!$E$2:$E$133,$I979,Exchange_Value)/1000),1)</f>
        <v>0</v>
      </c>
      <c r="CC979" s="151">
        <f>ROUND(IF($I979="Other HFC Blend",(AF979*$L979*SUMIF(Lists!$E$2:$E$133,'Quarterly Information'!$K979,Exchange_Value)+AF979*$N979*SUMIF(Lists!$E$2:$E$133,'Quarterly Information'!$M979,Exchange_Value)+AF979*$P979*SUMIF(Lists!$E$2:$E$133,'Quarterly Information'!$O979,Exchange_Value)+AF979*$R979*SUMIF(Lists!$E$2:$E$133,'Quarterly Information'!$Q979,Exchange_Value)+AF979*$T979*SUMIF(Lists!$E$2:$E$133,'Quarterly Information'!$S979,Exchange_Value))/1000,AF979*SUMIF(Lists!$E$2:$E$133,$I979,Exchange_Value)/1000),1)</f>
        <v>0</v>
      </c>
    </row>
    <row r="980" spans="1:81" ht="14.1">
      <c r="A980" s="18">
        <v>938</v>
      </c>
      <c r="B980" s="46" t="str">
        <f t="shared" si="554"/>
        <v/>
      </c>
      <c r="C980" s="72"/>
      <c r="D980" s="47"/>
      <c r="E980" s="81"/>
      <c r="F980" s="48"/>
      <c r="G980" s="49"/>
      <c r="H980" s="50"/>
      <c r="I980" s="48"/>
      <c r="J980" s="104"/>
      <c r="K980" s="109"/>
      <c r="L980" s="51"/>
      <c r="M980" s="48"/>
      <c r="N980" s="51"/>
      <c r="O980" s="48"/>
      <c r="P980" s="51"/>
      <c r="Q980" s="69"/>
      <c r="R980" s="51"/>
      <c r="S980" s="69"/>
      <c r="T980" s="110"/>
      <c r="U980" s="107"/>
      <c r="V980" s="48"/>
      <c r="W980" s="52"/>
      <c r="X980" s="48"/>
      <c r="Y980" s="116"/>
      <c r="Z980" s="133"/>
      <c r="AA980" s="131"/>
      <c r="AB980" s="76"/>
      <c r="AC980" s="76"/>
      <c r="AD980" s="76"/>
      <c r="AE980" s="76"/>
      <c r="AF980" s="76"/>
      <c r="AG980" s="145"/>
      <c r="AH980"/>
      <c r="AI980" s="148">
        <f t="shared" si="518"/>
        <v>0</v>
      </c>
      <c r="AJ980" s="148">
        <f t="shared" si="519"/>
        <v>0</v>
      </c>
      <c r="AK980" s="148">
        <f t="shared" si="520"/>
        <v>0</v>
      </c>
      <c r="AL980" s="148">
        <f t="shared" si="521"/>
        <v>0</v>
      </c>
      <c r="AM980" s="148">
        <f t="shared" si="522"/>
        <v>0</v>
      </c>
      <c r="AN980" s="148">
        <f t="shared" si="523"/>
        <v>0</v>
      </c>
      <c r="AO980" s="150"/>
      <c r="AP980" s="149" t="e">
        <f t="shared" si="524"/>
        <v>#DIV/0!</v>
      </c>
      <c r="AQ980" s="149" t="e">
        <f t="shared" si="525"/>
        <v>#DIV/0!</v>
      </c>
      <c r="AR980" s="149" t="e">
        <f t="shared" si="526"/>
        <v>#DIV/0!</v>
      </c>
      <c r="AS980" s="149" t="e">
        <f t="shared" si="527"/>
        <v>#DIV/0!</v>
      </c>
      <c r="AT980" s="149" t="e">
        <f t="shared" si="528"/>
        <v>#DIV/0!</v>
      </c>
      <c r="AU980" s="148">
        <f t="shared" si="529"/>
        <v>0</v>
      </c>
      <c r="AV980" s="149" t="e">
        <f t="shared" si="530"/>
        <v>#DIV/0!</v>
      </c>
      <c r="AW980" s="149" t="e">
        <f t="shared" si="531"/>
        <v>#DIV/0!</v>
      </c>
      <c r="AX980" s="149" t="e">
        <f t="shared" si="532"/>
        <v>#DIV/0!</v>
      </c>
      <c r="AY980" s="149" t="e">
        <f t="shared" si="533"/>
        <v>#DIV/0!</v>
      </c>
      <c r="AZ980" s="149" t="e">
        <f t="shared" si="534"/>
        <v>#DIV/0!</v>
      </c>
      <c r="BA980" s="148">
        <f t="shared" si="535"/>
        <v>0</v>
      </c>
      <c r="BB980" s="149" t="e">
        <f t="shared" si="536"/>
        <v>#DIV/0!</v>
      </c>
      <c r="BC980" s="149" t="e">
        <f t="shared" si="537"/>
        <v>#DIV/0!</v>
      </c>
      <c r="BD980" s="149" t="e">
        <f t="shared" si="538"/>
        <v>#DIV/0!</v>
      </c>
      <c r="BE980" s="149" t="e">
        <f t="shared" si="539"/>
        <v>#DIV/0!</v>
      </c>
      <c r="BF980" s="149" t="e">
        <f t="shared" si="540"/>
        <v>#DIV/0!</v>
      </c>
      <c r="BG980" s="148">
        <f t="shared" si="541"/>
        <v>0</v>
      </c>
      <c r="BH980" s="149" t="e">
        <f t="shared" si="542"/>
        <v>#DIV/0!</v>
      </c>
      <c r="BI980" s="149" t="e">
        <f t="shared" si="543"/>
        <v>#DIV/0!</v>
      </c>
      <c r="BJ980" s="149" t="e">
        <f t="shared" si="544"/>
        <v>#DIV/0!</v>
      </c>
      <c r="BK980" s="149" t="e">
        <f t="shared" si="545"/>
        <v>#DIV/0!</v>
      </c>
      <c r="BL980" s="149" t="e">
        <f t="shared" si="546"/>
        <v>#DIV/0!</v>
      </c>
      <c r="BM980" s="148">
        <f t="shared" si="547"/>
        <v>0</v>
      </c>
      <c r="BN980" s="149" t="e">
        <f t="shared" si="548"/>
        <v>#DIV/0!</v>
      </c>
      <c r="BO980" s="149" t="e">
        <f t="shared" si="549"/>
        <v>#DIV/0!</v>
      </c>
      <c r="BP980" s="149" t="e">
        <f t="shared" si="550"/>
        <v>#DIV/0!</v>
      </c>
      <c r="BQ980" s="149" t="e">
        <f t="shared" si="551"/>
        <v>#DIV/0!</v>
      </c>
      <c r="BR980" s="149" t="e">
        <f t="shared" si="552"/>
        <v>#DIV/0!</v>
      </c>
      <c r="BS980" s="148">
        <f t="shared" si="553"/>
        <v>0</v>
      </c>
      <c r="BT980" s="150"/>
      <c r="BU980" s="150" t="e">
        <f>VLOOKUP(I980,Lists!$D$2:$D$19,1,FALSE)</f>
        <v>#N/A</v>
      </c>
      <c r="BV980" s="150" t="e">
        <f>VLOOKUP($I980,Blends!$B$2:$B$115,1,FALSE)</f>
        <v>#N/A</v>
      </c>
      <c r="BW980" s="150"/>
      <c r="BX980" s="151">
        <f>ROUND(IF($I980="Other HFC Blend",(AA980*$L980*SUMIF(Lists!$E$2:$E$133,'Quarterly Information'!$K980,Exchange_Value)+AA980*$N980*SUMIF(Lists!$E$2:$E$133,'Quarterly Information'!$M980,Exchange_Value)+AA980*$P980*SUMIF(Lists!$E$2:$E$133,'Quarterly Information'!$O980,Exchange_Value)+AA980*$R980*SUMIF(Lists!$E$2:$E$133,'Quarterly Information'!$Q980,Exchange_Value)+AA980*$T980*SUMIF(Lists!$E$2:$E$133,'Quarterly Information'!$S980,Exchange_Value))/1000,AA980*SUMIF(Lists!$E$2:$E$133,$I980,Exchange_Value)/1000),1)</f>
        <v>0</v>
      </c>
      <c r="BY980" s="151">
        <f>ROUND(IF($I980="Other HFC Blend",(AB980*$L980*SUMIF(Lists!$E$2:$E$133,'Quarterly Information'!$K980,Exchange_Value)+AB980*$N980*SUMIF(Lists!$E$2:$E$133,'Quarterly Information'!$M980,Exchange_Value)+AB980*$P980*SUMIF(Lists!$E$2:$E$133,'Quarterly Information'!$O980,Exchange_Value)+AB980*$R980*SUMIF(Lists!$E$2:$E$133,'Quarterly Information'!$Q980,Exchange_Value)+AB980*$T980*SUMIF(Lists!$E$2:$E$133,'Quarterly Information'!$S980,Exchange_Value))/1000,AB980*SUMIF(Lists!$E$2:$E$133,$I980,Exchange_Value)/1000),1)</f>
        <v>0</v>
      </c>
      <c r="BZ980" s="151">
        <f>ROUND(IF($I980="Other HFC Blend",(AC980*$L980*SUMIF(Lists!$E$2:$E$133,'Quarterly Information'!$K980,Exchange_Value)+AC980*$N980*SUMIF(Lists!$E$2:$E$133,'Quarterly Information'!$M980,Exchange_Value)+AC980*$P980*SUMIF(Lists!$E$2:$E$133,'Quarterly Information'!$O980,Exchange_Value)+AC980*$R980*SUMIF(Lists!$E$2:$E$133,'Quarterly Information'!$Q980,Exchange_Value)+AC980*$T980*SUMIF(Lists!$E$2:$E$133,'Quarterly Information'!$S980,Exchange_Value))/1000,AC980*SUMIF(Lists!$E$2:$E$133,$I980,Exchange_Value)/1000),1)</f>
        <v>0</v>
      </c>
      <c r="CA980" s="151">
        <f>ROUND(IF($I980="Other HFC Blend",(AD980*$L980*SUMIF(Lists!$E$2:$E$133,'Quarterly Information'!$K980,Exchange_Value)+AD980*$N980*SUMIF(Lists!$E$2:$E$133,'Quarterly Information'!$M980,Exchange_Value)+AD980*$P980*SUMIF(Lists!$E$2:$E$133,'Quarterly Information'!$O980,Exchange_Value)+AD980*$R980*SUMIF(Lists!$E$2:$E$133,'Quarterly Information'!$Q980,Exchange_Value)+AD980*$T980*SUMIF(Lists!$E$2:$E$133,'Quarterly Information'!$S980,Exchange_Value))/1000,AD980*SUMIF(Lists!$E$2:$E$133,$I980,Exchange_Value)/1000),1)</f>
        <v>0</v>
      </c>
      <c r="CB980" s="151">
        <f>ROUND(IF($I980="Other HFC Blend",(AE980*$L980*SUMIF(Lists!$E$2:$E$133,'Quarterly Information'!$K980,Exchange_Value)+AE980*$N980*SUMIF(Lists!$E$2:$E$133,'Quarterly Information'!$M980,Exchange_Value)+AE980*$P980*SUMIF(Lists!$E$2:$E$133,'Quarterly Information'!$O980,Exchange_Value)+AE980*$R980*SUMIF(Lists!$E$2:$E$133,'Quarterly Information'!$Q980,Exchange_Value)+AE980*$T980*SUMIF(Lists!$E$2:$E$133,'Quarterly Information'!$S980,Exchange_Value))/1000,AE980*SUMIF(Lists!$E$2:$E$133,$I980,Exchange_Value)/1000),1)</f>
        <v>0</v>
      </c>
      <c r="CC980" s="151">
        <f>ROUND(IF($I980="Other HFC Blend",(AF980*$L980*SUMIF(Lists!$E$2:$E$133,'Quarterly Information'!$K980,Exchange_Value)+AF980*$N980*SUMIF(Lists!$E$2:$E$133,'Quarterly Information'!$M980,Exchange_Value)+AF980*$P980*SUMIF(Lists!$E$2:$E$133,'Quarterly Information'!$O980,Exchange_Value)+AF980*$R980*SUMIF(Lists!$E$2:$E$133,'Quarterly Information'!$Q980,Exchange_Value)+AF980*$T980*SUMIF(Lists!$E$2:$E$133,'Quarterly Information'!$S980,Exchange_Value))/1000,AF980*SUMIF(Lists!$E$2:$E$133,$I980,Exchange_Value)/1000),1)</f>
        <v>0</v>
      </c>
    </row>
    <row r="981" spans="1:81" ht="14.1">
      <c r="A981" s="18">
        <v>939</v>
      </c>
      <c r="B981" s="46" t="str">
        <f t="shared" si="554"/>
        <v/>
      </c>
      <c r="C981" s="72"/>
      <c r="D981" s="47"/>
      <c r="E981" s="81"/>
      <c r="F981" s="48"/>
      <c r="G981" s="49"/>
      <c r="H981" s="50"/>
      <c r="I981" s="48"/>
      <c r="J981" s="104"/>
      <c r="K981" s="109"/>
      <c r="L981" s="51"/>
      <c r="M981" s="48"/>
      <c r="N981" s="51"/>
      <c r="O981" s="48"/>
      <c r="P981" s="51"/>
      <c r="Q981" s="69"/>
      <c r="R981" s="51"/>
      <c r="S981" s="69"/>
      <c r="T981" s="110"/>
      <c r="U981" s="107"/>
      <c r="V981" s="48"/>
      <c r="W981" s="52"/>
      <c r="X981" s="48"/>
      <c r="Y981" s="116"/>
      <c r="Z981" s="133"/>
      <c r="AA981" s="131"/>
      <c r="AB981" s="76"/>
      <c r="AC981" s="76"/>
      <c r="AD981" s="76"/>
      <c r="AE981" s="76"/>
      <c r="AF981" s="76"/>
      <c r="AG981" s="145"/>
      <c r="AH981"/>
      <c r="AI981" s="148">
        <f t="shared" si="518"/>
        <v>0</v>
      </c>
      <c r="AJ981" s="148">
        <f t="shared" si="519"/>
        <v>0</v>
      </c>
      <c r="AK981" s="148">
        <f t="shared" si="520"/>
        <v>0</v>
      </c>
      <c r="AL981" s="148">
        <f t="shared" si="521"/>
        <v>0</v>
      </c>
      <c r="AM981" s="148">
        <f t="shared" si="522"/>
        <v>0</v>
      </c>
      <c r="AN981" s="148">
        <f t="shared" si="523"/>
        <v>0</v>
      </c>
      <c r="AO981" s="150"/>
      <c r="AP981" s="149" t="e">
        <f t="shared" si="524"/>
        <v>#DIV/0!</v>
      </c>
      <c r="AQ981" s="149" t="e">
        <f t="shared" si="525"/>
        <v>#DIV/0!</v>
      </c>
      <c r="AR981" s="149" t="e">
        <f t="shared" si="526"/>
        <v>#DIV/0!</v>
      </c>
      <c r="AS981" s="149" t="e">
        <f t="shared" si="527"/>
        <v>#DIV/0!</v>
      </c>
      <c r="AT981" s="149" t="e">
        <f t="shared" si="528"/>
        <v>#DIV/0!</v>
      </c>
      <c r="AU981" s="148">
        <f t="shared" si="529"/>
        <v>0</v>
      </c>
      <c r="AV981" s="149" t="e">
        <f t="shared" si="530"/>
        <v>#DIV/0!</v>
      </c>
      <c r="AW981" s="149" t="e">
        <f t="shared" si="531"/>
        <v>#DIV/0!</v>
      </c>
      <c r="AX981" s="149" t="e">
        <f t="shared" si="532"/>
        <v>#DIV/0!</v>
      </c>
      <c r="AY981" s="149" t="e">
        <f t="shared" si="533"/>
        <v>#DIV/0!</v>
      </c>
      <c r="AZ981" s="149" t="e">
        <f t="shared" si="534"/>
        <v>#DIV/0!</v>
      </c>
      <c r="BA981" s="148">
        <f t="shared" si="535"/>
        <v>0</v>
      </c>
      <c r="BB981" s="149" t="e">
        <f t="shared" si="536"/>
        <v>#DIV/0!</v>
      </c>
      <c r="BC981" s="149" t="e">
        <f t="shared" si="537"/>
        <v>#DIV/0!</v>
      </c>
      <c r="BD981" s="149" t="e">
        <f t="shared" si="538"/>
        <v>#DIV/0!</v>
      </c>
      <c r="BE981" s="149" t="e">
        <f t="shared" si="539"/>
        <v>#DIV/0!</v>
      </c>
      <c r="BF981" s="149" t="e">
        <f t="shared" si="540"/>
        <v>#DIV/0!</v>
      </c>
      <c r="BG981" s="148">
        <f t="shared" si="541"/>
        <v>0</v>
      </c>
      <c r="BH981" s="149" t="e">
        <f t="shared" si="542"/>
        <v>#DIV/0!</v>
      </c>
      <c r="BI981" s="149" t="e">
        <f t="shared" si="543"/>
        <v>#DIV/0!</v>
      </c>
      <c r="BJ981" s="149" t="e">
        <f t="shared" si="544"/>
        <v>#DIV/0!</v>
      </c>
      <c r="BK981" s="149" t="e">
        <f t="shared" si="545"/>
        <v>#DIV/0!</v>
      </c>
      <c r="BL981" s="149" t="e">
        <f t="shared" si="546"/>
        <v>#DIV/0!</v>
      </c>
      <c r="BM981" s="148">
        <f t="shared" si="547"/>
        <v>0</v>
      </c>
      <c r="BN981" s="149" t="e">
        <f t="shared" si="548"/>
        <v>#DIV/0!</v>
      </c>
      <c r="BO981" s="149" t="e">
        <f t="shared" si="549"/>
        <v>#DIV/0!</v>
      </c>
      <c r="BP981" s="149" t="e">
        <f t="shared" si="550"/>
        <v>#DIV/0!</v>
      </c>
      <c r="BQ981" s="149" t="e">
        <f t="shared" si="551"/>
        <v>#DIV/0!</v>
      </c>
      <c r="BR981" s="149" t="e">
        <f t="shared" si="552"/>
        <v>#DIV/0!</v>
      </c>
      <c r="BS981" s="148">
        <f t="shared" si="553"/>
        <v>0</v>
      </c>
      <c r="BT981" s="150"/>
      <c r="BU981" s="150" t="e">
        <f>VLOOKUP(I981,Lists!$D$2:$D$19,1,FALSE)</f>
        <v>#N/A</v>
      </c>
      <c r="BV981" s="150" t="e">
        <f>VLOOKUP($I981,Blends!$B$2:$B$115,1,FALSE)</f>
        <v>#N/A</v>
      </c>
      <c r="BW981" s="150"/>
      <c r="BX981" s="151">
        <f>ROUND(IF($I981="Other HFC Blend",(AA981*$L981*SUMIF(Lists!$E$2:$E$133,'Quarterly Information'!$K981,Exchange_Value)+AA981*$N981*SUMIF(Lists!$E$2:$E$133,'Quarterly Information'!$M981,Exchange_Value)+AA981*$P981*SUMIF(Lists!$E$2:$E$133,'Quarterly Information'!$O981,Exchange_Value)+AA981*$R981*SUMIF(Lists!$E$2:$E$133,'Quarterly Information'!$Q981,Exchange_Value)+AA981*$T981*SUMIF(Lists!$E$2:$E$133,'Quarterly Information'!$S981,Exchange_Value))/1000,AA981*SUMIF(Lists!$E$2:$E$133,$I981,Exchange_Value)/1000),1)</f>
        <v>0</v>
      </c>
      <c r="BY981" s="151">
        <f>ROUND(IF($I981="Other HFC Blend",(AB981*$L981*SUMIF(Lists!$E$2:$E$133,'Quarterly Information'!$K981,Exchange_Value)+AB981*$N981*SUMIF(Lists!$E$2:$E$133,'Quarterly Information'!$M981,Exchange_Value)+AB981*$P981*SUMIF(Lists!$E$2:$E$133,'Quarterly Information'!$O981,Exchange_Value)+AB981*$R981*SUMIF(Lists!$E$2:$E$133,'Quarterly Information'!$Q981,Exchange_Value)+AB981*$T981*SUMIF(Lists!$E$2:$E$133,'Quarterly Information'!$S981,Exchange_Value))/1000,AB981*SUMIF(Lists!$E$2:$E$133,$I981,Exchange_Value)/1000),1)</f>
        <v>0</v>
      </c>
      <c r="BZ981" s="151">
        <f>ROUND(IF($I981="Other HFC Blend",(AC981*$L981*SUMIF(Lists!$E$2:$E$133,'Quarterly Information'!$K981,Exchange_Value)+AC981*$N981*SUMIF(Lists!$E$2:$E$133,'Quarterly Information'!$M981,Exchange_Value)+AC981*$P981*SUMIF(Lists!$E$2:$E$133,'Quarterly Information'!$O981,Exchange_Value)+AC981*$R981*SUMIF(Lists!$E$2:$E$133,'Quarterly Information'!$Q981,Exchange_Value)+AC981*$T981*SUMIF(Lists!$E$2:$E$133,'Quarterly Information'!$S981,Exchange_Value))/1000,AC981*SUMIF(Lists!$E$2:$E$133,$I981,Exchange_Value)/1000),1)</f>
        <v>0</v>
      </c>
      <c r="CA981" s="151">
        <f>ROUND(IF($I981="Other HFC Blend",(AD981*$L981*SUMIF(Lists!$E$2:$E$133,'Quarterly Information'!$K981,Exchange_Value)+AD981*$N981*SUMIF(Lists!$E$2:$E$133,'Quarterly Information'!$M981,Exchange_Value)+AD981*$P981*SUMIF(Lists!$E$2:$E$133,'Quarterly Information'!$O981,Exchange_Value)+AD981*$R981*SUMIF(Lists!$E$2:$E$133,'Quarterly Information'!$Q981,Exchange_Value)+AD981*$T981*SUMIF(Lists!$E$2:$E$133,'Quarterly Information'!$S981,Exchange_Value))/1000,AD981*SUMIF(Lists!$E$2:$E$133,$I981,Exchange_Value)/1000),1)</f>
        <v>0</v>
      </c>
      <c r="CB981" s="151">
        <f>ROUND(IF($I981="Other HFC Blend",(AE981*$L981*SUMIF(Lists!$E$2:$E$133,'Quarterly Information'!$K981,Exchange_Value)+AE981*$N981*SUMIF(Lists!$E$2:$E$133,'Quarterly Information'!$M981,Exchange_Value)+AE981*$P981*SUMIF(Lists!$E$2:$E$133,'Quarterly Information'!$O981,Exchange_Value)+AE981*$R981*SUMIF(Lists!$E$2:$E$133,'Quarterly Information'!$Q981,Exchange_Value)+AE981*$T981*SUMIF(Lists!$E$2:$E$133,'Quarterly Information'!$S981,Exchange_Value))/1000,AE981*SUMIF(Lists!$E$2:$E$133,$I981,Exchange_Value)/1000),1)</f>
        <v>0</v>
      </c>
      <c r="CC981" s="151">
        <f>ROUND(IF($I981="Other HFC Blend",(AF981*$L981*SUMIF(Lists!$E$2:$E$133,'Quarterly Information'!$K981,Exchange_Value)+AF981*$N981*SUMIF(Lists!$E$2:$E$133,'Quarterly Information'!$M981,Exchange_Value)+AF981*$P981*SUMIF(Lists!$E$2:$E$133,'Quarterly Information'!$O981,Exchange_Value)+AF981*$R981*SUMIF(Lists!$E$2:$E$133,'Quarterly Information'!$Q981,Exchange_Value)+AF981*$T981*SUMIF(Lists!$E$2:$E$133,'Quarterly Information'!$S981,Exchange_Value))/1000,AF981*SUMIF(Lists!$E$2:$E$133,$I981,Exchange_Value)/1000),1)</f>
        <v>0</v>
      </c>
    </row>
    <row r="982" spans="1:81" ht="14.1">
      <c r="A982" s="18">
        <v>940</v>
      </c>
      <c r="B982" s="46" t="str">
        <f t="shared" si="554"/>
        <v/>
      </c>
      <c r="C982" s="72"/>
      <c r="D982" s="47"/>
      <c r="E982" s="81"/>
      <c r="F982" s="48"/>
      <c r="G982" s="49"/>
      <c r="H982" s="50"/>
      <c r="I982" s="48"/>
      <c r="J982" s="104"/>
      <c r="K982" s="109"/>
      <c r="L982" s="51"/>
      <c r="M982" s="48"/>
      <c r="N982" s="51"/>
      <c r="O982" s="48"/>
      <c r="P982" s="51"/>
      <c r="Q982" s="69"/>
      <c r="R982" s="51"/>
      <c r="S982" s="69"/>
      <c r="T982" s="110"/>
      <c r="U982" s="107"/>
      <c r="V982" s="48"/>
      <c r="W982" s="52"/>
      <c r="X982" s="48"/>
      <c r="Y982" s="116"/>
      <c r="Z982" s="133"/>
      <c r="AA982" s="131"/>
      <c r="AB982" s="76"/>
      <c r="AC982" s="76"/>
      <c r="AD982" s="76"/>
      <c r="AE982" s="76"/>
      <c r="AF982" s="76"/>
      <c r="AG982" s="145"/>
      <c r="AH982"/>
      <c r="AI982" s="148">
        <f t="shared" si="518"/>
        <v>0</v>
      </c>
      <c r="AJ982" s="148">
        <f t="shared" si="519"/>
        <v>0</v>
      </c>
      <c r="AK982" s="148">
        <f t="shared" si="520"/>
        <v>0</v>
      </c>
      <c r="AL982" s="148">
        <f t="shared" si="521"/>
        <v>0</v>
      </c>
      <c r="AM982" s="148">
        <f t="shared" si="522"/>
        <v>0</v>
      </c>
      <c r="AN982" s="148">
        <f t="shared" si="523"/>
        <v>0</v>
      </c>
      <c r="AO982" s="150"/>
      <c r="AP982" s="149" t="e">
        <f t="shared" si="524"/>
        <v>#DIV/0!</v>
      </c>
      <c r="AQ982" s="149" t="e">
        <f t="shared" si="525"/>
        <v>#DIV/0!</v>
      </c>
      <c r="AR982" s="149" t="e">
        <f t="shared" si="526"/>
        <v>#DIV/0!</v>
      </c>
      <c r="AS982" s="149" t="e">
        <f t="shared" si="527"/>
        <v>#DIV/0!</v>
      </c>
      <c r="AT982" s="149" t="e">
        <f t="shared" si="528"/>
        <v>#DIV/0!</v>
      </c>
      <c r="AU982" s="148">
        <f t="shared" si="529"/>
        <v>0</v>
      </c>
      <c r="AV982" s="149" t="e">
        <f t="shared" si="530"/>
        <v>#DIV/0!</v>
      </c>
      <c r="AW982" s="149" t="e">
        <f t="shared" si="531"/>
        <v>#DIV/0!</v>
      </c>
      <c r="AX982" s="149" t="e">
        <f t="shared" si="532"/>
        <v>#DIV/0!</v>
      </c>
      <c r="AY982" s="149" t="e">
        <f t="shared" si="533"/>
        <v>#DIV/0!</v>
      </c>
      <c r="AZ982" s="149" t="e">
        <f t="shared" si="534"/>
        <v>#DIV/0!</v>
      </c>
      <c r="BA982" s="148">
        <f t="shared" si="535"/>
        <v>0</v>
      </c>
      <c r="BB982" s="149" t="e">
        <f t="shared" si="536"/>
        <v>#DIV/0!</v>
      </c>
      <c r="BC982" s="149" t="e">
        <f t="shared" si="537"/>
        <v>#DIV/0!</v>
      </c>
      <c r="BD982" s="149" t="e">
        <f t="shared" si="538"/>
        <v>#DIV/0!</v>
      </c>
      <c r="BE982" s="149" t="e">
        <f t="shared" si="539"/>
        <v>#DIV/0!</v>
      </c>
      <c r="BF982" s="149" t="e">
        <f t="shared" si="540"/>
        <v>#DIV/0!</v>
      </c>
      <c r="BG982" s="148">
        <f t="shared" si="541"/>
        <v>0</v>
      </c>
      <c r="BH982" s="149" t="e">
        <f t="shared" si="542"/>
        <v>#DIV/0!</v>
      </c>
      <c r="BI982" s="149" t="e">
        <f t="shared" si="543"/>
        <v>#DIV/0!</v>
      </c>
      <c r="BJ982" s="149" t="e">
        <f t="shared" si="544"/>
        <v>#DIV/0!</v>
      </c>
      <c r="BK982" s="149" t="e">
        <f t="shared" si="545"/>
        <v>#DIV/0!</v>
      </c>
      <c r="BL982" s="149" t="e">
        <f t="shared" si="546"/>
        <v>#DIV/0!</v>
      </c>
      <c r="BM982" s="148">
        <f t="shared" si="547"/>
        <v>0</v>
      </c>
      <c r="BN982" s="149" t="e">
        <f t="shared" si="548"/>
        <v>#DIV/0!</v>
      </c>
      <c r="BO982" s="149" t="e">
        <f t="shared" si="549"/>
        <v>#DIV/0!</v>
      </c>
      <c r="BP982" s="149" t="e">
        <f t="shared" si="550"/>
        <v>#DIV/0!</v>
      </c>
      <c r="BQ982" s="149" t="e">
        <f t="shared" si="551"/>
        <v>#DIV/0!</v>
      </c>
      <c r="BR982" s="149" t="e">
        <f t="shared" si="552"/>
        <v>#DIV/0!</v>
      </c>
      <c r="BS982" s="148">
        <f t="shared" si="553"/>
        <v>0</v>
      </c>
      <c r="BT982" s="150"/>
      <c r="BU982" s="150" t="e">
        <f>VLOOKUP(I982,Lists!$D$2:$D$19,1,FALSE)</f>
        <v>#N/A</v>
      </c>
      <c r="BV982" s="150" t="e">
        <f>VLOOKUP($I982,Blends!$B$2:$B$115,1,FALSE)</f>
        <v>#N/A</v>
      </c>
      <c r="BW982" s="150"/>
      <c r="BX982" s="151">
        <f>ROUND(IF($I982="Other HFC Blend",(AA982*$L982*SUMIF(Lists!$E$2:$E$133,'Quarterly Information'!$K982,Exchange_Value)+AA982*$N982*SUMIF(Lists!$E$2:$E$133,'Quarterly Information'!$M982,Exchange_Value)+AA982*$P982*SUMIF(Lists!$E$2:$E$133,'Quarterly Information'!$O982,Exchange_Value)+AA982*$R982*SUMIF(Lists!$E$2:$E$133,'Quarterly Information'!$Q982,Exchange_Value)+AA982*$T982*SUMIF(Lists!$E$2:$E$133,'Quarterly Information'!$S982,Exchange_Value))/1000,AA982*SUMIF(Lists!$E$2:$E$133,$I982,Exchange_Value)/1000),1)</f>
        <v>0</v>
      </c>
      <c r="BY982" s="151">
        <f>ROUND(IF($I982="Other HFC Blend",(AB982*$L982*SUMIF(Lists!$E$2:$E$133,'Quarterly Information'!$K982,Exchange_Value)+AB982*$N982*SUMIF(Lists!$E$2:$E$133,'Quarterly Information'!$M982,Exchange_Value)+AB982*$P982*SUMIF(Lists!$E$2:$E$133,'Quarterly Information'!$O982,Exchange_Value)+AB982*$R982*SUMIF(Lists!$E$2:$E$133,'Quarterly Information'!$Q982,Exchange_Value)+AB982*$T982*SUMIF(Lists!$E$2:$E$133,'Quarterly Information'!$S982,Exchange_Value))/1000,AB982*SUMIF(Lists!$E$2:$E$133,$I982,Exchange_Value)/1000),1)</f>
        <v>0</v>
      </c>
      <c r="BZ982" s="151">
        <f>ROUND(IF($I982="Other HFC Blend",(AC982*$L982*SUMIF(Lists!$E$2:$E$133,'Quarterly Information'!$K982,Exchange_Value)+AC982*$N982*SUMIF(Lists!$E$2:$E$133,'Quarterly Information'!$M982,Exchange_Value)+AC982*$P982*SUMIF(Lists!$E$2:$E$133,'Quarterly Information'!$O982,Exchange_Value)+AC982*$R982*SUMIF(Lists!$E$2:$E$133,'Quarterly Information'!$Q982,Exchange_Value)+AC982*$T982*SUMIF(Lists!$E$2:$E$133,'Quarterly Information'!$S982,Exchange_Value))/1000,AC982*SUMIF(Lists!$E$2:$E$133,$I982,Exchange_Value)/1000),1)</f>
        <v>0</v>
      </c>
      <c r="CA982" s="151">
        <f>ROUND(IF($I982="Other HFC Blend",(AD982*$L982*SUMIF(Lists!$E$2:$E$133,'Quarterly Information'!$K982,Exchange_Value)+AD982*$N982*SUMIF(Lists!$E$2:$E$133,'Quarterly Information'!$M982,Exchange_Value)+AD982*$P982*SUMIF(Lists!$E$2:$E$133,'Quarterly Information'!$O982,Exchange_Value)+AD982*$R982*SUMIF(Lists!$E$2:$E$133,'Quarterly Information'!$Q982,Exchange_Value)+AD982*$T982*SUMIF(Lists!$E$2:$E$133,'Quarterly Information'!$S982,Exchange_Value))/1000,AD982*SUMIF(Lists!$E$2:$E$133,$I982,Exchange_Value)/1000),1)</f>
        <v>0</v>
      </c>
      <c r="CB982" s="151">
        <f>ROUND(IF($I982="Other HFC Blend",(AE982*$L982*SUMIF(Lists!$E$2:$E$133,'Quarterly Information'!$K982,Exchange_Value)+AE982*$N982*SUMIF(Lists!$E$2:$E$133,'Quarterly Information'!$M982,Exchange_Value)+AE982*$P982*SUMIF(Lists!$E$2:$E$133,'Quarterly Information'!$O982,Exchange_Value)+AE982*$R982*SUMIF(Lists!$E$2:$E$133,'Quarterly Information'!$Q982,Exchange_Value)+AE982*$T982*SUMIF(Lists!$E$2:$E$133,'Quarterly Information'!$S982,Exchange_Value))/1000,AE982*SUMIF(Lists!$E$2:$E$133,$I982,Exchange_Value)/1000),1)</f>
        <v>0</v>
      </c>
      <c r="CC982" s="151">
        <f>ROUND(IF($I982="Other HFC Blend",(AF982*$L982*SUMIF(Lists!$E$2:$E$133,'Quarterly Information'!$K982,Exchange_Value)+AF982*$N982*SUMIF(Lists!$E$2:$E$133,'Quarterly Information'!$M982,Exchange_Value)+AF982*$P982*SUMIF(Lists!$E$2:$E$133,'Quarterly Information'!$O982,Exchange_Value)+AF982*$R982*SUMIF(Lists!$E$2:$E$133,'Quarterly Information'!$Q982,Exchange_Value)+AF982*$T982*SUMIF(Lists!$E$2:$E$133,'Quarterly Information'!$S982,Exchange_Value))/1000,AF982*SUMIF(Lists!$E$2:$E$133,$I982,Exchange_Value)/1000),1)</f>
        <v>0</v>
      </c>
    </row>
    <row r="983" spans="1:81" ht="14.1">
      <c r="A983" s="18">
        <v>941</v>
      </c>
      <c r="B983" s="46" t="str">
        <f t="shared" si="554"/>
        <v/>
      </c>
      <c r="C983" s="72"/>
      <c r="D983" s="47"/>
      <c r="E983" s="81"/>
      <c r="F983" s="48"/>
      <c r="G983" s="49"/>
      <c r="H983" s="50"/>
      <c r="I983" s="48"/>
      <c r="J983" s="104"/>
      <c r="K983" s="109"/>
      <c r="L983" s="51"/>
      <c r="M983" s="48"/>
      <c r="N983" s="51"/>
      <c r="O983" s="48"/>
      <c r="P983" s="51"/>
      <c r="Q983" s="69"/>
      <c r="R983" s="51"/>
      <c r="S983" s="69"/>
      <c r="T983" s="110"/>
      <c r="U983" s="107"/>
      <c r="V983" s="48"/>
      <c r="W983" s="52"/>
      <c r="X983" s="48"/>
      <c r="Y983" s="116"/>
      <c r="Z983" s="133"/>
      <c r="AA983" s="131"/>
      <c r="AB983" s="76"/>
      <c r="AC983" s="76"/>
      <c r="AD983" s="76"/>
      <c r="AE983" s="76"/>
      <c r="AF983" s="76"/>
      <c r="AG983" s="145"/>
      <c r="AH983"/>
      <c r="AI983" s="148">
        <f t="shared" si="518"/>
        <v>0</v>
      </c>
      <c r="AJ983" s="148">
        <f t="shared" si="519"/>
        <v>0</v>
      </c>
      <c r="AK983" s="148">
        <f t="shared" si="520"/>
        <v>0</v>
      </c>
      <c r="AL983" s="148">
        <f t="shared" si="521"/>
        <v>0</v>
      </c>
      <c r="AM983" s="148">
        <f t="shared" si="522"/>
        <v>0</v>
      </c>
      <c r="AN983" s="148">
        <f t="shared" si="523"/>
        <v>0</v>
      </c>
      <c r="AO983" s="150"/>
      <c r="AP983" s="149" t="e">
        <f t="shared" si="524"/>
        <v>#DIV/0!</v>
      </c>
      <c r="AQ983" s="149" t="e">
        <f t="shared" si="525"/>
        <v>#DIV/0!</v>
      </c>
      <c r="AR983" s="149" t="e">
        <f t="shared" si="526"/>
        <v>#DIV/0!</v>
      </c>
      <c r="AS983" s="149" t="e">
        <f t="shared" si="527"/>
        <v>#DIV/0!</v>
      </c>
      <c r="AT983" s="149" t="e">
        <f t="shared" si="528"/>
        <v>#DIV/0!</v>
      </c>
      <c r="AU983" s="148">
        <f t="shared" si="529"/>
        <v>0</v>
      </c>
      <c r="AV983" s="149" t="e">
        <f t="shared" si="530"/>
        <v>#DIV/0!</v>
      </c>
      <c r="AW983" s="149" t="e">
        <f t="shared" si="531"/>
        <v>#DIV/0!</v>
      </c>
      <c r="AX983" s="149" t="e">
        <f t="shared" si="532"/>
        <v>#DIV/0!</v>
      </c>
      <c r="AY983" s="149" t="e">
        <f t="shared" si="533"/>
        <v>#DIV/0!</v>
      </c>
      <c r="AZ983" s="149" t="e">
        <f t="shared" si="534"/>
        <v>#DIV/0!</v>
      </c>
      <c r="BA983" s="148">
        <f t="shared" si="535"/>
        <v>0</v>
      </c>
      <c r="BB983" s="149" t="e">
        <f t="shared" si="536"/>
        <v>#DIV/0!</v>
      </c>
      <c r="BC983" s="149" t="e">
        <f t="shared" si="537"/>
        <v>#DIV/0!</v>
      </c>
      <c r="BD983" s="149" t="e">
        <f t="shared" si="538"/>
        <v>#DIV/0!</v>
      </c>
      <c r="BE983" s="149" t="e">
        <f t="shared" si="539"/>
        <v>#DIV/0!</v>
      </c>
      <c r="BF983" s="149" t="e">
        <f t="shared" si="540"/>
        <v>#DIV/0!</v>
      </c>
      <c r="BG983" s="148">
        <f t="shared" si="541"/>
        <v>0</v>
      </c>
      <c r="BH983" s="149" t="e">
        <f t="shared" si="542"/>
        <v>#DIV/0!</v>
      </c>
      <c r="BI983" s="149" t="e">
        <f t="shared" si="543"/>
        <v>#DIV/0!</v>
      </c>
      <c r="BJ983" s="149" t="e">
        <f t="shared" si="544"/>
        <v>#DIV/0!</v>
      </c>
      <c r="BK983" s="149" t="e">
        <f t="shared" si="545"/>
        <v>#DIV/0!</v>
      </c>
      <c r="BL983" s="149" t="e">
        <f t="shared" si="546"/>
        <v>#DIV/0!</v>
      </c>
      <c r="BM983" s="148">
        <f t="shared" si="547"/>
        <v>0</v>
      </c>
      <c r="BN983" s="149" t="e">
        <f t="shared" si="548"/>
        <v>#DIV/0!</v>
      </c>
      <c r="BO983" s="149" t="e">
        <f t="shared" si="549"/>
        <v>#DIV/0!</v>
      </c>
      <c r="BP983" s="149" t="e">
        <f t="shared" si="550"/>
        <v>#DIV/0!</v>
      </c>
      <c r="BQ983" s="149" t="e">
        <f t="shared" si="551"/>
        <v>#DIV/0!</v>
      </c>
      <c r="BR983" s="149" t="e">
        <f t="shared" si="552"/>
        <v>#DIV/0!</v>
      </c>
      <c r="BS983" s="148">
        <f t="shared" si="553"/>
        <v>0</v>
      </c>
      <c r="BT983" s="150"/>
      <c r="BU983" s="150" t="e">
        <f>VLOOKUP(I983,Lists!$D$2:$D$19,1,FALSE)</f>
        <v>#N/A</v>
      </c>
      <c r="BV983" s="150" t="e">
        <f>VLOOKUP($I983,Blends!$B$2:$B$115,1,FALSE)</f>
        <v>#N/A</v>
      </c>
      <c r="BW983" s="150"/>
      <c r="BX983" s="151">
        <f>ROUND(IF($I983="Other HFC Blend",(AA983*$L983*SUMIF(Lists!$E$2:$E$133,'Quarterly Information'!$K983,Exchange_Value)+AA983*$N983*SUMIF(Lists!$E$2:$E$133,'Quarterly Information'!$M983,Exchange_Value)+AA983*$P983*SUMIF(Lists!$E$2:$E$133,'Quarterly Information'!$O983,Exchange_Value)+AA983*$R983*SUMIF(Lists!$E$2:$E$133,'Quarterly Information'!$Q983,Exchange_Value)+AA983*$T983*SUMIF(Lists!$E$2:$E$133,'Quarterly Information'!$S983,Exchange_Value))/1000,AA983*SUMIF(Lists!$E$2:$E$133,$I983,Exchange_Value)/1000),1)</f>
        <v>0</v>
      </c>
      <c r="BY983" s="151">
        <f>ROUND(IF($I983="Other HFC Blend",(AB983*$L983*SUMIF(Lists!$E$2:$E$133,'Quarterly Information'!$K983,Exchange_Value)+AB983*$N983*SUMIF(Lists!$E$2:$E$133,'Quarterly Information'!$M983,Exchange_Value)+AB983*$P983*SUMIF(Lists!$E$2:$E$133,'Quarterly Information'!$O983,Exchange_Value)+AB983*$R983*SUMIF(Lists!$E$2:$E$133,'Quarterly Information'!$Q983,Exchange_Value)+AB983*$T983*SUMIF(Lists!$E$2:$E$133,'Quarterly Information'!$S983,Exchange_Value))/1000,AB983*SUMIF(Lists!$E$2:$E$133,$I983,Exchange_Value)/1000),1)</f>
        <v>0</v>
      </c>
      <c r="BZ983" s="151">
        <f>ROUND(IF($I983="Other HFC Blend",(AC983*$L983*SUMIF(Lists!$E$2:$E$133,'Quarterly Information'!$K983,Exchange_Value)+AC983*$N983*SUMIF(Lists!$E$2:$E$133,'Quarterly Information'!$M983,Exchange_Value)+AC983*$P983*SUMIF(Lists!$E$2:$E$133,'Quarterly Information'!$O983,Exchange_Value)+AC983*$R983*SUMIF(Lists!$E$2:$E$133,'Quarterly Information'!$Q983,Exchange_Value)+AC983*$T983*SUMIF(Lists!$E$2:$E$133,'Quarterly Information'!$S983,Exchange_Value))/1000,AC983*SUMIF(Lists!$E$2:$E$133,$I983,Exchange_Value)/1000),1)</f>
        <v>0</v>
      </c>
      <c r="CA983" s="151">
        <f>ROUND(IF($I983="Other HFC Blend",(AD983*$L983*SUMIF(Lists!$E$2:$E$133,'Quarterly Information'!$K983,Exchange_Value)+AD983*$N983*SUMIF(Lists!$E$2:$E$133,'Quarterly Information'!$M983,Exchange_Value)+AD983*$P983*SUMIF(Lists!$E$2:$E$133,'Quarterly Information'!$O983,Exchange_Value)+AD983*$R983*SUMIF(Lists!$E$2:$E$133,'Quarterly Information'!$Q983,Exchange_Value)+AD983*$T983*SUMIF(Lists!$E$2:$E$133,'Quarterly Information'!$S983,Exchange_Value))/1000,AD983*SUMIF(Lists!$E$2:$E$133,$I983,Exchange_Value)/1000),1)</f>
        <v>0</v>
      </c>
      <c r="CB983" s="151">
        <f>ROUND(IF($I983="Other HFC Blend",(AE983*$L983*SUMIF(Lists!$E$2:$E$133,'Quarterly Information'!$K983,Exchange_Value)+AE983*$N983*SUMIF(Lists!$E$2:$E$133,'Quarterly Information'!$M983,Exchange_Value)+AE983*$P983*SUMIF(Lists!$E$2:$E$133,'Quarterly Information'!$O983,Exchange_Value)+AE983*$R983*SUMIF(Lists!$E$2:$E$133,'Quarterly Information'!$Q983,Exchange_Value)+AE983*$T983*SUMIF(Lists!$E$2:$E$133,'Quarterly Information'!$S983,Exchange_Value))/1000,AE983*SUMIF(Lists!$E$2:$E$133,$I983,Exchange_Value)/1000),1)</f>
        <v>0</v>
      </c>
      <c r="CC983" s="151">
        <f>ROUND(IF($I983="Other HFC Blend",(AF983*$L983*SUMIF(Lists!$E$2:$E$133,'Quarterly Information'!$K983,Exchange_Value)+AF983*$N983*SUMIF(Lists!$E$2:$E$133,'Quarterly Information'!$M983,Exchange_Value)+AF983*$P983*SUMIF(Lists!$E$2:$E$133,'Quarterly Information'!$O983,Exchange_Value)+AF983*$R983*SUMIF(Lists!$E$2:$E$133,'Quarterly Information'!$Q983,Exchange_Value)+AF983*$T983*SUMIF(Lists!$E$2:$E$133,'Quarterly Information'!$S983,Exchange_Value))/1000,AF983*SUMIF(Lists!$E$2:$E$133,$I983,Exchange_Value)/1000),1)</f>
        <v>0</v>
      </c>
    </row>
    <row r="984" spans="1:81" ht="14.1">
      <c r="A984" s="18">
        <v>942</v>
      </c>
      <c r="B984" s="46" t="str">
        <f t="shared" si="554"/>
        <v/>
      </c>
      <c r="C984" s="72"/>
      <c r="D984" s="47"/>
      <c r="E984" s="81"/>
      <c r="F984" s="48"/>
      <c r="G984" s="49"/>
      <c r="H984" s="50"/>
      <c r="I984" s="48"/>
      <c r="J984" s="104"/>
      <c r="K984" s="109"/>
      <c r="L984" s="51"/>
      <c r="M984" s="48"/>
      <c r="N984" s="51"/>
      <c r="O984" s="48"/>
      <c r="P984" s="51"/>
      <c r="Q984" s="69"/>
      <c r="R984" s="51"/>
      <c r="S984" s="69"/>
      <c r="T984" s="110"/>
      <c r="U984" s="107"/>
      <c r="V984" s="48"/>
      <c r="W984" s="52"/>
      <c r="X984" s="48"/>
      <c r="Y984" s="116"/>
      <c r="Z984" s="133"/>
      <c r="AA984" s="131"/>
      <c r="AB984" s="76"/>
      <c r="AC984" s="76"/>
      <c r="AD984" s="76"/>
      <c r="AE984" s="76"/>
      <c r="AF984" s="76"/>
      <c r="AG984" s="145"/>
      <c r="AH984"/>
      <c r="AI984" s="148">
        <f t="shared" si="518"/>
        <v>0</v>
      </c>
      <c r="AJ984" s="148">
        <f t="shared" si="519"/>
        <v>0</v>
      </c>
      <c r="AK984" s="148">
        <f t="shared" si="520"/>
        <v>0</v>
      </c>
      <c r="AL984" s="148">
        <f t="shared" si="521"/>
        <v>0</v>
      </c>
      <c r="AM984" s="148">
        <f t="shared" si="522"/>
        <v>0</v>
      </c>
      <c r="AN984" s="148">
        <f t="shared" si="523"/>
        <v>0</v>
      </c>
      <c r="AO984" s="150"/>
      <c r="AP984" s="149" t="e">
        <f t="shared" si="524"/>
        <v>#DIV/0!</v>
      </c>
      <c r="AQ984" s="149" t="e">
        <f t="shared" si="525"/>
        <v>#DIV/0!</v>
      </c>
      <c r="AR984" s="149" t="e">
        <f t="shared" si="526"/>
        <v>#DIV/0!</v>
      </c>
      <c r="AS984" s="149" t="e">
        <f t="shared" si="527"/>
        <v>#DIV/0!</v>
      </c>
      <c r="AT984" s="149" t="e">
        <f t="shared" si="528"/>
        <v>#DIV/0!</v>
      </c>
      <c r="AU984" s="148">
        <f t="shared" si="529"/>
        <v>0</v>
      </c>
      <c r="AV984" s="149" t="e">
        <f t="shared" si="530"/>
        <v>#DIV/0!</v>
      </c>
      <c r="AW984" s="149" t="e">
        <f t="shared" si="531"/>
        <v>#DIV/0!</v>
      </c>
      <c r="AX984" s="149" t="e">
        <f t="shared" si="532"/>
        <v>#DIV/0!</v>
      </c>
      <c r="AY984" s="149" t="e">
        <f t="shared" si="533"/>
        <v>#DIV/0!</v>
      </c>
      <c r="AZ984" s="149" t="e">
        <f t="shared" si="534"/>
        <v>#DIV/0!</v>
      </c>
      <c r="BA984" s="148">
        <f t="shared" si="535"/>
        <v>0</v>
      </c>
      <c r="BB984" s="149" t="e">
        <f t="shared" si="536"/>
        <v>#DIV/0!</v>
      </c>
      <c r="BC984" s="149" t="e">
        <f t="shared" si="537"/>
        <v>#DIV/0!</v>
      </c>
      <c r="BD984" s="149" t="e">
        <f t="shared" si="538"/>
        <v>#DIV/0!</v>
      </c>
      <c r="BE984" s="149" t="e">
        <f t="shared" si="539"/>
        <v>#DIV/0!</v>
      </c>
      <c r="BF984" s="149" t="e">
        <f t="shared" si="540"/>
        <v>#DIV/0!</v>
      </c>
      <c r="BG984" s="148">
        <f t="shared" si="541"/>
        <v>0</v>
      </c>
      <c r="BH984" s="149" t="e">
        <f t="shared" si="542"/>
        <v>#DIV/0!</v>
      </c>
      <c r="BI984" s="149" t="e">
        <f t="shared" si="543"/>
        <v>#DIV/0!</v>
      </c>
      <c r="BJ984" s="149" t="e">
        <f t="shared" si="544"/>
        <v>#DIV/0!</v>
      </c>
      <c r="BK984" s="149" t="e">
        <f t="shared" si="545"/>
        <v>#DIV/0!</v>
      </c>
      <c r="BL984" s="149" t="e">
        <f t="shared" si="546"/>
        <v>#DIV/0!</v>
      </c>
      <c r="BM984" s="148">
        <f t="shared" si="547"/>
        <v>0</v>
      </c>
      <c r="BN984" s="149" t="e">
        <f t="shared" si="548"/>
        <v>#DIV/0!</v>
      </c>
      <c r="BO984" s="149" t="e">
        <f t="shared" si="549"/>
        <v>#DIV/0!</v>
      </c>
      <c r="BP984" s="149" t="e">
        <f t="shared" si="550"/>
        <v>#DIV/0!</v>
      </c>
      <c r="BQ984" s="149" t="e">
        <f t="shared" si="551"/>
        <v>#DIV/0!</v>
      </c>
      <c r="BR984" s="149" t="e">
        <f t="shared" si="552"/>
        <v>#DIV/0!</v>
      </c>
      <c r="BS984" s="148">
        <f t="shared" si="553"/>
        <v>0</v>
      </c>
      <c r="BT984" s="150"/>
      <c r="BU984" s="150" t="e">
        <f>VLOOKUP(I984,Lists!$D$2:$D$19,1,FALSE)</f>
        <v>#N/A</v>
      </c>
      <c r="BV984" s="150" t="e">
        <f>VLOOKUP($I984,Blends!$B$2:$B$115,1,FALSE)</f>
        <v>#N/A</v>
      </c>
      <c r="BW984" s="150"/>
      <c r="BX984" s="151">
        <f>ROUND(IF($I984="Other HFC Blend",(AA984*$L984*SUMIF(Lists!$E$2:$E$133,'Quarterly Information'!$K984,Exchange_Value)+AA984*$N984*SUMIF(Lists!$E$2:$E$133,'Quarterly Information'!$M984,Exchange_Value)+AA984*$P984*SUMIF(Lists!$E$2:$E$133,'Quarterly Information'!$O984,Exchange_Value)+AA984*$R984*SUMIF(Lists!$E$2:$E$133,'Quarterly Information'!$Q984,Exchange_Value)+AA984*$T984*SUMIF(Lists!$E$2:$E$133,'Quarterly Information'!$S984,Exchange_Value))/1000,AA984*SUMIF(Lists!$E$2:$E$133,$I984,Exchange_Value)/1000),1)</f>
        <v>0</v>
      </c>
      <c r="BY984" s="151">
        <f>ROUND(IF($I984="Other HFC Blend",(AB984*$L984*SUMIF(Lists!$E$2:$E$133,'Quarterly Information'!$K984,Exchange_Value)+AB984*$N984*SUMIF(Lists!$E$2:$E$133,'Quarterly Information'!$M984,Exchange_Value)+AB984*$P984*SUMIF(Lists!$E$2:$E$133,'Quarterly Information'!$O984,Exchange_Value)+AB984*$R984*SUMIF(Lists!$E$2:$E$133,'Quarterly Information'!$Q984,Exchange_Value)+AB984*$T984*SUMIF(Lists!$E$2:$E$133,'Quarterly Information'!$S984,Exchange_Value))/1000,AB984*SUMIF(Lists!$E$2:$E$133,$I984,Exchange_Value)/1000),1)</f>
        <v>0</v>
      </c>
      <c r="BZ984" s="151">
        <f>ROUND(IF($I984="Other HFC Blend",(AC984*$L984*SUMIF(Lists!$E$2:$E$133,'Quarterly Information'!$K984,Exchange_Value)+AC984*$N984*SUMIF(Lists!$E$2:$E$133,'Quarterly Information'!$M984,Exchange_Value)+AC984*$P984*SUMIF(Lists!$E$2:$E$133,'Quarterly Information'!$O984,Exchange_Value)+AC984*$R984*SUMIF(Lists!$E$2:$E$133,'Quarterly Information'!$Q984,Exchange_Value)+AC984*$T984*SUMIF(Lists!$E$2:$E$133,'Quarterly Information'!$S984,Exchange_Value))/1000,AC984*SUMIF(Lists!$E$2:$E$133,$I984,Exchange_Value)/1000),1)</f>
        <v>0</v>
      </c>
      <c r="CA984" s="151">
        <f>ROUND(IF($I984="Other HFC Blend",(AD984*$L984*SUMIF(Lists!$E$2:$E$133,'Quarterly Information'!$K984,Exchange_Value)+AD984*$N984*SUMIF(Lists!$E$2:$E$133,'Quarterly Information'!$M984,Exchange_Value)+AD984*$P984*SUMIF(Lists!$E$2:$E$133,'Quarterly Information'!$O984,Exchange_Value)+AD984*$R984*SUMIF(Lists!$E$2:$E$133,'Quarterly Information'!$Q984,Exchange_Value)+AD984*$T984*SUMIF(Lists!$E$2:$E$133,'Quarterly Information'!$S984,Exchange_Value))/1000,AD984*SUMIF(Lists!$E$2:$E$133,$I984,Exchange_Value)/1000),1)</f>
        <v>0</v>
      </c>
      <c r="CB984" s="151">
        <f>ROUND(IF($I984="Other HFC Blend",(AE984*$L984*SUMIF(Lists!$E$2:$E$133,'Quarterly Information'!$K984,Exchange_Value)+AE984*$N984*SUMIF(Lists!$E$2:$E$133,'Quarterly Information'!$M984,Exchange_Value)+AE984*$P984*SUMIF(Lists!$E$2:$E$133,'Quarterly Information'!$O984,Exchange_Value)+AE984*$R984*SUMIF(Lists!$E$2:$E$133,'Quarterly Information'!$Q984,Exchange_Value)+AE984*$T984*SUMIF(Lists!$E$2:$E$133,'Quarterly Information'!$S984,Exchange_Value))/1000,AE984*SUMIF(Lists!$E$2:$E$133,$I984,Exchange_Value)/1000),1)</f>
        <v>0</v>
      </c>
      <c r="CC984" s="151">
        <f>ROUND(IF($I984="Other HFC Blend",(AF984*$L984*SUMIF(Lists!$E$2:$E$133,'Quarterly Information'!$K984,Exchange_Value)+AF984*$N984*SUMIF(Lists!$E$2:$E$133,'Quarterly Information'!$M984,Exchange_Value)+AF984*$P984*SUMIF(Lists!$E$2:$E$133,'Quarterly Information'!$O984,Exchange_Value)+AF984*$R984*SUMIF(Lists!$E$2:$E$133,'Quarterly Information'!$Q984,Exchange_Value)+AF984*$T984*SUMIF(Lists!$E$2:$E$133,'Quarterly Information'!$S984,Exchange_Value))/1000,AF984*SUMIF(Lists!$E$2:$E$133,$I984,Exchange_Value)/1000),1)</f>
        <v>0</v>
      </c>
    </row>
    <row r="985" spans="1:81" ht="14.1">
      <c r="A985" s="18">
        <v>943</v>
      </c>
      <c r="B985" s="46" t="str">
        <f t="shared" si="554"/>
        <v/>
      </c>
      <c r="C985" s="72"/>
      <c r="D985" s="47"/>
      <c r="E985" s="81"/>
      <c r="F985" s="48"/>
      <c r="G985" s="49"/>
      <c r="H985" s="50"/>
      <c r="I985" s="48"/>
      <c r="J985" s="104"/>
      <c r="K985" s="109"/>
      <c r="L985" s="51"/>
      <c r="M985" s="48"/>
      <c r="N985" s="51"/>
      <c r="O985" s="48"/>
      <c r="P985" s="51"/>
      <c r="Q985" s="69"/>
      <c r="R985" s="51"/>
      <c r="S985" s="69"/>
      <c r="T985" s="110"/>
      <c r="U985" s="107"/>
      <c r="V985" s="48"/>
      <c r="W985" s="52"/>
      <c r="X985" s="48"/>
      <c r="Y985" s="116"/>
      <c r="Z985" s="133"/>
      <c r="AA985" s="131"/>
      <c r="AB985" s="76"/>
      <c r="AC985" s="76"/>
      <c r="AD985" s="76"/>
      <c r="AE985" s="76"/>
      <c r="AF985" s="76"/>
      <c r="AG985" s="145"/>
      <c r="AH985"/>
      <c r="AI985" s="148">
        <f t="shared" si="518"/>
        <v>0</v>
      </c>
      <c r="AJ985" s="148">
        <f t="shared" si="519"/>
        <v>0</v>
      </c>
      <c r="AK985" s="148">
        <f t="shared" si="520"/>
        <v>0</v>
      </c>
      <c r="AL985" s="148">
        <f t="shared" si="521"/>
        <v>0</v>
      </c>
      <c r="AM985" s="148">
        <f t="shared" si="522"/>
        <v>0</v>
      </c>
      <c r="AN985" s="148">
        <f t="shared" si="523"/>
        <v>0</v>
      </c>
      <c r="AO985" s="150"/>
      <c r="AP985" s="149" t="e">
        <f t="shared" si="524"/>
        <v>#DIV/0!</v>
      </c>
      <c r="AQ985" s="149" t="e">
        <f t="shared" si="525"/>
        <v>#DIV/0!</v>
      </c>
      <c r="AR985" s="149" t="e">
        <f t="shared" si="526"/>
        <v>#DIV/0!</v>
      </c>
      <c r="AS985" s="149" t="e">
        <f t="shared" si="527"/>
        <v>#DIV/0!</v>
      </c>
      <c r="AT985" s="149" t="e">
        <f t="shared" si="528"/>
        <v>#DIV/0!</v>
      </c>
      <c r="AU985" s="148">
        <f t="shared" si="529"/>
        <v>0</v>
      </c>
      <c r="AV985" s="149" t="e">
        <f t="shared" si="530"/>
        <v>#DIV/0!</v>
      </c>
      <c r="AW985" s="149" t="e">
        <f t="shared" si="531"/>
        <v>#DIV/0!</v>
      </c>
      <c r="AX985" s="149" t="e">
        <f t="shared" si="532"/>
        <v>#DIV/0!</v>
      </c>
      <c r="AY985" s="149" t="e">
        <f t="shared" si="533"/>
        <v>#DIV/0!</v>
      </c>
      <c r="AZ985" s="149" t="e">
        <f t="shared" si="534"/>
        <v>#DIV/0!</v>
      </c>
      <c r="BA985" s="148">
        <f t="shared" si="535"/>
        <v>0</v>
      </c>
      <c r="BB985" s="149" t="e">
        <f t="shared" si="536"/>
        <v>#DIV/0!</v>
      </c>
      <c r="BC985" s="149" t="e">
        <f t="shared" si="537"/>
        <v>#DIV/0!</v>
      </c>
      <c r="BD985" s="149" t="e">
        <f t="shared" si="538"/>
        <v>#DIV/0!</v>
      </c>
      <c r="BE985" s="149" t="e">
        <f t="shared" si="539"/>
        <v>#DIV/0!</v>
      </c>
      <c r="BF985" s="149" t="e">
        <f t="shared" si="540"/>
        <v>#DIV/0!</v>
      </c>
      <c r="BG985" s="148">
        <f t="shared" si="541"/>
        <v>0</v>
      </c>
      <c r="BH985" s="149" t="e">
        <f t="shared" si="542"/>
        <v>#DIV/0!</v>
      </c>
      <c r="BI985" s="149" t="e">
        <f t="shared" si="543"/>
        <v>#DIV/0!</v>
      </c>
      <c r="BJ985" s="149" t="e">
        <f t="shared" si="544"/>
        <v>#DIV/0!</v>
      </c>
      <c r="BK985" s="149" t="e">
        <f t="shared" si="545"/>
        <v>#DIV/0!</v>
      </c>
      <c r="BL985" s="149" t="e">
        <f t="shared" si="546"/>
        <v>#DIV/0!</v>
      </c>
      <c r="BM985" s="148">
        <f t="shared" si="547"/>
        <v>0</v>
      </c>
      <c r="BN985" s="149" t="e">
        <f t="shared" si="548"/>
        <v>#DIV/0!</v>
      </c>
      <c r="BO985" s="149" t="e">
        <f t="shared" si="549"/>
        <v>#DIV/0!</v>
      </c>
      <c r="BP985" s="149" t="e">
        <f t="shared" si="550"/>
        <v>#DIV/0!</v>
      </c>
      <c r="BQ985" s="149" t="e">
        <f t="shared" si="551"/>
        <v>#DIV/0!</v>
      </c>
      <c r="BR985" s="149" t="e">
        <f t="shared" si="552"/>
        <v>#DIV/0!</v>
      </c>
      <c r="BS985" s="148">
        <f t="shared" si="553"/>
        <v>0</v>
      </c>
      <c r="BT985" s="150"/>
      <c r="BU985" s="150" t="e">
        <f>VLOOKUP(I985,Lists!$D$2:$D$19,1,FALSE)</f>
        <v>#N/A</v>
      </c>
      <c r="BV985" s="150" t="e">
        <f>VLOOKUP($I985,Blends!$B$2:$B$115,1,FALSE)</f>
        <v>#N/A</v>
      </c>
      <c r="BW985" s="150"/>
      <c r="BX985" s="151">
        <f>ROUND(IF($I985="Other HFC Blend",(AA985*$L985*SUMIF(Lists!$E$2:$E$133,'Quarterly Information'!$K985,Exchange_Value)+AA985*$N985*SUMIF(Lists!$E$2:$E$133,'Quarterly Information'!$M985,Exchange_Value)+AA985*$P985*SUMIF(Lists!$E$2:$E$133,'Quarterly Information'!$O985,Exchange_Value)+AA985*$R985*SUMIF(Lists!$E$2:$E$133,'Quarterly Information'!$Q985,Exchange_Value)+AA985*$T985*SUMIF(Lists!$E$2:$E$133,'Quarterly Information'!$S985,Exchange_Value))/1000,AA985*SUMIF(Lists!$E$2:$E$133,$I985,Exchange_Value)/1000),1)</f>
        <v>0</v>
      </c>
      <c r="BY985" s="151">
        <f>ROUND(IF($I985="Other HFC Blend",(AB985*$L985*SUMIF(Lists!$E$2:$E$133,'Quarterly Information'!$K985,Exchange_Value)+AB985*$N985*SUMIF(Lists!$E$2:$E$133,'Quarterly Information'!$M985,Exchange_Value)+AB985*$P985*SUMIF(Lists!$E$2:$E$133,'Quarterly Information'!$O985,Exchange_Value)+AB985*$R985*SUMIF(Lists!$E$2:$E$133,'Quarterly Information'!$Q985,Exchange_Value)+AB985*$T985*SUMIF(Lists!$E$2:$E$133,'Quarterly Information'!$S985,Exchange_Value))/1000,AB985*SUMIF(Lists!$E$2:$E$133,$I985,Exchange_Value)/1000),1)</f>
        <v>0</v>
      </c>
      <c r="BZ985" s="151">
        <f>ROUND(IF($I985="Other HFC Blend",(AC985*$L985*SUMIF(Lists!$E$2:$E$133,'Quarterly Information'!$K985,Exchange_Value)+AC985*$N985*SUMIF(Lists!$E$2:$E$133,'Quarterly Information'!$M985,Exchange_Value)+AC985*$P985*SUMIF(Lists!$E$2:$E$133,'Quarterly Information'!$O985,Exchange_Value)+AC985*$R985*SUMIF(Lists!$E$2:$E$133,'Quarterly Information'!$Q985,Exchange_Value)+AC985*$T985*SUMIF(Lists!$E$2:$E$133,'Quarterly Information'!$S985,Exchange_Value))/1000,AC985*SUMIF(Lists!$E$2:$E$133,$I985,Exchange_Value)/1000),1)</f>
        <v>0</v>
      </c>
      <c r="CA985" s="151">
        <f>ROUND(IF($I985="Other HFC Blend",(AD985*$L985*SUMIF(Lists!$E$2:$E$133,'Quarterly Information'!$K985,Exchange_Value)+AD985*$N985*SUMIF(Lists!$E$2:$E$133,'Quarterly Information'!$M985,Exchange_Value)+AD985*$P985*SUMIF(Lists!$E$2:$E$133,'Quarterly Information'!$O985,Exchange_Value)+AD985*$R985*SUMIF(Lists!$E$2:$E$133,'Quarterly Information'!$Q985,Exchange_Value)+AD985*$T985*SUMIF(Lists!$E$2:$E$133,'Quarterly Information'!$S985,Exchange_Value))/1000,AD985*SUMIF(Lists!$E$2:$E$133,$I985,Exchange_Value)/1000),1)</f>
        <v>0</v>
      </c>
      <c r="CB985" s="151">
        <f>ROUND(IF($I985="Other HFC Blend",(AE985*$L985*SUMIF(Lists!$E$2:$E$133,'Quarterly Information'!$K985,Exchange_Value)+AE985*$N985*SUMIF(Lists!$E$2:$E$133,'Quarterly Information'!$M985,Exchange_Value)+AE985*$P985*SUMIF(Lists!$E$2:$E$133,'Quarterly Information'!$O985,Exchange_Value)+AE985*$R985*SUMIF(Lists!$E$2:$E$133,'Quarterly Information'!$Q985,Exchange_Value)+AE985*$T985*SUMIF(Lists!$E$2:$E$133,'Quarterly Information'!$S985,Exchange_Value))/1000,AE985*SUMIF(Lists!$E$2:$E$133,$I985,Exchange_Value)/1000),1)</f>
        <v>0</v>
      </c>
      <c r="CC985" s="151">
        <f>ROUND(IF($I985="Other HFC Blend",(AF985*$L985*SUMIF(Lists!$E$2:$E$133,'Quarterly Information'!$K985,Exchange_Value)+AF985*$N985*SUMIF(Lists!$E$2:$E$133,'Quarterly Information'!$M985,Exchange_Value)+AF985*$P985*SUMIF(Lists!$E$2:$E$133,'Quarterly Information'!$O985,Exchange_Value)+AF985*$R985*SUMIF(Lists!$E$2:$E$133,'Quarterly Information'!$Q985,Exchange_Value)+AF985*$T985*SUMIF(Lists!$E$2:$E$133,'Quarterly Information'!$S985,Exchange_Value))/1000,AF985*SUMIF(Lists!$E$2:$E$133,$I985,Exchange_Value)/1000),1)</f>
        <v>0</v>
      </c>
    </row>
    <row r="986" spans="1:81" ht="14.1">
      <c r="A986" s="18">
        <v>944</v>
      </c>
      <c r="B986" s="46" t="str">
        <f t="shared" si="554"/>
        <v/>
      </c>
      <c r="C986" s="72"/>
      <c r="D986" s="47"/>
      <c r="E986" s="81"/>
      <c r="F986" s="48"/>
      <c r="G986" s="49"/>
      <c r="H986" s="50"/>
      <c r="I986" s="48"/>
      <c r="J986" s="104"/>
      <c r="K986" s="109"/>
      <c r="L986" s="51"/>
      <c r="M986" s="48"/>
      <c r="N986" s="51"/>
      <c r="O986" s="48"/>
      <c r="P986" s="51"/>
      <c r="Q986" s="69"/>
      <c r="R986" s="51"/>
      <c r="S986" s="69"/>
      <c r="T986" s="110"/>
      <c r="U986" s="107"/>
      <c r="V986" s="48"/>
      <c r="W986" s="52"/>
      <c r="X986" s="48"/>
      <c r="Y986" s="116"/>
      <c r="Z986" s="133"/>
      <c r="AA986" s="131"/>
      <c r="AB986" s="76"/>
      <c r="AC986" s="76"/>
      <c r="AD986" s="76"/>
      <c r="AE986" s="76"/>
      <c r="AF986" s="76"/>
      <c r="AG986" s="145"/>
      <c r="AH986"/>
      <c r="AI986" s="148">
        <f t="shared" si="518"/>
        <v>0</v>
      </c>
      <c r="AJ986" s="148">
        <f t="shared" si="519"/>
        <v>0</v>
      </c>
      <c r="AK986" s="148">
        <f t="shared" si="520"/>
        <v>0</v>
      </c>
      <c r="AL986" s="148">
        <f t="shared" si="521"/>
        <v>0</v>
      </c>
      <c r="AM986" s="148">
        <f t="shared" si="522"/>
        <v>0</v>
      </c>
      <c r="AN986" s="148">
        <f t="shared" si="523"/>
        <v>0</v>
      </c>
      <c r="AO986" s="150"/>
      <c r="AP986" s="149" t="e">
        <f t="shared" si="524"/>
        <v>#DIV/0!</v>
      </c>
      <c r="AQ986" s="149" t="e">
        <f t="shared" si="525"/>
        <v>#DIV/0!</v>
      </c>
      <c r="AR986" s="149" t="e">
        <f t="shared" si="526"/>
        <v>#DIV/0!</v>
      </c>
      <c r="AS986" s="149" t="e">
        <f t="shared" si="527"/>
        <v>#DIV/0!</v>
      </c>
      <c r="AT986" s="149" t="e">
        <f t="shared" si="528"/>
        <v>#DIV/0!</v>
      </c>
      <c r="AU986" s="148">
        <f t="shared" si="529"/>
        <v>0</v>
      </c>
      <c r="AV986" s="149" t="e">
        <f t="shared" si="530"/>
        <v>#DIV/0!</v>
      </c>
      <c r="AW986" s="149" t="e">
        <f t="shared" si="531"/>
        <v>#DIV/0!</v>
      </c>
      <c r="AX986" s="149" t="e">
        <f t="shared" si="532"/>
        <v>#DIV/0!</v>
      </c>
      <c r="AY986" s="149" t="e">
        <f t="shared" si="533"/>
        <v>#DIV/0!</v>
      </c>
      <c r="AZ986" s="149" t="e">
        <f t="shared" si="534"/>
        <v>#DIV/0!</v>
      </c>
      <c r="BA986" s="148">
        <f t="shared" si="535"/>
        <v>0</v>
      </c>
      <c r="BB986" s="149" t="e">
        <f t="shared" si="536"/>
        <v>#DIV/0!</v>
      </c>
      <c r="BC986" s="149" t="e">
        <f t="shared" si="537"/>
        <v>#DIV/0!</v>
      </c>
      <c r="BD986" s="149" t="e">
        <f t="shared" si="538"/>
        <v>#DIV/0!</v>
      </c>
      <c r="BE986" s="149" t="e">
        <f t="shared" si="539"/>
        <v>#DIV/0!</v>
      </c>
      <c r="BF986" s="149" t="e">
        <f t="shared" si="540"/>
        <v>#DIV/0!</v>
      </c>
      <c r="BG986" s="148">
        <f t="shared" si="541"/>
        <v>0</v>
      </c>
      <c r="BH986" s="149" t="e">
        <f t="shared" si="542"/>
        <v>#DIV/0!</v>
      </c>
      <c r="BI986" s="149" t="e">
        <f t="shared" si="543"/>
        <v>#DIV/0!</v>
      </c>
      <c r="BJ986" s="149" t="e">
        <f t="shared" si="544"/>
        <v>#DIV/0!</v>
      </c>
      <c r="BK986" s="149" t="e">
        <f t="shared" si="545"/>
        <v>#DIV/0!</v>
      </c>
      <c r="BL986" s="149" t="e">
        <f t="shared" si="546"/>
        <v>#DIV/0!</v>
      </c>
      <c r="BM986" s="148">
        <f t="shared" si="547"/>
        <v>0</v>
      </c>
      <c r="BN986" s="149" t="e">
        <f t="shared" si="548"/>
        <v>#DIV/0!</v>
      </c>
      <c r="BO986" s="149" t="e">
        <f t="shared" si="549"/>
        <v>#DIV/0!</v>
      </c>
      <c r="BP986" s="149" t="e">
        <f t="shared" si="550"/>
        <v>#DIV/0!</v>
      </c>
      <c r="BQ986" s="149" t="e">
        <f t="shared" si="551"/>
        <v>#DIV/0!</v>
      </c>
      <c r="BR986" s="149" t="e">
        <f t="shared" si="552"/>
        <v>#DIV/0!</v>
      </c>
      <c r="BS986" s="148">
        <f t="shared" si="553"/>
        <v>0</v>
      </c>
      <c r="BT986" s="150"/>
      <c r="BU986" s="150" t="e">
        <f>VLOOKUP(I986,Lists!$D$2:$D$19,1,FALSE)</f>
        <v>#N/A</v>
      </c>
      <c r="BV986" s="150" t="e">
        <f>VLOOKUP($I986,Blends!$B$2:$B$115,1,FALSE)</f>
        <v>#N/A</v>
      </c>
      <c r="BW986" s="150"/>
      <c r="BX986" s="151">
        <f>ROUND(IF($I986="Other HFC Blend",(AA986*$L986*SUMIF(Lists!$E$2:$E$133,'Quarterly Information'!$K986,Exchange_Value)+AA986*$N986*SUMIF(Lists!$E$2:$E$133,'Quarterly Information'!$M986,Exchange_Value)+AA986*$P986*SUMIF(Lists!$E$2:$E$133,'Quarterly Information'!$O986,Exchange_Value)+AA986*$R986*SUMIF(Lists!$E$2:$E$133,'Quarterly Information'!$Q986,Exchange_Value)+AA986*$T986*SUMIF(Lists!$E$2:$E$133,'Quarterly Information'!$S986,Exchange_Value))/1000,AA986*SUMIF(Lists!$E$2:$E$133,$I986,Exchange_Value)/1000),1)</f>
        <v>0</v>
      </c>
      <c r="BY986" s="151">
        <f>ROUND(IF($I986="Other HFC Blend",(AB986*$L986*SUMIF(Lists!$E$2:$E$133,'Quarterly Information'!$K986,Exchange_Value)+AB986*$N986*SUMIF(Lists!$E$2:$E$133,'Quarterly Information'!$M986,Exchange_Value)+AB986*$P986*SUMIF(Lists!$E$2:$E$133,'Quarterly Information'!$O986,Exchange_Value)+AB986*$R986*SUMIF(Lists!$E$2:$E$133,'Quarterly Information'!$Q986,Exchange_Value)+AB986*$T986*SUMIF(Lists!$E$2:$E$133,'Quarterly Information'!$S986,Exchange_Value))/1000,AB986*SUMIF(Lists!$E$2:$E$133,$I986,Exchange_Value)/1000),1)</f>
        <v>0</v>
      </c>
      <c r="BZ986" s="151">
        <f>ROUND(IF($I986="Other HFC Blend",(AC986*$L986*SUMIF(Lists!$E$2:$E$133,'Quarterly Information'!$K986,Exchange_Value)+AC986*$N986*SUMIF(Lists!$E$2:$E$133,'Quarterly Information'!$M986,Exchange_Value)+AC986*$P986*SUMIF(Lists!$E$2:$E$133,'Quarterly Information'!$O986,Exchange_Value)+AC986*$R986*SUMIF(Lists!$E$2:$E$133,'Quarterly Information'!$Q986,Exchange_Value)+AC986*$T986*SUMIF(Lists!$E$2:$E$133,'Quarterly Information'!$S986,Exchange_Value))/1000,AC986*SUMIF(Lists!$E$2:$E$133,$I986,Exchange_Value)/1000),1)</f>
        <v>0</v>
      </c>
      <c r="CA986" s="151">
        <f>ROUND(IF($I986="Other HFC Blend",(AD986*$L986*SUMIF(Lists!$E$2:$E$133,'Quarterly Information'!$K986,Exchange_Value)+AD986*$N986*SUMIF(Lists!$E$2:$E$133,'Quarterly Information'!$M986,Exchange_Value)+AD986*$P986*SUMIF(Lists!$E$2:$E$133,'Quarterly Information'!$O986,Exchange_Value)+AD986*$R986*SUMIF(Lists!$E$2:$E$133,'Quarterly Information'!$Q986,Exchange_Value)+AD986*$T986*SUMIF(Lists!$E$2:$E$133,'Quarterly Information'!$S986,Exchange_Value))/1000,AD986*SUMIF(Lists!$E$2:$E$133,$I986,Exchange_Value)/1000),1)</f>
        <v>0</v>
      </c>
      <c r="CB986" s="151">
        <f>ROUND(IF($I986="Other HFC Blend",(AE986*$L986*SUMIF(Lists!$E$2:$E$133,'Quarterly Information'!$K986,Exchange_Value)+AE986*$N986*SUMIF(Lists!$E$2:$E$133,'Quarterly Information'!$M986,Exchange_Value)+AE986*$P986*SUMIF(Lists!$E$2:$E$133,'Quarterly Information'!$O986,Exchange_Value)+AE986*$R986*SUMIF(Lists!$E$2:$E$133,'Quarterly Information'!$Q986,Exchange_Value)+AE986*$T986*SUMIF(Lists!$E$2:$E$133,'Quarterly Information'!$S986,Exchange_Value))/1000,AE986*SUMIF(Lists!$E$2:$E$133,$I986,Exchange_Value)/1000),1)</f>
        <v>0</v>
      </c>
      <c r="CC986" s="151">
        <f>ROUND(IF($I986="Other HFC Blend",(AF986*$L986*SUMIF(Lists!$E$2:$E$133,'Quarterly Information'!$K986,Exchange_Value)+AF986*$N986*SUMIF(Lists!$E$2:$E$133,'Quarterly Information'!$M986,Exchange_Value)+AF986*$P986*SUMIF(Lists!$E$2:$E$133,'Quarterly Information'!$O986,Exchange_Value)+AF986*$R986*SUMIF(Lists!$E$2:$E$133,'Quarterly Information'!$Q986,Exchange_Value)+AF986*$T986*SUMIF(Lists!$E$2:$E$133,'Quarterly Information'!$S986,Exchange_Value))/1000,AF986*SUMIF(Lists!$E$2:$E$133,$I986,Exchange_Value)/1000),1)</f>
        <v>0</v>
      </c>
    </row>
    <row r="987" spans="1:81" ht="14.1">
      <c r="A987" s="18">
        <v>945</v>
      </c>
      <c r="B987" s="46" t="str">
        <f t="shared" si="554"/>
        <v/>
      </c>
      <c r="C987" s="72"/>
      <c r="D987" s="47"/>
      <c r="E987" s="81"/>
      <c r="F987" s="48"/>
      <c r="G987" s="49"/>
      <c r="H987" s="50"/>
      <c r="I987" s="48"/>
      <c r="J987" s="104"/>
      <c r="K987" s="109"/>
      <c r="L987" s="51"/>
      <c r="M987" s="48"/>
      <c r="N987" s="51"/>
      <c r="O987" s="48"/>
      <c r="P987" s="51"/>
      <c r="Q987" s="69"/>
      <c r="R987" s="51"/>
      <c r="S987" s="69"/>
      <c r="T987" s="110"/>
      <c r="U987" s="107"/>
      <c r="V987" s="48"/>
      <c r="W987" s="52"/>
      <c r="X987" s="48"/>
      <c r="Y987" s="116"/>
      <c r="Z987" s="133"/>
      <c r="AA987" s="131"/>
      <c r="AB987" s="76"/>
      <c r="AC987" s="76"/>
      <c r="AD987" s="76"/>
      <c r="AE987" s="76"/>
      <c r="AF987" s="76"/>
      <c r="AG987" s="145"/>
      <c r="AH987"/>
      <c r="AI987" s="148">
        <f t="shared" si="518"/>
        <v>0</v>
      </c>
      <c r="AJ987" s="148">
        <f t="shared" si="519"/>
        <v>0</v>
      </c>
      <c r="AK987" s="148">
        <f t="shared" si="520"/>
        <v>0</v>
      </c>
      <c r="AL987" s="148">
        <f t="shared" si="521"/>
        <v>0</v>
      </c>
      <c r="AM987" s="148">
        <f t="shared" si="522"/>
        <v>0</v>
      </c>
      <c r="AN987" s="148">
        <f t="shared" si="523"/>
        <v>0</v>
      </c>
      <c r="AO987" s="150"/>
      <c r="AP987" s="149" t="e">
        <f t="shared" si="524"/>
        <v>#DIV/0!</v>
      </c>
      <c r="AQ987" s="149" t="e">
        <f t="shared" si="525"/>
        <v>#DIV/0!</v>
      </c>
      <c r="AR987" s="149" t="e">
        <f t="shared" si="526"/>
        <v>#DIV/0!</v>
      </c>
      <c r="AS987" s="149" t="e">
        <f t="shared" si="527"/>
        <v>#DIV/0!</v>
      </c>
      <c r="AT987" s="149" t="e">
        <f t="shared" si="528"/>
        <v>#DIV/0!</v>
      </c>
      <c r="AU987" s="148">
        <f t="shared" si="529"/>
        <v>0</v>
      </c>
      <c r="AV987" s="149" t="e">
        <f t="shared" si="530"/>
        <v>#DIV/0!</v>
      </c>
      <c r="AW987" s="149" t="e">
        <f t="shared" si="531"/>
        <v>#DIV/0!</v>
      </c>
      <c r="AX987" s="149" t="e">
        <f t="shared" si="532"/>
        <v>#DIV/0!</v>
      </c>
      <c r="AY987" s="149" t="e">
        <f t="shared" si="533"/>
        <v>#DIV/0!</v>
      </c>
      <c r="AZ987" s="149" t="e">
        <f t="shared" si="534"/>
        <v>#DIV/0!</v>
      </c>
      <c r="BA987" s="148">
        <f t="shared" si="535"/>
        <v>0</v>
      </c>
      <c r="BB987" s="149" t="e">
        <f t="shared" si="536"/>
        <v>#DIV/0!</v>
      </c>
      <c r="BC987" s="149" t="e">
        <f t="shared" si="537"/>
        <v>#DIV/0!</v>
      </c>
      <c r="BD987" s="149" t="e">
        <f t="shared" si="538"/>
        <v>#DIV/0!</v>
      </c>
      <c r="BE987" s="149" t="e">
        <f t="shared" si="539"/>
        <v>#DIV/0!</v>
      </c>
      <c r="BF987" s="149" t="e">
        <f t="shared" si="540"/>
        <v>#DIV/0!</v>
      </c>
      <c r="BG987" s="148">
        <f t="shared" si="541"/>
        <v>0</v>
      </c>
      <c r="BH987" s="149" t="e">
        <f t="shared" si="542"/>
        <v>#DIV/0!</v>
      </c>
      <c r="BI987" s="149" t="e">
        <f t="shared" si="543"/>
        <v>#DIV/0!</v>
      </c>
      <c r="BJ987" s="149" t="e">
        <f t="shared" si="544"/>
        <v>#DIV/0!</v>
      </c>
      <c r="BK987" s="149" t="e">
        <f t="shared" si="545"/>
        <v>#DIV/0!</v>
      </c>
      <c r="BL987" s="149" t="e">
        <f t="shared" si="546"/>
        <v>#DIV/0!</v>
      </c>
      <c r="BM987" s="148">
        <f t="shared" si="547"/>
        <v>0</v>
      </c>
      <c r="BN987" s="149" t="e">
        <f t="shared" si="548"/>
        <v>#DIV/0!</v>
      </c>
      <c r="BO987" s="149" t="e">
        <f t="shared" si="549"/>
        <v>#DIV/0!</v>
      </c>
      <c r="BP987" s="149" t="e">
        <f t="shared" si="550"/>
        <v>#DIV/0!</v>
      </c>
      <c r="BQ987" s="149" t="e">
        <f t="shared" si="551"/>
        <v>#DIV/0!</v>
      </c>
      <c r="BR987" s="149" t="e">
        <f t="shared" si="552"/>
        <v>#DIV/0!</v>
      </c>
      <c r="BS987" s="148">
        <f t="shared" si="553"/>
        <v>0</v>
      </c>
      <c r="BT987" s="150"/>
      <c r="BU987" s="150" t="e">
        <f>VLOOKUP(I987,Lists!$D$2:$D$19,1,FALSE)</f>
        <v>#N/A</v>
      </c>
      <c r="BV987" s="150" t="e">
        <f>VLOOKUP($I987,Blends!$B$2:$B$115,1,FALSE)</f>
        <v>#N/A</v>
      </c>
      <c r="BW987" s="150"/>
      <c r="BX987" s="151">
        <f>ROUND(IF($I987="Other HFC Blend",(AA987*$L987*SUMIF(Lists!$E$2:$E$133,'Quarterly Information'!$K987,Exchange_Value)+AA987*$N987*SUMIF(Lists!$E$2:$E$133,'Quarterly Information'!$M987,Exchange_Value)+AA987*$P987*SUMIF(Lists!$E$2:$E$133,'Quarterly Information'!$O987,Exchange_Value)+AA987*$R987*SUMIF(Lists!$E$2:$E$133,'Quarterly Information'!$Q987,Exchange_Value)+AA987*$T987*SUMIF(Lists!$E$2:$E$133,'Quarterly Information'!$S987,Exchange_Value))/1000,AA987*SUMIF(Lists!$E$2:$E$133,$I987,Exchange_Value)/1000),1)</f>
        <v>0</v>
      </c>
      <c r="BY987" s="151">
        <f>ROUND(IF($I987="Other HFC Blend",(AB987*$L987*SUMIF(Lists!$E$2:$E$133,'Quarterly Information'!$K987,Exchange_Value)+AB987*$N987*SUMIF(Lists!$E$2:$E$133,'Quarterly Information'!$M987,Exchange_Value)+AB987*$P987*SUMIF(Lists!$E$2:$E$133,'Quarterly Information'!$O987,Exchange_Value)+AB987*$R987*SUMIF(Lists!$E$2:$E$133,'Quarterly Information'!$Q987,Exchange_Value)+AB987*$T987*SUMIF(Lists!$E$2:$E$133,'Quarterly Information'!$S987,Exchange_Value))/1000,AB987*SUMIF(Lists!$E$2:$E$133,$I987,Exchange_Value)/1000),1)</f>
        <v>0</v>
      </c>
      <c r="BZ987" s="151">
        <f>ROUND(IF($I987="Other HFC Blend",(AC987*$L987*SUMIF(Lists!$E$2:$E$133,'Quarterly Information'!$K987,Exchange_Value)+AC987*$N987*SUMIF(Lists!$E$2:$E$133,'Quarterly Information'!$M987,Exchange_Value)+AC987*$P987*SUMIF(Lists!$E$2:$E$133,'Quarterly Information'!$O987,Exchange_Value)+AC987*$R987*SUMIF(Lists!$E$2:$E$133,'Quarterly Information'!$Q987,Exchange_Value)+AC987*$T987*SUMIF(Lists!$E$2:$E$133,'Quarterly Information'!$S987,Exchange_Value))/1000,AC987*SUMIF(Lists!$E$2:$E$133,$I987,Exchange_Value)/1000),1)</f>
        <v>0</v>
      </c>
      <c r="CA987" s="151">
        <f>ROUND(IF($I987="Other HFC Blend",(AD987*$L987*SUMIF(Lists!$E$2:$E$133,'Quarterly Information'!$K987,Exchange_Value)+AD987*$N987*SUMIF(Lists!$E$2:$E$133,'Quarterly Information'!$M987,Exchange_Value)+AD987*$P987*SUMIF(Lists!$E$2:$E$133,'Quarterly Information'!$O987,Exchange_Value)+AD987*$R987*SUMIF(Lists!$E$2:$E$133,'Quarterly Information'!$Q987,Exchange_Value)+AD987*$T987*SUMIF(Lists!$E$2:$E$133,'Quarterly Information'!$S987,Exchange_Value))/1000,AD987*SUMIF(Lists!$E$2:$E$133,$I987,Exchange_Value)/1000),1)</f>
        <v>0</v>
      </c>
      <c r="CB987" s="151">
        <f>ROUND(IF($I987="Other HFC Blend",(AE987*$L987*SUMIF(Lists!$E$2:$E$133,'Quarterly Information'!$K987,Exchange_Value)+AE987*$N987*SUMIF(Lists!$E$2:$E$133,'Quarterly Information'!$M987,Exchange_Value)+AE987*$P987*SUMIF(Lists!$E$2:$E$133,'Quarterly Information'!$O987,Exchange_Value)+AE987*$R987*SUMIF(Lists!$E$2:$E$133,'Quarterly Information'!$Q987,Exchange_Value)+AE987*$T987*SUMIF(Lists!$E$2:$E$133,'Quarterly Information'!$S987,Exchange_Value))/1000,AE987*SUMIF(Lists!$E$2:$E$133,$I987,Exchange_Value)/1000),1)</f>
        <v>0</v>
      </c>
      <c r="CC987" s="151">
        <f>ROUND(IF($I987="Other HFC Blend",(AF987*$L987*SUMIF(Lists!$E$2:$E$133,'Quarterly Information'!$K987,Exchange_Value)+AF987*$N987*SUMIF(Lists!$E$2:$E$133,'Quarterly Information'!$M987,Exchange_Value)+AF987*$P987*SUMIF(Lists!$E$2:$E$133,'Quarterly Information'!$O987,Exchange_Value)+AF987*$R987*SUMIF(Lists!$E$2:$E$133,'Quarterly Information'!$Q987,Exchange_Value)+AF987*$T987*SUMIF(Lists!$E$2:$E$133,'Quarterly Information'!$S987,Exchange_Value))/1000,AF987*SUMIF(Lists!$E$2:$E$133,$I987,Exchange_Value)/1000),1)</f>
        <v>0</v>
      </c>
    </row>
    <row r="988" spans="1:81" ht="14.1">
      <c r="A988" s="18">
        <v>946</v>
      </c>
      <c r="B988" s="46" t="str">
        <f t="shared" si="554"/>
        <v/>
      </c>
      <c r="C988" s="72"/>
      <c r="D988" s="47"/>
      <c r="E988" s="81"/>
      <c r="F988" s="48"/>
      <c r="G988" s="49"/>
      <c r="H988" s="50"/>
      <c r="I988" s="48"/>
      <c r="J988" s="104"/>
      <c r="K988" s="109"/>
      <c r="L988" s="51"/>
      <c r="M988" s="48"/>
      <c r="N988" s="51"/>
      <c r="O988" s="48"/>
      <c r="P988" s="51"/>
      <c r="Q988" s="69"/>
      <c r="R988" s="51"/>
      <c r="S988" s="69"/>
      <c r="T988" s="110"/>
      <c r="U988" s="107"/>
      <c r="V988" s="48"/>
      <c r="W988" s="52"/>
      <c r="X988" s="48"/>
      <c r="Y988" s="116"/>
      <c r="Z988" s="133"/>
      <c r="AA988" s="131"/>
      <c r="AB988" s="76"/>
      <c r="AC988" s="76"/>
      <c r="AD988" s="76"/>
      <c r="AE988" s="76"/>
      <c r="AF988" s="76"/>
      <c r="AG988" s="145"/>
      <c r="AH988"/>
      <c r="AI988" s="148">
        <f t="shared" si="518"/>
        <v>0</v>
      </c>
      <c r="AJ988" s="148">
        <f t="shared" si="519"/>
        <v>0</v>
      </c>
      <c r="AK988" s="148">
        <f t="shared" si="520"/>
        <v>0</v>
      </c>
      <c r="AL988" s="148">
        <f t="shared" si="521"/>
        <v>0</v>
      </c>
      <c r="AM988" s="148">
        <f t="shared" si="522"/>
        <v>0</v>
      </c>
      <c r="AN988" s="148">
        <f t="shared" si="523"/>
        <v>0</v>
      </c>
      <c r="AO988" s="150"/>
      <c r="AP988" s="149" t="e">
        <f t="shared" si="524"/>
        <v>#DIV/0!</v>
      </c>
      <c r="AQ988" s="149" t="e">
        <f t="shared" si="525"/>
        <v>#DIV/0!</v>
      </c>
      <c r="AR988" s="149" t="e">
        <f t="shared" si="526"/>
        <v>#DIV/0!</v>
      </c>
      <c r="AS988" s="149" t="e">
        <f t="shared" si="527"/>
        <v>#DIV/0!</v>
      </c>
      <c r="AT988" s="149" t="e">
        <f t="shared" si="528"/>
        <v>#DIV/0!</v>
      </c>
      <c r="AU988" s="148">
        <f t="shared" si="529"/>
        <v>0</v>
      </c>
      <c r="AV988" s="149" t="e">
        <f t="shared" si="530"/>
        <v>#DIV/0!</v>
      </c>
      <c r="AW988" s="149" t="e">
        <f t="shared" si="531"/>
        <v>#DIV/0!</v>
      </c>
      <c r="AX988" s="149" t="e">
        <f t="shared" si="532"/>
        <v>#DIV/0!</v>
      </c>
      <c r="AY988" s="149" t="e">
        <f t="shared" si="533"/>
        <v>#DIV/0!</v>
      </c>
      <c r="AZ988" s="149" t="e">
        <f t="shared" si="534"/>
        <v>#DIV/0!</v>
      </c>
      <c r="BA988" s="148">
        <f t="shared" si="535"/>
        <v>0</v>
      </c>
      <c r="BB988" s="149" t="e">
        <f t="shared" si="536"/>
        <v>#DIV/0!</v>
      </c>
      <c r="BC988" s="149" t="e">
        <f t="shared" si="537"/>
        <v>#DIV/0!</v>
      </c>
      <c r="BD988" s="149" t="e">
        <f t="shared" si="538"/>
        <v>#DIV/0!</v>
      </c>
      <c r="BE988" s="149" t="e">
        <f t="shared" si="539"/>
        <v>#DIV/0!</v>
      </c>
      <c r="BF988" s="149" t="e">
        <f t="shared" si="540"/>
        <v>#DIV/0!</v>
      </c>
      <c r="BG988" s="148">
        <f t="shared" si="541"/>
        <v>0</v>
      </c>
      <c r="BH988" s="149" t="e">
        <f t="shared" si="542"/>
        <v>#DIV/0!</v>
      </c>
      <c r="BI988" s="149" t="e">
        <f t="shared" si="543"/>
        <v>#DIV/0!</v>
      </c>
      <c r="BJ988" s="149" t="e">
        <f t="shared" si="544"/>
        <v>#DIV/0!</v>
      </c>
      <c r="BK988" s="149" t="e">
        <f t="shared" si="545"/>
        <v>#DIV/0!</v>
      </c>
      <c r="BL988" s="149" t="e">
        <f t="shared" si="546"/>
        <v>#DIV/0!</v>
      </c>
      <c r="BM988" s="148">
        <f t="shared" si="547"/>
        <v>0</v>
      </c>
      <c r="BN988" s="149" t="e">
        <f t="shared" si="548"/>
        <v>#DIV/0!</v>
      </c>
      <c r="BO988" s="149" t="e">
        <f t="shared" si="549"/>
        <v>#DIV/0!</v>
      </c>
      <c r="BP988" s="149" t="e">
        <f t="shared" si="550"/>
        <v>#DIV/0!</v>
      </c>
      <c r="BQ988" s="149" t="e">
        <f t="shared" si="551"/>
        <v>#DIV/0!</v>
      </c>
      <c r="BR988" s="149" t="e">
        <f t="shared" si="552"/>
        <v>#DIV/0!</v>
      </c>
      <c r="BS988" s="148">
        <f t="shared" si="553"/>
        <v>0</v>
      </c>
      <c r="BT988" s="150"/>
      <c r="BU988" s="150" t="e">
        <f>VLOOKUP(I988,Lists!$D$2:$D$19,1,FALSE)</f>
        <v>#N/A</v>
      </c>
      <c r="BV988" s="150" t="e">
        <f>VLOOKUP($I988,Blends!$B$2:$B$115,1,FALSE)</f>
        <v>#N/A</v>
      </c>
      <c r="BW988" s="150"/>
      <c r="BX988" s="151">
        <f>ROUND(IF($I988="Other HFC Blend",(AA988*$L988*SUMIF(Lists!$E$2:$E$133,'Quarterly Information'!$K988,Exchange_Value)+AA988*$N988*SUMIF(Lists!$E$2:$E$133,'Quarterly Information'!$M988,Exchange_Value)+AA988*$P988*SUMIF(Lists!$E$2:$E$133,'Quarterly Information'!$O988,Exchange_Value)+AA988*$R988*SUMIF(Lists!$E$2:$E$133,'Quarterly Information'!$Q988,Exchange_Value)+AA988*$T988*SUMIF(Lists!$E$2:$E$133,'Quarterly Information'!$S988,Exchange_Value))/1000,AA988*SUMIF(Lists!$E$2:$E$133,$I988,Exchange_Value)/1000),1)</f>
        <v>0</v>
      </c>
      <c r="BY988" s="151">
        <f>ROUND(IF($I988="Other HFC Blend",(AB988*$L988*SUMIF(Lists!$E$2:$E$133,'Quarterly Information'!$K988,Exchange_Value)+AB988*$N988*SUMIF(Lists!$E$2:$E$133,'Quarterly Information'!$M988,Exchange_Value)+AB988*$P988*SUMIF(Lists!$E$2:$E$133,'Quarterly Information'!$O988,Exchange_Value)+AB988*$R988*SUMIF(Lists!$E$2:$E$133,'Quarterly Information'!$Q988,Exchange_Value)+AB988*$T988*SUMIF(Lists!$E$2:$E$133,'Quarterly Information'!$S988,Exchange_Value))/1000,AB988*SUMIF(Lists!$E$2:$E$133,$I988,Exchange_Value)/1000),1)</f>
        <v>0</v>
      </c>
      <c r="BZ988" s="151">
        <f>ROUND(IF($I988="Other HFC Blend",(AC988*$L988*SUMIF(Lists!$E$2:$E$133,'Quarterly Information'!$K988,Exchange_Value)+AC988*$N988*SUMIF(Lists!$E$2:$E$133,'Quarterly Information'!$M988,Exchange_Value)+AC988*$P988*SUMIF(Lists!$E$2:$E$133,'Quarterly Information'!$O988,Exchange_Value)+AC988*$R988*SUMIF(Lists!$E$2:$E$133,'Quarterly Information'!$Q988,Exchange_Value)+AC988*$T988*SUMIF(Lists!$E$2:$E$133,'Quarterly Information'!$S988,Exchange_Value))/1000,AC988*SUMIF(Lists!$E$2:$E$133,$I988,Exchange_Value)/1000),1)</f>
        <v>0</v>
      </c>
      <c r="CA988" s="151">
        <f>ROUND(IF($I988="Other HFC Blend",(AD988*$L988*SUMIF(Lists!$E$2:$E$133,'Quarterly Information'!$K988,Exchange_Value)+AD988*$N988*SUMIF(Lists!$E$2:$E$133,'Quarterly Information'!$M988,Exchange_Value)+AD988*$P988*SUMIF(Lists!$E$2:$E$133,'Quarterly Information'!$O988,Exchange_Value)+AD988*$R988*SUMIF(Lists!$E$2:$E$133,'Quarterly Information'!$Q988,Exchange_Value)+AD988*$T988*SUMIF(Lists!$E$2:$E$133,'Quarterly Information'!$S988,Exchange_Value))/1000,AD988*SUMIF(Lists!$E$2:$E$133,$I988,Exchange_Value)/1000),1)</f>
        <v>0</v>
      </c>
      <c r="CB988" s="151">
        <f>ROUND(IF($I988="Other HFC Blend",(AE988*$L988*SUMIF(Lists!$E$2:$E$133,'Quarterly Information'!$K988,Exchange_Value)+AE988*$N988*SUMIF(Lists!$E$2:$E$133,'Quarterly Information'!$M988,Exchange_Value)+AE988*$P988*SUMIF(Lists!$E$2:$E$133,'Quarterly Information'!$O988,Exchange_Value)+AE988*$R988*SUMIF(Lists!$E$2:$E$133,'Quarterly Information'!$Q988,Exchange_Value)+AE988*$T988*SUMIF(Lists!$E$2:$E$133,'Quarterly Information'!$S988,Exchange_Value))/1000,AE988*SUMIF(Lists!$E$2:$E$133,$I988,Exchange_Value)/1000),1)</f>
        <v>0</v>
      </c>
      <c r="CC988" s="151">
        <f>ROUND(IF($I988="Other HFC Blend",(AF988*$L988*SUMIF(Lists!$E$2:$E$133,'Quarterly Information'!$K988,Exchange_Value)+AF988*$N988*SUMIF(Lists!$E$2:$E$133,'Quarterly Information'!$M988,Exchange_Value)+AF988*$P988*SUMIF(Lists!$E$2:$E$133,'Quarterly Information'!$O988,Exchange_Value)+AF988*$R988*SUMIF(Lists!$E$2:$E$133,'Quarterly Information'!$Q988,Exchange_Value)+AF988*$T988*SUMIF(Lists!$E$2:$E$133,'Quarterly Information'!$S988,Exchange_Value))/1000,AF988*SUMIF(Lists!$E$2:$E$133,$I988,Exchange_Value)/1000),1)</f>
        <v>0</v>
      </c>
    </row>
    <row r="989" spans="1:81" ht="14.1">
      <c r="A989" s="18">
        <v>947</v>
      </c>
      <c r="B989" s="46" t="str">
        <f t="shared" si="554"/>
        <v/>
      </c>
      <c r="C989" s="72"/>
      <c r="D989" s="47"/>
      <c r="E989" s="81"/>
      <c r="F989" s="48"/>
      <c r="G989" s="49"/>
      <c r="H989" s="50"/>
      <c r="I989" s="48"/>
      <c r="J989" s="104"/>
      <c r="K989" s="109"/>
      <c r="L989" s="51"/>
      <c r="M989" s="48"/>
      <c r="N989" s="51"/>
      <c r="O989" s="48"/>
      <c r="P989" s="51"/>
      <c r="Q989" s="69"/>
      <c r="R989" s="51"/>
      <c r="S989" s="69"/>
      <c r="T989" s="110"/>
      <c r="U989" s="107"/>
      <c r="V989" s="48"/>
      <c r="W989" s="52"/>
      <c r="X989" s="48"/>
      <c r="Y989" s="116"/>
      <c r="Z989" s="133"/>
      <c r="AA989" s="131"/>
      <c r="AB989" s="76"/>
      <c r="AC989" s="76"/>
      <c r="AD989" s="76"/>
      <c r="AE989" s="76"/>
      <c r="AF989" s="76"/>
      <c r="AG989" s="145"/>
      <c r="AH989"/>
      <c r="AI989" s="148">
        <f t="shared" si="518"/>
        <v>0</v>
      </c>
      <c r="AJ989" s="148">
        <f t="shared" si="519"/>
        <v>0</v>
      </c>
      <c r="AK989" s="148">
        <f t="shared" si="520"/>
        <v>0</v>
      </c>
      <c r="AL989" s="148">
        <f t="shared" si="521"/>
        <v>0</v>
      </c>
      <c r="AM989" s="148">
        <f t="shared" si="522"/>
        <v>0</v>
      </c>
      <c r="AN989" s="148">
        <f t="shared" si="523"/>
        <v>0</v>
      </c>
      <c r="AO989" s="150"/>
      <c r="AP989" s="149" t="e">
        <f t="shared" si="524"/>
        <v>#DIV/0!</v>
      </c>
      <c r="AQ989" s="149" t="e">
        <f t="shared" si="525"/>
        <v>#DIV/0!</v>
      </c>
      <c r="AR989" s="149" t="e">
        <f t="shared" si="526"/>
        <v>#DIV/0!</v>
      </c>
      <c r="AS989" s="149" t="e">
        <f t="shared" si="527"/>
        <v>#DIV/0!</v>
      </c>
      <c r="AT989" s="149" t="e">
        <f t="shared" si="528"/>
        <v>#DIV/0!</v>
      </c>
      <c r="AU989" s="148">
        <f t="shared" si="529"/>
        <v>0</v>
      </c>
      <c r="AV989" s="149" t="e">
        <f t="shared" si="530"/>
        <v>#DIV/0!</v>
      </c>
      <c r="AW989" s="149" t="e">
        <f t="shared" si="531"/>
        <v>#DIV/0!</v>
      </c>
      <c r="AX989" s="149" t="e">
        <f t="shared" si="532"/>
        <v>#DIV/0!</v>
      </c>
      <c r="AY989" s="149" t="e">
        <f t="shared" si="533"/>
        <v>#DIV/0!</v>
      </c>
      <c r="AZ989" s="149" t="e">
        <f t="shared" si="534"/>
        <v>#DIV/0!</v>
      </c>
      <c r="BA989" s="148">
        <f t="shared" si="535"/>
        <v>0</v>
      </c>
      <c r="BB989" s="149" t="e">
        <f t="shared" si="536"/>
        <v>#DIV/0!</v>
      </c>
      <c r="BC989" s="149" t="e">
        <f t="shared" si="537"/>
        <v>#DIV/0!</v>
      </c>
      <c r="BD989" s="149" t="e">
        <f t="shared" si="538"/>
        <v>#DIV/0!</v>
      </c>
      <c r="BE989" s="149" t="e">
        <f t="shared" si="539"/>
        <v>#DIV/0!</v>
      </c>
      <c r="BF989" s="149" t="e">
        <f t="shared" si="540"/>
        <v>#DIV/0!</v>
      </c>
      <c r="BG989" s="148">
        <f t="shared" si="541"/>
        <v>0</v>
      </c>
      <c r="BH989" s="149" t="e">
        <f t="shared" si="542"/>
        <v>#DIV/0!</v>
      </c>
      <c r="BI989" s="149" t="e">
        <f t="shared" si="543"/>
        <v>#DIV/0!</v>
      </c>
      <c r="BJ989" s="149" t="e">
        <f t="shared" si="544"/>
        <v>#DIV/0!</v>
      </c>
      <c r="BK989" s="149" t="e">
        <f t="shared" si="545"/>
        <v>#DIV/0!</v>
      </c>
      <c r="BL989" s="149" t="e">
        <f t="shared" si="546"/>
        <v>#DIV/0!</v>
      </c>
      <c r="BM989" s="148">
        <f t="shared" si="547"/>
        <v>0</v>
      </c>
      <c r="BN989" s="149" t="e">
        <f t="shared" si="548"/>
        <v>#DIV/0!</v>
      </c>
      <c r="BO989" s="149" t="e">
        <f t="shared" si="549"/>
        <v>#DIV/0!</v>
      </c>
      <c r="BP989" s="149" t="e">
        <f t="shared" si="550"/>
        <v>#DIV/0!</v>
      </c>
      <c r="BQ989" s="149" t="e">
        <f t="shared" si="551"/>
        <v>#DIV/0!</v>
      </c>
      <c r="BR989" s="149" t="e">
        <f t="shared" si="552"/>
        <v>#DIV/0!</v>
      </c>
      <c r="BS989" s="148">
        <f t="shared" si="553"/>
        <v>0</v>
      </c>
      <c r="BT989" s="150"/>
      <c r="BU989" s="150" t="e">
        <f>VLOOKUP(I989,Lists!$D$2:$D$19,1,FALSE)</f>
        <v>#N/A</v>
      </c>
      <c r="BV989" s="150" t="e">
        <f>VLOOKUP($I989,Blends!$B$2:$B$115,1,FALSE)</f>
        <v>#N/A</v>
      </c>
      <c r="BW989" s="150"/>
      <c r="BX989" s="151">
        <f>ROUND(IF($I989="Other HFC Blend",(AA989*$L989*SUMIF(Lists!$E$2:$E$133,'Quarterly Information'!$K989,Exchange_Value)+AA989*$N989*SUMIF(Lists!$E$2:$E$133,'Quarterly Information'!$M989,Exchange_Value)+AA989*$P989*SUMIF(Lists!$E$2:$E$133,'Quarterly Information'!$O989,Exchange_Value)+AA989*$R989*SUMIF(Lists!$E$2:$E$133,'Quarterly Information'!$Q989,Exchange_Value)+AA989*$T989*SUMIF(Lists!$E$2:$E$133,'Quarterly Information'!$S989,Exchange_Value))/1000,AA989*SUMIF(Lists!$E$2:$E$133,$I989,Exchange_Value)/1000),1)</f>
        <v>0</v>
      </c>
      <c r="BY989" s="151">
        <f>ROUND(IF($I989="Other HFC Blend",(AB989*$L989*SUMIF(Lists!$E$2:$E$133,'Quarterly Information'!$K989,Exchange_Value)+AB989*$N989*SUMIF(Lists!$E$2:$E$133,'Quarterly Information'!$M989,Exchange_Value)+AB989*$P989*SUMIF(Lists!$E$2:$E$133,'Quarterly Information'!$O989,Exchange_Value)+AB989*$R989*SUMIF(Lists!$E$2:$E$133,'Quarterly Information'!$Q989,Exchange_Value)+AB989*$T989*SUMIF(Lists!$E$2:$E$133,'Quarterly Information'!$S989,Exchange_Value))/1000,AB989*SUMIF(Lists!$E$2:$E$133,$I989,Exchange_Value)/1000),1)</f>
        <v>0</v>
      </c>
      <c r="BZ989" s="151">
        <f>ROUND(IF($I989="Other HFC Blend",(AC989*$L989*SUMIF(Lists!$E$2:$E$133,'Quarterly Information'!$K989,Exchange_Value)+AC989*$N989*SUMIF(Lists!$E$2:$E$133,'Quarterly Information'!$M989,Exchange_Value)+AC989*$P989*SUMIF(Lists!$E$2:$E$133,'Quarterly Information'!$O989,Exchange_Value)+AC989*$R989*SUMIF(Lists!$E$2:$E$133,'Quarterly Information'!$Q989,Exchange_Value)+AC989*$T989*SUMIF(Lists!$E$2:$E$133,'Quarterly Information'!$S989,Exchange_Value))/1000,AC989*SUMIF(Lists!$E$2:$E$133,$I989,Exchange_Value)/1000),1)</f>
        <v>0</v>
      </c>
      <c r="CA989" s="151">
        <f>ROUND(IF($I989="Other HFC Blend",(AD989*$L989*SUMIF(Lists!$E$2:$E$133,'Quarterly Information'!$K989,Exchange_Value)+AD989*$N989*SUMIF(Lists!$E$2:$E$133,'Quarterly Information'!$M989,Exchange_Value)+AD989*$P989*SUMIF(Lists!$E$2:$E$133,'Quarterly Information'!$O989,Exchange_Value)+AD989*$R989*SUMIF(Lists!$E$2:$E$133,'Quarterly Information'!$Q989,Exchange_Value)+AD989*$T989*SUMIF(Lists!$E$2:$E$133,'Quarterly Information'!$S989,Exchange_Value))/1000,AD989*SUMIF(Lists!$E$2:$E$133,$I989,Exchange_Value)/1000),1)</f>
        <v>0</v>
      </c>
      <c r="CB989" s="151">
        <f>ROUND(IF($I989="Other HFC Blend",(AE989*$L989*SUMIF(Lists!$E$2:$E$133,'Quarterly Information'!$K989,Exchange_Value)+AE989*$N989*SUMIF(Lists!$E$2:$E$133,'Quarterly Information'!$M989,Exchange_Value)+AE989*$P989*SUMIF(Lists!$E$2:$E$133,'Quarterly Information'!$O989,Exchange_Value)+AE989*$R989*SUMIF(Lists!$E$2:$E$133,'Quarterly Information'!$Q989,Exchange_Value)+AE989*$T989*SUMIF(Lists!$E$2:$E$133,'Quarterly Information'!$S989,Exchange_Value))/1000,AE989*SUMIF(Lists!$E$2:$E$133,$I989,Exchange_Value)/1000),1)</f>
        <v>0</v>
      </c>
      <c r="CC989" s="151">
        <f>ROUND(IF($I989="Other HFC Blend",(AF989*$L989*SUMIF(Lists!$E$2:$E$133,'Quarterly Information'!$K989,Exchange_Value)+AF989*$N989*SUMIF(Lists!$E$2:$E$133,'Quarterly Information'!$M989,Exchange_Value)+AF989*$P989*SUMIF(Lists!$E$2:$E$133,'Quarterly Information'!$O989,Exchange_Value)+AF989*$R989*SUMIF(Lists!$E$2:$E$133,'Quarterly Information'!$Q989,Exchange_Value)+AF989*$T989*SUMIF(Lists!$E$2:$E$133,'Quarterly Information'!$S989,Exchange_Value))/1000,AF989*SUMIF(Lists!$E$2:$E$133,$I989,Exchange_Value)/1000),1)</f>
        <v>0</v>
      </c>
    </row>
    <row r="990" spans="1:81" ht="14.1">
      <c r="A990" s="18">
        <v>948</v>
      </c>
      <c r="B990" s="46" t="str">
        <f t="shared" si="554"/>
        <v/>
      </c>
      <c r="C990" s="72"/>
      <c r="D990" s="47"/>
      <c r="E990" s="81"/>
      <c r="F990" s="48"/>
      <c r="G990" s="49"/>
      <c r="H990" s="50"/>
      <c r="I990" s="48"/>
      <c r="J990" s="104"/>
      <c r="K990" s="109"/>
      <c r="L990" s="51"/>
      <c r="M990" s="48"/>
      <c r="N990" s="51"/>
      <c r="O990" s="48"/>
      <c r="P990" s="51"/>
      <c r="Q990" s="69"/>
      <c r="R990" s="51"/>
      <c r="S990" s="69"/>
      <c r="T990" s="110"/>
      <c r="U990" s="107"/>
      <c r="V990" s="48"/>
      <c r="W990" s="52"/>
      <c r="X990" s="48"/>
      <c r="Y990" s="116"/>
      <c r="Z990" s="133"/>
      <c r="AA990" s="131"/>
      <c r="AB990" s="76"/>
      <c r="AC990" s="76"/>
      <c r="AD990" s="76"/>
      <c r="AE990" s="76"/>
      <c r="AF990" s="76"/>
      <c r="AG990" s="145"/>
      <c r="AH990"/>
      <c r="AI990" s="148">
        <f t="shared" si="518"/>
        <v>0</v>
      </c>
      <c r="AJ990" s="148">
        <f t="shared" si="519"/>
        <v>0</v>
      </c>
      <c r="AK990" s="148">
        <f t="shared" si="520"/>
        <v>0</v>
      </c>
      <c r="AL990" s="148">
        <f t="shared" si="521"/>
        <v>0</v>
      </c>
      <c r="AM990" s="148">
        <f t="shared" si="522"/>
        <v>0</v>
      </c>
      <c r="AN990" s="148">
        <f t="shared" si="523"/>
        <v>0</v>
      </c>
      <c r="AO990" s="150"/>
      <c r="AP990" s="149" t="e">
        <f t="shared" si="524"/>
        <v>#DIV/0!</v>
      </c>
      <c r="AQ990" s="149" t="e">
        <f t="shared" si="525"/>
        <v>#DIV/0!</v>
      </c>
      <c r="AR990" s="149" t="e">
        <f t="shared" si="526"/>
        <v>#DIV/0!</v>
      </c>
      <c r="AS990" s="149" t="e">
        <f t="shared" si="527"/>
        <v>#DIV/0!</v>
      </c>
      <c r="AT990" s="149" t="e">
        <f t="shared" si="528"/>
        <v>#DIV/0!</v>
      </c>
      <c r="AU990" s="148">
        <f t="shared" si="529"/>
        <v>0</v>
      </c>
      <c r="AV990" s="149" t="e">
        <f t="shared" si="530"/>
        <v>#DIV/0!</v>
      </c>
      <c r="AW990" s="149" t="e">
        <f t="shared" si="531"/>
        <v>#DIV/0!</v>
      </c>
      <c r="AX990" s="149" t="e">
        <f t="shared" si="532"/>
        <v>#DIV/0!</v>
      </c>
      <c r="AY990" s="149" t="e">
        <f t="shared" si="533"/>
        <v>#DIV/0!</v>
      </c>
      <c r="AZ990" s="149" t="e">
        <f t="shared" si="534"/>
        <v>#DIV/0!</v>
      </c>
      <c r="BA990" s="148">
        <f t="shared" si="535"/>
        <v>0</v>
      </c>
      <c r="BB990" s="149" t="e">
        <f t="shared" si="536"/>
        <v>#DIV/0!</v>
      </c>
      <c r="BC990" s="149" t="e">
        <f t="shared" si="537"/>
        <v>#DIV/0!</v>
      </c>
      <c r="BD990" s="149" t="e">
        <f t="shared" si="538"/>
        <v>#DIV/0!</v>
      </c>
      <c r="BE990" s="149" t="e">
        <f t="shared" si="539"/>
        <v>#DIV/0!</v>
      </c>
      <c r="BF990" s="149" t="e">
        <f t="shared" si="540"/>
        <v>#DIV/0!</v>
      </c>
      <c r="BG990" s="148">
        <f t="shared" si="541"/>
        <v>0</v>
      </c>
      <c r="BH990" s="149" t="e">
        <f t="shared" si="542"/>
        <v>#DIV/0!</v>
      </c>
      <c r="BI990" s="149" t="e">
        <f t="shared" si="543"/>
        <v>#DIV/0!</v>
      </c>
      <c r="BJ990" s="149" t="e">
        <f t="shared" si="544"/>
        <v>#DIV/0!</v>
      </c>
      <c r="BK990" s="149" t="e">
        <f t="shared" si="545"/>
        <v>#DIV/0!</v>
      </c>
      <c r="BL990" s="149" t="e">
        <f t="shared" si="546"/>
        <v>#DIV/0!</v>
      </c>
      <c r="BM990" s="148">
        <f t="shared" si="547"/>
        <v>0</v>
      </c>
      <c r="BN990" s="149" t="e">
        <f t="shared" si="548"/>
        <v>#DIV/0!</v>
      </c>
      <c r="BO990" s="149" t="e">
        <f t="shared" si="549"/>
        <v>#DIV/0!</v>
      </c>
      <c r="BP990" s="149" t="e">
        <f t="shared" si="550"/>
        <v>#DIV/0!</v>
      </c>
      <c r="BQ990" s="149" t="e">
        <f t="shared" si="551"/>
        <v>#DIV/0!</v>
      </c>
      <c r="BR990" s="149" t="e">
        <f t="shared" si="552"/>
        <v>#DIV/0!</v>
      </c>
      <c r="BS990" s="148">
        <f t="shared" si="553"/>
        <v>0</v>
      </c>
      <c r="BT990" s="150"/>
      <c r="BU990" s="150" t="e">
        <f>VLOOKUP(I990,Lists!$D$2:$D$19,1,FALSE)</f>
        <v>#N/A</v>
      </c>
      <c r="BV990" s="150" t="e">
        <f>VLOOKUP($I990,Blends!$B$2:$B$115,1,FALSE)</f>
        <v>#N/A</v>
      </c>
      <c r="BW990" s="150"/>
      <c r="BX990" s="151">
        <f>ROUND(IF($I990="Other HFC Blend",(AA990*$L990*SUMIF(Lists!$E$2:$E$133,'Quarterly Information'!$K990,Exchange_Value)+AA990*$N990*SUMIF(Lists!$E$2:$E$133,'Quarterly Information'!$M990,Exchange_Value)+AA990*$P990*SUMIF(Lists!$E$2:$E$133,'Quarterly Information'!$O990,Exchange_Value)+AA990*$R990*SUMIF(Lists!$E$2:$E$133,'Quarterly Information'!$Q990,Exchange_Value)+AA990*$T990*SUMIF(Lists!$E$2:$E$133,'Quarterly Information'!$S990,Exchange_Value))/1000,AA990*SUMIF(Lists!$E$2:$E$133,$I990,Exchange_Value)/1000),1)</f>
        <v>0</v>
      </c>
      <c r="BY990" s="151">
        <f>ROUND(IF($I990="Other HFC Blend",(AB990*$L990*SUMIF(Lists!$E$2:$E$133,'Quarterly Information'!$K990,Exchange_Value)+AB990*$N990*SUMIF(Lists!$E$2:$E$133,'Quarterly Information'!$M990,Exchange_Value)+AB990*$P990*SUMIF(Lists!$E$2:$E$133,'Quarterly Information'!$O990,Exchange_Value)+AB990*$R990*SUMIF(Lists!$E$2:$E$133,'Quarterly Information'!$Q990,Exchange_Value)+AB990*$T990*SUMIF(Lists!$E$2:$E$133,'Quarterly Information'!$S990,Exchange_Value))/1000,AB990*SUMIF(Lists!$E$2:$E$133,$I990,Exchange_Value)/1000),1)</f>
        <v>0</v>
      </c>
      <c r="BZ990" s="151">
        <f>ROUND(IF($I990="Other HFC Blend",(AC990*$L990*SUMIF(Lists!$E$2:$E$133,'Quarterly Information'!$K990,Exchange_Value)+AC990*$N990*SUMIF(Lists!$E$2:$E$133,'Quarterly Information'!$M990,Exchange_Value)+AC990*$P990*SUMIF(Lists!$E$2:$E$133,'Quarterly Information'!$O990,Exchange_Value)+AC990*$R990*SUMIF(Lists!$E$2:$E$133,'Quarterly Information'!$Q990,Exchange_Value)+AC990*$T990*SUMIF(Lists!$E$2:$E$133,'Quarterly Information'!$S990,Exchange_Value))/1000,AC990*SUMIF(Lists!$E$2:$E$133,$I990,Exchange_Value)/1000),1)</f>
        <v>0</v>
      </c>
      <c r="CA990" s="151">
        <f>ROUND(IF($I990="Other HFC Blend",(AD990*$L990*SUMIF(Lists!$E$2:$E$133,'Quarterly Information'!$K990,Exchange_Value)+AD990*$N990*SUMIF(Lists!$E$2:$E$133,'Quarterly Information'!$M990,Exchange_Value)+AD990*$P990*SUMIF(Lists!$E$2:$E$133,'Quarterly Information'!$O990,Exchange_Value)+AD990*$R990*SUMIF(Lists!$E$2:$E$133,'Quarterly Information'!$Q990,Exchange_Value)+AD990*$T990*SUMIF(Lists!$E$2:$E$133,'Quarterly Information'!$S990,Exchange_Value))/1000,AD990*SUMIF(Lists!$E$2:$E$133,$I990,Exchange_Value)/1000),1)</f>
        <v>0</v>
      </c>
      <c r="CB990" s="151">
        <f>ROUND(IF($I990="Other HFC Blend",(AE990*$L990*SUMIF(Lists!$E$2:$E$133,'Quarterly Information'!$K990,Exchange_Value)+AE990*$N990*SUMIF(Lists!$E$2:$E$133,'Quarterly Information'!$M990,Exchange_Value)+AE990*$P990*SUMIF(Lists!$E$2:$E$133,'Quarterly Information'!$O990,Exchange_Value)+AE990*$R990*SUMIF(Lists!$E$2:$E$133,'Quarterly Information'!$Q990,Exchange_Value)+AE990*$T990*SUMIF(Lists!$E$2:$E$133,'Quarterly Information'!$S990,Exchange_Value))/1000,AE990*SUMIF(Lists!$E$2:$E$133,$I990,Exchange_Value)/1000),1)</f>
        <v>0</v>
      </c>
      <c r="CC990" s="151">
        <f>ROUND(IF($I990="Other HFC Blend",(AF990*$L990*SUMIF(Lists!$E$2:$E$133,'Quarterly Information'!$K990,Exchange_Value)+AF990*$N990*SUMIF(Lists!$E$2:$E$133,'Quarterly Information'!$M990,Exchange_Value)+AF990*$P990*SUMIF(Lists!$E$2:$E$133,'Quarterly Information'!$O990,Exchange_Value)+AF990*$R990*SUMIF(Lists!$E$2:$E$133,'Quarterly Information'!$Q990,Exchange_Value)+AF990*$T990*SUMIF(Lists!$E$2:$E$133,'Quarterly Information'!$S990,Exchange_Value))/1000,AF990*SUMIF(Lists!$E$2:$E$133,$I990,Exchange_Value)/1000),1)</f>
        <v>0</v>
      </c>
    </row>
    <row r="991" spans="1:81" ht="14.1">
      <c r="A991" s="18">
        <v>949</v>
      </c>
      <c r="B991" s="46" t="str">
        <f t="shared" si="554"/>
        <v/>
      </c>
      <c r="C991" s="72"/>
      <c r="D991" s="47"/>
      <c r="E991" s="81"/>
      <c r="F991" s="48"/>
      <c r="G991" s="49"/>
      <c r="H991" s="50"/>
      <c r="I991" s="48"/>
      <c r="J991" s="104"/>
      <c r="K991" s="109"/>
      <c r="L991" s="51"/>
      <c r="M991" s="48"/>
      <c r="N991" s="51"/>
      <c r="O991" s="48"/>
      <c r="P991" s="51"/>
      <c r="Q991" s="69"/>
      <c r="R991" s="51"/>
      <c r="S991" s="69"/>
      <c r="T991" s="110"/>
      <c r="U991" s="107"/>
      <c r="V991" s="48"/>
      <c r="W991" s="52"/>
      <c r="X991" s="48"/>
      <c r="Y991" s="116"/>
      <c r="Z991" s="133"/>
      <c r="AA991" s="131"/>
      <c r="AB991" s="76"/>
      <c r="AC991" s="76"/>
      <c r="AD991" s="76"/>
      <c r="AE991" s="76"/>
      <c r="AF991" s="76"/>
      <c r="AG991" s="145"/>
      <c r="AH991"/>
      <c r="AI991" s="148">
        <f t="shared" si="518"/>
        <v>0</v>
      </c>
      <c r="AJ991" s="148">
        <f t="shared" si="519"/>
        <v>0</v>
      </c>
      <c r="AK991" s="148">
        <f t="shared" si="520"/>
        <v>0</v>
      </c>
      <c r="AL991" s="148">
        <f t="shared" si="521"/>
        <v>0</v>
      </c>
      <c r="AM991" s="148">
        <f t="shared" si="522"/>
        <v>0</v>
      </c>
      <c r="AN991" s="148">
        <f t="shared" si="523"/>
        <v>0</v>
      </c>
      <c r="AO991" s="150"/>
      <c r="AP991" s="149" t="e">
        <f t="shared" si="524"/>
        <v>#DIV/0!</v>
      </c>
      <c r="AQ991" s="149" t="e">
        <f t="shared" si="525"/>
        <v>#DIV/0!</v>
      </c>
      <c r="AR991" s="149" t="e">
        <f t="shared" si="526"/>
        <v>#DIV/0!</v>
      </c>
      <c r="AS991" s="149" t="e">
        <f t="shared" si="527"/>
        <v>#DIV/0!</v>
      </c>
      <c r="AT991" s="149" t="e">
        <f t="shared" si="528"/>
        <v>#DIV/0!</v>
      </c>
      <c r="AU991" s="148">
        <f t="shared" si="529"/>
        <v>0</v>
      </c>
      <c r="AV991" s="149" t="e">
        <f t="shared" si="530"/>
        <v>#DIV/0!</v>
      </c>
      <c r="AW991" s="149" t="e">
        <f t="shared" si="531"/>
        <v>#DIV/0!</v>
      </c>
      <c r="AX991" s="149" t="e">
        <f t="shared" si="532"/>
        <v>#DIV/0!</v>
      </c>
      <c r="AY991" s="149" t="e">
        <f t="shared" si="533"/>
        <v>#DIV/0!</v>
      </c>
      <c r="AZ991" s="149" t="e">
        <f t="shared" si="534"/>
        <v>#DIV/0!</v>
      </c>
      <c r="BA991" s="148">
        <f t="shared" si="535"/>
        <v>0</v>
      </c>
      <c r="BB991" s="149" t="e">
        <f t="shared" si="536"/>
        <v>#DIV/0!</v>
      </c>
      <c r="BC991" s="149" t="e">
        <f t="shared" si="537"/>
        <v>#DIV/0!</v>
      </c>
      <c r="BD991" s="149" t="e">
        <f t="shared" si="538"/>
        <v>#DIV/0!</v>
      </c>
      <c r="BE991" s="149" t="e">
        <f t="shared" si="539"/>
        <v>#DIV/0!</v>
      </c>
      <c r="BF991" s="149" t="e">
        <f t="shared" si="540"/>
        <v>#DIV/0!</v>
      </c>
      <c r="BG991" s="148">
        <f t="shared" si="541"/>
        <v>0</v>
      </c>
      <c r="BH991" s="149" t="e">
        <f t="shared" si="542"/>
        <v>#DIV/0!</v>
      </c>
      <c r="BI991" s="149" t="e">
        <f t="shared" si="543"/>
        <v>#DIV/0!</v>
      </c>
      <c r="BJ991" s="149" t="e">
        <f t="shared" si="544"/>
        <v>#DIV/0!</v>
      </c>
      <c r="BK991" s="149" t="e">
        <f t="shared" si="545"/>
        <v>#DIV/0!</v>
      </c>
      <c r="BL991" s="149" t="e">
        <f t="shared" si="546"/>
        <v>#DIV/0!</v>
      </c>
      <c r="BM991" s="148">
        <f t="shared" si="547"/>
        <v>0</v>
      </c>
      <c r="BN991" s="149" t="e">
        <f t="shared" si="548"/>
        <v>#DIV/0!</v>
      </c>
      <c r="BO991" s="149" t="e">
        <f t="shared" si="549"/>
        <v>#DIV/0!</v>
      </c>
      <c r="BP991" s="149" t="e">
        <f t="shared" si="550"/>
        <v>#DIV/0!</v>
      </c>
      <c r="BQ991" s="149" t="e">
        <f t="shared" si="551"/>
        <v>#DIV/0!</v>
      </c>
      <c r="BR991" s="149" t="e">
        <f t="shared" si="552"/>
        <v>#DIV/0!</v>
      </c>
      <c r="BS991" s="148">
        <f t="shared" si="553"/>
        <v>0</v>
      </c>
      <c r="BT991" s="150"/>
      <c r="BU991" s="150" t="e">
        <f>VLOOKUP(I991,Lists!$D$2:$D$19,1,FALSE)</f>
        <v>#N/A</v>
      </c>
      <c r="BV991" s="150" t="e">
        <f>VLOOKUP($I991,Blends!$B$2:$B$115,1,FALSE)</f>
        <v>#N/A</v>
      </c>
      <c r="BW991" s="150"/>
      <c r="BX991" s="151">
        <f>ROUND(IF($I991="Other HFC Blend",(AA991*$L991*SUMIF(Lists!$E$2:$E$133,'Quarterly Information'!$K991,Exchange_Value)+AA991*$N991*SUMIF(Lists!$E$2:$E$133,'Quarterly Information'!$M991,Exchange_Value)+AA991*$P991*SUMIF(Lists!$E$2:$E$133,'Quarterly Information'!$O991,Exchange_Value)+AA991*$R991*SUMIF(Lists!$E$2:$E$133,'Quarterly Information'!$Q991,Exchange_Value)+AA991*$T991*SUMIF(Lists!$E$2:$E$133,'Quarterly Information'!$S991,Exchange_Value))/1000,AA991*SUMIF(Lists!$E$2:$E$133,$I991,Exchange_Value)/1000),1)</f>
        <v>0</v>
      </c>
      <c r="BY991" s="151">
        <f>ROUND(IF($I991="Other HFC Blend",(AB991*$L991*SUMIF(Lists!$E$2:$E$133,'Quarterly Information'!$K991,Exchange_Value)+AB991*$N991*SUMIF(Lists!$E$2:$E$133,'Quarterly Information'!$M991,Exchange_Value)+AB991*$P991*SUMIF(Lists!$E$2:$E$133,'Quarterly Information'!$O991,Exchange_Value)+AB991*$R991*SUMIF(Lists!$E$2:$E$133,'Quarterly Information'!$Q991,Exchange_Value)+AB991*$T991*SUMIF(Lists!$E$2:$E$133,'Quarterly Information'!$S991,Exchange_Value))/1000,AB991*SUMIF(Lists!$E$2:$E$133,$I991,Exchange_Value)/1000),1)</f>
        <v>0</v>
      </c>
      <c r="BZ991" s="151">
        <f>ROUND(IF($I991="Other HFC Blend",(AC991*$L991*SUMIF(Lists!$E$2:$E$133,'Quarterly Information'!$K991,Exchange_Value)+AC991*$N991*SUMIF(Lists!$E$2:$E$133,'Quarterly Information'!$M991,Exchange_Value)+AC991*$P991*SUMIF(Lists!$E$2:$E$133,'Quarterly Information'!$O991,Exchange_Value)+AC991*$R991*SUMIF(Lists!$E$2:$E$133,'Quarterly Information'!$Q991,Exchange_Value)+AC991*$T991*SUMIF(Lists!$E$2:$E$133,'Quarterly Information'!$S991,Exchange_Value))/1000,AC991*SUMIF(Lists!$E$2:$E$133,$I991,Exchange_Value)/1000),1)</f>
        <v>0</v>
      </c>
      <c r="CA991" s="151">
        <f>ROUND(IF($I991="Other HFC Blend",(AD991*$L991*SUMIF(Lists!$E$2:$E$133,'Quarterly Information'!$K991,Exchange_Value)+AD991*$N991*SUMIF(Lists!$E$2:$E$133,'Quarterly Information'!$M991,Exchange_Value)+AD991*$P991*SUMIF(Lists!$E$2:$E$133,'Quarterly Information'!$O991,Exchange_Value)+AD991*$R991*SUMIF(Lists!$E$2:$E$133,'Quarterly Information'!$Q991,Exchange_Value)+AD991*$T991*SUMIF(Lists!$E$2:$E$133,'Quarterly Information'!$S991,Exchange_Value))/1000,AD991*SUMIF(Lists!$E$2:$E$133,$I991,Exchange_Value)/1000),1)</f>
        <v>0</v>
      </c>
      <c r="CB991" s="151">
        <f>ROUND(IF($I991="Other HFC Blend",(AE991*$L991*SUMIF(Lists!$E$2:$E$133,'Quarterly Information'!$K991,Exchange_Value)+AE991*$N991*SUMIF(Lists!$E$2:$E$133,'Quarterly Information'!$M991,Exchange_Value)+AE991*$P991*SUMIF(Lists!$E$2:$E$133,'Quarterly Information'!$O991,Exchange_Value)+AE991*$R991*SUMIF(Lists!$E$2:$E$133,'Quarterly Information'!$Q991,Exchange_Value)+AE991*$T991*SUMIF(Lists!$E$2:$E$133,'Quarterly Information'!$S991,Exchange_Value))/1000,AE991*SUMIF(Lists!$E$2:$E$133,$I991,Exchange_Value)/1000),1)</f>
        <v>0</v>
      </c>
      <c r="CC991" s="151">
        <f>ROUND(IF($I991="Other HFC Blend",(AF991*$L991*SUMIF(Lists!$E$2:$E$133,'Quarterly Information'!$K991,Exchange_Value)+AF991*$N991*SUMIF(Lists!$E$2:$E$133,'Quarterly Information'!$M991,Exchange_Value)+AF991*$P991*SUMIF(Lists!$E$2:$E$133,'Quarterly Information'!$O991,Exchange_Value)+AF991*$R991*SUMIF(Lists!$E$2:$E$133,'Quarterly Information'!$Q991,Exchange_Value)+AF991*$T991*SUMIF(Lists!$E$2:$E$133,'Quarterly Information'!$S991,Exchange_Value))/1000,AF991*SUMIF(Lists!$E$2:$E$133,$I991,Exchange_Value)/1000),1)</f>
        <v>0</v>
      </c>
    </row>
    <row r="992" spans="1:81" ht="14.1">
      <c r="A992" s="18">
        <v>950</v>
      </c>
      <c r="B992" s="46" t="str">
        <f t="shared" si="554"/>
        <v/>
      </c>
      <c r="C992" s="72"/>
      <c r="D992" s="47"/>
      <c r="E992" s="81"/>
      <c r="F992" s="48"/>
      <c r="G992" s="49"/>
      <c r="H992" s="50"/>
      <c r="I992" s="48"/>
      <c r="J992" s="104"/>
      <c r="K992" s="109"/>
      <c r="L992" s="51"/>
      <c r="M992" s="48"/>
      <c r="N992" s="51"/>
      <c r="O992" s="48"/>
      <c r="P992" s="51"/>
      <c r="Q992" s="69"/>
      <c r="R992" s="51"/>
      <c r="S992" s="69"/>
      <c r="T992" s="110"/>
      <c r="U992" s="107"/>
      <c r="V992" s="48"/>
      <c r="W992" s="52"/>
      <c r="X992" s="48"/>
      <c r="Y992" s="116"/>
      <c r="Z992" s="133"/>
      <c r="AA992" s="131"/>
      <c r="AB992" s="76"/>
      <c r="AC992" s="76"/>
      <c r="AD992" s="76"/>
      <c r="AE992" s="76"/>
      <c r="AF992" s="76"/>
      <c r="AG992" s="145"/>
      <c r="AH992"/>
      <c r="AI992" s="148">
        <f t="shared" si="518"/>
        <v>0</v>
      </c>
      <c r="AJ992" s="148">
        <f t="shared" si="519"/>
        <v>0</v>
      </c>
      <c r="AK992" s="148">
        <f t="shared" si="520"/>
        <v>0</v>
      </c>
      <c r="AL992" s="148">
        <f t="shared" si="521"/>
        <v>0</v>
      </c>
      <c r="AM992" s="148">
        <f t="shared" si="522"/>
        <v>0</v>
      </c>
      <c r="AN992" s="148">
        <f t="shared" si="523"/>
        <v>0</v>
      </c>
      <c r="AO992" s="150"/>
      <c r="AP992" s="149" t="e">
        <f t="shared" si="524"/>
        <v>#DIV/0!</v>
      </c>
      <c r="AQ992" s="149" t="e">
        <f t="shared" si="525"/>
        <v>#DIV/0!</v>
      </c>
      <c r="AR992" s="149" t="e">
        <f t="shared" si="526"/>
        <v>#DIV/0!</v>
      </c>
      <c r="AS992" s="149" t="e">
        <f t="shared" si="527"/>
        <v>#DIV/0!</v>
      </c>
      <c r="AT992" s="149" t="e">
        <f t="shared" si="528"/>
        <v>#DIV/0!</v>
      </c>
      <c r="AU992" s="148">
        <f t="shared" si="529"/>
        <v>0</v>
      </c>
      <c r="AV992" s="149" t="e">
        <f t="shared" si="530"/>
        <v>#DIV/0!</v>
      </c>
      <c r="AW992" s="149" t="e">
        <f t="shared" si="531"/>
        <v>#DIV/0!</v>
      </c>
      <c r="AX992" s="149" t="e">
        <f t="shared" si="532"/>
        <v>#DIV/0!</v>
      </c>
      <c r="AY992" s="149" t="e">
        <f t="shared" si="533"/>
        <v>#DIV/0!</v>
      </c>
      <c r="AZ992" s="149" t="e">
        <f t="shared" si="534"/>
        <v>#DIV/0!</v>
      </c>
      <c r="BA992" s="148">
        <f t="shared" si="535"/>
        <v>0</v>
      </c>
      <c r="BB992" s="149" t="e">
        <f t="shared" si="536"/>
        <v>#DIV/0!</v>
      </c>
      <c r="BC992" s="149" t="e">
        <f t="shared" si="537"/>
        <v>#DIV/0!</v>
      </c>
      <c r="BD992" s="149" t="e">
        <f t="shared" si="538"/>
        <v>#DIV/0!</v>
      </c>
      <c r="BE992" s="149" t="e">
        <f t="shared" si="539"/>
        <v>#DIV/0!</v>
      </c>
      <c r="BF992" s="149" t="e">
        <f t="shared" si="540"/>
        <v>#DIV/0!</v>
      </c>
      <c r="BG992" s="148">
        <f t="shared" si="541"/>
        <v>0</v>
      </c>
      <c r="BH992" s="149" t="e">
        <f t="shared" si="542"/>
        <v>#DIV/0!</v>
      </c>
      <c r="BI992" s="149" t="e">
        <f t="shared" si="543"/>
        <v>#DIV/0!</v>
      </c>
      <c r="BJ992" s="149" t="e">
        <f t="shared" si="544"/>
        <v>#DIV/0!</v>
      </c>
      <c r="BK992" s="149" t="e">
        <f t="shared" si="545"/>
        <v>#DIV/0!</v>
      </c>
      <c r="BL992" s="149" t="e">
        <f t="shared" si="546"/>
        <v>#DIV/0!</v>
      </c>
      <c r="BM992" s="148">
        <f t="shared" si="547"/>
        <v>0</v>
      </c>
      <c r="BN992" s="149" t="e">
        <f t="shared" si="548"/>
        <v>#DIV/0!</v>
      </c>
      <c r="BO992" s="149" t="e">
        <f t="shared" si="549"/>
        <v>#DIV/0!</v>
      </c>
      <c r="BP992" s="149" t="e">
        <f t="shared" si="550"/>
        <v>#DIV/0!</v>
      </c>
      <c r="BQ992" s="149" t="e">
        <f t="shared" si="551"/>
        <v>#DIV/0!</v>
      </c>
      <c r="BR992" s="149" t="e">
        <f t="shared" si="552"/>
        <v>#DIV/0!</v>
      </c>
      <c r="BS992" s="148">
        <f t="shared" si="553"/>
        <v>0</v>
      </c>
      <c r="BT992" s="150"/>
      <c r="BU992" s="150" t="e">
        <f>VLOOKUP(I992,Lists!$D$2:$D$19,1,FALSE)</f>
        <v>#N/A</v>
      </c>
      <c r="BV992" s="150" t="e">
        <f>VLOOKUP($I992,Blends!$B$2:$B$115,1,FALSE)</f>
        <v>#N/A</v>
      </c>
      <c r="BW992" s="150"/>
      <c r="BX992" s="151">
        <f>ROUND(IF($I992="Other HFC Blend",(AA992*$L992*SUMIF(Lists!$E$2:$E$133,'Quarterly Information'!$K992,Exchange_Value)+AA992*$N992*SUMIF(Lists!$E$2:$E$133,'Quarterly Information'!$M992,Exchange_Value)+AA992*$P992*SUMIF(Lists!$E$2:$E$133,'Quarterly Information'!$O992,Exchange_Value)+AA992*$R992*SUMIF(Lists!$E$2:$E$133,'Quarterly Information'!$Q992,Exchange_Value)+AA992*$T992*SUMIF(Lists!$E$2:$E$133,'Quarterly Information'!$S992,Exchange_Value))/1000,AA992*SUMIF(Lists!$E$2:$E$133,$I992,Exchange_Value)/1000),1)</f>
        <v>0</v>
      </c>
      <c r="BY992" s="151">
        <f>ROUND(IF($I992="Other HFC Blend",(AB992*$L992*SUMIF(Lists!$E$2:$E$133,'Quarterly Information'!$K992,Exchange_Value)+AB992*$N992*SUMIF(Lists!$E$2:$E$133,'Quarterly Information'!$M992,Exchange_Value)+AB992*$P992*SUMIF(Lists!$E$2:$E$133,'Quarterly Information'!$O992,Exchange_Value)+AB992*$R992*SUMIF(Lists!$E$2:$E$133,'Quarterly Information'!$Q992,Exchange_Value)+AB992*$T992*SUMIF(Lists!$E$2:$E$133,'Quarterly Information'!$S992,Exchange_Value))/1000,AB992*SUMIF(Lists!$E$2:$E$133,$I992,Exchange_Value)/1000),1)</f>
        <v>0</v>
      </c>
      <c r="BZ992" s="151">
        <f>ROUND(IF($I992="Other HFC Blend",(AC992*$L992*SUMIF(Lists!$E$2:$E$133,'Quarterly Information'!$K992,Exchange_Value)+AC992*$N992*SUMIF(Lists!$E$2:$E$133,'Quarterly Information'!$M992,Exchange_Value)+AC992*$P992*SUMIF(Lists!$E$2:$E$133,'Quarterly Information'!$O992,Exchange_Value)+AC992*$R992*SUMIF(Lists!$E$2:$E$133,'Quarterly Information'!$Q992,Exchange_Value)+AC992*$T992*SUMIF(Lists!$E$2:$E$133,'Quarterly Information'!$S992,Exchange_Value))/1000,AC992*SUMIF(Lists!$E$2:$E$133,$I992,Exchange_Value)/1000),1)</f>
        <v>0</v>
      </c>
      <c r="CA992" s="151">
        <f>ROUND(IF($I992="Other HFC Blend",(AD992*$L992*SUMIF(Lists!$E$2:$E$133,'Quarterly Information'!$K992,Exchange_Value)+AD992*$N992*SUMIF(Lists!$E$2:$E$133,'Quarterly Information'!$M992,Exchange_Value)+AD992*$P992*SUMIF(Lists!$E$2:$E$133,'Quarterly Information'!$O992,Exchange_Value)+AD992*$R992*SUMIF(Lists!$E$2:$E$133,'Quarterly Information'!$Q992,Exchange_Value)+AD992*$T992*SUMIF(Lists!$E$2:$E$133,'Quarterly Information'!$S992,Exchange_Value))/1000,AD992*SUMIF(Lists!$E$2:$E$133,$I992,Exchange_Value)/1000),1)</f>
        <v>0</v>
      </c>
      <c r="CB992" s="151">
        <f>ROUND(IF($I992="Other HFC Blend",(AE992*$L992*SUMIF(Lists!$E$2:$E$133,'Quarterly Information'!$K992,Exchange_Value)+AE992*$N992*SUMIF(Lists!$E$2:$E$133,'Quarterly Information'!$M992,Exchange_Value)+AE992*$P992*SUMIF(Lists!$E$2:$E$133,'Quarterly Information'!$O992,Exchange_Value)+AE992*$R992*SUMIF(Lists!$E$2:$E$133,'Quarterly Information'!$Q992,Exchange_Value)+AE992*$T992*SUMIF(Lists!$E$2:$E$133,'Quarterly Information'!$S992,Exchange_Value))/1000,AE992*SUMIF(Lists!$E$2:$E$133,$I992,Exchange_Value)/1000),1)</f>
        <v>0</v>
      </c>
      <c r="CC992" s="151">
        <f>ROUND(IF($I992="Other HFC Blend",(AF992*$L992*SUMIF(Lists!$E$2:$E$133,'Quarterly Information'!$K992,Exchange_Value)+AF992*$N992*SUMIF(Lists!$E$2:$E$133,'Quarterly Information'!$M992,Exchange_Value)+AF992*$P992*SUMIF(Lists!$E$2:$E$133,'Quarterly Information'!$O992,Exchange_Value)+AF992*$R992*SUMIF(Lists!$E$2:$E$133,'Quarterly Information'!$Q992,Exchange_Value)+AF992*$T992*SUMIF(Lists!$E$2:$E$133,'Quarterly Information'!$S992,Exchange_Value))/1000,AF992*SUMIF(Lists!$E$2:$E$133,$I992,Exchange_Value)/1000),1)</f>
        <v>0</v>
      </c>
    </row>
    <row r="993" spans="1:81" ht="14.1">
      <c r="A993" s="18">
        <v>951</v>
      </c>
      <c r="B993" s="46" t="str">
        <f t="shared" si="554"/>
        <v/>
      </c>
      <c r="C993" s="72"/>
      <c r="D993" s="47"/>
      <c r="E993" s="81"/>
      <c r="F993" s="48"/>
      <c r="G993" s="49"/>
      <c r="H993" s="50"/>
      <c r="I993" s="48"/>
      <c r="J993" s="104"/>
      <c r="K993" s="109"/>
      <c r="L993" s="51"/>
      <c r="M993" s="48"/>
      <c r="N993" s="51"/>
      <c r="O993" s="48"/>
      <c r="P993" s="51"/>
      <c r="Q993" s="69"/>
      <c r="R993" s="51"/>
      <c r="S993" s="69"/>
      <c r="T993" s="110"/>
      <c r="U993" s="107"/>
      <c r="V993" s="48"/>
      <c r="W993" s="52"/>
      <c r="X993" s="48"/>
      <c r="Y993" s="116"/>
      <c r="Z993" s="133"/>
      <c r="AA993" s="131"/>
      <c r="AB993" s="76"/>
      <c r="AC993" s="76"/>
      <c r="AD993" s="76"/>
      <c r="AE993" s="76"/>
      <c r="AF993" s="76"/>
      <c r="AG993" s="145"/>
      <c r="AH993"/>
      <c r="AI993" s="148">
        <f t="shared" si="518"/>
        <v>0</v>
      </c>
      <c r="AJ993" s="148">
        <f t="shared" si="519"/>
        <v>0</v>
      </c>
      <c r="AK993" s="148">
        <f t="shared" si="520"/>
        <v>0</v>
      </c>
      <c r="AL993" s="148">
        <f t="shared" si="521"/>
        <v>0</v>
      </c>
      <c r="AM993" s="148">
        <f t="shared" si="522"/>
        <v>0</v>
      </c>
      <c r="AN993" s="148">
        <f t="shared" si="523"/>
        <v>0</v>
      </c>
      <c r="AO993" s="150"/>
      <c r="AP993" s="149" t="e">
        <f t="shared" si="524"/>
        <v>#DIV/0!</v>
      </c>
      <c r="AQ993" s="149" t="e">
        <f t="shared" si="525"/>
        <v>#DIV/0!</v>
      </c>
      <c r="AR993" s="149" t="e">
        <f t="shared" si="526"/>
        <v>#DIV/0!</v>
      </c>
      <c r="AS993" s="149" t="e">
        <f t="shared" si="527"/>
        <v>#DIV/0!</v>
      </c>
      <c r="AT993" s="149" t="e">
        <f t="shared" si="528"/>
        <v>#DIV/0!</v>
      </c>
      <c r="AU993" s="148">
        <f t="shared" si="529"/>
        <v>0</v>
      </c>
      <c r="AV993" s="149" t="e">
        <f t="shared" si="530"/>
        <v>#DIV/0!</v>
      </c>
      <c r="AW993" s="149" t="e">
        <f t="shared" si="531"/>
        <v>#DIV/0!</v>
      </c>
      <c r="AX993" s="149" t="e">
        <f t="shared" si="532"/>
        <v>#DIV/0!</v>
      </c>
      <c r="AY993" s="149" t="e">
        <f t="shared" si="533"/>
        <v>#DIV/0!</v>
      </c>
      <c r="AZ993" s="149" t="e">
        <f t="shared" si="534"/>
        <v>#DIV/0!</v>
      </c>
      <c r="BA993" s="148">
        <f t="shared" si="535"/>
        <v>0</v>
      </c>
      <c r="BB993" s="149" t="e">
        <f t="shared" si="536"/>
        <v>#DIV/0!</v>
      </c>
      <c r="BC993" s="149" t="e">
        <f t="shared" si="537"/>
        <v>#DIV/0!</v>
      </c>
      <c r="BD993" s="149" t="e">
        <f t="shared" si="538"/>
        <v>#DIV/0!</v>
      </c>
      <c r="BE993" s="149" t="e">
        <f t="shared" si="539"/>
        <v>#DIV/0!</v>
      </c>
      <c r="BF993" s="149" t="e">
        <f t="shared" si="540"/>
        <v>#DIV/0!</v>
      </c>
      <c r="BG993" s="148">
        <f t="shared" si="541"/>
        <v>0</v>
      </c>
      <c r="BH993" s="149" t="e">
        <f t="shared" si="542"/>
        <v>#DIV/0!</v>
      </c>
      <c r="BI993" s="149" t="e">
        <f t="shared" si="543"/>
        <v>#DIV/0!</v>
      </c>
      <c r="BJ993" s="149" t="e">
        <f t="shared" si="544"/>
        <v>#DIV/0!</v>
      </c>
      <c r="BK993" s="149" t="e">
        <f t="shared" si="545"/>
        <v>#DIV/0!</v>
      </c>
      <c r="BL993" s="149" t="e">
        <f t="shared" si="546"/>
        <v>#DIV/0!</v>
      </c>
      <c r="BM993" s="148">
        <f t="shared" si="547"/>
        <v>0</v>
      </c>
      <c r="BN993" s="149" t="e">
        <f t="shared" si="548"/>
        <v>#DIV/0!</v>
      </c>
      <c r="BO993" s="149" t="e">
        <f t="shared" si="549"/>
        <v>#DIV/0!</v>
      </c>
      <c r="BP993" s="149" t="e">
        <f t="shared" si="550"/>
        <v>#DIV/0!</v>
      </c>
      <c r="BQ993" s="149" t="e">
        <f t="shared" si="551"/>
        <v>#DIV/0!</v>
      </c>
      <c r="BR993" s="149" t="e">
        <f t="shared" si="552"/>
        <v>#DIV/0!</v>
      </c>
      <c r="BS993" s="148">
        <f t="shared" si="553"/>
        <v>0</v>
      </c>
      <c r="BT993" s="150"/>
      <c r="BU993" s="150" t="e">
        <f>VLOOKUP(I993,Lists!$D$2:$D$19,1,FALSE)</f>
        <v>#N/A</v>
      </c>
      <c r="BV993" s="150" t="e">
        <f>VLOOKUP($I993,Blends!$B$2:$B$115,1,FALSE)</f>
        <v>#N/A</v>
      </c>
      <c r="BW993" s="150"/>
      <c r="BX993" s="151">
        <f>ROUND(IF($I993="Other HFC Blend",(AA993*$L993*SUMIF(Lists!$E$2:$E$133,'Quarterly Information'!$K993,Exchange_Value)+AA993*$N993*SUMIF(Lists!$E$2:$E$133,'Quarterly Information'!$M993,Exchange_Value)+AA993*$P993*SUMIF(Lists!$E$2:$E$133,'Quarterly Information'!$O993,Exchange_Value)+AA993*$R993*SUMIF(Lists!$E$2:$E$133,'Quarterly Information'!$Q993,Exchange_Value)+AA993*$T993*SUMIF(Lists!$E$2:$E$133,'Quarterly Information'!$S993,Exchange_Value))/1000,AA993*SUMIF(Lists!$E$2:$E$133,$I993,Exchange_Value)/1000),1)</f>
        <v>0</v>
      </c>
      <c r="BY993" s="151">
        <f>ROUND(IF($I993="Other HFC Blend",(AB993*$L993*SUMIF(Lists!$E$2:$E$133,'Quarterly Information'!$K993,Exchange_Value)+AB993*$N993*SUMIF(Lists!$E$2:$E$133,'Quarterly Information'!$M993,Exchange_Value)+AB993*$P993*SUMIF(Lists!$E$2:$E$133,'Quarterly Information'!$O993,Exchange_Value)+AB993*$R993*SUMIF(Lists!$E$2:$E$133,'Quarterly Information'!$Q993,Exchange_Value)+AB993*$T993*SUMIF(Lists!$E$2:$E$133,'Quarterly Information'!$S993,Exchange_Value))/1000,AB993*SUMIF(Lists!$E$2:$E$133,$I993,Exchange_Value)/1000),1)</f>
        <v>0</v>
      </c>
      <c r="BZ993" s="151">
        <f>ROUND(IF($I993="Other HFC Blend",(AC993*$L993*SUMIF(Lists!$E$2:$E$133,'Quarterly Information'!$K993,Exchange_Value)+AC993*$N993*SUMIF(Lists!$E$2:$E$133,'Quarterly Information'!$M993,Exchange_Value)+AC993*$P993*SUMIF(Lists!$E$2:$E$133,'Quarterly Information'!$O993,Exchange_Value)+AC993*$R993*SUMIF(Lists!$E$2:$E$133,'Quarterly Information'!$Q993,Exchange_Value)+AC993*$T993*SUMIF(Lists!$E$2:$E$133,'Quarterly Information'!$S993,Exchange_Value))/1000,AC993*SUMIF(Lists!$E$2:$E$133,$I993,Exchange_Value)/1000),1)</f>
        <v>0</v>
      </c>
      <c r="CA993" s="151">
        <f>ROUND(IF($I993="Other HFC Blend",(AD993*$L993*SUMIF(Lists!$E$2:$E$133,'Quarterly Information'!$K993,Exchange_Value)+AD993*$N993*SUMIF(Lists!$E$2:$E$133,'Quarterly Information'!$M993,Exchange_Value)+AD993*$P993*SUMIF(Lists!$E$2:$E$133,'Quarterly Information'!$O993,Exchange_Value)+AD993*$R993*SUMIF(Lists!$E$2:$E$133,'Quarterly Information'!$Q993,Exchange_Value)+AD993*$T993*SUMIF(Lists!$E$2:$E$133,'Quarterly Information'!$S993,Exchange_Value))/1000,AD993*SUMIF(Lists!$E$2:$E$133,$I993,Exchange_Value)/1000),1)</f>
        <v>0</v>
      </c>
      <c r="CB993" s="151">
        <f>ROUND(IF($I993="Other HFC Blend",(AE993*$L993*SUMIF(Lists!$E$2:$E$133,'Quarterly Information'!$K993,Exchange_Value)+AE993*$N993*SUMIF(Lists!$E$2:$E$133,'Quarterly Information'!$M993,Exchange_Value)+AE993*$P993*SUMIF(Lists!$E$2:$E$133,'Quarterly Information'!$O993,Exchange_Value)+AE993*$R993*SUMIF(Lists!$E$2:$E$133,'Quarterly Information'!$Q993,Exchange_Value)+AE993*$T993*SUMIF(Lists!$E$2:$E$133,'Quarterly Information'!$S993,Exchange_Value))/1000,AE993*SUMIF(Lists!$E$2:$E$133,$I993,Exchange_Value)/1000),1)</f>
        <v>0</v>
      </c>
      <c r="CC993" s="151">
        <f>ROUND(IF($I993="Other HFC Blend",(AF993*$L993*SUMIF(Lists!$E$2:$E$133,'Quarterly Information'!$K993,Exchange_Value)+AF993*$N993*SUMIF(Lists!$E$2:$E$133,'Quarterly Information'!$M993,Exchange_Value)+AF993*$P993*SUMIF(Lists!$E$2:$E$133,'Quarterly Information'!$O993,Exchange_Value)+AF993*$R993*SUMIF(Lists!$E$2:$E$133,'Quarterly Information'!$Q993,Exchange_Value)+AF993*$T993*SUMIF(Lists!$E$2:$E$133,'Quarterly Information'!$S993,Exchange_Value))/1000,AF993*SUMIF(Lists!$E$2:$E$133,$I993,Exchange_Value)/1000),1)</f>
        <v>0</v>
      </c>
    </row>
    <row r="994" spans="1:81" ht="14.1">
      <c r="A994" s="18">
        <v>952</v>
      </c>
      <c r="B994" s="46" t="str">
        <f t="shared" si="554"/>
        <v/>
      </c>
      <c r="C994" s="72"/>
      <c r="D994" s="47"/>
      <c r="E994" s="81"/>
      <c r="F994" s="48"/>
      <c r="G994" s="49"/>
      <c r="H994" s="50"/>
      <c r="I994" s="48"/>
      <c r="J994" s="104"/>
      <c r="K994" s="109"/>
      <c r="L994" s="51"/>
      <c r="M994" s="48"/>
      <c r="N994" s="51"/>
      <c r="O994" s="48"/>
      <c r="P994" s="51"/>
      <c r="Q994" s="69"/>
      <c r="R994" s="51"/>
      <c r="S994" s="69"/>
      <c r="T994" s="110"/>
      <c r="U994" s="107"/>
      <c r="V994" s="48"/>
      <c r="W994" s="52"/>
      <c r="X994" s="48"/>
      <c r="Y994" s="116"/>
      <c r="Z994" s="133"/>
      <c r="AA994" s="131"/>
      <c r="AB994" s="76"/>
      <c r="AC994" s="76"/>
      <c r="AD994" s="76"/>
      <c r="AE994" s="76"/>
      <c r="AF994" s="76"/>
      <c r="AG994" s="145"/>
      <c r="AH994"/>
      <c r="AI994" s="148">
        <f t="shared" si="518"/>
        <v>0</v>
      </c>
      <c r="AJ994" s="148">
        <f t="shared" si="519"/>
        <v>0</v>
      </c>
      <c r="AK994" s="148">
        <f t="shared" si="520"/>
        <v>0</v>
      </c>
      <c r="AL994" s="148">
        <f t="shared" si="521"/>
        <v>0</v>
      </c>
      <c r="AM994" s="148">
        <f t="shared" si="522"/>
        <v>0</v>
      </c>
      <c r="AN994" s="148">
        <f t="shared" si="523"/>
        <v>0</v>
      </c>
      <c r="AO994" s="150"/>
      <c r="AP994" s="149" t="e">
        <f t="shared" si="524"/>
        <v>#DIV/0!</v>
      </c>
      <c r="AQ994" s="149" t="e">
        <f t="shared" si="525"/>
        <v>#DIV/0!</v>
      </c>
      <c r="AR994" s="149" t="e">
        <f t="shared" si="526"/>
        <v>#DIV/0!</v>
      </c>
      <c r="AS994" s="149" t="e">
        <f t="shared" si="527"/>
        <v>#DIV/0!</v>
      </c>
      <c r="AT994" s="149" t="e">
        <f t="shared" si="528"/>
        <v>#DIV/0!</v>
      </c>
      <c r="AU994" s="148">
        <f t="shared" si="529"/>
        <v>0</v>
      </c>
      <c r="AV994" s="149" t="e">
        <f t="shared" si="530"/>
        <v>#DIV/0!</v>
      </c>
      <c r="AW994" s="149" t="e">
        <f t="shared" si="531"/>
        <v>#DIV/0!</v>
      </c>
      <c r="AX994" s="149" t="e">
        <f t="shared" si="532"/>
        <v>#DIV/0!</v>
      </c>
      <c r="AY994" s="149" t="e">
        <f t="shared" si="533"/>
        <v>#DIV/0!</v>
      </c>
      <c r="AZ994" s="149" t="e">
        <f t="shared" si="534"/>
        <v>#DIV/0!</v>
      </c>
      <c r="BA994" s="148">
        <f t="shared" si="535"/>
        <v>0</v>
      </c>
      <c r="BB994" s="149" t="e">
        <f t="shared" si="536"/>
        <v>#DIV/0!</v>
      </c>
      <c r="BC994" s="149" t="e">
        <f t="shared" si="537"/>
        <v>#DIV/0!</v>
      </c>
      <c r="BD994" s="149" t="e">
        <f t="shared" si="538"/>
        <v>#DIV/0!</v>
      </c>
      <c r="BE994" s="149" t="e">
        <f t="shared" si="539"/>
        <v>#DIV/0!</v>
      </c>
      <c r="BF994" s="149" t="e">
        <f t="shared" si="540"/>
        <v>#DIV/0!</v>
      </c>
      <c r="BG994" s="148">
        <f t="shared" si="541"/>
        <v>0</v>
      </c>
      <c r="BH994" s="149" t="e">
        <f t="shared" si="542"/>
        <v>#DIV/0!</v>
      </c>
      <c r="BI994" s="149" t="e">
        <f t="shared" si="543"/>
        <v>#DIV/0!</v>
      </c>
      <c r="BJ994" s="149" t="e">
        <f t="shared" si="544"/>
        <v>#DIV/0!</v>
      </c>
      <c r="BK994" s="149" t="e">
        <f t="shared" si="545"/>
        <v>#DIV/0!</v>
      </c>
      <c r="BL994" s="149" t="e">
        <f t="shared" si="546"/>
        <v>#DIV/0!</v>
      </c>
      <c r="BM994" s="148">
        <f t="shared" si="547"/>
        <v>0</v>
      </c>
      <c r="BN994" s="149" t="e">
        <f t="shared" si="548"/>
        <v>#DIV/0!</v>
      </c>
      <c r="BO994" s="149" t="e">
        <f t="shared" si="549"/>
        <v>#DIV/0!</v>
      </c>
      <c r="BP994" s="149" t="e">
        <f t="shared" si="550"/>
        <v>#DIV/0!</v>
      </c>
      <c r="BQ994" s="149" t="e">
        <f t="shared" si="551"/>
        <v>#DIV/0!</v>
      </c>
      <c r="BR994" s="149" t="e">
        <f t="shared" si="552"/>
        <v>#DIV/0!</v>
      </c>
      <c r="BS994" s="148">
        <f t="shared" si="553"/>
        <v>0</v>
      </c>
      <c r="BT994" s="150"/>
      <c r="BU994" s="150" t="e">
        <f>VLOOKUP(I994,Lists!$D$2:$D$19,1,FALSE)</f>
        <v>#N/A</v>
      </c>
      <c r="BV994" s="150" t="e">
        <f>VLOOKUP($I994,Blends!$B$2:$B$115,1,FALSE)</f>
        <v>#N/A</v>
      </c>
      <c r="BW994" s="150"/>
      <c r="BX994" s="151">
        <f>ROUND(IF($I994="Other HFC Blend",(AA994*$L994*SUMIF(Lists!$E$2:$E$133,'Quarterly Information'!$K994,Exchange_Value)+AA994*$N994*SUMIF(Lists!$E$2:$E$133,'Quarterly Information'!$M994,Exchange_Value)+AA994*$P994*SUMIF(Lists!$E$2:$E$133,'Quarterly Information'!$O994,Exchange_Value)+AA994*$R994*SUMIF(Lists!$E$2:$E$133,'Quarterly Information'!$Q994,Exchange_Value)+AA994*$T994*SUMIF(Lists!$E$2:$E$133,'Quarterly Information'!$S994,Exchange_Value))/1000,AA994*SUMIF(Lists!$E$2:$E$133,$I994,Exchange_Value)/1000),1)</f>
        <v>0</v>
      </c>
      <c r="BY994" s="151">
        <f>ROUND(IF($I994="Other HFC Blend",(AB994*$L994*SUMIF(Lists!$E$2:$E$133,'Quarterly Information'!$K994,Exchange_Value)+AB994*$N994*SUMIF(Lists!$E$2:$E$133,'Quarterly Information'!$M994,Exchange_Value)+AB994*$P994*SUMIF(Lists!$E$2:$E$133,'Quarterly Information'!$O994,Exchange_Value)+AB994*$R994*SUMIF(Lists!$E$2:$E$133,'Quarterly Information'!$Q994,Exchange_Value)+AB994*$T994*SUMIF(Lists!$E$2:$E$133,'Quarterly Information'!$S994,Exchange_Value))/1000,AB994*SUMIF(Lists!$E$2:$E$133,$I994,Exchange_Value)/1000),1)</f>
        <v>0</v>
      </c>
      <c r="BZ994" s="151">
        <f>ROUND(IF($I994="Other HFC Blend",(AC994*$L994*SUMIF(Lists!$E$2:$E$133,'Quarterly Information'!$K994,Exchange_Value)+AC994*$N994*SUMIF(Lists!$E$2:$E$133,'Quarterly Information'!$M994,Exchange_Value)+AC994*$P994*SUMIF(Lists!$E$2:$E$133,'Quarterly Information'!$O994,Exchange_Value)+AC994*$R994*SUMIF(Lists!$E$2:$E$133,'Quarterly Information'!$Q994,Exchange_Value)+AC994*$T994*SUMIF(Lists!$E$2:$E$133,'Quarterly Information'!$S994,Exchange_Value))/1000,AC994*SUMIF(Lists!$E$2:$E$133,$I994,Exchange_Value)/1000),1)</f>
        <v>0</v>
      </c>
      <c r="CA994" s="151">
        <f>ROUND(IF($I994="Other HFC Blend",(AD994*$L994*SUMIF(Lists!$E$2:$E$133,'Quarterly Information'!$K994,Exchange_Value)+AD994*$N994*SUMIF(Lists!$E$2:$E$133,'Quarterly Information'!$M994,Exchange_Value)+AD994*$P994*SUMIF(Lists!$E$2:$E$133,'Quarterly Information'!$O994,Exchange_Value)+AD994*$R994*SUMIF(Lists!$E$2:$E$133,'Quarterly Information'!$Q994,Exchange_Value)+AD994*$T994*SUMIF(Lists!$E$2:$E$133,'Quarterly Information'!$S994,Exchange_Value))/1000,AD994*SUMIF(Lists!$E$2:$E$133,$I994,Exchange_Value)/1000),1)</f>
        <v>0</v>
      </c>
      <c r="CB994" s="151">
        <f>ROUND(IF($I994="Other HFC Blend",(AE994*$L994*SUMIF(Lists!$E$2:$E$133,'Quarterly Information'!$K994,Exchange_Value)+AE994*$N994*SUMIF(Lists!$E$2:$E$133,'Quarterly Information'!$M994,Exchange_Value)+AE994*$P994*SUMIF(Lists!$E$2:$E$133,'Quarterly Information'!$O994,Exchange_Value)+AE994*$R994*SUMIF(Lists!$E$2:$E$133,'Quarterly Information'!$Q994,Exchange_Value)+AE994*$T994*SUMIF(Lists!$E$2:$E$133,'Quarterly Information'!$S994,Exchange_Value))/1000,AE994*SUMIF(Lists!$E$2:$E$133,$I994,Exchange_Value)/1000),1)</f>
        <v>0</v>
      </c>
      <c r="CC994" s="151">
        <f>ROUND(IF($I994="Other HFC Blend",(AF994*$L994*SUMIF(Lists!$E$2:$E$133,'Quarterly Information'!$K994,Exchange_Value)+AF994*$N994*SUMIF(Lists!$E$2:$E$133,'Quarterly Information'!$M994,Exchange_Value)+AF994*$P994*SUMIF(Lists!$E$2:$E$133,'Quarterly Information'!$O994,Exchange_Value)+AF994*$R994*SUMIF(Lists!$E$2:$E$133,'Quarterly Information'!$Q994,Exchange_Value)+AF994*$T994*SUMIF(Lists!$E$2:$E$133,'Quarterly Information'!$S994,Exchange_Value))/1000,AF994*SUMIF(Lists!$E$2:$E$133,$I994,Exchange_Value)/1000),1)</f>
        <v>0</v>
      </c>
    </row>
    <row r="995" spans="1:81" ht="14.1">
      <c r="A995" s="18">
        <v>953</v>
      </c>
      <c r="B995" s="46" t="str">
        <f t="shared" si="554"/>
        <v/>
      </c>
      <c r="C995" s="72"/>
      <c r="D995" s="47"/>
      <c r="E995" s="81"/>
      <c r="F995" s="48"/>
      <c r="G995" s="49"/>
      <c r="H995" s="50"/>
      <c r="I995" s="48"/>
      <c r="J995" s="104"/>
      <c r="K995" s="109"/>
      <c r="L995" s="51"/>
      <c r="M995" s="48"/>
      <c r="N995" s="51"/>
      <c r="O995" s="48"/>
      <c r="P995" s="51"/>
      <c r="Q995" s="69"/>
      <c r="R995" s="51"/>
      <c r="S995" s="69"/>
      <c r="T995" s="110"/>
      <c r="U995" s="107"/>
      <c r="V995" s="48"/>
      <c r="W995" s="52"/>
      <c r="X995" s="48"/>
      <c r="Y995" s="116"/>
      <c r="Z995" s="133"/>
      <c r="AA995" s="131"/>
      <c r="AB995" s="76"/>
      <c r="AC995" s="76"/>
      <c r="AD995" s="76"/>
      <c r="AE995" s="76"/>
      <c r="AF995" s="76"/>
      <c r="AG995" s="145"/>
      <c r="AH995"/>
      <c r="AI995" s="148">
        <f t="shared" si="518"/>
        <v>0</v>
      </c>
      <c r="AJ995" s="148">
        <f t="shared" si="519"/>
        <v>0</v>
      </c>
      <c r="AK995" s="148">
        <f t="shared" si="520"/>
        <v>0</v>
      </c>
      <c r="AL995" s="148">
        <f t="shared" si="521"/>
        <v>0</v>
      </c>
      <c r="AM995" s="148">
        <f t="shared" si="522"/>
        <v>0</v>
      </c>
      <c r="AN995" s="148">
        <f t="shared" si="523"/>
        <v>0</v>
      </c>
      <c r="AO995" s="150"/>
      <c r="AP995" s="149" t="e">
        <f t="shared" si="524"/>
        <v>#DIV/0!</v>
      </c>
      <c r="AQ995" s="149" t="e">
        <f t="shared" si="525"/>
        <v>#DIV/0!</v>
      </c>
      <c r="AR995" s="149" t="e">
        <f t="shared" si="526"/>
        <v>#DIV/0!</v>
      </c>
      <c r="AS995" s="149" t="e">
        <f t="shared" si="527"/>
        <v>#DIV/0!</v>
      </c>
      <c r="AT995" s="149" t="e">
        <f t="shared" si="528"/>
        <v>#DIV/0!</v>
      </c>
      <c r="AU995" s="148">
        <f t="shared" si="529"/>
        <v>0</v>
      </c>
      <c r="AV995" s="149" t="e">
        <f t="shared" si="530"/>
        <v>#DIV/0!</v>
      </c>
      <c r="AW995" s="149" t="e">
        <f t="shared" si="531"/>
        <v>#DIV/0!</v>
      </c>
      <c r="AX995" s="149" t="e">
        <f t="shared" si="532"/>
        <v>#DIV/0!</v>
      </c>
      <c r="AY995" s="149" t="e">
        <f t="shared" si="533"/>
        <v>#DIV/0!</v>
      </c>
      <c r="AZ995" s="149" t="e">
        <f t="shared" si="534"/>
        <v>#DIV/0!</v>
      </c>
      <c r="BA995" s="148">
        <f t="shared" si="535"/>
        <v>0</v>
      </c>
      <c r="BB995" s="149" t="e">
        <f t="shared" si="536"/>
        <v>#DIV/0!</v>
      </c>
      <c r="BC995" s="149" t="e">
        <f t="shared" si="537"/>
        <v>#DIV/0!</v>
      </c>
      <c r="BD995" s="149" t="e">
        <f t="shared" si="538"/>
        <v>#DIV/0!</v>
      </c>
      <c r="BE995" s="149" t="e">
        <f t="shared" si="539"/>
        <v>#DIV/0!</v>
      </c>
      <c r="BF995" s="149" t="e">
        <f t="shared" si="540"/>
        <v>#DIV/0!</v>
      </c>
      <c r="BG995" s="148">
        <f t="shared" si="541"/>
        <v>0</v>
      </c>
      <c r="BH995" s="149" t="e">
        <f t="shared" si="542"/>
        <v>#DIV/0!</v>
      </c>
      <c r="BI995" s="149" t="e">
        <f t="shared" si="543"/>
        <v>#DIV/0!</v>
      </c>
      <c r="BJ995" s="149" t="e">
        <f t="shared" si="544"/>
        <v>#DIV/0!</v>
      </c>
      <c r="BK995" s="149" t="e">
        <f t="shared" si="545"/>
        <v>#DIV/0!</v>
      </c>
      <c r="BL995" s="149" t="e">
        <f t="shared" si="546"/>
        <v>#DIV/0!</v>
      </c>
      <c r="BM995" s="148">
        <f t="shared" si="547"/>
        <v>0</v>
      </c>
      <c r="BN995" s="149" t="e">
        <f t="shared" si="548"/>
        <v>#DIV/0!</v>
      </c>
      <c r="BO995" s="149" t="e">
        <f t="shared" si="549"/>
        <v>#DIV/0!</v>
      </c>
      <c r="BP995" s="149" t="e">
        <f t="shared" si="550"/>
        <v>#DIV/0!</v>
      </c>
      <c r="BQ995" s="149" t="e">
        <f t="shared" si="551"/>
        <v>#DIV/0!</v>
      </c>
      <c r="BR995" s="149" t="e">
        <f t="shared" si="552"/>
        <v>#DIV/0!</v>
      </c>
      <c r="BS995" s="148">
        <f t="shared" si="553"/>
        <v>0</v>
      </c>
      <c r="BT995" s="150"/>
      <c r="BU995" s="150" t="e">
        <f>VLOOKUP(I995,Lists!$D$2:$D$19,1,FALSE)</f>
        <v>#N/A</v>
      </c>
      <c r="BV995" s="150" t="e">
        <f>VLOOKUP($I995,Blends!$B$2:$B$115,1,FALSE)</f>
        <v>#N/A</v>
      </c>
      <c r="BW995" s="150"/>
      <c r="BX995" s="151">
        <f>ROUND(IF($I995="Other HFC Blend",(AA995*$L995*SUMIF(Lists!$E$2:$E$133,'Quarterly Information'!$K995,Exchange_Value)+AA995*$N995*SUMIF(Lists!$E$2:$E$133,'Quarterly Information'!$M995,Exchange_Value)+AA995*$P995*SUMIF(Lists!$E$2:$E$133,'Quarterly Information'!$O995,Exchange_Value)+AA995*$R995*SUMIF(Lists!$E$2:$E$133,'Quarterly Information'!$Q995,Exchange_Value)+AA995*$T995*SUMIF(Lists!$E$2:$E$133,'Quarterly Information'!$S995,Exchange_Value))/1000,AA995*SUMIF(Lists!$E$2:$E$133,$I995,Exchange_Value)/1000),1)</f>
        <v>0</v>
      </c>
      <c r="BY995" s="151">
        <f>ROUND(IF($I995="Other HFC Blend",(AB995*$L995*SUMIF(Lists!$E$2:$E$133,'Quarterly Information'!$K995,Exchange_Value)+AB995*$N995*SUMIF(Lists!$E$2:$E$133,'Quarterly Information'!$M995,Exchange_Value)+AB995*$P995*SUMIF(Lists!$E$2:$E$133,'Quarterly Information'!$O995,Exchange_Value)+AB995*$R995*SUMIF(Lists!$E$2:$E$133,'Quarterly Information'!$Q995,Exchange_Value)+AB995*$T995*SUMIF(Lists!$E$2:$E$133,'Quarterly Information'!$S995,Exchange_Value))/1000,AB995*SUMIF(Lists!$E$2:$E$133,$I995,Exchange_Value)/1000),1)</f>
        <v>0</v>
      </c>
      <c r="BZ995" s="151">
        <f>ROUND(IF($I995="Other HFC Blend",(AC995*$L995*SUMIF(Lists!$E$2:$E$133,'Quarterly Information'!$K995,Exchange_Value)+AC995*$N995*SUMIF(Lists!$E$2:$E$133,'Quarterly Information'!$M995,Exchange_Value)+AC995*$P995*SUMIF(Lists!$E$2:$E$133,'Quarterly Information'!$O995,Exchange_Value)+AC995*$R995*SUMIF(Lists!$E$2:$E$133,'Quarterly Information'!$Q995,Exchange_Value)+AC995*$T995*SUMIF(Lists!$E$2:$E$133,'Quarterly Information'!$S995,Exchange_Value))/1000,AC995*SUMIF(Lists!$E$2:$E$133,$I995,Exchange_Value)/1000),1)</f>
        <v>0</v>
      </c>
      <c r="CA995" s="151">
        <f>ROUND(IF($I995="Other HFC Blend",(AD995*$L995*SUMIF(Lists!$E$2:$E$133,'Quarterly Information'!$K995,Exchange_Value)+AD995*$N995*SUMIF(Lists!$E$2:$E$133,'Quarterly Information'!$M995,Exchange_Value)+AD995*$P995*SUMIF(Lists!$E$2:$E$133,'Quarterly Information'!$O995,Exchange_Value)+AD995*$R995*SUMIF(Lists!$E$2:$E$133,'Quarterly Information'!$Q995,Exchange_Value)+AD995*$T995*SUMIF(Lists!$E$2:$E$133,'Quarterly Information'!$S995,Exchange_Value))/1000,AD995*SUMIF(Lists!$E$2:$E$133,$I995,Exchange_Value)/1000),1)</f>
        <v>0</v>
      </c>
      <c r="CB995" s="151">
        <f>ROUND(IF($I995="Other HFC Blend",(AE995*$L995*SUMIF(Lists!$E$2:$E$133,'Quarterly Information'!$K995,Exchange_Value)+AE995*$N995*SUMIF(Lists!$E$2:$E$133,'Quarterly Information'!$M995,Exchange_Value)+AE995*$P995*SUMIF(Lists!$E$2:$E$133,'Quarterly Information'!$O995,Exchange_Value)+AE995*$R995*SUMIF(Lists!$E$2:$E$133,'Quarterly Information'!$Q995,Exchange_Value)+AE995*$T995*SUMIF(Lists!$E$2:$E$133,'Quarterly Information'!$S995,Exchange_Value))/1000,AE995*SUMIF(Lists!$E$2:$E$133,$I995,Exchange_Value)/1000),1)</f>
        <v>0</v>
      </c>
      <c r="CC995" s="151">
        <f>ROUND(IF($I995="Other HFC Blend",(AF995*$L995*SUMIF(Lists!$E$2:$E$133,'Quarterly Information'!$K995,Exchange_Value)+AF995*$N995*SUMIF(Lists!$E$2:$E$133,'Quarterly Information'!$M995,Exchange_Value)+AF995*$P995*SUMIF(Lists!$E$2:$E$133,'Quarterly Information'!$O995,Exchange_Value)+AF995*$R995*SUMIF(Lists!$E$2:$E$133,'Quarterly Information'!$Q995,Exchange_Value)+AF995*$T995*SUMIF(Lists!$E$2:$E$133,'Quarterly Information'!$S995,Exchange_Value))/1000,AF995*SUMIF(Lists!$E$2:$E$133,$I995,Exchange_Value)/1000),1)</f>
        <v>0</v>
      </c>
    </row>
    <row r="996" spans="1:81" ht="14.1">
      <c r="A996" s="18">
        <v>954</v>
      </c>
      <c r="B996" s="46" t="str">
        <f t="shared" si="554"/>
        <v/>
      </c>
      <c r="C996" s="72"/>
      <c r="D996" s="47"/>
      <c r="E996" s="81"/>
      <c r="F996" s="48"/>
      <c r="G996" s="49"/>
      <c r="H996" s="50"/>
      <c r="I996" s="48"/>
      <c r="J996" s="104"/>
      <c r="K996" s="109"/>
      <c r="L996" s="51"/>
      <c r="M996" s="48"/>
      <c r="N996" s="51"/>
      <c r="O996" s="48"/>
      <c r="P996" s="51"/>
      <c r="Q996" s="69"/>
      <c r="R996" s="51"/>
      <c r="S996" s="69"/>
      <c r="T996" s="110"/>
      <c r="U996" s="107"/>
      <c r="V996" s="48"/>
      <c r="W996" s="52"/>
      <c r="X996" s="48"/>
      <c r="Y996" s="116"/>
      <c r="Z996" s="133"/>
      <c r="AA996" s="131"/>
      <c r="AB996" s="76"/>
      <c r="AC996" s="76"/>
      <c r="AD996" s="76"/>
      <c r="AE996" s="76"/>
      <c r="AF996" s="76"/>
      <c r="AG996" s="145"/>
      <c r="AH996"/>
      <c r="AI996" s="148">
        <f t="shared" si="518"/>
        <v>0</v>
      </c>
      <c r="AJ996" s="148">
        <f t="shared" si="519"/>
        <v>0</v>
      </c>
      <c r="AK996" s="148">
        <f t="shared" si="520"/>
        <v>0</v>
      </c>
      <c r="AL996" s="148">
        <f t="shared" si="521"/>
        <v>0</v>
      </c>
      <c r="AM996" s="148">
        <f t="shared" si="522"/>
        <v>0</v>
      </c>
      <c r="AN996" s="148">
        <f t="shared" si="523"/>
        <v>0</v>
      </c>
      <c r="AO996" s="150"/>
      <c r="AP996" s="149" t="e">
        <f t="shared" si="524"/>
        <v>#DIV/0!</v>
      </c>
      <c r="AQ996" s="149" t="e">
        <f t="shared" si="525"/>
        <v>#DIV/0!</v>
      </c>
      <c r="AR996" s="149" t="e">
        <f t="shared" si="526"/>
        <v>#DIV/0!</v>
      </c>
      <c r="AS996" s="149" t="e">
        <f t="shared" si="527"/>
        <v>#DIV/0!</v>
      </c>
      <c r="AT996" s="149" t="e">
        <f t="shared" si="528"/>
        <v>#DIV/0!</v>
      </c>
      <c r="AU996" s="148">
        <f t="shared" si="529"/>
        <v>0</v>
      </c>
      <c r="AV996" s="149" t="e">
        <f t="shared" si="530"/>
        <v>#DIV/0!</v>
      </c>
      <c r="AW996" s="149" t="e">
        <f t="shared" si="531"/>
        <v>#DIV/0!</v>
      </c>
      <c r="AX996" s="149" t="e">
        <f t="shared" si="532"/>
        <v>#DIV/0!</v>
      </c>
      <c r="AY996" s="149" t="e">
        <f t="shared" si="533"/>
        <v>#DIV/0!</v>
      </c>
      <c r="AZ996" s="149" t="e">
        <f t="shared" si="534"/>
        <v>#DIV/0!</v>
      </c>
      <c r="BA996" s="148">
        <f t="shared" si="535"/>
        <v>0</v>
      </c>
      <c r="BB996" s="149" t="e">
        <f t="shared" si="536"/>
        <v>#DIV/0!</v>
      </c>
      <c r="BC996" s="149" t="e">
        <f t="shared" si="537"/>
        <v>#DIV/0!</v>
      </c>
      <c r="BD996" s="149" t="e">
        <f t="shared" si="538"/>
        <v>#DIV/0!</v>
      </c>
      <c r="BE996" s="149" t="e">
        <f t="shared" si="539"/>
        <v>#DIV/0!</v>
      </c>
      <c r="BF996" s="149" t="e">
        <f t="shared" si="540"/>
        <v>#DIV/0!</v>
      </c>
      <c r="BG996" s="148">
        <f t="shared" si="541"/>
        <v>0</v>
      </c>
      <c r="BH996" s="149" t="e">
        <f t="shared" si="542"/>
        <v>#DIV/0!</v>
      </c>
      <c r="BI996" s="149" t="e">
        <f t="shared" si="543"/>
        <v>#DIV/0!</v>
      </c>
      <c r="BJ996" s="149" t="e">
        <f t="shared" si="544"/>
        <v>#DIV/0!</v>
      </c>
      <c r="BK996" s="149" t="e">
        <f t="shared" si="545"/>
        <v>#DIV/0!</v>
      </c>
      <c r="BL996" s="149" t="e">
        <f t="shared" si="546"/>
        <v>#DIV/0!</v>
      </c>
      <c r="BM996" s="148">
        <f t="shared" si="547"/>
        <v>0</v>
      </c>
      <c r="BN996" s="149" t="e">
        <f t="shared" si="548"/>
        <v>#DIV/0!</v>
      </c>
      <c r="BO996" s="149" t="e">
        <f t="shared" si="549"/>
        <v>#DIV/0!</v>
      </c>
      <c r="BP996" s="149" t="e">
        <f t="shared" si="550"/>
        <v>#DIV/0!</v>
      </c>
      <c r="BQ996" s="149" t="e">
        <f t="shared" si="551"/>
        <v>#DIV/0!</v>
      </c>
      <c r="BR996" s="149" t="e">
        <f t="shared" si="552"/>
        <v>#DIV/0!</v>
      </c>
      <c r="BS996" s="148">
        <f t="shared" si="553"/>
        <v>0</v>
      </c>
      <c r="BT996" s="150"/>
      <c r="BU996" s="150" t="e">
        <f>VLOOKUP(I996,Lists!$D$2:$D$19,1,FALSE)</f>
        <v>#N/A</v>
      </c>
      <c r="BV996" s="150" t="e">
        <f>VLOOKUP($I996,Blends!$B$2:$B$115,1,FALSE)</f>
        <v>#N/A</v>
      </c>
      <c r="BW996" s="150"/>
      <c r="BX996" s="151">
        <f>ROUND(IF($I996="Other HFC Blend",(AA996*$L996*SUMIF(Lists!$E$2:$E$133,'Quarterly Information'!$K996,Exchange_Value)+AA996*$N996*SUMIF(Lists!$E$2:$E$133,'Quarterly Information'!$M996,Exchange_Value)+AA996*$P996*SUMIF(Lists!$E$2:$E$133,'Quarterly Information'!$O996,Exchange_Value)+AA996*$R996*SUMIF(Lists!$E$2:$E$133,'Quarterly Information'!$Q996,Exchange_Value)+AA996*$T996*SUMIF(Lists!$E$2:$E$133,'Quarterly Information'!$S996,Exchange_Value))/1000,AA996*SUMIF(Lists!$E$2:$E$133,$I996,Exchange_Value)/1000),1)</f>
        <v>0</v>
      </c>
      <c r="BY996" s="151">
        <f>ROUND(IF($I996="Other HFC Blend",(AB996*$L996*SUMIF(Lists!$E$2:$E$133,'Quarterly Information'!$K996,Exchange_Value)+AB996*$N996*SUMIF(Lists!$E$2:$E$133,'Quarterly Information'!$M996,Exchange_Value)+AB996*$P996*SUMIF(Lists!$E$2:$E$133,'Quarterly Information'!$O996,Exchange_Value)+AB996*$R996*SUMIF(Lists!$E$2:$E$133,'Quarterly Information'!$Q996,Exchange_Value)+AB996*$T996*SUMIF(Lists!$E$2:$E$133,'Quarterly Information'!$S996,Exchange_Value))/1000,AB996*SUMIF(Lists!$E$2:$E$133,$I996,Exchange_Value)/1000),1)</f>
        <v>0</v>
      </c>
      <c r="BZ996" s="151">
        <f>ROUND(IF($I996="Other HFC Blend",(AC996*$L996*SUMIF(Lists!$E$2:$E$133,'Quarterly Information'!$K996,Exchange_Value)+AC996*$N996*SUMIF(Lists!$E$2:$E$133,'Quarterly Information'!$M996,Exchange_Value)+AC996*$P996*SUMIF(Lists!$E$2:$E$133,'Quarterly Information'!$O996,Exchange_Value)+AC996*$R996*SUMIF(Lists!$E$2:$E$133,'Quarterly Information'!$Q996,Exchange_Value)+AC996*$T996*SUMIF(Lists!$E$2:$E$133,'Quarterly Information'!$S996,Exchange_Value))/1000,AC996*SUMIF(Lists!$E$2:$E$133,$I996,Exchange_Value)/1000),1)</f>
        <v>0</v>
      </c>
      <c r="CA996" s="151">
        <f>ROUND(IF($I996="Other HFC Blend",(AD996*$L996*SUMIF(Lists!$E$2:$E$133,'Quarterly Information'!$K996,Exchange_Value)+AD996*$N996*SUMIF(Lists!$E$2:$E$133,'Quarterly Information'!$M996,Exchange_Value)+AD996*$P996*SUMIF(Lists!$E$2:$E$133,'Quarterly Information'!$O996,Exchange_Value)+AD996*$R996*SUMIF(Lists!$E$2:$E$133,'Quarterly Information'!$Q996,Exchange_Value)+AD996*$T996*SUMIF(Lists!$E$2:$E$133,'Quarterly Information'!$S996,Exchange_Value))/1000,AD996*SUMIF(Lists!$E$2:$E$133,$I996,Exchange_Value)/1000),1)</f>
        <v>0</v>
      </c>
      <c r="CB996" s="151">
        <f>ROUND(IF($I996="Other HFC Blend",(AE996*$L996*SUMIF(Lists!$E$2:$E$133,'Quarterly Information'!$K996,Exchange_Value)+AE996*$N996*SUMIF(Lists!$E$2:$E$133,'Quarterly Information'!$M996,Exchange_Value)+AE996*$P996*SUMIF(Lists!$E$2:$E$133,'Quarterly Information'!$O996,Exchange_Value)+AE996*$R996*SUMIF(Lists!$E$2:$E$133,'Quarterly Information'!$Q996,Exchange_Value)+AE996*$T996*SUMIF(Lists!$E$2:$E$133,'Quarterly Information'!$S996,Exchange_Value))/1000,AE996*SUMIF(Lists!$E$2:$E$133,$I996,Exchange_Value)/1000),1)</f>
        <v>0</v>
      </c>
      <c r="CC996" s="151">
        <f>ROUND(IF($I996="Other HFC Blend",(AF996*$L996*SUMIF(Lists!$E$2:$E$133,'Quarterly Information'!$K996,Exchange_Value)+AF996*$N996*SUMIF(Lists!$E$2:$E$133,'Quarterly Information'!$M996,Exchange_Value)+AF996*$P996*SUMIF(Lists!$E$2:$E$133,'Quarterly Information'!$O996,Exchange_Value)+AF996*$R996*SUMIF(Lists!$E$2:$E$133,'Quarterly Information'!$Q996,Exchange_Value)+AF996*$T996*SUMIF(Lists!$E$2:$E$133,'Quarterly Information'!$S996,Exchange_Value))/1000,AF996*SUMIF(Lists!$E$2:$E$133,$I996,Exchange_Value)/1000),1)</f>
        <v>0</v>
      </c>
    </row>
    <row r="997" spans="1:81" ht="14.1">
      <c r="A997" s="18">
        <v>955</v>
      </c>
      <c r="B997" s="46" t="str">
        <f t="shared" si="554"/>
        <v/>
      </c>
      <c r="C997" s="72"/>
      <c r="D997" s="47"/>
      <c r="E997" s="81"/>
      <c r="F997" s="48"/>
      <c r="G997" s="49"/>
      <c r="H997" s="50"/>
      <c r="I997" s="48"/>
      <c r="J997" s="104"/>
      <c r="K997" s="109"/>
      <c r="L997" s="51"/>
      <c r="M997" s="48"/>
      <c r="N997" s="51"/>
      <c r="O997" s="48"/>
      <c r="P997" s="51"/>
      <c r="Q997" s="69"/>
      <c r="R997" s="51"/>
      <c r="S997" s="69"/>
      <c r="T997" s="110"/>
      <c r="U997" s="107"/>
      <c r="V997" s="48"/>
      <c r="W997" s="52"/>
      <c r="X997" s="48"/>
      <c r="Y997" s="116"/>
      <c r="Z997" s="133"/>
      <c r="AA997" s="131"/>
      <c r="AB997" s="76"/>
      <c r="AC997" s="76"/>
      <c r="AD997" s="76"/>
      <c r="AE997" s="76"/>
      <c r="AF997" s="76"/>
      <c r="AG997" s="145"/>
      <c r="AH997"/>
      <c r="AI997" s="148">
        <f t="shared" si="518"/>
        <v>0</v>
      </c>
      <c r="AJ997" s="148">
        <f t="shared" si="519"/>
        <v>0</v>
      </c>
      <c r="AK997" s="148">
        <f t="shared" si="520"/>
        <v>0</v>
      </c>
      <c r="AL997" s="148">
        <f t="shared" si="521"/>
        <v>0</v>
      </c>
      <c r="AM997" s="148">
        <f t="shared" si="522"/>
        <v>0</v>
      </c>
      <c r="AN997" s="148">
        <f t="shared" si="523"/>
        <v>0</v>
      </c>
      <c r="AO997" s="150"/>
      <c r="AP997" s="149" t="e">
        <f t="shared" si="524"/>
        <v>#DIV/0!</v>
      </c>
      <c r="AQ997" s="149" t="e">
        <f t="shared" si="525"/>
        <v>#DIV/0!</v>
      </c>
      <c r="AR997" s="149" t="e">
        <f t="shared" si="526"/>
        <v>#DIV/0!</v>
      </c>
      <c r="AS997" s="149" t="e">
        <f t="shared" si="527"/>
        <v>#DIV/0!</v>
      </c>
      <c r="AT997" s="149" t="e">
        <f t="shared" si="528"/>
        <v>#DIV/0!</v>
      </c>
      <c r="AU997" s="148">
        <f t="shared" si="529"/>
        <v>0</v>
      </c>
      <c r="AV997" s="149" t="e">
        <f t="shared" si="530"/>
        <v>#DIV/0!</v>
      </c>
      <c r="AW997" s="149" t="e">
        <f t="shared" si="531"/>
        <v>#DIV/0!</v>
      </c>
      <c r="AX997" s="149" t="e">
        <f t="shared" si="532"/>
        <v>#DIV/0!</v>
      </c>
      <c r="AY997" s="149" t="e">
        <f t="shared" si="533"/>
        <v>#DIV/0!</v>
      </c>
      <c r="AZ997" s="149" t="e">
        <f t="shared" si="534"/>
        <v>#DIV/0!</v>
      </c>
      <c r="BA997" s="148">
        <f t="shared" si="535"/>
        <v>0</v>
      </c>
      <c r="BB997" s="149" t="e">
        <f t="shared" si="536"/>
        <v>#DIV/0!</v>
      </c>
      <c r="BC997" s="149" t="e">
        <f t="shared" si="537"/>
        <v>#DIV/0!</v>
      </c>
      <c r="BD997" s="149" t="e">
        <f t="shared" si="538"/>
        <v>#DIV/0!</v>
      </c>
      <c r="BE997" s="149" t="e">
        <f t="shared" si="539"/>
        <v>#DIV/0!</v>
      </c>
      <c r="BF997" s="149" t="e">
        <f t="shared" si="540"/>
        <v>#DIV/0!</v>
      </c>
      <c r="BG997" s="148">
        <f t="shared" si="541"/>
        <v>0</v>
      </c>
      <c r="BH997" s="149" t="e">
        <f t="shared" si="542"/>
        <v>#DIV/0!</v>
      </c>
      <c r="BI997" s="149" t="e">
        <f t="shared" si="543"/>
        <v>#DIV/0!</v>
      </c>
      <c r="BJ997" s="149" t="e">
        <f t="shared" si="544"/>
        <v>#DIV/0!</v>
      </c>
      <c r="BK997" s="149" t="e">
        <f t="shared" si="545"/>
        <v>#DIV/0!</v>
      </c>
      <c r="BL997" s="149" t="e">
        <f t="shared" si="546"/>
        <v>#DIV/0!</v>
      </c>
      <c r="BM997" s="148">
        <f t="shared" si="547"/>
        <v>0</v>
      </c>
      <c r="BN997" s="149" t="e">
        <f t="shared" si="548"/>
        <v>#DIV/0!</v>
      </c>
      <c r="BO997" s="149" t="e">
        <f t="shared" si="549"/>
        <v>#DIV/0!</v>
      </c>
      <c r="BP997" s="149" t="e">
        <f t="shared" si="550"/>
        <v>#DIV/0!</v>
      </c>
      <c r="BQ997" s="149" t="e">
        <f t="shared" si="551"/>
        <v>#DIV/0!</v>
      </c>
      <c r="BR997" s="149" t="e">
        <f t="shared" si="552"/>
        <v>#DIV/0!</v>
      </c>
      <c r="BS997" s="148">
        <f t="shared" si="553"/>
        <v>0</v>
      </c>
      <c r="BT997" s="150"/>
      <c r="BU997" s="150" t="e">
        <f>VLOOKUP(I997,Lists!$D$2:$D$19,1,FALSE)</f>
        <v>#N/A</v>
      </c>
      <c r="BV997" s="150" t="e">
        <f>VLOOKUP($I997,Blends!$B$2:$B$115,1,FALSE)</f>
        <v>#N/A</v>
      </c>
      <c r="BW997" s="150"/>
      <c r="BX997" s="151">
        <f>ROUND(IF($I997="Other HFC Blend",(AA997*$L997*SUMIF(Lists!$E$2:$E$133,'Quarterly Information'!$K997,Exchange_Value)+AA997*$N997*SUMIF(Lists!$E$2:$E$133,'Quarterly Information'!$M997,Exchange_Value)+AA997*$P997*SUMIF(Lists!$E$2:$E$133,'Quarterly Information'!$O997,Exchange_Value)+AA997*$R997*SUMIF(Lists!$E$2:$E$133,'Quarterly Information'!$Q997,Exchange_Value)+AA997*$T997*SUMIF(Lists!$E$2:$E$133,'Quarterly Information'!$S997,Exchange_Value))/1000,AA997*SUMIF(Lists!$E$2:$E$133,$I997,Exchange_Value)/1000),1)</f>
        <v>0</v>
      </c>
      <c r="BY997" s="151">
        <f>ROUND(IF($I997="Other HFC Blend",(AB997*$L997*SUMIF(Lists!$E$2:$E$133,'Quarterly Information'!$K997,Exchange_Value)+AB997*$N997*SUMIF(Lists!$E$2:$E$133,'Quarterly Information'!$M997,Exchange_Value)+AB997*$P997*SUMIF(Lists!$E$2:$E$133,'Quarterly Information'!$O997,Exchange_Value)+AB997*$R997*SUMIF(Lists!$E$2:$E$133,'Quarterly Information'!$Q997,Exchange_Value)+AB997*$T997*SUMIF(Lists!$E$2:$E$133,'Quarterly Information'!$S997,Exchange_Value))/1000,AB997*SUMIF(Lists!$E$2:$E$133,$I997,Exchange_Value)/1000),1)</f>
        <v>0</v>
      </c>
      <c r="BZ997" s="151">
        <f>ROUND(IF($I997="Other HFC Blend",(AC997*$L997*SUMIF(Lists!$E$2:$E$133,'Quarterly Information'!$K997,Exchange_Value)+AC997*$N997*SUMIF(Lists!$E$2:$E$133,'Quarterly Information'!$M997,Exchange_Value)+AC997*$P997*SUMIF(Lists!$E$2:$E$133,'Quarterly Information'!$O997,Exchange_Value)+AC997*$R997*SUMIF(Lists!$E$2:$E$133,'Quarterly Information'!$Q997,Exchange_Value)+AC997*$T997*SUMIF(Lists!$E$2:$E$133,'Quarterly Information'!$S997,Exchange_Value))/1000,AC997*SUMIF(Lists!$E$2:$E$133,$I997,Exchange_Value)/1000),1)</f>
        <v>0</v>
      </c>
      <c r="CA997" s="151">
        <f>ROUND(IF($I997="Other HFC Blend",(AD997*$L997*SUMIF(Lists!$E$2:$E$133,'Quarterly Information'!$K997,Exchange_Value)+AD997*$N997*SUMIF(Lists!$E$2:$E$133,'Quarterly Information'!$M997,Exchange_Value)+AD997*$P997*SUMIF(Lists!$E$2:$E$133,'Quarterly Information'!$O997,Exchange_Value)+AD997*$R997*SUMIF(Lists!$E$2:$E$133,'Quarterly Information'!$Q997,Exchange_Value)+AD997*$T997*SUMIF(Lists!$E$2:$E$133,'Quarterly Information'!$S997,Exchange_Value))/1000,AD997*SUMIF(Lists!$E$2:$E$133,$I997,Exchange_Value)/1000),1)</f>
        <v>0</v>
      </c>
      <c r="CB997" s="151">
        <f>ROUND(IF($I997="Other HFC Blend",(AE997*$L997*SUMIF(Lists!$E$2:$E$133,'Quarterly Information'!$K997,Exchange_Value)+AE997*$N997*SUMIF(Lists!$E$2:$E$133,'Quarterly Information'!$M997,Exchange_Value)+AE997*$P997*SUMIF(Lists!$E$2:$E$133,'Quarterly Information'!$O997,Exchange_Value)+AE997*$R997*SUMIF(Lists!$E$2:$E$133,'Quarterly Information'!$Q997,Exchange_Value)+AE997*$T997*SUMIF(Lists!$E$2:$E$133,'Quarterly Information'!$S997,Exchange_Value))/1000,AE997*SUMIF(Lists!$E$2:$E$133,$I997,Exchange_Value)/1000),1)</f>
        <v>0</v>
      </c>
      <c r="CC997" s="151">
        <f>ROUND(IF($I997="Other HFC Blend",(AF997*$L997*SUMIF(Lists!$E$2:$E$133,'Quarterly Information'!$K997,Exchange_Value)+AF997*$N997*SUMIF(Lists!$E$2:$E$133,'Quarterly Information'!$M997,Exchange_Value)+AF997*$P997*SUMIF(Lists!$E$2:$E$133,'Quarterly Information'!$O997,Exchange_Value)+AF997*$R997*SUMIF(Lists!$E$2:$E$133,'Quarterly Information'!$Q997,Exchange_Value)+AF997*$T997*SUMIF(Lists!$E$2:$E$133,'Quarterly Information'!$S997,Exchange_Value))/1000,AF997*SUMIF(Lists!$E$2:$E$133,$I997,Exchange_Value)/1000),1)</f>
        <v>0</v>
      </c>
    </row>
    <row r="998" spans="1:81" ht="14.1">
      <c r="A998" s="18">
        <v>956</v>
      </c>
      <c r="B998" s="46" t="str">
        <f t="shared" si="554"/>
        <v/>
      </c>
      <c r="C998" s="72"/>
      <c r="D998" s="47"/>
      <c r="E998" s="81"/>
      <c r="F998" s="48"/>
      <c r="G998" s="49"/>
      <c r="H998" s="50"/>
      <c r="I998" s="48"/>
      <c r="J998" s="104"/>
      <c r="K998" s="109"/>
      <c r="L998" s="51"/>
      <c r="M998" s="48"/>
      <c r="N998" s="51"/>
      <c r="O998" s="48"/>
      <c r="P998" s="51"/>
      <c r="Q998" s="69"/>
      <c r="R998" s="51"/>
      <c r="S998" s="69"/>
      <c r="T998" s="110"/>
      <c r="U998" s="107"/>
      <c r="V998" s="48"/>
      <c r="W998" s="52"/>
      <c r="X998" s="48"/>
      <c r="Y998" s="116"/>
      <c r="Z998" s="133"/>
      <c r="AA998" s="131"/>
      <c r="AB998" s="76"/>
      <c r="AC998" s="76"/>
      <c r="AD998" s="76"/>
      <c r="AE998" s="76"/>
      <c r="AF998" s="76"/>
      <c r="AG998" s="145"/>
      <c r="AH998"/>
      <c r="AI998" s="148">
        <f t="shared" si="518"/>
        <v>0</v>
      </c>
      <c r="AJ998" s="148">
        <f t="shared" si="519"/>
        <v>0</v>
      </c>
      <c r="AK998" s="148">
        <f t="shared" si="520"/>
        <v>0</v>
      </c>
      <c r="AL998" s="148">
        <f t="shared" si="521"/>
        <v>0</v>
      </c>
      <c r="AM998" s="148">
        <f t="shared" si="522"/>
        <v>0</v>
      </c>
      <c r="AN998" s="148">
        <f t="shared" si="523"/>
        <v>0</v>
      </c>
      <c r="AO998" s="150"/>
      <c r="AP998" s="149" t="e">
        <f t="shared" si="524"/>
        <v>#DIV/0!</v>
      </c>
      <c r="AQ998" s="149" t="e">
        <f t="shared" si="525"/>
        <v>#DIV/0!</v>
      </c>
      <c r="AR998" s="149" t="e">
        <f t="shared" si="526"/>
        <v>#DIV/0!</v>
      </c>
      <c r="AS998" s="149" t="e">
        <f t="shared" si="527"/>
        <v>#DIV/0!</v>
      </c>
      <c r="AT998" s="149" t="e">
        <f t="shared" si="528"/>
        <v>#DIV/0!</v>
      </c>
      <c r="AU998" s="148">
        <f t="shared" si="529"/>
        <v>0</v>
      </c>
      <c r="AV998" s="149" t="e">
        <f t="shared" si="530"/>
        <v>#DIV/0!</v>
      </c>
      <c r="AW998" s="149" t="e">
        <f t="shared" si="531"/>
        <v>#DIV/0!</v>
      </c>
      <c r="AX998" s="149" t="e">
        <f t="shared" si="532"/>
        <v>#DIV/0!</v>
      </c>
      <c r="AY998" s="149" t="e">
        <f t="shared" si="533"/>
        <v>#DIV/0!</v>
      </c>
      <c r="AZ998" s="149" t="e">
        <f t="shared" si="534"/>
        <v>#DIV/0!</v>
      </c>
      <c r="BA998" s="148">
        <f t="shared" si="535"/>
        <v>0</v>
      </c>
      <c r="BB998" s="149" t="e">
        <f t="shared" si="536"/>
        <v>#DIV/0!</v>
      </c>
      <c r="BC998" s="149" t="e">
        <f t="shared" si="537"/>
        <v>#DIV/0!</v>
      </c>
      <c r="BD998" s="149" t="e">
        <f t="shared" si="538"/>
        <v>#DIV/0!</v>
      </c>
      <c r="BE998" s="149" t="e">
        <f t="shared" si="539"/>
        <v>#DIV/0!</v>
      </c>
      <c r="BF998" s="149" t="e">
        <f t="shared" si="540"/>
        <v>#DIV/0!</v>
      </c>
      <c r="BG998" s="148">
        <f t="shared" si="541"/>
        <v>0</v>
      </c>
      <c r="BH998" s="149" t="e">
        <f t="shared" si="542"/>
        <v>#DIV/0!</v>
      </c>
      <c r="BI998" s="149" t="e">
        <f t="shared" si="543"/>
        <v>#DIV/0!</v>
      </c>
      <c r="BJ998" s="149" t="e">
        <f t="shared" si="544"/>
        <v>#DIV/0!</v>
      </c>
      <c r="BK998" s="149" t="e">
        <f t="shared" si="545"/>
        <v>#DIV/0!</v>
      </c>
      <c r="BL998" s="149" t="e">
        <f t="shared" si="546"/>
        <v>#DIV/0!</v>
      </c>
      <c r="BM998" s="148">
        <f t="shared" si="547"/>
        <v>0</v>
      </c>
      <c r="BN998" s="149" t="e">
        <f t="shared" si="548"/>
        <v>#DIV/0!</v>
      </c>
      <c r="BO998" s="149" t="e">
        <f t="shared" si="549"/>
        <v>#DIV/0!</v>
      </c>
      <c r="BP998" s="149" t="e">
        <f t="shared" si="550"/>
        <v>#DIV/0!</v>
      </c>
      <c r="BQ998" s="149" t="e">
        <f t="shared" si="551"/>
        <v>#DIV/0!</v>
      </c>
      <c r="BR998" s="149" t="e">
        <f t="shared" si="552"/>
        <v>#DIV/0!</v>
      </c>
      <c r="BS998" s="148">
        <f t="shared" si="553"/>
        <v>0</v>
      </c>
      <c r="BT998" s="150"/>
      <c r="BU998" s="150" t="e">
        <f>VLOOKUP(I998,Lists!$D$2:$D$19,1,FALSE)</f>
        <v>#N/A</v>
      </c>
      <c r="BV998" s="150" t="e">
        <f>VLOOKUP($I998,Blends!$B$2:$B$115,1,FALSE)</f>
        <v>#N/A</v>
      </c>
      <c r="BW998" s="150"/>
      <c r="BX998" s="151">
        <f>ROUND(IF($I998="Other HFC Blend",(AA998*$L998*SUMIF(Lists!$E$2:$E$133,'Quarterly Information'!$K998,Exchange_Value)+AA998*$N998*SUMIF(Lists!$E$2:$E$133,'Quarterly Information'!$M998,Exchange_Value)+AA998*$P998*SUMIF(Lists!$E$2:$E$133,'Quarterly Information'!$O998,Exchange_Value)+AA998*$R998*SUMIF(Lists!$E$2:$E$133,'Quarterly Information'!$Q998,Exchange_Value)+AA998*$T998*SUMIF(Lists!$E$2:$E$133,'Quarterly Information'!$S998,Exchange_Value))/1000,AA998*SUMIF(Lists!$E$2:$E$133,$I998,Exchange_Value)/1000),1)</f>
        <v>0</v>
      </c>
      <c r="BY998" s="151">
        <f>ROUND(IF($I998="Other HFC Blend",(AB998*$L998*SUMIF(Lists!$E$2:$E$133,'Quarterly Information'!$K998,Exchange_Value)+AB998*$N998*SUMIF(Lists!$E$2:$E$133,'Quarterly Information'!$M998,Exchange_Value)+AB998*$P998*SUMIF(Lists!$E$2:$E$133,'Quarterly Information'!$O998,Exchange_Value)+AB998*$R998*SUMIF(Lists!$E$2:$E$133,'Quarterly Information'!$Q998,Exchange_Value)+AB998*$T998*SUMIF(Lists!$E$2:$E$133,'Quarterly Information'!$S998,Exchange_Value))/1000,AB998*SUMIF(Lists!$E$2:$E$133,$I998,Exchange_Value)/1000),1)</f>
        <v>0</v>
      </c>
      <c r="BZ998" s="151">
        <f>ROUND(IF($I998="Other HFC Blend",(AC998*$L998*SUMIF(Lists!$E$2:$E$133,'Quarterly Information'!$K998,Exchange_Value)+AC998*$N998*SUMIF(Lists!$E$2:$E$133,'Quarterly Information'!$M998,Exchange_Value)+AC998*$P998*SUMIF(Lists!$E$2:$E$133,'Quarterly Information'!$O998,Exchange_Value)+AC998*$R998*SUMIF(Lists!$E$2:$E$133,'Quarterly Information'!$Q998,Exchange_Value)+AC998*$T998*SUMIF(Lists!$E$2:$E$133,'Quarterly Information'!$S998,Exchange_Value))/1000,AC998*SUMIF(Lists!$E$2:$E$133,$I998,Exchange_Value)/1000),1)</f>
        <v>0</v>
      </c>
      <c r="CA998" s="151">
        <f>ROUND(IF($I998="Other HFC Blend",(AD998*$L998*SUMIF(Lists!$E$2:$E$133,'Quarterly Information'!$K998,Exchange_Value)+AD998*$N998*SUMIF(Lists!$E$2:$E$133,'Quarterly Information'!$M998,Exchange_Value)+AD998*$P998*SUMIF(Lists!$E$2:$E$133,'Quarterly Information'!$O998,Exchange_Value)+AD998*$R998*SUMIF(Lists!$E$2:$E$133,'Quarterly Information'!$Q998,Exchange_Value)+AD998*$T998*SUMIF(Lists!$E$2:$E$133,'Quarterly Information'!$S998,Exchange_Value))/1000,AD998*SUMIF(Lists!$E$2:$E$133,$I998,Exchange_Value)/1000),1)</f>
        <v>0</v>
      </c>
      <c r="CB998" s="151">
        <f>ROUND(IF($I998="Other HFC Blend",(AE998*$L998*SUMIF(Lists!$E$2:$E$133,'Quarterly Information'!$K998,Exchange_Value)+AE998*$N998*SUMIF(Lists!$E$2:$E$133,'Quarterly Information'!$M998,Exchange_Value)+AE998*$P998*SUMIF(Lists!$E$2:$E$133,'Quarterly Information'!$O998,Exchange_Value)+AE998*$R998*SUMIF(Lists!$E$2:$E$133,'Quarterly Information'!$Q998,Exchange_Value)+AE998*$T998*SUMIF(Lists!$E$2:$E$133,'Quarterly Information'!$S998,Exchange_Value))/1000,AE998*SUMIF(Lists!$E$2:$E$133,$I998,Exchange_Value)/1000),1)</f>
        <v>0</v>
      </c>
      <c r="CC998" s="151">
        <f>ROUND(IF($I998="Other HFC Blend",(AF998*$L998*SUMIF(Lists!$E$2:$E$133,'Quarterly Information'!$K998,Exchange_Value)+AF998*$N998*SUMIF(Lists!$E$2:$E$133,'Quarterly Information'!$M998,Exchange_Value)+AF998*$P998*SUMIF(Lists!$E$2:$E$133,'Quarterly Information'!$O998,Exchange_Value)+AF998*$R998*SUMIF(Lists!$E$2:$E$133,'Quarterly Information'!$Q998,Exchange_Value)+AF998*$T998*SUMIF(Lists!$E$2:$E$133,'Quarterly Information'!$S998,Exchange_Value))/1000,AF998*SUMIF(Lists!$E$2:$E$133,$I998,Exchange_Value)/1000),1)</f>
        <v>0</v>
      </c>
    </row>
    <row r="999" spans="1:81" ht="14.1">
      <c r="A999" s="18">
        <v>957</v>
      </c>
      <c r="B999" s="46" t="str">
        <f t="shared" si="554"/>
        <v/>
      </c>
      <c r="C999" s="72"/>
      <c r="D999" s="47"/>
      <c r="E999" s="81"/>
      <c r="F999" s="48"/>
      <c r="G999" s="49"/>
      <c r="H999" s="50"/>
      <c r="I999" s="48"/>
      <c r="J999" s="104"/>
      <c r="K999" s="109"/>
      <c r="L999" s="51"/>
      <c r="M999" s="48"/>
      <c r="N999" s="51"/>
      <c r="O999" s="48"/>
      <c r="P999" s="51"/>
      <c r="Q999" s="69"/>
      <c r="R999" s="51"/>
      <c r="S999" s="69"/>
      <c r="T999" s="110"/>
      <c r="U999" s="107"/>
      <c r="V999" s="48"/>
      <c r="W999" s="52"/>
      <c r="X999" s="48"/>
      <c r="Y999" s="116"/>
      <c r="Z999" s="133"/>
      <c r="AA999" s="131"/>
      <c r="AB999" s="76"/>
      <c r="AC999" s="76"/>
      <c r="AD999" s="76"/>
      <c r="AE999" s="76"/>
      <c r="AF999" s="76"/>
      <c r="AG999" s="145"/>
      <c r="AH999"/>
      <c r="AI999" s="148">
        <f t="shared" si="518"/>
        <v>0</v>
      </c>
      <c r="AJ999" s="148">
        <f t="shared" si="519"/>
        <v>0</v>
      </c>
      <c r="AK999" s="148">
        <f t="shared" si="520"/>
        <v>0</v>
      </c>
      <c r="AL999" s="148">
        <f t="shared" si="521"/>
        <v>0</v>
      </c>
      <c r="AM999" s="148">
        <f t="shared" si="522"/>
        <v>0</v>
      </c>
      <c r="AN999" s="148">
        <f t="shared" si="523"/>
        <v>0</v>
      </c>
      <c r="AO999" s="150"/>
      <c r="AP999" s="149" t="e">
        <f t="shared" si="524"/>
        <v>#DIV/0!</v>
      </c>
      <c r="AQ999" s="149" t="e">
        <f t="shared" si="525"/>
        <v>#DIV/0!</v>
      </c>
      <c r="AR999" s="149" t="e">
        <f t="shared" si="526"/>
        <v>#DIV/0!</v>
      </c>
      <c r="AS999" s="149" t="e">
        <f t="shared" si="527"/>
        <v>#DIV/0!</v>
      </c>
      <c r="AT999" s="149" t="e">
        <f t="shared" si="528"/>
        <v>#DIV/0!</v>
      </c>
      <c r="AU999" s="148">
        <f t="shared" si="529"/>
        <v>0</v>
      </c>
      <c r="AV999" s="149" t="e">
        <f t="shared" si="530"/>
        <v>#DIV/0!</v>
      </c>
      <c r="AW999" s="149" t="e">
        <f t="shared" si="531"/>
        <v>#DIV/0!</v>
      </c>
      <c r="AX999" s="149" t="e">
        <f t="shared" si="532"/>
        <v>#DIV/0!</v>
      </c>
      <c r="AY999" s="149" t="e">
        <f t="shared" si="533"/>
        <v>#DIV/0!</v>
      </c>
      <c r="AZ999" s="149" t="e">
        <f t="shared" si="534"/>
        <v>#DIV/0!</v>
      </c>
      <c r="BA999" s="148">
        <f t="shared" si="535"/>
        <v>0</v>
      </c>
      <c r="BB999" s="149" t="e">
        <f t="shared" si="536"/>
        <v>#DIV/0!</v>
      </c>
      <c r="BC999" s="149" t="e">
        <f t="shared" si="537"/>
        <v>#DIV/0!</v>
      </c>
      <c r="BD999" s="149" t="e">
        <f t="shared" si="538"/>
        <v>#DIV/0!</v>
      </c>
      <c r="BE999" s="149" t="e">
        <f t="shared" si="539"/>
        <v>#DIV/0!</v>
      </c>
      <c r="BF999" s="149" t="e">
        <f t="shared" si="540"/>
        <v>#DIV/0!</v>
      </c>
      <c r="BG999" s="148">
        <f t="shared" si="541"/>
        <v>0</v>
      </c>
      <c r="BH999" s="149" t="e">
        <f t="shared" si="542"/>
        <v>#DIV/0!</v>
      </c>
      <c r="BI999" s="149" t="e">
        <f t="shared" si="543"/>
        <v>#DIV/0!</v>
      </c>
      <c r="BJ999" s="149" t="e">
        <f t="shared" si="544"/>
        <v>#DIV/0!</v>
      </c>
      <c r="BK999" s="149" t="e">
        <f t="shared" si="545"/>
        <v>#DIV/0!</v>
      </c>
      <c r="BL999" s="149" t="e">
        <f t="shared" si="546"/>
        <v>#DIV/0!</v>
      </c>
      <c r="BM999" s="148">
        <f t="shared" si="547"/>
        <v>0</v>
      </c>
      <c r="BN999" s="149" t="e">
        <f t="shared" si="548"/>
        <v>#DIV/0!</v>
      </c>
      <c r="BO999" s="149" t="e">
        <f t="shared" si="549"/>
        <v>#DIV/0!</v>
      </c>
      <c r="BP999" s="149" t="e">
        <f t="shared" si="550"/>
        <v>#DIV/0!</v>
      </c>
      <c r="BQ999" s="149" t="e">
        <f t="shared" si="551"/>
        <v>#DIV/0!</v>
      </c>
      <c r="BR999" s="149" t="e">
        <f t="shared" si="552"/>
        <v>#DIV/0!</v>
      </c>
      <c r="BS999" s="148">
        <f t="shared" si="553"/>
        <v>0</v>
      </c>
      <c r="BT999" s="150"/>
      <c r="BU999" s="150" t="e">
        <f>VLOOKUP(I999,Lists!$D$2:$D$19,1,FALSE)</f>
        <v>#N/A</v>
      </c>
      <c r="BV999" s="150" t="e">
        <f>VLOOKUP($I999,Blends!$B$2:$B$115,1,FALSE)</f>
        <v>#N/A</v>
      </c>
      <c r="BW999" s="150"/>
      <c r="BX999" s="151">
        <f>ROUND(IF($I999="Other HFC Blend",(AA999*$L999*SUMIF(Lists!$E$2:$E$133,'Quarterly Information'!$K999,Exchange_Value)+AA999*$N999*SUMIF(Lists!$E$2:$E$133,'Quarterly Information'!$M999,Exchange_Value)+AA999*$P999*SUMIF(Lists!$E$2:$E$133,'Quarterly Information'!$O999,Exchange_Value)+AA999*$R999*SUMIF(Lists!$E$2:$E$133,'Quarterly Information'!$Q999,Exchange_Value)+AA999*$T999*SUMIF(Lists!$E$2:$E$133,'Quarterly Information'!$S999,Exchange_Value))/1000,AA999*SUMIF(Lists!$E$2:$E$133,$I999,Exchange_Value)/1000),1)</f>
        <v>0</v>
      </c>
      <c r="BY999" s="151">
        <f>ROUND(IF($I999="Other HFC Blend",(AB999*$L999*SUMIF(Lists!$E$2:$E$133,'Quarterly Information'!$K999,Exchange_Value)+AB999*$N999*SUMIF(Lists!$E$2:$E$133,'Quarterly Information'!$M999,Exchange_Value)+AB999*$P999*SUMIF(Lists!$E$2:$E$133,'Quarterly Information'!$O999,Exchange_Value)+AB999*$R999*SUMIF(Lists!$E$2:$E$133,'Quarterly Information'!$Q999,Exchange_Value)+AB999*$T999*SUMIF(Lists!$E$2:$E$133,'Quarterly Information'!$S999,Exchange_Value))/1000,AB999*SUMIF(Lists!$E$2:$E$133,$I999,Exchange_Value)/1000),1)</f>
        <v>0</v>
      </c>
      <c r="BZ999" s="151">
        <f>ROUND(IF($I999="Other HFC Blend",(AC999*$L999*SUMIF(Lists!$E$2:$E$133,'Quarterly Information'!$K999,Exchange_Value)+AC999*$N999*SUMIF(Lists!$E$2:$E$133,'Quarterly Information'!$M999,Exchange_Value)+AC999*$P999*SUMIF(Lists!$E$2:$E$133,'Quarterly Information'!$O999,Exchange_Value)+AC999*$R999*SUMIF(Lists!$E$2:$E$133,'Quarterly Information'!$Q999,Exchange_Value)+AC999*$T999*SUMIF(Lists!$E$2:$E$133,'Quarterly Information'!$S999,Exchange_Value))/1000,AC999*SUMIF(Lists!$E$2:$E$133,$I999,Exchange_Value)/1000),1)</f>
        <v>0</v>
      </c>
      <c r="CA999" s="151">
        <f>ROUND(IF($I999="Other HFC Blend",(AD999*$L999*SUMIF(Lists!$E$2:$E$133,'Quarterly Information'!$K999,Exchange_Value)+AD999*$N999*SUMIF(Lists!$E$2:$E$133,'Quarterly Information'!$M999,Exchange_Value)+AD999*$P999*SUMIF(Lists!$E$2:$E$133,'Quarterly Information'!$O999,Exchange_Value)+AD999*$R999*SUMIF(Lists!$E$2:$E$133,'Quarterly Information'!$Q999,Exchange_Value)+AD999*$T999*SUMIF(Lists!$E$2:$E$133,'Quarterly Information'!$S999,Exchange_Value))/1000,AD999*SUMIF(Lists!$E$2:$E$133,$I999,Exchange_Value)/1000),1)</f>
        <v>0</v>
      </c>
      <c r="CB999" s="151">
        <f>ROUND(IF($I999="Other HFC Blend",(AE999*$L999*SUMIF(Lists!$E$2:$E$133,'Quarterly Information'!$K999,Exchange_Value)+AE999*$N999*SUMIF(Lists!$E$2:$E$133,'Quarterly Information'!$M999,Exchange_Value)+AE999*$P999*SUMIF(Lists!$E$2:$E$133,'Quarterly Information'!$O999,Exchange_Value)+AE999*$R999*SUMIF(Lists!$E$2:$E$133,'Quarterly Information'!$Q999,Exchange_Value)+AE999*$T999*SUMIF(Lists!$E$2:$E$133,'Quarterly Information'!$S999,Exchange_Value))/1000,AE999*SUMIF(Lists!$E$2:$E$133,$I999,Exchange_Value)/1000),1)</f>
        <v>0</v>
      </c>
      <c r="CC999" s="151">
        <f>ROUND(IF($I999="Other HFC Blend",(AF999*$L999*SUMIF(Lists!$E$2:$E$133,'Quarterly Information'!$K999,Exchange_Value)+AF999*$N999*SUMIF(Lists!$E$2:$E$133,'Quarterly Information'!$M999,Exchange_Value)+AF999*$P999*SUMIF(Lists!$E$2:$E$133,'Quarterly Information'!$O999,Exchange_Value)+AF999*$R999*SUMIF(Lists!$E$2:$E$133,'Quarterly Information'!$Q999,Exchange_Value)+AF999*$T999*SUMIF(Lists!$E$2:$E$133,'Quarterly Information'!$S999,Exchange_Value))/1000,AF999*SUMIF(Lists!$E$2:$E$133,$I999,Exchange_Value)/1000),1)</f>
        <v>0</v>
      </c>
    </row>
    <row r="1000" spans="1:81" ht="14.1">
      <c r="A1000" s="18">
        <v>958</v>
      </c>
      <c r="B1000" s="46" t="str">
        <f t="shared" si="554"/>
        <v/>
      </c>
      <c r="C1000" s="72"/>
      <c r="D1000" s="47"/>
      <c r="E1000" s="81"/>
      <c r="F1000" s="48"/>
      <c r="G1000" s="49"/>
      <c r="H1000" s="50"/>
      <c r="I1000" s="48"/>
      <c r="J1000" s="104"/>
      <c r="K1000" s="109"/>
      <c r="L1000" s="51"/>
      <c r="M1000" s="48"/>
      <c r="N1000" s="51"/>
      <c r="O1000" s="48"/>
      <c r="P1000" s="51"/>
      <c r="Q1000" s="69"/>
      <c r="R1000" s="51"/>
      <c r="S1000" s="69"/>
      <c r="T1000" s="110"/>
      <c r="U1000" s="107"/>
      <c r="V1000" s="48"/>
      <c r="W1000" s="52"/>
      <c r="X1000" s="48"/>
      <c r="Y1000" s="116"/>
      <c r="Z1000" s="133"/>
      <c r="AA1000" s="131"/>
      <c r="AB1000" s="76"/>
      <c r="AC1000" s="76"/>
      <c r="AD1000" s="76"/>
      <c r="AE1000" s="76"/>
      <c r="AF1000" s="76"/>
      <c r="AG1000" s="145"/>
      <c r="AH1000"/>
      <c r="AI1000" s="148">
        <f t="shared" si="518"/>
        <v>0</v>
      </c>
      <c r="AJ1000" s="148">
        <f t="shared" si="519"/>
        <v>0</v>
      </c>
      <c r="AK1000" s="148">
        <f t="shared" si="520"/>
        <v>0</v>
      </c>
      <c r="AL1000" s="148">
        <f t="shared" si="521"/>
        <v>0</v>
      </c>
      <c r="AM1000" s="148">
        <f t="shared" si="522"/>
        <v>0</v>
      </c>
      <c r="AN1000" s="148">
        <f t="shared" si="523"/>
        <v>0</v>
      </c>
      <c r="AO1000" s="150"/>
      <c r="AP1000" s="149" t="e">
        <f t="shared" si="524"/>
        <v>#DIV/0!</v>
      </c>
      <c r="AQ1000" s="149" t="e">
        <f t="shared" si="525"/>
        <v>#DIV/0!</v>
      </c>
      <c r="AR1000" s="149" t="e">
        <f t="shared" si="526"/>
        <v>#DIV/0!</v>
      </c>
      <c r="AS1000" s="149" t="e">
        <f t="shared" si="527"/>
        <v>#DIV/0!</v>
      </c>
      <c r="AT1000" s="149" t="e">
        <f t="shared" si="528"/>
        <v>#DIV/0!</v>
      </c>
      <c r="AU1000" s="148">
        <f t="shared" si="529"/>
        <v>0</v>
      </c>
      <c r="AV1000" s="149" t="e">
        <f t="shared" si="530"/>
        <v>#DIV/0!</v>
      </c>
      <c r="AW1000" s="149" t="e">
        <f t="shared" si="531"/>
        <v>#DIV/0!</v>
      </c>
      <c r="AX1000" s="149" t="e">
        <f t="shared" si="532"/>
        <v>#DIV/0!</v>
      </c>
      <c r="AY1000" s="149" t="e">
        <f t="shared" si="533"/>
        <v>#DIV/0!</v>
      </c>
      <c r="AZ1000" s="149" t="e">
        <f t="shared" si="534"/>
        <v>#DIV/0!</v>
      </c>
      <c r="BA1000" s="148">
        <f t="shared" si="535"/>
        <v>0</v>
      </c>
      <c r="BB1000" s="149" t="e">
        <f t="shared" si="536"/>
        <v>#DIV/0!</v>
      </c>
      <c r="BC1000" s="149" t="e">
        <f t="shared" si="537"/>
        <v>#DIV/0!</v>
      </c>
      <c r="BD1000" s="149" t="e">
        <f t="shared" si="538"/>
        <v>#DIV/0!</v>
      </c>
      <c r="BE1000" s="149" t="e">
        <f t="shared" si="539"/>
        <v>#DIV/0!</v>
      </c>
      <c r="BF1000" s="149" t="e">
        <f t="shared" si="540"/>
        <v>#DIV/0!</v>
      </c>
      <c r="BG1000" s="148">
        <f t="shared" si="541"/>
        <v>0</v>
      </c>
      <c r="BH1000" s="149" t="e">
        <f t="shared" si="542"/>
        <v>#DIV/0!</v>
      </c>
      <c r="BI1000" s="149" t="e">
        <f t="shared" si="543"/>
        <v>#DIV/0!</v>
      </c>
      <c r="BJ1000" s="149" t="e">
        <f t="shared" si="544"/>
        <v>#DIV/0!</v>
      </c>
      <c r="BK1000" s="149" t="e">
        <f t="shared" si="545"/>
        <v>#DIV/0!</v>
      </c>
      <c r="BL1000" s="149" t="e">
        <f t="shared" si="546"/>
        <v>#DIV/0!</v>
      </c>
      <c r="BM1000" s="148">
        <f t="shared" si="547"/>
        <v>0</v>
      </c>
      <c r="BN1000" s="149" t="e">
        <f t="shared" si="548"/>
        <v>#DIV/0!</v>
      </c>
      <c r="BO1000" s="149" t="e">
        <f t="shared" si="549"/>
        <v>#DIV/0!</v>
      </c>
      <c r="BP1000" s="149" t="e">
        <f t="shared" si="550"/>
        <v>#DIV/0!</v>
      </c>
      <c r="BQ1000" s="149" t="e">
        <f t="shared" si="551"/>
        <v>#DIV/0!</v>
      </c>
      <c r="BR1000" s="149" t="e">
        <f t="shared" si="552"/>
        <v>#DIV/0!</v>
      </c>
      <c r="BS1000" s="148">
        <f t="shared" si="553"/>
        <v>0</v>
      </c>
      <c r="BT1000" s="150"/>
      <c r="BU1000" s="150" t="e">
        <f>VLOOKUP(I1000,Lists!$D$2:$D$19,1,FALSE)</f>
        <v>#N/A</v>
      </c>
      <c r="BV1000" s="150" t="e">
        <f>VLOOKUP($I1000,Blends!$B$2:$B$115,1,FALSE)</f>
        <v>#N/A</v>
      </c>
      <c r="BW1000" s="150"/>
      <c r="BX1000" s="151">
        <f>ROUND(IF($I1000="Other HFC Blend",(AA1000*$L1000*SUMIF(Lists!$E$2:$E$133,'Quarterly Information'!$K1000,Exchange_Value)+AA1000*$N1000*SUMIF(Lists!$E$2:$E$133,'Quarterly Information'!$M1000,Exchange_Value)+AA1000*$P1000*SUMIF(Lists!$E$2:$E$133,'Quarterly Information'!$O1000,Exchange_Value)+AA1000*$R1000*SUMIF(Lists!$E$2:$E$133,'Quarterly Information'!$Q1000,Exchange_Value)+AA1000*$T1000*SUMIF(Lists!$E$2:$E$133,'Quarterly Information'!$S1000,Exchange_Value))/1000,AA1000*SUMIF(Lists!$E$2:$E$133,$I1000,Exchange_Value)/1000),1)</f>
        <v>0</v>
      </c>
      <c r="BY1000" s="151">
        <f>ROUND(IF($I1000="Other HFC Blend",(AB1000*$L1000*SUMIF(Lists!$E$2:$E$133,'Quarterly Information'!$K1000,Exchange_Value)+AB1000*$N1000*SUMIF(Lists!$E$2:$E$133,'Quarterly Information'!$M1000,Exchange_Value)+AB1000*$P1000*SUMIF(Lists!$E$2:$E$133,'Quarterly Information'!$O1000,Exchange_Value)+AB1000*$R1000*SUMIF(Lists!$E$2:$E$133,'Quarterly Information'!$Q1000,Exchange_Value)+AB1000*$T1000*SUMIF(Lists!$E$2:$E$133,'Quarterly Information'!$S1000,Exchange_Value))/1000,AB1000*SUMIF(Lists!$E$2:$E$133,$I1000,Exchange_Value)/1000),1)</f>
        <v>0</v>
      </c>
      <c r="BZ1000" s="151">
        <f>ROUND(IF($I1000="Other HFC Blend",(AC1000*$L1000*SUMIF(Lists!$E$2:$E$133,'Quarterly Information'!$K1000,Exchange_Value)+AC1000*$N1000*SUMIF(Lists!$E$2:$E$133,'Quarterly Information'!$M1000,Exchange_Value)+AC1000*$P1000*SUMIF(Lists!$E$2:$E$133,'Quarterly Information'!$O1000,Exchange_Value)+AC1000*$R1000*SUMIF(Lists!$E$2:$E$133,'Quarterly Information'!$Q1000,Exchange_Value)+AC1000*$T1000*SUMIF(Lists!$E$2:$E$133,'Quarterly Information'!$S1000,Exchange_Value))/1000,AC1000*SUMIF(Lists!$E$2:$E$133,$I1000,Exchange_Value)/1000),1)</f>
        <v>0</v>
      </c>
      <c r="CA1000" s="151">
        <f>ROUND(IF($I1000="Other HFC Blend",(AD1000*$L1000*SUMIF(Lists!$E$2:$E$133,'Quarterly Information'!$K1000,Exchange_Value)+AD1000*$N1000*SUMIF(Lists!$E$2:$E$133,'Quarterly Information'!$M1000,Exchange_Value)+AD1000*$P1000*SUMIF(Lists!$E$2:$E$133,'Quarterly Information'!$O1000,Exchange_Value)+AD1000*$R1000*SUMIF(Lists!$E$2:$E$133,'Quarterly Information'!$Q1000,Exchange_Value)+AD1000*$T1000*SUMIF(Lists!$E$2:$E$133,'Quarterly Information'!$S1000,Exchange_Value))/1000,AD1000*SUMIF(Lists!$E$2:$E$133,$I1000,Exchange_Value)/1000),1)</f>
        <v>0</v>
      </c>
      <c r="CB1000" s="151">
        <f>ROUND(IF($I1000="Other HFC Blend",(AE1000*$L1000*SUMIF(Lists!$E$2:$E$133,'Quarterly Information'!$K1000,Exchange_Value)+AE1000*$N1000*SUMIF(Lists!$E$2:$E$133,'Quarterly Information'!$M1000,Exchange_Value)+AE1000*$P1000*SUMIF(Lists!$E$2:$E$133,'Quarterly Information'!$O1000,Exchange_Value)+AE1000*$R1000*SUMIF(Lists!$E$2:$E$133,'Quarterly Information'!$Q1000,Exchange_Value)+AE1000*$T1000*SUMIF(Lists!$E$2:$E$133,'Quarterly Information'!$S1000,Exchange_Value))/1000,AE1000*SUMIF(Lists!$E$2:$E$133,$I1000,Exchange_Value)/1000),1)</f>
        <v>0</v>
      </c>
      <c r="CC1000" s="151">
        <f>ROUND(IF($I1000="Other HFC Blend",(AF1000*$L1000*SUMIF(Lists!$E$2:$E$133,'Quarterly Information'!$K1000,Exchange_Value)+AF1000*$N1000*SUMIF(Lists!$E$2:$E$133,'Quarterly Information'!$M1000,Exchange_Value)+AF1000*$P1000*SUMIF(Lists!$E$2:$E$133,'Quarterly Information'!$O1000,Exchange_Value)+AF1000*$R1000*SUMIF(Lists!$E$2:$E$133,'Quarterly Information'!$Q1000,Exchange_Value)+AF1000*$T1000*SUMIF(Lists!$E$2:$E$133,'Quarterly Information'!$S1000,Exchange_Value))/1000,AF1000*SUMIF(Lists!$E$2:$E$133,$I1000,Exchange_Value)/1000),1)</f>
        <v>0</v>
      </c>
    </row>
    <row r="1001" spans="1:81" ht="14.1">
      <c r="A1001" s="18">
        <v>959</v>
      </c>
      <c r="B1001" s="46" t="str">
        <f t="shared" si="554"/>
        <v/>
      </c>
      <c r="C1001" s="72"/>
      <c r="D1001" s="47"/>
      <c r="E1001" s="81"/>
      <c r="F1001" s="48"/>
      <c r="G1001" s="49"/>
      <c r="H1001" s="50"/>
      <c r="I1001" s="48"/>
      <c r="J1001" s="104"/>
      <c r="K1001" s="109"/>
      <c r="L1001" s="51"/>
      <c r="M1001" s="48"/>
      <c r="N1001" s="51"/>
      <c r="O1001" s="48"/>
      <c r="P1001" s="51"/>
      <c r="Q1001" s="69"/>
      <c r="R1001" s="51"/>
      <c r="S1001" s="69"/>
      <c r="T1001" s="110"/>
      <c r="U1001" s="107"/>
      <c r="V1001" s="48"/>
      <c r="W1001" s="52"/>
      <c r="X1001" s="48"/>
      <c r="Y1001" s="116"/>
      <c r="Z1001" s="133"/>
      <c r="AA1001" s="131"/>
      <c r="AB1001" s="76"/>
      <c r="AC1001" s="76"/>
      <c r="AD1001" s="76"/>
      <c r="AE1001" s="76"/>
      <c r="AF1001" s="76"/>
      <c r="AG1001" s="145"/>
      <c r="AH1001"/>
      <c r="AI1001" s="148">
        <f t="shared" si="518"/>
        <v>0</v>
      </c>
      <c r="AJ1001" s="148">
        <f t="shared" si="519"/>
        <v>0</v>
      </c>
      <c r="AK1001" s="148">
        <f t="shared" si="520"/>
        <v>0</v>
      </c>
      <c r="AL1001" s="148">
        <f t="shared" si="521"/>
        <v>0</v>
      </c>
      <c r="AM1001" s="148">
        <f t="shared" si="522"/>
        <v>0</v>
      </c>
      <c r="AN1001" s="148">
        <f t="shared" si="523"/>
        <v>0</v>
      </c>
      <c r="AO1001" s="150"/>
      <c r="AP1001" s="149" t="e">
        <f t="shared" si="524"/>
        <v>#DIV/0!</v>
      </c>
      <c r="AQ1001" s="149" t="e">
        <f t="shared" si="525"/>
        <v>#DIV/0!</v>
      </c>
      <c r="AR1001" s="149" t="e">
        <f t="shared" si="526"/>
        <v>#DIV/0!</v>
      </c>
      <c r="AS1001" s="149" t="e">
        <f t="shared" si="527"/>
        <v>#DIV/0!</v>
      </c>
      <c r="AT1001" s="149" t="e">
        <f t="shared" si="528"/>
        <v>#DIV/0!</v>
      </c>
      <c r="AU1001" s="148">
        <f t="shared" si="529"/>
        <v>0</v>
      </c>
      <c r="AV1001" s="149" t="e">
        <f t="shared" si="530"/>
        <v>#DIV/0!</v>
      </c>
      <c r="AW1001" s="149" t="e">
        <f t="shared" si="531"/>
        <v>#DIV/0!</v>
      </c>
      <c r="AX1001" s="149" t="e">
        <f t="shared" si="532"/>
        <v>#DIV/0!</v>
      </c>
      <c r="AY1001" s="149" t="e">
        <f t="shared" si="533"/>
        <v>#DIV/0!</v>
      </c>
      <c r="AZ1001" s="149" t="e">
        <f t="shared" si="534"/>
        <v>#DIV/0!</v>
      </c>
      <c r="BA1001" s="148">
        <f t="shared" si="535"/>
        <v>0</v>
      </c>
      <c r="BB1001" s="149" t="e">
        <f t="shared" si="536"/>
        <v>#DIV/0!</v>
      </c>
      <c r="BC1001" s="149" t="e">
        <f t="shared" si="537"/>
        <v>#DIV/0!</v>
      </c>
      <c r="BD1001" s="149" t="e">
        <f t="shared" si="538"/>
        <v>#DIV/0!</v>
      </c>
      <c r="BE1001" s="149" t="e">
        <f t="shared" si="539"/>
        <v>#DIV/0!</v>
      </c>
      <c r="BF1001" s="149" t="e">
        <f t="shared" si="540"/>
        <v>#DIV/0!</v>
      </c>
      <c r="BG1001" s="148">
        <f t="shared" si="541"/>
        <v>0</v>
      </c>
      <c r="BH1001" s="149" t="e">
        <f t="shared" si="542"/>
        <v>#DIV/0!</v>
      </c>
      <c r="BI1001" s="149" t="e">
        <f t="shared" si="543"/>
        <v>#DIV/0!</v>
      </c>
      <c r="BJ1001" s="149" t="e">
        <f t="shared" si="544"/>
        <v>#DIV/0!</v>
      </c>
      <c r="BK1001" s="149" t="e">
        <f t="shared" si="545"/>
        <v>#DIV/0!</v>
      </c>
      <c r="BL1001" s="149" t="e">
        <f t="shared" si="546"/>
        <v>#DIV/0!</v>
      </c>
      <c r="BM1001" s="148">
        <f t="shared" si="547"/>
        <v>0</v>
      </c>
      <c r="BN1001" s="149" t="e">
        <f t="shared" si="548"/>
        <v>#DIV/0!</v>
      </c>
      <c r="BO1001" s="149" t="e">
        <f t="shared" si="549"/>
        <v>#DIV/0!</v>
      </c>
      <c r="BP1001" s="149" t="e">
        <f t="shared" si="550"/>
        <v>#DIV/0!</v>
      </c>
      <c r="BQ1001" s="149" t="e">
        <f t="shared" si="551"/>
        <v>#DIV/0!</v>
      </c>
      <c r="BR1001" s="149" t="e">
        <f t="shared" si="552"/>
        <v>#DIV/0!</v>
      </c>
      <c r="BS1001" s="148">
        <f t="shared" si="553"/>
        <v>0</v>
      </c>
      <c r="BT1001" s="150"/>
      <c r="BU1001" s="150" t="e">
        <f>VLOOKUP(I1001,Lists!$D$2:$D$19,1,FALSE)</f>
        <v>#N/A</v>
      </c>
      <c r="BV1001" s="150" t="e">
        <f>VLOOKUP($I1001,Blends!$B$2:$B$115,1,FALSE)</f>
        <v>#N/A</v>
      </c>
      <c r="BW1001" s="150"/>
      <c r="BX1001" s="151">
        <f>ROUND(IF($I1001="Other HFC Blend",(AA1001*$L1001*SUMIF(Lists!$E$2:$E$133,'Quarterly Information'!$K1001,Exchange_Value)+AA1001*$N1001*SUMIF(Lists!$E$2:$E$133,'Quarterly Information'!$M1001,Exchange_Value)+AA1001*$P1001*SUMIF(Lists!$E$2:$E$133,'Quarterly Information'!$O1001,Exchange_Value)+AA1001*$R1001*SUMIF(Lists!$E$2:$E$133,'Quarterly Information'!$Q1001,Exchange_Value)+AA1001*$T1001*SUMIF(Lists!$E$2:$E$133,'Quarterly Information'!$S1001,Exchange_Value))/1000,AA1001*SUMIF(Lists!$E$2:$E$133,$I1001,Exchange_Value)/1000),1)</f>
        <v>0</v>
      </c>
      <c r="BY1001" s="151">
        <f>ROUND(IF($I1001="Other HFC Blend",(AB1001*$L1001*SUMIF(Lists!$E$2:$E$133,'Quarterly Information'!$K1001,Exchange_Value)+AB1001*$N1001*SUMIF(Lists!$E$2:$E$133,'Quarterly Information'!$M1001,Exchange_Value)+AB1001*$P1001*SUMIF(Lists!$E$2:$E$133,'Quarterly Information'!$O1001,Exchange_Value)+AB1001*$R1001*SUMIF(Lists!$E$2:$E$133,'Quarterly Information'!$Q1001,Exchange_Value)+AB1001*$T1001*SUMIF(Lists!$E$2:$E$133,'Quarterly Information'!$S1001,Exchange_Value))/1000,AB1001*SUMIF(Lists!$E$2:$E$133,$I1001,Exchange_Value)/1000),1)</f>
        <v>0</v>
      </c>
      <c r="BZ1001" s="151">
        <f>ROUND(IF($I1001="Other HFC Blend",(AC1001*$L1001*SUMIF(Lists!$E$2:$E$133,'Quarterly Information'!$K1001,Exchange_Value)+AC1001*$N1001*SUMIF(Lists!$E$2:$E$133,'Quarterly Information'!$M1001,Exchange_Value)+AC1001*$P1001*SUMIF(Lists!$E$2:$E$133,'Quarterly Information'!$O1001,Exchange_Value)+AC1001*$R1001*SUMIF(Lists!$E$2:$E$133,'Quarterly Information'!$Q1001,Exchange_Value)+AC1001*$T1001*SUMIF(Lists!$E$2:$E$133,'Quarterly Information'!$S1001,Exchange_Value))/1000,AC1001*SUMIF(Lists!$E$2:$E$133,$I1001,Exchange_Value)/1000),1)</f>
        <v>0</v>
      </c>
      <c r="CA1001" s="151">
        <f>ROUND(IF($I1001="Other HFC Blend",(AD1001*$L1001*SUMIF(Lists!$E$2:$E$133,'Quarterly Information'!$K1001,Exchange_Value)+AD1001*$N1001*SUMIF(Lists!$E$2:$E$133,'Quarterly Information'!$M1001,Exchange_Value)+AD1001*$P1001*SUMIF(Lists!$E$2:$E$133,'Quarterly Information'!$O1001,Exchange_Value)+AD1001*$R1001*SUMIF(Lists!$E$2:$E$133,'Quarterly Information'!$Q1001,Exchange_Value)+AD1001*$T1001*SUMIF(Lists!$E$2:$E$133,'Quarterly Information'!$S1001,Exchange_Value))/1000,AD1001*SUMIF(Lists!$E$2:$E$133,$I1001,Exchange_Value)/1000),1)</f>
        <v>0</v>
      </c>
      <c r="CB1001" s="151">
        <f>ROUND(IF($I1001="Other HFC Blend",(AE1001*$L1001*SUMIF(Lists!$E$2:$E$133,'Quarterly Information'!$K1001,Exchange_Value)+AE1001*$N1001*SUMIF(Lists!$E$2:$E$133,'Quarterly Information'!$M1001,Exchange_Value)+AE1001*$P1001*SUMIF(Lists!$E$2:$E$133,'Quarterly Information'!$O1001,Exchange_Value)+AE1001*$R1001*SUMIF(Lists!$E$2:$E$133,'Quarterly Information'!$Q1001,Exchange_Value)+AE1001*$T1001*SUMIF(Lists!$E$2:$E$133,'Quarterly Information'!$S1001,Exchange_Value))/1000,AE1001*SUMIF(Lists!$E$2:$E$133,$I1001,Exchange_Value)/1000),1)</f>
        <v>0</v>
      </c>
      <c r="CC1001" s="151">
        <f>ROUND(IF($I1001="Other HFC Blend",(AF1001*$L1001*SUMIF(Lists!$E$2:$E$133,'Quarterly Information'!$K1001,Exchange_Value)+AF1001*$N1001*SUMIF(Lists!$E$2:$E$133,'Quarterly Information'!$M1001,Exchange_Value)+AF1001*$P1001*SUMIF(Lists!$E$2:$E$133,'Quarterly Information'!$O1001,Exchange_Value)+AF1001*$R1001*SUMIF(Lists!$E$2:$E$133,'Quarterly Information'!$Q1001,Exchange_Value)+AF1001*$T1001*SUMIF(Lists!$E$2:$E$133,'Quarterly Information'!$S1001,Exchange_Value))/1000,AF1001*SUMIF(Lists!$E$2:$E$133,$I1001,Exchange_Value)/1000),1)</f>
        <v>0</v>
      </c>
    </row>
    <row r="1002" spans="1:81" ht="14.1">
      <c r="A1002" s="18">
        <v>960</v>
      </c>
      <c r="B1002" s="46" t="str">
        <f t="shared" si="554"/>
        <v/>
      </c>
      <c r="C1002" s="72"/>
      <c r="D1002" s="47"/>
      <c r="E1002" s="81"/>
      <c r="F1002" s="48"/>
      <c r="G1002" s="49"/>
      <c r="H1002" s="50"/>
      <c r="I1002" s="48"/>
      <c r="J1002" s="104"/>
      <c r="K1002" s="109"/>
      <c r="L1002" s="51"/>
      <c r="M1002" s="48"/>
      <c r="N1002" s="51"/>
      <c r="O1002" s="48"/>
      <c r="P1002" s="51"/>
      <c r="Q1002" s="69"/>
      <c r="R1002" s="51"/>
      <c r="S1002" s="69"/>
      <c r="T1002" s="110"/>
      <c r="U1002" s="107"/>
      <c r="V1002" s="48"/>
      <c r="W1002" s="52"/>
      <c r="X1002" s="48"/>
      <c r="Y1002" s="116"/>
      <c r="Z1002" s="133"/>
      <c r="AA1002" s="131"/>
      <c r="AB1002" s="76"/>
      <c r="AC1002" s="76"/>
      <c r="AD1002" s="76"/>
      <c r="AE1002" s="76"/>
      <c r="AF1002" s="76"/>
      <c r="AG1002" s="145"/>
      <c r="AH1002"/>
      <c r="AI1002" s="148">
        <f t="shared" si="518"/>
        <v>0</v>
      </c>
      <c r="AJ1002" s="148">
        <f t="shared" si="519"/>
        <v>0</v>
      </c>
      <c r="AK1002" s="148">
        <f t="shared" si="520"/>
        <v>0</v>
      </c>
      <c r="AL1002" s="148">
        <f t="shared" si="521"/>
        <v>0</v>
      </c>
      <c r="AM1002" s="148">
        <f t="shared" si="522"/>
        <v>0</v>
      </c>
      <c r="AN1002" s="148">
        <f t="shared" si="523"/>
        <v>0</v>
      </c>
      <c r="AO1002" s="150"/>
      <c r="AP1002" s="149" t="e">
        <f t="shared" si="524"/>
        <v>#DIV/0!</v>
      </c>
      <c r="AQ1002" s="149" t="e">
        <f t="shared" si="525"/>
        <v>#DIV/0!</v>
      </c>
      <c r="AR1002" s="149" t="e">
        <f t="shared" si="526"/>
        <v>#DIV/0!</v>
      </c>
      <c r="AS1002" s="149" t="e">
        <f t="shared" si="527"/>
        <v>#DIV/0!</v>
      </c>
      <c r="AT1002" s="149" t="e">
        <f t="shared" si="528"/>
        <v>#DIV/0!</v>
      </c>
      <c r="AU1002" s="148">
        <f t="shared" si="529"/>
        <v>0</v>
      </c>
      <c r="AV1002" s="149" t="e">
        <f t="shared" si="530"/>
        <v>#DIV/0!</v>
      </c>
      <c r="AW1002" s="149" t="e">
        <f t="shared" si="531"/>
        <v>#DIV/0!</v>
      </c>
      <c r="AX1002" s="149" t="e">
        <f t="shared" si="532"/>
        <v>#DIV/0!</v>
      </c>
      <c r="AY1002" s="149" t="e">
        <f t="shared" si="533"/>
        <v>#DIV/0!</v>
      </c>
      <c r="AZ1002" s="149" t="e">
        <f t="shared" si="534"/>
        <v>#DIV/0!</v>
      </c>
      <c r="BA1002" s="148">
        <f t="shared" si="535"/>
        <v>0</v>
      </c>
      <c r="BB1002" s="149" t="e">
        <f t="shared" si="536"/>
        <v>#DIV/0!</v>
      </c>
      <c r="BC1002" s="149" t="e">
        <f t="shared" si="537"/>
        <v>#DIV/0!</v>
      </c>
      <c r="BD1002" s="149" t="e">
        <f t="shared" si="538"/>
        <v>#DIV/0!</v>
      </c>
      <c r="BE1002" s="149" t="e">
        <f t="shared" si="539"/>
        <v>#DIV/0!</v>
      </c>
      <c r="BF1002" s="149" t="e">
        <f t="shared" si="540"/>
        <v>#DIV/0!</v>
      </c>
      <c r="BG1002" s="148">
        <f t="shared" si="541"/>
        <v>0</v>
      </c>
      <c r="BH1002" s="149" t="e">
        <f t="shared" si="542"/>
        <v>#DIV/0!</v>
      </c>
      <c r="BI1002" s="149" t="e">
        <f t="shared" si="543"/>
        <v>#DIV/0!</v>
      </c>
      <c r="BJ1002" s="149" t="e">
        <f t="shared" si="544"/>
        <v>#DIV/0!</v>
      </c>
      <c r="BK1002" s="149" t="e">
        <f t="shared" si="545"/>
        <v>#DIV/0!</v>
      </c>
      <c r="BL1002" s="149" t="e">
        <f t="shared" si="546"/>
        <v>#DIV/0!</v>
      </c>
      <c r="BM1002" s="148">
        <f t="shared" si="547"/>
        <v>0</v>
      </c>
      <c r="BN1002" s="149" t="e">
        <f t="shared" si="548"/>
        <v>#DIV/0!</v>
      </c>
      <c r="BO1002" s="149" t="e">
        <f t="shared" si="549"/>
        <v>#DIV/0!</v>
      </c>
      <c r="BP1002" s="149" t="e">
        <f t="shared" si="550"/>
        <v>#DIV/0!</v>
      </c>
      <c r="BQ1002" s="149" t="e">
        <f t="shared" si="551"/>
        <v>#DIV/0!</v>
      </c>
      <c r="BR1002" s="149" t="e">
        <f t="shared" si="552"/>
        <v>#DIV/0!</v>
      </c>
      <c r="BS1002" s="148">
        <f t="shared" si="553"/>
        <v>0</v>
      </c>
      <c r="BT1002" s="150"/>
      <c r="BU1002" s="150" t="e">
        <f>VLOOKUP(I1002,Lists!$D$2:$D$19,1,FALSE)</f>
        <v>#N/A</v>
      </c>
      <c r="BV1002" s="150" t="e">
        <f>VLOOKUP($I1002,Blends!$B$2:$B$115,1,FALSE)</f>
        <v>#N/A</v>
      </c>
      <c r="BW1002" s="150"/>
      <c r="BX1002" s="151">
        <f>ROUND(IF($I1002="Other HFC Blend",(AA1002*$L1002*SUMIF(Lists!$E$2:$E$133,'Quarterly Information'!$K1002,Exchange_Value)+AA1002*$N1002*SUMIF(Lists!$E$2:$E$133,'Quarterly Information'!$M1002,Exchange_Value)+AA1002*$P1002*SUMIF(Lists!$E$2:$E$133,'Quarterly Information'!$O1002,Exchange_Value)+AA1002*$R1002*SUMIF(Lists!$E$2:$E$133,'Quarterly Information'!$Q1002,Exchange_Value)+AA1002*$T1002*SUMIF(Lists!$E$2:$E$133,'Quarterly Information'!$S1002,Exchange_Value))/1000,AA1002*SUMIF(Lists!$E$2:$E$133,$I1002,Exchange_Value)/1000),1)</f>
        <v>0</v>
      </c>
      <c r="BY1002" s="151">
        <f>ROUND(IF($I1002="Other HFC Blend",(AB1002*$L1002*SUMIF(Lists!$E$2:$E$133,'Quarterly Information'!$K1002,Exchange_Value)+AB1002*$N1002*SUMIF(Lists!$E$2:$E$133,'Quarterly Information'!$M1002,Exchange_Value)+AB1002*$P1002*SUMIF(Lists!$E$2:$E$133,'Quarterly Information'!$O1002,Exchange_Value)+AB1002*$R1002*SUMIF(Lists!$E$2:$E$133,'Quarterly Information'!$Q1002,Exchange_Value)+AB1002*$T1002*SUMIF(Lists!$E$2:$E$133,'Quarterly Information'!$S1002,Exchange_Value))/1000,AB1002*SUMIF(Lists!$E$2:$E$133,$I1002,Exchange_Value)/1000),1)</f>
        <v>0</v>
      </c>
      <c r="BZ1002" s="151">
        <f>ROUND(IF($I1002="Other HFC Blend",(AC1002*$L1002*SUMIF(Lists!$E$2:$E$133,'Quarterly Information'!$K1002,Exchange_Value)+AC1002*$N1002*SUMIF(Lists!$E$2:$E$133,'Quarterly Information'!$M1002,Exchange_Value)+AC1002*$P1002*SUMIF(Lists!$E$2:$E$133,'Quarterly Information'!$O1002,Exchange_Value)+AC1002*$R1002*SUMIF(Lists!$E$2:$E$133,'Quarterly Information'!$Q1002,Exchange_Value)+AC1002*$T1002*SUMIF(Lists!$E$2:$E$133,'Quarterly Information'!$S1002,Exchange_Value))/1000,AC1002*SUMIF(Lists!$E$2:$E$133,$I1002,Exchange_Value)/1000),1)</f>
        <v>0</v>
      </c>
      <c r="CA1002" s="151">
        <f>ROUND(IF($I1002="Other HFC Blend",(AD1002*$L1002*SUMIF(Lists!$E$2:$E$133,'Quarterly Information'!$K1002,Exchange_Value)+AD1002*$N1002*SUMIF(Lists!$E$2:$E$133,'Quarterly Information'!$M1002,Exchange_Value)+AD1002*$P1002*SUMIF(Lists!$E$2:$E$133,'Quarterly Information'!$O1002,Exchange_Value)+AD1002*$R1002*SUMIF(Lists!$E$2:$E$133,'Quarterly Information'!$Q1002,Exchange_Value)+AD1002*$T1002*SUMIF(Lists!$E$2:$E$133,'Quarterly Information'!$S1002,Exchange_Value))/1000,AD1002*SUMIF(Lists!$E$2:$E$133,$I1002,Exchange_Value)/1000),1)</f>
        <v>0</v>
      </c>
      <c r="CB1002" s="151">
        <f>ROUND(IF($I1002="Other HFC Blend",(AE1002*$L1002*SUMIF(Lists!$E$2:$E$133,'Quarterly Information'!$K1002,Exchange_Value)+AE1002*$N1002*SUMIF(Lists!$E$2:$E$133,'Quarterly Information'!$M1002,Exchange_Value)+AE1002*$P1002*SUMIF(Lists!$E$2:$E$133,'Quarterly Information'!$O1002,Exchange_Value)+AE1002*$R1002*SUMIF(Lists!$E$2:$E$133,'Quarterly Information'!$Q1002,Exchange_Value)+AE1002*$T1002*SUMIF(Lists!$E$2:$E$133,'Quarterly Information'!$S1002,Exchange_Value))/1000,AE1002*SUMIF(Lists!$E$2:$E$133,$I1002,Exchange_Value)/1000),1)</f>
        <v>0</v>
      </c>
      <c r="CC1002" s="151">
        <f>ROUND(IF($I1002="Other HFC Blend",(AF1002*$L1002*SUMIF(Lists!$E$2:$E$133,'Quarterly Information'!$K1002,Exchange_Value)+AF1002*$N1002*SUMIF(Lists!$E$2:$E$133,'Quarterly Information'!$M1002,Exchange_Value)+AF1002*$P1002*SUMIF(Lists!$E$2:$E$133,'Quarterly Information'!$O1002,Exchange_Value)+AF1002*$R1002*SUMIF(Lists!$E$2:$E$133,'Quarterly Information'!$Q1002,Exchange_Value)+AF1002*$T1002*SUMIF(Lists!$E$2:$E$133,'Quarterly Information'!$S1002,Exchange_Value))/1000,AF1002*SUMIF(Lists!$E$2:$E$133,$I1002,Exchange_Value)/1000),1)</f>
        <v>0</v>
      </c>
    </row>
    <row r="1003" spans="1:81" ht="14.1">
      <c r="A1003" s="18">
        <v>961</v>
      </c>
      <c r="B1003" s="46" t="str">
        <f t="shared" si="554"/>
        <v/>
      </c>
      <c r="C1003" s="72"/>
      <c r="D1003" s="47"/>
      <c r="E1003" s="81"/>
      <c r="F1003" s="48"/>
      <c r="G1003" s="49"/>
      <c r="H1003" s="50"/>
      <c r="I1003" s="48"/>
      <c r="J1003" s="104"/>
      <c r="K1003" s="109"/>
      <c r="L1003" s="51"/>
      <c r="M1003" s="48"/>
      <c r="N1003" s="51"/>
      <c r="O1003" s="48"/>
      <c r="P1003" s="51"/>
      <c r="Q1003" s="69"/>
      <c r="R1003" s="51"/>
      <c r="S1003" s="69"/>
      <c r="T1003" s="110"/>
      <c r="U1003" s="107"/>
      <c r="V1003" s="48"/>
      <c r="W1003" s="52"/>
      <c r="X1003" s="48"/>
      <c r="Y1003" s="116"/>
      <c r="Z1003" s="133"/>
      <c r="AA1003" s="131"/>
      <c r="AB1003" s="76"/>
      <c r="AC1003" s="76"/>
      <c r="AD1003" s="76"/>
      <c r="AE1003" s="76"/>
      <c r="AF1003" s="76"/>
      <c r="AG1003" s="145"/>
      <c r="AH1003"/>
      <c r="AI1003" s="148">
        <f t="shared" ref="AI1003:AI1042" si="555">L1003*J1003</f>
        <v>0</v>
      </c>
      <c r="AJ1003" s="148">
        <f t="shared" ref="AJ1003:AJ1042" si="556">N1003*J1003</f>
        <v>0</v>
      </c>
      <c r="AK1003" s="148">
        <f t="shared" ref="AK1003:AK1042" si="557">P1003*J1003</f>
        <v>0</v>
      </c>
      <c r="AL1003" s="148">
        <f t="shared" ref="AL1003:AL1042" si="558">R1003*J1003</f>
        <v>0</v>
      </c>
      <c r="AM1003" s="148">
        <f t="shared" ref="AM1003:AM1042" si="559">T1003*J1003</f>
        <v>0</v>
      </c>
      <c r="AN1003" s="148">
        <f t="shared" ref="AN1003:AN1042" si="560">IF(F1003="No",J1003,0)</f>
        <v>0</v>
      </c>
      <c r="AO1003" s="150"/>
      <c r="AP1003" s="149" t="e">
        <f t="shared" ref="AP1003:AP1042" si="561">(J1003*L1003)*(AA1003/J1003)</f>
        <v>#DIV/0!</v>
      </c>
      <c r="AQ1003" s="149" t="e">
        <f t="shared" ref="AQ1003:AQ1042" si="562">(J1003*N1003)*(AA1003/J1003)</f>
        <v>#DIV/0!</v>
      </c>
      <c r="AR1003" s="149" t="e">
        <f t="shared" ref="AR1003:AR1042" si="563">(J1003*P1003)*(AA1003/J1003)</f>
        <v>#DIV/0!</v>
      </c>
      <c r="AS1003" s="149" t="e">
        <f t="shared" ref="AS1003:AS1042" si="564">(J1003*R1003)*(AA1003/J1003)</f>
        <v>#DIV/0!</v>
      </c>
      <c r="AT1003" s="149" t="e">
        <f t="shared" ref="AT1003:AT1042" si="565">(J1003*T1003)*(AA1003/J1003)</f>
        <v>#DIV/0!</v>
      </c>
      <c r="AU1003" s="148">
        <f t="shared" ref="AU1003:AU1042" si="566">IF(F1003="No",AA1003,0)</f>
        <v>0</v>
      </c>
      <c r="AV1003" s="149" t="e">
        <f t="shared" ref="AV1003:AV1042" si="567">(J1003*L1003)*(AB1003/J1003)</f>
        <v>#DIV/0!</v>
      </c>
      <c r="AW1003" s="149" t="e">
        <f t="shared" ref="AW1003:AW1042" si="568">(J1003*N1003)*(AB1003/J1003)</f>
        <v>#DIV/0!</v>
      </c>
      <c r="AX1003" s="149" t="e">
        <f t="shared" ref="AX1003:AX1042" si="569">(J1003*P1003)*(AB1003/J1003)</f>
        <v>#DIV/0!</v>
      </c>
      <c r="AY1003" s="149" t="e">
        <f t="shared" ref="AY1003:AY1042" si="570">(J1003*R1003)*(AB1003/J1003)</f>
        <v>#DIV/0!</v>
      </c>
      <c r="AZ1003" s="149" t="e">
        <f t="shared" ref="AZ1003:AZ1042" si="571">(J1003*T1003)*(AB1003/J1003)</f>
        <v>#DIV/0!</v>
      </c>
      <c r="BA1003" s="148">
        <f t="shared" ref="BA1003:BA1042" si="572">IF(F1003="No",AB1003,0)</f>
        <v>0</v>
      </c>
      <c r="BB1003" s="149" t="e">
        <f t="shared" ref="BB1003:BB1042" si="573">(J1003*L1003)*(AC1003/J1003)</f>
        <v>#DIV/0!</v>
      </c>
      <c r="BC1003" s="149" t="e">
        <f t="shared" ref="BC1003:BC1042" si="574">(J1003*N1003)*(AC1003/J1003)</f>
        <v>#DIV/0!</v>
      </c>
      <c r="BD1003" s="149" t="e">
        <f t="shared" ref="BD1003:BD1042" si="575">(J1003*P1003)*(AC1003/J1003)</f>
        <v>#DIV/0!</v>
      </c>
      <c r="BE1003" s="149" t="e">
        <f t="shared" ref="BE1003:BE1042" si="576">(J1003*R1003)*(AC1003/J1003)</f>
        <v>#DIV/0!</v>
      </c>
      <c r="BF1003" s="149" t="e">
        <f t="shared" ref="BF1003:BF1042" si="577">(J1003*T1003)*(AC1003/J1003)</f>
        <v>#DIV/0!</v>
      </c>
      <c r="BG1003" s="148">
        <f t="shared" ref="BG1003:BG1042" si="578">IF(F1003="No",AC1003,0)</f>
        <v>0</v>
      </c>
      <c r="BH1003" s="149" t="e">
        <f t="shared" ref="BH1003:BH1042" si="579">(J1003*L1003)*(AD1003/J1003)</f>
        <v>#DIV/0!</v>
      </c>
      <c r="BI1003" s="149" t="e">
        <f t="shared" ref="BI1003:BI1042" si="580">(J1003*N1003)*(AD1003/J1003)</f>
        <v>#DIV/0!</v>
      </c>
      <c r="BJ1003" s="149" t="e">
        <f t="shared" ref="BJ1003:BJ1042" si="581">(J1003*P1003)*(AD1003/J1003)</f>
        <v>#DIV/0!</v>
      </c>
      <c r="BK1003" s="149" t="e">
        <f t="shared" ref="BK1003:BK1042" si="582">(J1003*R1003)*(AD1003/J1003)</f>
        <v>#DIV/0!</v>
      </c>
      <c r="BL1003" s="149" t="e">
        <f t="shared" ref="BL1003:BL1042" si="583">(J1003*T1003)*(AD1003/J1003)</f>
        <v>#DIV/0!</v>
      </c>
      <c r="BM1003" s="148">
        <f t="shared" ref="BM1003:BM1042" si="584">IF(F1003="No",AD1003,0)</f>
        <v>0</v>
      </c>
      <c r="BN1003" s="149" t="e">
        <f t="shared" ref="BN1003:BN1042" si="585">(J1003*L1003)*(AE1003/J1003)</f>
        <v>#DIV/0!</v>
      </c>
      <c r="BO1003" s="149" t="e">
        <f t="shared" ref="BO1003:BO1042" si="586">(J1003*N1003)*(AE1003/J1003)</f>
        <v>#DIV/0!</v>
      </c>
      <c r="BP1003" s="149" t="e">
        <f t="shared" ref="BP1003:BP1042" si="587">(J1003*P1003)*(AE1003/J1003)</f>
        <v>#DIV/0!</v>
      </c>
      <c r="BQ1003" s="149" t="e">
        <f t="shared" ref="BQ1003:BQ1042" si="588">(J1003*R1003)*(AE1003/J1003)</f>
        <v>#DIV/0!</v>
      </c>
      <c r="BR1003" s="149" t="e">
        <f t="shared" ref="BR1003:BR1042" si="589">(J1003*T1003)*(AE1003/J1003)</f>
        <v>#DIV/0!</v>
      </c>
      <c r="BS1003" s="148">
        <f t="shared" ref="BS1003:BS1042" si="590">IF(F1003="No",AE1003,0)</f>
        <v>0</v>
      </c>
      <c r="BT1003" s="150"/>
      <c r="BU1003" s="150" t="e">
        <f>VLOOKUP(I1003,Lists!$D$2:$D$19,1,FALSE)</f>
        <v>#N/A</v>
      </c>
      <c r="BV1003" s="150" t="e">
        <f>VLOOKUP($I1003,Blends!$B$2:$B$115,1,FALSE)</f>
        <v>#N/A</v>
      </c>
      <c r="BW1003" s="150"/>
      <c r="BX1003" s="151">
        <f>ROUND(IF($I1003="Other HFC Blend",(AA1003*$L1003*SUMIF(Lists!$E$2:$E$133,'Quarterly Information'!$K1003,Exchange_Value)+AA1003*$N1003*SUMIF(Lists!$E$2:$E$133,'Quarterly Information'!$M1003,Exchange_Value)+AA1003*$P1003*SUMIF(Lists!$E$2:$E$133,'Quarterly Information'!$O1003,Exchange_Value)+AA1003*$R1003*SUMIF(Lists!$E$2:$E$133,'Quarterly Information'!$Q1003,Exchange_Value)+AA1003*$T1003*SUMIF(Lists!$E$2:$E$133,'Quarterly Information'!$S1003,Exchange_Value))/1000,AA1003*SUMIF(Lists!$E$2:$E$133,$I1003,Exchange_Value)/1000),1)</f>
        <v>0</v>
      </c>
      <c r="BY1003" s="151">
        <f>ROUND(IF($I1003="Other HFC Blend",(AB1003*$L1003*SUMIF(Lists!$E$2:$E$133,'Quarterly Information'!$K1003,Exchange_Value)+AB1003*$N1003*SUMIF(Lists!$E$2:$E$133,'Quarterly Information'!$M1003,Exchange_Value)+AB1003*$P1003*SUMIF(Lists!$E$2:$E$133,'Quarterly Information'!$O1003,Exchange_Value)+AB1003*$R1003*SUMIF(Lists!$E$2:$E$133,'Quarterly Information'!$Q1003,Exchange_Value)+AB1003*$T1003*SUMIF(Lists!$E$2:$E$133,'Quarterly Information'!$S1003,Exchange_Value))/1000,AB1003*SUMIF(Lists!$E$2:$E$133,$I1003,Exchange_Value)/1000),1)</f>
        <v>0</v>
      </c>
      <c r="BZ1003" s="151">
        <f>ROUND(IF($I1003="Other HFC Blend",(AC1003*$L1003*SUMIF(Lists!$E$2:$E$133,'Quarterly Information'!$K1003,Exchange_Value)+AC1003*$N1003*SUMIF(Lists!$E$2:$E$133,'Quarterly Information'!$M1003,Exchange_Value)+AC1003*$P1003*SUMIF(Lists!$E$2:$E$133,'Quarterly Information'!$O1003,Exchange_Value)+AC1003*$R1003*SUMIF(Lists!$E$2:$E$133,'Quarterly Information'!$Q1003,Exchange_Value)+AC1003*$T1003*SUMIF(Lists!$E$2:$E$133,'Quarterly Information'!$S1003,Exchange_Value))/1000,AC1003*SUMIF(Lists!$E$2:$E$133,$I1003,Exchange_Value)/1000),1)</f>
        <v>0</v>
      </c>
      <c r="CA1003" s="151">
        <f>ROUND(IF($I1003="Other HFC Blend",(AD1003*$L1003*SUMIF(Lists!$E$2:$E$133,'Quarterly Information'!$K1003,Exchange_Value)+AD1003*$N1003*SUMIF(Lists!$E$2:$E$133,'Quarterly Information'!$M1003,Exchange_Value)+AD1003*$P1003*SUMIF(Lists!$E$2:$E$133,'Quarterly Information'!$O1003,Exchange_Value)+AD1003*$R1003*SUMIF(Lists!$E$2:$E$133,'Quarterly Information'!$Q1003,Exchange_Value)+AD1003*$T1003*SUMIF(Lists!$E$2:$E$133,'Quarterly Information'!$S1003,Exchange_Value))/1000,AD1003*SUMIF(Lists!$E$2:$E$133,$I1003,Exchange_Value)/1000),1)</f>
        <v>0</v>
      </c>
      <c r="CB1003" s="151">
        <f>ROUND(IF($I1003="Other HFC Blend",(AE1003*$L1003*SUMIF(Lists!$E$2:$E$133,'Quarterly Information'!$K1003,Exchange_Value)+AE1003*$N1003*SUMIF(Lists!$E$2:$E$133,'Quarterly Information'!$M1003,Exchange_Value)+AE1003*$P1003*SUMIF(Lists!$E$2:$E$133,'Quarterly Information'!$O1003,Exchange_Value)+AE1003*$R1003*SUMIF(Lists!$E$2:$E$133,'Quarterly Information'!$Q1003,Exchange_Value)+AE1003*$T1003*SUMIF(Lists!$E$2:$E$133,'Quarterly Information'!$S1003,Exchange_Value))/1000,AE1003*SUMIF(Lists!$E$2:$E$133,$I1003,Exchange_Value)/1000),1)</f>
        <v>0</v>
      </c>
      <c r="CC1003" s="151">
        <f>ROUND(IF($I1003="Other HFC Blend",(AF1003*$L1003*SUMIF(Lists!$E$2:$E$133,'Quarterly Information'!$K1003,Exchange_Value)+AF1003*$N1003*SUMIF(Lists!$E$2:$E$133,'Quarterly Information'!$M1003,Exchange_Value)+AF1003*$P1003*SUMIF(Lists!$E$2:$E$133,'Quarterly Information'!$O1003,Exchange_Value)+AF1003*$R1003*SUMIF(Lists!$E$2:$E$133,'Quarterly Information'!$Q1003,Exchange_Value)+AF1003*$T1003*SUMIF(Lists!$E$2:$E$133,'Quarterly Information'!$S1003,Exchange_Value))/1000,AF1003*SUMIF(Lists!$E$2:$E$133,$I1003,Exchange_Value)/1000),1)</f>
        <v>0</v>
      </c>
    </row>
    <row r="1004" spans="1:81" ht="14.1">
      <c r="A1004" s="18">
        <v>962</v>
      </c>
      <c r="B1004" s="46" t="str">
        <f t="shared" ref="B1004:B1042" si="591">IF(C1004&gt;0,A1004,"")</f>
        <v/>
      </c>
      <c r="C1004" s="72"/>
      <c r="D1004" s="47"/>
      <c r="E1004" s="81"/>
      <c r="F1004" s="48"/>
      <c r="G1004" s="49"/>
      <c r="H1004" s="50"/>
      <c r="I1004" s="48"/>
      <c r="J1004" s="104"/>
      <c r="K1004" s="109"/>
      <c r="L1004" s="51"/>
      <c r="M1004" s="48"/>
      <c r="N1004" s="51"/>
      <c r="O1004" s="48"/>
      <c r="P1004" s="51"/>
      <c r="Q1004" s="69"/>
      <c r="R1004" s="51"/>
      <c r="S1004" s="69"/>
      <c r="T1004" s="110"/>
      <c r="U1004" s="107"/>
      <c r="V1004" s="48"/>
      <c r="W1004" s="52"/>
      <c r="X1004" s="48"/>
      <c r="Y1004" s="116"/>
      <c r="Z1004" s="133"/>
      <c r="AA1004" s="131"/>
      <c r="AB1004" s="76"/>
      <c r="AC1004" s="76"/>
      <c r="AD1004" s="76"/>
      <c r="AE1004" s="76"/>
      <c r="AF1004" s="76"/>
      <c r="AG1004" s="145"/>
      <c r="AH1004"/>
      <c r="AI1004" s="148">
        <f t="shared" si="555"/>
        <v>0</v>
      </c>
      <c r="AJ1004" s="148">
        <f t="shared" si="556"/>
        <v>0</v>
      </c>
      <c r="AK1004" s="148">
        <f t="shared" si="557"/>
        <v>0</v>
      </c>
      <c r="AL1004" s="148">
        <f t="shared" si="558"/>
        <v>0</v>
      </c>
      <c r="AM1004" s="148">
        <f t="shared" si="559"/>
        <v>0</v>
      </c>
      <c r="AN1004" s="148">
        <f t="shared" si="560"/>
        <v>0</v>
      </c>
      <c r="AO1004" s="150"/>
      <c r="AP1004" s="149" t="e">
        <f t="shared" si="561"/>
        <v>#DIV/0!</v>
      </c>
      <c r="AQ1004" s="149" t="e">
        <f t="shared" si="562"/>
        <v>#DIV/0!</v>
      </c>
      <c r="AR1004" s="149" t="e">
        <f t="shared" si="563"/>
        <v>#DIV/0!</v>
      </c>
      <c r="AS1004" s="149" t="e">
        <f t="shared" si="564"/>
        <v>#DIV/0!</v>
      </c>
      <c r="AT1004" s="149" t="e">
        <f t="shared" si="565"/>
        <v>#DIV/0!</v>
      </c>
      <c r="AU1004" s="148">
        <f t="shared" si="566"/>
        <v>0</v>
      </c>
      <c r="AV1004" s="149" t="e">
        <f t="shared" si="567"/>
        <v>#DIV/0!</v>
      </c>
      <c r="AW1004" s="149" t="e">
        <f t="shared" si="568"/>
        <v>#DIV/0!</v>
      </c>
      <c r="AX1004" s="149" t="e">
        <f t="shared" si="569"/>
        <v>#DIV/0!</v>
      </c>
      <c r="AY1004" s="149" t="e">
        <f t="shared" si="570"/>
        <v>#DIV/0!</v>
      </c>
      <c r="AZ1004" s="149" t="e">
        <f t="shared" si="571"/>
        <v>#DIV/0!</v>
      </c>
      <c r="BA1004" s="148">
        <f t="shared" si="572"/>
        <v>0</v>
      </c>
      <c r="BB1004" s="149" t="e">
        <f t="shared" si="573"/>
        <v>#DIV/0!</v>
      </c>
      <c r="BC1004" s="149" t="e">
        <f t="shared" si="574"/>
        <v>#DIV/0!</v>
      </c>
      <c r="BD1004" s="149" t="e">
        <f t="shared" si="575"/>
        <v>#DIV/0!</v>
      </c>
      <c r="BE1004" s="149" t="e">
        <f t="shared" si="576"/>
        <v>#DIV/0!</v>
      </c>
      <c r="BF1004" s="149" t="e">
        <f t="shared" si="577"/>
        <v>#DIV/0!</v>
      </c>
      <c r="BG1004" s="148">
        <f t="shared" si="578"/>
        <v>0</v>
      </c>
      <c r="BH1004" s="149" t="e">
        <f t="shared" si="579"/>
        <v>#DIV/0!</v>
      </c>
      <c r="BI1004" s="149" t="e">
        <f t="shared" si="580"/>
        <v>#DIV/0!</v>
      </c>
      <c r="BJ1004" s="149" t="e">
        <f t="shared" si="581"/>
        <v>#DIV/0!</v>
      </c>
      <c r="BK1004" s="149" t="e">
        <f t="shared" si="582"/>
        <v>#DIV/0!</v>
      </c>
      <c r="BL1004" s="149" t="e">
        <f t="shared" si="583"/>
        <v>#DIV/0!</v>
      </c>
      <c r="BM1004" s="148">
        <f t="shared" si="584"/>
        <v>0</v>
      </c>
      <c r="BN1004" s="149" t="e">
        <f t="shared" si="585"/>
        <v>#DIV/0!</v>
      </c>
      <c r="BO1004" s="149" t="e">
        <f t="shared" si="586"/>
        <v>#DIV/0!</v>
      </c>
      <c r="BP1004" s="149" t="e">
        <f t="shared" si="587"/>
        <v>#DIV/0!</v>
      </c>
      <c r="BQ1004" s="149" t="e">
        <f t="shared" si="588"/>
        <v>#DIV/0!</v>
      </c>
      <c r="BR1004" s="149" t="e">
        <f t="shared" si="589"/>
        <v>#DIV/0!</v>
      </c>
      <c r="BS1004" s="148">
        <f t="shared" si="590"/>
        <v>0</v>
      </c>
      <c r="BT1004" s="150"/>
      <c r="BU1004" s="150" t="e">
        <f>VLOOKUP(I1004,Lists!$D$2:$D$19,1,FALSE)</f>
        <v>#N/A</v>
      </c>
      <c r="BV1004" s="150" t="e">
        <f>VLOOKUP($I1004,Blends!$B$2:$B$115,1,FALSE)</f>
        <v>#N/A</v>
      </c>
      <c r="BW1004" s="150"/>
      <c r="BX1004" s="151">
        <f>ROUND(IF($I1004="Other HFC Blend",(AA1004*$L1004*SUMIF(Lists!$E$2:$E$133,'Quarterly Information'!$K1004,Exchange_Value)+AA1004*$N1004*SUMIF(Lists!$E$2:$E$133,'Quarterly Information'!$M1004,Exchange_Value)+AA1004*$P1004*SUMIF(Lists!$E$2:$E$133,'Quarterly Information'!$O1004,Exchange_Value)+AA1004*$R1004*SUMIF(Lists!$E$2:$E$133,'Quarterly Information'!$Q1004,Exchange_Value)+AA1004*$T1004*SUMIF(Lists!$E$2:$E$133,'Quarterly Information'!$S1004,Exchange_Value))/1000,AA1004*SUMIF(Lists!$E$2:$E$133,$I1004,Exchange_Value)/1000),1)</f>
        <v>0</v>
      </c>
      <c r="BY1004" s="151">
        <f>ROUND(IF($I1004="Other HFC Blend",(AB1004*$L1004*SUMIF(Lists!$E$2:$E$133,'Quarterly Information'!$K1004,Exchange_Value)+AB1004*$N1004*SUMIF(Lists!$E$2:$E$133,'Quarterly Information'!$M1004,Exchange_Value)+AB1004*$P1004*SUMIF(Lists!$E$2:$E$133,'Quarterly Information'!$O1004,Exchange_Value)+AB1004*$R1004*SUMIF(Lists!$E$2:$E$133,'Quarterly Information'!$Q1004,Exchange_Value)+AB1004*$T1004*SUMIF(Lists!$E$2:$E$133,'Quarterly Information'!$S1004,Exchange_Value))/1000,AB1004*SUMIF(Lists!$E$2:$E$133,$I1004,Exchange_Value)/1000),1)</f>
        <v>0</v>
      </c>
      <c r="BZ1004" s="151">
        <f>ROUND(IF($I1004="Other HFC Blend",(AC1004*$L1004*SUMIF(Lists!$E$2:$E$133,'Quarterly Information'!$K1004,Exchange_Value)+AC1004*$N1004*SUMIF(Lists!$E$2:$E$133,'Quarterly Information'!$M1004,Exchange_Value)+AC1004*$P1004*SUMIF(Lists!$E$2:$E$133,'Quarterly Information'!$O1004,Exchange_Value)+AC1004*$R1004*SUMIF(Lists!$E$2:$E$133,'Quarterly Information'!$Q1004,Exchange_Value)+AC1004*$T1004*SUMIF(Lists!$E$2:$E$133,'Quarterly Information'!$S1004,Exchange_Value))/1000,AC1004*SUMIF(Lists!$E$2:$E$133,$I1004,Exchange_Value)/1000),1)</f>
        <v>0</v>
      </c>
      <c r="CA1004" s="151">
        <f>ROUND(IF($I1004="Other HFC Blend",(AD1004*$L1004*SUMIF(Lists!$E$2:$E$133,'Quarterly Information'!$K1004,Exchange_Value)+AD1004*$N1004*SUMIF(Lists!$E$2:$E$133,'Quarterly Information'!$M1004,Exchange_Value)+AD1004*$P1004*SUMIF(Lists!$E$2:$E$133,'Quarterly Information'!$O1004,Exchange_Value)+AD1004*$R1004*SUMIF(Lists!$E$2:$E$133,'Quarterly Information'!$Q1004,Exchange_Value)+AD1004*$T1004*SUMIF(Lists!$E$2:$E$133,'Quarterly Information'!$S1004,Exchange_Value))/1000,AD1004*SUMIF(Lists!$E$2:$E$133,$I1004,Exchange_Value)/1000),1)</f>
        <v>0</v>
      </c>
      <c r="CB1004" s="151">
        <f>ROUND(IF($I1004="Other HFC Blend",(AE1004*$L1004*SUMIF(Lists!$E$2:$E$133,'Quarterly Information'!$K1004,Exchange_Value)+AE1004*$N1004*SUMIF(Lists!$E$2:$E$133,'Quarterly Information'!$M1004,Exchange_Value)+AE1004*$P1004*SUMIF(Lists!$E$2:$E$133,'Quarterly Information'!$O1004,Exchange_Value)+AE1004*$R1004*SUMIF(Lists!$E$2:$E$133,'Quarterly Information'!$Q1004,Exchange_Value)+AE1004*$T1004*SUMIF(Lists!$E$2:$E$133,'Quarterly Information'!$S1004,Exchange_Value))/1000,AE1004*SUMIF(Lists!$E$2:$E$133,$I1004,Exchange_Value)/1000),1)</f>
        <v>0</v>
      </c>
      <c r="CC1004" s="151">
        <f>ROUND(IF($I1004="Other HFC Blend",(AF1004*$L1004*SUMIF(Lists!$E$2:$E$133,'Quarterly Information'!$K1004,Exchange_Value)+AF1004*$N1004*SUMIF(Lists!$E$2:$E$133,'Quarterly Information'!$M1004,Exchange_Value)+AF1004*$P1004*SUMIF(Lists!$E$2:$E$133,'Quarterly Information'!$O1004,Exchange_Value)+AF1004*$R1004*SUMIF(Lists!$E$2:$E$133,'Quarterly Information'!$Q1004,Exchange_Value)+AF1004*$T1004*SUMIF(Lists!$E$2:$E$133,'Quarterly Information'!$S1004,Exchange_Value))/1000,AF1004*SUMIF(Lists!$E$2:$E$133,$I1004,Exchange_Value)/1000),1)</f>
        <v>0</v>
      </c>
    </row>
    <row r="1005" spans="1:81" ht="14.25" customHeight="1">
      <c r="A1005" s="18">
        <v>963</v>
      </c>
      <c r="B1005" s="46" t="str">
        <f t="shared" si="591"/>
        <v/>
      </c>
      <c r="C1005" s="72"/>
      <c r="D1005" s="47"/>
      <c r="E1005" s="81"/>
      <c r="F1005" s="48"/>
      <c r="G1005" s="49"/>
      <c r="H1005" s="50"/>
      <c r="I1005" s="48"/>
      <c r="J1005" s="104"/>
      <c r="K1005" s="109"/>
      <c r="L1005" s="51"/>
      <c r="M1005" s="48"/>
      <c r="N1005" s="51"/>
      <c r="O1005" s="48"/>
      <c r="P1005" s="51"/>
      <c r="Q1005" s="69"/>
      <c r="R1005" s="51"/>
      <c r="S1005" s="69"/>
      <c r="T1005" s="110"/>
      <c r="U1005" s="107"/>
      <c r="V1005" s="48"/>
      <c r="W1005" s="52"/>
      <c r="X1005" s="48"/>
      <c r="Y1005" s="116"/>
      <c r="Z1005" s="133"/>
      <c r="AA1005" s="131"/>
      <c r="AB1005" s="76"/>
      <c r="AC1005" s="76"/>
      <c r="AD1005" s="76"/>
      <c r="AE1005" s="76"/>
      <c r="AF1005" s="76"/>
      <c r="AG1005" s="145"/>
      <c r="AH1005"/>
      <c r="AI1005" s="148">
        <f t="shared" si="555"/>
        <v>0</v>
      </c>
      <c r="AJ1005" s="148">
        <f t="shared" si="556"/>
        <v>0</v>
      </c>
      <c r="AK1005" s="148">
        <f t="shared" si="557"/>
        <v>0</v>
      </c>
      <c r="AL1005" s="148">
        <f t="shared" si="558"/>
        <v>0</v>
      </c>
      <c r="AM1005" s="148">
        <f t="shared" si="559"/>
        <v>0</v>
      </c>
      <c r="AN1005" s="148">
        <f t="shared" si="560"/>
        <v>0</v>
      </c>
      <c r="AO1005" s="150"/>
      <c r="AP1005" s="149" t="e">
        <f t="shared" si="561"/>
        <v>#DIV/0!</v>
      </c>
      <c r="AQ1005" s="149" t="e">
        <f t="shared" si="562"/>
        <v>#DIV/0!</v>
      </c>
      <c r="AR1005" s="149" t="e">
        <f t="shared" si="563"/>
        <v>#DIV/0!</v>
      </c>
      <c r="AS1005" s="149" t="e">
        <f t="shared" si="564"/>
        <v>#DIV/0!</v>
      </c>
      <c r="AT1005" s="149" t="e">
        <f t="shared" si="565"/>
        <v>#DIV/0!</v>
      </c>
      <c r="AU1005" s="148">
        <f t="shared" si="566"/>
        <v>0</v>
      </c>
      <c r="AV1005" s="149" t="e">
        <f t="shared" si="567"/>
        <v>#DIV/0!</v>
      </c>
      <c r="AW1005" s="149" t="e">
        <f t="shared" si="568"/>
        <v>#DIV/0!</v>
      </c>
      <c r="AX1005" s="149" t="e">
        <f t="shared" si="569"/>
        <v>#DIV/0!</v>
      </c>
      <c r="AY1005" s="149" t="e">
        <f t="shared" si="570"/>
        <v>#DIV/0!</v>
      </c>
      <c r="AZ1005" s="149" t="e">
        <f t="shared" si="571"/>
        <v>#DIV/0!</v>
      </c>
      <c r="BA1005" s="148">
        <f t="shared" si="572"/>
        <v>0</v>
      </c>
      <c r="BB1005" s="149" t="e">
        <f t="shared" si="573"/>
        <v>#DIV/0!</v>
      </c>
      <c r="BC1005" s="149" t="e">
        <f t="shared" si="574"/>
        <v>#DIV/0!</v>
      </c>
      <c r="BD1005" s="149" t="e">
        <f t="shared" si="575"/>
        <v>#DIV/0!</v>
      </c>
      <c r="BE1005" s="149" t="e">
        <f t="shared" si="576"/>
        <v>#DIV/0!</v>
      </c>
      <c r="BF1005" s="149" t="e">
        <f t="shared" si="577"/>
        <v>#DIV/0!</v>
      </c>
      <c r="BG1005" s="148">
        <f t="shared" si="578"/>
        <v>0</v>
      </c>
      <c r="BH1005" s="149" t="e">
        <f t="shared" si="579"/>
        <v>#DIV/0!</v>
      </c>
      <c r="BI1005" s="149" t="e">
        <f t="shared" si="580"/>
        <v>#DIV/0!</v>
      </c>
      <c r="BJ1005" s="149" t="e">
        <f t="shared" si="581"/>
        <v>#DIV/0!</v>
      </c>
      <c r="BK1005" s="149" t="e">
        <f t="shared" si="582"/>
        <v>#DIV/0!</v>
      </c>
      <c r="BL1005" s="149" t="e">
        <f t="shared" si="583"/>
        <v>#DIV/0!</v>
      </c>
      <c r="BM1005" s="148">
        <f t="shared" si="584"/>
        <v>0</v>
      </c>
      <c r="BN1005" s="149" t="e">
        <f t="shared" si="585"/>
        <v>#DIV/0!</v>
      </c>
      <c r="BO1005" s="149" t="e">
        <f t="shared" si="586"/>
        <v>#DIV/0!</v>
      </c>
      <c r="BP1005" s="149" t="e">
        <f t="shared" si="587"/>
        <v>#DIV/0!</v>
      </c>
      <c r="BQ1005" s="149" t="e">
        <f t="shared" si="588"/>
        <v>#DIV/0!</v>
      </c>
      <c r="BR1005" s="149" t="e">
        <f t="shared" si="589"/>
        <v>#DIV/0!</v>
      </c>
      <c r="BS1005" s="148">
        <f t="shared" si="590"/>
        <v>0</v>
      </c>
      <c r="BT1005" s="150"/>
      <c r="BU1005" s="150" t="e">
        <f>VLOOKUP(I1005,Lists!$D$2:$D$19,1,FALSE)</f>
        <v>#N/A</v>
      </c>
      <c r="BV1005" s="150" t="e">
        <f>VLOOKUP($I1005,Blends!$B$2:$B$115,1,FALSE)</f>
        <v>#N/A</v>
      </c>
      <c r="BW1005" s="150"/>
      <c r="BX1005" s="151">
        <f>ROUND(IF($I1005="Other HFC Blend",(AA1005*$L1005*SUMIF(Lists!$E$2:$E$133,'Quarterly Information'!$K1005,Exchange_Value)+AA1005*$N1005*SUMIF(Lists!$E$2:$E$133,'Quarterly Information'!$M1005,Exchange_Value)+AA1005*$P1005*SUMIF(Lists!$E$2:$E$133,'Quarterly Information'!$O1005,Exchange_Value)+AA1005*$R1005*SUMIF(Lists!$E$2:$E$133,'Quarterly Information'!$Q1005,Exchange_Value)+AA1005*$T1005*SUMIF(Lists!$E$2:$E$133,'Quarterly Information'!$S1005,Exchange_Value))/1000,AA1005*SUMIF(Lists!$E$2:$E$133,$I1005,Exchange_Value)/1000),1)</f>
        <v>0</v>
      </c>
      <c r="BY1005" s="151">
        <f>ROUND(IF($I1005="Other HFC Blend",(AB1005*$L1005*SUMIF(Lists!$E$2:$E$133,'Quarterly Information'!$K1005,Exchange_Value)+AB1005*$N1005*SUMIF(Lists!$E$2:$E$133,'Quarterly Information'!$M1005,Exchange_Value)+AB1005*$P1005*SUMIF(Lists!$E$2:$E$133,'Quarterly Information'!$O1005,Exchange_Value)+AB1005*$R1005*SUMIF(Lists!$E$2:$E$133,'Quarterly Information'!$Q1005,Exchange_Value)+AB1005*$T1005*SUMIF(Lists!$E$2:$E$133,'Quarterly Information'!$S1005,Exchange_Value))/1000,AB1005*SUMIF(Lists!$E$2:$E$133,$I1005,Exchange_Value)/1000),1)</f>
        <v>0</v>
      </c>
      <c r="BZ1005" s="151">
        <f>ROUND(IF($I1005="Other HFC Blend",(AC1005*$L1005*SUMIF(Lists!$E$2:$E$133,'Quarterly Information'!$K1005,Exchange_Value)+AC1005*$N1005*SUMIF(Lists!$E$2:$E$133,'Quarterly Information'!$M1005,Exchange_Value)+AC1005*$P1005*SUMIF(Lists!$E$2:$E$133,'Quarterly Information'!$O1005,Exchange_Value)+AC1005*$R1005*SUMIF(Lists!$E$2:$E$133,'Quarterly Information'!$Q1005,Exchange_Value)+AC1005*$T1005*SUMIF(Lists!$E$2:$E$133,'Quarterly Information'!$S1005,Exchange_Value))/1000,AC1005*SUMIF(Lists!$E$2:$E$133,$I1005,Exchange_Value)/1000),1)</f>
        <v>0</v>
      </c>
      <c r="CA1005" s="151">
        <f>ROUND(IF($I1005="Other HFC Blend",(AD1005*$L1005*SUMIF(Lists!$E$2:$E$133,'Quarterly Information'!$K1005,Exchange_Value)+AD1005*$N1005*SUMIF(Lists!$E$2:$E$133,'Quarterly Information'!$M1005,Exchange_Value)+AD1005*$P1005*SUMIF(Lists!$E$2:$E$133,'Quarterly Information'!$O1005,Exchange_Value)+AD1005*$R1005*SUMIF(Lists!$E$2:$E$133,'Quarterly Information'!$Q1005,Exchange_Value)+AD1005*$T1005*SUMIF(Lists!$E$2:$E$133,'Quarterly Information'!$S1005,Exchange_Value))/1000,AD1005*SUMIF(Lists!$E$2:$E$133,$I1005,Exchange_Value)/1000),1)</f>
        <v>0</v>
      </c>
      <c r="CB1005" s="151">
        <f>ROUND(IF($I1005="Other HFC Blend",(AE1005*$L1005*SUMIF(Lists!$E$2:$E$133,'Quarterly Information'!$K1005,Exchange_Value)+AE1005*$N1005*SUMIF(Lists!$E$2:$E$133,'Quarterly Information'!$M1005,Exchange_Value)+AE1005*$P1005*SUMIF(Lists!$E$2:$E$133,'Quarterly Information'!$O1005,Exchange_Value)+AE1005*$R1005*SUMIF(Lists!$E$2:$E$133,'Quarterly Information'!$Q1005,Exchange_Value)+AE1005*$T1005*SUMIF(Lists!$E$2:$E$133,'Quarterly Information'!$S1005,Exchange_Value))/1000,AE1005*SUMIF(Lists!$E$2:$E$133,$I1005,Exchange_Value)/1000),1)</f>
        <v>0</v>
      </c>
      <c r="CC1005" s="151">
        <f>ROUND(IF($I1005="Other HFC Blend",(AF1005*$L1005*SUMIF(Lists!$E$2:$E$133,'Quarterly Information'!$K1005,Exchange_Value)+AF1005*$N1005*SUMIF(Lists!$E$2:$E$133,'Quarterly Information'!$M1005,Exchange_Value)+AF1005*$P1005*SUMIF(Lists!$E$2:$E$133,'Quarterly Information'!$O1005,Exchange_Value)+AF1005*$R1005*SUMIF(Lists!$E$2:$E$133,'Quarterly Information'!$Q1005,Exchange_Value)+AF1005*$T1005*SUMIF(Lists!$E$2:$E$133,'Quarterly Information'!$S1005,Exchange_Value))/1000,AF1005*SUMIF(Lists!$E$2:$E$133,$I1005,Exchange_Value)/1000),1)</f>
        <v>0</v>
      </c>
    </row>
    <row r="1006" spans="1:81" ht="14.25" customHeight="1">
      <c r="A1006" s="18">
        <v>964</v>
      </c>
      <c r="B1006" s="46" t="str">
        <f t="shared" si="591"/>
        <v/>
      </c>
      <c r="C1006" s="72"/>
      <c r="D1006" s="47"/>
      <c r="E1006" s="81"/>
      <c r="F1006" s="48"/>
      <c r="G1006" s="49"/>
      <c r="H1006" s="50"/>
      <c r="I1006" s="48"/>
      <c r="J1006" s="104"/>
      <c r="K1006" s="109"/>
      <c r="L1006" s="51"/>
      <c r="M1006" s="48"/>
      <c r="N1006" s="51"/>
      <c r="O1006" s="48"/>
      <c r="P1006" s="51"/>
      <c r="Q1006" s="69"/>
      <c r="R1006" s="51"/>
      <c r="S1006" s="69"/>
      <c r="T1006" s="110"/>
      <c r="U1006" s="107"/>
      <c r="V1006" s="48"/>
      <c r="W1006" s="52"/>
      <c r="X1006" s="48"/>
      <c r="Y1006" s="116"/>
      <c r="Z1006" s="133"/>
      <c r="AA1006" s="131"/>
      <c r="AB1006" s="76"/>
      <c r="AC1006" s="76"/>
      <c r="AD1006" s="76"/>
      <c r="AE1006" s="76"/>
      <c r="AF1006" s="76"/>
      <c r="AG1006" s="145"/>
      <c r="AH1006"/>
      <c r="AI1006" s="148">
        <f t="shared" si="555"/>
        <v>0</v>
      </c>
      <c r="AJ1006" s="148">
        <f t="shared" si="556"/>
        <v>0</v>
      </c>
      <c r="AK1006" s="148">
        <f t="shared" si="557"/>
        <v>0</v>
      </c>
      <c r="AL1006" s="148">
        <f t="shared" si="558"/>
        <v>0</v>
      </c>
      <c r="AM1006" s="148">
        <f t="shared" si="559"/>
        <v>0</v>
      </c>
      <c r="AN1006" s="148">
        <f t="shared" si="560"/>
        <v>0</v>
      </c>
      <c r="AO1006" s="150"/>
      <c r="AP1006" s="149" t="e">
        <f t="shared" si="561"/>
        <v>#DIV/0!</v>
      </c>
      <c r="AQ1006" s="149" t="e">
        <f t="shared" si="562"/>
        <v>#DIV/0!</v>
      </c>
      <c r="AR1006" s="149" t="e">
        <f t="shared" si="563"/>
        <v>#DIV/0!</v>
      </c>
      <c r="AS1006" s="149" t="e">
        <f t="shared" si="564"/>
        <v>#DIV/0!</v>
      </c>
      <c r="AT1006" s="149" t="e">
        <f t="shared" si="565"/>
        <v>#DIV/0!</v>
      </c>
      <c r="AU1006" s="148">
        <f t="shared" si="566"/>
        <v>0</v>
      </c>
      <c r="AV1006" s="149" t="e">
        <f t="shared" si="567"/>
        <v>#DIV/0!</v>
      </c>
      <c r="AW1006" s="149" t="e">
        <f t="shared" si="568"/>
        <v>#DIV/0!</v>
      </c>
      <c r="AX1006" s="149" t="e">
        <f t="shared" si="569"/>
        <v>#DIV/0!</v>
      </c>
      <c r="AY1006" s="149" t="e">
        <f t="shared" si="570"/>
        <v>#DIV/0!</v>
      </c>
      <c r="AZ1006" s="149" t="e">
        <f t="shared" si="571"/>
        <v>#DIV/0!</v>
      </c>
      <c r="BA1006" s="148">
        <f t="shared" si="572"/>
        <v>0</v>
      </c>
      <c r="BB1006" s="149" t="e">
        <f t="shared" si="573"/>
        <v>#DIV/0!</v>
      </c>
      <c r="BC1006" s="149" t="e">
        <f t="shared" si="574"/>
        <v>#DIV/0!</v>
      </c>
      <c r="BD1006" s="149" t="e">
        <f t="shared" si="575"/>
        <v>#DIV/0!</v>
      </c>
      <c r="BE1006" s="149" t="e">
        <f t="shared" si="576"/>
        <v>#DIV/0!</v>
      </c>
      <c r="BF1006" s="149" t="e">
        <f t="shared" si="577"/>
        <v>#DIV/0!</v>
      </c>
      <c r="BG1006" s="148">
        <f t="shared" si="578"/>
        <v>0</v>
      </c>
      <c r="BH1006" s="149" t="e">
        <f t="shared" si="579"/>
        <v>#DIV/0!</v>
      </c>
      <c r="BI1006" s="149" t="e">
        <f t="shared" si="580"/>
        <v>#DIV/0!</v>
      </c>
      <c r="BJ1006" s="149" t="e">
        <f t="shared" si="581"/>
        <v>#DIV/0!</v>
      </c>
      <c r="BK1006" s="149" t="e">
        <f t="shared" si="582"/>
        <v>#DIV/0!</v>
      </c>
      <c r="BL1006" s="149" t="e">
        <f t="shared" si="583"/>
        <v>#DIV/0!</v>
      </c>
      <c r="BM1006" s="148">
        <f t="shared" si="584"/>
        <v>0</v>
      </c>
      <c r="BN1006" s="149" t="e">
        <f t="shared" si="585"/>
        <v>#DIV/0!</v>
      </c>
      <c r="BO1006" s="149" t="e">
        <f t="shared" si="586"/>
        <v>#DIV/0!</v>
      </c>
      <c r="BP1006" s="149" t="e">
        <f t="shared" si="587"/>
        <v>#DIV/0!</v>
      </c>
      <c r="BQ1006" s="149" t="e">
        <f t="shared" si="588"/>
        <v>#DIV/0!</v>
      </c>
      <c r="BR1006" s="149" t="e">
        <f t="shared" si="589"/>
        <v>#DIV/0!</v>
      </c>
      <c r="BS1006" s="148">
        <f t="shared" si="590"/>
        <v>0</v>
      </c>
      <c r="BT1006" s="150"/>
      <c r="BU1006" s="150" t="e">
        <f>VLOOKUP(I1006,Lists!$D$2:$D$19,1,FALSE)</f>
        <v>#N/A</v>
      </c>
      <c r="BV1006" s="150" t="e">
        <f>VLOOKUP($I1006,Blends!$B$2:$B$115,1,FALSE)</f>
        <v>#N/A</v>
      </c>
      <c r="BW1006" s="150"/>
      <c r="BX1006" s="151">
        <f>ROUND(IF($I1006="Other HFC Blend",(AA1006*$L1006*SUMIF(Lists!$E$2:$E$133,'Quarterly Information'!$K1006,Exchange_Value)+AA1006*$N1006*SUMIF(Lists!$E$2:$E$133,'Quarterly Information'!$M1006,Exchange_Value)+AA1006*$P1006*SUMIF(Lists!$E$2:$E$133,'Quarterly Information'!$O1006,Exchange_Value)+AA1006*$R1006*SUMIF(Lists!$E$2:$E$133,'Quarterly Information'!$Q1006,Exchange_Value)+AA1006*$T1006*SUMIF(Lists!$E$2:$E$133,'Quarterly Information'!$S1006,Exchange_Value))/1000,AA1006*SUMIF(Lists!$E$2:$E$133,$I1006,Exchange_Value)/1000),1)</f>
        <v>0</v>
      </c>
      <c r="BY1006" s="151">
        <f>ROUND(IF($I1006="Other HFC Blend",(AB1006*$L1006*SUMIF(Lists!$E$2:$E$133,'Quarterly Information'!$K1006,Exchange_Value)+AB1006*$N1006*SUMIF(Lists!$E$2:$E$133,'Quarterly Information'!$M1006,Exchange_Value)+AB1006*$P1006*SUMIF(Lists!$E$2:$E$133,'Quarterly Information'!$O1006,Exchange_Value)+AB1006*$R1006*SUMIF(Lists!$E$2:$E$133,'Quarterly Information'!$Q1006,Exchange_Value)+AB1006*$T1006*SUMIF(Lists!$E$2:$E$133,'Quarterly Information'!$S1006,Exchange_Value))/1000,AB1006*SUMIF(Lists!$E$2:$E$133,$I1006,Exchange_Value)/1000),1)</f>
        <v>0</v>
      </c>
      <c r="BZ1006" s="151">
        <f>ROUND(IF($I1006="Other HFC Blend",(AC1006*$L1006*SUMIF(Lists!$E$2:$E$133,'Quarterly Information'!$K1006,Exchange_Value)+AC1006*$N1006*SUMIF(Lists!$E$2:$E$133,'Quarterly Information'!$M1006,Exchange_Value)+AC1006*$P1006*SUMIF(Lists!$E$2:$E$133,'Quarterly Information'!$O1006,Exchange_Value)+AC1006*$R1006*SUMIF(Lists!$E$2:$E$133,'Quarterly Information'!$Q1006,Exchange_Value)+AC1006*$T1006*SUMIF(Lists!$E$2:$E$133,'Quarterly Information'!$S1006,Exchange_Value))/1000,AC1006*SUMIF(Lists!$E$2:$E$133,$I1006,Exchange_Value)/1000),1)</f>
        <v>0</v>
      </c>
      <c r="CA1006" s="151">
        <f>ROUND(IF($I1006="Other HFC Blend",(AD1006*$L1006*SUMIF(Lists!$E$2:$E$133,'Quarterly Information'!$K1006,Exchange_Value)+AD1006*$N1006*SUMIF(Lists!$E$2:$E$133,'Quarterly Information'!$M1006,Exchange_Value)+AD1006*$P1006*SUMIF(Lists!$E$2:$E$133,'Quarterly Information'!$O1006,Exchange_Value)+AD1006*$R1006*SUMIF(Lists!$E$2:$E$133,'Quarterly Information'!$Q1006,Exchange_Value)+AD1006*$T1006*SUMIF(Lists!$E$2:$E$133,'Quarterly Information'!$S1006,Exchange_Value))/1000,AD1006*SUMIF(Lists!$E$2:$E$133,$I1006,Exchange_Value)/1000),1)</f>
        <v>0</v>
      </c>
      <c r="CB1006" s="151">
        <f>ROUND(IF($I1006="Other HFC Blend",(AE1006*$L1006*SUMIF(Lists!$E$2:$E$133,'Quarterly Information'!$K1006,Exchange_Value)+AE1006*$N1006*SUMIF(Lists!$E$2:$E$133,'Quarterly Information'!$M1006,Exchange_Value)+AE1006*$P1006*SUMIF(Lists!$E$2:$E$133,'Quarterly Information'!$O1006,Exchange_Value)+AE1006*$R1006*SUMIF(Lists!$E$2:$E$133,'Quarterly Information'!$Q1006,Exchange_Value)+AE1006*$T1006*SUMIF(Lists!$E$2:$E$133,'Quarterly Information'!$S1006,Exchange_Value))/1000,AE1006*SUMIF(Lists!$E$2:$E$133,$I1006,Exchange_Value)/1000),1)</f>
        <v>0</v>
      </c>
      <c r="CC1006" s="151">
        <f>ROUND(IF($I1006="Other HFC Blend",(AF1006*$L1006*SUMIF(Lists!$E$2:$E$133,'Quarterly Information'!$K1006,Exchange_Value)+AF1006*$N1006*SUMIF(Lists!$E$2:$E$133,'Quarterly Information'!$M1006,Exchange_Value)+AF1006*$P1006*SUMIF(Lists!$E$2:$E$133,'Quarterly Information'!$O1006,Exchange_Value)+AF1006*$R1006*SUMIF(Lists!$E$2:$E$133,'Quarterly Information'!$Q1006,Exchange_Value)+AF1006*$T1006*SUMIF(Lists!$E$2:$E$133,'Quarterly Information'!$S1006,Exchange_Value))/1000,AF1006*SUMIF(Lists!$E$2:$E$133,$I1006,Exchange_Value)/1000),1)</f>
        <v>0</v>
      </c>
    </row>
    <row r="1007" spans="1:81" ht="15" customHeight="1">
      <c r="A1007" s="18">
        <v>965</v>
      </c>
      <c r="B1007" s="46" t="str">
        <f t="shared" si="591"/>
        <v/>
      </c>
      <c r="C1007" s="72"/>
      <c r="D1007" s="47"/>
      <c r="E1007" s="81"/>
      <c r="F1007" s="48"/>
      <c r="G1007" s="49"/>
      <c r="H1007" s="50"/>
      <c r="I1007" s="48"/>
      <c r="J1007" s="104"/>
      <c r="K1007" s="109"/>
      <c r="L1007" s="51"/>
      <c r="M1007" s="48"/>
      <c r="N1007" s="51"/>
      <c r="O1007" s="48"/>
      <c r="P1007" s="51"/>
      <c r="Q1007" s="69"/>
      <c r="R1007" s="51"/>
      <c r="S1007" s="69"/>
      <c r="T1007" s="110"/>
      <c r="U1007" s="107"/>
      <c r="V1007" s="48"/>
      <c r="W1007" s="52"/>
      <c r="X1007" s="48"/>
      <c r="Y1007" s="116"/>
      <c r="Z1007" s="133"/>
      <c r="AA1007" s="131"/>
      <c r="AB1007" s="76"/>
      <c r="AC1007" s="76"/>
      <c r="AD1007" s="76"/>
      <c r="AE1007" s="76"/>
      <c r="AF1007" s="76"/>
      <c r="AG1007" s="145"/>
      <c r="AH1007"/>
      <c r="AI1007" s="148">
        <f t="shared" si="555"/>
        <v>0</v>
      </c>
      <c r="AJ1007" s="148">
        <f t="shared" si="556"/>
        <v>0</v>
      </c>
      <c r="AK1007" s="148">
        <f t="shared" si="557"/>
        <v>0</v>
      </c>
      <c r="AL1007" s="148">
        <f t="shared" si="558"/>
        <v>0</v>
      </c>
      <c r="AM1007" s="148">
        <f t="shared" si="559"/>
        <v>0</v>
      </c>
      <c r="AN1007" s="148">
        <f t="shared" si="560"/>
        <v>0</v>
      </c>
      <c r="AO1007" s="150"/>
      <c r="AP1007" s="149" t="e">
        <f t="shared" si="561"/>
        <v>#DIV/0!</v>
      </c>
      <c r="AQ1007" s="149" t="e">
        <f t="shared" si="562"/>
        <v>#DIV/0!</v>
      </c>
      <c r="AR1007" s="149" t="e">
        <f t="shared" si="563"/>
        <v>#DIV/0!</v>
      </c>
      <c r="AS1007" s="149" t="e">
        <f t="shared" si="564"/>
        <v>#DIV/0!</v>
      </c>
      <c r="AT1007" s="149" t="e">
        <f t="shared" si="565"/>
        <v>#DIV/0!</v>
      </c>
      <c r="AU1007" s="148">
        <f t="shared" si="566"/>
        <v>0</v>
      </c>
      <c r="AV1007" s="149" t="e">
        <f t="shared" si="567"/>
        <v>#DIV/0!</v>
      </c>
      <c r="AW1007" s="149" t="e">
        <f t="shared" si="568"/>
        <v>#DIV/0!</v>
      </c>
      <c r="AX1007" s="149" t="e">
        <f t="shared" si="569"/>
        <v>#DIV/0!</v>
      </c>
      <c r="AY1007" s="149" t="e">
        <f t="shared" si="570"/>
        <v>#DIV/0!</v>
      </c>
      <c r="AZ1007" s="149" t="e">
        <f t="shared" si="571"/>
        <v>#DIV/0!</v>
      </c>
      <c r="BA1007" s="148">
        <f t="shared" si="572"/>
        <v>0</v>
      </c>
      <c r="BB1007" s="149" t="e">
        <f t="shared" si="573"/>
        <v>#DIV/0!</v>
      </c>
      <c r="BC1007" s="149" t="e">
        <f t="shared" si="574"/>
        <v>#DIV/0!</v>
      </c>
      <c r="BD1007" s="149" t="e">
        <f t="shared" si="575"/>
        <v>#DIV/0!</v>
      </c>
      <c r="BE1007" s="149" t="e">
        <f t="shared" si="576"/>
        <v>#DIV/0!</v>
      </c>
      <c r="BF1007" s="149" t="e">
        <f t="shared" si="577"/>
        <v>#DIV/0!</v>
      </c>
      <c r="BG1007" s="148">
        <f t="shared" si="578"/>
        <v>0</v>
      </c>
      <c r="BH1007" s="149" t="e">
        <f t="shared" si="579"/>
        <v>#DIV/0!</v>
      </c>
      <c r="BI1007" s="149" t="e">
        <f t="shared" si="580"/>
        <v>#DIV/0!</v>
      </c>
      <c r="BJ1007" s="149" t="e">
        <f t="shared" si="581"/>
        <v>#DIV/0!</v>
      </c>
      <c r="BK1007" s="149" t="e">
        <f t="shared" si="582"/>
        <v>#DIV/0!</v>
      </c>
      <c r="BL1007" s="149" t="e">
        <f t="shared" si="583"/>
        <v>#DIV/0!</v>
      </c>
      <c r="BM1007" s="148">
        <f t="shared" si="584"/>
        <v>0</v>
      </c>
      <c r="BN1007" s="149" t="e">
        <f t="shared" si="585"/>
        <v>#DIV/0!</v>
      </c>
      <c r="BO1007" s="149" t="e">
        <f t="shared" si="586"/>
        <v>#DIV/0!</v>
      </c>
      <c r="BP1007" s="149" t="e">
        <f t="shared" si="587"/>
        <v>#DIV/0!</v>
      </c>
      <c r="BQ1007" s="149" t="e">
        <f t="shared" si="588"/>
        <v>#DIV/0!</v>
      </c>
      <c r="BR1007" s="149" t="e">
        <f t="shared" si="589"/>
        <v>#DIV/0!</v>
      </c>
      <c r="BS1007" s="148">
        <f t="shared" si="590"/>
        <v>0</v>
      </c>
      <c r="BT1007" s="150"/>
      <c r="BU1007" s="150" t="e">
        <f>VLOOKUP(I1007,Lists!$D$2:$D$19,1,FALSE)</f>
        <v>#N/A</v>
      </c>
      <c r="BV1007" s="150" t="e">
        <f>VLOOKUP($I1007,Blends!$B$2:$B$115,1,FALSE)</f>
        <v>#N/A</v>
      </c>
      <c r="BW1007" s="150"/>
      <c r="BX1007" s="151">
        <f>ROUND(IF($I1007="Other HFC Blend",(AA1007*$L1007*SUMIF(Lists!$E$2:$E$133,'Quarterly Information'!$K1007,Exchange_Value)+AA1007*$N1007*SUMIF(Lists!$E$2:$E$133,'Quarterly Information'!$M1007,Exchange_Value)+AA1007*$P1007*SUMIF(Lists!$E$2:$E$133,'Quarterly Information'!$O1007,Exchange_Value)+AA1007*$R1007*SUMIF(Lists!$E$2:$E$133,'Quarterly Information'!$Q1007,Exchange_Value)+AA1007*$T1007*SUMIF(Lists!$E$2:$E$133,'Quarterly Information'!$S1007,Exchange_Value))/1000,AA1007*SUMIF(Lists!$E$2:$E$133,$I1007,Exchange_Value)/1000),1)</f>
        <v>0</v>
      </c>
      <c r="BY1007" s="151">
        <f>ROUND(IF($I1007="Other HFC Blend",(AB1007*$L1007*SUMIF(Lists!$E$2:$E$133,'Quarterly Information'!$K1007,Exchange_Value)+AB1007*$N1007*SUMIF(Lists!$E$2:$E$133,'Quarterly Information'!$M1007,Exchange_Value)+AB1007*$P1007*SUMIF(Lists!$E$2:$E$133,'Quarterly Information'!$O1007,Exchange_Value)+AB1007*$R1007*SUMIF(Lists!$E$2:$E$133,'Quarterly Information'!$Q1007,Exchange_Value)+AB1007*$T1007*SUMIF(Lists!$E$2:$E$133,'Quarterly Information'!$S1007,Exchange_Value))/1000,AB1007*SUMIF(Lists!$E$2:$E$133,$I1007,Exchange_Value)/1000),1)</f>
        <v>0</v>
      </c>
      <c r="BZ1007" s="151">
        <f>ROUND(IF($I1007="Other HFC Blend",(AC1007*$L1007*SUMIF(Lists!$E$2:$E$133,'Quarterly Information'!$K1007,Exchange_Value)+AC1007*$N1007*SUMIF(Lists!$E$2:$E$133,'Quarterly Information'!$M1007,Exchange_Value)+AC1007*$P1007*SUMIF(Lists!$E$2:$E$133,'Quarterly Information'!$O1007,Exchange_Value)+AC1007*$R1007*SUMIF(Lists!$E$2:$E$133,'Quarterly Information'!$Q1007,Exchange_Value)+AC1007*$T1007*SUMIF(Lists!$E$2:$E$133,'Quarterly Information'!$S1007,Exchange_Value))/1000,AC1007*SUMIF(Lists!$E$2:$E$133,$I1007,Exchange_Value)/1000),1)</f>
        <v>0</v>
      </c>
      <c r="CA1007" s="151">
        <f>ROUND(IF($I1007="Other HFC Blend",(AD1007*$L1007*SUMIF(Lists!$E$2:$E$133,'Quarterly Information'!$K1007,Exchange_Value)+AD1007*$N1007*SUMIF(Lists!$E$2:$E$133,'Quarterly Information'!$M1007,Exchange_Value)+AD1007*$P1007*SUMIF(Lists!$E$2:$E$133,'Quarterly Information'!$O1007,Exchange_Value)+AD1007*$R1007*SUMIF(Lists!$E$2:$E$133,'Quarterly Information'!$Q1007,Exchange_Value)+AD1007*$T1007*SUMIF(Lists!$E$2:$E$133,'Quarterly Information'!$S1007,Exchange_Value))/1000,AD1007*SUMIF(Lists!$E$2:$E$133,$I1007,Exchange_Value)/1000),1)</f>
        <v>0</v>
      </c>
      <c r="CB1007" s="151">
        <f>ROUND(IF($I1007="Other HFC Blend",(AE1007*$L1007*SUMIF(Lists!$E$2:$E$133,'Quarterly Information'!$K1007,Exchange_Value)+AE1007*$N1007*SUMIF(Lists!$E$2:$E$133,'Quarterly Information'!$M1007,Exchange_Value)+AE1007*$P1007*SUMIF(Lists!$E$2:$E$133,'Quarterly Information'!$O1007,Exchange_Value)+AE1007*$R1007*SUMIF(Lists!$E$2:$E$133,'Quarterly Information'!$Q1007,Exchange_Value)+AE1007*$T1007*SUMIF(Lists!$E$2:$E$133,'Quarterly Information'!$S1007,Exchange_Value))/1000,AE1007*SUMIF(Lists!$E$2:$E$133,$I1007,Exchange_Value)/1000),1)</f>
        <v>0</v>
      </c>
      <c r="CC1007" s="151">
        <f>ROUND(IF($I1007="Other HFC Blend",(AF1007*$L1007*SUMIF(Lists!$E$2:$E$133,'Quarterly Information'!$K1007,Exchange_Value)+AF1007*$N1007*SUMIF(Lists!$E$2:$E$133,'Quarterly Information'!$M1007,Exchange_Value)+AF1007*$P1007*SUMIF(Lists!$E$2:$E$133,'Quarterly Information'!$O1007,Exchange_Value)+AF1007*$R1007*SUMIF(Lists!$E$2:$E$133,'Quarterly Information'!$Q1007,Exchange_Value)+AF1007*$T1007*SUMIF(Lists!$E$2:$E$133,'Quarterly Information'!$S1007,Exchange_Value))/1000,AF1007*SUMIF(Lists!$E$2:$E$133,$I1007,Exchange_Value)/1000),1)</f>
        <v>0</v>
      </c>
    </row>
    <row r="1008" spans="1:81" ht="14.1">
      <c r="A1008" s="18">
        <v>966</v>
      </c>
      <c r="B1008" s="46" t="str">
        <f t="shared" si="591"/>
        <v/>
      </c>
      <c r="C1008" s="72"/>
      <c r="D1008" s="47"/>
      <c r="E1008" s="81"/>
      <c r="F1008" s="48"/>
      <c r="G1008" s="49"/>
      <c r="H1008" s="50"/>
      <c r="I1008" s="48"/>
      <c r="J1008" s="104"/>
      <c r="K1008" s="109"/>
      <c r="L1008" s="51"/>
      <c r="M1008" s="48"/>
      <c r="N1008" s="51"/>
      <c r="O1008" s="48"/>
      <c r="P1008" s="51"/>
      <c r="Q1008" s="69"/>
      <c r="R1008" s="51"/>
      <c r="S1008" s="69"/>
      <c r="T1008" s="110"/>
      <c r="U1008" s="107"/>
      <c r="V1008" s="48"/>
      <c r="W1008" s="52"/>
      <c r="X1008" s="48"/>
      <c r="Y1008" s="116"/>
      <c r="Z1008" s="133"/>
      <c r="AA1008" s="131"/>
      <c r="AB1008" s="76"/>
      <c r="AC1008" s="76"/>
      <c r="AD1008" s="76"/>
      <c r="AE1008" s="76"/>
      <c r="AF1008" s="76"/>
      <c r="AG1008" s="145"/>
      <c r="AH1008"/>
      <c r="AI1008" s="148">
        <f t="shared" si="555"/>
        <v>0</v>
      </c>
      <c r="AJ1008" s="148">
        <f t="shared" si="556"/>
        <v>0</v>
      </c>
      <c r="AK1008" s="148">
        <f t="shared" si="557"/>
        <v>0</v>
      </c>
      <c r="AL1008" s="148">
        <f t="shared" si="558"/>
        <v>0</v>
      </c>
      <c r="AM1008" s="148">
        <f t="shared" si="559"/>
        <v>0</v>
      </c>
      <c r="AN1008" s="148">
        <f t="shared" si="560"/>
        <v>0</v>
      </c>
      <c r="AO1008" s="150"/>
      <c r="AP1008" s="149" t="e">
        <f t="shared" si="561"/>
        <v>#DIV/0!</v>
      </c>
      <c r="AQ1008" s="149" t="e">
        <f t="shared" si="562"/>
        <v>#DIV/0!</v>
      </c>
      <c r="AR1008" s="149" t="e">
        <f t="shared" si="563"/>
        <v>#DIV/0!</v>
      </c>
      <c r="AS1008" s="149" t="e">
        <f t="shared" si="564"/>
        <v>#DIV/0!</v>
      </c>
      <c r="AT1008" s="149" t="e">
        <f t="shared" si="565"/>
        <v>#DIV/0!</v>
      </c>
      <c r="AU1008" s="148">
        <f t="shared" si="566"/>
        <v>0</v>
      </c>
      <c r="AV1008" s="149" t="e">
        <f t="shared" si="567"/>
        <v>#DIV/0!</v>
      </c>
      <c r="AW1008" s="149" t="e">
        <f t="shared" si="568"/>
        <v>#DIV/0!</v>
      </c>
      <c r="AX1008" s="149" t="e">
        <f t="shared" si="569"/>
        <v>#DIV/0!</v>
      </c>
      <c r="AY1008" s="149" t="e">
        <f t="shared" si="570"/>
        <v>#DIV/0!</v>
      </c>
      <c r="AZ1008" s="149" t="e">
        <f t="shared" si="571"/>
        <v>#DIV/0!</v>
      </c>
      <c r="BA1008" s="148">
        <f t="shared" si="572"/>
        <v>0</v>
      </c>
      <c r="BB1008" s="149" t="e">
        <f t="shared" si="573"/>
        <v>#DIV/0!</v>
      </c>
      <c r="BC1008" s="149" t="e">
        <f t="shared" si="574"/>
        <v>#DIV/0!</v>
      </c>
      <c r="BD1008" s="149" t="e">
        <f t="shared" si="575"/>
        <v>#DIV/0!</v>
      </c>
      <c r="BE1008" s="149" t="e">
        <f t="shared" si="576"/>
        <v>#DIV/0!</v>
      </c>
      <c r="BF1008" s="149" t="e">
        <f t="shared" si="577"/>
        <v>#DIV/0!</v>
      </c>
      <c r="BG1008" s="148">
        <f t="shared" si="578"/>
        <v>0</v>
      </c>
      <c r="BH1008" s="149" t="e">
        <f t="shared" si="579"/>
        <v>#DIV/0!</v>
      </c>
      <c r="BI1008" s="149" t="e">
        <f t="shared" si="580"/>
        <v>#DIV/0!</v>
      </c>
      <c r="BJ1008" s="149" t="e">
        <f t="shared" si="581"/>
        <v>#DIV/0!</v>
      </c>
      <c r="BK1008" s="149" t="e">
        <f t="shared" si="582"/>
        <v>#DIV/0!</v>
      </c>
      <c r="BL1008" s="149" t="e">
        <f t="shared" si="583"/>
        <v>#DIV/0!</v>
      </c>
      <c r="BM1008" s="148">
        <f t="shared" si="584"/>
        <v>0</v>
      </c>
      <c r="BN1008" s="149" t="e">
        <f t="shared" si="585"/>
        <v>#DIV/0!</v>
      </c>
      <c r="BO1008" s="149" t="e">
        <f t="shared" si="586"/>
        <v>#DIV/0!</v>
      </c>
      <c r="BP1008" s="149" t="e">
        <f t="shared" si="587"/>
        <v>#DIV/0!</v>
      </c>
      <c r="BQ1008" s="149" t="e">
        <f t="shared" si="588"/>
        <v>#DIV/0!</v>
      </c>
      <c r="BR1008" s="149" t="e">
        <f t="shared" si="589"/>
        <v>#DIV/0!</v>
      </c>
      <c r="BS1008" s="148">
        <f t="shared" si="590"/>
        <v>0</v>
      </c>
      <c r="BT1008" s="150"/>
      <c r="BU1008" s="150" t="e">
        <f>VLOOKUP(I1008,Lists!$D$2:$D$19,1,FALSE)</f>
        <v>#N/A</v>
      </c>
      <c r="BV1008" s="150" t="e">
        <f>VLOOKUP($I1008,Blends!$B$2:$B$115,1,FALSE)</f>
        <v>#N/A</v>
      </c>
      <c r="BW1008" s="150"/>
      <c r="BX1008" s="151">
        <f>ROUND(IF($I1008="Other HFC Blend",(AA1008*$L1008*SUMIF(Lists!$E$2:$E$133,'Quarterly Information'!$K1008,Exchange_Value)+AA1008*$N1008*SUMIF(Lists!$E$2:$E$133,'Quarterly Information'!$M1008,Exchange_Value)+AA1008*$P1008*SUMIF(Lists!$E$2:$E$133,'Quarterly Information'!$O1008,Exchange_Value)+AA1008*$R1008*SUMIF(Lists!$E$2:$E$133,'Quarterly Information'!$Q1008,Exchange_Value)+AA1008*$T1008*SUMIF(Lists!$E$2:$E$133,'Quarterly Information'!$S1008,Exchange_Value))/1000,AA1008*SUMIF(Lists!$E$2:$E$133,$I1008,Exchange_Value)/1000),1)</f>
        <v>0</v>
      </c>
      <c r="BY1008" s="151">
        <f>ROUND(IF($I1008="Other HFC Blend",(AB1008*$L1008*SUMIF(Lists!$E$2:$E$133,'Quarterly Information'!$K1008,Exchange_Value)+AB1008*$N1008*SUMIF(Lists!$E$2:$E$133,'Quarterly Information'!$M1008,Exchange_Value)+AB1008*$P1008*SUMIF(Lists!$E$2:$E$133,'Quarterly Information'!$O1008,Exchange_Value)+AB1008*$R1008*SUMIF(Lists!$E$2:$E$133,'Quarterly Information'!$Q1008,Exchange_Value)+AB1008*$T1008*SUMIF(Lists!$E$2:$E$133,'Quarterly Information'!$S1008,Exchange_Value))/1000,AB1008*SUMIF(Lists!$E$2:$E$133,$I1008,Exchange_Value)/1000),1)</f>
        <v>0</v>
      </c>
      <c r="BZ1008" s="151">
        <f>ROUND(IF($I1008="Other HFC Blend",(AC1008*$L1008*SUMIF(Lists!$E$2:$E$133,'Quarterly Information'!$K1008,Exchange_Value)+AC1008*$N1008*SUMIF(Lists!$E$2:$E$133,'Quarterly Information'!$M1008,Exchange_Value)+AC1008*$P1008*SUMIF(Lists!$E$2:$E$133,'Quarterly Information'!$O1008,Exchange_Value)+AC1008*$R1008*SUMIF(Lists!$E$2:$E$133,'Quarterly Information'!$Q1008,Exchange_Value)+AC1008*$T1008*SUMIF(Lists!$E$2:$E$133,'Quarterly Information'!$S1008,Exchange_Value))/1000,AC1008*SUMIF(Lists!$E$2:$E$133,$I1008,Exchange_Value)/1000),1)</f>
        <v>0</v>
      </c>
      <c r="CA1008" s="151">
        <f>ROUND(IF($I1008="Other HFC Blend",(AD1008*$L1008*SUMIF(Lists!$E$2:$E$133,'Quarterly Information'!$K1008,Exchange_Value)+AD1008*$N1008*SUMIF(Lists!$E$2:$E$133,'Quarterly Information'!$M1008,Exchange_Value)+AD1008*$P1008*SUMIF(Lists!$E$2:$E$133,'Quarterly Information'!$O1008,Exchange_Value)+AD1008*$R1008*SUMIF(Lists!$E$2:$E$133,'Quarterly Information'!$Q1008,Exchange_Value)+AD1008*$T1008*SUMIF(Lists!$E$2:$E$133,'Quarterly Information'!$S1008,Exchange_Value))/1000,AD1008*SUMIF(Lists!$E$2:$E$133,$I1008,Exchange_Value)/1000),1)</f>
        <v>0</v>
      </c>
      <c r="CB1008" s="151">
        <f>ROUND(IF($I1008="Other HFC Blend",(AE1008*$L1008*SUMIF(Lists!$E$2:$E$133,'Quarterly Information'!$K1008,Exchange_Value)+AE1008*$N1008*SUMIF(Lists!$E$2:$E$133,'Quarterly Information'!$M1008,Exchange_Value)+AE1008*$P1008*SUMIF(Lists!$E$2:$E$133,'Quarterly Information'!$O1008,Exchange_Value)+AE1008*$R1008*SUMIF(Lists!$E$2:$E$133,'Quarterly Information'!$Q1008,Exchange_Value)+AE1008*$T1008*SUMIF(Lists!$E$2:$E$133,'Quarterly Information'!$S1008,Exchange_Value))/1000,AE1008*SUMIF(Lists!$E$2:$E$133,$I1008,Exchange_Value)/1000),1)</f>
        <v>0</v>
      </c>
      <c r="CC1008" s="151">
        <f>ROUND(IF($I1008="Other HFC Blend",(AF1008*$L1008*SUMIF(Lists!$E$2:$E$133,'Quarterly Information'!$K1008,Exchange_Value)+AF1008*$N1008*SUMIF(Lists!$E$2:$E$133,'Quarterly Information'!$M1008,Exchange_Value)+AF1008*$P1008*SUMIF(Lists!$E$2:$E$133,'Quarterly Information'!$O1008,Exchange_Value)+AF1008*$R1008*SUMIF(Lists!$E$2:$E$133,'Quarterly Information'!$Q1008,Exchange_Value)+AF1008*$T1008*SUMIF(Lists!$E$2:$E$133,'Quarterly Information'!$S1008,Exchange_Value))/1000,AF1008*SUMIF(Lists!$E$2:$E$133,$I1008,Exchange_Value)/1000),1)</f>
        <v>0</v>
      </c>
    </row>
    <row r="1009" spans="1:81" ht="14.1">
      <c r="A1009" s="18">
        <v>967</v>
      </c>
      <c r="B1009" s="46" t="str">
        <f t="shared" si="591"/>
        <v/>
      </c>
      <c r="C1009" s="72"/>
      <c r="D1009" s="47"/>
      <c r="E1009" s="81"/>
      <c r="F1009" s="48"/>
      <c r="G1009" s="49"/>
      <c r="H1009" s="50"/>
      <c r="I1009" s="48"/>
      <c r="J1009" s="104"/>
      <c r="K1009" s="109"/>
      <c r="L1009" s="51"/>
      <c r="M1009" s="48"/>
      <c r="N1009" s="51"/>
      <c r="O1009" s="48"/>
      <c r="P1009" s="51"/>
      <c r="Q1009" s="69"/>
      <c r="R1009" s="51"/>
      <c r="S1009" s="69"/>
      <c r="T1009" s="110"/>
      <c r="U1009" s="107"/>
      <c r="V1009" s="48"/>
      <c r="W1009" s="52"/>
      <c r="X1009" s="48"/>
      <c r="Y1009" s="116"/>
      <c r="Z1009" s="133"/>
      <c r="AA1009" s="131"/>
      <c r="AB1009" s="76"/>
      <c r="AC1009" s="76"/>
      <c r="AD1009" s="76"/>
      <c r="AE1009" s="76"/>
      <c r="AF1009" s="76"/>
      <c r="AG1009" s="145"/>
      <c r="AH1009"/>
      <c r="AI1009" s="148">
        <f t="shared" si="555"/>
        <v>0</v>
      </c>
      <c r="AJ1009" s="148">
        <f t="shared" si="556"/>
        <v>0</v>
      </c>
      <c r="AK1009" s="148">
        <f t="shared" si="557"/>
        <v>0</v>
      </c>
      <c r="AL1009" s="148">
        <f t="shared" si="558"/>
        <v>0</v>
      </c>
      <c r="AM1009" s="148">
        <f t="shared" si="559"/>
        <v>0</v>
      </c>
      <c r="AN1009" s="148">
        <f t="shared" si="560"/>
        <v>0</v>
      </c>
      <c r="AO1009" s="150"/>
      <c r="AP1009" s="149" t="e">
        <f t="shared" si="561"/>
        <v>#DIV/0!</v>
      </c>
      <c r="AQ1009" s="149" t="e">
        <f t="shared" si="562"/>
        <v>#DIV/0!</v>
      </c>
      <c r="AR1009" s="149" t="e">
        <f t="shared" si="563"/>
        <v>#DIV/0!</v>
      </c>
      <c r="AS1009" s="149" t="e">
        <f t="shared" si="564"/>
        <v>#DIV/0!</v>
      </c>
      <c r="AT1009" s="149" t="e">
        <f t="shared" si="565"/>
        <v>#DIV/0!</v>
      </c>
      <c r="AU1009" s="148">
        <f t="shared" si="566"/>
        <v>0</v>
      </c>
      <c r="AV1009" s="149" t="e">
        <f t="shared" si="567"/>
        <v>#DIV/0!</v>
      </c>
      <c r="AW1009" s="149" t="e">
        <f t="shared" si="568"/>
        <v>#DIV/0!</v>
      </c>
      <c r="AX1009" s="149" t="e">
        <f t="shared" si="569"/>
        <v>#DIV/0!</v>
      </c>
      <c r="AY1009" s="149" t="e">
        <f t="shared" si="570"/>
        <v>#DIV/0!</v>
      </c>
      <c r="AZ1009" s="149" t="e">
        <f t="shared" si="571"/>
        <v>#DIV/0!</v>
      </c>
      <c r="BA1009" s="148">
        <f t="shared" si="572"/>
        <v>0</v>
      </c>
      <c r="BB1009" s="149" t="e">
        <f t="shared" si="573"/>
        <v>#DIV/0!</v>
      </c>
      <c r="BC1009" s="149" t="e">
        <f t="shared" si="574"/>
        <v>#DIV/0!</v>
      </c>
      <c r="BD1009" s="149" t="e">
        <f t="shared" si="575"/>
        <v>#DIV/0!</v>
      </c>
      <c r="BE1009" s="149" t="e">
        <f t="shared" si="576"/>
        <v>#DIV/0!</v>
      </c>
      <c r="BF1009" s="149" t="e">
        <f t="shared" si="577"/>
        <v>#DIV/0!</v>
      </c>
      <c r="BG1009" s="148">
        <f t="shared" si="578"/>
        <v>0</v>
      </c>
      <c r="BH1009" s="149" t="e">
        <f t="shared" si="579"/>
        <v>#DIV/0!</v>
      </c>
      <c r="BI1009" s="149" t="e">
        <f t="shared" si="580"/>
        <v>#DIV/0!</v>
      </c>
      <c r="BJ1009" s="149" t="e">
        <f t="shared" si="581"/>
        <v>#DIV/0!</v>
      </c>
      <c r="BK1009" s="149" t="e">
        <f t="shared" si="582"/>
        <v>#DIV/0!</v>
      </c>
      <c r="BL1009" s="149" t="e">
        <f t="shared" si="583"/>
        <v>#DIV/0!</v>
      </c>
      <c r="BM1009" s="148">
        <f t="shared" si="584"/>
        <v>0</v>
      </c>
      <c r="BN1009" s="149" t="e">
        <f t="shared" si="585"/>
        <v>#DIV/0!</v>
      </c>
      <c r="BO1009" s="149" t="e">
        <f t="shared" si="586"/>
        <v>#DIV/0!</v>
      </c>
      <c r="BP1009" s="149" t="e">
        <f t="shared" si="587"/>
        <v>#DIV/0!</v>
      </c>
      <c r="BQ1009" s="149" t="e">
        <f t="shared" si="588"/>
        <v>#DIV/0!</v>
      </c>
      <c r="BR1009" s="149" t="e">
        <f t="shared" si="589"/>
        <v>#DIV/0!</v>
      </c>
      <c r="BS1009" s="148">
        <f t="shared" si="590"/>
        <v>0</v>
      </c>
      <c r="BT1009" s="150"/>
      <c r="BU1009" s="150" t="e">
        <f>VLOOKUP(I1009,Lists!$D$2:$D$19,1,FALSE)</f>
        <v>#N/A</v>
      </c>
      <c r="BV1009" s="150" t="e">
        <f>VLOOKUP($I1009,Blends!$B$2:$B$115,1,FALSE)</f>
        <v>#N/A</v>
      </c>
      <c r="BW1009" s="150"/>
      <c r="BX1009" s="151">
        <f>ROUND(IF($I1009="Other HFC Blend",(AA1009*$L1009*SUMIF(Lists!$E$2:$E$133,'Quarterly Information'!$K1009,Exchange_Value)+AA1009*$N1009*SUMIF(Lists!$E$2:$E$133,'Quarterly Information'!$M1009,Exchange_Value)+AA1009*$P1009*SUMIF(Lists!$E$2:$E$133,'Quarterly Information'!$O1009,Exchange_Value)+AA1009*$R1009*SUMIF(Lists!$E$2:$E$133,'Quarterly Information'!$Q1009,Exchange_Value)+AA1009*$T1009*SUMIF(Lists!$E$2:$E$133,'Quarterly Information'!$S1009,Exchange_Value))/1000,AA1009*SUMIF(Lists!$E$2:$E$133,$I1009,Exchange_Value)/1000),1)</f>
        <v>0</v>
      </c>
      <c r="BY1009" s="151">
        <f>ROUND(IF($I1009="Other HFC Blend",(AB1009*$L1009*SUMIF(Lists!$E$2:$E$133,'Quarterly Information'!$K1009,Exchange_Value)+AB1009*$N1009*SUMIF(Lists!$E$2:$E$133,'Quarterly Information'!$M1009,Exchange_Value)+AB1009*$P1009*SUMIF(Lists!$E$2:$E$133,'Quarterly Information'!$O1009,Exchange_Value)+AB1009*$R1009*SUMIF(Lists!$E$2:$E$133,'Quarterly Information'!$Q1009,Exchange_Value)+AB1009*$T1009*SUMIF(Lists!$E$2:$E$133,'Quarterly Information'!$S1009,Exchange_Value))/1000,AB1009*SUMIF(Lists!$E$2:$E$133,$I1009,Exchange_Value)/1000),1)</f>
        <v>0</v>
      </c>
      <c r="BZ1009" s="151">
        <f>ROUND(IF($I1009="Other HFC Blend",(AC1009*$L1009*SUMIF(Lists!$E$2:$E$133,'Quarterly Information'!$K1009,Exchange_Value)+AC1009*$N1009*SUMIF(Lists!$E$2:$E$133,'Quarterly Information'!$M1009,Exchange_Value)+AC1009*$P1009*SUMIF(Lists!$E$2:$E$133,'Quarterly Information'!$O1009,Exchange_Value)+AC1009*$R1009*SUMIF(Lists!$E$2:$E$133,'Quarterly Information'!$Q1009,Exchange_Value)+AC1009*$T1009*SUMIF(Lists!$E$2:$E$133,'Quarterly Information'!$S1009,Exchange_Value))/1000,AC1009*SUMIF(Lists!$E$2:$E$133,$I1009,Exchange_Value)/1000),1)</f>
        <v>0</v>
      </c>
      <c r="CA1009" s="151">
        <f>ROUND(IF($I1009="Other HFC Blend",(AD1009*$L1009*SUMIF(Lists!$E$2:$E$133,'Quarterly Information'!$K1009,Exchange_Value)+AD1009*$N1009*SUMIF(Lists!$E$2:$E$133,'Quarterly Information'!$M1009,Exchange_Value)+AD1009*$P1009*SUMIF(Lists!$E$2:$E$133,'Quarterly Information'!$O1009,Exchange_Value)+AD1009*$R1009*SUMIF(Lists!$E$2:$E$133,'Quarterly Information'!$Q1009,Exchange_Value)+AD1009*$T1009*SUMIF(Lists!$E$2:$E$133,'Quarterly Information'!$S1009,Exchange_Value))/1000,AD1009*SUMIF(Lists!$E$2:$E$133,$I1009,Exchange_Value)/1000),1)</f>
        <v>0</v>
      </c>
      <c r="CB1009" s="151">
        <f>ROUND(IF($I1009="Other HFC Blend",(AE1009*$L1009*SUMIF(Lists!$E$2:$E$133,'Quarterly Information'!$K1009,Exchange_Value)+AE1009*$N1009*SUMIF(Lists!$E$2:$E$133,'Quarterly Information'!$M1009,Exchange_Value)+AE1009*$P1009*SUMIF(Lists!$E$2:$E$133,'Quarterly Information'!$O1009,Exchange_Value)+AE1009*$R1009*SUMIF(Lists!$E$2:$E$133,'Quarterly Information'!$Q1009,Exchange_Value)+AE1009*$T1009*SUMIF(Lists!$E$2:$E$133,'Quarterly Information'!$S1009,Exchange_Value))/1000,AE1009*SUMIF(Lists!$E$2:$E$133,$I1009,Exchange_Value)/1000),1)</f>
        <v>0</v>
      </c>
      <c r="CC1009" s="151">
        <f>ROUND(IF($I1009="Other HFC Blend",(AF1009*$L1009*SUMIF(Lists!$E$2:$E$133,'Quarterly Information'!$K1009,Exchange_Value)+AF1009*$N1009*SUMIF(Lists!$E$2:$E$133,'Quarterly Information'!$M1009,Exchange_Value)+AF1009*$P1009*SUMIF(Lists!$E$2:$E$133,'Quarterly Information'!$O1009,Exchange_Value)+AF1009*$R1009*SUMIF(Lists!$E$2:$E$133,'Quarterly Information'!$Q1009,Exchange_Value)+AF1009*$T1009*SUMIF(Lists!$E$2:$E$133,'Quarterly Information'!$S1009,Exchange_Value))/1000,AF1009*SUMIF(Lists!$E$2:$E$133,$I1009,Exchange_Value)/1000),1)</f>
        <v>0</v>
      </c>
    </row>
    <row r="1010" spans="1:81" ht="14.1">
      <c r="A1010" s="18">
        <v>968</v>
      </c>
      <c r="B1010" s="46" t="str">
        <f t="shared" si="591"/>
        <v/>
      </c>
      <c r="C1010" s="72"/>
      <c r="D1010" s="47"/>
      <c r="E1010" s="81"/>
      <c r="F1010" s="48"/>
      <c r="G1010" s="49"/>
      <c r="H1010" s="50"/>
      <c r="I1010" s="48"/>
      <c r="J1010" s="104"/>
      <c r="K1010" s="109"/>
      <c r="L1010" s="51"/>
      <c r="M1010" s="48"/>
      <c r="N1010" s="51"/>
      <c r="O1010" s="48"/>
      <c r="P1010" s="51"/>
      <c r="Q1010" s="69"/>
      <c r="R1010" s="51"/>
      <c r="S1010" s="69"/>
      <c r="T1010" s="110"/>
      <c r="U1010" s="107"/>
      <c r="V1010" s="48"/>
      <c r="W1010" s="52"/>
      <c r="X1010" s="48"/>
      <c r="Y1010" s="116"/>
      <c r="Z1010" s="133"/>
      <c r="AA1010" s="131"/>
      <c r="AB1010" s="76"/>
      <c r="AC1010" s="76"/>
      <c r="AD1010" s="76"/>
      <c r="AE1010" s="76"/>
      <c r="AF1010" s="76"/>
      <c r="AG1010" s="145"/>
      <c r="AH1010"/>
      <c r="AI1010" s="148">
        <f t="shared" si="555"/>
        <v>0</v>
      </c>
      <c r="AJ1010" s="148">
        <f t="shared" si="556"/>
        <v>0</v>
      </c>
      <c r="AK1010" s="148">
        <f t="shared" si="557"/>
        <v>0</v>
      </c>
      <c r="AL1010" s="148">
        <f t="shared" si="558"/>
        <v>0</v>
      </c>
      <c r="AM1010" s="148">
        <f t="shared" si="559"/>
        <v>0</v>
      </c>
      <c r="AN1010" s="148">
        <f t="shared" si="560"/>
        <v>0</v>
      </c>
      <c r="AO1010" s="150"/>
      <c r="AP1010" s="149" t="e">
        <f t="shared" si="561"/>
        <v>#DIV/0!</v>
      </c>
      <c r="AQ1010" s="149" t="e">
        <f t="shared" si="562"/>
        <v>#DIV/0!</v>
      </c>
      <c r="AR1010" s="149" t="e">
        <f t="shared" si="563"/>
        <v>#DIV/0!</v>
      </c>
      <c r="AS1010" s="149" t="e">
        <f t="shared" si="564"/>
        <v>#DIV/0!</v>
      </c>
      <c r="AT1010" s="149" t="e">
        <f t="shared" si="565"/>
        <v>#DIV/0!</v>
      </c>
      <c r="AU1010" s="148">
        <f t="shared" si="566"/>
        <v>0</v>
      </c>
      <c r="AV1010" s="149" t="e">
        <f t="shared" si="567"/>
        <v>#DIV/0!</v>
      </c>
      <c r="AW1010" s="149" t="e">
        <f t="shared" si="568"/>
        <v>#DIV/0!</v>
      </c>
      <c r="AX1010" s="149" t="e">
        <f t="shared" si="569"/>
        <v>#DIV/0!</v>
      </c>
      <c r="AY1010" s="149" t="e">
        <f t="shared" si="570"/>
        <v>#DIV/0!</v>
      </c>
      <c r="AZ1010" s="149" t="e">
        <f t="shared" si="571"/>
        <v>#DIV/0!</v>
      </c>
      <c r="BA1010" s="148">
        <f t="shared" si="572"/>
        <v>0</v>
      </c>
      <c r="BB1010" s="149" t="e">
        <f t="shared" si="573"/>
        <v>#DIV/0!</v>
      </c>
      <c r="BC1010" s="149" t="e">
        <f t="shared" si="574"/>
        <v>#DIV/0!</v>
      </c>
      <c r="BD1010" s="149" t="e">
        <f t="shared" si="575"/>
        <v>#DIV/0!</v>
      </c>
      <c r="BE1010" s="149" t="e">
        <f t="shared" si="576"/>
        <v>#DIV/0!</v>
      </c>
      <c r="BF1010" s="149" t="e">
        <f t="shared" si="577"/>
        <v>#DIV/0!</v>
      </c>
      <c r="BG1010" s="148">
        <f t="shared" si="578"/>
        <v>0</v>
      </c>
      <c r="BH1010" s="149" t="e">
        <f t="shared" si="579"/>
        <v>#DIV/0!</v>
      </c>
      <c r="BI1010" s="149" t="e">
        <f t="shared" si="580"/>
        <v>#DIV/0!</v>
      </c>
      <c r="BJ1010" s="149" t="e">
        <f t="shared" si="581"/>
        <v>#DIV/0!</v>
      </c>
      <c r="BK1010" s="149" t="e">
        <f t="shared" si="582"/>
        <v>#DIV/0!</v>
      </c>
      <c r="BL1010" s="149" t="e">
        <f t="shared" si="583"/>
        <v>#DIV/0!</v>
      </c>
      <c r="BM1010" s="148">
        <f t="shared" si="584"/>
        <v>0</v>
      </c>
      <c r="BN1010" s="149" t="e">
        <f t="shared" si="585"/>
        <v>#DIV/0!</v>
      </c>
      <c r="BO1010" s="149" t="e">
        <f t="shared" si="586"/>
        <v>#DIV/0!</v>
      </c>
      <c r="BP1010" s="149" t="e">
        <f t="shared" si="587"/>
        <v>#DIV/0!</v>
      </c>
      <c r="BQ1010" s="149" t="e">
        <f t="shared" si="588"/>
        <v>#DIV/0!</v>
      </c>
      <c r="BR1010" s="149" t="e">
        <f t="shared" si="589"/>
        <v>#DIV/0!</v>
      </c>
      <c r="BS1010" s="148">
        <f t="shared" si="590"/>
        <v>0</v>
      </c>
      <c r="BT1010" s="150"/>
      <c r="BU1010" s="150" t="e">
        <f>VLOOKUP(I1010,Lists!$D$2:$D$19,1,FALSE)</f>
        <v>#N/A</v>
      </c>
      <c r="BV1010" s="150" t="e">
        <f>VLOOKUP($I1010,Blends!$B$2:$B$115,1,FALSE)</f>
        <v>#N/A</v>
      </c>
      <c r="BW1010" s="150"/>
      <c r="BX1010" s="151">
        <f>ROUND(IF($I1010="Other HFC Blend",(AA1010*$L1010*SUMIF(Lists!$E$2:$E$133,'Quarterly Information'!$K1010,Exchange_Value)+AA1010*$N1010*SUMIF(Lists!$E$2:$E$133,'Quarterly Information'!$M1010,Exchange_Value)+AA1010*$P1010*SUMIF(Lists!$E$2:$E$133,'Quarterly Information'!$O1010,Exchange_Value)+AA1010*$R1010*SUMIF(Lists!$E$2:$E$133,'Quarterly Information'!$Q1010,Exchange_Value)+AA1010*$T1010*SUMIF(Lists!$E$2:$E$133,'Quarterly Information'!$S1010,Exchange_Value))/1000,AA1010*SUMIF(Lists!$E$2:$E$133,$I1010,Exchange_Value)/1000),1)</f>
        <v>0</v>
      </c>
      <c r="BY1010" s="151">
        <f>ROUND(IF($I1010="Other HFC Blend",(AB1010*$L1010*SUMIF(Lists!$E$2:$E$133,'Quarterly Information'!$K1010,Exchange_Value)+AB1010*$N1010*SUMIF(Lists!$E$2:$E$133,'Quarterly Information'!$M1010,Exchange_Value)+AB1010*$P1010*SUMIF(Lists!$E$2:$E$133,'Quarterly Information'!$O1010,Exchange_Value)+AB1010*$R1010*SUMIF(Lists!$E$2:$E$133,'Quarterly Information'!$Q1010,Exchange_Value)+AB1010*$T1010*SUMIF(Lists!$E$2:$E$133,'Quarterly Information'!$S1010,Exchange_Value))/1000,AB1010*SUMIF(Lists!$E$2:$E$133,$I1010,Exchange_Value)/1000),1)</f>
        <v>0</v>
      </c>
      <c r="BZ1010" s="151">
        <f>ROUND(IF($I1010="Other HFC Blend",(AC1010*$L1010*SUMIF(Lists!$E$2:$E$133,'Quarterly Information'!$K1010,Exchange_Value)+AC1010*$N1010*SUMIF(Lists!$E$2:$E$133,'Quarterly Information'!$M1010,Exchange_Value)+AC1010*$P1010*SUMIF(Lists!$E$2:$E$133,'Quarterly Information'!$O1010,Exchange_Value)+AC1010*$R1010*SUMIF(Lists!$E$2:$E$133,'Quarterly Information'!$Q1010,Exchange_Value)+AC1010*$T1010*SUMIF(Lists!$E$2:$E$133,'Quarterly Information'!$S1010,Exchange_Value))/1000,AC1010*SUMIF(Lists!$E$2:$E$133,$I1010,Exchange_Value)/1000),1)</f>
        <v>0</v>
      </c>
      <c r="CA1010" s="151">
        <f>ROUND(IF($I1010="Other HFC Blend",(AD1010*$L1010*SUMIF(Lists!$E$2:$E$133,'Quarterly Information'!$K1010,Exchange_Value)+AD1010*$N1010*SUMIF(Lists!$E$2:$E$133,'Quarterly Information'!$M1010,Exchange_Value)+AD1010*$P1010*SUMIF(Lists!$E$2:$E$133,'Quarterly Information'!$O1010,Exchange_Value)+AD1010*$R1010*SUMIF(Lists!$E$2:$E$133,'Quarterly Information'!$Q1010,Exchange_Value)+AD1010*$T1010*SUMIF(Lists!$E$2:$E$133,'Quarterly Information'!$S1010,Exchange_Value))/1000,AD1010*SUMIF(Lists!$E$2:$E$133,$I1010,Exchange_Value)/1000),1)</f>
        <v>0</v>
      </c>
      <c r="CB1010" s="151">
        <f>ROUND(IF($I1010="Other HFC Blend",(AE1010*$L1010*SUMIF(Lists!$E$2:$E$133,'Quarterly Information'!$K1010,Exchange_Value)+AE1010*$N1010*SUMIF(Lists!$E$2:$E$133,'Quarterly Information'!$M1010,Exchange_Value)+AE1010*$P1010*SUMIF(Lists!$E$2:$E$133,'Quarterly Information'!$O1010,Exchange_Value)+AE1010*$R1010*SUMIF(Lists!$E$2:$E$133,'Quarterly Information'!$Q1010,Exchange_Value)+AE1010*$T1010*SUMIF(Lists!$E$2:$E$133,'Quarterly Information'!$S1010,Exchange_Value))/1000,AE1010*SUMIF(Lists!$E$2:$E$133,$I1010,Exchange_Value)/1000),1)</f>
        <v>0</v>
      </c>
      <c r="CC1010" s="151">
        <f>ROUND(IF($I1010="Other HFC Blend",(AF1010*$L1010*SUMIF(Lists!$E$2:$E$133,'Quarterly Information'!$K1010,Exchange_Value)+AF1010*$N1010*SUMIF(Lists!$E$2:$E$133,'Quarterly Information'!$M1010,Exchange_Value)+AF1010*$P1010*SUMIF(Lists!$E$2:$E$133,'Quarterly Information'!$O1010,Exchange_Value)+AF1010*$R1010*SUMIF(Lists!$E$2:$E$133,'Quarterly Information'!$Q1010,Exchange_Value)+AF1010*$T1010*SUMIF(Lists!$E$2:$E$133,'Quarterly Information'!$S1010,Exchange_Value))/1000,AF1010*SUMIF(Lists!$E$2:$E$133,$I1010,Exchange_Value)/1000),1)</f>
        <v>0</v>
      </c>
    </row>
    <row r="1011" spans="1:81" ht="14.1">
      <c r="A1011" s="18">
        <v>969</v>
      </c>
      <c r="B1011" s="46" t="str">
        <f t="shared" si="591"/>
        <v/>
      </c>
      <c r="C1011" s="72"/>
      <c r="D1011" s="47"/>
      <c r="E1011" s="81"/>
      <c r="F1011" s="48"/>
      <c r="G1011" s="49"/>
      <c r="H1011" s="50"/>
      <c r="I1011" s="48"/>
      <c r="J1011" s="104"/>
      <c r="K1011" s="109"/>
      <c r="L1011" s="51"/>
      <c r="M1011" s="48"/>
      <c r="N1011" s="51"/>
      <c r="O1011" s="48"/>
      <c r="P1011" s="51"/>
      <c r="Q1011" s="69"/>
      <c r="R1011" s="51"/>
      <c r="S1011" s="69"/>
      <c r="T1011" s="110"/>
      <c r="U1011" s="107"/>
      <c r="V1011" s="48"/>
      <c r="W1011" s="52"/>
      <c r="X1011" s="48"/>
      <c r="Y1011" s="116"/>
      <c r="Z1011" s="133"/>
      <c r="AA1011" s="131"/>
      <c r="AB1011" s="76"/>
      <c r="AC1011" s="76"/>
      <c r="AD1011" s="76"/>
      <c r="AE1011" s="76"/>
      <c r="AF1011" s="76"/>
      <c r="AG1011" s="145"/>
      <c r="AH1011"/>
      <c r="AI1011" s="148">
        <f t="shared" si="555"/>
        <v>0</v>
      </c>
      <c r="AJ1011" s="148">
        <f t="shared" si="556"/>
        <v>0</v>
      </c>
      <c r="AK1011" s="148">
        <f t="shared" si="557"/>
        <v>0</v>
      </c>
      <c r="AL1011" s="148">
        <f t="shared" si="558"/>
        <v>0</v>
      </c>
      <c r="AM1011" s="148">
        <f t="shared" si="559"/>
        <v>0</v>
      </c>
      <c r="AN1011" s="148">
        <f t="shared" si="560"/>
        <v>0</v>
      </c>
      <c r="AO1011" s="150"/>
      <c r="AP1011" s="149" t="e">
        <f t="shared" si="561"/>
        <v>#DIV/0!</v>
      </c>
      <c r="AQ1011" s="149" t="e">
        <f t="shared" si="562"/>
        <v>#DIV/0!</v>
      </c>
      <c r="AR1011" s="149" t="e">
        <f t="shared" si="563"/>
        <v>#DIV/0!</v>
      </c>
      <c r="AS1011" s="149" t="e">
        <f t="shared" si="564"/>
        <v>#DIV/0!</v>
      </c>
      <c r="AT1011" s="149" t="e">
        <f t="shared" si="565"/>
        <v>#DIV/0!</v>
      </c>
      <c r="AU1011" s="148">
        <f t="shared" si="566"/>
        <v>0</v>
      </c>
      <c r="AV1011" s="149" t="e">
        <f t="shared" si="567"/>
        <v>#DIV/0!</v>
      </c>
      <c r="AW1011" s="149" t="e">
        <f t="shared" si="568"/>
        <v>#DIV/0!</v>
      </c>
      <c r="AX1011" s="149" t="e">
        <f t="shared" si="569"/>
        <v>#DIV/0!</v>
      </c>
      <c r="AY1011" s="149" t="e">
        <f t="shared" si="570"/>
        <v>#DIV/0!</v>
      </c>
      <c r="AZ1011" s="149" t="e">
        <f t="shared" si="571"/>
        <v>#DIV/0!</v>
      </c>
      <c r="BA1011" s="148">
        <f t="shared" si="572"/>
        <v>0</v>
      </c>
      <c r="BB1011" s="149" t="e">
        <f t="shared" si="573"/>
        <v>#DIV/0!</v>
      </c>
      <c r="BC1011" s="149" t="e">
        <f t="shared" si="574"/>
        <v>#DIV/0!</v>
      </c>
      <c r="BD1011" s="149" t="e">
        <f t="shared" si="575"/>
        <v>#DIV/0!</v>
      </c>
      <c r="BE1011" s="149" t="e">
        <f t="shared" si="576"/>
        <v>#DIV/0!</v>
      </c>
      <c r="BF1011" s="149" t="e">
        <f t="shared" si="577"/>
        <v>#DIV/0!</v>
      </c>
      <c r="BG1011" s="148">
        <f t="shared" si="578"/>
        <v>0</v>
      </c>
      <c r="BH1011" s="149" t="e">
        <f t="shared" si="579"/>
        <v>#DIV/0!</v>
      </c>
      <c r="BI1011" s="149" t="e">
        <f t="shared" si="580"/>
        <v>#DIV/0!</v>
      </c>
      <c r="BJ1011" s="149" t="e">
        <f t="shared" si="581"/>
        <v>#DIV/0!</v>
      </c>
      <c r="BK1011" s="149" t="e">
        <f t="shared" si="582"/>
        <v>#DIV/0!</v>
      </c>
      <c r="BL1011" s="149" t="e">
        <f t="shared" si="583"/>
        <v>#DIV/0!</v>
      </c>
      <c r="BM1011" s="148">
        <f t="shared" si="584"/>
        <v>0</v>
      </c>
      <c r="BN1011" s="149" t="e">
        <f t="shared" si="585"/>
        <v>#DIV/0!</v>
      </c>
      <c r="BO1011" s="149" t="e">
        <f t="shared" si="586"/>
        <v>#DIV/0!</v>
      </c>
      <c r="BP1011" s="149" t="e">
        <f t="shared" si="587"/>
        <v>#DIV/0!</v>
      </c>
      <c r="BQ1011" s="149" t="e">
        <f t="shared" si="588"/>
        <v>#DIV/0!</v>
      </c>
      <c r="BR1011" s="149" t="e">
        <f t="shared" si="589"/>
        <v>#DIV/0!</v>
      </c>
      <c r="BS1011" s="148">
        <f t="shared" si="590"/>
        <v>0</v>
      </c>
      <c r="BT1011" s="150"/>
      <c r="BU1011" s="150" t="e">
        <f>VLOOKUP(I1011,Lists!$D$2:$D$19,1,FALSE)</f>
        <v>#N/A</v>
      </c>
      <c r="BV1011" s="150" t="e">
        <f>VLOOKUP($I1011,Blends!$B$2:$B$115,1,FALSE)</f>
        <v>#N/A</v>
      </c>
      <c r="BW1011" s="150"/>
      <c r="BX1011" s="151">
        <f>ROUND(IF($I1011="Other HFC Blend",(AA1011*$L1011*SUMIF(Lists!$E$2:$E$133,'Quarterly Information'!$K1011,Exchange_Value)+AA1011*$N1011*SUMIF(Lists!$E$2:$E$133,'Quarterly Information'!$M1011,Exchange_Value)+AA1011*$P1011*SUMIF(Lists!$E$2:$E$133,'Quarterly Information'!$O1011,Exchange_Value)+AA1011*$R1011*SUMIF(Lists!$E$2:$E$133,'Quarterly Information'!$Q1011,Exchange_Value)+AA1011*$T1011*SUMIF(Lists!$E$2:$E$133,'Quarterly Information'!$S1011,Exchange_Value))/1000,AA1011*SUMIF(Lists!$E$2:$E$133,$I1011,Exchange_Value)/1000),1)</f>
        <v>0</v>
      </c>
      <c r="BY1011" s="151">
        <f>ROUND(IF($I1011="Other HFC Blend",(AB1011*$L1011*SUMIF(Lists!$E$2:$E$133,'Quarterly Information'!$K1011,Exchange_Value)+AB1011*$N1011*SUMIF(Lists!$E$2:$E$133,'Quarterly Information'!$M1011,Exchange_Value)+AB1011*$P1011*SUMIF(Lists!$E$2:$E$133,'Quarterly Information'!$O1011,Exchange_Value)+AB1011*$R1011*SUMIF(Lists!$E$2:$E$133,'Quarterly Information'!$Q1011,Exchange_Value)+AB1011*$T1011*SUMIF(Lists!$E$2:$E$133,'Quarterly Information'!$S1011,Exchange_Value))/1000,AB1011*SUMIF(Lists!$E$2:$E$133,$I1011,Exchange_Value)/1000),1)</f>
        <v>0</v>
      </c>
      <c r="BZ1011" s="151">
        <f>ROUND(IF($I1011="Other HFC Blend",(AC1011*$L1011*SUMIF(Lists!$E$2:$E$133,'Quarterly Information'!$K1011,Exchange_Value)+AC1011*$N1011*SUMIF(Lists!$E$2:$E$133,'Quarterly Information'!$M1011,Exchange_Value)+AC1011*$P1011*SUMIF(Lists!$E$2:$E$133,'Quarterly Information'!$O1011,Exchange_Value)+AC1011*$R1011*SUMIF(Lists!$E$2:$E$133,'Quarterly Information'!$Q1011,Exchange_Value)+AC1011*$T1011*SUMIF(Lists!$E$2:$E$133,'Quarterly Information'!$S1011,Exchange_Value))/1000,AC1011*SUMIF(Lists!$E$2:$E$133,$I1011,Exchange_Value)/1000),1)</f>
        <v>0</v>
      </c>
      <c r="CA1011" s="151">
        <f>ROUND(IF($I1011="Other HFC Blend",(AD1011*$L1011*SUMIF(Lists!$E$2:$E$133,'Quarterly Information'!$K1011,Exchange_Value)+AD1011*$N1011*SUMIF(Lists!$E$2:$E$133,'Quarterly Information'!$M1011,Exchange_Value)+AD1011*$P1011*SUMIF(Lists!$E$2:$E$133,'Quarterly Information'!$O1011,Exchange_Value)+AD1011*$R1011*SUMIF(Lists!$E$2:$E$133,'Quarterly Information'!$Q1011,Exchange_Value)+AD1011*$T1011*SUMIF(Lists!$E$2:$E$133,'Quarterly Information'!$S1011,Exchange_Value))/1000,AD1011*SUMIF(Lists!$E$2:$E$133,$I1011,Exchange_Value)/1000),1)</f>
        <v>0</v>
      </c>
      <c r="CB1011" s="151">
        <f>ROUND(IF($I1011="Other HFC Blend",(AE1011*$L1011*SUMIF(Lists!$E$2:$E$133,'Quarterly Information'!$K1011,Exchange_Value)+AE1011*$N1011*SUMIF(Lists!$E$2:$E$133,'Quarterly Information'!$M1011,Exchange_Value)+AE1011*$P1011*SUMIF(Lists!$E$2:$E$133,'Quarterly Information'!$O1011,Exchange_Value)+AE1011*$R1011*SUMIF(Lists!$E$2:$E$133,'Quarterly Information'!$Q1011,Exchange_Value)+AE1011*$T1011*SUMIF(Lists!$E$2:$E$133,'Quarterly Information'!$S1011,Exchange_Value))/1000,AE1011*SUMIF(Lists!$E$2:$E$133,$I1011,Exchange_Value)/1000),1)</f>
        <v>0</v>
      </c>
      <c r="CC1011" s="151">
        <f>ROUND(IF($I1011="Other HFC Blend",(AF1011*$L1011*SUMIF(Lists!$E$2:$E$133,'Quarterly Information'!$K1011,Exchange_Value)+AF1011*$N1011*SUMIF(Lists!$E$2:$E$133,'Quarterly Information'!$M1011,Exchange_Value)+AF1011*$P1011*SUMIF(Lists!$E$2:$E$133,'Quarterly Information'!$O1011,Exchange_Value)+AF1011*$R1011*SUMIF(Lists!$E$2:$E$133,'Quarterly Information'!$Q1011,Exchange_Value)+AF1011*$T1011*SUMIF(Lists!$E$2:$E$133,'Quarterly Information'!$S1011,Exchange_Value))/1000,AF1011*SUMIF(Lists!$E$2:$E$133,$I1011,Exchange_Value)/1000),1)</f>
        <v>0</v>
      </c>
    </row>
    <row r="1012" spans="1:81" ht="14.1">
      <c r="A1012" s="18">
        <v>970</v>
      </c>
      <c r="B1012" s="46" t="str">
        <f t="shared" si="591"/>
        <v/>
      </c>
      <c r="C1012" s="72"/>
      <c r="D1012" s="47"/>
      <c r="E1012" s="81"/>
      <c r="F1012" s="48"/>
      <c r="G1012" s="49"/>
      <c r="H1012" s="50"/>
      <c r="I1012" s="48"/>
      <c r="J1012" s="104"/>
      <c r="K1012" s="109"/>
      <c r="L1012" s="51"/>
      <c r="M1012" s="48"/>
      <c r="N1012" s="51"/>
      <c r="O1012" s="48"/>
      <c r="P1012" s="51"/>
      <c r="Q1012" s="69"/>
      <c r="R1012" s="51"/>
      <c r="S1012" s="69"/>
      <c r="T1012" s="110"/>
      <c r="U1012" s="107"/>
      <c r="V1012" s="48"/>
      <c r="W1012" s="52"/>
      <c r="X1012" s="48"/>
      <c r="Y1012" s="116"/>
      <c r="Z1012" s="133"/>
      <c r="AA1012" s="131"/>
      <c r="AB1012" s="76"/>
      <c r="AC1012" s="76"/>
      <c r="AD1012" s="76"/>
      <c r="AE1012" s="76"/>
      <c r="AF1012" s="76"/>
      <c r="AG1012" s="145"/>
      <c r="AH1012"/>
      <c r="AI1012" s="148">
        <f t="shared" si="555"/>
        <v>0</v>
      </c>
      <c r="AJ1012" s="148">
        <f t="shared" si="556"/>
        <v>0</v>
      </c>
      <c r="AK1012" s="148">
        <f t="shared" si="557"/>
        <v>0</v>
      </c>
      <c r="AL1012" s="148">
        <f t="shared" si="558"/>
        <v>0</v>
      </c>
      <c r="AM1012" s="148">
        <f t="shared" si="559"/>
        <v>0</v>
      </c>
      <c r="AN1012" s="148">
        <f t="shared" si="560"/>
        <v>0</v>
      </c>
      <c r="AO1012" s="150"/>
      <c r="AP1012" s="149" t="e">
        <f t="shared" si="561"/>
        <v>#DIV/0!</v>
      </c>
      <c r="AQ1012" s="149" t="e">
        <f t="shared" si="562"/>
        <v>#DIV/0!</v>
      </c>
      <c r="AR1012" s="149" t="e">
        <f t="shared" si="563"/>
        <v>#DIV/0!</v>
      </c>
      <c r="AS1012" s="149" t="e">
        <f t="shared" si="564"/>
        <v>#DIV/0!</v>
      </c>
      <c r="AT1012" s="149" t="e">
        <f t="shared" si="565"/>
        <v>#DIV/0!</v>
      </c>
      <c r="AU1012" s="148">
        <f t="shared" si="566"/>
        <v>0</v>
      </c>
      <c r="AV1012" s="149" t="e">
        <f t="shared" si="567"/>
        <v>#DIV/0!</v>
      </c>
      <c r="AW1012" s="149" t="e">
        <f t="shared" si="568"/>
        <v>#DIV/0!</v>
      </c>
      <c r="AX1012" s="149" t="e">
        <f t="shared" si="569"/>
        <v>#DIV/0!</v>
      </c>
      <c r="AY1012" s="149" t="e">
        <f t="shared" si="570"/>
        <v>#DIV/0!</v>
      </c>
      <c r="AZ1012" s="149" t="e">
        <f t="shared" si="571"/>
        <v>#DIV/0!</v>
      </c>
      <c r="BA1012" s="148">
        <f t="shared" si="572"/>
        <v>0</v>
      </c>
      <c r="BB1012" s="149" t="e">
        <f t="shared" si="573"/>
        <v>#DIV/0!</v>
      </c>
      <c r="BC1012" s="149" t="e">
        <f t="shared" si="574"/>
        <v>#DIV/0!</v>
      </c>
      <c r="BD1012" s="149" t="e">
        <f t="shared" si="575"/>
        <v>#DIV/0!</v>
      </c>
      <c r="BE1012" s="149" t="e">
        <f t="shared" si="576"/>
        <v>#DIV/0!</v>
      </c>
      <c r="BF1012" s="149" t="e">
        <f t="shared" si="577"/>
        <v>#DIV/0!</v>
      </c>
      <c r="BG1012" s="148">
        <f t="shared" si="578"/>
        <v>0</v>
      </c>
      <c r="BH1012" s="149" t="e">
        <f t="shared" si="579"/>
        <v>#DIV/0!</v>
      </c>
      <c r="BI1012" s="149" t="e">
        <f t="shared" si="580"/>
        <v>#DIV/0!</v>
      </c>
      <c r="BJ1012" s="149" t="e">
        <f t="shared" si="581"/>
        <v>#DIV/0!</v>
      </c>
      <c r="BK1012" s="149" t="e">
        <f t="shared" si="582"/>
        <v>#DIV/0!</v>
      </c>
      <c r="BL1012" s="149" t="e">
        <f t="shared" si="583"/>
        <v>#DIV/0!</v>
      </c>
      <c r="BM1012" s="148">
        <f t="shared" si="584"/>
        <v>0</v>
      </c>
      <c r="BN1012" s="149" t="e">
        <f t="shared" si="585"/>
        <v>#DIV/0!</v>
      </c>
      <c r="BO1012" s="149" t="e">
        <f t="shared" si="586"/>
        <v>#DIV/0!</v>
      </c>
      <c r="BP1012" s="149" t="e">
        <f t="shared" si="587"/>
        <v>#DIV/0!</v>
      </c>
      <c r="BQ1012" s="149" t="e">
        <f t="shared" si="588"/>
        <v>#DIV/0!</v>
      </c>
      <c r="BR1012" s="149" t="e">
        <f t="shared" si="589"/>
        <v>#DIV/0!</v>
      </c>
      <c r="BS1012" s="148">
        <f t="shared" si="590"/>
        <v>0</v>
      </c>
      <c r="BT1012" s="150"/>
      <c r="BU1012" s="150" t="e">
        <f>VLOOKUP(I1012,Lists!$D$2:$D$19,1,FALSE)</f>
        <v>#N/A</v>
      </c>
      <c r="BV1012" s="150" t="e">
        <f>VLOOKUP($I1012,Blends!$B$2:$B$115,1,FALSE)</f>
        <v>#N/A</v>
      </c>
      <c r="BW1012" s="150"/>
      <c r="BX1012" s="151">
        <f>ROUND(IF($I1012="Other HFC Blend",(AA1012*$L1012*SUMIF(Lists!$E$2:$E$133,'Quarterly Information'!$K1012,Exchange_Value)+AA1012*$N1012*SUMIF(Lists!$E$2:$E$133,'Quarterly Information'!$M1012,Exchange_Value)+AA1012*$P1012*SUMIF(Lists!$E$2:$E$133,'Quarterly Information'!$O1012,Exchange_Value)+AA1012*$R1012*SUMIF(Lists!$E$2:$E$133,'Quarterly Information'!$Q1012,Exchange_Value)+AA1012*$T1012*SUMIF(Lists!$E$2:$E$133,'Quarterly Information'!$S1012,Exchange_Value))/1000,AA1012*SUMIF(Lists!$E$2:$E$133,$I1012,Exchange_Value)/1000),1)</f>
        <v>0</v>
      </c>
      <c r="BY1012" s="151">
        <f>ROUND(IF($I1012="Other HFC Blend",(AB1012*$L1012*SUMIF(Lists!$E$2:$E$133,'Quarterly Information'!$K1012,Exchange_Value)+AB1012*$N1012*SUMIF(Lists!$E$2:$E$133,'Quarterly Information'!$M1012,Exchange_Value)+AB1012*$P1012*SUMIF(Lists!$E$2:$E$133,'Quarterly Information'!$O1012,Exchange_Value)+AB1012*$R1012*SUMIF(Lists!$E$2:$E$133,'Quarterly Information'!$Q1012,Exchange_Value)+AB1012*$T1012*SUMIF(Lists!$E$2:$E$133,'Quarterly Information'!$S1012,Exchange_Value))/1000,AB1012*SUMIF(Lists!$E$2:$E$133,$I1012,Exchange_Value)/1000),1)</f>
        <v>0</v>
      </c>
      <c r="BZ1012" s="151">
        <f>ROUND(IF($I1012="Other HFC Blend",(AC1012*$L1012*SUMIF(Lists!$E$2:$E$133,'Quarterly Information'!$K1012,Exchange_Value)+AC1012*$N1012*SUMIF(Lists!$E$2:$E$133,'Quarterly Information'!$M1012,Exchange_Value)+AC1012*$P1012*SUMIF(Lists!$E$2:$E$133,'Quarterly Information'!$O1012,Exchange_Value)+AC1012*$R1012*SUMIF(Lists!$E$2:$E$133,'Quarterly Information'!$Q1012,Exchange_Value)+AC1012*$T1012*SUMIF(Lists!$E$2:$E$133,'Quarterly Information'!$S1012,Exchange_Value))/1000,AC1012*SUMIF(Lists!$E$2:$E$133,$I1012,Exchange_Value)/1000),1)</f>
        <v>0</v>
      </c>
      <c r="CA1012" s="151">
        <f>ROUND(IF($I1012="Other HFC Blend",(AD1012*$L1012*SUMIF(Lists!$E$2:$E$133,'Quarterly Information'!$K1012,Exchange_Value)+AD1012*$N1012*SUMIF(Lists!$E$2:$E$133,'Quarterly Information'!$M1012,Exchange_Value)+AD1012*$P1012*SUMIF(Lists!$E$2:$E$133,'Quarterly Information'!$O1012,Exchange_Value)+AD1012*$R1012*SUMIF(Lists!$E$2:$E$133,'Quarterly Information'!$Q1012,Exchange_Value)+AD1012*$T1012*SUMIF(Lists!$E$2:$E$133,'Quarterly Information'!$S1012,Exchange_Value))/1000,AD1012*SUMIF(Lists!$E$2:$E$133,$I1012,Exchange_Value)/1000),1)</f>
        <v>0</v>
      </c>
      <c r="CB1012" s="151">
        <f>ROUND(IF($I1012="Other HFC Blend",(AE1012*$L1012*SUMIF(Lists!$E$2:$E$133,'Quarterly Information'!$K1012,Exchange_Value)+AE1012*$N1012*SUMIF(Lists!$E$2:$E$133,'Quarterly Information'!$M1012,Exchange_Value)+AE1012*$P1012*SUMIF(Lists!$E$2:$E$133,'Quarterly Information'!$O1012,Exchange_Value)+AE1012*$R1012*SUMIF(Lists!$E$2:$E$133,'Quarterly Information'!$Q1012,Exchange_Value)+AE1012*$T1012*SUMIF(Lists!$E$2:$E$133,'Quarterly Information'!$S1012,Exchange_Value))/1000,AE1012*SUMIF(Lists!$E$2:$E$133,$I1012,Exchange_Value)/1000),1)</f>
        <v>0</v>
      </c>
      <c r="CC1012" s="151">
        <f>ROUND(IF($I1012="Other HFC Blend",(AF1012*$L1012*SUMIF(Lists!$E$2:$E$133,'Quarterly Information'!$K1012,Exchange_Value)+AF1012*$N1012*SUMIF(Lists!$E$2:$E$133,'Quarterly Information'!$M1012,Exchange_Value)+AF1012*$P1012*SUMIF(Lists!$E$2:$E$133,'Quarterly Information'!$O1012,Exchange_Value)+AF1012*$R1012*SUMIF(Lists!$E$2:$E$133,'Quarterly Information'!$Q1012,Exchange_Value)+AF1012*$T1012*SUMIF(Lists!$E$2:$E$133,'Quarterly Information'!$S1012,Exchange_Value))/1000,AF1012*SUMIF(Lists!$E$2:$E$133,$I1012,Exchange_Value)/1000),1)</f>
        <v>0</v>
      </c>
    </row>
    <row r="1013" spans="1:81" ht="14.1">
      <c r="A1013" s="18">
        <v>971</v>
      </c>
      <c r="B1013" s="46" t="str">
        <f t="shared" si="591"/>
        <v/>
      </c>
      <c r="C1013" s="72"/>
      <c r="D1013" s="47"/>
      <c r="E1013" s="81"/>
      <c r="F1013" s="48"/>
      <c r="G1013" s="49"/>
      <c r="H1013" s="50"/>
      <c r="I1013" s="48"/>
      <c r="J1013" s="104"/>
      <c r="K1013" s="109"/>
      <c r="L1013" s="51"/>
      <c r="M1013" s="48"/>
      <c r="N1013" s="51"/>
      <c r="O1013" s="48"/>
      <c r="P1013" s="51"/>
      <c r="Q1013" s="69"/>
      <c r="R1013" s="51"/>
      <c r="S1013" s="69"/>
      <c r="T1013" s="110"/>
      <c r="U1013" s="107"/>
      <c r="V1013" s="48"/>
      <c r="W1013" s="52"/>
      <c r="X1013" s="48"/>
      <c r="Y1013" s="116"/>
      <c r="Z1013" s="133"/>
      <c r="AA1013" s="131"/>
      <c r="AB1013" s="76"/>
      <c r="AC1013" s="76"/>
      <c r="AD1013" s="76"/>
      <c r="AE1013" s="76"/>
      <c r="AF1013" s="76"/>
      <c r="AG1013" s="145"/>
      <c r="AH1013"/>
      <c r="AI1013" s="148">
        <f t="shared" si="555"/>
        <v>0</v>
      </c>
      <c r="AJ1013" s="148">
        <f t="shared" si="556"/>
        <v>0</v>
      </c>
      <c r="AK1013" s="148">
        <f t="shared" si="557"/>
        <v>0</v>
      </c>
      <c r="AL1013" s="148">
        <f t="shared" si="558"/>
        <v>0</v>
      </c>
      <c r="AM1013" s="148">
        <f t="shared" si="559"/>
        <v>0</v>
      </c>
      <c r="AN1013" s="148">
        <f t="shared" si="560"/>
        <v>0</v>
      </c>
      <c r="AO1013" s="150"/>
      <c r="AP1013" s="149" t="e">
        <f t="shared" si="561"/>
        <v>#DIV/0!</v>
      </c>
      <c r="AQ1013" s="149" t="e">
        <f t="shared" si="562"/>
        <v>#DIV/0!</v>
      </c>
      <c r="AR1013" s="149" t="e">
        <f t="shared" si="563"/>
        <v>#DIV/0!</v>
      </c>
      <c r="AS1013" s="149" t="e">
        <f t="shared" si="564"/>
        <v>#DIV/0!</v>
      </c>
      <c r="AT1013" s="149" t="e">
        <f t="shared" si="565"/>
        <v>#DIV/0!</v>
      </c>
      <c r="AU1013" s="148">
        <f t="shared" si="566"/>
        <v>0</v>
      </c>
      <c r="AV1013" s="149" t="e">
        <f t="shared" si="567"/>
        <v>#DIV/0!</v>
      </c>
      <c r="AW1013" s="149" t="e">
        <f t="shared" si="568"/>
        <v>#DIV/0!</v>
      </c>
      <c r="AX1013" s="149" t="e">
        <f t="shared" si="569"/>
        <v>#DIV/0!</v>
      </c>
      <c r="AY1013" s="149" t="e">
        <f t="shared" si="570"/>
        <v>#DIV/0!</v>
      </c>
      <c r="AZ1013" s="149" t="e">
        <f t="shared" si="571"/>
        <v>#DIV/0!</v>
      </c>
      <c r="BA1013" s="148">
        <f t="shared" si="572"/>
        <v>0</v>
      </c>
      <c r="BB1013" s="149" t="e">
        <f t="shared" si="573"/>
        <v>#DIV/0!</v>
      </c>
      <c r="BC1013" s="149" t="e">
        <f t="shared" si="574"/>
        <v>#DIV/0!</v>
      </c>
      <c r="BD1013" s="149" t="e">
        <f t="shared" si="575"/>
        <v>#DIV/0!</v>
      </c>
      <c r="BE1013" s="149" t="e">
        <f t="shared" si="576"/>
        <v>#DIV/0!</v>
      </c>
      <c r="BF1013" s="149" t="e">
        <f t="shared" si="577"/>
        <v>#DIV/0!</v>
      </c>
      <c r="BG1013" s="148">
        <f t="shared" si="578"/>
        <v>0</v>
      </c>
      <c r="BH1013" s="149" t="e">
        <f t="shared" si="579"/>
        <v>#DIV/0!</v>
      </c>
      <c r="BI1013" s="149" t="e">
        <f t="shared" si="580"/>
        <v>#DIV/0!</v>
      </c>
      <c r="BJ1013" s="149" t="e">
        <f t="shared" si="581"/>
        <v>#DIV/0!</v>
      </c>
      <c r="BK1013" s="149" t="e">
        <f t="shared" si="582"/>
        <v>#DIV/0!</v>
      </c>
      <c r="BL1013" s="149" t="e">
        <f t="shared" si="583"/>
        <v>#DIV/0!</v>
      </c>
      <c r="BM1013" s="148">
        <f t="shared" si="584"/>
        <v>0</v>
      </c>
      <c r="BN1013" s="149" t="e">
        <f t="shared" si="585"/>
        <v>#DIV/0!</v>
      </c>
      <c r="BO1013" s="149" t="e">
        <f t="shared" si="586"/>
        <v>#DIV/0!</v>
      </c>
      <c r="BP1013" s="149" t="e">
        <f t="shared" si="587"/>
        <v>#DIV/0!</v>
      </c>
      <c r="BQ1013" s="149" t="e">
        <f t="shared" si="588"/>
        <v>#DIV/0!</v>
      </c>
      <c r="BR1013" s="149" t="e">
        <f t="shared" si="589"/>
        <v>#DIV/0!</v>
      </c>
      <c r="BS1013" s="148">
        <f t="shared" si="590"/>
        <v>0</v>
      </c>
      <c r="BT1013" s="150"/>
      <c r="BU1013" s="150" t="e">
        <f>VLOOKUP(I1013,Lists!$D$2:$D$19,1,FALSE)</f>
        <v>#N/A</v>
      </c>
      <c r="BV1013" s="150" t="e">
        <f>VLOOKUP($I1013,Blends!$B$2:$B$115,1,FALSE)</f>
        <v>#N/A</v>
      </c>
      <c r="BW1013" s="150"/>
      <c r="BX1013" s="151">
        <f>ROUND(IF($I1013="Other HFC Blend",(AA1013*$L1013*SUMIF(Lists!$E$2:$E$133,'Quarterly Information'!$K1013,Exchange_Value)+AA1013*$N1013*SUMIF(Lists!$E$2:$E$133,'Quarterly Information'!$M1013,Exchange_Value)+AA1013*$P1013*SUMIF(Lists!$E$2:$E$133,'Quarterly Information'!$O1013,Exchange_Value)+AA1013*$R1013*SUMIF(Lists!$E$2:$E$133,'Quarterly Information'!$Q1013,Exchange_Value)+AA1013*$T1013*SUMIF(Lists!$E$2:$E$133,'Quarterly Information'!$S1013,Exchange_Value))/1000,AA1013*SUMIF(Lists!$E$2:$E$133,$I1013,Exchange_Value)/1000),1)</f>
        <v>0</v>
      </c>
      <c r="BY1013" s="151">
        <f>ROUND(IF($I1013="Other HFC Blend",(AB1013*$L1013*SUMIF(Lists!$E$2:$E$133,'Quarterly Information'!$K1013,Exchange_Value)+AB1013*$N1013*SUMIF(Lists!$E$2:$E$133,'Quarterly Information'!$M1013,Exchange_Value)+AB1013*$P1013*SUMIF(Lists!$E$2:$E$133,'Quarterly Information'!$O1013,Exchange_Value)+AB1013*$R1013*SUMIF(Lists!$E$2:$E$133,'Quarterly Information'!$Q1013,Exchange_Value)+AB1013*$T1013*SUMIF(Lists!$E$2:$E$133,'Quarterly Information'!$S1013,Exchange_Value))/1000,AB1013*SUMIF(Lists!$E$2:$E$133,$I1013,Exchange_Value)/1000),1)</f>
        <v>0</v>
      </c>
      <c r="BZ1013" s="151">
        <f>ROUND(IF($I1013="Other HFC Blend",(AC1013*$L1013*SUMIF(Lists!$E$2:$E$133,'Quarterly Information'!$K1013,Exchange_Value)+AC1013*$N1013*SUMIF(Lists!$E$2:$E$133,'Quarterly Information'!$M1013,Exchange_Value)+AC1013*$P1013*SUMIF(Lists!$E$2:$E$133,'Quarterly Information'!$O1013,Exchange_Value)+AC1013*$R1013*SUMIF(Lists!$E$2:$E$133,'Quarterly Information'!$Q1013,Exchange_Value)+AC1013*$T1013*SUMIF(Lists!$E$2:$E$133,'Quarterly Information'!$S1013,Exchange_Value))/1000,AC1013*SUMIF(Lists!$E$2:$E$133,$I1013,Exchange_Value)/1000),1)</f>
        <v>0</v>
      </c>
      <c r="CA1013" s="151">
        <f>ROUND(IF($I1013="Other HFC Blend",(AD1013*$L1013*SUMIF(Lists!$E$2:$E$133,'Quarterly Information'!$K1013,Exchange_Value)+AD1013*$N1013*SUMIF(Lists!$E$2:$E$133,'Quarterly Information'!$M1013,Exchange_Value)+AD1013*$P1013*SUMIF(Lists!$E$2:$E$133,'Quarterly Information'!$O1013,Exchange_Value)+AD1013*$R1013*SUMIF(Lists!$E$2:$E$133,'Quarterly Information'!$Q1013,Exchange_Value)+AD1013*$T1013*SUMIF(Lists!$E$2:$E$133,'Quarterly Information'!$S1013,Exchange_Value))/1000,AD1013*SUMIF(Lists!$E$2:$E$133,$I1013,Exchange_Value)/1000),1)</f>
        <v>0</v>
      </c>
      <c r="CB1013" s="151">
        <f>ROUND(IF($I1013="Other HFC Blend",(AE1013*$L1013*SUMIF(Lists!$E$2:$E$133,'Quarterly Information'!$K1013,Exchange_Value)+AE1013*$N1013*SUMIF(Lists!$E$2:$E$133,'Quarterly Information'!$M1013,Exchange_Value)+AE1013*$P1013*SUMIF(Lists!$E$2:$E$133,'Quarterly Information'!$O1013,Exchange_Value)+AE1013*$R1013*SUMIF(Lists!$E$2:$E$133,'Quarterly Information'!$Q1013,Exchange_Value)+AE1013*$T1013*SUMIF(Lists!$E$2:$E$133,'Quarterly Information'!$S1013,Exchange_Value))/1000,AE1013*SUMIF(Lists!$E$2:$E$133,$I1013,Exchange_Value)/1000),1)</f>
        <v>0</v>
      </c>
      <c r="CC1013" s="151">
        <f>ROUND(IF($I1013="Other HFC Blend",(AF1013*$L1013*SUMIF(Lists!$E$2:$E$133,'Quarterly Information'!$K1013,Exchange_Value)+AF1013*$N1013*SUMIF(Lists!$E$2:$E$133,'Quarterly Information'!$M1013,Exchange_Value)+AF1013*$P1013*SUMIF(Lists!$E$2:$E$133,'Quarterly Information'!$O1013,Exchange_Value)+AF1013*$R1013*SUMIF(Lists!$E$2:$E$133,'Quarterly Information'!$Q1013,Exchange_Value)+AF1013*$T1013*SUMIF(Lists!$E$2:$E$133,'Quarterly Information'!$S1013,Exchange_Value))/1000,AF1013*SUMIF(Lists!$E$2:$E$133,$I1013,Exchange_Value)/1000),1)</f>
        <v>0</v>
      </c>
    </row>
    <row r="1014" spans="1:81" ht="14.1">
      <c r="A1014" s="18">
        <v>972</v>
      </c>
      <c r="B1014" s="46" t="str">
        <f t="shared" si="591"/>
        <v/>
      </c>
      <c r="C1014" s="72"/>
      <c r="D1014" s="47"/>
      <c r="E1014" s="81"/>
      <c r="F1014" s="48"/>
      <c r="G1014" s="49"/>
      <c r="H1014" s="50"/>
      <c r="I1014" s="48"/>
      <c r="J1014" s="104"/>
      <c r="K1014" s="109"/>
      <c r="L1014" s="51"/>
      <c r="M1014" s="48"/>
      <c r="N1014" s="51"/>
      <c r="O1014" s="48"/>
      <c r="P1014" s="51"/>
      <c r="Q1014" s="69"/>
      <c r="R1014" s="51"/>
      <c r="S1014" s="69"/>
      <c r="T1014" s="110"/>
      <c r="U1014" s="107"/>
      <c r="V1014" s="48"/>
      <c r="W1014" s="52"/>
      <c r="X1014" s="48"/>
      <c r="Y1014" s="116"/>
      <c r="Z1014" s="133"/>
      <c r="AA1014" s="131"/>
      <c r="AB1014" s="76"/>
      <c r="AC1014" s="76"/>
      <c r="AD1014" s="76"/>
      <c r="AE1014" s="76"/>
      <c r="AF1014" s="76"/>
      <c r="AG1014" s="145"/>
      <c r="AH1014"/>
      <c r="AI1014" s="148">
        <f t="shared" si="555"/>
        <v>0</v>
      </c>
      <c r="AJ1014" s="148">
        <f t="shared" si="556"/>
        <v>0</v>
      </c>
      <c r="AK1014" s="148">
        <f t="shared" si="557"/>
        <v>0</v>
      </c>
      <c r="AL1014" s="148">
        <f t="shared" si="558"/>
        <v>0</v>
      </c>
      <c r="AM1014" s="148">
        <f t="shared" si="559"/>
        <v>0</v>
      </c>
      <c r="AN1014" s="148">
        <f t="shared" si="560"/>
        <v>0</v>
      </c>
      <c r="AO1014" s="150"/>
      <c r="AP1014" s="149" t="e">
        <f t="shared" si="561"/>
        <v>#DIV/0!</v>
      </c>
      <c r="AQ1014" s="149" t="e">
        <f t="shared" si="562"/>
        <v>#DIV/0!</v>
      </c>
      <c r="AR1014" s="149" t="e">
        <f t="shared" si="563"/>
        <v>#DIV/0!</v>
      </c>
      <c r="AS1014" s="149" t="e">
        <f t="shared" si="564"/>
        <v>#DIV/0!</v>
      </c>
      <c r="AT1014" s="149" t="e">
        <f t="shared" si="565"/>
        <v>#DIV/0!</v>
      </c>
      <c r="AU1014" s="148">
        <f t="shared" si="566"/>
        <v>0</v>
      </c>
      <c r="AV1014" s="149" t="e">
        <f t="shared" si="567"/>
        <v>#DIV/0!</v>
      </c>
      <c r="AW1014" s="149" t="e">
        <f t="shared" si="568"/>
        <v>#DIV/0!</v>
      </c>
      <c r="AX1014" s="149" t="e">
        <f t="shared" si="569"/>
        <v>#DIV/0!</v>
      </c>
      <c r="AY1014" s="149" t="e">
        <f t="shared" si="570"/>
        <v>#DIV/0!</v>
      </c>
      <c r="AZ1014" s="149" t="e">
        <f t="shared" si="571"/>
        <v>#DIV/0!</v>
      </c>
      <c r="BA1014" s="148">
        <f t="shared" si="572"/>
        <v>0</v>
      </c>
      <c r="BB1014" s="149" t="e">
        <f t="shared" si="573"/>
        <v>#DIV/0!</v>
      </c>
      <c r="BC1014" s="149" t="e">
        <f t="shared" si="574"/>
        <v>#DIV/0!</v>
      </c>
      <c r="BD1014" s="149" t="e">
        <f t="shared" si="575"/>
        <v>#DIV/0!</v>
      </c>
      <c r="BE1014" s="149" t="e">
        <f t="shared" si="576"/>
        <v>#DIV/0!</v>
      </c>
      <c r="BF1014" s="149" t="e">
        <f t="shared" si="577"/>
        <v>#DIV/0!</v>
      </c>
      <c r="BG1014" s="148">
        <f t="shared" si="578"/>
        <v>0</v>
      </c>
      <c r="BH1014" s="149" t="e">
        <f t="shared" si="579"/>
        <v>#DIV/0!</v>
      </c>
      <c r="BI1014" s="149" t="e">
        <f t="shared" si="580"/>
        <v>#DIV/0!</v>
      </c>
      <c r="BJ1014" s="149" t="e">
        <f t="shared" si="581"/>
        <v>#DIV/0!</v>
      </c>
      <c r="BK1014" s="149" t="e">
        <f t="shared" si="582"/>
        <v>#DIV/0!</v>
      </c>
      <c r="BL1014" s="149" t="e">
        <f t="shared" si="583"/>
        <v>#DIV/0!</v>
      </c>
      <c r="BM1014" s="148">
        <f t="shared" si="584"/>
        <v>0</v>
      </c>
      <c r="BN1014" s="149" t="e">
        <f t="shared" si="585"/>
        <v>#DIV/0!</v>
      </c>
      <c r="BO1014" s="149" t="e">
        <f t="shared" si="586"/>
        <v>#DIV/0!</v>
      </c>
      <c r="BP1014" s="149" t="e">
        <f t="shared" si="587"/>
        <v>#DIV/0!</v>
      </c>
      <c r="BQ1014" s="149" t="e">
        <f t="shared" si="588"/>
        <v>#DIV/0!</v>
      </c>
      <c r="BR1014" s="149" t="e">
        <f t="shared" si="589"/>
        <v>#DIV/0!</v>
      </c>
      <c r="BS1014" s="148">
        <f t="shared" si="590"/>
        <v>0</v>
      </c>
      <c r="BT1014" s="150"/>
      <c r="BU1014" s="150" t="e">
        <f>VLOOKUP(I1014,Lists!$D$2:$D$19,1,FALSE)</f>
        <v>#N/A</v>
      </c>
      <c r="BV1014" s="150" t="e">
        <f>VLOOKUP($I1014,Blends!$B$2:$B$115,1,FALSE)</f>
        <v>#N/A</v>
      </c>
      <c r="BW1014" s="150"/>
      <c r="BX1014" s="151">
        <f>ROUND(IF($I1014="Other HFC Blend",(AA1014*$L1014*SUMIF(Lists!$E$2:$E$133,'Quarterly Information'!$K1014,Exchange_Value)+AA1014*$N1014*SUMIF(Lists!$E$2:$E$133,'Quarterly Information'!$M1014,Exchange_Value)+AA1014*$P1014*SUMIF(Lists!$E$2:$E$133,'Quarterly Information'!$O1014,Exchange_Value)+AA1014*$R1014*SUMIF(Lists!$E$2:$E$133,'Quarterly Information'!$Q1014,Exchange_Value)+AA1014*$T1014*SUMIF(Lists!$E$2:$E$133,'Quarterly Information'!$S1014,Exchange_Value))/1000,AA1014*SUMIF(Lists!$E$2:$E$133,$I1014,Exchange_Value)/1000),1)</f>
        <v>0</v>
      </c>
      <c r="BY1014" s="151">
        <f>ROUND(IF($I1014="Other HFC Blend",(AB1014*$L1014*SUMIF(Lists!$E$2:$E$133,'Quarterly Information'!$K1014,Exchange_Value)+AB1014*$N1014*SUMIF(Lists!$E$2:$E$133,'Quarterly Information'!$M1014,Exchange_Value)+AB1014*$P1014*SUMIF(Lists!$E$2:$E$133,'Quarterly Information'!$O1014,Exchange_Value)+AB1014*$R1014*SUMIF(Lists!$E$2:$E$133,'Quarterly Information'!$Q1014,Exchange_Value)+AB1014*$T1014*SUMIF(Lists!$E$2:$E$133,'Quarterly Information'!$S1014,Exchange_Value))/1000,AB1014*SUMIF(Lists!$E$2:$E$133,$I1014,Exchange_Value)/1000),1)</f>
        <v>0</v>
      </c>
      <c r="BZ1014" s="151">
        <f>ROUND(IF($I1014="Other HFC Blend",(AC1014*$L1014*SUMIF(Lists!$E$2:$E$133,'Quarterly Information'!$K1014,Exchange_Value)+AC1014*$N1014*SUMIF(Lists!$E$2:$E$133,'Quarterly Information'!$M1014,Exchange_Value)+AC1014*$P1014*SUMIF(Lists!$E$2:$E$133,'Quarterly Information'!$O1014,Exchange_Value)+AC1014*$R1014*SUMIF(Lists!$E$2:$E$133,'Quarterly Information'!$Q1014,Exchange_Value)+AC1014*$T1014*SUMIF(Lists!$E$2:$E$133,'Quarterly Information'!$S1014,Exchange_Value))/1000,AC1014*SUMIF(Lists!$E$2:$E$133,$I1014,Exchange_Value)/1000),1)</f>
        <v>0</v>
      </c>
      <c r="CA1014" s="151">
        <f>ROUND(IF($I1014="Other HFC Blend",(AD1014*$L1014*SUMIF(Lists!$E$2:$E$133,'Quarterly Information'!$K1014,Exchange_Value)+AD1014*$N1014*SUMIF(Lists!$E$2:$E$133,'Quarterly Information'!$M1014,Exchange_Value)+AD1014*$P1014*SUMIF(Lists!$E$2:$E$133,'Quarterly Information'!$O1014,Exchange_Value)+AD1014*$R1014*SUMIF(Lists!$E$2:$E$133,'Quarterly Information'!$Q1014,Exchange_Value)+AD1014*$T1014*SUMIF(Lists!$E$2:$E$133,'Quarterly Information'!$S1014,Exchange_Value))/1000,AD1014*SUMIF(Lists!$E$2:$E$133,$I1014,Exchange_Value)/1000),1)</f>
        <v>0</v>
      </c>
      <c r="CB1014" s="151">
        <f>ROUND(IF($I1014="Other HFC Blend",(AE1014*$L1014*SUMIF(Lists!$E$2:$E$133,'Quarterly Information'!$K1014,Exchange_Value)+AE1014*$N1014*SUMIF(Lists!$E$2:$E$133,'Quarterly Information'!$M1014,Exchange_Value)+AE1014*$P1014*SUMIF(Lists!$E$2:$E$133,'Quarterly Information'!$O1014,Exchange_Value)+AE1014*$R1014*SUMIF(Lists!$E$2:$E$133,'Quarterly Information'!$Q1014,Exchange_Value)+AE1014*$T1014*SUMIF(Lists!$E$2:$E$133,'Quarterly Information'!$S1014,Exchange_Value))/1000,AE1014*SUMIF(Lists!$E$2:$E$133,$I1014,Exchange_Value)/1000),1)</f>
        <v>0</v>
      </c>
      <c r="CC1014" s="151">
        <f>ROUND(IF($I1014="Other HFC Blend",(AF1014*$L1014*SUMIF(Lists!$E$2:$E$133,'Quarterly Information'!$K1014,Exchange_Value)+AF1014*$N1014*SUMIF(Lists!$E$2:$E$133,'Quarterly Information'!$M1014,Exchange_Value)+AF1014*$P1014*SUMIF(Lists!$E$2:$E$133,'Quarterly Information'!$O1014,Exchange_Value)+AF1014*$R1014*SUMIF(Lists!$E$2:$E$133,'Quarterly Information'!$Q1014,Exchange_Value)+AF1014*$T1014*SUMIF(Lists!$E$2:$E$133,'Quarterly Information'!$S1014,Exchange_Value))/1000,AF1014*SUMIF(Lists!$E$2:$E$133,$I1014,Exchange_Value)/1000),1)</f>
        <v>0</v>
      </c>
    </row>
    <row r="1015" spans="1:81" ht="14.1">
      <c r="A1015" s="18">
        <v>973</v>
      </c>
      <c r="B1015" s="46" t="str">
        <f t="shared" si="591"/>
        <v/>
      </c>
      <c r="C1015" s="72"/>
      <c r="D1015" s="47"/>
      <c r="E1015" s="81"/>
      <c r="F1015" s="48"/>
      <c r="G1015" s="49"/>
      <c r="H1015" s="50"/>
      <c r="I1015" s="48"/>
      <c r="J1015" s="104"/>
      <c r="K1015" s="109"/>
      <c r="L1015" s="51"/>
      <c r="M1015" s="48"/>
      <c r="N1015" s="51"/>
      <c r="O1015" s="48"/>
      <c r="P1015" s="51"/>
      <c r="Q1015" s="69"/>
      <c r="R1015" s="51"/>
      <c r="S1015" s="69"/>
      <c r="T1015" s="110"/>
      <c r="U1015" s="107"/>
      <c r="V1015" s="48"/>
      <c r="W1015" s="52"/>
      <c r="X1015" s="48"/>
      <c r="Y1015" s="116"/>
      <c r="Z1015" s="133"/>
      <c r="AA1015" s="131"/>
      <c r="AB1015" s="76"/>
      <c r="AC1015" s="76"/>
      <c r="AD1015" s="76"/>
      <c r="AE1015" s="76"/>
      <c r="AF1015" s="76"/>
      <c r="AG1015" s="145"/>
      <c r="AH1015"/>
      <c r="AI1015" s="148">
        <f t="shared" si="555"/>
        <v>0</v>
      </c>
      <c r="AJ1015" s="148">
        <f t="shared" si="556"/>
        <v>0</v>
      </c>
      <c r="AK1015" s="148">
        <f t="shared" si="557"/>
        <v>0</v>
      </c>
      <c r="AL1015" s="148">
        <f t="shared" si="558"/>
        <v>0</v>
      </c>
      <c r="AM1015" s="148">
        <f t="shared" si="559"/>
        <v>0</v>
      </c>
      <c r="AN1015" s="148">
        <f t="shared" si="560"/>
        <v>0</v>
      </c>
      <c r="AO1015" s="150"/>
      <c r="AP1015" s="149" t="e">
        <f t="shared" si="561"/>
        <v>#DIV/0!</v>
      </c>
      <c r="AQ1015" s="149" t="e">
        <f t="shared" si="562"/>
        <v>#DIV/0!</v>
      </c>
      <c r="AR1015" s="149" t="e">
        <f t="shared" si="563"/>
        <v>#DIV/0!</v>
      </c>
      <c r="AS1015" s="149" t="e">
        <f t="shared" si="564"/>
        <v>#DIV/0!</v>
      </c>
      <c r="AT1015" s="149" t="e">
        <f t="shared" si="565"/>
        <v>#DIV/0!</v>
      </c>
      <c r="AU1015" s="148">
        <f t="shared" si="566"/>
        <v>0</v>
      </c>
      <c r="AV1015" s="149" t="e">
        <f t="shared" si="567"/>
        <v>#DIV/0!</v>
      </c>
      <c r="AW1015" s="149" t="e">
        <f t="shared" si="568"/>
        <v>#DIV/0!</v>
      </c>
      <c r="AX1015" s="149" t="e">
        <f t="shared" si="569"/>
        <v>#DIV/0!</v>
      </c>
      <c r="AY1015" s="149" t="e">
        <f t="shared" si="570"/>
        <v>#DIV/0!</v>
      </c>
      <c r="AZ1015" s="149" t="e">
        <f t="shared" si="571"/>
        <v>#DIV/0!</v>
      </c>
      <c r="BA1015" s="148">
        <f t="shared" si="572"/>
        <v>0</v>
      </c>
      <c r="BB1015" s="149" t="e">
        <f t="shared" si="573"/>
        <v>#DIV/0!</v>
      </c>
      <c r="BC1015" s="149" t="e">
        <f t="shared" si="574"/>
        <v>#DIV/0!</v>
      </c>
      <c r="BD1015" s="149" t="e">
        <f t="shared" si="575"/>
        <v>#DIV/0!</v>
      </c>
      <c r="BE1015" s="149" t="e">
        <f t="shared" si="576"/>
        <v>#DIV/0!</v>
      </c>
      <c r="BF1015" s="149" t="e">
        <f t="shared" si="577"/>
        <v>#DIV/0!</v>
      </c>
      <c r="BG1015" s="148">
        <f t="shared" si="578"/>
        <v>0</v>
      </c>
      <c r="BH1015" s="149" t="e">
        <f t="shared" si="579"/>
        <v>#DIV/0!</v>
      </c>
      <c r="BI1015" s="149" t="e">
        <f t="shared" si="580"/>
        <v>#DIV/0!</v>
      </c>
      <c r="BJ1015" s="149" t="e">
        <f t="shared" si="581"/>
        <v>#DIV/0!</v>
      </c>
      <c r="BK1015" s="149" t="e">
        <f t="shared" si="582"/>
        <v>#DIV/0!</v>
      </c>
      <c r="BL1015" s="149" t="e">
        <f t="shared" si="583"/>
        <v>#DIV/0!</v>
      </c>
      <c r="BM1015" s="148">
        <f t="shared" si="584"/>
        <v>0</v>
      </c>
      <c r="BN1015" s="149" t="e">
        <f t="shared" si="585"/>
        <v>#DIV/0!</v>
      </c>
      <c r="BO1015" s="149" t="e">
        <f t="shared" si="586"/>
        <v>#DIV/0!</v>
      </c>
      <c r="BP1015" s="149" t="e">
        <f t="shared" si="587"/>
        <v>#DIV/0!</v>
      </c>
      <c r="BQ1015" s="149" t="e">
        <f t="shared" si="588"/>
        <v>#DIV/0!</v>
      </c>
      <c r="BR1015" s="149" t="e">
        <f t="shared" si="589"/>
        <v>#DIV/0!</v>
      </c>
      <c r="BS1015" s="148">
        <f t="shared" si="590"/>
        <v>0</v>
      </c>
      <c r="BT1015" s="150"/>
      <c r="BU1015" s="150" t="e">
        <f>VLOOKUP(I1015,Lists!$D$2:$D$19,1,FALSE)</f>
        <v>#N/A</v>
      </c>
      <c r="BV1015" s="150" t="e">
        <f>VLOOKUP($I1015,Blends!$B$2:$B$115,1,FALSE)</f>
        <v>#N/A</v>
      </c>
      <c r="BW1015" s="150"/>
      <c r="BX1015" s="151">
        <f>ROUND(IF($I1015="Other HFC Blend",(AA1015*$L1015*SUMIF(Lists!$E$2:$E$133,'Quarterly Information'!$K1015,Exchange_Value)+AA1015*$N1015*SUMIF(Lists!$E$2:$E$133,'Quarterly Information'!$M1015,Exchange_Value)+AA1015*$P1015*SUMIF(Lists!$E$2:$E$133,'Quarterly Information'!$O1015,Exchange_Value)+AA1015*$R1015*SUMIF(Lists!$E$2:$E$133,'Quarterly Information'!$Q1015,Exchange_Value)+AA1015*$T1015*SUMIF(Lists!$E$2:$E$133,'Quarterly Information'!$S1015,Exchange_Value))/1000,AA1015*SUMIF(Lists!$E$2:$E$133,$I1015,Exchange_Value)/1000),1)</f>
        <v>0</v>
      </c>
      <c r="BY1015" s="151">
        <f>ROUND(IF($I1015="Other HFC Blend",(AB1015*$L1015*SUMIF(Lists!$E$2:$E$133,'Quarterly Information'!$K1015,Exchange_Value)+AB1015*$N1015*SUMIF(Lists!$E$2:$E$133,'Quarterly Information'!$M1015,Exchange_Value)+AB1015*$P1015*SUMIF(Lists!$E$2:$E$133,'Quarterly Information'!$O1015,Exchange_Value)+AB1015*$R1015*SUMIF(Lists!$E$2:$E$133,'Quarterly Information'!$Q1015,Exchange_Value)+AB1015*$T1015*SUMIF(Lists!$E$2:$E$133,'Quarterly Information'!$S1015,Exchange_Value))/1000,AB1015*SUMIF(Lists!$E$2:$E$133,$I1015,Exchange_Value)/1000),1)</f>
        <v>0</v>
      </c>
      <c r="BZ1015" s="151">
        <f>ROUND(IF($I1015="Other HFC Blend",(AC1015*$L1015*SUMIF(Lists!$E$2:$E$133,'Quarterly Information'!$K1015,Exchange_Value)+AC1015*$N1015*SUMIF(Lists!$E$2:$E$133,'Quarterly Information'!$M1015,Exchange_Value)+AC1015*$P1015*SUMIF(Lists!$E$2:$E$133,'Quarterly Information'!$O1015,Exchange_Value)+AC1015*$R1015*SUMIF(Lists!$E$2:$E$133,'Quarterly Information'!$Q1015,Exchange_Value)+AC1015*$T1015*SUMIF(Lists!$E$2:$E$133,'Quarterly Information'!$S1015,Exchange_Value))/1000,AC1015*SUMIF(Lists!$E$2:$E$133,$I1015,Exchange_Value)/1000),1)</f>
        <v>0</v>
      </c>
      <c r="CA1015" s="151">
        <f>ROUND(IF($I1015="Other HFC Blend",(AD1015*$L1015*SUMIF(Lists!$E$2:$E$133,'Quarterly Information'!$K1015,Exchange_Value)+AD1015*$N1015*SUMIF(Lists!$E$2:$E$133,'Quarterly Information'!$M1015,Exchange_Value)+AD1015*$P1015*SUMIF(Lists!$E$2:$E$133,'Quarterly Information'!$O1015,Exchange_Value)+AD1015*$R1015*SUMIF(Lists!$E$2:$E$133,'Quarterly Information'!$Q1015,Exchange_Value)+AD1015*$T1015*SUMIF(Lists!$E$2:$E$133,'Quarterly Information'!$S1015,Exchange_Value))/1000,AD1015*SUMIF(Lists!$E$2:$E$133,$I1015,Exchange_Value)/1000),1)</f>
        <v>0</v>
      </c>
      <c r="CB1015" s="151">
        <f>ROUND(IF($I1015="Other HFC Blend",(AE1015*$L1015*SUMIF(Lists!$E$2:$E$133,'Quarterly Information'!$K1015,Exchange_Value)+AE1015*$N1015*SUMIF(Lists!$E$2:$E$133,'Quarterly Information'!$M1015,Exchange_Value)+AE1015*$P1015*SUMIF(Lists!$E$2:$E$133,'Quarterly Information'!$O1015,Exchange_Value)+AE1015*$R1015*SUMIF(Lists!$E$2:$E$133,'Quarterly Information'!$Q1015,Exchange_Value)+AE1015*$T1015*SUMIF(Lists!$E$2:$E$133,'Quarterly Information'!$S1015,Exchange_Value))/1000,AE1015*SUMIF(Lists!$E$2:$E$133,$I1015,Exchange_Value)/1000),1)</f>
        <v>0</v>
      </c>
      <c r="CC1015" s="151">
        <f>ROUND(IF($I1015="Other HFC Blend",(AF1015*$L1015*SUMIF(Lists!$E$2:$E$133,'Quarterly Information'!$K1015,Exchange_Value)+AF1015*$N1015*SUMIF(Lists!$E$2:$E$133,'Quarterly Information'!$M1015,Exchange_Value)+AF1015*$P1015*SUMIF(Lists!$E$2:$E$133,'Quarterly Information'!$O1015,Exchange_Value)+AF1015*$R1015*SUMIF(Lists!$E$2:$E$133,'Quarterly Information'!$Q1015,Exchange_Value)+AF1015*$T1015*SUMIF(Lists!$E$2:$E$133,'Quarterly Information'!$S1015,Exchange_Value))/1000,AF1015*SUMIF(Lists!$E$2:$E$133,$I1015,Exchange_Value)/1000),1)</f>
        <v>0</v>
      </c>
    </row>
    <row r="1016" spans="1:81" ht="14.1">
      <c r="A1016" s="18">
        <v>974</v>
      </c>
      <c r="B1016" s="46" t="str">
        <f t="shared" si="591"/>
        <v/>
      </c>
      <c r="C1016" s="72"/>
      <c r="D1016" s="47"/>
      <c r="E1016" s="81"/>
      <c r="F1016" s="48"/>
      <c r="G1016" s="49"/>
      <c r="H1016" s="50"/>
      <c r="I1016" s="48"/>
      <c r="J1016" s="104"/>
      <c r="K1016" s="109"/>
      <c r="L1016" s="51"/>
      <c r="M1016" s="48"/>
      <c r="N1016" s="51"/>
      <c r="O1016" s="48"/>
      <c r="P1016" s="51"/>
      <c r="Q1016" s="69"/>
      <c r="R1016" s="51"/>
      <c r="S1016" s="69"/>
      <c r="T1016" s="110"/>
      <c r="U1016" s="107"/>
      <c r="V1016" s="48"/>
      <c r="W1016" s="52"/>
      <c r="X1016" s="48"/>
      <c r="Y1016" s="116"/>
      <c r="Z1016" s="133"/>
      <c r="AA1016" s="131"/>
      <c r="AB1016" s="76"/>
      <c r="AC1016" s="76"/>
      <c r="AD1016" s="76"/>
      <c r="AE1016" s="76"/>
      <c r="AF1016" s="76"/>
      <c r="AG1016" s="145"/>
      <c r="AH1016"/>
      <c r="AI1016" s="148">
        <f t="shared" si="555"/>
        <v>0</v>
      </c>
      <c r="AJ1016" s="148">
        <f t="shared" si="556"/>
        <v>0</v>
      </c>
      <c r="AK1016" s="148">
        <f t="shared" si="557"/>
        <v>0</v>
      </c>
      <c r="AL1016" s="148">
        <f t="shared" si="558"/>
        <v>0</v>
      </c>
      <c r="AM1016" s="148">
        <f t="shared" si="559"/>
        <v>0</v>
      </c>
      <c r="AN1016" s="148">
        <f t="shared" si="560"/>
        <v>0</v>
      </c>
      <c r="AO1016" s="150"/>
      <c r="AP1016" s="149" t="e">
        <f t="shared" si="561"/>
        <v>#DIV/0!</v>
      </c>
      <c r="AQ1016" s="149" t="e">
        <f t="shared" si="562"/>
        <v>#DIV/0!</v>
      </c>
      <c r="AR1016" s="149" t="e">
        <f t="shared" si="563"/>
        <v>#DIV/0!</v>
      </c>
      <c r="AS1016" s="149" t="e">
        <f t="shared" si="564"/>
        <v>#DIV/0!</v>
      </c>
      <c r="AT1016" s="149" t="e">
        <f t="shared" si="565"/>
        <v>#DIV/0!</v>
      </c>
      <c r="AU1016" s="148">
        <f t="shared" si="566"/>
        <v>0</v>
      </c>
      <c r="AV1016" s="149" t="e">
        <f t="shared" si="567"/>
        <v>#DIV/0!</v>
      </c>
      <c r="AW1016" s="149" t="e">
        <f t="shared" si="568"/>
        <v>#DIV/0!</v>
      </c>
      <c r="AX1016" s="149" t="e">
        <f t="shared" si="569"/>
        <v>#DIV/0!</v>
      </c>
      <c r="AY1016" s="149" t="e">
        <f t="shared" si="570"/>
        <v>#DIV/0!</v>
      </c>
      <c r="AZ1016" s="149" t="e">
        <f t="shared" si="571"/>
        <v>#DIV/0!</v>
      </c>
      <c r="BA1016" s="148">
        <f t="shared" si="572"/>
        <v>0</v>
      </c>
      <c r="BB1016" s="149" t="e">
        <f t="shared" si="573"/>
        <v>#DIV/0!</v>
      </c>
      <c r="BC1016" s="149" t="e">
        <f t="shared" si="574"/>
        <v>#DIV/0!</v>
      </c>
      <c r="BD1016" s="149" t="e">
        <f t="shared" si="575"/>
        <v>#DIV/0!</v>
      </c>
      <c r="BE1016" s="149" t="e">
        <f t="shared" si="576"/>
        <v>#DIV/0!</v>
      </c>
      <c r="BF1016" s="149" t="e">
        <f t="shared" si="577"/>
        <v>#DIV/0!</v>
      </c>
      <c r="BG1016" s="148">
        <f t="shared" si="578"/>
        <v>0</v>
      </c>
      <c r="BH1016" s="149" t="e">
        <f t="shared" si="579"/>
        <v>#DIV/0!</v>
      </c>
      <c r="BI1016" s="149" t="e">
        <f t="shared" si="580"/>
        <v>#DIV/0!</v>
      </c>
      <c r="BJ1016" s="149" t="e">
        <f t="shared" si="581"/>
        <v>#DIV/0!</v>
      </c>
      <c r="BK1016" s="149" t="e">
        <f t="shared" si="582"/>
        <v>#DIV/0!</v>
      </c>
      <c r="BL1016" s="149" t="e">
        <f t="shared" si="583"/>
        <v>#DIV/0!</v>
      </c>
      <c r="BM1016" s="148">
        <f t="shared" si="584"/>
        <v>0</v>
      </c>
      <c r="BN1016" s="149" t="e">
        <f t="shared" si="585"/>
        <v>#DIV/0!</v>
      </c>
      <c r="BO1016" s="149" t="e">
        <f t="shared" si="586"/>
        <v>#DIV/0!</v>
      </c>
      <c r="BP1016" s="149" t="e">
        <f t="shared" si="587"/>
        <v>#DIV/0!</v>
      </c>
      <c r="BQ1016" s="149" t="e">
        <f t="shared" si="588"/>
        <v>#DIV/0!</v>
      </c>
      <c r="BR1016" s="149" t="e">
        <f t="shared" si="589"/>
        <v>#DIV/0!</v>
      </c>
      <c r="BS1016" s="148">
        <f t="shared" si="590"/>
        <v>0</v>
      </c>
      <c r="BT1016" s="150"/>
      <c r="BU1016" s="150" t="e">
        <f>VLOOKUP(I1016,Lists!$D$2:$D$19,1,FALSE)</f>
        <v>#N/A</v>
      </c>
      <c r="BV1016" s="150" t="e">
        <f>VLOOKUP($I1016,Blends!$B$2:$B$115,1,FALSE)</f>
        <v>#N/A</v>
      </c>
      <c r="BW1016" s="150"/>
      <c r="BX1016" s="151">
        <f>ROUND(IF($I1016="Other HFC Blend",(AA1016*$L1016*SUMIF(Lists!$E$2:$E$133,'Quarterly Information'!$K1016,Exchange_Value)+AA1016*$N1016*SUMIF(Lists!$E$2:$E$133,'Quarterly Information'!$M1016,Exchange_Value)+AA1016*$P1016*SUMIF(Lists!$E$2:$E$133,'Quarterly Information'!$O1016,Exchange_Value)+AA1016*$R1016*SUMIF(Lists!$E$2:$E$133,'Quarterly Information'!$Q1016,Exchange_Value)+AA1016*$T1016*SUMIF(Lists!$E$2:$E$133,'Quarterly Information'!$S1016,Exchange_Value))/1000,AA1016*SUMIF(Lists!$E$2:$E$133,$I1016,Exchange_Value)/1000),1)</f>
        <v>0</v>
      </c>
      <c r="BY1016" s="151">
        <f>ROUND(IF($I1016="Other HFC Blend",(AB1016*$L1016*SUMIF(Lists!$E$2:$E$133,'Quarterly Information'!$K1016,Exchange_Value)+AB1016*$N1016*SUMIF(Lists!$E$2:$E$133,'Quarterly Information'!$M1016,Exchange_Value)+AB1016*$P1016*SUMIF(Lists!$E$2:$E$133,'Quarterly Information'!$O1016,Exchange_Value)+AB1016*$R1016*SUMIF(Lists!$E$2:$E$133,'Quarterly Information'!$Q1016,Exchange_Value)+AB1016*$T1016*SUMIF(Lists!$E$2:$E$133,'Quarterly Information'!$S1016,Exchange_Value))/1000,AB1016*SUMIF(Lists!$E$2:$E$133,$I1016,Exchange_Value)/1000),1)</f>
        <v>0</v>
      </c>
      <c r="BZ1016" s="151">
        <f>ROUND(IF($I1016="Other HFC Blend",(AC1016*$L1016*SUMIF(Lists!$E$2:$E$133,'Quarterly Information'!$K1016,Exchange_Value)+AC1016*$N1016*SUMIF(Lists!$E$2:$E$133,'Quarterly Information'!$M1016,Exchange_Value)+AC1016*$P1016*SUMIF(Lists!$E$2:$E$133,'Quarterly Information'!$O1016,Exchange_Value)+AC1016*$R1016*SUMIF(Lists!$E$2:$E$133,'Quarterly Information'!$Q1016,Exchange_Value)+AC1016*$T1016*SUMIF(Lists!$E$2:$E$133,'Quarterly Information'!$S1016,Exchange_Value))/1000,AC1016*SUMIF(Lists!$E$2:$E$133,$I1016,Exchange_Value)/1000),1)</f>
        <v>0</v>
      </c>
      <c r="CA1016" s="151">
        <f>ROUND(IF($I1016="Other HFC Blend",(AD1016*$L1016*SUMIF(Lists!$E$2:$E$133,'Quarterly Information'!$K1016,Exchange_Value)+AD1016*$N1016*SUMIF(Lists!$E$2:$E$133,'Quarterly Information'!$M1016,Exchange_Value)+AD1016*$P1016*SUMIF(Lists!$E$2:$E$133,'Quarterly Information'!$O1016,Exchange_Value)+AD1016*$R1016*SUMIF(Lists!$E$2:$E$133,'Quarterly Information'!$Q1016,Exchange_Value)+AD1016*$T1016*SUMIF(Lists!$E$2:$E$133,'Quarterly Information'!$S1016,Exchange_Value))/1000,AD1016*SUMIF(Lists!$E$2:$E$133,$I1016,Exchange_Value)/1000),1)</f>
        <v>0</v>
      </c>
      <c r="CB1016" s="151">
        <f>ROUND(IF($I1016="Other HFC Blend",(AE1016*$L1016*SUMIF(Lists!$E$2:$E$133,'Quarterly Information'!$K1016,Exchange_Value)+AE1016*$N1016*SUMIF(Lists!$E$2:$E$133,'Quarterly Information'!$M1016,Exchange_Value)+AE1016*$P1016*SUMIF(Lists!$E$2:$E$133,'Quarterly Information'!$O1016,Exchange_Value)+AE1016*$R1016*SUMIF(Lists!$E$2:$E$133,'Quarterly Information'!$Q1016,Exchange_Value)+AE1016*$T1016*SUMIF(Lists!$E$2:$E$133,'Quarterly Information'!$S1016,Exchange_Value))/1000,AE1016*SUMIF(Lists!$E$2:$E$133,$I1016,Exchange_Value)/1000),1)</f>
        <v>0</v>
      </c>
      <c r="CC1016" s="151">
        <f>ROUND(IF($I1016="Other HFC Blend",(AF1016*$L1016*SUMIF(Lists!$E$2:$E$133,'Quarterly Information'!$K1016,Exchange_Value)+AF1016*$N1016*SUMIF(Lists!$E$2:$E$133,'Quarterly Information'!$M1016,Exchange_Value)+AF1016*$P1016*SUMIF(Lists!$E$2:$E$133,'Quarterly Information'!$O1016,Exchange_Value)+AF1016*$R1016*SUMIF(Lists!$E$2:$E$133,'Quarterly Information'!$Q1016,Exchange_Value)+AF1016*$T1016*SUMIF(Lists!$E$2:$E$133,'Quarterly Information'!$S1016,Exchange_Value))/1000,AF1016*SUMIF(Lists!$E$2:$E$133,$I1016,Exchange_Value)/1000),1)</f>
        <v>0</v>
      </c>
    </row>
    <row r="1017" spans="1:81" ht="14.1">
      <c r="A1017" s="18">
        <v>975</v>
      </c>
      <c r="B1017" s="46" t="str">
        <f t="shared" si="591"/>
        <v/>
      </c>
      <c r="C1017" s="72"/>
      <c r="D1017" s="47"/>
      <c r="E1017" s="81"/>
      <c r="F1017" s="48"/>
      <c r="G1017" s="49"/>
      <c r="H1017" s="50"/>
      <c r="I1017" s="48"/>
      <c r="J1017" s="104"/>
      <c r="K1017" s="109"/>
      <c r="L1017" s="51"/>
      <c r="M1017" s="48"/>
      <c r="N1017" s="51"/>
      <c r="O1017" s="48"/>
      <c r="P1017" s="51"/>
      <c r="Q1017" s="69"/>
      <c r="R1017" s="51"/>
      <c r="S1017" s="69"/>
      <c r="T1017" s="110"/>
      <c r="U1017" s="107"/>
      <c r="V1017" s="48"/>
      <c r="W1017" s="52"/>
      <c r="X1017" s="48"/>
      <c r="Y1017" s="116"/>
      <c r="Z1017" s="133"/>
      <c r="AA1017" s="131"/>
      <c r="AB1017" s="76"/>
      <c r="AC1017" s="76"/>
      <c r="AD1017" s="76"/>
      <c r="AE1017" s="76"/>
      <c r="AF1017" s="76"/>
      <c r="AG1017" s="145"/>
      <c r="AH1017"/>
      <c r="AI1017" s="148">
        <f t="shared" si="555"/>
        <v>0</v>
      </c>
      <c r="AJ1017" s="148">
        <f t="shared" si="556"/>
        <v>0</v>
      </c>
      <c r="AK1017" s="148">
        <f t="shared" si="557"/>
        <v>0</v>
      </c>
      <c r="AL1017" s="148">
        <f t="shared" si="558"/>
        <v>0</v>
      </c>
      <c r="AM1017" s="148">
        <f t="shared" si="559"/>
        <v>0</v>
      </c>
      <c r="AN1017" s="148">
        <f t="shared" si="560"/>
        <v>0</v>
      </c>
      <c r="AO1017" s="150"/>
      <c r="AP1017" s="149" t="e">
        <f t="shared" si="561"/>
        <v>#DIV/0!</v>
      </c>
      <c r="AQ1017" s="149" t="e">
        <f t="shared" si="562"/>
        <v>#DIV/0!</v>
      </c>
      <c r="AR1017" s="149" t="e">
        <f t="shared" si="563"/>
        <v>#DIV/0!</v>
      </c>
      <c r="AS1017" s="149" t="e">
        <f t="shared" si="564"/>
        <v>#DIV/0!</v>
      </c>
      <c r="AT1017" s="149" t="e">
        <f t="shared" si="565"/>
        <v>#DIV/0!</v>
      </c>
      <c r="AU1017" s="148">
        <f t="shared" si="566"/>
        <v>0</v>
      </c>
      <c r="AV1017" s="149" t="e">
        <f t="shared" si="567"/>
        <v>#DIV/0!</v>
      </c>
      <c r="AW1017" s="149" t="e">
        <f t="shared" si="568"/>
        <v>#DIV/0!</v>
      </c>
      <c r="AX1017" s="149" t="e">
        <f t="shared" si="569"/>
        <v>#DIV/0!</v>
      </c>
      <c r="AY1017" s="149" t="e">
        <f t="shared" si="570"/>
        <v>#DIV/0!</v>
      </c>
      <c r="AZ1017" s="149" t="e">
        <f t="shared" si="571"/>
        <v>#DIV/0!</v>
      </c>
      <c r="BA1017" s="148">
        <f t="shared" si="572"/>
        <v>0</v>
      </c>
      <c r="BB1017" s="149" t="e">
        <f t="shared" si="573"/>
        <v>#DIV/0!</v>
      </c>
      <c r="BC1017" s="149" t="e">
        <f t="shared" si="574"/>
        <v>#DIV/0!</v>
      </c>
      <c r="BD1017" s="149" t="e">
        <f t="shared" si="575"/>
        <v>#DIV/0!</v>
      </c>
      <c r="BE1017" s="149" t="e">
        <f t="shared" si="576"/>
        <v>#DIV/0!</v>
      </c>
      <c r="BF1017" s="149" t="e">
        <f t="shared" si="577"/>
        <v>#DIV/0!</v>
      </c>
      <c r="BG1017" s="148">
        <f t="shared" si="578"/>
        <v>0</v>
      </c>
      <c r="BH1017" s="149" t="e">
        <f t="shared" si="579"/>
        <v>#DIV/0!</v>
      </c>
      <c r="BI1017" s="149" t="e">
        <f t="shared" si="580"/>
        <v>#DIV/0!</v>
      </c>
      <c r="BJ1017" s="149" t="e">
        <f t="shared" si="581"/>
        <v>#DIV/0!</v>
      </c>
      <c r="BK1017" s="149" t="e">
        <f t="shared" si="582"/>
        <v>#DIV/0!</v>
      </c>
      <c r="BL1017" s="149" t="e">
        <f t="shared" si="583"/>
        <v>#DIV/0!</v>
      </c>
      <c r="BM1017" s="148">
        <f t="shared" si="584"/>
        <v>0</v>
      </c>
      <c r="BN1017" s="149" t="e">
        <f t="shared" si="585"/>
        <v>#DIV/0!</v>
      </c>
      <c r="BO1017" s="149" t="e">
        <f t="shared" si="586"/>
        <v>#DIV/0!</v>
      </c>
      <c r="BP1017" s="149" t="e">
        <f t="shared" si="587"/>
        <v>#DIV/0!</v>
      </c>
      <c r="BQ1017" s="149" t="e">
        <f t="shared" si="588"/>
        <v>#DIV/0!</v>
      </c>
      <c r="BR1017" s="149" t="e">
        <f t="shared" si="589"/>
        <v>#DIV/0!</v>
      </c>
      <c r="BS1017" s="148">
        <f t="shared" si="590"/>
        <v>0</v>
      </c>
      <c r="BT1017" s="150"/>
      <c r="BU1017" s="150" t="e">
        <f>VLOOKUP(I1017,Lists!$D$2:$D$19,1,FALSE)</f>
        <v>#N/A</v>
      </c>
      <c r="BV1017" s="150" t="e">
        <f>VLOOKUP($I1017,Blends!$B$2:$B$115,1,FALSE)</f>
        <v>#N/A</v>
      </c>
      <c r="BW1017" s="150"/>
      <c r="BX1017" s="151">
        <f>ROUND(IF($I1017="Other HFC Blend",(AA1017*$L1017*SUMIF(Lists!$E$2:$E$133,'Quarterly Information'!$K1017,Exchange_Value)+AA1017*$N1017*SUMIF(Lists!$E$2:$E$133,'Quarterly Information'!$M1017,Exchange_Value)+AA1017*$P1017*SUMIF(Lists!$E$2:$E$133,'Quarterly Information'!$O1017,Exchange_Value)+AA1017*$R1017*SUMIF(Lists!$E$2:$E$133,'Quarterly Information'!$Q1017,Exchange_Value)+AA1017*$T1017*SUMIF(Lists!$E$2:$E$133,'Quarterly Information'!$S1017,Exchange_Value))/1000,AA1017*SUMIF(Lists!$E$2:$E$133,$I1017,Exchange_Value)/1000),1)</f>
        <v>0</v>
      </c>
      <c r="BY1017" s="151">
        <f>ROUND(IF($I1017="Other HFC Blend",(AB1017*$L1017*SUMIF(Lists!$E$2:$E$133,'Quarterly Information'!$K1017,Exchange_Value)+AB1017*$N1017*SUMIF(Lists!$E$2:$E$133,'Quarterly Information'!$M1017,Exchange_Value)+AB1017*$P1017*SUMIF(Lists!$E$2:$E$133,'Quarterly Information'!$O1017,Exchange_Value)+AB1017*$R1017*SUMIF(Lists!$E$2:$E$133,'Quarterly Information'!$Q1017,Exchange_Value)+AB1017*$T1017*SUMIF(Lists!$E$2:$E$133,'Quarterly Information'!$S1017,Exchange_Value))/1000,AB1017*SUMIF(Lists!$E$2:$E$133,$I1017,Exchange_Value)/1000),1)</f>
        <v>0</v>
      </c>
      <c r="BZ1017" s="151">
        <f>ROUND(IF($I1017="Other HFC Blend",(AC1017*$L1017*SUMIF(Lists!$E$2:$E$133,'Quarterly Information'!$K1017,Exchange_Value)+AC1017*$N1017*SUMIF(Lists!$E$2:$E$133,'Quarterly Information'!$M1017,Exchange_Value)+AC1017*$P1017*SUMIF(Lists!$E$2:$E$133,'Quarterly Information'!$O1017,Exchange_Value)+AC1017*$R1017*SUMIF(Lists!$E$2:$E$133,'Quarterly Information'!$Q1017,Exchange_Value)+AC1017*$T1017*SUMIF(Lists!$E$2:$E$133,'Quarterly Information'!$S1017,Exchange_Value))/1000,AC1017*SUMIF(Lists!$E$2:$E$133,$I1017,Exchange_Value)/1000),1)</f>
        <v>0</v>
      </c>
      <c r="CA1017" s="151">
        <f>ROUND(IF($I1017="Other HFC Blend",(AD1017*$L1017*SUMIF(Lists!$E$2:$E$133,'Quarterly Information'!$K1017,Exchange_Value)+AD1017*$N1017*SUMIF(Lists!$E$2:$E$133,'Quarterly Information'!$M1017,Exchange_Value)+AD1017*$P1017*SUMIF(Lists!$E$2:$E$133,'Quarterly Information'!$O1017,Exchange_Value)+AD1017*$R1017*SUMIF(Lists!$E$2:$E$133,'Quarterly Information'!$Q1017,Exchange_Value)+AD1017*$T1017*SUMIF(Lists!$E$2:$E$133,'Quarterly Information'!$S1017,Exchange_Value))/1000,AD1017*SUMIF(Lists!$E$2:$E$133,$I1017,Exchange_Value)/1000),1)</f>
        <v>0</v>
      </c>
      <c r="CB1017" s="151">
        <f>ROUND(IF($I1017="Other HFC Blend",(AE1017*$L1017*SUMIF(Lists!$E$2:$E$133,'Quarterly Information'!$K1017,Exchange_Value)+AE1017*$N1017*SUMIF(Lists!$E$2:$E$133,'Quarterly Information'!$M1017,Exchange_Value)+AE1017*$P1017*SUMIF(Lists!$E$2:$E$133,'Quarterly Information'!$O1017,Exchange_Value)+AE1017*$R1017*SUMIF(Lists!$E$2:$E$133,'Quarterly Information'!$Q1017,Exchange_Value)+AE1017*$T1017*SUMIF(Lists!$E$2:$E$133,'Quarterly Information'!$S1017,Exchange_Value))/1000,AE1017*SUMIF(Lists!$E$2:$E$133,$I1017,Exchange_Value)/1000),1)</f>
        <v>0</v>
      </c>
      <c r="CC1017" s="151">
        <f>ROUND(IF($I1017="Other HFC Blend",(AF1017*$L1017*SUMIF(Lists!$E$2:$E$133,'Quarterly Information'!$K1017,Exchange_Value)+AF1017*$N1017*SUMIF(Lists!$E$2:$E$133,'Quarterly Information'!$M1017,Exchange_Value)+AF1017*$P1017*SUMIF(Lists!$E$2:$E$133,'Quarterly Information'!$O1017,Exchange_Value)+AF1017*$R1017*SUMIF(Lists!$E$2:$E$133,'Quarterly Information'!$Q1017,Exchange_Value)+AF1017*$T1017*SUMIF(Lists!$E$2:$E$133,'Quarterly Information'!$S1017,Exchange_Value))/1000,AF1017*SUMIF(Lists!$E$2:$E$133,$I1017,Exchange_Value)/1000),1)</f>
        <v>0</v>
      </c>
    </row>
    <row r="1018" spans="1:81" ht="14.1">
      <c r="A1018" s="18">
        <v>976</v>
      </c>
      <c r="B1018" s="46" t="str">
        <f t="shared" si="591"/>
        <v/>
      </c>
      <c r="C1018" s="72"/>
      <c r="D1018" s="47"/>
      <c r="E1018" s="81"/>
      <c r="F1018" s="48"/>
      <c r="G1018" s="49"/>
      <c r="H1018" s="50"/>
      <c r="I1018" s="48"/>
      <c r="J1018" s="104"/>
      <c r="K1018" s="109"/>
      <c r="L1018" s="51"/>
      <c r="M1018" s="48"/>
      <c r="N1018" s="51"/>
      <c r="O1018" s="48"/>
      <c r="P1018" s="51"/>
      <c r="Q1018" s="69"/>
      <c r="R1018" s="51"/>
      <c r="S1018" s="69"/>
      <c r="T1018" s="110"/>
      <c r="U1018" s="107"/>
      <c r="V1018" s="48"/>
      <c r="W1018" s="52"/>
      <c r="X1018" s="48"/>
      <c r="Y1018" s="116"/>
      <c r="Z1018" s="133"/>
      <c r="AA1018" s="131"/>
      <c r="AB1018" s="76"/>
      <c r="AC1018" s="76"/>
      <c r="AD1018" s="76"/>
      <c r="AE1018" s="76"/>
      <c r="AF1018" s="76"/>
      <c r="AG1018" s="145"/>
      <c r="AH1018"/>
      <c r="AI1018" s="148">
        <f t="shared" si="555"/>
        <v>0</v>
      </c>
      <c r="AJ1018" s="148">
        <f t="shared" si="556"/>
        <v>0</v>
      </c>
      <c r="AK1018" s="148">
        <f t="shared" si="557"/>
        <v>0</v>
      </c>
      <c r="AL1018" s="148">
        <f t="shared" si="558"/>
        <v>0</v>
      </c>
      <c r="AM1018" s="148">
        <f t="shared" si="559"/>
        <v>0</v>
      </c>
      <c r="AN1018" s="148">
        <f t="shared" si="560"/>
        <v>0</v>
      </c>
      <c r="AO1018" s="150"/>
      <c r="AP1018" s="149" t="e">
        <f t="shared" si="561"/>
        <v>#DIV/0!</v>
      </c>
      <c r="AQ1018" s="149" t="e">
        <f t="shared" si="562"/>
        <v>#DIV/0!</v>
      </c>
      <c r="AR1018" s="149" t="e">
        <f t="shared" si="563"/>
        <v>#DIV/0!</v>
      </c>
      <c r="AS1018" s="149" t="e">
        <f t="shared" si="564"/>
        <v>#DIV/0!</v>
      </c>
      <c r="AT1018" s="149" t="e">
        <f t="shared" si="565"/>
        <v>#DIV/0!</v>
      </c>
      <c r="AU1018" s="148">
        <f t="shared" si="566"/>
        <v>0</v>
      </c>
      <c r="AV1018" s="149" t="e">
        <f t="shared" si="567"/>
        <v>#DIV/0!</v>
      </c>
      <c r="AW1018" s="149" t="e">
        <f t="shared" si="568"/>
        <v>#DIV/0!</v>
      </c>
      <c r="AX1018" s="149" t="e">
        <f t="shared" si="569"/>
        <v>#DIV/0!</v>
      </c>
      <c r="AY1018" s="149" t="e">
        <f t="shared" si="570"/>
        <v>#DIV/0!</v>
      </c>
      <c r="AZ1018" s="149" t="e">
        <f t="shared" si="571"/>
        <v>#DIV/0!</v>
      </c>
      <c r="BA1018" s="148">
        <f t="shared" si="572"/>
        <v>0</v>
      </c>
      <c r="BB1018" s="149" t="e">
        <f t="shared" si="573"/>
        <v>#DIV/0!</v>
      </c>
      <c r="BC1018" s="149" t="e">
        <f t="shared" si="574"/>
        <v>#DIV/0!</v>
      </c>
      <c r="BD1018" s="149" t="e">
        <f t="shared" si="575"/>
        <v>#DIV/0!</v>
      </c>
      <c r="BE1018" s="149" t="e">
        <f t="shared" si="576"/>
        <v>#DIV/0!</v>
      </c>
      <c r="BF1018" s="149" t="e">
        <f t="shared" si="577"/>
        <v>#DIV/0!</v>
      </c>
      <c r="BG1018" s="148">
        <f t="shared" si="578"/>
        <v>0</v>
      </c>
      <c r="BH1018" s="149" t="e">
        <f t="shared" si="579"/>
        <v>#DIV/0!</v>
      </c>
      <c r="BI1018" s="149" t="e">
        <f t="shared" si="580"/>
        <v>#DIV/0!</v>
      </c>
      <c r="BJ1018" s="149" t="e">
        <f t="shared" si="581"/>
        <v>#DIV/0!</v>
      </c>
      <c r="BK1018" s="149" t="e">
        <f t="shared" si="582"/>
        <v>#DIV/0!</v>
      </c>
      <c r="BL1018" s="149" t="e">
        <f t="shared" si="583"/>
        <v>#DIV/0!</v>
      </c>
      <c r="BM1018" s="148">
        <f t="shared" si="584"/>
        <v>0</v>
      </c>
      <c r="BN1018" s="149" t="e">
        <f t="shared" si="585"/>
        <v>#DIV/0!</v>
      </c>
      <c r="BO1018" s="149" t="e">
        <f t="shared" si="586"/>
        <v>#DIV/0!</v>
      </c>
      <c r="BP1018" s="149" t="e">
        <f t="shared" si="587"/>
        <v>#DIV/0!</v>
      </c>
      <c r="BQ1018" s="149" t="e">
        <f t="shared" si="588"/>
        <v>#DIV/0!</v>
      </c>
      <c r="BR1018" s="149" t="e">
        <f t="shared" si="589"/>
        <v>#DIV/0!</v>
      </c>
      <c r="BS1018" s="148">
        <f t="shared" si="590"/>
        <v>0</v>
      </c>
      <c r="BT1018" s="150"/>
      <c r="BU1018" s="150" t="e">
        <f>VLOOKUP(I1018,Lists!$D$2:$D$19,1,FALSE)</f>
        <v>#N/A</v>
      </c>
      <c r="BV1018" s="150" t="e">
        <f>VLOOKUP($I1018,Blends!$B$2:$B$115,1,FALSE)</f>
        <v>#N/A</v>
      </c>
      <c r="BW1018" s="150"/>
      <c r="BX1018" s="151">
        <f>ROUND(IF($I1018="Other HFC Blend",(AA1018*$L1018*SUMIF(Lists!$E$2:$E$133,'Quarterly Information'!$K1018,Exchange_Value)+AA1018*$N1018*SUMIF(Lists!$E$2:$E$133,'Quarterly Information'!$M1018,Exchange_Value)+AA1018*$P1018*SUMIF(Lists!$E$2:$E$133,'Quarterly Information'!$O1018,Exchange_Value)+AA1018*$R1018*SUMIF(Lists!$E$2:$E$133,'Quarterly Information'!$Q1018,Exchange_Value)+AA1018*$T1018*SUMIF(Lists!$E$2:$E$133,'Quarterly Information'!$S1018,Exchange_Value))/1000,AA1018*SUMIF(Lists!$E$2:$E$133,$I1018,Exchange_Value)/1000),1)</f>
        <v>0</v>
      </c>
      <c r="BY1018" s="151">
        <f>ROUND(IF($I1018="Other HFC Blend",(AB1018*$L1018*SUMIF(Lists!$E$2:$E$133,'Quarterly Information'!$K1018,Exchange_Value)+AB1018*$N1018*SUMIF(Lists!$E$2:$E$133,'Quarterly Information'!$M1018,Exchange_Value)+AB1018*$P1018*SUMIF(Lists!$E$2:$E$133,'Quarterly Information'!$O1018,Exchange_Value)+AB1018*$R1018*SUMIF(Lists!$E$2:$E$133,'Quarterly Information'!$Q1018,Exchange_Value)+AB1018*$T1018*SUMIF(Lists!$E$2:$E$133,'Quarterly Information'!$S1018,Exchange_Value))/1000,AB1018*SUMIF(Lists!$E$2:$E$133,$I1018,Exchange_Value)/1000),1)</f>
        <v>0</v>
      </c>
      <c r="BZ1018" s="151">
        <f>ROUND(IF($I1018="Other HFC Blend",(AC1018*$L1018*SUMIF(Lists!$E$2:$E$133,'Quarterly Information'!$K1018,Exchange_Value)+AC1018*$N1018*SUMIF(Lists!$E$2:$E$133,'Quarterly Information'!$M1018,Exchange_Value)+AC1018*$P1018*SUMIF(Lists!$E$2:$E$133,'Quarterly Information'!$O1018,Exchange_Value)+AC1018*$R1018*SUMIF(Lists!$E$2:$E$133,'Quarterly Information'!$Q1018,Exchange_Value)+AC1018*$T1018*SUMIF(Lists!$E$2:$E$133,'Quarterly Information'!$S1018,Exchange_Value))/1000,AC1018*SUMIF(Lists!$E$2:$E$133,$I1018,Exchange_Value)/1000),1)</f>
        <v>0</v>
      </c>
      <c r="CA1018" s="151">
        <f>ROUND(IF($I1018="Other HFC Blend",(AD1018*$L1018*SUMIF(Lists!$E$2:$E$133,'Quarterly Information'!$K1018,Exchange_Value)+AD1018*$N1018*SUMIF(Lists!$E$2:$E$133,'Quarterly Information'!$M1018,Exchange_Value)+AD1018*$P1018*SUMIF(Lists!$E$2:$E$133,'Quarterly Information'!$O1018,Exchange_Value)+AD1018*$R1018*SUMIF(Lists!$E$2:$E$133,'Quarterly Information'!$Q1018,Exchange_Value)+AD1018*$T1018*SUMIF(Lists!$E$2:$E$133,'Quarterly Information'!$S1018,Exchange_Value))/1000,AD1018*SUMIF(Lists!$E$2:$E$133,$I1018,Exchange_Value)/1000),1)</f>
        <v>0</v>
      </c>
      <c r="CB1018" s="151">
        <f>ROUND(IF($I1018="Other HFC Blend",(AE1018*$L1018*SUMIF(Lists!$E$2:$E$133,'Quarterly Information'!$K1018,Exchange_Value)+AE1018*$N1018*SUMIF(Lists!$E$2:$E$133,'Quarterly Information'!$M1018,Exchange_Value)+AE1018*$P1018*SUMIF(Lists!$E$2:$E$133,'Quarterly Information'!$O1018,Exchange_Value)+AE1018*$R1018*SUMIF(Lists!$E$2:$E$133,'Quarterly Information'!$Q1018,Exchange_Value)+AE1018*$T1018*SUMIF(Lists!$E$2:$E$133,'Quarterly Information'!$S1018,Exchange_Value))/1000,AE1018*SUMIF(Lists!$E$2:$E$133,$I1018,Exchange_Value)/1000),1)</f>
        <v>0</v>
      </c>
      <c r="CC1018" s="151">
        <f>ROUND(IF($I1018="Other HFC Blend",(AF1018*$L1018*SUMIF(Lists!$E$2:$E$133,'Quarterly Information'!$K1018,Exchange_Value)+AF1018*$N1018*SUMIF(Lists!$E$2:$E$133,'Quarterly Information'!$M1018,Exchange_Value)+AF1018*$P1018*SUMIF(Lists!$E$2:$E$133,'Quarterly Information'!$O1018,Exchange_Value)+AF1018*$R1018*SUMIF(Lists!$E$2:$E$133,'Quarterly Information'!$Q1018,Exchange_Value)+AF1018*$T1018*SUMIF(Lists!$E$2:$E$133,'Quarterly Information'!$S1018,Exchange_Value))/1000,AF1018*SUMIF(Lists!$E$2:$E$133,$I1018,Exchange_Value)/1000),1)</f>
        <v>0</v>
      </c>
    </row>
    <row r="1019" spans="1:81" ht="14.1">
      <c r="A1019" s="18">
        <v>977</v>
      </c>
      <c r="B1019" s="46" t="str">
        <f t="shared" si="591"/>
        <v/>
      </c>
      <c r="C1019" s="72"/>
      <c r="D1019" s="47"/>
      <c r="E1019" s="81"/>
      <c r="F1019" s="48"/>
      <c r="G1019" s="49"/>
      <c r="H1019" s="50"/>
      <c r="I1019" s="48"/>
      <c r="J1019" s="104"/>
      <c r="K1019" s="109"/>
      <c r="L1019" s="51"/>
      <c r="M1019" s="48"/>
      <c r="N1019" s="51"/>
      <c r="O1019" s="48"/>
      <c r="P1019" s="51"/>
      <c r="Q1019" s="69"/>
      <c r="R1019" s="51"/>
      <c r="S1019" s="69"/>
      <c r="T1019" s="110"/>
      <c r="U1019" s="107"/>
      <c r="V1019" s="48"/>
      <c r="W1019" s="52"/>
      <c r="X1019" s="48"/>
      <c r="Y1019" s="116"/>
      <c r="Z1019" s="133"/>
      <c r="AA1019" s="131"/>
      <c r="AB1019" s="76"/>
      <c r="AC1019" s="76"/>
      <c r="AD1019" s="76"/>
      <c r="AE1019" s="76"/>
      <c r="AF1019" s="76"/>
      <c r="AG1019" s="145"/>
      <c r="AH1019"/>
      <c r="AI1019" s="148">
        <f t="shared" si="555"/>
        <v>0</v>
      </c>
      <c r="AJ1019" s="148">
        <f t="shared" si="556"/>
        <v>0</v>
      </c>
      <c r="AK1019" s="148">
        <f t="shared" si="557"/>
        <v>0</v>
      </c>
      <c r="AL1019" s="148">
        <f t="shared" si="558"/>
        <v>0</v>
      </c>
      <c r="AM1019" s="148">
        <f t="shared" si="559"/>
        <v>0</v>
      </c>
      <c r="AN1019" s="148">
        <f t="shared" si="560"/>
        <v>0</v>
      </c>
      <c r="AO1019" s="150"/>
      <c r="AP1019" s="149" t="e">
        <f t="shared" si="561"/>
        <v>#DIV/0!</v>
      </c>
      <c r="AQ1019" s="149" t="e">
        <f t="shared" si="562"/>
        <v>#DIV/0!</v>
      </c>
      <c r="AR1019" s="149" t="e">
        <f t="shared" si="563"/>
        <v>#DIV/0!</v>
      </c>
      <c r="AS1019" s="149" t="e">
        <f t="shared" si="564"/>
        <v>#DIV/0!</v>
      </c>
      <c r="AT1019" s="149" t="e">
        <f t="shared" si="565"/>
        <v>#DIV/0!</v>
      </c>
      <c r="AU1019" s="148">
        <f t="shared" si="566"/>
        <v>0</v>
      </c>
      <c r="AV1019" s="149" t="e">
        <f t="shared" si="567"/>
        <v>#DIV/0!</v>
      </c>
      <c r="AW1019" s="149" t="e">
        <f t="shared" si="568"/>
        <v>#DIV/0!</v>
      </c>
      <c r="AX1019" s="149" t="e">
        <f t="shared" si="569"/>
        <v>#DIV/0!</v>
      </c>
      <c r="AY1019" s="149" t="e">
        <f t="shared" si="570"/>
        <v>#DIV/0!</v>
      </c>
      <c r="AZ1019" s="149" t="e">
        <f t="shared" si="571"/>
        <v>#DIV/0!</v>
      </c>
      <c r="BA1019" s="148">
        <f t="shared" si="572"/>
        <v>0</v>
      </c>
      <c r="BB1019" s="149" t="e">
        <f t="shared" si="573"/>
        <v>#DIV/0!</v>
      </c>
      <c r="BC1019" s="149" t="e">
        <f t="shared" si="574"/>
        <v>#DIV/0!</v>
      </c>
      <c r="BD1019" s="149" t="e">
        <f t="shared" si="575"/>
        <v>#DIV/0!</v>
      </c>
      <c r="BE1019" s="149" t="e">
        <f t="shared" si="576"/>
        <v>#DIV/0!</v>
      </c>
      <c r="BF1019" s="149" t="e">
        <f t="shared" si="577"/>
        <v>#DIV/0!</v>
      </c>
      <c r="BG1019" s="148">
        <f t="shared" si="578"/>
        <v>0</v>
      </c>
      <c r="BH1019" s="149" t="e">
        <f t="shared" si="579"/>
        <v>#DIV/0!</v>
      </c>
      <c r="BI1019" s="149" t="e">
        <f t="shared" si="580"/>
        <v>#DIV/0!</v>
      </c>
      <c r="BJ1019" s="149" t="e">
        <f t="shared" si="581"/>
        <v>#DIV/0!</v>
      </c>
      <c r="BK1019" s="149" t="e">
        <f t="shared" si="582"/>
        <v>#DIV/0!</v>
      </c>
      <c r="BL1019" s="149" t="e">
        <f t="shared" si="583"/>
        <v>#DIV/0!</v>
      </c>
      <c r="BM1019" s="148">
        <f t="shared" si="584"/>
        <v>0</v>
      </c>
      <c r="BN1019" s="149" t="e">
        <f t="shared" si="585"/>
        <v>#DIV/0!</v>
      </c>
      <c r="BO1019" s="149" t="e">
        <f t="shared" si="586"/>
        <v>#DIV/0!</v>
      </c>
      <c r="BP1019" s="149" t="e">
        <f t="shared" si="587"/>
        <v>#DIV/0!</v>
      </c>
      <c r="BQ1019" s="149" t="e">
        <f t="shared" si="588"/>
        <v>#DIV/0!</v>
      </c>
      <c r="BR1019" s="149" t="e">
        <f t="shared" si="589"/>
        <v>#DIV/0!</v>
      </c>
      <c r="BS1019" s="148">
        <f t="shared" si="590"/>
        <v>0</v>
      </c>
      <c r="BT1019" s="150"/>
      <c r="BU1019" s="150" t="e">
        <f>VLOOKUP(I1019,Lists!$D$2:$D$19,1,FALSE)</f>
        <v>#N/A</v>
      </c>
      <c r="BV1019" s="150" t="e">
        <f>VLOOKUP($I1019,Blends!$B$2:$B$115,1,FALSE)</f>
        <v>#N/A</v>
      </c>
      <c r="BW1019" s="150"/>
      <c r="BX1019" s="151">
        <f>ROUND(IF($I1019="Other HFC Blend",(AA1019*$L1019*SUMIF(Lists!$E$2:$E$133,'Quarterly Information'!$K1019,Exchange_Value)+AA1019*$N1019*SUMIF(Lists!$E$2:$E$133,'Quarterly Information'!$M1019,Exchange_Value)+AA1019*$P1019*SUMIF(Lists!$E$2:$E$133,'Quarterly Information'!$O1019,Exchange_Value)+AA1019*$R1019*SUMIF(Lists!$E$2:$E$133,'Quarterly Information'!$Q1019,Exchange_Value)+AA1019*$T1019*SUMIF(Lists!$E$2:$E$133,'Quarterly Information'!$S1019,Exchange_Value))/1000,AA1019*SUMIF(Lists!$E$2:$E$133,$I1019,Exchange_Value)/1000),1)</f>
        <v>0</v>
      </c>
      <c r="BY1019" s="151">
        <f>ROUND(IF($I1019="Other HFC Blend",(AB1019*$L1019*SUMIF(Lists!$E$2:$E$133,'Quarterly Information'!$K1019,Exchange_Value)+AB1019*$N1019*SUMIF(Lists!$E$2:$E$133,'Quarterly Information'!$M1019,Exchange_Value)+AB1019*$P1019*SUMIF(Lists!$E$2:$E$133,'Quarterly Information'!$O1019,Exchange_Value)+AB1019*$R1019*SUMIF(Lists!$E$2:$E$133,'Quarterly Information'!$Q1019,Exchange_Value)+AB1019*$T1019*SUMIF(Lists!$E$2:$E$133,'Quarterly Information'!$S1019,Exchange_Value))/1000,AB1019*SUMIF(Lists!$E$2:$E$133,$I1019,Exchange_Value)/1000),1)</f>
        <v>0</v>
      </c>
      <c r="BZ1019" s="151">
        <f>ROUND(IF($I1019="Other HFC Blend",(AC1019*$L1019*SUMIF(Lists!$E$2:$E$133,'Quarterly Information'!$K1019,Exchange_Value)+AC1019*$N1019*SUMIF(Lists!$E$2:$E$133,'Quarterly Information'!$M1019,Exchange_Value)+AC1019*$P1019*SUMIF(Lists!$E$2:$E$133,'Quarterly Information'!$O1019,Exchange_Value)+AC1019*$R1019*SUMIF(Lists!$E$2:$E$133,'Quarterly Information'!$Q1019,Exchange_Value)+AC1019*$T1019*SUMIF(Lists!$E$2:$E$133,'Quarterly Information'!$S1019,Exchange_Value))/1000,AC1019*SUMIF(Lists!$E$2:$E$133,$I1019,Exchange_Value)/1000),1)</f>
        <v>0</v>
      </c>
      <c r="CA1019" s="151">
        <f>ROUND(IF($I1019="Other HFC Blend",(AD1019*$L1019*SUMIF(Lists!$E$2:$E$133,'Quarterly Information'!$K1019,Exchange_Value)+AD1019*$N1019*SUMIF(Lists!$E$2:$E$133,'Quarterly Information'!$M1019,Exchange_Value)+AD1019*$P1019*SUMIF(Lists!$E$2:$E$133,'Quarterly Information'!$O1019,Exchange_Value)+AD1019*$R1019*SUMIF(Lists!$E$2:$E$133,'Quarterly Information'!$Q1019,Exchange_Value)+AD1019*$T1019*SUMIF(Lists!$E$2:$E$133,'Quarterly Information'!$S1019,Exchange_Value))/1000,AD1019*SUMIF(Lists!$E$2:$E$133,$I1019,Exchange_Value)/1000),1)</f>
        <v>0</v>
      </c>
      <c r="CB1019" s="151">
        <f>ROUND(IF($I1019="Other HFC Blend",(AE1019*$L1019*SUMIF(Lists!$E$2:$E$133,'Quarterly Information'!$K1019,Exchange_Value)+AE1019*$N1019*SUMIF(Lists!$E$2:$E$133,'Quarterly Information'!$M1019,Exchange_Value)+AE1019*$P1019*SUMIF(Lists!$E$2:$E$133,'Quarterly Information'!$O1019,Exchange_Value)+AE1019*$R1019*SUMIF(Lists!$E$2:$E$133,'Quarterly Information'!$Q1019,Exchange_Value)+AE1019*$T1019*SUMIF(Lists!$E$2:$E$133,'Quarterly Information'!$S1019,Exchange_Value))/1000,AE1019*SUMIF(Lists!$E$2:$E$133,$I1019,Exchange_Value)/1000),1)</f>
        <v>0</v>
      </c>
      <c r="CC1019" s="151">
        <f>ROUND(IF($I1019="Other HFC Blend",(AF1019*$L1019*SUMIF(Lists!$E$2:$E$133,'Quarterly Information'!$K1019,Exchange_Value)+AF1019*$N1019*SUMIF(Lists!$E$2:$E$133,'Quarterly Information'!$M1019,Exchange_Value)+AF1019*$P1019*SUMIF(Lists!$E$2:$E$133,'Quarterly Information'!$O1019,Exchange_Value)+AF1019*$R1019*SUMIF(Lists!$E$2:$E$133,'Quarterly Information'!$Q1019,Exchange_Value)+AF1019*$T1019*SUMIF(Lists!$E$2:$E$133,'Quarterly Information'!$S1019,Exchange_Value))/1000,AF1019*SUMIF(Lists!$E$2:$E$133,$I1019,Exchange_Value)/1000),1)</f>
        <v>0</v>
      </c>
    </row>
    <row r="1020" spans="1:81" ht="14.1">
      <c r="A1020" s="18">
        <v>978</v>
      </c>
      <c r="B1020" s="46" t="str">
        <f t="shared" si="591"/>
        <v/>
      </c>
      <c r="C1020" s="72"/>
      <c r="D1020" s="47"/>
      <c r="E1020" s="81"/>
      <c r="F1020" s="48"/>
      <c r="G1020" s="49"/>
      <c r="H1020" s="50"/>
      <c r="I1020" s="48"/>
      <c r="J1020" s="104"/>
      <c r="K1020" s="109"/>
      <c r="L1020" s="51"/>
      <c r="M1020" s="48"/>
      <c r="N1020" s="51"/>
      <c r="O1020" s="48"/>
      <c r="P1020" s="51"/>
      <c r="Q1020" s="69"/>
      <c r="R1020" s="51"/>
      <c r="S1020" s="69"/>
      <c r="T1020" s="110"/>
      <c r="U1020" s="107"/>
      <c r="V1020" s="48"/>
      <c r="W1020" s="52"/>
      <c r="X1020" s="48"/>
      <c r="Y1020" s="116"/>
      <c r="Z1020" s="133"/>
      <c r="AA1020" s="131"/>
      <c r="AB1020" s="76"/>
      <c r="AC1020" s="76"/>
      <c r="AD1020" s="76"/>
      <c r="AE1020" s="76"/>
      <c r="AF1020" s="76"/>
      <c r="AG1020" s="145"/>
      <c r="AH1020"/>
      <c r="AI1020" s="148">
        <f t="shared" si="555"/>
        <v>0</v>
      </c>
      <c r="AJ1020" s="148">
        <f t="shared" si="556"/>
        <v>0</v>
      </c>
      <c r="AK1020" s="148">
        <f t="shared" si="557"/>
        <v>0</v>
      </c>
      <c r="AL1020" s="148">
        <f t="shared" si="558"/>
        <v>0</v>
      </c>
      <c r="AM1020" s="148">
        <f t="shared" si="559"/>
        <v>0</v>
      </c>
      <c r="AN1020" s="148">
        <f t="shared" si="560"/>
        <v>0</v>
      </c>
      <c r="AO1020" s="150"/>
      <c r="AP1020" s="149" t="e">
        <f t="shared" si="561"/>
        <v>#DIV/0!</v>
      </c>
      <c r="AQ1020" s="149" t="e">
        <f t="shared" si="562"/>
        <v>#DIV/0!</v>
      </c>
      <c r="AR1020" s="149" t="e">
        <f t="shared" si="563"/>
        <v>#DIV/0!</v>
      </c>
      <c r="AS1020" s="149" t="e">
        <f t="shared" si="564"/>
        <v>#DIV/0!</v>
      </c>
      <c r="AT1020" s="149" t="e">
        <f t="shared" si="565"/>
        <v>#DIV/0!</v>
      </c>
      <c r="AU1020" s="148">
        <f t="shared" si="566"/>
        <v>0</v>
      </c>
      <c r="AV1020" s="149" t="e">
        <f t="shared" si="567"/>
        <v>#DIV/0!</v>
      </c>
      <c r="AW1020" s="149" t="e">
        <f t="shared" si="568"/>
        <v>#DIV/0!</v>
      </c>
      <c r="AX1020" s="149" t="e">
        <f t="shared" si="569"/>
        <v>#DIV/0!</v>
      </c>
      <c r="AY1020" s="149" t="e">
        <f t="shared" si="570"/>
        <v>#DIV/0!</v>
      </c>
      <c r="AZ1020" s="149" t="e">
        <f t="shared" si="571"/>
        <v>#DIV/0!</v>
      </c>
      <c r="BA1020" s="148">
        <f t="shared" si="572"/>
        <v>0</v>
      </c>
      <c r="BB1020" s="149" t="e">
        <f t="shared" si="573"/>
        <v>#DIV/0!</v>
      </c>
      <c r="BC1020" s="149" t="e">
        <f t="shared" si="574"/>
        <v>#DIV/0!</v>
      </c>
      <c r="BD1020" s="149" t="e">
        <f t="shared" si="575"/>
        <v>#DIV/0!</v>
      </c>
      <c r="BE1020" s="149" t="e">
        <f t="shared" si="576"/>
        <v>#DIV/0!</v>
      </c>
      <c r="BF1020" s="149" t="e">
        <f t="shared" si="577"/>
        <v>#DIV/0!</v>
      </c>
      <c r="BG1020" s="148">
        <f t="shared" si="578"/>
        <v>0</v>
      </c>
      <c r="BH1020" s="149" t="e">
        <f t="shared" si="579"/>
        <v>#DIV/0!</v>
      </c>
      <c r="BI1020" s="149" t="e">
        <f t="shared" si="580"/>
        <v>#DIV/0!</v>
      </c>
      <c r="BJ1020" s="149" t="e">
        <f t="shared" si="581"/>
        <v>#DIV/0!</v>
      </c>
      <c r="BK1020" s="149" t="e">
        <f t="shared" si="582"/>
        <v>#DIV/0!</v>
      </c>
      <c r="BL1020" s="149" t="e">
        <f t="shared" si="583"/>
        <v>#DIV/0!</v>
      </c>
      <c r="BM1020" s="148">
        <f t="shared" si="584"/>
        <v>0</v>
      </c>
      <c r="BN1020" s="149" t="e">
        <f t="shared" si="585"/>
        <v>#DIV/0!</v>
      </c>
      <c r="BO1020" s="149" t="e">
        <f t="shared" si="586"/>
        <v>#DIV/0!</v>
      </c>
      <c r="BP1020" s="149" t="e">
        <f t="shared" si="587"/>
        <v>#DIV/0!</v>
      </c>
      <c r="BQ1020" s="149" t="e">
        <f t="shared" si="588"/>
        <v>#DIV/0!</v>
      </c>
      <c r="BR1020" s="149" t="e">
        <f t="shared" si="589"/>
        <v>#DIV/0!</v>
      </c>
      <c r="BS1020" s="148">
        <f t="shared" si="590"/>
        <v>0</v>
      </c>
      <c r="BT1020" s="150"/>
      <c r="BU1020" s="150" t="e">
        <f>VLOOKUP(I1020,Lists!$D$2:$D$19,1,FALSE)</f>
        <v>#N/A</v>
      </c>
      <c r="BV1020" s="150" t="e">
        <f>VLOOKUP($I1020,Blends!$B$2:$B$115,1,FALSE)</f>
        <v>#N/A</v>
      </c>
      <c r="BW1020" s="150"/>
      <c r="BX1020" s="151">
        <f>ROUND(IF($I1020="Other HFC Blend",(AA1020*$L1020*SUMIF(Lists!$E$2:$E$133,'Quarterly Information'!$K1020,Exchange_Value)+AA1020*$N1020*SUMIF(Lists!$E$2:$E$133,'Quarterly Information'!$M1020,Exchange_Value)+AA1020*$P1020*SUMIF(Lists!$E$2:$E$133,'Quarterly Information'!$O1020,Exchange_Value)+AA1020*$R1020*SUMIF(Lists!$E$2:$E$133,'Quarterly Information'!$Q1020,Exchange_Value)+AA1020*$T1020*SUMIF(Lists!$E$2:$E$133,'Quarterly Information'!$S1020,Exchange_Value))/1000,AA1020*SUMIF(Lists!$E$2:$E$133,$I1020,Exchange_Value)/1000),1)</f>
        <v>0</v>
      </c>
      <c r="BY1020" s="151">
        <f>ROUND(IF($I1020="Other HFC Blend",(AB1020*$L1020*SUMIF(Lists!$E$2:$E$133,'Quarterly Information'!$K1020,Exchange_Value)+AB1020*$N1020*SUMIF(Lists!$E$2:$E$133,'Quarterly Information'!$M1020,Exchange_Value)+AB1020*$P1020*SUMIF(Lists!$E$2:$E$133,'Quarterly Information'!$O1020,Exchange_Value)+AB1020*$R1020*SUMIF(Lists!$E$2:$E$133,'Quarterly Information'!$Q1020,Exchange_Value)+AB1020*$T1020*SUMIF(Lists!$E$2:$E$133,'Quarterly Information'!$S1020,Exchange_Value))/1000,AB1020*SUMIF(Lists!$E$2:$E$133,$I1020,Exchange_Value)/1000),1)</f>
        <v>0</v>
      </c>
      <c r="BZ1020" s="151">
        <f>ROUND(IF($I1020="Other HFC Blend",(AC1020*$L1020*SUMIF(Lists!$E$2:$E$133,'Quarterly Information'!$K1020,Exchange_Value)+AC1020*$N1020*SUMIF(Lists!$E$2:$E$133,'Quarterly Information'!$M1020,Exchange_Value)+AC1020*$P1020*SUMIF(Lists!$E$2:$E$133,'Quarterly Information'!$O1020,Exchange_Value)+AC1020*$R1020*SUMIF(Lists!$E$2:$E$133,'Quarterly Information'!$Q1020,Exchange_Value)+AC1020*$T1020*SUMIF(Lists!$E$2:$E$133,'Quarterly Information'!$S1020,Exchange_Value))/1000,AC1020*SUMIF(Lists!$E$2:$E$133,$I1020,Exchange_Value)/1000),1)</f>
        <v>0</v>
      </c>
      <c r="CA1020" s="151">
        <f>ROUND(IF($I1020="Other HFC Blend",(AD1020*$L1020*SUMIF(Lists!$E$2:$E$133,'Quarterly Information'!$K1020,Exchange_Value)+AD1020*$N1020*SUMIF(Lists!$E$2:$E$133,'Quarterly Information'!$M1020,Exchange_Value)+AD1020*$P1020*SUMIF(Lists!$E$2:$E$133,'Quarterly Information'!$O1020,Exchange_Value)+AD1020*$R1020*SUMIF(Lists!$E$2:$E$133,'Quarterly Information'!$Q1020,Exchange_Value)+AD1020*$T1020*SUMIF(Lists!$E$2:$E$133,'Quarterly Information'!$S1020,Exchange_Value))/1000,AD1020*SUMIF(Lists!$E$2:$E$133,$I1020,Exchange_Value)/1000),1)</f>
        <v>0</v>
      </c>
      <c r="CB1020" s="151">
        <f>ROUND(IF($I1020="Other HFC Blend",(AE1020*$L1020*SUMIF(Lists!$E$2:$E$133,'Quarterly Information'!$K1020,Exchange_Value)+AE1020*$N1020*SUMIF(Lists!$E$2:$E$133,'Quarterly Information'!$M1020,Exchange_Value)+AE1020*$P1020*SUMIF(Lists!$E$2:$E$133,'Quarterly Information'!$O1020,Exchange_Value)+AE1020*$R1020*SUMIF(Lists!$E$2:$E$133,'Quarterly Information'!$Q1020,Exchange_Value)+AE1020*$T1020*SUMIF(Lists!$E$2:$E$133,'Quarterly Information'!$S1020,Exchange_Value))/1000,AE1020*SUMIF(Lists!$E$2:$E$133,$I1020,Exchange_Value)/1000),1)</f>
        <v>0</v>
      </c>
      <c r="CC1020" s="151">
        <f>ROUND(IF($I1020="Other HFC Blend",(AF1020*$L1020*SUMIF(Lists!$E$2:$E$133,'Quarterly Information'!$K1020,Exchange_Value)+AF1020*$N1020*SUMIF(Lists!$E$2:$E$133,'Quarterly Information'!$M1020,Exchange_Value)+AF1020*$P1020*SUMIF(Lists!$E$2:$E$133,'Quarterly Information'!$O1020,Exchange_Value)+AF1020*$R1020*SUMIF(Lists!$E$2:$E$133,'Quarterly Information'!$Q1020,Exchange_Value)+AF1020*$T1020*SUMIF(Lists!$E$2:$E$133,'Quarterly Information'!$S1020,Exchange_Value))/1000,AF1020*SUMIF(Lists!$E$2:$E$133,$I1020,Exchange_Value)/1000),1)</f>
        <v>0</v>
      </c>
    </row>
    <row r="1021" spans="1:81" ht="14.1">
      <c r="A1021" s="18">
        <v>979</v>
      </c>
      <c r="B1021" s="46" t="str">
        <f t="shared" si="591"/>
        <v/>
      </c>
      <c r="C1021" s="72"/>
      <c r="D1021" s="47"/>
      <c r="E1021" s="81"/>
      <c r="F1021" s="48"/>
      <c r="G1021" s="49"/>
      <c r="H1021" s="50"/>
      <c r="I1021" s="48"/>
      <c r="J1021" s="104"/>
      <c r="K1021" s="109"/>
      <c r="L1021" s="51"/>
      <c r="M1021" s="48"/>
      <c r="N1021" s="51"/>
      <c r="O1021" s="48"/>
      <c r="P1021" s="51"/>
      <c r="Q1021" s="69"/>
      <c r="R1021" s="51"/>
      <c r="S1021" s="69"/>
      <c r="T1021" s="110"/>
      <c r="U1021" s="107"/>
      <c r="V1021" s="48"/>
      <c r="W1021" s="52"/>
      <c r="X1021" s="48"/>
      <c r="Y1021" s="116"/>
      <c r="Z1021" s="133"/>
      <c r="AA1021" s="131"/>
      <c r="AB1021" s="76"/>
      <c r="AC1021" s="76"/>
      <c r="AD1021" s="76"/>
      <c r="AE1021" s="76"/>
      <c r="AF1021" s="76"/>
      <c r="AG1021" s="145"/>
      <c r="AH1021"/>
      <c r="AI1021" s="148">
        <f t="shared" si="555"/>
        <v>0</v>
      </c>
      <c r="AJ1021" s="148">
        <f t="shared" si="556"/>
        <v>0</v>
      </c>
      <c r="AK1021" s="148">
        <f t="shared" si="557"/>
        <v>0</v>
      </c>
      <c r="AL1021" s="148">
        <f t="shared" si="558"/>
        <v>0</v>
      </c>
      <c r="AM1021" s="148">
        <f t="shared" si="559"/>
        <v>0</v>
      </c>
      <c r="AN1021" s="148">
        <f t="shared" si="560"/>
        <v>0</v>
      </c>
      <c r="AO1021" s="150"/>
      <c r="AP1021" s="149" t="e">
        <f t="shared" si="561"/>
        <v>#DIV/0!</v>
      </c>
      <c r="AQ1021" s="149" t="e">
        <f t="shared" si="562"/>
        <v>#DIV/0!</v>
      </c>
      <c r="AR1021" s="149" t="e">
        <f t="shared" si="563"/>
        <v>#DIV/0!</v>
      </c>
      <c r="AS1021" s="149" t="e">
        <f t="shared" si="564"/>
        <v>#DIV/0!</v>
      </c>
      <c r="AT1021" s="149" t="e">
        <f t="shared" si="565"/>
        <v>#DIV/0!</v>
      </c>
      <c r="AU1021" s="148">
        <f t="shared" si="566"/>
        <v>0</v>
      </c>
      <c r="AV1021" s="149" t="e">
        <f t="shared" si="567"/>
        <v>#DIV/0!</v>
      </c>
      <c r="AW1021" s="149" t="e">
        <f t="shared" si="568"/>
        <v>#DIV/0!</v>
      </c>
      <c r="AX1021" s="149" t="e">
        <f t="shared" si="569"/>
        <v>#DIV/0!</v>
      </c>
      <c r="AY1021" s="149" t="e">
        <f t="shared" si="570"/>
        <v>#DIV/0!</v>
      </c>
      <c r="AZ1021" s="149" t="e">
        <f t="shared" si="571"/>
        <v>#DIV/0!</v>
      </c>
      <c r="BA1021" s="148">
        <f t="shared" si="572"/>
        <v>0</v>
      </c>
      <c r="BB1021" s="149" t="e">
        <f t="shared" si="573"/>
        <v>#DIV/0!</v>
      </c>
      <c r="BC1021" s="149" t="e">
        <f t="shared" si="574"/>
        <v>#DIV/0!</v>
      </c>
      <c r="BD1021" s="149" t="e">
        <f t="shared" si="575"/>
        <v>#DIV/0!</v>
      </c>
      <c r="BE1021" s="149" t="e">
        <f t="shared" si="576"/>
        <v>#DIV/0!</v>
      </c>
      <c r="BF1021" s="149" t="e">
        <f t="shared" si="577"/>
        <v>#DIV/0!</v>
      </c>
      <c r="BG1021" s="148">
        <f t="shared" si="578"/>
        <v>0</v>
      </c>
      <c r="BH1021" s="149" t="e">
        <f t="shared" si="579"/>
        <v>#DIV/0!</v>
      </c>
      <c r="BI1021" s="149" t="e">
        <f t="shared" si="580"/>
        <v>#DIV/0!</v>
      </c>
      <c r="BJ1021" s="149" t="e">
        <f t="shared" si="581"/>
        <v>#DIV/0!</v>
      </c>
      <c r="BK1021" s="149" t="e">
        <f t="shared" si="582"/>
        <v>#DIV/0!</v>
      </c>
      <c r="BL1021" s="149" t="e">
        <f t="shared" si="583"/>
        <v>#DIV/0!</v>
      </c>
      <c r="BM1021" s="148">
        <f t="shared" si="584"/>
        <v>0</v>
      </c>
      <c r="BN1021" s="149" t="e">
        <f t="shared" si="585"/>
        <v>#DIV/0!</v>
      </c>
      <c r="BO1021" s="149" t="e">
        <f t="shared" si="586"/>
        <v>#DIV/0!</v>
      </c>
      <c r="BP1021" s="149" t="e">
        <f t="shared" si="587"/>
        <v>#DIV/0!</v>
      </c>
      <c r="BQ1021" s="149" t="e">
        <f t="shared" si="588"/>
        <v>#DIV/0!</v>
      </c>
      <c r="BR1021" s="149" t="e">
        <f t="shared" si="589"/>
        <v>#DIV/0!</v>
      </c>
      <c r="BS1021" s="148">
        <f t="shared" si="590"/>
        <v>0</v>
      </c>
      <c r="BT1021" s="150"/>
      <c r="BU1021" s="150" t="e">
        <f>VLOOKUP(I1021,Lists!$D$2:$D$19,1,FALSE)</f>
        <v>#N/A</v>
      </c>
      <c r="BV1021" s="150" t="e">
        <f>VLOOKUP($I1021,Blends!$B$2:$B$115,1,FALSE)</f>
        <v>#N/A</v>
      </c>
      <c r="BW1021" s="150"/>
      <c r="BX1021" s="151">
        <f>ROUND(IF($I1021="Other HFC Blend",(AA1021*$L1021*SUMIF(Lists!$E$2:$E$133,'Quarterly Information'!$K1021,Exchange_Value)+AA1021*$N1021*SUMIF(Lists!$E$2:$E$133,'Quarterly Information'!$M1021,Exchange_Value)+AA1021*$P1021*SUMIF(Lists!$E$2:$E$133,'Quarterly Information'!$O1021,Exchange_Value)+AA1021*$R1021*SUMIF(Lists!$E$2:$E$133,'Quarterly Information'!$Q1021,Exchange_Value)+AA1021*$T1021*SUMIF(Lists!$E$2:$E$133,'Quarterly Information'!$S1021,Exchange_Value))/1000,AA1021*SUMIF(Lists!$E$2:$E$133,$I1021,Exchange_Value)/1000),1)</f>
        <v>0</v>
      </c>
      <c r="BY1021" s="151">
        <f>ROUND(IF($I1021="Other HFC Blend",(AB1021*$L1021*SUMIF(Lists!$E$2:$E$133,'Quarterly Information'!$K1021,Exchange_Value)+AB1021*$N1021*SUMIF(Lists!$E$2:$E$133,'Quarterly Information'!$M1021,Exchange_Value)+AB1021*$P1021*SUMIF(Lists!$E$2:$E$133,'Quarterly Information'!$O1021,Exchange_Value)+AB1021*$R1021*SUMIF(Lists!$E$2:$E$133,'Quarterly Information'!$Q1021,Exchange_Value)+AB1021*$T1021*SUMIF(Lists!$E$2:$E$133,'Quarterly Information'!$S1021,Exchange_Value))/1000,AB1021*SUMIF(Lists!$E$2:$E$133,$I1021,Exchange_Value)/1000),1)</f>
        <v>0</v>
      </c>
      <c r="BZ1021" s="151">
        <f>ROUND(IF($I1021="Other HFC Blend",(AC1021*$L1021*SUMIF(Lists!$E$2:$E$133,'Quarterly Information'!$K1021,Exchange_Value)+AC1021*$N1021*SUMIF(Lists!$E$2:$E$133,'Quarterly Information'!$M1021,Exchange_Value)+AC1021*$P1021*SUMIF(Lists!$E$2:$E$133,'Quarterly Information'!$O1021,Exchange_Value)+AC1021*$R1021*SUMIF(Lists!$E$2:$E$133,'Quarterly Information'!$Q1021,Exchange_Value)+AC1021*$T1021*SUMIF(Lists!$E$2:$E$133,'Quarterly Information'!$S1021,Exchange_Value))/1000,AC1021*SUMIF(Lists!$E$2:$E$133,$I1021,Exchange_Value)/1000),1)</f>
        <v>0</v>
      </c>
      <c r="CA1021" s="151">
        <f>ROUND(IF($I1021="Other HFC Blend",(AD1021*$L1021*SUMIF(Lists!$E$2:$E$133,'Quarterly Information'!$K1021,Exchange_Value)+AD1021*$N1021*SUMIF(Lists!$E$2:$E$133,'Quarterly Information'!$M1021,Exchange_Value)+AD1021*$P1021*SUMIF(Lists!$E$2:$E$133,'Quarterly Information'!$O1021,Exchange_Value)+AD1021*$R1021*SUMIF(Lists!$E$2:$E$133,'Quarterly Information'!$Q1021,Exchange_Value)+AD1021*$T1021*SUMIF(Lists!$E$2:$E$133,'Quarterly Information'!$S1021,Exchange_Value))/1000,AD1021*SUMIF(Lists!$E$2:$E$133,$I1021,Exchange_Value)/1000),1)</f>
        <v>0</v>
      </c>
      <c r="CB1021" s="151">
        <f>ROUND(IF($I1021="Other HFC Blend",(AE1021*$L1021*SUMIF(Lists!$E$2:$E$133,'Quarterly Information'!$K1021,Exchange_Value)+AE1021*$N1021*SUMIF(Lists!$E$2:$E$133,'Quarterly Information'!$M1021,Exchange_Value)+AE1021*$P1021*SUMIF(Lists!$E$2:$E$133,'Quarterly Information'!$O1021,Exchange_Value)+AE1021*$R1021*SUMIF(Lists!$E$2:$E$133,'Quarterly Information'!$Q1021,Exchange_Value)+AE1021*$T1021*SUMIF(Lists!$E$2:$E$133,'Quarterly Information'!$S1021,Exchange_Value))/1000,AE1021*SUMIF(Lists!$E$2:$E$133,$I1021,Exchange_Value)/1000),1)</f>
        <v>0</v>
      </c>
      <c r="CC1021" s="151">
        <f>ROUND(IF($I1021="Other HFC Blend",(AF1021*$L1021*SUMIF(Lists!$E$2:$E$133,'Quarterly Information'!$K1021,Exchange_Value)+AF1021*$N1021*SUMIF(Lists!$E$2:$E$133,'Quarterly Information'!$M1021,Exchange_Value)+AF1021*$P1021*SUMIF(Lists!$E$2:$E$133,'Quarterly Information'!$O1021,Exchange_Value)+AF1021*$R1021*SUMIF(Lists!$E$2:$E$133,'Quarterly Information'!$Q1021,Exchange_Value)+AF1021*$T1021*SUMIF(Lists!$E$2:$E$133,'Quarterly Information'!$S1021,Exchange_Value))/1000,AF1021*SUMIF(Lists!$E$2:$E$133,$I1021,Exchange_Value)/1000),1)</f>
        <v>0</v>
      </c>
    </row>
    <row r="1022" spans="1:81" ht="14.1">
      <c r="A1022" s="18">
        <v>980</v>
      </c>
      <c r="B1022" s="46" t="str">
        <f t="shared" si="591"/>
        <v/>
      </c>
      <c r="C1022" s="72"/>
      <c r="D1022" s="47"/>
      <c r="E1022" s="81"/>
      <c r="F1022" s="48"/>
      <c r="G1022" s="49"/>
      <c r="H1022" s="50"/>
      <c r="I1022" s="48"/>
      <c r="J1022" s="104"/>
      <c r="K1022" s="109"/>
      <c r="L1022" s="51"/>
      <c r="M1022" s="48"/>
      <c r="N1022" s="51"/>
      <c r="O1022" s="48"/>
      <c r="P1022" s="51"/>
      <c r="Q1022" s="69"/>
      <c r="R1022" s="51"/>
      <c r="S1022" s="69"/>
      <c r="T1022" s="110"/>
      <c r="U1022" s="107"/>
      <c r="V1022" s="48"/>
      <c r="W1022" s="52"/>
      <c r="X1022" s="48"/>
      <c r="Y1022" s="116"/>
      <c r="Z1022" s="133"/>
      <c r="AA1022" s="131"/>
      <c r="AB1022" s="76"/>
      <c r="AC1022" s="76"/>
      <c r="AD1022" s="76"/>
      <c r="AE1022" s="76"/>
      <c r="AF1022" s="76"/>
      <c r="AG1022" s="145"/>
      <c r="AH1022"/>
      <c r="AI1022" s="148">
        <f t="shared" si="555"/>
        <v>0</v>
      </c>
      <c r="AJ1022" s="148">
        <f t="shared" si="556"/>
        <v>0</v>
      </c>
      <c r="AK1022" s="148">
        <f t="shared" si="557"/>
        <v>0</v>
      </c>
      <c r="AL1022" s="148">
        <f t="shared" si="558"/>
        <v>0</v>
      </c>
      <c r="AM1022" s="148">
        <f t="shared" si="559"/>
        <v>0</v>
      </c>
      <c r="AN1022" s="148">
        <f t="shared" si="560"/>
        <v>0</v>
      </c>
      <c r="AO1022" s="150"/>
      <c r="AP1022" s="149" t="e">
        <f t="shared" si="561"/>
        <v>#DIV/0!</v>
      </c>
      <c r="AQ1022" s="149" t="e">
        <f t="shared" si="562"/>
        <v>#DIV/0!</v>
      </c>
      <c r="AR1022" s="149" t="e">
        <f t="shared" si="563"/>
        <v>#DIV/0!</v>
      </c>
      <c r="AS1022" s="149" t="e">
        <f t="shared" si="564"/>
        <v>#DIV/0!</v>
      </c>
      <c r="AT1022" s="149" t="e">
        <f t="shared" si="565"/>
        <v>#DIV/0!</v>
      </c>
      <c r="AU1022" s="148">
        <f t="shared" si="566"/>
        <v>0</v>
      </c>
      <c r="AV1022" s="149" t="e">
        <f t="shared" si="567"/>
        <v>#DIV/0!</v>
      </c>
      <c r="AW1022" s="149" t="e">
        <f t="shared" si="568"/>
        <v>#DIV/0!</v>
      </c>
      <c r="AX1022" s="149" t="e">
        <f t="shared" si="569"/>
        <v>#DIV/0!</v>
      </c>
      <c r="AY1022" s="149" t="e">
        <f t="shared" si="570"/>
        <v>#DIV/0!</v>
      </c>
      <c r="AZ1022" s="149" t="e">
        <f t="shared" si="571"/>
        <v>#DIV/0!</v>
      </c>
      <c r="BA1022" s="148">
        <f t="shared" si="572"/>
        <v>0</v>
      </c>
      <c r="BB1022" s="149" t="e">
        <f t="shared" si="573"/>
        <v>#DIV/0!</v>
      </c>
      <c r="BC1022" s="149" t="e">
        <f t="shared" si="574"/>
        <v>#DIV/0!</v>
      </c>
      <c r="BD1022" s="149" t="e">
        <f t="shared" si="575"/>
        <v>#DIV/0!</v>
      </c>
      <c r="BE1022" s="149" t="e">
        <f t="shared" si="576"/>
        <v>#DIV/0!</v>
      </c>
      <c r="BF1022" s="149" t="e">
        <f t="shared" si="577"/>
        <v>#DIV/0!</v>
      </c>
      <c r="BG1022" s="148">
        <f t="shared" si="578"/>
        <v>0</v>
      </c>
      <c r="BH1022" s="149" t="e">
        <f t="shared" si="579"/>
        <v>#DIV/0!</v>
      </c>
      <c r="BI1022" s="149" t="e">
        <f t="shared" si="580"/>
        <v>#DIV/0!</v>
      </c>
      <c r="BJ1022" s="149" t="e">
        <f t="shared" si="581"/>
        <v>#DIV/0!</v>
      </c>
      <c r="BK1022" s="149" t="e">
        <f t="shared" si="582"/>
        <v>#DIV/0!</v>
      </c>
      <c r="BL1022" s="149" t="e">
        <f t="shared" si="583"/>
        <v>#DIV/0!</v>
      </c>
      <c r="BM1022" s="148">
        <f t="shared" si="584"/>
        <v>0</v>
      </c>
      <c r="BN1022" s="149" t="e">
        <f t="shared" si="585"/>
        <v>#DIV/0!</v>
      </c>
      <c r="BO1022" s="149" t="e">
        <f t="shared" si="586"/>
        <v>#DIV/0!</v>
      </c>
      <c r="BP1022" s="149" t="e">
        <f t="shared" si="587"/>
        <v>#DIV/0!</v>
      </c>
      <c r="BQ1022" s="149" t="e">
        <f t="shared" si="588"/>
        <v>#DIV/0!</v>
      </c>
      <c r="BR1022" s="149" t="e">
        <f t="shared" si="589"/>
        <v>#DIV/0!</v>
      </c>
      <c r="BS1022" s="148">
        <f t="shared" si="590"/>
        <v>0</v>
      </c>
      <c r="BT1022" s="150"/>
      <c r="BU1022" s="150" t="e">
        <f>VLOOKUP(I1022,Lists!$D$2:$D$19,1,FALSE)</f>
        <v>#N/A</v>
      </c>
      <c r="BV1022" s="150" t="e">
        <f>VLOOKUP($I1022,Blends!$B$2:$B$115,1,FALSE)</f>
        <v>#N/A</v>
      </c>
      <c r="BW1022" s="150"/>
      <c r="BX1022" s="151">
        <f>ROUND(IF($I1022="Other HFC Blend",(AA1022*$L1022*SUMIF(Lists!$E$2:$E$133,'Quarterly Information'!$K1022,Exchange_Value)+AA1022*$N1022*SUMIF(Lists!$E$2:$E$133,'Quarterly Information'!$M1022,Exchange_Value)+AA1022*$P1022*SUMIF(Lists!$E$2:$E$133,'Quarterly Information'!$O1022,Exchange_Value)+AA1022*$R1022*SUMIF(Lists!$E$2:$E$133,'Quarterly Information'!$Q1022,Exchange_Value)+AA1022*$T1022*SUMIF(Lists!$E$2:$E$133,'Quarterly Information'!$S1022,Exchange_Value))/1000,AA1022*SUMIF(Lists!$E$2:$E$133,$I1022,Exchange_Value)/1000),1)</f>
        <v>0</v>
      </c>
      <c r="BY1022" s="151">
        <f>ROUND(IF($I1022="Other HFC Blend",(AB1022*$L1022*SUMIF(Lists!$E$2:$E$133,'Quarterly Information'!$K1022,Exchange_Value)+AB1022*$N1022*SUMIF(Lists!$E$2:$E$133,'Quarterly Information'!$M1022,Exchange_Value)+AB1022*$P1022*SUMIF(Lists!$E$2:$E$133,'Quarterly Information'!$O1022,Exchange_Value)+AB1022*$R1022*SUMIF(Lists!$E$2:$E$133,'Quarterly Information'!$Q1022,Exchange_Value)+AB1022*$T1022*SUMIF(Lists!$E$2:$E$133,'Quarterly Information'!$S1022,Exchange_Value))/1000,AB1022*SUMIF(Lists!$E$2:$E$133,$I1022,Exchange_Value)/1000),1)</f>
        <v>0</v>
      </c>
      <c r="BZ1022" s="151">
        <f>ROUND(IF($I1022="Other HFC Blend",(AC1022*$L1022*SUMIF(Lists!$E$2:$E$133,'Quarterly Information'!$K1022,Exchange_Value)+AC1022*$N1022*SUMIF(Lists!$E$2:$E$133,'Quarterly Information'!$M1022,Exchange_Value)+AC1022*$P1022*SUMIF(Lists!$E$2:$E$133,'Quarterly Information'!$O1022,Exchange_Value)+AC1022*$R1022*SUMIF(Lists!$E$2:$E$133,'Quarterly Information'!$Q1022,Exchange_Value)+AC1022*$T1022*SUMIF(Lists!$E$2:$E$133,'Quarterly Information'!$S1022,Exchange_Value))/1000,AC1022*SUMIF(Lists!$E$2:$E$133,$I1022,Exchange_Value)/1000),1)</f>
        <v>0</v>
      </c>
      <c r="CA1022" s="151">
        <f>ROUND(IF($I1022="Other HFC Blend",(AD1022*$L1022*SUMIF(Lists!$E$2:$E$133,'Quarterly Information'!$K1022,Exchange_Value)+AD1022*$N1022*SUMIF(Lists!$E$2:$E$133,'Quarterly Information'!$M1022,Exchange_Value)+AD1022*$P1022*SUMIF(Lists!$E$2:$E$133,'Quarterly Information'!$O1022,Exchange_Value)+AD1022*$R1022*SUMIF(Lists!$E$2:$E$133,'Quarterly Information'!$Q1022,Exchange_Value)+AD1022*$T1022*SUMIF(Lists!$E$2:$E$133,'Quarterly Information'!$S1022,Exchange_Value))/1000,AD1022*SUMIF(Lists!$E$2:$E$133,$I1022,Exchange_Value)/1000),1)</f>
        <v>0</v>
      </c>
      <c r="CB1022" s="151">
        <f>ROUND(IF($I1022="Other HFC Blend",(AE1022*$L1022*SUMIF(Lists!$E$2:$E$133,'Quarterly Information'!$K1022,Exchange_Value)+AE1022*$N1022*SUMIF(Lists!$E$2:$E$133,'Quarterly Information'!$M1022,Exchange_Value)+AE1022*$P1022*SUMIF(Lists!$E$2:$E$133,'Quarterly Information'!$O1022,Exchange_Value)+AE1022*$R1022*SUMIF(Lists!$E$2:$E$133,'Quarterly Information'!$Q1022,Exchange_Value)+AE1022*$T1022*SUMIF(Lists!$E$2:$E$133,'Quarterly Information'!$S1022,Exchange_Value))/1000,AE1022*SUMIF(Lists!$E$2:$E$133,$I1022,Exchange_Value)/1000),1)</f>
        <v>0</v>
      </c>
      <c r="CC1022" s="151">
        <f>ROUND(IF($I1022="Other HFC Blend",(AF1022*$L1022*SUMIF(Lists!$E$2:$E$133,'Quarterly Information'!$K1022,Exchange_Value)+AF1022*$N1022*SUMIF(Lists!$E$2:$E$133,'Quarterly Information'!$M1022,Exchange_Value)+AF1022*$P1022*SUMIF(Lists!$E$2:$E$133,'Quarterly Information'!$O1022,Exchange_Value)+AF1022*$R1022*SUMIF(Lists!$E$2:$E$133,'Quarterly Information'!$Q1022,Exchange_Value)+AF1022*$T1022*SUMIF(Lists!$E$2:$E$133,'Quarterly Information'!$S1022,Exchange_Value))/1000,AF1022*SUMIF(Lists!$E$2:$E$133,$I1022,Exchange_Value)/1000),1)</f>
        <v>0</v>
      </c>
    </row>
    <row r="1023" spans="1:81" ht="14.1">
      <c r="A1023" s="18">
        <v>981</v>
      </c>
      <c r="B1023" s="46" t="str">
        <f t="shared" si="591"/>
        <v/>
      </c>
      <c r="C1023" s="72"/>
      <c r="D1023" s="47"/>
      <c r="E1023" s="81"/>
      <c r="F1023" s="48"/>
      <c r="G1023" s="49"/>
      <c r="H1023" s="50"/>
      <c r="I1023" s="48"/>
      <c r="J1023" s="104"/>
      <c r="K1023" s="109"/>
      <c r="L1023" s="51"/>
      <c r="M1023" s="48"/>
      <c r="N1023" s="51"/>
      <c r="O1023" s="48"/>
      <c r="P1023" s="51"/>
      <c r="Q1023" s="69"/>
      <c r="R1023" s="51"/>
      <c r="S1023" s="69"/>
      <c r="T1023" s="110"/>
      <c r="U1023" s="107"/>
      <c r="V1023" s="48"/>
      <c r="W1023" s="52"/>
      <c r="X1023" s="48"/>
      <c r="Y1023" s="116"/>
      <c r="Z1023" s="133"/>
      <c r="AA1023" s="131"/>
      <c r="AB1023" s="76"/>
      <c r="AC1023" s="76"/>
      <c r="AD1023" s="76"/>
      <c r="AE1023" s="76"/>
      <c r="AF1023" s="76"/>
      <c r="AG1023" s="145"/>
      <c r="AH1023"/>
      <c r="AI1023" s="148">
        <f t="shared" si="555"/>
        <v>0</v>
      </c>
      <c r="AJ1023" s="148">
        <f t="shared" si="556"/>
        <v>0</v>
      </c>
      <c r="AK1023" s="148">
        <f t="shared" si="557"/>
        <v>0</v>
      </c>
      <c r="AL1023" s="148">
        <f t="shared" si="558"/>
        <v>0</v>
      </c>
      <c r="AM1023" s="148">
        <f t="shared" si="559"/>
        <v>0</v>
      </c>
      <c r="AN1023" s="148">
        <f t="shared" si="560"/>
        <v>0</v>
      </c>
      <c r="AO1023" s="150"/>
      <c r="AP1023" s="149" t="e">
        <f t="shared" si="561"/>
        <v>#DIV/0!</v>
      </c>
      <c r="AQ1023" s="149" t="e">
        <f t="shared" si="562"/>
        <v>#DIV/0!</v>
      </c>
      <c r="AR1023" s="149" t="e">
        <f t="shared" si="563"/>
        <v>#DIV/0!</v>
      </c>
      <c r="AS1023" s="149" t="e">
        <f t="shared" si="564"/>
        <v>#DIV/0!</v>
      </c>
      <c r="AT1023" s="149" t="e">
        <f t="shared" si="565"/>
        <v>#DIV/0!</v>
      </c>
      <c r="AU1023" s="148">
        <f t="shared" si="566"/>
        <v>0</v>
      </c>
      <c r="AV1023" s="149" t="e">
        <f t="shared" si="567"/>
        <v>#DIV/0!</v>
      </c>
      <c r="AW1023" s="149" t="e">
        <f t="shared" si="568"/>
        <v>#DIV/0!</v>
      </c>
      <c r="AX1023" s="149" t="e">
        <f t="shared" si="569"/>
        <v>#DIV/0!</v>
      </c>
      <c r="AY1023" s="149" t="e">
        <f t="shared" si="570"/>
        <v>#DIV/0!</v>
      </c>
      <c r="AZ1023" s="149" t="e">
        <f t="shared" si="571"/>
        <v>#DIV/0!</v>
      </c>
      <c r="BA1023" s="148">
        <f t="shared" si="572"/>
        <v>0</v>
      </c>
      <c r="BB1023" s="149" t="e">
        <f t="shared" si="573"/>
        <v>#DIV/0!</v>
      </c>
      <c r="BC1023" s="149" t="e">
        <f t="shared" si="574"/>
        <v>#DIV/0!</v>
      </c>
      <c r="BD1023" s="149" t="e">
        <f t="shared" si="575"/>
        <v>#DIV/0!</v>
      </c>
      <c r="BE1023" s="149" t="e">
        <f t="shared" si="576"/>
        <v>#DIV/0!</v>
      </c>
      <c r="BF1023" s="149" t="e">
        <f t="shared" si="577"/>
        <v>#DIV/0!</v>
      </c>
      <c r="BG1023" s="148">
        <f t="shared" si="578"/>
        <v>0</v>
      </c>
      <c r="BH1023" s="149" t="e">
        <f t="shared" si="579"/>
        <v>#DIV/0!</v>
      </c>
      <c r="BI1023" s="149" t="e">
        <f t="shared" si="580"/>
        <v>#DIV/0!</v>
      </c>
      <c r="BJ1023" s="149" t="e">
        <f t="shared" si="581"/>
        <v>#DIV/0!</v>
      </c>
      <c r="BK1023" s="149" t="e">
        <f t="shared" si="582"/>
        <v>#DIV/0!</v>
      </c>
      <c r="BL1023" s="149" t="e">
        <f t="shared" si="583"/>
        <v>#DIV/0!</v>
      </c>
      <c r="BM1023" s="148">
        <f t="shared" si="584"/>
        <v>0</v>
      </c>
      <c r="BN1023" s="149" t="e">
        <f t="shared" si="585"/>
        <v>#DIV/0!</v>
      </c>
      <c r="BO1023" s="149" t="e">
        <f t="shared" si="586"/>
        <v>#DIV/0!</v>
      </c>
      <c r="BP1023" s="149" t="e">
        <f t="shared" si="587"/>
        <v>#DIV/0!</v>
      </c>
      <c r="BQ1023" s="149" t="e">
        <f t="shared" si="588"/>
        <v>#DIV/0!</v>
      </c>
      <c r="BR1023" s="149" t="e">
        <f t="shared" si="589"/>
        <v>#DIV/0!</v>
      </c>
      <c r="BS1023" s="148">
        <f t="shared" si="590"/>
        <v>0</v>
      </c>
      <c r="BT1023" s="150"/>
      <c r="BU1023" s="150" t="e">
        <f>VLOOKUP(I1023,Lists!$D$2:$D$19,1,FALSE)</f>
        <v>#N/A</v>
      </c>
      <c r="BV1023" s="150" t="e">
        <f>VLOOKUP($I1023,Blends!$B$2:$B$115,1,FALSE)</f>
        <v>#N/A</v>
      </c>
      <c r="BW1023" s="150"/>
      <c r="BX1023" s="151">
        <f>ROUND(IF($I1023="Other HFC Blend",(AA1023*$L1023*SUMIF(Lists!$E$2:$E$133,'Quarterly Information'!$K1023,Exchange_Value)+AA1023*$N1023*SUMIF(Lists!$E$2:$E$133,'Quarterly Information'!$M1023,Exchange_Value)+AA1023*$P1023*SUMIF(Lists!$E$2:$E$133,'Quarterly Information'!$O1023,Exchange_Value)+AA1023*$R1023*SUMIF(Lists!$E$2:$E$133,'Quarterly Information'!$Q1023,Exchange_Value)+AA1023*$T1023*SUMIF(Lists!$E$2:$E$133,'Quarterly Information'!$S1023,Exchange_Value))/1000,AA1023*SUMIF(Lists!$E$2:$E$133,$I1023,Exchange_Value)/1000),1)</f>
        <v>0</v>
      </c>
      <c r="BY1023" s="151">
        <f>ROUND(IF($I1023="Other HFC Blend",(AB1023*$L1023*SUMIF(Lists!$E$2:$E$133,'Quarterly Information'!$K1023,Exchange_Value)+AB1023*$N1023*SUMIF(Lists!$E$2:$E$133,'Quarterly Information'!$M1023,Exchange_Value)+AB1023*$P1023*SUMIF(Lists!$E$2:$E$133,'Quarterly Information'!$O1023,Exchange_Value)+AB1023*$R1023*SUMIF(Lists!$E$2:$E$133,'Quarterly Information'!$Q1023,Exchange_Value)+AB1023*$T1023*SUMIF(Lists!$E$2:$E$133,'Quarterly Information'!$S1023,Exchange_Value))/1000,AB1023*SUMIF(Lists!$E$2:$E$133,$I1023,Exchange_Value)/1000),1)</f>
        <v>0</v>
      </c>
      <c r="BZ1023" s="151">
        <f>ROUND(IF($I1023="Other HFC Blend",(AC1023*$L1023*SUMIF(Lists!$E$2:$E$133,'Quarterly Information'!$K1023,Exchange_Value)+AC1023*$N1023*SUMIF(Lists!$E$2:$E$133,'Quarterly Information'!$M1023,Exchange_Value)+AC1023*$P1023*SUMIF(Lists!$E$2:$E$133,'Quarterly Information'!$O1023,Exchange_Value)+AC1023*$R1023*SUMIF(Lists!$E$2:$E$133,'Quarterly Information'!$Q1023,Exchange_Value)+AC1023*$T1023*SUMIF(Lists!$E$2:$E$133,'Quarterly Information'!$S1023,Exchange_Value))/1000,AC1023*SUMIF(Lists!$E$2:$E$133,$I1023,Exchange_Value)/1000),1)</f>
        <v>0</v>
      </c>
      <c r="CA1023" s="151">
        <f>ROUND(IF($I1023="Other HFC Blend",(AD1023*$L1023*SUMIF(Lists!$E$2:$E$133,'Quarterly Information'!$K1023,Exchange_Value)+AD1023*$N1023*SUMIF(Lists!$E$2:$E$133,'Quarterly Information'!$M1023,Exchange_Value)+AD1023*$P1023*SUMIF(Lists!$E$2:$E$133,'Quarterly Information'!$O1023,Exchange_Value)+AD1023*$R1023*SUMIF(Lists!$E$2:$E$133,'Quarterly Information'!$Q1023,Exchange_Value)+AD1023*$T1023*SUMIF(Lists!$E$2:$E$133,'Quarterly Information'!$S1023,Exchange_Value))/1000,AD1023*SUMIF(Lists!$E$2:$E$133,$I1023,Exchange_Value)/1000),1)</f>
        <v>0</v>
      </c>
      <c r="CB1023" s="151">
        <f>ROUND(IF($I1023="Other HFC Blend",(AE1023*$L1023*SUMIF(Lists!$E$2:$E$133,'Quarterly Information'!$K1023,Exchange_Value)+AE1023*$N1023*SUMIF(Lists!$E$2:$E$133,'Quarterly Information'!$M1023,Exchange_Value)+AE1023*$P1023*SUMIF(Lists!$E$2:$E$133,'Quarterly Information'!$O1023,Exchange_Value)+AE1023*$R1023*SUMIF(Lists!$E$2:$E$133,'Quarterly Information'!$Q1023,Exchange_Value)+AE1023*$T1023*SUMIF(Lists!$E$2:$E$133,'Quarterly Information'!$S1023,Exchange_Value))/1000,AE1023*SUMIF(Lists!$E$2:$E$133,$I1023,Exchange_Value)/1000),1)</f>
        <v>0</v>
      </c>
      <c r="CC1023" s="151">
        <f>ROUND(IF($I1023="Other HFC Blend",(AF1023*$L1023*SUMIF(Lists!$E$2:$E$133,'Quarterly Information'!$K1023,Exchange_Value)+AF1023*$N1023*SUMIF(Lists!$E$2:$E$133,'Quarterly Information'!$M1023,Exchange_Value)+AF1023*$P1023*SUMIF(Lists!$E$2:$E$133,'Quarterly Information'!$O1023,Exchange_Value)+AF1023*$R1023*SUMIF(Lists!$E$2:$E$133,'Quarterly Information'!$Q1023,Exchange_Value)+AF1023*$T1023*SUMIF(Lists!$E$2:$E$133,'Quarterly Information'!$S1023,Exchange_Value))/1000,AF1023*SUMIF(Lists!$E$2:$E$133,$I1023,Exchange_Value)/1000),1)</f>
        <v>0</v>
      </c>
    </row>
    <row r="1024" spans="1:81" ht="14.1">
      <c r="A1024" s="18">
        <v>982</v>
      </c>
      <c r="B1024" s="46" t="str">
        <f t="shared" si="591"/>
        <v/>
      </c>
      <c r="C1024" s="72"/>
      <c r="D1024" s="47"/>
      <c r="E1024" s="81"/>
      <c r="F1024" s="48"/>
      <c r="G1024" s="49"/>
      <c r="H1024" s="50"/>
      <c r="I1024" s="48"/>
      <c r="J1024" s="104"/>
      <c r="K1024" s="109"/>
      <c r="L1024" s="51"/>
      <c r="M1024" s="48"/>
      <c r="N1024" s="51"/>
      <c r="O1024" s="48"/>
      <c r="P1024" s="51"/>
      <c r="Q1024" s="69"/>
      <c r="R1024" s="51"/>
      <c r="S1024" s="69"/>
      <c r="T1024" s="110"/>
      <c r="U1024" s="107"/>
      <c r="V1024" s="48"/>
      <c r="W1024" s="52"/>
      <c r="X1024" s="48"/>
      <c r="Y1024" s="116"/>
      <c r="Z1024" s="133"/>
      <c r="AA1024" s="131"/>
      <c r="AB1024" s="76"/>
      <c r="AC1024" s="76"/>
      <c r="AD1024" s="76"/>
      <c r="AE1024" s="76"/>
      <c r="AF1024" s="76"/>
      <c r="AG1024" s="145"/>
      <c r="AH1024"/>
      <c r="AI1024" s="148">
        <f t="shared" si="555"/>
        <v>0</v>
      </c>
      <c r="AJ1024" s="148">
        <f t="shared" si="556"/>
        <v>0</v>
      </c>
      <c r="AK1024" s="148">
        <f t="shared" si="557"/>
        <v>0</v>
      </c>
      <c r="AL1024" s="148">
        <f t="shared" si="558"/>
        <v>0</v>
      </c>
      <c r="AM1024" s="148">
        <f t="shared" si="559"/>
        <v>0</v>
      </c>
      <c r="AN1024" s="148">
        <f t="shared" si="560"/>
        <v>0</v>
      </c>
      <c r="AO1024" s="150"/>
      <c r="AP1024" s="149" t="e">
        <f t="shared" si="561"/>
        <v>#DIV/0!</v>
      </c>
      <c r="AQ1024" s="149" t="e">
        <f t="shared" si="562"/>
        <v>#DIV/0!</v>
      </c>
      <c r="AR1024" s="149" t="e">
        <f t="shared" si="563"/>
        <v>#DIV/0!</v>
      </c>
      <c r="AS1024" s="149" t="e">
        <f t="shared" si="564"/>
        <v>#DIV/0!</v>
      </c>
      <c r="AT1024" s="149" t="e">
        <f t="shared" si="565"/>
        <v>#DIV/0!</v>
      </c>
      <c r="AU1024" s="148">
        <f t="shared" si="566"/>
        <v>0</v>
      </c>
      <c r="AV1024" s="149" t="e">
        <f t="shared" si="567"/>
        <v>#DIV/0!</v>
      </c>
      <c r="AW1024" s="149" t="e">
        <f t="shared" si="568"/>
        <v>#DIV/0!</v>
      </c>
      <c r="AX1024" s="149" t="e">
        <f t="shared" si="569"/>
        <v>#DIV/0!</v>
      </c>
      <c r="AY1024" s="149" t="e">
        <f t="shared" si="570"/>
        <v>#DIV/0!</v>
      </c>
      <c r="AZ1024" s="149" t="e">
        <f t="shared" si="571"/>
        <v>#DIV/0!</v>
      </c>
      <c r="BA1024" s="148">
        <f t="shared" si="572"/>
        <v>0</v>
      </c>
      <c r="BB1024" s="149" t="e">
        <f t="shared" si="573"/>
        <v>#DIV/0!</v>
      </c>
      <c r="BC1024" s="149" t="e">
        <f t="shared" si="574"/>
        <v>#DIV/0!</v>
      </c>
      <c r="BD1024" s="149" t="e">
        <f t="shared" si="575"/>
        <v>#DIV/0!</v>
      </c>
      <c r="BE1024" s="149" t="e">
        <f t="shared" si="576"/>
        <v>#DIV/0!</v>
      </c>
      <c r="BF1024" s="149" t="e">
        <f t="shared" si="577"/>
        <v>#DIV/0!</v>
      </c>
      <c r="BG1024" s="148">
        <f t="shared" si="578"/>
        <v>0</v>
      </c>
      <c r="BH1024" s="149" t="e">
        <f t="shared" si="579"/>
        <v>#DIV/0!</v>
      </c>
      <c r="BI1024" s="149" t="e">
        <f t="shared" si="580"/>
        <v>#DIV/0!</v>
      </c>
      <c r="BJ1024" s="149" t="e">
        <f t="shared" si="581"/>
        <v>#DIV/0!</v>
      </c>
      <c r="BK1024" s="149" t="e">
        <f t="shared" si="582"/>
        <v>#DIV/0!</v>
      </c>
      <c r="BL1024" s="149" t="e">
        <f t="shared" si="583"/>
        <v>#DIV/0!</v>
      </c>
      <c r="BM1024" s="148">
        <f t="shared" si="584"/>
        <v>0</v>
      </c>
      <c r="BN1024" s="149" t="e">
        <f t="shared" si="585"/>
        <v>#DIV/0!</v>
      </c>
      <c r="BO1024" s="149" t="e">
        <f t="shared" si="586"/>
        <v>#DIV/0!</v>
      </c>
      <c r="BP1024" s="149" t="e">
        <f t="shared" si="587"/>
        <v>#DIV/0!</v>
      </c>
      <c r="BQ1024" s="149" t="e">
        <f t="shared" si="588"/>
        <v>#DIV/0!</v>
      </c>
      <c r="BR1024" s="149" t="e">
        <f t="shared" si="589"/>
        <v>#DIV/0!</v>
      </c>
      <c r="BS1024" s="148">
        <f t="shared" si="590"/>
        <v>0</v>
      </c>
      <c r="BT1024" s="150"/>
      <c r="BU1024" s="150" t="e">
        <f>VLOOKUP(I1024,Lists!$D$2:$D$19,1,FALSE)</f>
        <v>#N/A</v>
      </c>
      <c r="BV1024" s="150" t="e">
        <f>VLOOKUP($I1024,Blends!$B$2:$B$115,1,FALSE)</f>
        <v>#N/A</v>
      </c>
      <c r="BW1024" s="150"/>
      <c r="BX1024" s="151">
        <f>ROUND(IF($I1024="Other HFC Blend",(AA1024*$L1024*SUMIF(Lists!$E$2:$E$133,'Quarterly Information'!$K1024,Exchange_Value)+AA1024*$N1024*SUMIF(Lists!$E$2:$E$133,'Quarterly Information'!$M1024,Exchange_Value)+AA1024*$P1024*SUMIF(Lists!$E$2:$E$133,'Quarterly Information'!$O1024,Exchange_Value)+AA1024*$R1024*SUMIF(Lists!$E$2:$E$133,'Quarterly Information'!$Q1024,Exchange_Value)+AA1024*$T1024*SUMIF(Lists!$E$2:$E$133,'Quarterly Information'!$S1024,Exchange_Value))/1000,AA1024*SUMIF(Lists!$E$2:$E$133,$I1024,Exchange_Value)/1000),1)</f>
        <v>0</v>
      </c>
      <c r="BY1024" s="151">
        <f>ROUND(IF($I1024="Other HFC Blend",(AB1024*$L1024*SUMIF(Lists!$E$2:$E$133,'Quarterly Information'!$K1024,Exchange_Value)+AB1024*$N1024*SUMIF(Lists!$E$2:$E$133,'Quarterly Information'!$M1024,Exchange_Value)+AB1024*$P1024*SUMIF(Lists!$E$2:$E$133,'Quarterly Information'!$O1024,Exchange_Value)+AB1024*$R1024*SUMIF(Lists!$E$2:$E$133,'Quarterly Information'!$Q1024,Exchange_Value)+AB1024*$T1024*SUMIF(Lists!$E$2:$E$133,'Quarterly Information'!$S1024,Exchange_Value))/1000,AB1024*SUMIF(Lists!$E$2:$E$133,$I1024,Exchange_Value)/1000),1)</f>
        <v>0</v>
      </c>
      <c r="BZ1024" s="151">
        <f>ROUND(IF($I1024="Other HFC Blend",(AC1024*$L1024*SUMIF(Lists!$E$2:$E$133,'Quarterly Information'!$K1024,Exchange_Value)+AC1024*$N1024*SUMIF(Lists!$E$2:$E$133,'Quarterly Information'!$M1024,Exchange_Value)+AC1024*$P1024*SUMIF(Lists!$E$2:$E$133,'Quarterly Information'!$O1024,Exchange_Value)+AC1024*$R1024*SUMIF(Lists!$E$2:$E$133,'Quarterly Information'!$Q1024,Exchange_Value)+AC1024*$T1024*SUMIF(Lists!$E$2:$E$133,'Quarterly Information'!$S1024,Exchange_Value))/1000,AC1024*SUMIF(Lists!$E$2:$E$133,$I1024,Exchange_Value)/1000),1)</f>
        <v>0</v>
      </c>
      <c r="CA1024" s="151">
        <f>ROUND(IF($I1024="Other HFC Blend",(AD1024*$L1024*SUMIF(Lists!$E$2:$E$133,'Quarterly Information'!$K1024,Exchange_Value)+AD1024*$N1024*SUMIF(Lists!$E$2:$E$133,'Quarterly Information'!$M1024,Exchange_Value)+AD1024*$P1024*SUMIF(Lists!$E$2:$E$133,'Quarterly Information'!$O1024,Exchange_Value)+AD1024*$R1024*SUMIF(Lists!$E$2:$E$133,'Quarterly Information'!$Q1024,Exchange_Value)+AD1024*$T1024*SUMIF(Lists!$E$2:$E$133,'Quarterly Information'!$S1024,Exchange_Value))/1000,AD1024*SUMIF(Lists!$E$2:$E$133,$I1024,Exchange_Value)/1000),1)</f>
        <v>0</v>
      </c>
      <c r="CB1024" s="151">
        <f>ROUND(IF($I1024="Other HFC Blend",(AE1024*$L1024*SUMIF(Lists!$E$2:$E$133,'Quarterly Information'!$K1024,Exchange_Value)+AE1024*$N1024*SUMIF(Lists!$E$2:$E$133,'Quarterly Information'!$M1024,Exchange_Value)+AE1024*$P1024*SUMIF(Lists!$E$2:$E$133,'Quarterly Information'!$O1024,Exchange_Value)+AE1024*$R1024*SUMIF(Lists!$E$2:$E$133,'Quarterly Information'!$Q1024,Exchange_Value)+AE1024*$T1024*SUMIF(Lists!$E$2:$E$133,'Quarterly Information'!$S1024,Exchange_Value))/1000,AE1024*SUMIF(Lists!$E$2:$E$133,$I1024,Exchange_Value)/1000),1)</f>
        <v>0</v>
      </c>
      <c r="CC1024" s="151">
        <f>ROUND(IF($I1024="Other HFC Blend",(AF1024*$L1024*SUMIF(Lists!$E$2:$E$133,'Quarterly Information'!$K1024,Exchange_Value)+AF1024*$N1024*SUMIF(Lists!$E$2:$E$133,'Quarterly Information'!$M1024,Exchange_Value)+AF1024*$P1024*SUMIF(Lists!$E$2:$E$133,'Quarterly Information'!$O1024,Exchange_Value)+AF1024*$R1024*SUMIF(Lists!$E$2:$E$133,'Quarterly Information'!$Q1024,Exchange_Value)+AF1024*$T1024*SUMIF(Lists!$E$2:$E$133,'Quarterly Information'!$S1024,Exchange_Value))/1000,AF1024*SUMIF(Lists!$E$2:$E$133,$I1024,Exchange_Value)/1000),1)</f>
        <v>0</v>
      </c>
    </row>
    <row r="1025" spans="1:81" ht="14.1">
      <c r="A1025" s="18">
        <v>983</v>
      </c>
      <c r="B1025" s="46" t="str">
        <f t="shared" si="591"/>
        <v/>
      </c>
      <c r="C1025" s="72"/>
      <c r="D1025" s="47"/>
      <c r="E1025" s="81"/>
      <c r="F1025" s="48"/>
      <c r="G1025" s="49"/>
      <c r="H1025" s="50"/>
      <c r="I1025" s="48"/>
      <c r="J1025" s="104"/>
      <c r="K1025" s="109"/>
      <c r="L1025" s="51"/>
      <c r="M1025" s="48"/>
      <c r="N1025" s="51"/>
      <c r="O1025" s="48"/>
      <c r="P1025" s="51"/>
      <c r="Q1025" s="69"/>
      <c r="R1025" s="51"/>
      <c r="S1025" s="69"/>
      <c r="T1025" s="110"/>
      <c r="U1025" s="107"/>
      <c r="V1025" s="48"/>
      <c r="W1025" s="52"/>
      <c r="X1025" s="48"/>
      <c r="Y1025" s="116"/>
      <c r="Z1025" s="133"/>
      <c r="AA1025" s="131"/>
      <c r="AB1025" s="76"/>
      <c r="AC1025" s="76"/>
      <c r="AD1025" s="76"/>
      <c r="AE1025" s="76"/>
      <c r="AF1025" s="76"/>
      <c r="AG1025" s="145"/>
      <c r="AH1025"/>
      <c r="AI1025" s="148">
        <f t="shared" si="555"/>
        <v>0</v>
      </c>
      <c r="AJ1025" s="148">
        <f t="shared" si="556"/>
        <v>0</v>
      </c>
      <c r="AK1025" s="148">
        <f t="shared" si="557"/>
        <v>0</v>
      </c>
      <c r="AL1025" s="148">
        <f t="shared" si="558"/>
        <v>0</v>
      </c>
      <c r="AM1025" s="148">
        <f t="shared" si="559"/>
        <v>0</v>
      </c>
      <c r="AN1025" s="148">
        <f t="shared" si="560"/>
        <v>0</v>
      </c>
      <c r="AO1025" s="150"/>
      <c r="AP1025" s="149" t="e">
        <f t="shared" si="561"/>
        <v>#DIV/0!</v>
      </c>
      <c r="AQ1025" s="149" t="e">
        <f t="shared" si="562"/>
        <v>#DIV/0!</v>
      </c>
      <c r="AR1025" s="149" t="e">
        <f t="shared" si="563"/>
        <v>#DIV/0!</v>
      </c>
      <c r="AS1025" s="149" t="e">
        <f t="shared" si="564"/>
        <v>#DIV/0!</v>
      </c>
      <c r="AT1025" s="149" t="e">
        <f t="shared" si="565"/>
        <v>#DIV/0!</v>
      </c>
      <c r="AU1025" s="148">
        <f t="shared" si="566"/>
        <v>0</v>
      </c>
      <c r="AV1025" s="149" t="e">
        <f t="shared" si="567"/>
        <v>#DIV/0!</v>
      </c>
      <c r="AW1025" s="149" t="e">
        <f t="shared" si="568"/>
        <v>#DIV/0!</v>
      </c>
      <c r="AX1025" s="149" t="e">
        <f t="shared" si="569"/>
        <v>#DIV/0!</v>
      </c>
      <c r="AY1025" s="149" t="e">
        <f t="shared" si="570"/>
        <v>#DIV/0!</v>
      </c>
      <c r="AZ1025" s="149" t="e">
        <f t="shared" si="571"/>
        <v>#DIV/0!</v>
      </c>
      <c r="BA1025" s="148">
        <f t="shared" si="572"/>
        <v>0</v>
      </c>
      <c r="BB1025" s="149" t="e">
        <f t="shared" si="573"/>
        <v>#DIV/0!</v>
      </c>
      <c r="BC1025" s="149" t="e">
        <f t="shared" si="574"/>
        <v>#DIV/0!</v>
      </c>
      <c r="BD1025" s="149" t="e">
        <f t="shared" si="575"/>
        <v>#DIV/0!</v>
      </c>
      <c r="BE1025" s="149" t="e">
        <f t="shared" si="576"/>
        <v>#DIV/0!</v>
      </c>
      <c r="BF1025" s="149" t="e">
        <f t="shared" si="577"/>
        <v>#DIV/0!</v>
      </c>
      <c r="BG1025" s="148">
        <f t="shared" si="578"/>
        <v>0</v>
      </c>
      <c r="BH1025" s="149" t="e">
        <f t="shared" si="579"/>
        <v>#DIV/0!</v>
      </c>
      <c r="BI1025" s="149" t="e">
        <f t="shared" si="580"/>
        <v>#DIV/0!</v>
      </c>
      <c r="BJ1025" s="149" t="e">
        <f t="shared" si="581"/>
        <v>#DIV/0!</v>
      </c>
      <c r="BK1025" s="149" t="e">
        <f t="shared" si="582"/>
        <v>#DIV/0!</v>
      </c>
      <c r="BL1025" s="149" t="e">
        <f t="shared" si="583"/>
        <v>#DIV/0!</v>
      </c>
      <c r="BM1025" s="148">
        <f t="shared" si="584"/>
        <v>0</v>
      </c>
      <c r="BN1025" s="149" t="e">
        <f t="shared" si="585"/>
        <v>#DIV/0!</v>
      </c>
      <c r="BO1025" s="149" t="e">
        <f t="shared" si="586"/>
        <v>#DIV/0!</v>
      </c>
      <c r="BP1025" s="149" t="e">
        <f t="shared" si="587"/>
        <v>#DIV/0!</v>
      </c>
      <c r="BQ1025" s="149" t="e">
        <f t="shared" si="588"/>
        <v>#DIV/0!</v>
      </c>
      <c r="BR1025" s="149" t="e">
        <f t="shared" si="589"/>
        <v>#DIV/0!</v>
      </c>
      <c r="BS1025" s="148">
        <f t="shared" si="590"/>
        <v>0</v>
      </c>
      <c r="BT1025" s="150"/>
      <c r="BU1025" s="150" t="e">
        <f>VLOOKUP(I1025,Lists!$D$2:$D$19,1,FALSE)</f>
        <v>#N/A</v>
      </c>
      <c r="BV1025" s="150" t="e">
        <f>VLOOKUP($I1025,Blends!$B$2:$B$115,1,FALSE)</f>
        <v>#N/A</v>
      </c>
      <c r="BW1025" s="150"/>
      <c r="BX1025" s="151">
        <f>ROUND(IF($I1025="Other HFC Blend",(AA1025*$L1025*SUMIF(Lists!$E$2:$E$133,'Quarterly Information'!$K1025,Exchange_Value)+AA1025*$N1025*SUMIF(Lists!$E$2:$E$133,'Quarterly Information'!$M1025,Exchange_Value)+AA1025*$P1025*SUMIF(Lists!$E$2:$E$133,'Quarterly Information'!$O1025,Exchange_Value)+AA1025*$R1025*SUMIF(Lists!$E$2:$E$133,'Quarterly Information'!$Q1025,Exchange_Value)+AA1025*$T1025*SUMIF(Lists!$E$2:$E$133,'Quarterly Information'!$S1025,Exchange_Value))/1000,AA1025*SUMIF(Lists!$E$2:$E$133,$I1025,Exchange_Value)/1000),1)</f>
        <v>0</v>
      </c>
      <c r="BY1025" s="151">
        <f>ROUND(IF($I1025="Other HFC Blend",(AB1025*$L1025*SUMIF(Lists!$E$2:$E$133,'Quarterly Information'!$K1025,Exchange_Value)+AB1025*$N1025*SUMIF(Lists!$E$2:$E$133,'Quarterly Information'!$M1025,Exchange_Value)+AB1025*$P1025*SUMIF(Lists!$E$2:$E$133,'Quarterly Information'!$O1025,Exchange_Value)+AB1025*$R1025*SUMIF(Lists!$E$2:$E$133,'Quarterly Information'!$Q1025,Exchange_Value)+AB1025*$T1025*SUMIF(Lists!$E$2:$E$133,'Quarterly Information'!$S1025,Exchange_Value))/1000,AB1025*SUMIF(Lists!$E$2:$E$133,$I1025,Exchange_Value)/1000),1)</f>
        <v>0</v>
      </c>
      <c r="BZ1025" s="151">
        <f>ROUND(IF($I1025="Other HFC Blend",(AC1025*$L1025*SUMIF(Lists!$E$2:$E$133,'Quarterly Information'!$K1025,Exchange_Value)+AC1025*$N1025*SUMIF(Lists!$E$2:$E$133,'Quarterly Information'!$M1025,Exchange_Value)+AC1025*$P1025*SUMIF(Lists!$E$2:$E$133,'Quarterly Information'!$O1025,Exchange_Value)+AC1025*$R1025*SUMIF(Lists!$E$2:$E$133,'Quarterly Information'!$Q1025,Exchange_Value)+AC1025*$T1025*SUMIF(Lists!$E$2:$E$133,'Quarterly Information'!$S1025,Exchange_Value))/1000,AC1025*SUMIF(Lists!$E$2:$E$133,$I1025,Exchange_Value)/1000),1)</f>
        <v>0</v>
      </c>
      <c r="CA1025" s="151">
        <f>ROUND(IF($I1025="Other HFC Blend",(AD1025*$L1025*SUMIF(Lists!$E$2:$E$133,'Quarterly Information'!$K1025,Exchange_Value)+AD1025*$N1025*SUMIF(Lists!$E$2:$E$133,'Quarterly Information'!$M1025,Exchange_Value)+AD1025*$P1025*SUMIF(Lists!$E$2:$E$133,'Quarterly Information'!$O1025,Exchange_Value)+AD1025*$R1025*SUMIF(Lists!$E$2:$E$133,'Quarterly Information'!$Q1025,Exchange_Value)+AD1025*$T1025*SUMIF(Lists!$E$2:$E$133,'Quarterly Information'!$S1025,Exchange_Value))/1000,AD1025*SUMIF(Lists!$E$2:$E$133,$I1025,Exchange_Value)/1000),1)</f>
        <v>0</v>
      </c>
      <c r="CB1025" s="151">
        <f>ROUND(IF($I1025="Other HFC Blend",(AE1025*$L1025*SUMIF(Lists!$E$2:$E$133,'Quarterly Information'!$K1025,Exchange_Value)+AE1025*$N1025*SUMIF(Lists!$E$2:$E$133,'Quarterly Information'!$M1025,Exchange_Value)+AE1025*$P1025*SUMIF(Lists!$E$2:$E$133,'Quarterly Information'!$O1025,Exchange_Value)+AE1025*$R1025*SUMIF(Lists!$E$2:$E$133,'Quarterly Information'!$Q1025,Exchange_Value)+AE1025*$T1025*SUMIF(Lists!$E$2:$E$133,'Quarterly Information'!$S1025,Exchange_Value))/1000,AE1025*SUMIF(Lists!$E$2:$E$133,$I1025,Exchange_Value)/1000),1)</f>
        <v>0</v>
      </c>
      <c r="CC1025" s="151">
        <f>ROUND(IF($I1025="Other HFC Blend",(AF1025*$L1025*SUMIF(Lists!$E$2:$E$133,'Quarterly Information'!$K1025,Exchange_Value)+AF1025*$N1025*SUMIF(Lists!$E$2:$E$133,'Quarterly Information'!$M1025,Exchange_Value)+AF1025*$P1025*SUMIF(Lists!$E$2:$E$133,'Quarterly Information'!$O1025,Exchange_Value)+AF1025*$R1025*SUMIF(Lists!$E$2:$E$133,'Quarterly Information'!$Q1025,Exchange_Value)+AF1025*$T1025*SUMIF(Lists!$E$2:$E$133,'Quarterly Information'!$S1025,Exchange_Value))/1000,AF1025*SUMIF(Lists!$E$2:$E$133,$I1025,Exchange_Value)/1000),1)</f>
        <v>0</v>
      </c>
    </row>
    <row r="1026" spans="1:81" ht="14.1">
      <c r="A1026" s="18">
        <v>984</v>
      </c>
      <c r="B1026" s="46" t="str">
        <f t="shared" si="591"/>
        <v/>
      </c>
      <c r="C1026" s="72"/>
      <c r="D1026" s="47"/>
      <c r="E1026" s="81"/>
      <c r="F1026" s="48"/>
      <c r="G1026" s="49"/>
      <c r="H1026" s="50"/>
      <c r="I1026" s="48"/>
      <c r="J1026" s="104"/>
      <c r="K1026" s="109"/>
      <c r="L1026" s="51"/>
      <c r="M1026" s="48"/>
      <c r="N1026" s="51"/>
      <c r="O1026" s="48"/>
      <c r="P1026" s="51"/>
      <c r="Q1026" s="69"/>
      <c r="R1026" s="51"/>
      <c r="S1026" s="69"/>
      <c r="T1026" s="110"/>
      <c r="U1026" s="107"/>
      <c r="V1026" s="48"/>
      <c r="W1026" s="52"/>
      <c r="X1026" s="48"/>
      <c r="Y1026" s="116"/>
      <c r="Z1026" s="133"/>
      <c r="AA1026" s="131"/>
      <c r="AB1026" s="76"/>
      <c r="AC1026" s="76"/>
      <c r="AD1026" s="76"/>
      <c r="AE1026" s="76"/>
      <c r="AF1026" s="76"/>
      <c r="AG1026" s="145"/>
      <c r="AH1026"/>
      <c r="AI1026" s="148">
        <f t="shared" si="555"/>
        <v>0</v>
      </c>
      <c r="AJ1026" s="148">
        <f t="shared" si="556"/>
        <v>0</v>
      </c>
      <c r="AK1026" s="148">
        <f t="shared" si="557"/>
        <v>0</v>
      </c>
      <c r="AL1026" s="148">
        <f t="shared" si="558"/>
        <v>0</v>
      </c>
      <c r="AM1026" s="148">
        <f t="shared" si="559"/>
        <v>0</v>
      </c>
      <c r="AN1026" s="148">
        <f t="shared" si="560"/>
        <v>0</v>
      </c>
      <c r="AO1026" s="150"/>
      <c r="AP1026" s="149" t="e">
        <f t="shared" si="561"/>
        <v>#DIV/0!</v>
      </c>
      <c r="AQ1026" s="149" t="e">
        <f t="shared" si="562"/>
        <v>#DIV/0!</v>
      </c>
      <c r="AR1026" s="149" t="e">
        <f t="shared" si="563"/>
        <v>#DIV/0!</v>
      </c>
      <c r="AS1026" s="149" t="e">
        <f t="shared" si="564"/>
        <v>#DIV/0!</v>
      </c>
      <c r="AT1026" s="149" t="e">
        <f t="shared" si="565"/>
        <v>#DIV/0!</v>
      </c>
      <c r="AU1026" s="148">
        <f t="shared" si="566"/>
        <v>0</v>
      </c>
      <c r="AV1026" s="149" t="e">
        <f t="shared" si="567"/>
        <v>#DIV/0!</v>
      </c>
      <c r="AW1026" s="149" t="e">
        <f t="shared" si="568"/>
        <v>#DIV/0!</v>
      </c>
      <c r="AX1026" s="149" t="e">
        <f t="shared" si="569"/>
        <v>#DIV/0!</v>
      </c>
      <c r="AY1026" s="149" t="e">
        <f t="shared" si="570"/>
        <v>#DIV/0!</v>
      </c>
      <c r="AZ1026" s="149" t="e">
        <f t="shared" si="571"/>
        <v>#DIV/0!</v>
      </c>
      <c r="BA1026" s="148">
        <f t="shared" si="572"/>
        <v>0</v>
      </c>
      <c r="BB1026" s="149" t="e">
        <f t="shared" si="573"/>
        <v>#DIV/0!</v>
      </c>
      <c r="BC1026" s="149" t="e">
        <f t="shared" si="574"/>
        <v>#DIV/0!</v>
      </c>
      <c r="BD1026" s="149" t="e">
        <f t="shared" si="575"/>
        <v>#DIV/0!</v>
      </c>
      <c r="BE1026" s="149" t="e">
        <f t="shared" si="576"/>
        <v>#DIV/0!</v>
      </c>
      <c r="BF1026" s="149" t="e">
        <f t="shared" si="577"/>
        <v>#DIV/0!</v>
      </c>
      <c r="BG1026" s="148">
        <f t="shared" si="578"/>
        <v>0</v>
      </c>
      <c r="BH1026" s="149" t="e">
        <f t="shared" si="579"/>
        <v>#DIV/0!</v>
      </c>
      <c r="BI1026" s="149" t="e">
        <f t="shared" si="580"/>
        <v>#DIV/0!</v>
      </c>
      <c r="BJ1026" s="149" t="e">
        <f t="shared" si="581"/>
        <v>#DIV/0!</v>
      </c>
      <c r="BK1026" s="149" t="e">
        <f t="shared" si="582"/>
        <v>#DIV/0!</v>
      </c>
      <c r="BL1026" s="149" t="e">
        <f t="shared" si="583"/>
        <v>#DIV/0!</v>
      </c>
      <c r="BM1026" s="148">
        <f t="shared" si="584"/>
        <v>0</v>
      </c>
      <c r="BN1026" s="149" t="e">
        <f t="shared" si="585"/>
        <v>#DIV/0!</v>
      </c>
      <c r="BO1026" s="149" t="e">
        <f t="shared" si="586"/>
        <v>#DIV/0!</v>
      </c>
      <c r="BP1026" s="149" t="e">
        <f t="shared" si="587"/>
        <v>#DIV/0!</v>
      </c>
      <c r="BQ1026" s="149" t="e">
        <f t="shared" si="588"/>
        <v>#DIV/0!</v>
      </c>
      <c r="BR1026" s="149" t="e">
        <f t="shared" si="589"/>
        <v>#DIV/0!</v>
      </c>
      <c r="BS1026" s="148">
        <f t="shared" si="590"/>
        <v>0</v>
      </c>
      <c r="BT1026" s="150"/>
      <c r="BU1026" s="150" t="e">
        <f>VLOOKUP(I1026,Lists!$D$2:$D$19,1,FALSE)</f>
        <v>#N/A</v>
      </c>
      <c r="BV1026" s="150" t="e">
        <f>VLOOKUP($I1026,Blends!$B$2:$B$115,1,FALSE)</f>
        <v>#N/A</v>
      </c>
      <c r="BW1026" s="150"/>
      <c r="BX1026" s="151">
        <f>ROUND(IF($I1026="Other HFC Blend",(AA1026*$L1026*SUMIF(Lists!$E$2:$E$133,'Quarterly Information'!$K1026,Exchange_Value)+AA1026*$N1026*SUMIF(Lists!$E$2:$E$133,'Quarterly Information'!$M1026,Exchange_Value)+AA1026*$P1026*SUMIF(Lists!$E$2:$E$133,'Quarterly Information'!$O1026,Exchange_Value)+AA1026*$R1026*SUMIF(Lists!$E$2:$E$133,'Quarterly Information'!$Q1026,Exchange_Value)+AA1026*$T1026*SUMIF(Lists!$E$2:$E$133,'Quarterly Information'!$S1026,Exchange_Value))/1000,AA1026*SUMIF(Lists!$E$2:$E$133,$I1026,Exchange_Value)/1000),1)</f>
        <v>0</v>
      </c>
      <c r="BY1026" s="151">
        <f>ROUND(IF($I1026="Other HFC Blend",(AB1026*$L1026*SUMIF(Lists!$E$2:$E$133,'Quarterly Information'!$K1026,Exchange_Value)+AB1026*$N1026*SUMIF(Lists!$E$2:$E$133,'Quarterly Information'!$M1026,Exchange_Value)+AB1026*$P1026*SUMIF(Lists!$E$2:$E$133,'Quarterly Information'!$O1026,Exchange_Value)+AB1026*$R1026*SUMIF(Lists!$E$2:$E$133,'Quarterly Information'!$Q1026,Exchange_Value)+AB1026*$T1026*SUMIF(Lists!$E$2:$E$133,'Quarterly Information'!$S1026,Exchange_Value))/1000,AB1026*SUMIF(Lists!$E$2:$E$133,$I1026,Exchange_Value)/1000),1)</f>
        <v>0</v>
      </c>
      <c r="BZ1026" s="151">
        <f>ROUND(IF($I1026="Other HFC Blend",(AC1026*$L1026*SUMIF(Lists!$E$2:$E$133,'Quarterly Information'!$K1026,Exchange_Value)+AC1026*$N1026*SUMIF(Lists!$E$2:$E$133,'Quarterly Information'!$M1026,Exchange_Value)+AC1026*$P1026*SUMIF(Lists!$E$2:$E$133,'Quarterly Information'!$O1026,Exchange_Value)+AC1026*$R1026*SUMIF(Lists!$E$2:$E$133,'Quarterly Information'!$Q1026,Exchange_Value)+AC1026*$T1026*SUMIF(Lists!$E$2:$E$133,'Quarterly Information'!$S1026,Exchange_Value))/1000,AC1026*SUMIF(Lists!$E$2:$E$133,$I1026,Exchange_Value)/1000),1)</f>
        <v>0</v>
      </c>
      <c r="CA1026" s="151">
        <f>ROUND(IF($I1026="Other HFC Blend",(AD1026*$L1026*SUMIF(Lists!$E$2:$E$133,'Quarterly Information'!$K1026,Exchange_Value)+AD1026*$N1026*SUMIF(Lists!$E$2:$E$133,'Quarterly Information'!$M1026,Exchange_Value)+AD1026*$P1026*SUMIF(Lists!$E$2:$E$133,'Quarterly Information'!$O1026,Exchange_Value)+AD1026*$R1026*SUMIF(Lists!$E$2:$E$133,'Quarterly Information'!$Q1026,Exchange_Value)+AD1026*$T1026*SUMIF(Lists!$E$2:$E$133,'Quarterly Information'!$S1026,Exchange_Value))/1000,AD1026*SUMIF(Lists!$E$2:$E$133,$I1026,Exchange_Value)/1000),1)</f>
        <v>0</v>
      </c>
      <c r="CB1026" s="151">
        <f>ROUND(IF($I1026="Other HFC Blend",(AE1026*$L1026*SUMIF(Lists!$E$2:$E$133,'Quarterly Information'!$K1026,Exchange_Value)+AE1026*$N1026*SUMIF(Lists!$E$2:$E$133,'Quarterly Information'!$M1026,Exchange_Value)+AE1026*$P1026*SUMIF(Lists!$E$2:$E$133,'Quarterly Information'!$O1026,Exchange_Value)+AE1026*$R1026*SUMIF(Lists!$E$2:$E$133,'Quarterly Information'!$Q1026,Exchange_Value)+AE1026*$T1026*SUMIF(Lists!$E$2:$E$133,'Quarterly Information'!$S1026,Exchange_Value))/1000,AE1026*SUMIF(Lists!$E$2:$E$133,$I1026,Exchange_Value)/1000),1)</f>
        <v>0</v>
      </c>
      <c r="CC1026" s="151">
        <f>ROUND(IF($I1026="Other HFC Blend",(AF1026*$L1026*SUMIF(Lists!$E$2:$E$133,'Quarterly Information'!$K1026,Exchange_Value)+AF1026*$N1026*SUMIF(Lists!$E$2:$E$133,'Quarterly Information'!$M1026,Exchange_Value)+AF1026*$P1026*SUMIF(Lists!$E$2:$E$133,'Quarterly Information'!$O1026,Exchange_Value)+AF1026*$R1026*SUMIF(Lists!$E$2:$E$133,'Quarterly Information'!$Q1026,Exchange_Value)+AF1026*$T1026*SUMIF(Lists!$E$2:$E$133,'Quarterly Information'!$S1026,Exchange_Value))/1000,AF1026*SUMIF(Lists!$E$2:$E$133,$I1026,Exchange_Value)/1000),1)</f>
        <v>0</v>
      </c>
    </row>
    <row r="1027" spans="1:81" ht="14.1">
      <c r="A1027" s="18">
        <v>985</v>
      </c>
      <c r="B1027" s="46" t="str">
        <f t="shared" si="591"/>
        <v/>
      </c>
      <c r="C1027" s="72"/>
      <c r="D1027" s="47"/>
      <c r="E1027" s="81"/>
      <c r="F1027" s="48"/>
      <c r="G1027" s="49"/>
      <c r="H1027" s="50"/>
      <c r="I1027" s="48"/>
      <c r="J1027" s="104"/>
      <c r="K1027" s="109"/>
      <c r="L1027" s="51"/>
      <c r="M1027" s="48"/>
      <c r="N1027" s="51"/>
      <c r="O1027" s="48"/>
      <c r="P1027" s="51"/>
      <c r="Q1027" s="69"/>
      <c r="R1027" s="51"/>
      <c r="S1027" s="69"/>
      <c r="T1027" s="110"/>
      <c r="U1027" s="107"/>
      <c r="V1027" s="48"/>
      <c r="W1027" s="52"/>
      <c r="X1027" s="48"/>
      <c r="Y1027" s="116"/>
      <c r="Z1027" s="133"/>
      <c r="AA1027" s="131"/>
      <c r="AB1027" s="76"/>
      <c r="AC1027" s="76"/>
      <c r="AD1027" s="76"/>
      <c r="AE1027" s="76"/>
      <c r="AF1027" s="76"/>
      <c r="AG1027" s="145"/>
      <c r="AH1027"/>
      <c r="AI1027" s="148">
        <f t="shared" si="555"/>
        <v>0</v>
      </c>
      <c r="AJ1027" s="148">
        <f t="shared" si="556"/>
        <v>0</v>
      </c>
      <c r="AK1027" s="148">
        <f t="shared" si="557"/>
        <v>0</v>
      </c>
      <c r="AL1027" s="148">
        <f t="shared" si="558"/>
        <v>0</v>
      </c>
      <c r="AM1027" s="148">
        <f t="shared" si="559"/>
        <v>0</v>
      </c>
      <c r="AN1027" s="148">
        <f t="shared" si="560"/>
        <v>0</v>
      </c>
      <c r="AO1027" s="150"/>
      <c r="AP1027" s="149" t="e">
        <f t="shared" si="561"/>
        <v>#DIV/0!</v>
      </c>
      <c r="AQ1027" s="149" t="e">
        <f t="shared" si="562"/>
        <v>#DIV/0!</v>
      </c>
      <c r="AR1027" s="149" t="e">
        <f t="shared" si="563"/>
        <v>#DIV/0!</v>
      </c>
      <c r="AS1027" s="149" t="e">
        <f t="shared" si="564"/>
        <v>#DIV/0!</v>
      </c>
      <c r="AT1027" s="149" t="e">
        <f t="shared" si="565"/>
        <v>#DIV/0!</v>
      </c>
      <c r="AU1027" s="148">
        <f t="shared" si="566"/>
        <v>0</v>
      </c>
      <c r="AV1027" s="149" t="e">
        <f t="shared" si="567"/>
        <v>#DIV/0!</v>
      </c>
      <c r="AW1027" s="149" t="e">
        <f t="shared" si="568"/>
        <v>#DIV/0!</v>
      </c>
      <c r="AX1027" s="149" t="e">
        <f t="shared" si="569"/>
        <v>#DIV/0!</v>
      </c>
      <c r="AY1027" s="149" t="e">
        <f t="shared" si="570"/>
        <v>#DIV/0!</v>
      </c>
      <c r="AZ1027" s="149" t="e">
        <f t="shared" si="571"/>
        <v>#DIV/0!</v>
      </c>
      <c r="BA1027" s="148">
        <f t="shared" si="572"/>
        <v>0</v>
      </c>
      <c r="BB1027" s="149" t="e">
        <f t="shared" si="573"/>
        <v>#DIV/0!</v>
      </c>
      <c r="BC1027" s="149" t="e">
        <f t="shared" si="574"/>
        <v>#DIV/0!</v>
      </c>
      <c r="BD1027" s="149" t="e">
        <f t="shared" si="575"/>
        <v>#DIV/0!</v>
      </c>
      <c r="BE1027" s="149" t="e">
        <f t="shared" si="576"/>
        <v>#DIV/0!</v>
      </c>
      <c r="BF1027" s="149" t="e">
        <f t="shared" si="577"/>
        <v>#DIV/0!</v>
      </c>
      <c r="BG1027" s="148">
        <f t="shared" si="578"/>
        <v>0</v>
      </c>
      <c r="BH1027" s="149" t="e">
        <f t="shared" si="579"/>
        <v>#DIV/0!</v>
      </c>
      <c r="BI1027" s="149" t="e">
        <f t="shared" si="580"/>
        <v>#DIV/0!</v>
      </c>
      <c r="BJ1027" s="149" t="e">
        <f t="shared" si="581"/>
        <v>#DIV/0!</v>
      </c>
      <c r="BK1027" s="149" t="e">
        <f t="shared" si="582"/>
        <v>#DIV/0!</v>
      </c>
      <c r="BL1027" s="149" t="e">
        <f t="shared" si="583"/>
        <v>#DIV/0!</v>
      </c>
      <c r="BM1027" s="148">
        <f t="shared" si="584"/>
        <v>0</v>
      </c>
      <c r="BN1027" s="149" t="e">
        <f t="shared" si="585"/>
        <v>#DIV/0!</v>
      </c>
      <c r="BO1027" s="149" t="e">
        <f t="shared" si="586"/>
        <v>#DIV/0!</v>
      </c>
      <c r="BP1027" s="149" t="e">
        <f t="shared" si="587"/>
        <v>#DIV/0!</v>
      </c>
      <c r="BQ1027" s="149" t="e">
        <f t="shared" si="588"/>
        <v>#DIV/0!</v>
      </c>
      <c r="BR1027" s="149" t="e">
        <f t="shared" si="589"/>
        <v>#DIV/0!</v>
      </c>
      <c r="BS1027" s="148">
        <f t="shared" si="590"/>
        <v>0</v>
      </c>
      <c r="BT1027" s="150"/>
      <c r="BU1027" s="150" t="e">
        <f>VLOOKUP(I1027,Lists!$D$2:$D$19,1,FALSE)</f>
        <v>#N/A</v>
      </c>
      <c r="BV1027" s="150" t="e">
        <f>VLOOKUP($I1027,Blends!$B$2:$B$115,1,FALSE)</f>
        <v>#N/A</v>
      </c>
      <c r="BW1027" s="150"/>
      <c r="BX1027" s="151">
        <f>ROUND(IF($I1027="Other HFC Blend",(AA1027*$L1027*SUMIF(Lists!$E$2:$E$133,'Quarterly Information'!$K1027,Exchange_Value)+AA1027*$N1027*SUMIF(Lists!$E$2:$E$133,'Quarterly Information'!$M1027,Exchange_Value)+AA1027*$P1027*SUMIF(Lists!$E$2:$E$133,'Quarterly Information'!$O1027,Exchange_Value)+AA1027*$R1027*SUMIF(Lists!$E$2:$E$133,'Quarterly Information'!$Q1027,Exchange_Value)+AA1027*$T1027*SUMIF(Lists!$E$2:$E$133,'Quarterly Information'!$S1027,Exchange_Value))/1000,AA1027*SUMIF(Lists!$E$2:$E$133,$I1027,Exchange_Value)/1000),1)</f>
        <v>0</v>
      </c>
      <c r="BY1027" s="151">
        <f>ROUND(IF($I1027="Other HFC Blend",(AB1027*$L1027*SUMIF(Lists!$E$2:$E$133,'Quarterly Information'!$K1027,Exchange_Value)+AB1027*$N1027*SUMIF(Lists!$E$2:$E$133,'Quarterly Information'!$M1027,Exchange_Value)+AB1027*$P1027*SUMIF(Lists!$E$2:$E$133,'Quarterly Information'!$O1027,Exchange_Value)+AB1027*$R1027*SUMIF(Lists!$E$2:$E$133,'Quarterly Information'!$Q1027,Exchange_Value)+AB1027*$T1027*SUMIF(Lists!$E$2:$E$133,'Quarterly Information'!$S1027,Exchange_Value))/1000,AB1027*SUMIF(Lists!$E$2:$E$133,$I1027,Exchange_Value)/1000),1)</f>
        <v>0</v>
      </c>
      <c r="BZ1027" s="151">
        <f>ROUND(IF($I1027="Other HFC Blend",(AC1027*$L1027*SUMIF(Lists!$E$2:$E$133,'Quarterly Information'!$K1027,Exchange_Value)+AC1027*$N1027*SUMIF(Lists!$E$2:$E$133,'Quarterly Information'!$M1027,Exchange_Value)+AC1027*$P1027*SUMIF(Lists!$E$2:$E$133,'Quarterly Information'!$O1027,Exchange_Value)+AC1027*$R1027*SUMIF(Lists!$E$2:$E$133,'Quarterly Information'!$Q1027,Exchange_Value)+AC1027*$T1027*SUMIF(Lists!$E$2:$E$133,'Quarterly Information'!$S1027,Exchange_Value))/1000,AC1027*SUMIF(Lists!$E$2:$E$133,$I1027,Exchange_Value)/1000),1)</f>
        <v>0</v>
      </c>
      <c r="CA1027" s="151">
        <f>ROUND(IF($I1027="Other HFC Blend",(AD1027*$L1027*SUMIF(Lists!$E$2:$E$133,'Quarterly Information'!$K1027,Exchange_Value)+AD1027*$N1027*SUMIF(Lists!$E$2:$E$133,'Quarterly Information'!$M1027,Exchange_Value)+AD1027*$P1027*SUMIF(Lists!$E$2:$E$133,'Quarterly Information'!$O1027,Exchange_Value)+AD1027*$R1027*SUMIF(Lists!$E$2:$E$133,'Quarterly Information'!$Q1027,Exchange_Value)+AD1027*$T1027*SUMIF(Lists!$E$2:$E$133,'Quarterly Information'!$S1027,Exchange_Value))/1000,AD1027*SUMIF(Lists!$E$2:$E$133,$I1027,Exchange_Value)/1000),1)</f>
        <v>0</v>
      </c>
      <c r="CB1027" s="151">
        <f>ROUND(IF($I1027="Other HFC Blend",(AE1027*$L1027*SUMIF(Lists!$E$2:$E$133,'Quarterly Information'!$K1027,Exchange_Value)+AE1027*$N1027*SUMIF(Lists!$E$2:$E$133,'Quarterly Information'!$M1027,Exchange_Value)+AE1027*$P1027*SUMIF(Lists!$E$2:$E$133,'Quarterly Information'!$O1027,Exchange_Value)+AE1027*$R1027*SUMIF(Lists!$E$2:$E$133,'Quarterly Information'!$Q1027,Exchange_Value)+AE1027*$T1027*SUMIF(Lists!$E$2:$E$133,'Quarterly Information'!$S1027,Exchange_Value))/1000,AE1027*SUMIF(Lists!$E$2:$E$133,$I1027,Exchange_Value)/1000),1)</f>
        <v>0</v>
      </c>
      <c r="CC1027" s="151">
        <f>ROUND(IF($I1027="Other HFC Blend",(AF1027*$L1027*SUMIF(Lists!$E$2:$E$133,'Quarterly Information'!$K1027,Exchange_Value)+AF1027*$N1027*SUMIF(Lists!$E$2:$E$133,'Quarterly Information'!$M1027,Exchange_Value)+AF1027*$P1027*SUMIF(Lists!$E$2:$E$133,'Quarterly Information'!$O1027,Exchange_Value)+AF1027*$R1027*SUMIF(Lists!$E$2:$E$133,'Quarterly Information'!$Q1027,Exchange_Value)+AF1027*$T1027*SUMIF(Lists!$E$2:$E$133,'Quarterly Information'!$S1027,Exchange_Value))/1000,AF1027*SUMIF(Lists!$E$2:$E$133,$I1027,Exchange_Value)/1000),1)</f>
        <v>0</v>
      </c>
    </row>
    <row r="1028" spans="1:81" ht="14.1">
      <c r="A1028" s="18">
        <v>986</v>
      </c>
      <c r="B1028" s="46" t="str">
        <f t="shared" si="591"/>
        <v/>
      </c>
      <c r="C1028" s="72"/>
      <c r="D1028" s="47"/>
      <c r="E1028" s="81"/>
      <c r="F1028" s="48"/>
      <c r="G1028" s="49"/>
      <c r="H1028" s="50"/>
      <c r="I1028" s="48"/>
      <c r="J1028" s="104"/>
      <c r="K1028" s="109"/>
      <c r="L1028" s="51"/>
      <c r="M1028" s="48"/>
      <c r="N1028" s="51"/>
      <c r="O1028" s="48"/>
      <c r="P1028" s="51"/>
      <c r="Q1028" s="69"/>
      <c r="R1028" s="51"/>
      <c r="S1028" s="69"/>
      <c r="T1028" s="110"/>
      <c r="U1028" s="107"/>
      <c r="V1028" s="48"/>
      <c r="W1028" s="52"/>
      <c r="X1028" s="48"/>
      <c r="Y1028" s="116"/>
      <c r="Z1028" s="133"/>
      <c r="AA1028" s="131"/>
      <c r="AB1028" s="76"/>
      <c r="AC1028" s="76"/>
      <c r="AD1028" s="76"/>
      <c r="AE1028" s="76"/>
      <c r="AF1028" s="76"/>
      <c r="AG1028" s="145"/>
      <c r="AH1028"/>
      <c r="AI1028" s="148">
        <f t="shared" si="555"/>
        <v>0</v>
      </c>
      <c r="AJ1028" s="148">
        <f t="shared" si="556"/>
        <v>0</v>
      </c>
      <c r="AK1028" s="148">
        <f t="shared" si="557"/>
        <v>0</v>
      </c>
      <c r="AL1028" s="148">
        <f t="shared" si="558"/>
        <v>0</v>
      </c>
      <c r="AM1028" s="148">
        <f t="shared" si="559"/>
        <v>0</v>
      </c>
      <c r="AN1028" s="148">
        <f t="shared" si="560"/>
        <v>0</v>
      </c>
      <c r="AO1028" s="150"/>
      <c r="AP1028" s="149" t="e">
        <f t="shared" si="561"/>
        <v>#DIV/0!</v>
      </c>
      <c r="AQ1028" s="149" t="e">
        <f t="shared" si="562"/>
        <v>#DIV/0!</v>
      </c>
      <c r="AR1028" s="149" t="e">
        <f t="shared" si="563"/>
        <v>#DIV/0!</v>
      </c>
      <c r="AS1028" s="149" t="e">
        <f t="shared" si="564"/>
        <v>#DIV/0!</v>
      </c>
      <c r="AT1028" s="149" t="e">
        <f t="shared" si="565"/>
        <v>#DIV/0!</v>
      </c>
      <c r="AU1028" s="148">
        <f t="shared" si="566"/>
        <v>0</v>
      </c>
      <c r="AV1028" s="149" t="e">
        <f t="shared" si="567"/>
        <v>#DIV/0!</v>
      </c>
      <c r="AW1028" s="149" t="e">
        <f t="shared" si="568"/>
        <v>#DIV/0!</v>
      </c>
      <c r="AX1028" s="149" t="e">
        <f t="shared" si="569"/>
        <v>#DIV/0!</v>
      </c>
      <c r="AY1028" s="149" t="e">
        <f t="shared" si="570"/>
        <v>#DIV/0!</v>
      </c>
      <c r="AZ1028" s="149" t="e">
        <f t="shared" si="571"/>
        <v>#DIV/0!</v>
      </c>
      <c r="BA1028" s="148">
        <f t="shared" si="572"/>
        <v>0</v>
      </c>
      <c r="BB1028" s="149" t="e">
        <f t="shared" si="573"/>
        <v>#DIV/0!</v>
      </c>
      <c r="BC1028" s="149" t="e">
        <f t="shared" si="574"/>
        <v>#DIV/0!</v>
      </c>
      <c r="BD1028" s="149" t="e">
        <f t="shared" si="575"/>
        <v>#DIV/0!</v>
      </c>
      <c r="BE1028" s="149" t="e">
        <f t="shared" si="576"/>
        <v>#DIV/0!</v>
      </c>
      <c r="BF1028" s="149" t="e">
        <f t="shared" si="577"/>
        <v>#DIV/0!</v>
      </c>
      <c r="BG1028" s="148">
        <f t="shared" si="578"/>
        <v>0</v>
      </c>
      <c r="BH1028" s="149" t="e">
        <f t="shared" si="579"/>
        <v>#DIV/0!</v>
      </c>
      <c r="BI1028" s="149" t="e">
        <f t="shared" si="580"/>
        <v>#DIV/0!</v>
      </c>
      <c r="BJ1028" s="149" t="e">
        <f t="shared" si="581"/>
        <v>#DIV/0!</v>
      </c>
      <c r="BK1028" s="149" t="e">
        <f t="shared" si="582"/>
        <v>#DIV/0!</v>
      </c>
      <c r="BL1028" s="149" t="e">
        <f t="shared" si="583"/>
        <v>#DIV/0!</v>
      </c>
      <c r="BM1028" s="148">
        <f t="shared" si="584"/>
        <v>0</v>
      </c>
      <c r="BN1028" s="149" t="e">
        <f t="shared" si="585"/>
        <v>#DIV/0!</v>
      </c>
      <c r="BO1028" s="149" t="e">
        <f t="shared" si="586"/>
        <v>#DIV/0!</v>
      </c>
      <c r="BP1028" s="149" t="e">
        <f t="shared" si="587"/>
        <v>#DIV/0!</v>
      </c>
      <c r="BQ1028" s="149" t="e">
        <f t="shared" si="588"/>
        <v>#DIV/0!</v>
      </c>
      <c r="BR1028" s="149" t="e">
        <f t="shared" si="589"/>
        <v>#DIV/0!</v>
      </c>
      <c r="BS1028" s="148">
        <f t="shared" si="590"/>
        <v>0</v>
      </c>
      <c r="BT1028" s="150"/>
      <c r="BU1028" s="150" t="e">
        <f>VLOOKUP(I1028,Lists!$D$2:$D$19,1,FALSE)</f>
        <v>#N/A</v>
      </c>
      <c r="BV1028" s="150" t="e">
        <f>VLOOKUP($I1028,Blends!$B$2:$B$115,1,FALSE)</f>
        <v>#N/A</v>
      </c>
      <c r="BW1028" s="150"/>
      <c r="BX1028" s="151">
        <f>ROUND(IF($I1028="Other HFC Blend",(AA1028*$L1028*SUMIF(Lists!$E$2:$E$133,'Quarterly Information'!$K1028,Exchange_Value)+AA1028*$N1028*SUMIF(Lists!$E$2:$E$133,'Quarterly Information'!$M1028,Exchange_Value)+AA1028*$P1028*SUMIF(Lists!$E$2:$E$133,'Quarterly Information'!$O1028,Exchange_Value)+AA1028*$R1028*SUMIF(Lists!$E$2:$E$133,'Quarterly Information'!$Q1028,Exchange_Value)+AA1028*$T1028*SUMIF(Lists!$E$2:$E$133,'Quarterly Information'!$S1028,Exchange_Value))/1000,AA1028*SUMIF(Lists!$E$2:$E$133,$I1028,Exchange_Value)/1000),1)</f>
        <v>0</v>
      </c>
      <c r="BY1028" s="151">
        <f>ROUND(IF($I1028="Other HFC Blend",(AB1028*$L1028*SUMIF(Lists!$E$2:$E$133,'Quarterly Information'!$K1028,Exchange_Value)+AB1028*$N1028*SUMIF(Lists!$E$2:$E$133,'Quarterly Information'!$M1028,Exchange_Value)+AB1028*$P1028*SUMIF(Lists!$E$2:$E$133,'Quarterly Information'!$O1028,Exchange_Value)+AB1028*$R1028*SUMIF(Lists!$E$2:$E$133,'Quarterly Information'!$Q1028,Exchange_Value)+AB1028*$T1028*SUMIF(Lists!$E$2:$E$133,'Quarterly Information'!$S1028,Exchange_Value))/1000,AB1028*SUMIF(Lists!$E$2:$E$133,$I1028,Exchange_Value)/1000),1)</f>
        <v>0</v>
      </c>
      <c r="BZ1028" s="151">
        <f>ROUND(IF($I1028="Other HFC Blend",(AC1028*$L1028*SUMIF(Lists!$E$2:$E$133,'Quarterly Information'!$K1028,Exchange_Value)+AC1028*$N1028*SUMIF(Lists!$E$2:$E$133,'Quarterly Information'!$M1028,Exchange_Value)+AC1028*$P1028*SUMIF(Lists!$E$2:$E$133,'Quarterly Information'!$O1028,Exchange_Value)+AC1028*$R1028*SUMIF(Lists!$E$2:$E$133,'Quarterly Information'!$Q1028,Exchange_Value)+AC1028*$T1028*SUMIF(Lists!$E$2:$E$133,'Quarterly Information'!$S1028,Exchange_Value))/1000,AC1028*SUMIF(Lists!$E$2:$E$133,$I1028,Exchange_Value)/1000),1)</f>
        <v>0</v>
      </c>
      <c r="CA1028" s="151">
        <f>ROUND(IF($I1028="Other HFC Blend",(AD1028*$L1028*SUMIF(Lists!$E$2:$E$133,'Quarterly Information'!$K1028,Exchange_Value)+AD1028*$N1028*SUMIF(Lists!$E$2:$E$133,'Quarterly Information'!$M1028,Exchange_Value)+AD1028*$P1028*SUMIF(Lists!$E$2:$E$133,'Quarterly Information'!$O1028,Exchange_Value)+AD1028*$R1028*SUMIF(Lists!$E$2:$E$133,'Quarterly Information'!$Q1028,Exchange_Value)+AD1028*$T1028*SUMIF(Lists!$E$2:$E$133,'Quarterly Information'!$S1028,Exchange_Value))/1000,AD1028*SUMIF(Lists!$E$2:$E$133,$I1028,Exchange_Value)/1000),1)</f>
        <v>0</v>
      </c>
      <c r="CB1028" s="151">
        <f>ROUND(IF($I1028="Other HFC Blend",(AE1028*$L1028*SUMIF(Lists!$E$2:$E$133,'Quarterly Information'!$K1028,Exchange_Value)+AE1028*$N1028*SUMIF(Lists!$E$2:$E$133,'Quarterly Information'!$M1028,Exchange_Value)+AE1028*$P1028*SUMIF(Lists!$E$2:$E$133,'Quarterly Information'!$O1028,Exchange_Value)+AE1028*$R1028*SUMIF(Lists!$E$2:$E$133,'Quarterly Information'!$Q1028,Exchange_Value)+AE1028*$T1028*SUMIF(Lists!$E$2:$E$133,'Quarterly Information'!$S1028,Exchange_Value))/1000,AE1028*SUMIF(Lists!$E$2:$E$133,$I1028,Exchange_Value)/1000),1)</f>
        <v>0</v>
      </c>
      <c r="CC1028" s="151">
        <f>ROUND(IF($I1028="Other HFC Blend",(AF1028*$L1028*SUMIF(Lists!$E$2:$E$133,'Quarterly Information'!$K1028,Exchange_Value)+AF1028*$N1028*SUMIF(Lists!$E$2:$E$133,'Quarterly Information'!$M1028,Exchange_Value)+AF1028*$P1028*SUMIF(Lists!$E$2:$E$133,'Quarterly Information'!$O1028,Exchange_Value)+AF1028*$R1028*SUMIF(Lists!$E$2:$E$133,'Quarterly Information'!$Q1028,Exchange_Value)+AF1028*$T1028*SUMIF(Lists!$E$2:$E$133,'Quarterly Information'!$S1028,Exchange_Value))/1000,AF1028*SUMIF(Lists!$E$2:$E$133,$I1028,Exchange_Value)/1000),1)</f>
        <v>0</v>
      </c>
    </row>
    <row r="1029" spans="1:81" ht="14.1">
      <c r="A1029" s="18">
        <v>987</v>
      </c>
      <c r="B1029" s="46" t="str">
        <f t="shared" si="591"/>
        <v/>
      </c>
      <c r="C1029" s="72"/>
      <c r="D1029" s="47"/>
      <c r="E1029" s="81"/>
      <c r="F1029" s="48"/>
      <c r="G1029" s="49"/>
      <c r="H1029" s="50"/>
      <c r="I1029" s="48"/>
      <c r="J1029" s="104"/>
      <c r="K1029" s="109"/>
      <c r="L1029" s="51"/>
      <c r="M1029" s="48"/>
      <c r="N1029" s="51"/>
      <c r="O1029" s="48"/>
      <c r="P1029" s="51"/>
      <c r="Q1029" s="69"/>
      <c r="R1029" s="51"/>
      <c r="S1029" s="69"/>
      <c r="T1029" s="110"/>
      <c r="U1029" s="107"/>
      <c r="V1029" s="48"/>
      <c r="W1029" s="52"/>
      <c r="X1029" s="48"/>
      <c r="Y1029" s="116"/>
      <c r="Z1029" s="133"/>
      <c r="AA1029" s="131"/>
      <c r="AB1029" s="76"/>
      <c r="AC1029" s="76"/>
      <c r="AD1029" s="76"/>
      <c r="AE1029" s="76"/>
      <c r="AF1029" s="76"/>
      <c r="AG1029" s="145"/>
      <c r="AH1029"/>
      <c r="AI1029" s="148">
        <f t="shared" si="555"/>
        <v>0</v>
      </c>
      <c r="AJ1029" s="148">
        <f t="shared" si="556"/>
        <v>0</v>
      </c>
      <c r="AK1029" s="148">
        <f t="shared" si="557"/>
        <v>0</v>
      </c>
      <c r="AL1029" s="148">
        <f t="shared" si="558"/>
        <v>0</v>
      </c>
      <c r="AM1029" s="148">
        <f t="shared" si="559"/>
        <v>0</v>
      </c>
      <c r="AN1029" s="148">
        <f t="shared" si="560"/>
        <v>0</v>
      </c>
      <c r="AO1029" s="150"/>
      <c r="AP1029" s="149" t="e">
        <f t="shared" si="561"/>
        <v>#DIV/0!</v>
      </c>
      <c r="AQ1029" s="149" t="e">
        <f t="shared" si="562"/>
        <v>#DIV/0!</v>
      </c>
      <c r="AR1029" s="149" t="e">
        <f t="shared" si="563"/>
        <v>#DIV/0!</v>
      </c>
      <c r="AS1029" s="149" t="e">
        <f t="shared" si="564"/>
        <v>#DIV/0!</v>
      </c>
      <c r="AT1029" s="149" t="e">
        <f t="shared" si="565"/>
        <v>#DIV/0!</v>
      </c>
      <c r="AU1029" s="148">
        <f t="shared" si="566"/>
        <v>0</v>
      </c>
      <c r="AV1029" s="149" t="e">
        <f t="shared" si="567"/>
        <v>#DIV/0!</v>
      </c>
      <c r="AW1029" s="149" t="e">
        <f t="shared" si="568"/>
        <v>#DIV/0!</v>
      </c>
      <c r="AX1029" s="149" t="e">
        <f t="shared" si="569"/>
        <v>#DIV/0!</v>
      </c>
      <c r="AY1029" s="149" t="e">
        <f t="shared" si="570"/>
        <v>#DIV/0!</v>
      </c>
      <c r="AZ1029" s="149" t="e">
        <f t="shared" si="571"/>
        <v>#DIV/0!</v>
      </c>
      <c r="BA1029" s="148">
        <f t="shared" si="572"/>
        <v>0</v>
      </c>
      <c r="BB1029" s="149" t="e">
        <f t="shared" si="573"/>
        <v>#DIV/0!</v>
      </c>
      <c r="BC1029" s="149" t="e">
        <f t="shared" si="574"/>
        <v>#DIV/0!</v>
      </c>
      <c r="BD1029" s="149" t="e">
        <f t="shared" si="575"/>
        <v>#DIV/0!</v>
      </c>
      <c r="BE1029" s="149" t="e">
        <f t="shared" si="576"/>
        <v>#DIV/0!</v>
      </c>
      <c r="BF1029" s="149" t="e">
        <f t="shared" si="577"/>
        <v>#DIV/0!</v>
      </c>
      <c r="BG1029" s="148">
        <f t="shared" si="578"/>
        <v>0</v>
      </c>
      <c r="BH1029" s="149" t="e">
        <f t="shared" si="579"/>
        <v>#DIV/0!</v>
      </c>
      <c r="BI1029" s="149" t="e">
        <f t="shared" si="580"/>
        <v>#DIV/0!</v>
      </c>
      <c r="BJ1029" s="149" t="e">
        <f t="shared" si="581"/>
        <v>#DIV/0!</v>
      </c>
      <c r="BK1029" s="149" t="e">
        <f t="shared" si="582"/>
        <v>#DIV/0!</v>
      </c>
      <c r="BL1029" s="149" t="e">
        <f t="shared" si="583"/>
        <v>#DIV/0!</v>
      </c>
      <c r="BM1029" s="148">
        <f t="shared" si="584"/>
        <v>0</v>
      </c>
      <c r="BN1029" s="149" t="e">
        <f t="shared" si="585"/>
        <v>#DIV/0!</v>
      </c>
      <c r="BO1029" s="149" t="e">
        <f t="shared" si="586"/>
        <v>#DIV/0!</v>
      </c>
      <c r="BP1029" s="149" t="e">
        <f t="shared" si="587"/>
        <v>#DIV/0!</v>
      </c>
      <c r="BQ1029" s="149" t="e">
        <f t="shared" si="588"/>
        <v>#DIV/0!</v>
      </c>
      <c r="BR1029" s="149" t="e">
        <f t="shared" si="589"/>
        <v>#DIV/0!</v>
      </c>
      <c r="BS1029" s="148">
        <f t="shared" si="590"/>
        <v>0</v>
      </c>
      <c r="BT1029" s="150"/>
      <c r="BU1029" s="150" t="e">
        <f>VLOOKUP(I1029,Lists!$D$2:$D$19,1,FALSE)</f>
        <v>#N/A</v>
      </c>
      <c r="BV1029" s="150" t="e">
        <f>VLOOKUP($I1029,Blends!$B$2:$B$115,1,FALSE)</f>
        <v>#N/A</v>
      </c>
      <c r="BW1029" s="150"/>
      <c r="BX1029" s="151">
        <f>ROUND(IF($I1029="Other HFC Blend",(AA1029*$L1029*SUMIF(Lists!$E$2:$E$133,'Quarterly Information'!$K1029,Exchange_Value)+AA1029*$N1029*SUMIF(Lists!$E$2:$E$133,'Quarterly Information'!$M1029,Exchange_Value)+AA1029*$P1029*SUMIF(Lists!$E$2:$E$133,'Quarterly Information'!$O1029,Exchange_Value)+AA1029*$R1029*SUMIF(Lists!$E$2:$E$133,'Quarterly Information'!$Q1029,Exchange_Value)+AA1029*$T1029*SUMIF(Lists!$E$2:$E$133,'Quarterly Information'!$S1029,Exchange_Value))/1000,AA1029*SUMIF(Lists!$E$2:$E$133,$I1029,Exchange_Value)/1000),1)</f>
        <v>0</v>
      </c>
      <c r="BY1029" s="151">
        <f>ROUND(IF($I1029="Other HFC Blend",(AB1029*$L1029*SUMIF(Lists!$E$2:$E$133,'Quarterly Information'!$K1029,Exchange_Value)+AB1029*$N1029*SUMIF(Lists!$E$2:$E$133,'Quarterly Information'!$M1029,Exchange_Value)+AB1029*$P1029*SUMIF(Lists!$E$2:$E$133,'Quarterly Information'!$O1029,Exchange_Value)+AB1029*$R1029*SUMIF(Lists!$E$2:$E$133,'Quarterly Information'!$Q1029,Exchange_Value)+AB1029*$T1029*SUMIF(Lists!$E$2:$E$133,'Quarterly Information'!$S1029,Exchange_Value))/1000,AB1029*SUMIF(Lists!$E$2:$E$133,$I1029,Exchange_Value)/1000),1)</f>
        <v>0</v>
      </c>
      <c r="BZ1029" s="151">
        <f>ROUND(IF($I1029="Other HFC Blend",(AC1029*$L1029*SUMIF(Lists!$E$2:$E$133,'Quarterly Information'!$K1029,Exchange_Value)+AC1029*$N1029*SUMIF(Lists!$E$2:$E$133,'Quarterly Information'!$M1029,Exchange_Value)+AC1029*$P1029*SUMIF(Lists!$E$2:$E$133,'Quarterly Information'!$O1029,Exchange_Value)+AC1029*$R1029*SUMIF(Lists!$E$2:$E$133,'Quarterly Information'!$Q1029,Exchange_Value)+AC1029*$T1029*SUMIF(Lists!$E$2:$E$133,'Quarterly Information'!$S1029,Exchange_Value))/1000,AC1029*SUMIF(Lists!$E$2:$E$133,$I1029,Exchange_Value)/1000),1)</f>
        <v>0</v>
      </c>
      <c r="CA1029" s="151">
        <f>ROUND(IF($I1029="Other HFC Blend",(AD1029*$L1029*SUMIF(Lists!$E$2:$E$133,'Quarterly Information'!$K1029,Exchange_Value)+AD1029*$N1029*SUMIF(Lists!$E$2:$E$133,'Quarterly Information'!$M1029,Exchange_Value)+AD1029*$P1029*SUMIF(Lists!$E$2:$E$133,'Quarterly Information'!$O1029,Exchange_Value)+AD1029*$R1029*SUMIF(Lists!$E$2:$E$133,'Quarterly Information'!$Q1029,Exchange_Value)+AD1029*$T1029*SUMIF(Lists!$E$2:$E$133,'Quarterly Information'!$S1029,Exchange_Value))/1000,AD1029*SUMIF(Lists!$E$2:$E$133,$I1029,Exchange_Value)/1000),1)</f>
        <v>0</v>
      </c>
      <c r="CB1029" s="151">
        <f>ROUND(IF($I1029="Other HFC Blend",(AE1029*$L1029*SUMIF(Lists!$E$2:$E$133,'Quarterly Information'!$K1029,Exchange_Value)+AE1029*$N1029*SUMIF(Lists!$E$2:$E$133,'Quarterly Information'!$M1029,Exchange_Value)+AE1029*$P1029*SUMIF(Lists!$E$2:$E$133,'Quarterly Information'!$O1029,Exchange_Value)+AE1029*$R1029*SUMIF(Lists!$E$2:$E$133,'Quarterly Information'!$Q1029,Exchange_Value)+AE1029*$T1029*SUMIF(Lists!$E$2:$E$133,'Quarterly Information'!$S1029,Exchange_Value))/1000,AE1029*SUMIF(Lists!$E$2:$E$133,$I1029,Exchange_Value)/1000),1)</f>
        <v>0</v>
      </c>
      <c r="CC1029" s="151">
        <f>ROUND(IF($I1029="Other HFC Blend",(AF1029*$L1029*SUMIF(Lists!$E$2:$E$133,'Quarterly Information'!$K1029,Exchange_Value)+AF1029*$N1029*SUMIF(Lists!$E$2:$E$133,'Quarterly Information'!$M1029,Exchange_Value)+AF1029*$P1029*SUMIF(Lists!$E$2:$E$133,'Quarterly Information'!$O1029,Exchange_Value)+AF1029*$R1029*SUMIF(Lists!$E$2:$E$133,'Quarterly Information'!$Q1029,Exchange_Value)+AF1029*$T1029*SUMIF(Lists!$E$2:$E$133,'Quarterly Information'!$S1029,Exchange_Value))/1000,AF1029*SUMIF(Lists!$E$2:$E$133,$I1029,Exchange_Value)/1000),1)</f>
        <v>0</v>
      </c>
    </row>
    <row r="1030" spans="1:81" ht="14.1">
      <c r="A1030" s="18">
        <v>988</v>
      </c>
      <c r="B1030" s="46" t="str">
        <f t="shared" si="591"/>
        <v/>
      </c>
      <c r="C1030" s="72"/>
      <c r="D1030" s="47"/>
      <c r="E1030" s="81"/>
      <c r="F1030" s="48"/>
      <c r="G1030" s="49"/>
      <c r="H1030" s="50"/>
      <c r="I1030" s="48"/>
      <c r="J1030" s="104"/>
      <c r="K1030" s="109"/>
      <c r="L1030" s="51"/>
      <c r="M1030" s="48"/>
      <c r="N1030" s="51"/>
      <c r="O1030" s="48"/>
      <c r="P1030" s="51"/>
      <c r="Q1030" s="69"/>
      <c r="R1030" s="51"/>
      <c r="S1030" s="69"/>
      <c r="T1030" s="110"/>
      <c r="U1030" s="107"/>
      <c r="V1030" s="48"/>
      <c r="W1030" s="52"/>
      <c r="X1030" s="48"/>
      <c r="Y1030" s="116"/>
      <c r="Z1030" s="133"/>
      <c r="AA1030" s="131"/>
      <c r="AB1030" s="76"/>
      <c r="AC1030" s="76"/>
      <c r="AD1030" s="76"/>
      <c r="AE1030" s="76"/>
      <c r="AF1030" s="76"/>
      <c r="AG1030" s="145"/>
      <c r="AH1030"/>
      <c r="AI1030" s="148">
        <f t="shared" si="555"/>
        <v>0</v>
      </c>
      <c r="AJ1030" s="148">
        <f t="shared" si="556"/>
        <v>0</v>
      </c>
      <c r="AK1030" s="148">
        <f t="shared" si="557"/>
        <v>0</v>
      </c>
      <c r="AL1030" s="148">
        <f t="shared" si="558"/>
        <v>0</v>
      </c>
      <c r="AM1030" s="148">
        <f t="shared" si="559"/>
        <v>0</v>
      </c>
      <c r="AN1030" s="148">
        <f t="shared" si="560"/>
        <v>0</v>
      </c>
      <c r="AO1030" s="150"/>
      <c r="AP1030" s="149" t="e">
        <f t="shared" si="561"/>
        <v>#DIV/0!</v>
      </c>
      <c r="AQ1030" s="149" t="e">
        <f t="shared" si="562"/>
        <v>#DIV/0!</v>
      </c>
      <c r="AR1030" s="149" t="e">
        <f t="shared" si="563"/>
        <v>#DIV/0!</v>
      </c>
      <c r="AS1030" s="149" t="e">
        <f t="shared" si="564"/>
        <v>#DIV/0!</v>
      </c>
      <c r="AT1030" s="149" t="e">
        <f t="shared" si="565"/>
        <v>#DIV/0!</v>
      </c>
      <c r="AU1030" s="148">
        <f t="shared" si="566"/>
        <v>0</v>
      </c>
      <c r="AV1030" s="149" t="e">
        <f t="shared" si="567"/>
        <v>#DIV/0!</v>
      </c>
      <c r="AW1030" s="149" t="e">
        <f t="shared" si="568"/>
        <v>#DIV/0!</v>
      </c>
      <c r="AX1030" s="149" t="e">
        <f t="shared" si="569"/>
        <v>#DIV/0!</v>
      </c>
      <c r="AY1030" s="149" t="e">
        <f t="shared" si="570"/>
        <v>#DIV/0!</v>
      </c>
      <c r="AZ1030" s="149" t="e">
        <f t="shared" si="571"/>
        <v>#DIV/0!</v>
      </c>
      <c r="BA1030" s="148">
        <f t="shared" si="572"/>
        <v>0</v>
      </c>
      <c r="BB1030" s="149" t="e">
        <f t="shared" si="573"/>
        <v>#DIV/0!</v>
      </c>
      <c r="BC1030" s="149" t="e">
        <f t="shared" si="574"/>
        <v>#DIV/0!</v>
      </c>
      <c r="BD1030" s="149" t="e">
        <f t="shared" si="575"/>
        <v>#DIV/0!</v>
      </c>
      <c r="BE1030" s="149" t="e">
        <f t="shared" si="576"/>
        <v>#DIV/0!</v>
      </c>
      <c r="BF1030" s="149" t="e">
        <f t="shared" si="577"/>
        <v>#DIV/0!</v>
      </c>
      <c r="BG1030" s="148">
        <f t="shared" si="578"/>
        <v>0</v>
      </c>
      <c r="BH1030" s="149" t="e">
        <f t="shared" si="579"/>
        <v>#DIV/0!</v>
      </c>
      <c r="BI1030" s="149" t="e">
        <f t="shared" si="580"/>
        <v>#DIV/0!</v>
      </c>
      <c r="BJ1030" s="149" t="e">
        <f t="shared" si="581"/>
        <v>#DIV/0!</v>
      </c>
      <c r="BK1030" s="149" t="e">
        <f t="shared" si="582"/>
        <v>#DIV/0!</v>
      </c>
      <c r="BL1030" s="149" t="e">
        <f t="shared" si="583"/>
        <v>#DIV/0!</v>
      </c>
      <c r="BM1030" s="148">
        <f t="shared" si="584"/>
        <v>0</v>
      </c>
      <c r="BN1030" s="149" t="e">
        <f t="shared" si="585"/>
        <v>#DIV/0!</v>
      </c>
      <c r="BO1030" s="149" t="e">
        <f t="shared" si="586"/>
        <v>#DIV/0!</v>
      </c>
      <c r="BP1030" s="149" t="e">
        <f t="shared" si="587"/>
        <v>#DIV/0!</v>
      </c>
      <c r="BQ1030" s="149" t="e">
        <f t="shared" si="588"/>
        <v>#DIV/0!</v>
      </c>
      <c r="BR1030" s="149" t="e">
        <f t="shared" si="589"/>
        <v>#DIV/0!</v>
      </c>
      <c r="BS1030" s="148">
        <f t="shared" si="590"/>
        <v>0</v>
      </c>
      <c r="BT1030" s="150"/>
      <c r="BU1030" s="150" t="e">
        <f>VLOOKUP(I1030,Lists!$D$2:$D$19,1,FALSE)</f>
        <v>#N/A</v>
      </c>
      <c r="BV1030" s="150" t="e">
        <f>VLOOKUP($I1030,Blends!$B$2:$B$115,1,FALSE)</f>
        <v>#N/A</v>
      </c>
      <c r="BW1030" s="150"/>
      <c r="BX1030" s="151">
        <f>ROUND(IF($I1030="Other HFC Blend",(AA1030*$L1030*SUMIF(Lists!$E$2:$E$133,'Quarterly Information'!$K1030,Exchange_Value)+AA1030*$N1030*SUMIF(Lists!$E$2:$E$133,'Quarterly Information'!$M1030,Exchange_Value)+AA1030*$P1030*SUMIF(Lists!$E$2:$E$133,'Quarterly Information'!$O1030,Exchange_Value)+AA1030*$R1030*SUMIF(Lists!$E$2:$E$133,'Quarterly Information'!$Q1030,Exchange_Value)+AA1030*$T1030*SUMIF(Lists!$E$2:$E$133,'Quarterly Information'!$S1030,Exchange_Value))/1000,AA1030*SUMIF(Lists!$E$2:$E$133,$I1030,Exchange_Value)/1000),1)</f>
        <v>0</v>
      </c>
      <c r="BY1030" s="151">
        <f>ROUND(IF($I1030="Other HFC Blend",(AB1030*$L1030*SUMIF(Lists!$E$2:$E$133,'Quarterly Information'!$K1030,Exchange_Value)+AB1030*$N1030*SUMIF(Lists!$E$2:$E$133,'Quarterly Information'!$M1030,Exchange_Value)+AB1030*$P1030*SUMIF(Lists!$E$2:$E$133,'Quarterly Information'!$O1030,Exchange_Value)+AB1030*$R1030*SUMIF(Lists!$E$2:$E$133,'Quarterly Information'!$Q1030,Exchange_Value)+AB1030*$T1030*SUMIF(Lists!$E$2:$E$133,'Quarterly Information'!$S1030,Exchange_Value))/1000,AB1030*SUMIF(Lists!$E$2:$E$133,$I1030,Exchange_Value)/1000),1)</f>
        <v>0</v>
      </c>
      <c r="BZ1030" s="151">
        <f>ROUND(IF($I1030="Other HFC Blend",(AC1030*$L1030*SUMIF(Lists!$E$2:$E$133,'Quarterly Information'!$K1030,Exchange_Value)+AC1030*$N1030*SUMIF(Lists!$E$2:$E$133,'Quarterly Information'!$M1030,Exchange_Value)+AC1030*$P1030*SUMIF(Lists!$E$2:$E$133,'Quarterly Information'!$O1030,Exchange_Value)+AC1030*$R1030*SUMIF(Lists!$E$2:$E$133,'Quarterly Information'!$Q1030,Exchange_Value)+AC1030*$T1030*SUMIF(Lists!$E$2:$E$133,'Quarterly Information'!$S1030,Exchange_Value))/1000,AC1030*SUMIF(Lists!$E$2:$E$133,$I1030,Exchange_Value)/1000),1)</f>
        <v>0</v>
      </c>
      <c r="CA1030" s="151">
        <f>ROUND(IF($I1030="Other HFC Blend",(AD1030*$L1030*SUMIF(Lists!$E$2:$E$133,'Quarterly Information'!$K1030,Exchange_Value)+AD1030*$N1030*SUMIF(Lists!$E$2:$E$133,'Quarterly Information'!$M1030,Exchange_Value)+AD1030*$P1030*SUMIF(Lists!$E$2:$E$133,'Quarterly Information'!$O1030,Exchange_Value)+AD1030*$R1030*SUMIF(Lists!$E$2:$E$133,'Quarterly Information'!$Q1030,Exchange_Value)+AD1030*$T1030*SUMIF(Lists!$E$2:$E$133,'Quarterly Information'!$S1030,Exchange_Value))/1000,AD1030*SUMIF(Lists!$E$2:$E$133,$I1030,Exchange_Value)/1000),1)</f>
        <v>0</v>
      </c>
      <c r="CB1030" s="151">
        <f>ROUND(IF($I1030="Other HFC Blend",(AE1030*$L1030*SUMIF(Lists!$E$2:$E$133,'Quarterly Information'!$K1030,Exchange_Value)+AE1030*$N1030*SUMIF(Lists!$E$2:$E$133,'Quarterly Information'!$M1030,Exchange_Value)+AE1030*$P1030*SUMIF(Lists!$E$2:$E$133,'Quarterly Information'!$O1030,Exchange_Value)+AE1030*$R1030*SUMIF(Lists!$E$2:$E$133,'Quarterly Information'!$Q1030,Exchange_Value)+AE1030*$T1030*SUMIF(Lists!$E$2:$E$133,'Quarterly Information'!$S1030,Exchange_Value))/1000,AE1030*SUMIF(Lists!$E$2:$E$133,$I1030,Exchange_Value)/1000),1)</f>
        <v>0</v>
      </c>
      <c r="CC1030" s="151">
        <f>ROUND(IF($I1030="Other HFC Blend",(AF1030*$L1030*SUMIF(Lists!$E$2:$E$133,'Quarterly Information'!$K1030,Exchange_Value)+AF1030*$N1030*SUMIF(Lists!$E$2:$E$133,'Quarterly Information'!$M1030,Exchange_Value)+AF1030*$P1030*SUMIF(Lists!$E$2:$E$133,'Quarterly Information'!$O1030,Exchange_Value)+AF1030*$R1030*SUMIF(Lists!$E$2:$E$133,'Quarterly Information'!$Q1030,Exchange_Value)+AF1030*$T1030*SUMIF(Lists!$E$2:$E$133,'Quarterly Information'!$S1030,Exchange_Value))/1000,AF1030*SUMIF(Lists!$E$2:$E$133,$I1030,Exchange_Value)/1000),1)</f>
        <v>0</v>
      </c>
    </row>
    <row r="1031" spans="1:81" ht="14.1">
      <c r="A1031" s="18">
        <v>989</v>
      </c>
      <c r="B1031" s="46" t="str">
        <f t="shared" si="591"/>
        <v/>
      </c>
      <c r="C1031" s="72"/>
      <c r="D1031" s="47"/>
      <c r="E1031" s="81"/>
      <c r="F1031" s="48"/>
      <c r="G1031" s="49"/>
      <c r="H1031" s="50"/>
      <c r="I1031" s="48"/>
      <c r="J1031" s="104"/>
      <c r="K1031" s="109"/>
      <c r="L1031" s="51"/>
      <c r="M1031" s="48"/>
      <c r="N1031" s="51"/>
      <c r="O1031" s="48"/>
      <c r="P1031" s="51"/>
      <c r="Q1031" s="69"/>
      <c r="R1031" s="51"/>
      <c r="S1031" s="69"/>
      <c r="T1031" s="110"/>
      <c r="U1031" s="107"/>
      <c r="V1031" s="48"/>
      <c r="W1031" s="52"/>
      <c r="X1031" s="48"/>
      <c r="Y1031" s="116"/>
      <c r="Z1031" s="133"/>
      <c r="AA1031" s="131"/>
      <c r="AB1031" s="76"/>
      <c r="AC1031" s="76"/>
      <c r="AD1031" s="76"/>
      <c r="AE1031" s="76"/>
      <c r="AF1031" s="76"/>
      <c r="AG1031" s="145"/>
      <c r="AH1031"/>
      <c r="AI1031" s="148">
        <f t="shared" si="555"/>
        <v>0</v>
      </c>
      <c r="AJ1031" s="148">
        <f t="shared" si="556"/>
        <v>0</v>
      </c>
      <c r="AK1031" s="148">
        <f t="shared" si="557"/>
        <v>0</v>
      </c>
      <c r="AL1031" s="148">
        <f t="shared" si="558"/>
        <v>0</v>
      </c>
      <c r="AM1031" s="148">
        <f t="shared" si="559"/>
        <v>0</v>
      </c>
      <c r="AN1031" s="148">
        <f t="shared" si="560"/>
        <v>0</v>
      </c>
      <c r="AO1031" s="150"/>
      <c r="AP1031" s="149" t="e">
        <f t="shared" si="561"/>
        <v>#DIV/0!</v>
      </c>
      <c r="AQ1031" s="149" t="e">
        <f t="shared" si="562"/>
        <v>#DIV/0!</v>
      </c>
      <c r="AR1031" s="149" t="e">
        <f t="shared" si="563"/>
        <v>#DIV/0!</v>
      </c>
      <c r="AS1031" s="149" t="e">
        <f t="shared" si="564"/>
        <v>#DIV/0!</v>
      </c>
      <c r="AT1031" s="149" t="e">
        <f t="shared" si="565"/>
        <v>#DIV/0!</v>
      </c>
      <c r="AU1031" s="148">
        <f t="shared" si="566"/>
        <v>0</v>
      </c>
      <c r="AV1031" s="149" t="e">
        <f t="shared" si="567"/>
        <v>#DIV/0!</v>
      </c>
      <c r="AW1031" s="149" t="e">
        <f t="shared" si="568"/>
        <v>#DIV/0!</v>
      </c>
      <c r="AX1031" s="149" t="e">
        <f t="shared" si="569"/>
        <v>#DIV/0!</v>
      </c>
      <c r="AY1031" s="149" t="e">
        <f t="shared" si="570"/>
        <v>#DIV/0!</v>
      </c>
      <c r="AZ1031" s="149" t="e">
        <f t="shared" si="571"/>
        <v>#DIV/0!</v>
      </c>
      <c r="BA1031" s="148">
        <f t="shared" si="572"/>
        <v>0</v>
      </c>
      <c r="BB1031" s="149" t="e">
        <f t="shared" si="573"/>
        <v>#DIV/0!</v>
      </c>
      <c r="BC1031" s="149" t="e">
        <f t="shared" si="574"/>
        <v>#DIV/0!</v>
      </c>
      <c r="BD1031" s="149" t="e">
        <f t="shared" si="575"/>
        <v>#DIV/0!</v>
      </c>
      <c r="BE1031" s="149" t="e">
        <f t="shared" si="576"/>
        <v>#DIV/0!</v>
      </c>
      <c r="BF1031" s="149" t="e">
        <f t="shared" si="577"/>
        <v>#DIV/0!</v>
      </c>
      <c r="BG1031" s="148">
        <f t="shared" si="578"/>
        <v>0</v>
      </c>
      <c r="BH1031" s="149" t="e">
        <f t="shared" si="579"/>
        <v>#DIV/0!</v>
      </c>
      <c r="BI1031" s="149" t="e">
        <f t="shared" si="580"/>
        <v>#DIV/0!</v>
      </c>
      <c r="BJ1031" s="149" t="e">
        <f t="shared" si="581"/>
        <v>#DIV/0!</v>
      </c>
      <c r="BK1031" s="149" t="e">
        <f t="shared" si="582"/>
        <v>#DIV/0!</v>
      </c>
      <c r="BL1031" s="149" t="e">
        <f t="shared" si="583"/>
        <v>#DIV/0!</v>
      </c>
      <c r="BM1031" s="148">
        <f t="shared" si="584"/>
        <v>0</v>
      </c>
      <c r="BN1031" s="149" t="e">
        <f t="shared" si="585"/>
        <v>#DIV/0!</v>
      </c>
      <c r="BO1031" s="149" t="e">
        <f t="shared" si="586"/>
        <v>#DIV/0!</v>
      </c>
      <c r="BP1031" s="149" t="e">
        <f t="shared" si="587"/>
        <v>#DIV/0!</v>
      </c>
      <c r="BQ1031" s="149" t="e">
        <f t="shared" si="588"/>
        <v>#DIV/0!</v>
      </c>
      <c r="BR1031" s="149" t="e">
        <f t="shared" si="589"/>
        <v>#DIV/0!</v>
      </c>
      <c r="BS1031" s="148">
        <f t="shared" si="590"/>
        <v>0</v>
      </c>
      <c r="BT1031" s="150"/>
      <c r="BU1031" s="150" t="e">
        <f>VLOOKUP(I1031,Lists!$D$2:$D$19,1,FALSE)</f>
        <v>#N/A</v>
      </c>
      <c r="BV1031" s="150" t="e">
        <f>VLOOKUP($I1031,Blends!$B$2:$B$115,1,FALSE)</f>
        <v>#N/A</v>
      </c>
      <c r="BW1031" s="150"/>
      <c r="BX1031" s="151">
        <f>ROUND(IF($I1031="Other HFC Blend",(AA1031*$L1031*SUMIF(Lists!$E$2:$E$133,'Quarterly Information'!$K1031,Exchange_Value)+AA1031*$N1031*SUMIF(Lists!$E$2:$E$133,'Quarterly Information'!$M1031,Exchange_Value)+AA1031*$P1031*SUMIF(Lists!$E$2:$E$133,'Quarterly Information'!$O1031,Exchange_Value)+AA1031*$R1031*SUMIF(Lists!$E$2:$E$133,'Quarterly Information'!$Q1031,Exchange_Value)+AA1031*$T1031*SUMIF(Lists!$E$2:$E$133,'Quarterly Information'!$S1031,Exchange_Value))/1000,AA1031*SUMIF(Lists!$E$2:$E$133,$I1031,Exchange_Value)/1000),1)</f>
        <v>0</v>
      </c>
      <c r="BY1031" s="151">
        <f>ROUND(IF($I1031="Other HFC Blend",(AB1031*$L1031*SUMIF(Lists!$E$2:$E$133,'Quarterly Information'!$K1031,Exchange_Value)+AB1031*$N1031*SUMIF(Lists!$E$2:$E$133,'Quarterly Information'!$M1031,Exchange_Value)+AB1031*$P1031*SUMIF(Lists!$E$2:$E$133,'Quarterly Information'!$O1031,Exchange_Value)+AB1031*$R1031*SUMIF(Lists!$E$2:$E$133,'Quarterly Information'!$Q1031,Exchange_Value)+AB1031*$T1031*SUMIF(Lists!$E$2:$E$133,'Quarterly Information'!$S1031,Exchange_Value))/1000,AB1031*SUMIF(Lists!$E$2:$E$133,$I1031,Exchange_Value)/1000),1)</f>
        <v>0</v>
      </c>
      <c r="BZ1031" s="151">
        <f>ROUND(IF($I1031="Other HFC Blend",(AC1031*$L1031*SUMIF(Lists!$E$2:$E$133,'Quarterly Information'!$K1031,Exchange_Value)+AC1031*$N1031*SUMIF(Lists!$E$2:$E$133,'Quarterly Information'!$M1031,Exchange_Value)+AC1031*$P1031*SUMIF(Lists!$E$2:$E$133,'Quarterly Information'!$O1031,Exchange_Value)+AC1031*$R1031*SUMIF(Lists!$E$2:$E$133,'Quarterly Information'!$Q1031,Exchange_Value)+AC1031*$T1031*SUMIF(Lists!$E$2:$E$133,'Quarterly Information'!$S1031,Exchange_Value))/1000,AC1031*SUMIF(Lists!$E$2:$E$133,$I1031,Exchange_Value)/1000),1)</f>
        <v>0</v>
      </c>
      <c r="CA1031" s="151">
        <f>ROUND(IF($I1031="Other HFC Blend",(AD1031*$L1031*SUMIF(Lists!$E$2:$E$133,'Quarterly Information'!$K1031,Exchange_Value)+AD1031*$N1031*SUMIF(Lists!$E$2:$E$133,'Quarterly Information'!$M1031,Exchange_Value)+AD1031*$P1031*SUMIF(Lists!$E$2:$E$133,'Quarterly Information'!$O1031,Exchange_Value)+AD1031*$R1031*SUMIF(Lists!$E$2:$E$133,'Quarterly Information'!$Q1031,Exchange_Value)+AD1031*$T1031*SUMIF(Lists!$E$2:$E$133,'Quarterly Information'!$S1031,Exchange_Value))/1000,AD1031*SUMIF(Lists!$E$2:$E$133,$I1031,Exchange_Value)/1000),1)</f>
        <v>0</v>
      </c>
      <c r="CB1031" s="151">
        <f>ROUND(IF($I1031="Other HFC Blend",(AE1031*$L1031*SUMIF(Lists!$E$2:$E$133,'Quarterly Information'!$K1031,Exchange_Value)+AE1031*$N1031*SUMIF(Lists!$E$2:$E$133,'Quarterly Information'!$M1031,Exchange_Value)+AE1031*$P1031*SUMIF(Lists!$E$2:$E$133,'Quarterly Information'!$O1031,Exchange_Value)+AE1031*$R1031*SUMIF(Lists!$E$2:$E$133,'Quarterly Information'!$Q1031,Exchange_Value)+AE1031*$T1031*SUMIF(Lists!$E$2:$E$133,'Quarterly Information'!$S1031,Exchange_Value))/1000,AE1031*SUMIF(Lists!$E$2:$E$133,$I1031,Exchange_Value)/1000),1)</f>
        <v>0</v>
      </c>
      <c r="CC1031" s="151">
        <f>ROUND(IF($I1031="Other HFC Blend",(AF1031*$L1031*SUMIF(Lists!$E$2:$E$133,'Quarterly Information'!$K1031,Exchange_Value)+AF1031*$N1031*SUMIF(Lists!$E$2:$E$133,'Quarterly Information'!$M1031,Exchange_Value)+AF1031*$P1031*SUMIF(Lists!$E$2:$E$133,'Quarterly Information'!$O1031,Exchange_Value)+AF1031*$R1031*SUMIF(Lists!$E$2:$E$133,'Quarterly Information'!$Q1031,Exchange_Value)+AF1031*$T1031*SUMIF(Lists!$E$2:$E$133,'Quarterly Information'!$S1031,Exchange_Value))/1000,AF1031*SUMIF(Lists!$E$2:$E$133,$I1031,Exchange_Value)/1000),1)</f>
        <v>0</v>
      </c>
    </row>
    <row r="1032" spans="1:81" ht="14.1">
      <c r="A1032" s="18">
        <v>990</v>
      </c>
      <c r="B1032" s="46" t="str">
        <f t="shared" si="591"/>
        <v/>
      </c>
      <c r="C1032" s="72"/>
      <c r="D1032" s="47"/>
      <c r="E1032" s="81"/>
      <c r="F1032" s="48"/>
      <c r="G1032" s="49"/>
      <c r="H1032" s="50"/>
      <c r="I1032" s="48"/>
      <c r="J1032" s="104"/>
      <c r="K1032" s="109"/>
      <c r="L1032" s="51"/>
      <c r="M1032" s="48"/>
      <c r="N1032" s="51"/>
      <c r="O1032" s="48"/>
      <c r="P1032" s="51"/>
      <c r="Q1032" s="69"/>
      <c r="R1032" s="51"/>
      <c r="S1032" s="69"/>
      <c r="T1032" s="110"/>
      <c r="U1032" s="107"/>
      <c r="V1032" s="48"/>
      <c r="W1032" s="52"/>
      <c r="X1032" s="48"/>
      <c r="Y1032" s="116"/>
      <c r="Z1032" s="133"/>
      <c r="AA1032" s="131"/>
      <c r="AB1032" s="76"/>
      <c r="AC1032" s="76"/>
      <c r="AD1032" s="76"/>
      <c r="AE1032" s="76"/>
      <c r="AF1032" s="76"/>
      <c r="AG1032" s="145"/>
      <c r="AH1032"/>
      <c r="AI1032" s="148">
        <f t="shared" si="555"/>
        <v>0</v>
      </c>
      <c r="AJ1032" s="148">
        <f t="shared" si="556"/>
        <v>0</v>
      </c>
      <c r="AK1032" s="148">
        <f t="shared" si="557"/>
        <v>0</v>
      </c>
      <c r="AL1032" s="148">
        <f t="shared" si="558"/>
        <v>0</v>
      </c>
      <c r="AM1032" s="148">
        <f t="shared" si="559"/>
        <v>0</v>
      </c>
      <c r="AN1032" s="148">
        <f t="shared" si="560"/>
        <v>0</v>
      </c>
      <c r="AO1032" s="150"/>
      <c r="AP1032" s="149" t="e">
        <f t="shared" si="561"/>
        <v>#DIV/0!</v>
      </c>
      <c r="AQ1032" s="149" t="e">
        <f t="shared" si="562"/>
        <v>#DIV/0!</v>
      </c>
      <c r="AR1032" s="149" t="e">
        <f t="shared" si="563"/>
        <v>#DIV/0!</v>
      </c>
      <c r="AS1032" s="149" t="e">
        <f t="shared" si="564"/>
        <v>#DIV/0!</v>
      </c>
      <c r="AT1032" s="149" t="e">
        <f t="shared" si="565"/>
        <v>#DIV/0!</v>
      </c>
      <c r="AU1032" s="148">
        <f t="shared" si="566"/>
        <v>0</v>
      </c>
      <c r="AV1032" s="149" t="e">
        <f t="shared" si="567"/>
        <v>#DIV/0!</v>
      </c>
      <c r="AW1032" s="149" t="e">
        <f t="shared" si="568"/>
        <v>#DIV/0!</v>
      </c>
      <c r="AX1032" s="149" t="e">
        <f t="shared" si="569"/>
        <v>#DIV/0!</v>
      </c>
      <c r="AY1032" s="149" t="e">
        <f t="shared" si="570"/>
        <v>#DIV/0!</v>
      </c>
      <c r="AZ1032" s="149" t="e">
        <f t="shared" si="571"/>
        <v>#DIV/0!</v>
      </c>
      <c r="BA1032" s="148">
        <f t="shared" si="572"/>
        <v>0</v>
      </c>
      <c r="BB1032" s="149" t="e">
        <f t="shared" si="573"/>
        <v>#DIV/0!</v>
      </c>
      <c r="BC1032" s="149" t="e">
        <f t="shared" si="574"/>
        <v>#DIV/0!</v>
      </c>
      <c r="BD1032" s="149" t="e">
        <f t="shared" si="575"/>
        <v>#DIV/0!</v>
      </c>
      <c r="BE1032" s="149" t="e">
        <f t="shared" si="576"/>
        <v>#DIV/0!</v>
      </c>
      <c r="BF1032" s="149" t="e">
        <f t="shared" si="577"/>
        <v>#DIV/0!</v>
      </c>
      <c r="BG1032" s="148">
        <f t="shared" si="578"/>
        <v>0</v>
      </c>
      <c r="BH1032" s="149" t="e">
        <f t="shared" si="579"/>
        <v>#DIV/0!</v>
      </c>
      <c r="BI1032" s="149" t="e">
        <f t="shared" si="580"/>
        <v>#DIV/0!</v>
      </c>
      <c r="BJ1032" s="149" t="e">
        <f t="shared" si="581"/>
        <v>#DIV/0!</v>
      </c>
      <c r="BK1032" s="149" t="e">
        <f t="shared" si="582"/>
        <v>#DIV/0!</v>
      </c>
      <c r="BL1032" s="149" t="e">
        <f t="shared" si="583"/>
        <v>#DIV/0!</v>
      </c>
      <c r="BM1032" s="148">
        <f t="shared" si="584"/>
        <v>0</v>
      </c>
      <c r="BN1032" s="149" t="e">
        <f t="shared" si="585"/>
        <v>#DIV/0!</v>
      </c>
      <c r="BO1032" s="149" t="e">
        <f t="shared" si="586"/>
        <v>#DIV/0!</v>
      </c>
      <c r="BP1032" s="149" t="e">
        <f t="shared" si="587"/>
        <v>#DIV/0!</v>
      </c>
      <c r="BQ1032" s="149" t="e">
        <f t="shared" si="588"/>
        <v>#DIV/0!</v>
      </c>
      <c r="BR1032" s="149" t="e">
        <f t="shared" si="589"/>
        <v>#DIV/0!</v>
      </c>
      <c r="BS1032" s="148">
        <f t="shared" si="590"/>
        <v>0</v>
      </c>
      <c r="BT1032" s="150"/>
      <c r="BU1032" s="150" t="e">
        <f>VLOOKUP(I1032,Lists!$D$2:$D$19,1,FALSE)</f>
        <v>#N/A</v>
      </c>
      <c r="BV1032" s="150" t="e">
        <f>VLOOKUP($I1032,Blends!$B$2:$B$115,1,FALSE)</f>
        <v>#N/A</v>
      </c>
      <c r="BW1032" s="150"/>
      <c r="BX1032" s="151">
        <f>ROUND(IF($I1032="Other HFC Blend",(AA1032*$L1032*SUMIF(Lists!$E$2:$E$133,'Quarterly Information'!$K1032,Exchange_Value)+AA1032*$N1032*SUMIF(Lists!$E$2:$E$133,'Quarterly Information'!$M1032,Exchange_Value)+AA1032*$P1032*SUMIF(Lists!$E$2:$E$133,'Quarterly Information'!$O1032,Exchange_Value)+AA1032*$R1032*SUMIF(Lists!$E$2:$E$133,'Quarterly Information'!$Q1032,Exchange_Value)+AA1032*$T1032*SUMIF(Lists!$E$2:$E$133,'Quarterly Information'!$S1032,Exchange_Value))/1000,AA1032*SUMIF(Lists!$E$2:$E$133,$I1032,Exchange_Value)/1000),1)</f>
        <v>0</v>
      </c>
      <c r="BY1032" s="151">
        <f>ROUND(IF($I1032="Other HFC Blend",(AB1032*$L1032*SUMIF(Lists!$E$2:$E$133,'Quarterly Information'!$K1032,Exchange_Value)+AB1032*$N1032*SUMIF(Lists!$E$2:$E$133,'Quarterly Information'!$M1032,Exchange_Value)+AB1032*$P1032*SUMIF(Lists!$E$2:$E$133,'Quarterly Information'!$O1032,Exchange_Value)+AB1032*$R1032*SUMIF(Lists!$E$2:$E$133,'Quarterly Information'!$Q1032,Exchange_Value)+AB1032*$T1032*SUMIF(Lists!$E$2:$E$133,'Quarterly Information'!$S1032,Exchange_Value))/1000,AB1032*SUMIF(Lists!$E$2:$E$133,$I1032,Exchange_Value)/1000),1)</f>
        <v>0</v>
      </c>
      <c r="BZ1032" s="151">
        <f>ROUND(IF($I1032="Other HFC Blend",(AC1032*$L1032*SUMIF(Lists!$E$2:$E$133,'Quarterly Information'!$K1032,Exchange_Value)+AC1032*$N1032*SUMIF(Lists!$E$2:$E$133,'Quarterly Information'!$M1032,Exchange_Value)+AC1032*$P1032*SUMIF(Lists!$E$2:$E$133,'Quarterly Information'!$O1032,Exchange_Value)+AC1032*$R1032*SUMIF(Lists!$E$2:$E$133,'Quarterly Information'!$Q1032,Exchange_Value)+AC1032*$T1032*SUMIF(Lists!$E$2:$E$133,'Quarterly Information'!$S1032,Exchange_Value))/1000,AC1032*SUMIF(Lists!$E$2:$E$133,$I1032,Exchange_Value)/1000),1)</f>
        <v>0</v>
      </c>
      <c r="CA1032" s="151">
        <f>ROUND(IF($I1032="Other HFC Blend",(AD1032*$L1032*SUMIF(Lists!$E$2:$E$133,'Quarterly Information'!$K1032,Exchange_Value)+AD1032*$N1032*SUMIF(Lists!$E$2:$E$133,'Quarterly Information'!$M1032,Exchange_Value)+AD1032*$P1032*SUMIF(Lists!$E$2:$E$133,'Quarterly Information'!$O1032,Exchange_Value)+AD1032*$R1032*SUMIF(Lists!$E$2:$E$133,'Quarterly Information'!$Q1032,Exchange_Value)+AD1032*$T1032*SUMIF(Lists!$E$2:$E$133,'Quarterly Information'!$S1032,Exchange_Value))/1000,AD1032*SUMIF(Lists!$E$2:$E$133,$I1032,Exchange_Value)/1000),1)</f>
        <v>0</v>
      </c>
      <c r="CB1032" s="151">
        <f>ROUND(IF($I1032="Other HFC Blend",(AE1032*$L1032*SUMIF(Lists!$E$2:$E$133,'Quarterly Information'!$K1032,Exchange_Value)+AE1032*$N1032*SUMIF(Lists!$E$2:$E$133,'Quarterly Information'!$M1032,Exchange_Value)+AE1032*$P1032*SUMIF(Lists!$E$2:$E$133,'Quarterly Information'!$O1032,Exchange_Value)+AE1032*$R1032*SUMIF(Lists!$E$2:$E$133,'Quarterly Information'!$Q1032,Exchange_Value)+AE1032*$T1032*SUMIF(Lists!$E$2:$E$133,'Quarterly Information'!$S1032,Exchange_Value))/1000,AE1032*SUMIF(Lists!$E$2:$E$133,$I1032,Exchange_Value)/1000),1)</f>
        <v>0</v>
      </c>
      <c r="CC1032" s="151">
        <f>ROUND(IF($I1032="Other HFC Blend",(AF1032*$L1032*SUMIF(Lists!$E$2:$E$133,'Quarterly Information'!$K1032,Exchange_Value)+AF1032*$N1032*SUMIF(Lists!$E$2:$E$133,'Quarterly Information'!$M1032,Exchange_Value)+AF1032*$P1032*SUMIF(Lists!$E$2:$E$133,'Quarterly Information'!$O1032,Exchange_Value)+AF1032*$R1032*SUMIF(Lists!$E$2:$E$133,'Quarterly Information'!$Q1032,Exchange_Value)+AF1032*$T1032*SUMIF(Lists!$E$2:$E$133,'Quarterly Information'!$S1032,Exchange_Value))/1000,AF1032*SUMIF(Lists!$E$2:$E$133,$I1032,Exchange_Value)/1000),1)</f>
        <v>0</v>
      </c>
    </row>
    <row r="1033" spans="1:81" ht="14.1">
      <c r="A1033" s="18">
        <v>991</v>
      </c>
      <c r="B1033" s="46" t="str">
        <f t="shared" si="591"/>
        <v/>
      </c>
      <c r="C1033" s="72"/>
      <c r="D1033" s="47"/>
      <c r="E1033" s="81"/>
      <c r="F1033" s="48"/>
      <c r="G1033" s="49"/>
      <c r="H1033" s="50"/>
      <c r="I1033" s="48"/>
      <c r="J1033" s="104"/>
      <c r="K1033" s="109"/>
      <c r="L1033" s="51"/>
      <c r="M1033" s="48"/>
      <c r="N1033" s="51"/>
      <c r="O1033" s="48"/>
      <c r="P1033" s="51"/>
      <c r="Q1033" s="69"/>
      <c r="R1033" s="51"/>
      <c r="S1033" s="69"/>
      <c r="T1033" s="110"/>
      <c r="U1033" s="107"/>
      <c r="V1033" s="48"/>
      <c r="W1033" s="52"/>
      <c r="X1033" s="48"/>
      <c r="Y1033" s="116"/>
      <c r="Z1033" s="133"/>
      <c r="AA1033" s="131"/>
      <c r="AB1033" s="76"/>
      <c r="AC1033" s="76"/>
      <c r="AD1033" s="76"/>
      <c r="AE1033" s="76"/>
      <c r="AF1033" s="76"/>
      <c r="AG1033" s="145"/>
      <c r="AH1033"/>
      <c r="AI1033" s="148">
        <f t="shared" si="555"/>
        <v>0</v>
      </c>
      <c r="AJ1033" s="148">
        <f t="shared" si="556"/>
        <v>0</v>
      </c>
      <c r="AK1033" s="148">
        <f t="shared" si="557"/>
        <v>0</v>
      </c>
      <c r="AL1033" s="148">
        <f t="shared" si="558"/>
        <v>0</v>
      </c>
      <c r="AM1033" s="148">
        <f t="shared" si="559"/>
        <v>0</v>
      </c>
      <c r="AN1033" s="148">
        <f t="shared" si="560"/>
        <v>0</v>
      </c>
      <c r="AO1033" s="150"/>
      <c r="AP1033" s="149" t="e">
        <f t="shared" si="561"/>
        <v>#DIV/0!</v>
      </c>
      <c r="AQ1033" s="149" t="e">
        <f t="shared" si="562"/>
        <v>#DIV/0!</v>
      </c>
      <c r="AR1033" s="149" t="e">
        <f t="shared" si="563"/>
        <v>#DIV/0!</v>
      </c>
      <c r="AS1033" s="149" t="e">
        <f t="shared" si="564"/>
        <v>#DIV/0!</v>
      </c>
      <c r="AT1033" s="149" t="e">
        <f t="shared" si="565"/>
        <v>#DIV/0!</v>
      </c>
      <c r="AU1033" s="148">
        <f t="shared" si="566"/>
        <v>0</v>
      </c>
      <c r="AV1033" s="149" t="e">
        <f t="shared" si="567"/>
        <v>#DIV/0!</v>
      </c>
      <c r="AW1033" s="149" t="e">
        <f t="shared" si="568"/>
        <v>#DIV/0!</v>
      </c>
      <c r="AX1033" s="149" t="e">
        <f t="shared" si="569"/>
        <v>#DIV/0!</v>
      </c>
      <c r="AY1033" s="149" t="e">
        <f t="shared" si="570"/>
        <v>#DIV/0!</v>
      </c>
      <c r="AZ1033" s="149" t="e">
        <f t="shared" si="571"/>
        <v>#DIV/0!</v>
      </c>
      <c r="BA1033" s="148">
        <f t="shared" si="572"/>
        <v>0</v>
      </c>
      <c r="BB1033" s="149" t="e">
        <f t="shared" si="573"/>
        <v>#DIV/0!</v>
      </c>
      <c r="BC1033" s="149" t="e">
        <f t="shared" si="574"/>
        <v>#DIV/0!</v>
      </c>
      <c r="BD1033" s="149" t="e">
        <f t="shared" si="575"/>
        <v>#DIV/0!</v>
      </c>
      <c r="BE1033" s="149" t="e">
        <f t="shared" si="576"/>
        <v>#DIV/0!</v>
      </c>
      <c r="BF1033" s="149" t="e">
        <f t="shared" si="577"/>
        <v>#DIV/0!</v>
      </c>
      <c r="BG1033" s="148">
        <f t="shared" si="578"/>
        <v>0</v>
      </c>
      <c r="BH1033" s="149" t="e">
        <f t="shared" si="579"/>
        <v>#DIV/0!</v>
      </c>
      <c r="BI1033" s="149" t="e">
        <f t="shared" si="580"/>
        <v>#DIV/0!</v>
      </c>
      <c r="BJ1033" s="149" t="e">
        <f t="shared" si="581"/>
        <v>#DIV/0!</v>
      </c>
      <c r="BK1033" s="149" t="e">
        <f t="shared" si="582"/>
        <v>#DIV/0!</v>
      </c>
      <c r="BL1033" s="149" t="e">
        <f t="shared" si="583"/>
        <v>#DIV/0!</v>
      </c>
      <c r="BM1033" s="148">
        <f t="shared" si="584"/>
        <v>0</v>
      </c>
      <c r="BN1033" s="149" t="e">
        <f t="shared" si="585"/>
        <v>#DIV/0!</v>
      </c>
      <c r="BO1033" s="149" t="e">
        <f t="shared" si="586"/>
        <v>#DIV/0!</v>
      </c>
      <c r="BP1033" s="149" t="e">
        <f t="shared" si="587"/>
        <v>#DIV/0!</v>
      </c>
      <c r="BQ1033" s="149" t="e">
        <f t="shared" si="588"/>
        <v>#DIV/0!</v>
      </c>
      <c r="BR1033" s="149" t="e">
        <f t="shared" si="589"/>
        <v>#DIV/0!</v>
      </c>
      <c r="BS1033" s="148">
        <f t="shared" si="590"/>
        <v>0</v>
      </c>
      <c r="BT1033" s="150"/>
      <c r="BU1033" s="150" t="e">
        <f>VLOOKUP(I1033,Lists!$D$2:$D$19,1,FALSE)</f>
        <v>#N/A</v>
      </c>
      <c r="BV1033" s="150" t="e">
        <f>VLOOKUP($I1033,Blends!$B$2:$B$115,1,FALSE)</f>
        <v>#N/A</v>
      </c>
      <c r="BW1033" s="150"/>
      <c r="BX1033" s="151">
        <f>ROUND(IF($I1033="Other HFC Blend",(AA1033*$L1033*SUMIF(Lists!$E$2:$E$133,'Quarterly Information'!$K1033,Exchange_Value)+AA1033*$N1033*SUMIF(Lists!$E$2:$E$133,'Quarterly Information'!$M1033,Exchange_Value)+AA1033*$P1033*SUMIF(Lists!$E$2:$E$133,'Quarterly Information'!$O1033,Exchange_Value)+AA1033*$R1033*SUMIF(Lists!$E$2:$E$133,'Quarterly Information'!$Q1033,Exchange_Value)+AA1033*$T1033*SUMIF(Lists!$E$2:$E$133,'Quarterly Information'!$S1033,Exchange_Value))/1000,AA1033*SUMIF(Lists!$E$2:$E$133,$I1033,Exchange_Value)/1000),1)</f>
        <v>0</v>
      </c>
      <c r="BY1033" s="151">
        <f>ROUND(IF($I1033="Other HFC Blend",(AB1033*$L1033*SUMIF(Lists!$E$2:$E$133,'Quarterly Information'!$K1033,Exchange_Value)+AB1033*$N1033*SUMIF(Lists!$E$2:$E$133,'Quarterly Information'!$M1033,Exchange_Value)+AB1033*$P1033*SUMIF(Lists!$E$2:$E$133,'Quarterly Information'!$O1033,Exchange_Value)+AB1033*$R1033*SUMIF(Lists!$E$2:$E$133,'Quarterly Information'!$Q1033,Exchange_Value)+AB1033*$T1033*SUMIF(Lists!$E$2:$E$133,'Quarterly Information'!$S1033,Exchange_Value))/1000,AB1033*SUMIF(Lists!$E$2:$E$133,$I1033,Exchange_Value)/1000),1)</f>
        <v>0</v>
      </c>
      <c r="BZ1033" s="151">
        <f>ROUND(IF($I1033="Other HFC Blend",(AC1033*$L1033*SUMIF(Lists!$E$2:$E$133,'Quarterly Information'!$K1033,Exchange_Value)+AC1033*$N1033*SUMIF(Lists!$E$2:$E$133,'Quarterly Information'!$M1033,Exchange_Value)+AC1033*$P1033*SUMIF(Lists!$E$2:$E$133,'Quarterly Information'!$O1033,Exchange_Value)+AC1033*$R1033*SUMIF(Lists!$E$2:$E$133,'Quarterly Information'!$Q1033,Exchange_Value)+AC1033*$T1033*SUMIF(Lists!$E$2:$E$133,'Quarterly Information'!$S1033,Exchange_Value))/1000,AC1033*SUMIF(Lists!$E$2:$E$133,$I1033,Exchange_Value)/1000),1)</f>
        <v>0</v>
      </c>
      <c r="CA1033" s="151">
        <f>ROUND(IF($I1033="Other HFC Blend",(AD1033*$L1033*SUMIF(Lists!$E$2:$E$133,'Quarterly Information'!$K1033,Exchange_Value)+AD1033*$N1033*SUMIF(Lists!$E$2:$E$133,'Quarterly Information'!$M1033,Exchange_Value)+AD1033*$P1033*SUMIF(Lists!$E$2:$E$133,'Quarterly Information'!$O1033,Exchange_Value)+AD1033*$R1033*SUMIF(Lists!$E$2:$E$133,'Quarterly Information'!$Q1033,Exchange_Value)+AD1033*$T1033*SUMIF(Lists!$E$2:$E$133,'Quarterly Information'!$S1033,Exchange_Value))/1000,AD1033*SUMIF(Lists!$E$2:$E$133,$I1033,Exchange_Value)/1000),1)</f>
        <v>0</v>
      </c>
      <c r="CB1033" s="151">
        <f>ROUND(IF($I1033="Other HFC Blend",(AE1033*$L1033*SUMIF(Lists!$E$2:$E$133,'Quarterly Information'!$K1033,Exchange_Value)+AE1033*$N1033*SUMIF(Lists!$E$2:$E$133,'Quarterly Information'!$M1033,Exchange_Value)+AE1033*$P1033*SUMIF(Lists!$E$2:$E$133,'Quarterly Information'!$O1033,Exchange_Value)+AE1033*$R1033*SUMIF(Lists!$E$2:$E$133,'Quarterly Information'!$Q1033,Exchange_Value)+AE1033*$T1033*SUMIF(Lists!$E$2:$E$133,'Quarterly Information'!$S1033,Exchange_Value))/1000,AE1033*SUMIF(Lists!$E$2:$E$133,$I1033,Exchange_Value)/1000),1)</f>
        <v>0</v>
      </c>
      <c r="CC1033" s="151">
        <f>ROUND(IF($I1033="Other HFC Blend",(AF1033*$L1033*SUMIF(Lists!$E$2:$E$133,'Quarterly Information'!$K1033,Exchange_Value)+AF1033*$N1033*SUMIF(Lists!$E$2:$E$133,'Quarterly Information'!$M1033,Exchange_Value)+AF1033*$P1033*SUMIF(Lists!$E$2:$E$133,'Quarterly Information'!$O1033,Exchange_Value)+AF1033*$R1033*SUMIF(Lists!$E$2:$E$133,'Quarterly Information'!$Q1033,Exchange_Value)+AF1033*$T1033*SUMIF(Lists!$E$2:$E$133,'Quarterly Information'!$S1033,Exchange_Value))/1000,AF1033*SUMIF(Lists!$E$2:$E$133,$I1033,Exchange_Value)/1000),1)</f>
        <v>0</v>
      </c>
    </row>
    <row r="1034" spans="1:81" ht="14.1">
      <c r="A1034" s="18">
        <v>992</v>
      </c>
      <c r="B1034" s="46" t="str">
        <f t="shared" si="591"/>
        <v/>
      </c>
      <c r="C1034" s="72"/>
      <c r="D1034" s="47"/>
      <c r="E1034" s="81"/>
      <c r="F1034" s="48"/>
      <c r="G1034" s="49"/>
      <c r="H1034" s="50"/>
      <c r="I1034" s="48"/>
      <c r="J1034" s="104"/>
      <c r="K1034" s="109"/>
      <c r="L1034" s="51"/>
      <c r="M1034" s="48"/>
      <c r="N1034" s="51"/>
      <c r="O1034" s="48"/>
      <c r="P1034" s="51"/>
      <c r="Q1034" s="69"/>
      <c r="R1034" s="51"/>
      <c r="S1034" s="69"/>
      <c r="T1034" s="110"/>
      <c r="U1034" s="107"/>
      <c r="V1034" s="48"/>
      <c r="W1034" s="52"/>
      <c r="X1034" s="48"/>
      <c r="Y1034" s="116"/>
      <c r="Z1034" s="133"/>
      <c r="AA1034" s="131"/>
      <c r="AB1034" s="76"/>
      <c r="AC1034" s="76"/>
      <c r="AD1034" s="76"/>
      <c r="AE1034" s="76"/>
      <c r="AF1034" s="76"/>
      <c r="AG1034" s="145"/>
      <c r="AH1034"/>
      <c r="AI1034" s="148">
        <f t="shared" si="555"/>
        <v>0</v>
      </c>
      <c r="AJ1034" s="148">
        <f t="shared" si="556"/>
        <v>0</v>
      </c>
      <c r="AK1034" s="148">
        <f t="shared" si="557"/>
        <v>0</v>
      </c>
      <c r="AL1034" s="148">
        <f t="shared" si="558"/>
        <v>0</v>
      </c>
      <c r="AM1034" s="148">
        <f t="shared" si="559"/>
        <v>0</v>
      </c>
      <c r="AN1034" s="148">
        <f t="shared" si="560"/>
        <v>0</v>
      </c>
      <c r="AO1034" s="150"/>
      <c r="AP1034" s="149" t="e">
        <f t="shared" si="561"/>
        <v>#DIV/0!</v>
      </c>
      <c r="AQ1034" s="149" t="e">
        <f t="shared" si="562"/>
        <v>#DIV/0!</v>
      </c>
      <c r="AR1034" s="149" t="e">
        <f t="shared" si="563"/>
        <v>#DIV/0!</v>
      </c>
      <c r="AS1034" s="149" t="e">
        <f t="shared" si="564"/>
        <v>#DIV/0!</v>
      </c>
      <c r="AT1034" s="149" t="e">
        <f t="shared" si="565"/>
        <v>#DIV/0!</v>
      </c>
      <c r="AU1034" s="148">
        <f t="shared" si="566"/>
        <v>0</v>
      </c>
      <c r="AV1034" s="149" t="e">
        <f t="shared" si="567"/>
        <v>#DIV/0!</v>
      </c>
      <c r="AW1034" s="149" t="e">
        <f t="shared" si="568"/>
        <v>#DIV/0!</v>
      </c>
      <c r="AX1034" s="149" t="e">
        <f t="shared" si="569"/>
        <v>#DIV/0!</v>
      </c>
      <c r="AY1034" s="149" t="e">
        <f t="shared" si="570"/>
        <v>#DIV/0!</v>
      </c>
      <c r="AZ1034" s="149" t="e">
        <f t="shared" si="571"/>
        <v>#DIV/0!</v>
      </c>
      <c r="BA1034" s="148">
        <f t="shared" si="572"/>
        <v>0</v>
      </c>
      <c r="BB1034" s="149" t="e">
        <f t="shared" si="573"/>
        <v>#DIV/0!</v>
      </c>
      <c r="BC1034" s="149" t="e">
        <f t="shared" si="574"/>
        <v>#DIV/0!</v>
      </c>
      <c r="BD1034" s="149" t="e">
        <f t="shared" si="575"/>
        <v>#DIV/0!</v>
      </c>
      <c r="BE1034" s="149" t="e">
        <f t="shared" si="576"/>
        <v>#DIV/0!</v>
      </c>
      <c r="BF1034" s="149" t="e">
        <f t="shared" si="577"/>
        <v>#DIV/0!</v>
      </c>
      <c r="BG1034" s="148">
        <f t="shared" si="578"/>
        <v>0</v>
      </c>
      <c r="BH1034" s="149" t="e">
        <f t="shared" si="579"/>
        <v>#DIV/0!</v>
      </c>
      <c r="BI1034" s="149" t="e">
        <f t="shared" si="580"/>
        <v>#DIV/0!</v>
      </c>
      <c r="BJ1034" s="149" t="e">
        <f t="shared" si="581"/>
        <v>#DIV/0!</v>
      </c>
      <c r="BK1034" s="149" t="e">
        <f t="shared" si="582"/>
        <v>#DIV/0!</v>
      </c>
      <c r="BL1034" s="149" t="e">
        <f t="shared" si="583"/>
        <v>#DIV/0!</v>
      </c>
      <c r="BM1034" s="148">
        <f t="shared" si="584"/>
        <v>0</v>
      </c>
      <c r="BN1034" s="149" t="e">
        <f t="shared" si="585"/>
        <v>#DIV/0!</v>
      </c>
      <c r="BO1034" s="149" t="e">
        <f t="shared" si="586"/>
        <v>#DIV/0!</v>
      </c>
      <c r="BP1034" s="149" t="e">
        <f t="shared" si="587"/>
        <v>#DIV/0!</v>
      </c>
      <c r="BQ1034" s="149" t="e">
        <f t="shared" si="588"/>
        <v>#DIV/0!</v>
      </c>
      <c r="BR1034" s="149" t="e">
        <f t="shared" si="589"/>
        <v>#DIV/0!</v>
      </c>
      <c r="BS1034" s="148">
        <f t="shared" si="590"/>
        <v>0</v>
      </c>
      <c r="BT1034" s="150"/>
      <c r="BU1034" s="150" t="e">
        <f>VLOOKUP(I1034,Lists!$D$2:$D$19,1,FALSE)</f>
        <v>#N/A</v>
      </c>
      <c r="BV1034" s="150" t="e">
        <f>VLOOKUP($I1034,Blends!$B$2:$B$115,1,FALSE)</f>
        <v>#N/A</v>
      </c>
      <c r="BW1034" s="150"/>
      <c r="BX1034" s="151">
        <f>ROUND(IF($I1034="Other HFC Blend",(AA1034*$L1034*SUMIF(Lists!$E$2:$E$133,'Quarterly Information'!$K1034,Exchange_Value)+AA1034*$N1034*SUMIF(Lists!$E$2:$E$133,'Quarterly Information'!$M1034,Exchange_Value)+AA1034*$P1034*SUMIF(Lists!$E$2:$E$133,'Quarterly Information'!$O1034,Exchange_Value)+AA1034*$R1034*SUMIF(Lists!$E$2:$E$133,'Quarterly Information'!$Q1034,Exchange_Value)+AA1034*$T1034*SUMIF(Lists!$E$2:$E$133,'Quarterly Information'!$S1034,Exchange_Value))/1000,AA1034*SUMIF(Lists!$E$2:$E$133,$I1034,Exchange_Value)/1000),1)</f>
        <v>0</v>
      </c>
      <c r="BY1034" s="151">
        <f>ROUND(IF($I1034="Other HFC Blend",(AB1034*$L1034*SUMIF(Lists!$E$2:$E$133,'Quarterly Information'!$K1034,Exchange_Value)+AB1034*$N1034*SUMIF(Lists!$E$2:$E$133,'Quarterly Information'!$M1034,Exchange_Value)+AB1034*$P1034*SUMIF(Lists!$E$2:$E$133,'Quarterly Information'!$O1034,Exchange_Value)+AB1034*$R1034*SUMIF(Lists!$E$2:$E$133,'Quarterly Information'!$Q1034,Exchange_Value)+AB1034*$T1034*SUMIF(Lists!$E$2:$E$133,'Quarterly Information'!$S1034,Exchange_Value))/1000,AB1034*SUMIF(Lists!$E$2:$E$133,$I1034,Exchange_Value)/1000),1)</f>
        <v>0</v>
      </c>
      <c r="BZ1034" s="151">
        <f>ROUND(IF($I1034="Other HFC Blend",(AC1034*$L1034*SUMIF(Lists!$E$2:$E$133,'Quarterly Information'!$K1034,Exchange_Value)+AC1034*$N1034*SUMIF(Lists!$E$2:$E$133,'Quarterly Information'!$M1034,Exchange_Value)+AC1034*$P1034*SUMIF(Lists!$E$2:$E$133,'Quarterly Information'!$O1034,Exchange_Value)+AC1034*$R1034*SUMIF(Lists!$E$2:$E$133,'Quarterly Information'!$Q1034,Exchange_Value)+AC1034*$T1034*SUMIF(Lists!$E$2:$E$133,'Quarterly Information'!$S1034,Exchange_Value))/1000,AC1034*SUMIF(Lists!$E$2:$E$133,$I1034,Exchange_Value)/1000),1)</f>
        <v>0</v>
      </c>
      <c r="CA1034" s="151">
        <f>ROUND(IF($I1034="Other HFC Blend",(AD1034*$L1034*SUMIF(Lists!$E$2:$E$133,'Quarterly Information'!$K1034,Exchange_Value)+AD1034*$N1034*SUMIF(Lists!$E$2:$E$133,'Quarterly Information'!$M1034,Exchange_Value)+AD1034*$P1034*SUMIF(Lists!$E$2:$E$133,'Quarterly Information'!$O1034,Exchange_Value)+AD1034*$R1034*SUMIF(Lists!$E$2:$E$133,'Quarterly Information'!$Q1034,Exchange_Value)+AD1034*$T1034*SUMIF(Lists!$E$2:$E$133,'Quarterly Information'!$S1034,Exchange_Value))/1000,AD1034*SUMIF(Lists!$E$2:$E$133,$I1034,Exchange_Value)/1000),1)</f>
        <v>0</v>
      </c>
      <c r="CB1034" s="151">
        <f>ROUND(IF($I1034="Other HFC Blend",(AE1034*$L1034*SUMIF(Lists!$E$2:$E$133,'Quarterly Information'!$K1034,Exchange_Value)+AE1034*$N1034*SUMIF(Lists!$E$2:$E$133,'Quarterly Information'!$M1034,Exchange_Value)+AE1034*$P1034*SUMIF(Lists!$E$2:$E$133,'Quarterly Information'!$O1034,Exchange_Value)+AE1034*$R1034*SUMIF(Lists!$E$2:$E$133,'Quarterly Information'!$Q1034,Exchange_Value)+AE1034*$T1034*SUMIF(Lists!$E$2:$E$133,'Quarterly Information'!$S1034,Exchange_Value))/1000,AE1034*SUMIF(Lists!$E$2:$E$133,$I1034,Exchange_Value)/1000),1)</f>
        <v>0</v>
      </c>
      <c r="CC1034" s="151">
        <f>ROUND(IF($I1034="Other HFC Blend",(AF1034*$L1034*SUMIF(Lists!$E$2:$E$133,'Quarterly Information'!$K1034,Exchange_Value)+AF1034*$N1034*SUMIF(Lists!$E$2:$E$133,'Quarterly Information'!$M1034,Exchange_Value)+AF1034*$P1034*SUMIF(Lists!$E$2:$E$133,'Quarterly Information'!$O1034,Exchange_Value)+AF1034*$R1034*SUMIF(Lists!$E$2:$E$133,'Quarterly Information'!$Q1034,Exchange_Value)+AF1034*$T1034*SUMIF(Lists!$E$2:$E$133,'Quarterly Information'!$S1034,Exchange_Value))/1000,AF1034*SUMIF(Lists!$E$2:$E$133,$I1034,Exchange_Value)/1000),1)</f>
        <v>0</v>
      </c>
    </row>
    <row r="1035" spans="1:81" ht="14.1">
      <c r="A1035" s="18">
        <v>993</v>
      </c>
      <c r="B1035" s="46" t="str">
        <f t="shared" si="591"/>
        <v/>
      </c>
      <c r="C1035" s="72"/>
      <c r="D1035" s="47"/>
      <c r="E1035" s="81"/>
      <c r="F1035" s="48"/>
      <c r="G1035" s="49"/>
      <c r="H1035" s="50"/>
      <c r="I1035" s="48"/>
      <c r="J1035" s="104"/>
      <c r="K1035" s="109"/>
      <c r="L1035" s="51"/>
      <c r="M1035" s="48"/>
      <c r="N1035" s="51"/>
      <c r="O1035" s="48"/>
      <c r="P1035" s="51"/>
      <c r="Q1035" s="69"/>
      <c r="R1035" s="51"/>
      <c r="S1035" s="69"/>
      <c r="T1035" s="110"/>
      <c r="U1035" s="107"/>
      <c r="V1035" s="48"/>
      <c r="W1035" s="52"/>
      <c r="X1035" s="48"/>
      <c r="Y1035" s="116"/>
      <c r="Z1035" s="133"/>
      <c r="AA1035" s="131"/>
      <c r="AB1035" s="76"/>
      <c r="AC1035" s="76"/>
      <c r="AD1035" s="76"/>
      <c r="AE1035" s="76"/>
      <c r="AF1035" s="76"/>
      <c r="AG1035" s="145"/>
      <c r="AH1035"/>
      <c r="AI1035" s="148">
        <f t="shared" si="555"/>
        <v>0</v>
      </c>
      <c r="AJ1035" s="148">
        <f t="shared" si="556"/>
        <v>0</v>
      </c>
      <c r="AK1035" s="148">
        <f t="shared" si="557"/>
        <v>0</v>
      </c>
      <c r="AL1035" s="148">
        <f t="shared" si="558"/>
        <v>0</v>
      </c>
      <c r="AM1035" s="148">
        <f t="shared" si="559"/>
        <v>0</v>
      </c>
      <c r="AN1035" s="148">
        <f t="shared" si="560"/>
        <v>0</v>
      </c>
      <c r="AO1035" s="150"/>
      <c r="AP1035" s="149" t="e">
        <f t="shared" si="561"/>
        <v>#DIV/0!</v>
      </c>
      <c r="AQ1035" s="149" t="e">
        <f t="shared" si="562"/>
        <v>#DIV/0!</v>
      </c>
      <c r="AR1035" s="149" t="e">
        <f t="shared" si="563"/>
        <v>#DIV/0!</v>
      </c>
      <c r="AS1035" s="149" t="e">
        <f t="shared" si="564"/>
        <v>#DIV/0!</v>
      </c>
      <c r="AT1035" s="149" t="e">
        <f t="shared" si="565"/>
        <v>#DIV/0!</v>
      </c>
      <c r="AU1035" s="148">
        <f t="shared" si="566"/>
        <v>0</v>
      </c>
      <c r="AV1035" s="149" t="e">
        <f t="shared" si="567"/>
        <v>#DIV/0!</v>
      </c>
      <c r="AW1035" s="149" t="e">
        <f t="shared" si="568"/>
        <v>#DIV/0!</v>
      </c>
      <c r="AX1035" s="149" t="e">
        <f t="shared" si="569"/>
        <v>#DIV/0!</v>
      </c>
      <c r="AY1035" s="149" t="e">
        <f t="shared" si="570"/>
        <v>#DIV/0!</v>
      </c>
      <c r="AZ1035" s="149" t="e">
        <f t="shared" si="571"/>
        <v>#DIV/0!</v>
      </c>
      <c r="BA1035" s="148">
        <f t="shared" si="572"/>
        <v>0</v>
      </c>
      <c r="BB1035" s="149" t="e">
        <f t="shared" si="573"/>
        <v>#DIV/0!</v>
      </c>
      <c r="BC1035" s="149" t="e">
        <f t="shared" si="574"/>
        <v>#DIV/0!</v>
      </c>
      <c r="BD1035" s="149" t="e">
        <f t="shared" si="575"/>
        <v>#DIV/0!</v>
      </c>
      <c r="BE1035" s="149" t="e">
        <f t="shared" si="576"/>
        <v>#DIV/0!</v>
      </c>
      <c r="BF1035" s="149" t="e">
        <f t="shared" si="577"/>
        <v>#DIV/0!</v>
      </c>
      <c r="BG1035" s="148">
        <f t="shared" si="578"/>
        <v>0</v>
      </c>
      <c r="BH1035" s="149" t="e">
        <f t="shared" si="579"/>
        <v>#DIV/0!</v>
      </c>
      <c r="BI1035" s="149" t="e">
        <f t="shared" si="580"/>
        <v>#DIV/0!</v>
      </c>
      <c r="BJ1035" s="149" t="e">
        <f t="shared" si="581"/>
        <v>#DIV/0!</v>
      </c>
      <c r="BK1035" s="149" t="e">
        <f t="shared" si="582"/>
        <v>#DIV/0!</v>
      </c>
      <c r="BL1035" s="149" t="e">
        <f t="shared" si="583"/>
        <v>#DIV/0!</v>
      </c>
      <c r="BM1035" s="148">
        <f t="shared" si="584"/>
        <v>0</v>
      </c>
      <c r="BN1035" s="149" t="e">
        <f t="shared" si="585"/>
        <v>#DIV/0!</v>
      </c>
      <c r="BO1035" s="149" t="e">
        <f t="shared" si="586"/>
        <v>#DIV/0!</v>
      </c>
      <c r="BP1035" s="149" t="e">
        <f t="shared" si="587"/>
        <v>#DIV/0!</v>
      </c>
      <c r="BQ1035" s="149" t="e">
        <f t="shared" si="588"/>
        <v>#DIV/0!</v>
      </c>
      <c r="BR1035" s="149" t="e">
        <f t="shared" si="589"/>
        <v>#DIV/0!</v>
      </c>
      <c r="BS1035" s="148">
        <f t="shared" si="590"/>
        <v>0</v>
      </c>
      <c r="BT1035" s="150"/>
      <c r="BU1035" s="150" t="e">
        <f>VLOOKUP(I1035,Lists!$D$2:$D$19,1,FALSE)</f>
        <v>#N/A</v>
      </c>
      <c r="BV1035" s="150" t="e">
        <f>VLOOKUP($I1035,Blends!$B$2:$B$115,1,FALSE)</f>
        <v>#N/A</v>
      </c>
      <c r="BW1035" s="150"/>
      <c r="BX1035" s="151">
        <f>ROUND(IF($I1035="Other HFC Blend",(AA1035*$L1035*SUMIF(Lists!$E$2:$E$133,'Quarterly Information'!$K1035,Exchange_Value)+AA1035*$N1035*SUMIF(Lists!$E$2:$E$133,'Quarterly Information'!$M1035,Exchange_Value)+AA1035*$P1035*SUMIF(Lists!$E$2:$E$133,'Quarterly Information'!$O1035,Exchange_Value)+AA1035*$R1035*SUMIF(Lists!$E$2:$E$133,'Quarterly Information'!$Q1035,Exchange_Value)+AA1035*$T1035*SUMIF(Lists!$E$2:$E$133,'Quarterly Information'!$S1035,Exchange_Value))/1000,AA1035*SUMIF(Lists!$E$2:$E$133,$I1035,Exchange_Value)/1000),1)</f>
        <v>0</v>
      </c>
      <c r="BY1035" s="151">
        <f>ROUND(IF($I1035="Other HFC Blend",(AB1035*$L1035*SUMIF(Lists!$E$2:$E$133,'Quarterly Information'!$K1035,Exchange_Value)+AB1035*$N1035*SUMIF(Lists!$E$2:$E$133,'Quarterly Information'!$M1035,Exchange_Value)+AB1035*$P1035*SUMIF(Lists!$E$2:$E$133,'Quarterly Information'!$O1035,Exchange_Value)+AB1035*$R1035*SUMIF(Lists!$E$2:$E$133,'Quarterly Information'!$Q1035,Exchange_Value)+AB1035*$T1035*SUMIF(Lists!$E$2:$E$133,'Quarterly Information'!$S1035,Exchange_Value))/1000,AB1035*SUMIF(Lists!$E$2:$E$133,$I1035,Exchange_Value)/1000),1)</f>
        <v>0</v>
      </c>
      <c r="BZ1035" s="151">
        <f>ROUND(IF($I1035="Other HFC Blend",(AC1035*$L1035*SUMIF(Lists!$E$2:$E$133,'Quarterly Information'!$K1035,Exchange_Value)+AC1035*$N1035*SUMIF(Lists!$E$2:$E$133,'Quarterly Information'!$M1035,Exchange_Value)+AC1035*$P1035*SUMIF(Lists!$E$2:$E$133,'Quarterly Information'!$O1035,Exchange_Value)+AC1035*$R1035*SUMIF(Lists!$E$2:$E$133,'Quarterly Information'!$Q1035,Exchange_Value)+AC1035*$T1035*SUMIF(Lists!$E$2:$E$133,'Quarterly Information'!$S1035,Exchange_Value))/1000,AC1035*SUMIF(Lists!$E$2:$E$133,$I1035,Exchange_Value)/1000),1)</f>
        <v>0</v>
      </c>
      <c r="CA1035" s="151">
        <f>ROUND(IF($I1035="Other HFC Blend",(AD1035*$L1035*SUMIF(Lists!$E$2:$E$133,'Quarterly Information'!$K1035,Exchange_Value)+AD1035*$N1035*SUMIF(Lists!$E$2:$E$133,'Quarterly Information'!$M1035,Exchange_Value)+AD1035*$P1035*SUMIF(Lists!$E$2:$E$133,'Quarterly Information'!$O1035,Exchange_Value)+AD1035*$R1035*SUMIF(Lists!$E$2:$E$133,'Quarterly Information'!$Q1035,Exchange_Value)+AD1035*$T1035*SUMIF(Lists!$E$2:$E$133,'Quarterly Information'!$S1035,Exchange_Value))/1000,AD1035*SUMIF(Lists!$E$2:$E$133,$I1035,Exchange_Value)/1000),1)</f>
        <v>0</v>
      </c>
      <c r="CB1035" s="151">
        <f>ROUND(IF($I1035="Other HFC Blend",(AE1035*$L1035*SUMIF(Lists!$E$2:$E$133,'Quarterly Information'!$K1035,Exchange_Value)+AE1035*$N1035*SUMIF(Lists!$E$2:$E$133,'Quarterly Information'!$M1035,Exchange_Value)+AE1035*$P1035*SUMIF(Lists!$E$2:$E$133,'Quarterly Information'!$O1035,Exchange_Value)+AE1035*$R1035*SUMIF(Lists!$E$2:$E$133,'Quarterly Information'!$Q1035,Exchange_Value)+AE1035*$T1035*SUMIF(Lists!$E$2:$E$133,'Quarterly Information'!$S1035,Exchange_Value))/1000,AE1035*SUMIF(Lists!$E$2:$E$133,$I1035,Exchange_Value)/1000),1)</f>
        <v>0</v>
      </c>
      <c r="CC1035" s="151">
        <f>ROUND(IF($I1035="Other HFC Blend",(AF1035*$L1035*SUMIF(Lists!$E$2:$E$133,'Quarterly Information'!$K1035,Exchange_Value)+AF1035*$N1035*SUMIF(Lists!$E$2:$E$133,'Quarterly Information'!$M1035,Exchange_Value)+AF1035*$P1035*SUMIF(Lists!$E$2:$E$133,'Quarterly Information'!$O1035,Exchange_Value)+AF1035*$R1035*SUMIF(Lists!$E$2:$E$133,'Quarterly Information'!$Q1035,Exchange_Value)+AF1035*$T1035*SUMIF(Lists!$E$2:$E$133,'Quarterly Information'!$S1035,Exchange_Value))/1000,AF1035*SUMIF(Lists!$E$2:$E$133,$I1035,Exchange_Value)/1000),1)</f>
        <v>0</v>
      </c>
    </row>
    <row r="1036" spans="1:81" ht="14.1">
      <c r="A1036" s="18">
        <v>994</v>
      </c>
      <c r="B1036" s="46" t="str">
        <f t="shared" si="591"/>
        <v/>
      </c>
      <c r="C1036" s="72"/>
      <c r="D1036" s="47"/>
      <c r="E1036" s="81"/>
      <c r="F1036" s="48"/>
      <c r="G1036" s="49"/>
      <c r="H1036" s="50"/>
      <c r="I1036" s="48"/>
      <c r="J1036" s="104"/>
      <c r="K1036" s="109"/>
      <c r="L1036" s="51"/>
      <c r="M1036" s="48"/>
      <c r="N1036" s="51"/>
      <c r="O1036" s="48"/>
      <c r="P1036" s="51"/>
      <c r="Q1036" s="69"/>
      <c r="R1036" s="51"/>
      <c r="S1036" s="69"/>
      <c r="T1036" s="110"/>
      <c r="U1036" s="107"/>
      <c r="V1036" s="48"/>
      <c r="W1036" s="52"/>
      <c r="X1036" s="48"/>
      <c r="Y1036" s="116"/>
      <c r="Z1036" s="133"/>
      <c r="AA1036" s="131"/>
      <c r="AB1036" s="76"/>
      <c r="AC1036" s="76"/>
      <c r="AD1036" s="76"/>
      <c r="AE1036" s="76"/>
      <c r="AF1036" s="76"/>
      <c r="AG1036" s="145"/>
      <c r="AH1036"/>
      <c r="AI1036" s="148">
        <f t="shared" si="555"/>
        <v>0</v>
      </c>
      <c r="AJ1036" s="148">
        <f t="shared" si="556"/>
        <v>0</v>
      </c>
      <c r="AK1036" s="148">
        <f t="shared" si="557"/>
        <v>0</v>
      </c>
      <c r="AL1036" s="148">
        <f t="shared" si="558"/>
        <v>0</v>
      </c>
      <c r="AM1036" s="148">
        <f t="shared" si="559"/>
        <v>0</v>
      </c>
      <c r="AN1036" s="148">
        <f t="shared" si="560"/>
        <v>0</v>
      </c>
      <c r="AO1036" s="150"/>
      <c r="AP1036" s="149" t="e">
        <f t="shared" si="561"/>
        <v>#DIV/0!</v>
      </c>
      <c r="AQ1036" s="149" t="e">
        <f t="shared" si="562"/>
        <v>#DIV/0!</v>
      </c>
      <c r="AR1036" s="149" t="e">
        <f t="shared" si="563"/>
        <v>#DIV/0!</v>
      </c>
      <c r="AS1036" s="149" t="e">
        <f t="shared" si="564"/>
        <v>#DIV/0!</v>
      </c>
      <c r="AT1036" s="149" t="e">
        <f t="shared" si="565"/>
        <v>#DIV/0!</v>
      </c>
      <c r="AU1036" s="148">
        <f t="shared" si="566"/>
        <v>0</v>
      </c>
      <c r="AV1036" s="149" t="e">
        <f t="shared" si="567"/>
        <v>#DIV/0!</v>
      </c>
      <c r="AW1036" s="149" t="e">
        <f t="shared" si="568"/>
        <v>#DIV/0!</v>
      </c>
      <c r="AX1036" s="149" t="e">
        <f t="shared" si="569"/>
        <v>#DIV/0!</v>
      </c>
      <c r="AY1036" s="149" t="e">
        <f t="shared" si="570"/>
        <v>#DIV/0!</v>
      </c>
      <c r="AZ1036" s="149" t="e">
        <f t="shared" si="571"/>
        <v>#DIV/0!</v>
      </c>
      <c r="BA1036" s="148">
        <f t="shared" si="572"/>
        <v>0</v>
      </c>
      <c r="BB1036" s="149" t="e">
        <f t="shared" si="573"/>
        <v>#DIV/0!</v>
      </c>
      <c r="BC1036" s="149" t="e">
        <f t="shared" si="574"/>
        <v>#DIV/0!</v>
      </c>
      <c r="BD1036" s="149" t="e">
        <f t="shared" si="575"/>
        <v>#DIV/0!</v>
      </c>
      <c r="BE1036" s="149" t="e">
        <f t="shared" si="576"/>
        <v>#DIV/0!</v>
      </c>
      <c r="BF1036" s="149" t="e">
        <f t="shared" si="577"/>
        <v>#DIV/0!</v>
      </c>
      <c r="BG1036" s="148">
        <f t="shared" si="578"/>
        <v>0</v>
      </c>
      <c r="BH1036" s="149" t="e">
        <f t="shared" si="579"/>
        <v>#DIV/0!</v>
      </c>
      <c r="BI1036" s="149" t="e">
        <f t="shared" si="580"/>
        <v>#DIV/0!</v>
      </c>
      <c r="BJ1036" s="149" t="e">
        <f t="shared" si="581"/>
        <v>#DIV/0!</v>
      </c>
      <c r="BK1036" s="149" t="e">
        <f t="shared" si="582"/>
        <v>#DIV/0!</v>
      </c>
      <c r="BL1036" s="149" t="e">
        <f t="shared" si="583"/>
        <v>#DIV/0!</v>
      </c>
      <c r="BM1036" s="148">
        <f t="shared" si="584"/>
        <v>0</v>
      </c>
      <c r="BN1036" s="149" t="e">
        <f t="shared" si="585"/>
        <v>#DIV/0!</v>
      </c>
      <c r="BO1036" s="149" t="e">
        <f t="shared" si="586"/>
        <v>#DIV/0!</v>
      </c>
      <c r="BP1036" s="149" t="e">
        <f t="shared" si="587"/>
        <v>#DIV/0!</v>
      </c>
      <c r="BQ1036" s="149" t="e">
        <f t="shared" si="588"/>
        <v>#DIV/0!</v>
      </c>
      <c r="BR1036" s="149" t="e">
        <f t="shared" si="589"/>
        <v>#DIV/0!</v>
      </c>
      <c r="BS1036" s="148">
        <f t="shared" si="590"/>
        <v>0</v>
      </c>
      <c r="BT1036" s="150"/>
      <c r="BU1036" s="150" t="e">
        <f>VLOOKUP(I1036,Lists!$D$2:$D$19,1,FALSE)</f>
        <v>#N/A</v>
      </c>
      <c r="BV1036" s="150" t="e">
        <f>VLOOKUP($I1036,Blends!$B$2:$B$115,1,FALSE)</f>
        <v>#N/A</v>
      </c>
      <c r="BW1036" s="150"/>
      <c r="BX1036" s="151">
        <f>ROUND(IF($I1036="Other HFC Blend",(AA1036*$L1036*SUMIF(Lists!$E$2:$E$133,'Quarterly Information'!$K1036,Exchange_Value)+AA1036*$N1036*SUMIF(Lists!$E$2:$E$133,'Quarterly Information'!$M1036,Exchange_Value)+AA1036*$P1036*SUMIF(Lists!$E$2:$E$133,'Quarterly Information'!$O1036,Exchange_Value)+AA1036*$R1036*SUMIF(Lists!$E$2:$E$133,'Quarterly Information'!$Q1036,Exchange_Value)+AA1036*$T1036*SUMIF(Lists!$E$2:$E$133,'Quarterly Information'!$S1036,Exchange_Value))/1000,AA1036*SUMIF(Lists!$E$2:$E$133,$I1036,Exchange_Value)/1000),1)</f>
        <v>0</v>
      </c>
      <c r="BY1036" s="151">
        <f>ROUND(IF($I1036="Other HFC Blend",(AB1036*$L1036*SUMIF(Lists!$E$2:$E$133,'Quarterly Information'!$K1036,Exchange_Value)+AB1036*$N1036*SUMIF(Lists!$E$2:$E$133,'Quarterly Information'!$M1036,Exchange_Value)+AB1036*$P1036*SUMIF(Lists!$E$2:$E$133,'Quarterly Information'!$O1036,Exchange_Value)+AB1036*$R1036*SUMIF(Lists!$E$2:$E$133,'Quarterly Information'!$Q1036,Exchange_Value)+AB1036*$T1036*SUMIF(Lists!$E$2:$E$133,'Quarterly Information'!$S1036,Exchange_Value))/1000,AB1036*SUMIF(Lists!$E$2:$E$133,$I1036,Exchange_Value)/1000),1)</f>
        <v>0</v>
      </c>
      <c r="BZ1036" s="151">
        <f>ROUND(IF($I1036="Other HFC Blend",(AC1036*$L1036*SUMIF(Lists!$E$2:$E$133,'Quarterly Information'!$K1036,Exchange_Value)+AC1036*$N1036*SUMIF(Lists!$E$2:$E$133,'Quarterly Information'!$M1036,Exchange_Value)+AC1036*$P1036*SUMIF(Lists!$E$2:$E$133,'Quarterly Information'!$O1036,Exchange_Value)+AC1036*$R1036*SUMIF(Lists!$E$2:$E$133,'Quarterly Information'!$Q1036,Exchange_Value)+AC1036*$T1036*SUMIF(Lists!$E$2:$E$133,'Quarterly Information'!$S1036,Exchange_Value))/1000,AC1036*SUMIF(Lists!$E$2:$E$133,$I1036,Exchange_Value)/1000),1)</f>
        <v>0</v>
      </c>
      <c r="CA1036" s="151">
        <f>ROUND(IF($I1036="Other HFC Blend",(AD1036*$L1036*SUMIF(Lists!$E$2:$E$133,'Quarterly Information'!$K1036,Exchange_Value)+AD1036*$N1036*SUMIF(Lists!$E$2:$E$133,'Quarterly Information'!$M1036,Exchange_Value)+AD1036*$P1036*SUMIF(Lists!$E$2:$E$133,'Quarterly Information'!$O1036,Exchange_Value)+AD1036*$R1036*SUMIF(Lists!$E$2:$E$133,'Quarterly Information'!$Q1036,Exchange_Value)+AD1036*$T1036*SUMIF(Lists!$E$2:$E$133,'Quarterly Information'!$S1036,Exchange_Value))/1000,AD1036*SUMIF(Lists!$E$2:$E$133,$I1036,Exchange_Value)/1000),1)</f>
        <v>0</v>
      </c>
      <c r="CB1036" s="151">
        <f>ROUND(IF($I1036="Other HFC Blend",(AE1036*$L1036*SUMIF(Lists!$E$2:$E$133,'Quarterly Information'!$K1036,Exchange_Value)+AE1036*$N1036*SUMIF(Lists!$E$2:$E$133,'Quarterly Information'!$M1036,Exchange_Value)+AE1036*$P1036*SUMIF(Lists!$E$2:$E$133,'Quarterly Information'!$O1036,Exchange_Value)+AE1036*$R1036*SUMIF(Lists!$E$2:$E$133,'Quarterly Information'!$Q1036,Exchange_Value)+AE1036*$T1036*SUMIF(Lists!$E$2:$E$133,'Quarterly Information'!$S1036,Exchange_Value))/1000,AE1036*SUMIF(Lists!$E$2:$E$133,$I1036,Exchange_Value)/1000),1)</f>
        <v>0</v>
      </c>
      <c r="CC1036" s="151">
        <f>ROUND(IF($I1036="Other HFC Blend",(AF1036*$L1036*SUMIF(Lists!$E$2:$E$133,'Quarterly Information'!$K1036,Exchange_Value)+AF1036*$N1036*SUMIF(Lists!$E$2:$E$133,'Quarterly Information'!$M1036,Exchange_Value)+AF1036*$P1036*SUMIF(Lists!$E$2:$E$133,'Quarterly Information'!$O1036,Exchange_Value)+AF1036*$R1036*SUMIF(Lists!$E$2:$E$133,'Quarterly Information'!$Q1036,Exchange_Value)+AF1036*$T1036*SUMIF(Lists!$E$2:$E$133,'Quarterly Information'!$S1036,Exchange_Value))/1000,AF1036*SUMIF(Lists!$E$2:$E$133,$I1036,Exchange_Value)/1000),1)</f>
        <v>0</v>
      </c>
    </row>
    <row r="1037" spans="1:81" ht="14.1">
      <c r="A1037" s="18">
        <v>995</v>
      </c>
      <c r="B1037" s="46" t="str">
        <f t="shared" si="591"/>
        <v/>
      </c>
      <c r="C1037" s="72"/>
      <c r="D1037" s="47"/>
      <c r="E1037" s="81"/>
      <c r="F1037" s="48"/>
      <c r="G1037" s="49"/>
      <c r="H1037" s="50"/>
      <c r="I1037" s="48"/>
      <c r="J1037" s="104"/>
      <c r="K1037" s="109"/>
      <c r="L1037" s="51"/>
      <c r="M1037" s="48"/>
      <c r="N1037" s="51"/>
      <c r="O1037" s="48"/>
      <c r="P1037" s="51"/>
      <c r="Q1037" s="69"/>
      <c r="R1037" s="51"/>
      <c r="S1037" s="69"/>
      <c r="T1037" s="110"/>
      <c r="U1037" s="107"/>
      <c r="V1037" s="48"/>
      <c r="W1037" s="52"/>
      <c r="X1037" s="48"/>
      <c r="Y1037" s="116"/>
      <c r="Z1037" s="133"/>
      <c r="AA1037" s="131"/>
      <c r="AB1037" s="76"/>
      <c r="AC1037" s="76"/>
      <c r="AD1037" s="76"/>
      <c r="AE1037" s="76"/>
      <c r="AF1037" s="76"/>
      <c r="AG1037" s="145"/>
      <c r="AH1037"/>
      <c r="AI1037" s="148">
        <f t="shared" si="555"/>
        <v>0</v>
      </c>
      <c r="AJ1037" s="148">
        <f t="shared" si="556"/>
        <v>0</v>
      </c>
      <c r="AK1037" s="148">
        <f t="shared" si="557"/>
        <v>0</v>
      </c>
      <c r="AL1037" s="148">
        <f t="shared" si="558"/>
        <v>0</v>
      </c>
      <c r="AM1037" s="148">
        <f t="shared" si="559"/>
        <v>0</v>
      </c>
      <c r="AN1037" s="148">
        <f t="shared" si="560"/>
        <v>0</v>
      </c>
      <c r="AO1037" s="150"/>
      <c r="AP1037" s="149" t="e">
        <f t="shared" si="561"/>
        <v>#DIV/0!</v>
      </c>
      <c r="AQ1037" s="149" t="e">
        <f t="shared" si="562"/>
        <v>#DIV/0!</v>
      </c>
      <c r="AR1037" s="149" t="e">
        <f t="shared" si="563"/>
        <v>#DIV/0!</v>
      </c>
      <c r="AS1037" s="149" t="e">
        <f t="shared" si="564"/>
        <v>#DIV/0!</v>
      </c>
      <c r="AT1037" s="149" t="e">
        <f t="shared" si="565"/>
        <v>#DIV/0!</v>
      </c>
      <c r="AU1037" s="148">
        <f t="shared" si="566"/>
        <v>0</v>
      </c>
      <c r="AV1037" s="149" t="e">
        <f t="shared" si="567"/>
        <v>#DIV/0!</v>
      </c>
      <c r="AW1037" s="149" t="e">
        <f t="shared" si="568"/>
        <v>#DIV/0!</v>
      </c>
      <c r="AX1037" s="149" t="e">
        <f t="shared" si="569"/>
        <v>#DIV/0!</v>
      </c>
      <c r="AY1037" s="149" t="e">
        <f t="shared" si="570"/>
        <v>#DIV/0!</v>
      </c>
      <c r="AZ1037" s="149" t="e">
        <f t="shared" si="571"/>
        <v>#DIV/0!</v>
      </c>
      <c r="BA1037" s="148">
        <f t="shared" si="572"/>
        <v>0</v>
      </c>
      <c r="BB1037" s="149" t="e">
        <f t="shared" si="573"/>
        <v>#DIV/0!</v>
      </c>
      <c r="BC1037" s="149" t="e">
        <f t="shared" si="574"/>
        <v>#DIV/0!</v>
      </c>
      <c r="BD1037" s="149" t="e">
        <f t="shared" si="575"/>
        <v>#DIV/0!</v>
      </c>
      <c r="BE1037" s="149" t="e">
        <f t="shared" si="576"/>
        <v>#DIV/0!</v>
      </c>
      <c r="BF1037" s="149" t="e">
        <f t="shared" si="577"/>
        <v>#DIV/0!</v>
      </c>
      <c r="BG1037" s="148">
        <f t="shared" si="578"/>
        <v>0</v>
      </c>
      <c r="BH1037" s="149" t="e">
        <f t="shared" si="579"/>
        <v>#DIV/0!</v>
      </c>
      <c r="BI1037" s="149" t="e">
        <f t="shared" si="580"/>
        <v>#DIV/0!</v>
      </c>
      <c r="BJ1037" s="149" t="e">
        <f t="shared" si="581"/>
        <v>#DIV/0!</v>
      </c>
      <c r="BK1037" s="149" t="e">
        <f t="shared" si="582"/>
        <v>#DIV/0!</v>
      </c>
      <c r="BL1037" s="149" t="e">
        <f t="shared" si="583"/>
        <v>#DIV/0!</v>
      </c>
      <c r="BM1037" s="148">
        <f t="shared" si="584"/>
        <v>0</v>
      </c>
      <c r="BN1037" s="149" t="e">
        <f t="shared" si="585"/>
        <v>#DIV/0!</v>
      </c>
      <c r="BO1037" s="149" t="e">
        <f t="shared" si="586"/>
        <v>#DIV/0!</v>
      </c>
      <c r="BP1037" s="149" t="e">
        <f t="shared" si="587"/>
        <v>#DIV/0!</v>
      </c>
      <c r="BQ1037" s="149" t="e">
        <f t="shared" si="588"/>
        <v>#DIV/0!</v>
      </c>
      <c r="BR1037" s="149" t="e">
        <f t="shared" si="589"/>
        <v>#DIV/0!</v>
      </c>
      <c r="BS1037" s="148">
        <f t="shared" si="590"/>
        <v>0</v>
      </c>
      <c r="BT1037" s="150"/>
      <c r="BU1037" s="150" t="e">
        <f>VLOOKUP(I1037,Lists!$D$2:$D$19,1,FALSE)</f>
        <v>#N/A</v>
      </c>
      <c r="BV1037" s="150" t="e">
        <f>VLOOKUP($I1037,Blends!$B$2:$B$115,1,FALSE)</f>
        <v>#N/A</v>
      </c>
      <c r="BW1037" s="150"/>
      <c r="BX1037" s="151">
        <f>ROUND(IF($I1037="Other HFC Blend",(AA1037*$L1037*SUMIF(Lists!$E$2:$E$133,'Quarterly Information'!$K1037,Exchange_Value)+AA1037*$N1037*SUMIF(Lists!$E$2:$E$133,'Quarterly Information'!$M1037,Exchange_Value)+AA1037*$P1037*SUMIF(Lists!$E$2:$E$133,'Quarterly Information'!$O1037,Exchange_Value)+AA1037*$R1037*SUMIF(Lists!$E$2:$E$133,'Quarterly Information'!$Q1037,Exchange_Value)+AA1037*$T1037*SUMIF(Lists!$E$2:$E$133,'Quarterly Information'!$S1037,Exchange_Value))/1000,AA1037*SUMIF(Lists!$E$2:$E$133,$I1037,Exchange_Value)/1000),1)</f>
        <v>0</v>
      </c>
      <c r="BY1037" s="151">
        <f>ROUND(IF($I1037="Other HFC Blend",(AB1037*$L1037*SUMIF(Lists!$E$2:$E$133,'Quarterly Information'!$K1037,Exchange_Value)+AB1037*$N1037*SUMIF(Lists!$E$2:$E$133,'Quarterly Information'!$M1037,Exchange_Value)+AB1037*$P1037*SUMIF(Lists!$E$2:$E$133,'Quarterly Information'!$O1037,Exchange_Value)+AB1037*$R1037*SUMIF(Lists!$E$2:$E$133,'Quarterly Information'!$Q1037,Exchange_Value)+AB1037*$T1037*SUMIF(Lists!$E$2:$E$133,'Quarterly Information'!$S1037,Exchange_Value))/1000,AB1037*SUMIF(Lists!$E$2:$E$133,$I1037,Exchange_Value)/1000),1)</f>
        <v>0</v>
      </c>
      <c r="BZ1037" s="151">
        <f>ROUND(IF($I1037="Other HFC Blend",(AC1037*$L1037*SUMIF(Lists!$E$2:$E$133,'Quarterly Information'!$K1037,Exchange_Value)+AC1037*$N1037*SUMIF(Lists!$E$2:$E$133,'Quarterly Information'!$M1037,Exchange_Value)+AC1037*$P1037*SUMIF(Lists!$E$2:$E$133,'Quarterly Information'!$O1037,Exchange_Value)+AC1037*$R1037*SUMIF(Lists!$E$2:$E$133,'Quarterly Information'!$Q1037,Exchange_Value)+AC1037*$T1037*SUMIF(Lists!$E$2:$E$133,'Quarterly Information'!$S1037,Exchange_Value))/1000,AC1037*SUMIF(Lists!$E$2:$E$133,$I1037,Exchange_Value)/1000),1)</f>
        <v>0</v>
      </c>
      <c r="CA1037" s="151">
        <f>ROUND(IF($I1037="Other HFC Blend",(AD1037*$L1037*SUMIF(Lists!$E$2:$E$133,'Quarterly Information'!$K1037,Exchange_Value)+AD1037*$N1037*SUMIF(Lists!$E$2:$E$133,'Quarterly Information'!$M1037,Exchange_Value)+AD1037*$P1037*SUMIF(Lists!$E$2:$E$133,'Quarterly Information'!$O1037,Exchange_Value)+AD1037*$R1037*SUMIF(Lists!$E$2:$E$133,'Quarterly Information'!$Q1037,Exchange_Value)+AD1037*$T1037*SUMIF(Lists!$E$2:$E$133,'Quarterly Information'!$S1037,Exchange_Value))/1000,AD1037*SUMIF(Lists!$E$2:$E$133,$I1037,Exchange_Value)/1000),1)</f>
        <v>0</v>
      </c>
      <c r="CB1037" s="151">
        <f>ROUND(IF($I1037="Other HFC Blend",(AE1037*$L1037*SUMIF(Lists!$E$2:$E$133,'Quarterly Information'!$K1037,Exchange_Value)+AE1037*$N1037*SUMIF(Lists!$E$2:$E$133,'Quarterly Information'!$M1037,Exchange_Value)+AE1037*$P1037*SUMIF(Lists!$E$2:$E$133,'Quarterly Information'!$O1037,Exchange_Value)+AE1037*$R1037*SUMIF(Lists!$E$2:$E$133,'Quarterly Information'!$Q1037,Exchange_Value)+AE1037*$T1037*SUMIF(Lists!$E$2:$E$133,'Quarterly Information'!$S1037,Exchange_Value))/1000,AE1037*SUMIF(Lists!$E$2:$E$133,$I1037,Exchange_Value)/1000),1)</f>
        <v>0</v>
      </c>
      <c r="CC1037" s="151">
        <f>ROUND(IF($I1037="Other HFC Blend",(AF1037*$L1037*SUMIF(Lists!$E$2:$E$133,'Quarterly Information'!$K1037,Exchange_Value)+AF1037*$N1037*SUMIF(Lists!$E$2:$E$133,'Quarterly Information'!$M1037,Exchange_Value)+AF1037*$P1037*SUMIF(Lists!$E$2:$E$133,'Quarterly Information'!$O1037,Exchange_Value)+AF1037*$R1037*SUMIF(Lists!$E$2:$E$133,'Quarterly Information'!$Q1037,Exchange_Value)+AF1037*$T1037*SUMIF(Lists!$E$2:$E$133,'Quarterly Information'!$S1037,Exchange_Value))/1000,AF1037*SUMIF(Lists!$E$2:$E$133,$I1037,Exchange_Value)/1000),1)</f>
        <v>0</v>
      </c>
    </row>
    <row r="1038" spans="1:81" ht="14.1">
      <c r="A1038" s="18">
        <v>996</v>
      </c>
      <c r="B1038" s="46" t="str">
        <f t="shared" si="591"/>
        <v/>
      </c>
      <c r="C1038" s="72"/>
      <c r="D1038" s="47"/>
      <c r="E1038" s="81"/>
      <c r="F1038" s="48"/>
      <c r="G1038" s="49"/>
      <c r="H1038" s="50"/>
      <c r="I1038" s="48"/>
      <c r="J1038" s="104"/>
      <c r="K1038" s="109"/>
      <c r="L1038" s="51"/>
      <c r="M1038" s="48"/>
      <c r="N1038" s="51"/>
      <c r="O1038" s="48"/>
      <c r="P1038" s="51"/>
      <c r="Q1038" s="69"/>
      <c r="R1038" s="51"/>
      <c r="S1038" s="69"/>
      <c r="T1038" s="110"/>
      <c r="U1038" s="107"/>
      <c r="V1038" s="48"/>
      <c r="W1038" s="52"/>
      <c r="X1038" s="48"/>
      <c r="Y1038" s="116"/>
      <c r="Z1038" s="133"/>
      <c r="AA1038" s="131"/>
      <c r="AB1038" s="76"/>
      <c r="AC1038" s="76"/>
      <c r="AD1038" s="76"/>
      <c r="AE1038" s="76"/>
      <c r="AF1038" s="76"/>
      <c r="AG1038" s="145"/>
      <c r="AH1038"/>
      <c r="AI1038" s="148">
        <f t="shared" si="555"/>
        <v>0</v>
      </c>
      <c r="AJ1038" s="148">
        <f t="shared" si="556"/>
        <v>0</v>
      </c>
      <c r="AK1038" s="148">
        <f t="shared" si="557"/>
        <v>0</v>
      </c>
      <c r="AL1038" s="148">
        <f t="shared" si="558"/>
        <v>0</v>
      </c>
      <c r="AM1038" s="148">
        <f t="shared" si="559"/>
        <v>0</v>
      </c>
      <c r="AN1038" s="148">
        <f t="shared" si="560"/>
        <v>0</v>
      </c>
      <c r="AO1038" s="150"/>
      <c r="AP1038" s="149" t="e">
        <f t="shared" si="561"/>
        <v>#DIV/0!</v>
      </c>
      <c r="AQ1038" s="149" t="e">
        <f t="shared" si="562"/>
        <v>#DIV/0!</v>
      </c>
      <c r="AR1038" s="149" t="e">
        <f t="shared" si="563"/>
        <v>#DIV/0!</v>
      </c>
      <c r="AS1038" s="149" t="e">
        <f t="shared" si="564"/>
        <v>#DIV/0!</v>
      </c>
      <c r="AT1038" s="149" t="e">
        <f t="shared" si="565"/>
        <v>#DIV/0!</v>
      </c>
      <c r="AU1038" s="148">
        <f t="shared" si="566"/>
        <v>0</v>
      </c>
      <c r="AV1038" s="149" t="e">
        <f t="shared" si="567"/>
        <v>#DIV/0!</v>
      </c>
      <c r="AW1038" s="149" t="e">
        <f t="shared" si="568"/>
        <v>#DIV/0!</v>
      </c>
      <c r="AX1038" s="149" t="e">
        <f t="shared" si="569"/>
        <v>#DIV/0!</v>
      </c>
      <c r="AY1038" s="149" t="e">
        <f t="shared" si="570"/>
        <v>#DIV/0!</v>
      </c>
      <c r="AZ1038" s="149" t="e">
        <f t="shared" si="571"/>
        <v>#DIV/0!</v>
      </c>
      <c r="BA1038" s="148">
        <f t="shared" si="572"/>
        <v>0</v>
      </c>
      <c r="BB1038" s="149" t="e">
        <f t="shared" si="573"/>
        <v>#DIV/0!</v>
      </c>
      <c r="BC1038" s="149" t="e">
        <f t="shared" si="574"/>
        <v>#DIV/0!</v>
      </c>
      <c r="BD1038" s="149" t="e">
        <f t="shared" si="575"/>
        <v>#DIV/0!</v>
      </c>
      <c r="BE1038" s="149" t="e">
        <f t="shared" si="576"/>
        <v>#DIV/0!</v>
      </c>
      <c r="BF1038" s="149" t="e">
        <f t="shared" si="577"/>
        <v>#DIV/0!</v>
      </c>
      <c r="BG1038" s="148">
        <f t="shared" si="578"/>
        <v>0</v>
      </c>
      <c r="BH1038" s="149" t="e">
        <f t="shared" si="579"/>
        <v>#DIV/0!</v>
      </c>
      <c r="BI1038" s="149" t="e">
        <f t="shared" si="580"/>
        <v>#DIV/0!</v>
      </c>
      <c r="BJ1038" s="149" t="e">
        <f t="shared" si="581"/>
        <v>#DIV/0!</v>
      </c>
      <c r="BK1038" s="149" t="e">
        <f t="shared" si="582"/>
        <v>#DIV/0!</v>
      </c>
      <c r="BL1038" s="149" t="e">
        <f t="shared" si="583"/>
        <v>#DIV/0!</v>
      </c>
      <c r="BM1038" s="148">
        <f t="shared" si="584"/>
        <v>0</v>
      </c>
      <c r="BN1038" s="149" t="e">
        <f t="shared" si="585"/>
        <v>#DIV/0!</v>
      </c>
      <c r="BO1038" s="149" t="e">
        <f t="shared" si="586"/>
        <v>#DIV/0!</v>
      </c>
      <c r="BP1038" s="149" t="e">
        <f t="shared" si="587"/>
        <v>#DIV/0!</v>
      </c>
      <c r="BQ1038" s="149" t="e">
        <f t="shared" si="588"/>
        <v>#DIV/0!</v>
      </c>
      <c r="BR1038" s="149" t="e">
        <f t="shared" si="589"/>
        <v>#DIV/0!</v>
      </c>
      <c r="BS1038" s="148">
        <f t="shared" si="590"/>
        <v>0</v>
      </c>
      <c r="BT1038" s="150"/>
      <c r="BU1038" s="150" t="e">
        <f>VLOOKUP(I1038,Lists!$D$2:$D$19,1,FALSE)</f>
        <v>#N/A</v>
      </c>
      <c r="BV1038" s="150" t="e">
        <f>VLOOKUP($I1038,Blends!$B$2:$B$115,1,FALSE)</f>
        <v>#N/A</v>
      </c>
      <c r="BW1038" s="150"/>
      <c r="BX1038" s="151">
        <f>ROUND(IF($I1038="Other HFC Blend",(AA1038*$L1038*SUMIF(Lists!$E$2:$E$133,'Quarterly Information'!$K1038,Exchange_Value)+AA1038*$N1038*SUMIF(Lists!$E$2:$E$133,'Quarterly Information'!$M1038,Exchange_Value)+AA1038*$P1038*SUMIF(Lists!$E$2:$E$133,'Quarterly Information'!$O1038,Exchange_Value)+AA1038*$R1038*SUMIF(Lists!$E$2:$E$133,'Quarterly Information'!$Q1038,Exchange_Value)+AA1038*$T1038*SUMIF(Lists!$E$2:$E$133,'Quarterly Information'!$S1038,Exchange_Value))/1000,AA1038*SUMIF(Lists!$E$2:$E$133,$I1038,Exchange_Value)/1000),1)</f>
        <v>0</v>
      </c>
      <c r="BY1038" s="151">
        <f>ROUND(IF($I1038="Other HFC Blend",(AB1038*$L1038*SUMIF(Lists!$E$2:$E$133,'Quarterly Information'!$K1038,Exchange_Value)+AB1038*$N1038*SUMIF(Lists!$E$2:$E$133,'Quarterly Information'!$M1038,Exchange_Value)+AB1038*$P1038*SUMIF(Lists!$E$2:$E$133,'Quarterly Information'!$O1038,Exchange_Value)+AB1038*$R1038*SUMIF(Lists!$E$2:$E$133,'Quarterly Information'!$Q1038,Exchange_Value)+AB1038*$T1038*SUMIF(Lists!$E$2:$E$133,'Quarterly Information'!$S1038,Exchange_Value))/1000,AB1038*SUMIF(Lists!$E$2:$E$133,$I1038,Exchange_Value)/1000),1)</f>
        <v>0</v>
      </c>
      <c r="BZ1038" s="151">
        <f>ROUND(IF($I1038="Other HFC Blend",(AC1038*$L1038*SUMIF(Lists!$E$2:$E$133,'Quarterly Information'!$K1038,Exchange_Value)+AC1038*$N1038*SUMIF(Lists!$E$2:$E$133,'Quarterly Information'!$M1038,Exchange_Value)+AC1038*$P1038*SUMIF(Lists!$E$2:$E$133,'Quarterly Information'!$O1038,Exchange_Value)+AC1038*$R1038*SUMIF(Lists!$E$2:$E$133,'Quarterly Information'!$Q1038,Exchange_Value)+AC1038*$T1038*SUMIF(Lists!$E$2:$E$133,'Quarterly Information'!$S1038,Exchange_Value))/1000,AC1038*SUMIF(Lists!$E$2:$E$133,$I1038,Exchange_Value)/1000),1)</f>
        <v>0</v>
      </c>
      <c r="CA1038" s="151">
        <f>ROUND(IF($I1038="Other HFC Blend",(AD1038*$L1038*SUMIF(Lists!$E$2:$E$133,'Quarterly Information'!$K1038,Exchange_Value)+AD1038*$N1038*SUMIF(Lists!$E$2:$E$133,'Quarterly Information'!$M1038,Exchange_Value)+AD1038*$P1038*SUMIF(Lists!$E$2:$E$133,'Quarterly Information'!$O1038,Exchange_Value)+AD1038*$R1038*SUMIF(Lists!$E$2:$E$133,'Quarterly Information'!$Q1038,Exchange_Value)+AD1038*$T1038*SUMIF(Lists!$E$2:$E$133,'Quarterly Information'!$S1038,Exchange_Value))/1000,AD1038*SUMIF(Lists!$E$2:$E$133,$I1038,Exchange_Value)/1000),1)</f>
        <v>0</v>
      </c>
      <c r="CB1038" s="151">
        <f>ROUND(IF($I1038="Other HFC Blend",(AE1038*$L1038*SUMIF(Lists!$E$2:$E$133,'Quarterly Information'!$K1038,Exchange_Value)+AE1038*$N1038*SUMIF(Lists!$E$2:$E$133,'Quarterly Information'!$M1038,Exchange_Value)+AE1038*$P1038*SUMIF(Lists!$E$2:$E$133,'Quarterly Information'!$O1038,Exchange_Value)+AE1038*$R1038*SUMIF(Lists!$E$2:$E$133,'Quarterly Information'!$Q1038,Exchange_Value)+AE1038*$T1038*SUMIF(Lists!$E$2:$E$133,'Quarterly Information'!$S1038,Exchange_Value))/1000,AE1038*SUMIF(Lists!$E$2:$E$133,$I1038,Exchange_Value)/1000),1)</f>
        <v>0</v>
      </c>
      <c r="CC1038" s="151">
        <f>ROUND(IF($I1038="Other HFC Blend",(AF1038*$L1038*SUMIF(Lists!$E$2:$E$133,'Quarterly Information'!$K1038,Exchange_Value)+AF1038*$N1038*SUMIF(Lists!$E$2:$E$133,'Quarterly Information'!$M1038,Exchange_Value)+AF1038*$P1038*SUMIF(Lists!$E$2:$E$133,'Quarterly Information'!$O1038,Exchange_Value)+AF1038*$R1038*SUMIF(Lists!$E$2:$E$133,'Quarterly Information'!$Q1038,Exchange_Value)+AF1038*$T1038*SUMIF(Lists!$E$2:$E$133,'Quarterly Information'!$S1038,Exchange_Value))/1000,AF1038*SUMIF(Lists!$E$2:$E$133,$I1038,Exchange_Value)/1000),1)</f>
        <v>0</v>
      </c>
    </row>
    <row r="1039" spans="1:81" ht="14.1">
      <c r="A1039" s="18">
        <v>997</v>
      </c>
      <c r="B1039" s="46" t="str">
        <f t="shared" si="591"/>
        <v/>
      </c>
      <c r="C1039" s="72"/>
      <c r="D1039" s="47"/>
      <c r="E1039" s="81"/>
      <c r="F1039" s="48"/>
      <c r="G1039" s="49"/>
      <c r="H1039" s="50"/>
      <c r="I1039" s="48"/>
      <c r="J1039" s="104"/>
      <c r="K1039" s="109"/>
      <c r="L1039" s="51"/>
      <c r="M1039" s="48"/>
      <c r="N1039" s="51"/>
      <c r="O1039" s="48"/>
      <c r="P1039" s="51"/>
      <c r="Q1039" s="69"/>
      <c r="R1039" s="51"/>
      <c r="S1039" s="69"/>
      <c r="T1039" s="110"/>
      <c r="U1039" s="107"/>
      <c r="V1039" s="48"/>
      <c r="W1039" s="52"/>
      <c r="X1039" s="48"/>
      <c r="Y1039" s="116"/>
      <c r="Z1039" s="133"/>
      <c r="AA1039" s="131"/>
      <c r="AB1039" s="76"/>
      <c r="AC1039" s="76"/>
      <c r="AD1039" s="76"/>
      <c r="AE1039" s="76"/>
      <c r="AF1039" s="76"/>
      <c r="AG1039" s="145"/>
      <c r="AH1039"/>
      <c r="AI1039" s="148">
        <f t="shared" si="555"/>
        <v>0</v>
      </c>
      <c r="AJ1039" s="148">
        <f t="shared" si="556"/>
        <v>0</v>
      </c>
      <c r="AK1039" s="148">
        <f t="shared" si="557"/>
        <v>0</v>
      </c>
      <c r="AL1039" s="148">
        <f t="shared" si="558"/>
        <v>0</v>
      </c>
      <c r="AM1039" s="148">
        <f t="shared" si="559"/>
        <v>0</v>
      </c>
      <c r="AN1039" s="148">
        <f t="shared" si="560"/>
        <v>0</v>
      </c>
      <c r="AO1039" s="150"/>
      <c r="AP1039" s="149" t="e">
        <f t="shared" si="561"/>
        <v>#DIV/0!</v>
      </c>
      <c r="AQ1039" s="149" t="e">
        <f t="shared" si="562"/>
        <v>#DIV/0!</v>
      </c>
      <c r="AR1039" s="149" t="e">
        <f t="shared" si="563"/>
        <v>#DIV/0!</v>
      </c>
      <c r="AS1039" s="149" t="e">
        <f t="shared" si="564"/>
        <v>#DIV/0!</v>
      </c>
      <c r="AT1039" s="149" t="e">
        <f t="shared" si="565"/>
        <v>#DIV/0!</v>
      </c>
      <c r="AU1039" s="148">
        <f t="shared" si="566"/>
        <v>0</v>
      </c>
      <c r="AV1039" s="149" t="e">
        <f t="shared" si="567"/>
        <v>#DIV/0!</v>
      </c>
      <c r="AW1039" s="149" t="e">
        <f t="shared" si="568"/>
        <v>#DIV/0!</v>
      </c>
      <c r="AX1039" s="149" t="e">
        <f t="shared" si="569"/>
        <v>#DIV/0!</v>
      </c>
      <c r="AY1039" s="149" t="e">
        <f t="shared" si="570"/>
        <v>#DIV/0!</v>
      </c>
      <c r="AZ1039" s="149" t="e">
        <f t="shared" si="571"/>
        <v>#DIV/0!</v>
      </c>
      <c r="BA1039" s="148">
        <f t="shared" si="572"/>
        <v>0</v>
      </c>
      <c r="BB1039" s="149" t="e">
        <f t="shared" si="573"/>
        <v>#DIV/0!</v>
      </c>
      <c r="BC1039" s="149" t="e">
        <f t="shared" si="574"/>
        <v>#DIV/0!</v>
      </c>
      <c r="BD1039" s="149" t="e">
        <f t="shared" si="575"/>
        <v>#DIV/0!</v>
      </c>
      <c r="BE1039" s="149" t="e">
        <f t="shared" si="576"/>
        <v>#DIV/0!</v>
      </c>
      <c r="BF1039" s="149" t="e">
        <f t="shared" si="577"/>
        <v>#DIV/0!</v>
      </c>
      <c r="BG1039" s="148">
        <f t="shared" si="578"/>
        <v>0</v>
      </c>
      <c r="BH1039" s="149" t="e">
        <f t="shared" si="579"/>
        <v>#DIV/0!</v>
      </c>
      <c r="BI1039" s="149" t="e">
        <f t="shared" si="580"/>
        <v>#DIV/0!</v>
      </c>
      <c r="BJ1039" s="149" t="e">
        <f t="shared" si="581"/>
        <v>#DIV/0!</v>
      </c>
      <c r="BK1039" s="149" t="e">
        <f t="shared" si="582"/>
        <v>#DIV/0!</v>
      </c>
      <c r="BL1039" s="149" t="e">
        <f t="shared" si="583"/>
        <v>#DIV/0!</v>
      </c>
      <c r="BM1039" s="148">
        <f t="shared" si="584"/>
        <v>0</v>
      </c>
      <c r="BN1039" s="149" t="e">
        <f t="shared" si="585"/>
        <v>#DIV/0!</v>
      </c>
      <c r="BO1039" s="149" t="e">
        <f t="shared" si="586"/>
        <v>#DIV/0!</v>
      </c>
      <c r="BP1039" s="149" t="e">
        <f t="shared" si="587"/>
        <v>#DIV/0!</v>
      </c>
      <c r="BQ1039" s="149" t="e">
        <f t="shared" si="588"/>
        <v>#DIV/0!</v>
      </c>
      <c r="BR1039" s="149" t="e">
        <f t="shared" si="589"/>
        <v>#DIV/0!</v>
      </c>
      <c r="BS1039" s="148">
        <f t="shared" si="590"/>
        <v>0</v>
      </c>
      <c r="BT1039" s="150"/>
      <c r="BU1039" s="150" t="e">
        <f>VLOOKUP(I1039,Lists!$D$2:$D$19,1,FALSE)</f>
        <v>#N/A</v>
      </c>
      <c r="BV1039" s="150" t="e">
        <f>VLOOKUP($I1039,Blends!$B$2:$B$115,1,FALSE)</f>
        <v>#N/A</v>
      </c>
      <c r="BW1039" s="150"/>
      <c r="BX1039" s="151">
        <f>ROUND(IF($I1039="Other HFC Blend",(AA1039*$L1039*SUMIF(Lists!$E$2:$E$133,'Quarterly Information'!$K1039,Exchange_Value)+AA1039*$N1039*SUMIF(Lists!$E$2:$E$133,'Quarterly Information'!$M1039,Exchange_Value)+AA1039*$P1039*SUMIF(Lists!$E$2:$E$133,'Quarterly Information'!$O1039,Exchange_Value)+AA1039*$R1039*SUMIF(Lists!$E$2:$E$133,'Quarterly Information'!$Q1039,Exchange_Value)+AA1039*$T1039*SUMIF(Lists!$E$2:$E$133,'Quarterly Information'!$S1039,Exchange_Value))/1000,AA1039*SUMIF(Lists!$E$2:$E$133,$I1039,Exchange_Value)/1000),1)</f>
        <v>0</v>
      </c>
      <c r="BY1039" s="151">
        <f>ROUND(IF($I1039="Other HFC Blend",(AB1039*$L1039*SUMIF(Lists!$E$2:$E$133,'Quarterly Information'!$K1039,Exchange_Value)+AB1039*$N1039*SUMIF(Lists!$E$2:$E$133,'Quarterly Information'!$M1039,Exchange_Value)+AB1039*$P1039*SUMIF(Lists!$E$2:$E$133,'Quarterly Information'!$O1039,Exchange_Value)+AB1039*$R1039*SUMIF(Lists!$E$2:$E$133,'Quarterly Information'!$Q1039,Exchange_Value)+AB1039*$T1039*SUMIF(Lists!$E$2:$E$133,'Quarterly Information'!$S1039,Exchange_Value))/1000,AB1039*SUMIF(Lists!$E$2:$E$133,$I1039,Exchange_Value)/1000),1)</f>
        <v>0</v>
      </c>
      <c r="BZ1039" s="151">
        <f>ROUND(IF($I1039="Other HFC Blend",(AC1039*$L1039*SUMIF(Lists!$E$2:$E$133,'Quarterly Information'!$K1039,Exchange_Value)+AC1039*$N1039*SUMIF(Lists!$E$2:$E$133,'Quarterly Information'!$M1039,Exchange_Value)+AC1039*$P1039*SUMIF(Lists!$E$2:$E$133,'Quarterly Information'!$O1039,Exchange_Value)+AC1039*$R1039*SUMIF(Lists!$E$2:$E$133,'Quarterly Information'!$Q1039,Exchange_Value)+AC1039*$T1039*SUMIF(Lists!$E$2:$E$133,'Quarterly Information'!$S1039,Exchange_Value))/1000,AC1039*SUMIF(Lists!$E$2:$E$133,$I1039,Exchange_Value)/1000),1)</f>
        <v>0</v>
      </c>
      <c r="CA1039" s="151">
        <f>ROUND(IF($I1039="Other HFC Blend",(AD1039*$L1039*SUMIF(Lists!$E$2:$E$133,'Quarterly Information'!$K1039,Exchange_Value)+AD1039*$N1039*SUMIF(Lists!$E$2:$E$133,'Quarterly Information'!$M1039,Exchange_Value)+AD1039*$P1039*SUMIF(Lists!$E$2:$E$133,'Quarterly Information'!$O1039,Exchange_Value)+AD1039*$R1039*SUMIF(Lists!$E$2:$E$133,'Quarterly Information'!$Q1039,Exchange_Value)+AD1039*$T1039*SUMIF(Lists!$E$2:$E$133,'Quarterly Information'!$S1039,Exchange_Value))/1000,AD1039*SUMIF(Lists!$E$2:$E$133,$I1039,Exchange_Value)/1000),1)</f>
        <v>0</v>
      </c>
      <c r="CB1039" s="151">
        <f>ROUND(IF($I1039="Other HFC Blend",(AE1039*$L1039*SUMIF(Lists!$E$2:$E$133,'Quarterly Information'!$K1039,Exchange_Value)+AE1039*$N1039*SUMIF(Lists!$E$2:$E$133,'Quarterly Information'!$M1039,Exchange_Value)+AE1039*$P1039*SUMIF(Lists!$E$2:$E$133,'Quarterly Information'!$O1039,Exchange_Value)+AE1039*$R1039*SUMIF(Lists!$E$2:$E$133,'Quarterly Information'!$Q1039,Exchange_Value)+AE1039*$T1039*SUMIF(Lists!$E$2:$E$133,'Quarterly Information'!$S1039,Exchange_Value))/1000,AE1039*SUMIF(Lists!$E$2:$E$133,$I1039,Exchange_Value)/1000),1)</f>
        <v>0</v>
      </c>
      <c r="CC1039" s="151">
        <f>ROUND(IF($I1039="Other HFC Blend",(AF1039*$L1039*SUMIF(Lists!$E$2:$E$133,'Quarterly Information'!$K1039,Exchange_Value)+AF1039*$N1039*SUMIF(Lists!$E$2:$E$133,'Quarterly Information'!$M1039,Exchange_Value)+AF1039*$P1039*SUMIF(Lists!$E$2:$E$133,'Quarterly Information'!$O1039,Exchange_Value)+AF1039*$R1039*SUMIF(Lists!$E$2:$E$133,'Quarterly Information'!$Q1039,Exchange_Value)+AF1039*$T1039*SUMIF(Lists!$E$2:$E$133,'Quarterly Information'!$S1039,Exchange_Value))/1000,AF1039*SUMIF(Lists!$E$2:$E$133,$I1039,Exchange_Value)/1000),1)</f>
        <v>0</v>
      </c>
    </row>
    <row r="1040" spans="1:81" ht="14.1">
      <c r="A1040" s="18">
        <v>998</v>
      </c>
      <c r="B1040" s="46" t="str">
        <f t="shared" si="591"/>
        <v/>
      </c>
      <c r="C1040" s="72"/>
      <c r="D1040" s="47"/>
      <c r="E1040" s="81"/>
      <c r="F1040" s="48"/>
      <c r="G1040" s="49"/>
      <c r="H1040" s="50"/>
      <c r="I1040" s="48"/>
      <c r="J1040" s="104"/>
      <c r="K1040" s="109"/>
      <c r="L1040" s="51"/>
      <c r="M1040" s="48"/>
      <c r="N1040" s="51"/>
      <c r="O1040" s="48"/>
      <c r="P1040" s="51"/>
      <c r="Q1040" s="69"/>
      <c r="R1040" s="51"/>
      <c r="S1040" s="69"/>
      <c r="T1040" s="110"/>
      <c r="U1040" s="107"/>
      <c r="V1040" s="48"/>
      <c r="W1040" s="52"/>
      <c r="X1040" s="48"/>
      <c r="Y1040" s="116"/>
      <c r="Z1040" s="133"/>
      <c r="AA1040" s="131"/>
      <c r="AB1040" s="76"/>
      <c r="AC1040" s="76"/>
      <c r="AD1040" s="76"/>
      <c r="AE1040" s="76"/>
      <c r="AF1040" s="76"/>
      <c r="AG1040" s="145"/>
      <c r="AH1040"/>
      <c r="AI1040" s="148">
        <f t="shared" si="555"/>
        <v>0</v>
      </c>
      <c r="AJ1040" s="148">
        <f t="shared" si="556"/>
        <v>0</v>
      </c>
      <c r="AK1040" s="148">
        <f t="shared" si="557"/>
        <v>0</v>
      </c>
      <c r="AL1040" s="148">
        <f t="shared" si="558"/>
        <v>0</v>
      </c>
      <c r="AM1040" s="148">
        <f t="shared" si="559"/>
        <v>0</v>
      </c>
      <c r="AN1040" s="148">
        <f t="shared" si="560"/>
        <v>0</v>
      </c>
      <c r="AO1040" s="150"/>
      <c r="AP1040" s="149" t="e">
        <f t="shared" si="561"/>
        <v>#DIV/0!</v>
      </c>
      <c r="AQ1040" s="149" t="e">
        <f t="shared" si="562"/>
        <v>#DIV/0!</v>
      </c>
      <c r="AR1040" s="149" t="e">
        <f t="shared" si="563"/>
        <v>#DIV/0!</v>
      </c>
      <c r="AS1040" s="149" t="e">
        <f t="shared" si="564"/>
        <v>#DIV/0!</v>
      </c>
      <c r="AT1040" s="149" t="e">
        <f t="shared" si="565"/>
        <v>#DIV/0!</v>
      </c>
      <c r="AU1040" s="148">
        <f t="shared" si="566"/>
        <v>0</v>
      </c>
      <c r="AV1040" s="149" t="e">
        <f t="shared" si="567"/>
        <v>#DIV/0!</v>
      </c>
      <c r="AW1040" s="149" t="e">
        <f t="shared" si="568"/>
        <v>#DIV/0!</v>
      </c>
      <c r="AX1040" s="149" t="e">
        <f t="shared" si="569"/>
        <v>#DIV/0!</v>
      </c>
      <c r="AY1040" s="149" t="e">
        <f t="shared" si="570"/>
        <v>#DIV/0!</v>
      </c>
      <c r="AZ1040" s="149" t="e">
        <f t="shared" si="571"/>
        <v>#DIV/0!</v>
      </c>
      <c r="BA1040" s="148">
        <f t="shared" si="572"/>
        <v>0</v>
      </c>
      <c r="BB1040" s="149" t="e">
        <f t="shared" si="573"/>
        <v>#DIV/0!</v>
      </c>
      <c r="BC1040" s="149" t="e">
        <f t="shared" si="574"/>
        <v>#DIV/0!</v>
      </c>
      <c r="BD1040" s="149" t="e">
        <f t="shared" si="575"/>
        <v>#DIV/0!</v>
      </c>
      <c r="BE1040" s="149" t="e">
        <f t="shared" si="576"/>
        <v>#DIV/0!</v>
      </c>
      <c r="BF1040" s="149" t="e">
        <f t="shared" si="577"/>
        <v>#DIV/0!</v>
      </c>
      <c r="BG1040" s="148">
        <f t="shared" si="578"/>
        <v>0</v>
      </c>
      <c r="BH1040" s="149" t="e">
        <f t="shared" si="579"/>
        <v>#DIV/0!</v>
      </c>
      <c r="BI1040" s="149" t="e">
        <f t="shared" si="580"/>
        <v>#DIV/0!</v>
      </c>
      <c r="BJ1040" s="149" t="e">
        <f t="shared" si="581"/>
        <v>#DIV/0!</v>
      </c>
      <c r="BK1040" s="149" t="e">
        <f t="shared" si="582"/>
        <v>#DIV/0!</v>
      </c>
      <c r="BL1040" s="149" t="e">
        <f t="shared" si="583"/>
        <v>#DIV/0!</v>
      </c>
      <c r="BM1040" s="148">
        <f t="shared" si="584"/>
        <v>0</v>
      </c>
      <c r="BN1040" s="149" t="e">
        <f t="shared" si="585"/>
        <v>#DIV/0!</v>
      </c>
      <c r="BO1040" s="149" t="e">
        <f t="shared" si="586"/>
        <v>#DIV/0!</v>
      </c>
      <c r="BP1040" s="149" t="e">
        <f t="shared" si="587"/>
        <v>#DIV/0!</v>
      </c>
      <c r="BQ1040" s="149" t="e">
        <f t="shared" si="588"/>
        <v>#DIV/0!</v>
      </c>
      <c r="BR1040" s="149" t="e">
        <f t="shared" si="589"/>
        <v>#DIV/0!</v>
      </c>
      <c r="BS1040" s="148">
        <f t="shared" si="590"/>
        <v>0</v>
      </c>
      <c r="BT1040" s="150"/>
      <c r="BU1040" s="150" t="e">
        <f>VLOOKUP(I1040,Lists!$D$2:$D$19,1,FALSE)</f>
        <v>#N/A</v>
      </c>
      <c r="BV1040" s="150" t="e">
        <f>VLOOKUP($I1040,Blends!$B$2:$B$115,1,FALSE)</f>
        <v>#N/A</v>
      </c>
      <c r="BW1040" s="150"/>
      <c r="BX1040" s="151">
        <f>ROUND(IF($I1040="Other HFC Blend",(AA1040*$L1040*SUMIF(Lists!$E$2:$E$133,'Quarterly Information'!$K1040,Exchange_Value)+AA1040*$N1040*SUMIF(Lists!$E$2:$E$133,'Quarterly Information'!$M1040,Exchange_Value)+AA1040*$P1040*SUMIF(Lists!$E$2:$E$133,'Quarterly Information'!$O1040,Exchange_Value)+AA1040*$R1040*SUMIF(Lists!$E$2:$E$133,'Quarterly Information'!$Q1040,Exchange_Value)+AA1040*$T1040*SUMIF(Lists!$E$2:$E$133,'Quarterly Information'!$S1040,Exchange_Value))/1000,AA1040*SUMIF(Lists!$E$2:$E$133,$I1040,Exchange_Value)/1000),1)</f>
        <v>0</v>
      </c>
      <c r="BY1040" s="151">
        <f>ROUND(IF($I1040="Other HFC Blend",(AB1040*$L1040*SUMIF(Lists!$E$2:$E$133,'Quarterly Information'!$K1040,Exchange_Value)+AB1040*$N1040*SUMIF(Lists!$E$2:$E$133,'Quarterly Information'!$M1040,Exchange_Value)+AB1040*$P1040*SUMIF(Lists!$E$2:$E$133,'Quarterly Information'!$O1040,Exchange_Value)+AB1040*$R1040*SUMIF(Lists!$E$2:$E$133,'Quarterly Information'!$Q1040,Exchange_Value)+AB1040*$T1040*SUMIF(Lists!$E$2:$E$133,'Quarterly Information'!$S1040,Exchange_Value))/1000,AB1040*SUMIF(Lists!$E$2:$E$133,$I1040,Exchange_Value)/1000),1)</f>
        <v>0</v>
      </c>
      <c r="BZ1040" s="151">
        <f>ROUND(IF($I1040="Other HFC Blend",(AC1040*$L1040*SUMIF(Lists!$E$2:$E$133,'Quarterly Information'!$K1040,Exchange_Value)+AC1040*$N1040*SUMIF(Lists!$E$2:$E$133,'Quarterly Information'!$M1040,Exchange_Value)+AC1040*$P1040*SUMIF(Lists!$E$2:$E$133,'Quarterly Information'!$O1040,Exchange_Value)+AC1040*$R1040*SUMIF(Lists!$E$2:$E$133,'Quarterly Information'!$Q1040,Exchange_Value)+AC1040*$T1040*SUMIF(Lists!$E$2:$E$133,'Quarterly Information'!$S1040,Exchange_Value))/1000,AC1040*SUMIF(Lists!$E$2:$E$133,$I1040,Exchange_Value)/1000),1)</f>
        <v>0</v>
      </c>
      <c r="CA1040" s="151">
        <f>ROUND(IF($I1040="Other HFC Blend",(AD1040*$L1040*SUMIF(Lists!$E$2:$E$133,'Quarterly Information'!$K1040,Exchange_Value)+AD1040*$N1040*SUMIF(Lists!$E$2:$E$133,'Quarterly Information'!$M1040,Exchange_Value)+AD1040*$P1040*SUMIF(Lists!$E$2:$E$133,'Quarterly Information'!$O1040,Exchange_Value)+AD1040*$R1040*SUMIF(Lists!$E$2:$E$133,'Quarterly Information'!$Q1040,Exchange_Value)+AD1040*$T1040*SUMIF(Lists!$E$2:$E$133,'Quarterly Information'!$S1040,Exchange_Value))/1000,AD1040*SUMIF(Lists!$E$2:$E$133,$I1040,Exchange_Value)/1000),1)</f>
        <v>0</v>
      </c>
      <c r="CB1040" s="151">
        <f>ROUND(IF($I1040="Other HFC Blend",(AE1040*$L1040*SUMIF(Lists!$E$2:$E$133,'Quarterly Information'!$K1040,Exchange_Value)+AE1040*$N1040*SUMIF(Lists!$E$2:$E$133,'Quarterly Information'!$M1040,Exchange_Value)+AE1040*$P1040*SUMIF(Lists!$E$2:$E$133,'Quarterly Information'!$O1040,Exchange_Value)+AE1040*$R1040*SUMIF(Lists!$E$2:$E$133,'Quarterly Information'!$Q1040,Exchange_Value)+AE1040*$T1040*SUMIF(Lists!$E$2:$E$133,'Quarterly Information'!$S1040,Exchange_Value))/1000,AE1040*SUMIF(Lists!$E$2:$E$133,$I1040,Exchange_Value)/1000),1)</f>
        <v>0</v>
      </c>
      <c r="CC1040" s="151">
        <f>ROUND(IF($I1040="Other HFC Blend",(AF1040*$L1040*SUMIF(Lists!$E$2:$E$133,'Quarterly Information'!$K1040,Exchange_Value)+AF1040*$N1040*SUMIF(Lists!$E$2:$E$133,'Quarterly Information'!$M1040,Exchange_Value)+AF1040*$P1040*SUMIF(Lists!$E$2:$E$133,'Quarterly Information'!$O1040,Exchange_Value)+AF1040*$R1040*SUMIF(Lists!$E$2:$E$133,'Quarterly Information'!$Q1040,Exchange_Value)+AF1040*$T1040*SUMIF(Lists!$E$2:$E$133,'Quarterly Information'!$S1040,Exchange_Value))/1000,AF1040*SUMIF(Lists!$E$2:$E$133,$I1040,Exchange_Value)/1000),1)</f>
        <v>0</v>
      </c>
    </row>
    <row r="1041" spans="1:81" ht="14.1">
      <c r="A1041" s="18">
        <v>999</v>
      </c>
      <c r="B1041" s="46" t="str">
        <f t="shared" si="591"/>
        <v/>
      </c>
      <c r="C1041" s="72"/>
      <c r="D1041" s="47"/>
      <c r="E1041" s="81"/>
      <c r="F1041" s="48"/>
      <c r="G1041" s="49"/>
      <c r="H1041" s="50"/>
      <c r="I1041" s="48"/>
      <c r="J1041" s="104"/>
      <c r="K1041" s="109"/>
      <c r="L1041" s="51"/>
      <c r="M1041" s="48"/>
      <c r="N1041" s="51"/>
      <c r="O1041" s="48"/>
      <c r="P1041" s="51"/>
      <c r="Q1041" s="69"/>
      <c r="R1041" s="51"/>
      <c r="S1041" s="69"/>
      <c r="T1041" s="110"/>
      <c r="U1041" s="107"/>
      <c r="V1041" s="48"/>
      <c r="W1041" s="52"/>
      <c r="X1041" s="48"/>
      <c r="Y1041" s="116"/>
      <c r="Z1041" s="133"/>
      <c r="AA1041" s="131"/>
      <c r="AB1041" s="76"/>
      <c r="AC1041" s="76"/>
      <c r="AD1041" s="76"/>
      <c r="AE1041" s="76"/>
      <c r="AF1041" s="76"/>
      <c r="AG1041" s="145"/>
      <c r="AH1041"/>
      <c r="AI1041" s="148">
        <f t="shared" si="555"/>
        <v>0</v>
      </c>
      <c r="AJ1041" s="148">
        <f t="shared" si="556"/>
        <v>0</v>
      </c>
      <c r="AK1041" s="148">
        <f t="shared" si="557"/>
        <v>0</v>
      </c>
      <c r="AL1041" s="148">
        <f t="shared" si="558"/>
        <v>0</v>
      </c>
      <c r="AM1041" s="148">
        <f t="shared" si="559"/>
        <v>0</v>
      </c>
      <c r="AN1041" s="148">
        <f t="shared" si="560"/>
        <v>0</v>
      </c>
      <c r="AO1041" s="150"/>
      <c r="AP1041" s="149" t="e">
        <f t="shared" si="561"/>
        <v>#DIV/0!</v>
      </c>
      <c r="AQ1041" s="149" t="e">
        <f t="shared" si="562"/>
        <v>#DIV/0!</v>
      </c>
      <c r="AR1041" s="149" t="e">
        <f t="shared" si="563"/>
        <v>#DIV/0!</v>
      </c>
      <c r="AS1041" s="149" t="e">
        <f t="shared" si="564"/>
        <v>#DIV/0!</v>
      </c>
      <c r="AT1041" s="149" t="e">
        <f t="shared" si="565"/>
        <v>#DIV/0!</v>
      </c>
      <c r="AU1041" s="148">
        <f t="shared" si="566"/>
        <v>0</v>
      </c>
      <c r="AV1041" s="149" t="e">
        <f t="shared" si="567"/>
        <v>#DIV/0!</v>
      </c>
      <c r="AW1041" s="149" t="e">
        <f t="shared" si="568"/>
        <v>#DIV/0!</v>
      </c>
      <c r="AX1041" s="149" t="e">
        <f t="shared" si="569"/>
        <v>#DIV/0!</v>
      </c>
      <c r="AY1041" s="149" t="e">
        <f t="shared" si="570"/>
        <v>#DIV/0!</v>
      </c>
      <c r="AZ1041" s="149" t="e">
        <f t="shared" si="571"/>
        <v>#DIV/0!</v>
      </c>
      <c r="BA1041" s="148">
        <f t="shared" si="572"/>
        <v>0</v>
      </c>
      <c r="BB1041" s="149" t="e">
        <f t="shared" si="573"/>
        <v>#DIV/0!</v>
      </c>
      <c r="BC1041" s="149" t="e">
        <f t="shared" si="574"/>
        <v>#DIV/0!</v>
      </c>
      <c r="BD1041" s="149" t="e">
        <f t="shared" si="575"/>
        <v>#DIV/0!</v>
      </c>
      <c r="BE1041" s="149" t="e">
        <f t="shared" si="576"/>
        <v>#DIV/0!</v>
      </c>
      <c r="BF1041" s="149" t="e">
        <f t="shared" si="577"/>
        <v>#DIV/0!</v>
      </c>
      <c r="BG1041" s="148">
        <f t="shared" si="578"/>
        <v>0</v>
      </c>
      <c r="BH1041" s="149" t="e">
        <f t="shared" si="579"/>
        <v>#DIV/0!</v>
      </c>
      <c r="BI1041" s="149" t="e">
        <f t="shared" si="580"/>
        <v>#DIV/0!</v>
      </c>
      <c r="BJ1041" s="149" t="e">
        <f t="shared" si="581"/>
        <v>#DIV/0!</v>
      </c>
      <c r="BK1041" s="149" t="e">
        <f t="shared" si="582"/>
        <v>#DIV/0!</v>
      </c>
      <c r="BL1041" s="149" t="e">
        <f t="shared" si="583"/>
        <v>#DIV/0!</v>
      </c>
      <c r="BM1041" s="148">
        <f t="shared" si="584"/>
        <v>0</v>
      </c>
      <c r="BN1041" s="149" t="e">
        <f t="shared" si="585"/>
        <v>#DIV/0!</v>
      </c>
      <c r="BO1041" s="149" t="e">
        <f t="shared" si="586"/>
        <v>#DIV/0!</v>
      </c>
      <c r="BP1041" s="149" t="e">
        <f t="shared" si="587"/>
        <v>#DIV/0!</v>
      </c>
      <c r="BQ1041" s="149" t="e">
        <f t="shared" si="588"/>
        <v>#DIV/0!</v>
      </c>
      <c r="BR1041" s="149" t="e">
        <f t="shared" si="589"/>
        <v>#DIV/0!</v>
      </c>
      <c r="BS1041" s="148">
        <f t="shared" si="590"/>
        <v>0</v>
      </c>
      <c r="BT1041" s="150"/>
      <c r="BU1041" s="150" t="e">
        <f>VLOOKUP(I1041,Lists!$D$2:$D$19,1,FALSE)</f>
        <v>#N/A</v>
      </c>
      <c r="BV1041" s="150" t="e">
        <f>VLOOKUP($I1041,Blends!$B$2:$B$115,1,FALSE)</f>
        <v>#N/A</v>
      </c>
      <c r="BW1041" s="150"/>
      <c r="BX1041" s="151">
        <f>ROUND(IF($I1041="Other HFC Blend",(AA1041*$L1041*SUMIF(Lists!$E$2:$E$133,'Quarterly Information'!$K1041,Exchange_Value)+AA1041*$N1041*SUMIF(Lists!$E$2:$E$133,'Quarterly Information'!$M1041,Exchange_Value)+AA1041*$P1041*SUMIF(Lists!$E$2:$E$133,'Quarterly Information'!$O1041,Exchange_Value)+AA1041*$R1041*SUMIF(Lists!$E$2:$E$133,'Quarterly Information'!$Q1041,Exchange_Value)+AA1041*$T1041*SUMIF(Lists!$E$2:$E$133,'Quarterly Information'!$S1041,Exchange_Value))/1000,AA1041*SUMIF(Lists!$E$2:$E$133,$I1041,Exchange_Value)/1000),1)</f>
        <v>0</v>
      </c>
      <c r="BY1041" s="151">
        <f>ROUND(IF($I1041="Other HFC Blend",(AB1041*$L1041*SUMIF(Lists!$E$2:$E$133,'Quarterly Information'!$K1041,Exchange_Value)+AB1041*$N1041*SUMIF(Lists!$E$2:$E$133,'Quarterly Information'!$M1041,Exchange_Value)+AB1041*$P1041*SUMIF(Lists!$E$2:$E$133,'Quarterly Information'!$O1041,Exchange_Value)+AB1041*$R1041*SUMIF(Lists!$E$2:$E$133,'Quarterly Information'!$Q1041,Exchange_Value)+AB1041*$T1041*SUMIF(Lists!$E$2:$E$133,'Quarterly Information'!$S1041,Exchange_Value))/1000,AB1041*SUMIF(Lists!$E$2:$E$133,$I1041,Exchange_Value)/1000),1)</f>
        <v>0</v>
      </c>
      <c r="BZ1041" s="151">
        <f>ROUND(IF($I1041="Other HFC Blend",(AC1041*$L1041*SUMIF(Lists!$E$2:$E$133,'Quarterly Information'!$K1041,Exchange_Value)+AC1041*$N1041*SUMIF(Lists!$E$2:$E$133,'Quarterly Information'!$M1041,Exchange_Value)+AC1041*$P1041*SUMIF(Lists!$E$2:$E$133,'Quarterly Information'!$O1041,Exchange_Value)+AC1041*$R1041*SUMIF(Lists!$E$2:$E$133,'Quarterly Information'!$Q1041,Exchange_Value)+AC1041*$T1041*SUMIF(Lists!$E$2:$E$133,'Quarterly Information'!$S1041,Exchange_Value))/1000,AC1041*SUMIF(Lists!$E$2:$E$133,$I1041,Exchange_Value)/1000),1)</f>
        <v>0</v>
      </c>
      <c r="CA1041" s="151">
        <f>ROUND(IF($I1041="Other HFC Blend",(AD1041*$L1041*SUMIF(Lists!$E$2:$E$133,'Quarterly Information'!$K1041,Exchange_Value)+AD1041*$N1041*SUMIF(Lists!$E$2:$E$133,'Quarterly Information'!$M1041,Exchange_Value)+AD1041*$P1041*SUMIF(Lists!$E$2:$E$133,'Quarterly Information'!$O1041,Exchange_Value)+AD1041*$R1041*SUMIF(Lists!$E$2:$E$133,'Quarterly Information'!$Q1041,Exchange_Value)+AD1041*$T1041*SUMIF(Lists!$E$2:$E$133,'Quarterly Information'!$S1041,Exchange_Value))/1000,AD1041*SUMIF(Lists!$E$2:$E$133,$I1041,Exchange_Value)/1000),1)</f>
        <v>0</v>
      </c>
      <c r="CB1041" s="151">
        <f>ROUND(IF($I1041="Other HFC Blend",(AE1041*$L1041*SUMIF(Lists!$E$2:$E$133,'Quarterly Information'!$K1041,Exchange_Value)+AE1041*$N1041*SUMIF(Lists!$E$2:$E$133,'Quarterly Information'!$M1041,Exchange_Value)+AE1041*$P1041*SUMIF(Lists!$E$2:$E$133,'Quarterly Information'!$O1041,Exchange_Value)+AE1041*$R1041*SUMIF(Lists!$E$2:$E$133,'Quarterly Information'!$Q1041,Exchange_Value)+AE1041*$T1041*SUMIF(Lists!$E$2:$E$133,'Quarterly Information'!$S1041,Exchange_Value))/1000,AE1041*SUMIF(Lists!$E$2:$E$133,$I1041,Exchange_Value)/1000),1)</f>
        <v>0</v>
      </c>
      <c r="CC1041" s="151">
        <f>ROUND(IF($I1041="Other HFC Blend",(AF1041*$L1041*SUMIF(Lists!$E$2:$E$133,'Quarterly Information'!$K1041,Exchange_Value)+AF1041*$N1041*SUMIF(Lists!$E$2:$E$133,'Quarterly Information'!$M1041,Exchange_Value)+AF1041*$P1041*SUMIF(Lists!$E$2:$E$133,'Quarterly Information'!$O1041,Exchange_Value)+AF1041*$R1041*SUMIF(Lists!$E$2:$E$133,'Quarterly Information'!$Q1041,Exchange_Value)+AF1041*$T1041*SUMIF(Lists!$E$2:$E$133,'Quarterly Information'!$S1041,Exchange_Value))/1000,AF1041*SUMIF(Lists!$E$2:$E$133,$I1041,Exchange_Value)/1000),1)</f>
        <v>0</v>
      </c>
    </row>
    <row r="1042" spans="1:81" ht="14.45" thickBot="1">
      <c r="A1042" s="18">
        <v>1000</v>
      </c>
      <c r="B1042" s="53" t="str">
        <f t="shared" si="591"/>
        <v/>
      </c>
      <c r="C1042" s="73"/>
      <c r="D1042" s="54"/>
      <c r="E1042" s="82"/>
      <c r="F1042" s="55"/>
      <c r="G1042" s="56"/>
      <c r="H1042" s="57"/>
      <c r="I1042" s="55"/>
      <c r="J1042" s="105"/>
      <c r="K1042" s="111"/>
      <c r="L1042" s="58"/>
      <c r="M1042" s="55"/>
      <c r="N1042" s="58"/>
      <c r="O1042" s="55"/>
      <c r="P1042" s="58"/>
      <c r="Q1042" s="70"/>
      <c r="R1042" s="58"/>
      <c r="S1042" s="70"/>
      <c r="T1042" s="112"/>
      <c r="U1042" s="108"/>
      <c r="V1042" s="55"/>
      <c r="W1042" s="59"/>
      <c r="X1042" s="55"/>
      <c r="Y1042" s="117"/>
      <c r="Z1042" s="135"/>
      <c r="AA1042" s="132"/>
      <c r="AB1042" s="78"/>
      <c r="AC1042" s="78"/>
      <c r="AD1042" s="78"/>
      <c r="AE1042" s="78"/>
      <c r="AF1042" s="78"/>
      <c r="AG1042" s="145"/>
      <c r="AH1042"/>
      <c r="AI1042" s="148">
        <f t="shared" si="555"/>
        <v>0</v>
      </c>
      <c r="AJ1042" s="148">
        <f t="shared" si="556"/>
        <v>0</v>
      </c>
      <c r="AK1042" s="148">
        <f t="shared" si="557"/>
        <v>0</v>
      </c>
      <c r="AL1042" s="148">
        <f t="shared" si="558"/>
        <v>0</v>
      </c>
      <c r="AM1042" s="148">
        <f t="shared" si="559"/>
        <v>0</v>
      </c>
      <c r="AN1042" s="148">
        <f t="shared" si="560"/>
        <v>0</v>
      </c>
      <c r="AO1042" s="150"/>
      <c r="AP1042" s="149" t="e">
        <f t="shared" si="561"/>
        <v>#DIV/0!</v>
      </c>
      <c r="AQ1042" s="149" t="e">
        <f t="shared" si="562"/>
        <v>#DIV/0!</v>
      </c>
      <c r="AR1042" s="149" t="e">
        <f t="shared" si="563"/>
        <v>#DIV/0!</v>
      </c>
      <c r="AS1042" s="149" t="e">
        <f t="shared" si="564"/>
        <v>#DIV/0!</v>
      </c>
      <c r="AT1042" s="149" t="e">
        <f t="shared" si="565"/>
        <v>#DIV/0!</v>
      </c>
      <c r="AU1042" s="148">
        <f t="shared" si="566"/>
        <v>0</v>
      </c>
      <c r="AV1042" s="149" t="e">
        <f t="shared" si="567"/>
        <v>#DIV/0!</v>
      </c>
      <c r="AW1042" s="149" t="e">
        <f t="shared" si="568"/>
        <v>#DIV/0!</v>
      </c>
      <c r="AX1042" s="149" t="e">
        <f t="shared" si="569"/>
        <v>#DIV/0!</v>
      </c>
      <c r="AY1042" s="149" t="e">
        <f t="shared" si="570"/>
        <v>#DIV/0!</v>
      </c>
      <c r="AZ1042" s="149" t="e">
        <f t="shared" si="571"/>
        <v>#DIV/0!</v>
      </c>
      <c r="BA1042" s="148">
        <f t="shared" si="572"/>
        <v>0</v>
      </c>
      <c r="BB1042" s="149" t="e">
        <f t="shared" si="573"/>
        <v>#DIV/0!</v>
      </c>
      <c r="BC1042" s="149" t="e">
        <f t="shared" si="574"/>
        <v>#DIV/0!</v>
      </c>
      <c r="BD1042" s="149" t="e">
        <f t="shared" si="575"/>
        <v>#DIV/0!</v>
      </c>
      <c r="BE1042" s="149" t="e">
        <f t="shared" si="576"/>
        <v>#DIV/0!</v>
      </c>
      <c r="BF1042" s="149" t="e">
        <f t="shared" si="577"/>
        <v>#DIV/0!</v>
      </c>
      <c r="BG1042" s="148">
        <f t="shared" si="578"/>
        <v>0</v>
      </c>
      <c r="BH1042" s="149" t="e">
        <f t="shared" si="579"/>
        <v>#DIV/0!</v>
      </c>
      <c r="BI1042" s="149" t="e">
        <f t="shared" si="580"/>
        <v>#DIV/0!</v>
      </c>
      <c r="BJ1042" s="149" t="e">
        <f t="shared" si="581"/>
        <v>#DIV/0!</v>
      </c>
      <c r="BK1042" s="149" t="e">
        <f t="shared" si="582"/>
        <v>#DIV/0!</v>
      </c>
      <c r="BL1042" s="149" t="e">
        <f t="shared" si="583"/>
        <v>#DIV/0!</v>
      </c>
      <c r="BM1042" s="148">
        <f t="shared" si="584"/>
        <v>0</v>
      </c>
      <c r="BN1042" s="149" t="e">
        <f t="shared" si="585"/>
        <v>#DIV/0!</v>
      </c>
      <c r="BO1042" s="149" t="e">
        <f t="shared" si="586"/>
        <v>#DIV/0!</v>
      </c>
      <c r="BP1042" s="149" t="e">
        <f t="shared" si="587"/>
        <v>#DIV/0!</v>
      </c>
      <c r="BQ1042" s="149" t="e">
        <f t="shared" si="588"/>
        <v>#DIV/0!</v>
      </c>
      <c r="BR1042" s="149" t="e">
        <f t="shared" si="589"/>
        <v>#DIV/0!</v>
      </c>
      <c r="BS1042" s="148">
        <f t="shared" si="590"/>
        <v>0</v>
      </c>
      <c r="BT1042" s="150"/>
      <c r="BU1042" s="150" t="e">
        <f>VLOOKUP(I1042,Lists!$D$2:$D$19,1,FALSE)</f>
        <v>#N/A</v>
      </c>
      <c r="BV1042" s="150" t="e">
        <f>VLOOKUP($I1042,Blends!$B$2:$B$115,1,FALSE)</f>
        <v>#N/A</v>
      </c>
      <c r="BW1042" s="150"/>
      <c r="BX1042" s="151">
        <f>ROUND(IF($I1042="Other HFC Blend",(AA1042*$L1042*SUMIF(Lists!$E$2:$E$133,'Quarterly Information'!$K1042,Exchange_Value)+AA1042*$N1042*SUMIF(Lists!$E$2:$E$133,'Quarterly Information'!$M1042,Exchange_Value)+AA1042*$P1042*SUMIF(Lists!$E$2:$E$133,'Quarterly Information'!$O1042,Exchange_Value)+AA1042*$R1042*SUMIF(Lists!$E$2:$E$133,'Quarterly Information'!$Q1042,Exchange_Value)+AA1042*$T1042*SUMIF(Lists!$E$2:$E$133,'Quarterly Information'!$S1042,Exchange_Value))/1000,AA1042*SUMIF(Lists!$E$2:$E$133,$I1042,Exchange_Value)/1000),1)</f>
        <v>0</v>
      </c>
      <c r="BY1042" s="151">
        <f>ROUND(IF($I1042="Other HFC Blend",(AB1042*$L1042*SUMIF(Lists!$E$2:$E$133,'Quarterly Information'!$K1042,Exchange_Value)+AB1042*$N1042*SUMIF(Lists!$E$2:$E$133,'Quarterly Information'!$M1042,Exchange_Value)+AB1042*$P1042*SUMIF(Lists!$E$2:$E$133,'Quarterly Information'!$O1042,Exchange_Value)+AB1042*$R1042*SUMIF(Lists!$E$2:$E$133,'Quarterly Information'!$Q1042,Exchange_Value)+AB1042*$T1042*SUMIF(Lists!$E$2:$E$133,'Quarterly Information'!$S1042,Exchange_Value))/1000,AB1042*SUMIF(Lists!$E$2:$E$133,$I1042,Exchange_Value)/1000),1)</f>
        <v>0</v>
      </c>
      <c r="BZ1042" s="151">
        <f>ROUND(IF($I1042="Other HFC Blend",(AC1042*$L1042*SUMIF(Lists!$E$2:$E$133,'Quarterly Information'!$K1042,Exchange_Value)+AC1042*$N1042*SUMIF(Lists!$E$2:$E$133,'Quarterly Information'!$M1042,Exchange_Value)+AC1042*$P1042*SUMIF(Lists!$E$2:$E$133,'Quarterly Information'!$O1042,Exchange_Value)+AC1042*$R1042*SUMIF(Lists!$E$2:$E$133,'Quarterly Information'!$Q1042,Exchange_Value)+AC1042*$T1042*SUMIF(Lists!$E$2:$E$133,'Quarterly Information'!$S1042,Exchange_Value))/1000,AC1042*SUMIF(Lists!$E$2:$E$133,$I1042,Exchange_Value)/1000),1)</f>
        <v>0</v>
      </c>
      <c r="CA1042" s="151">
        <f>ROUND(IF($I1042="Other HFC Blend",(AD1042*$L1042*SUMIF(Lists!$E$2:$E$133,'Quarterly Information'!$K1042,Exchange_Value)+AD1042*$N1042*SUMIF(Lists!$E$2:$E$133,'Quarterly Information'!$M1042,Exchange_Value)+AD1042*$P1042*SUMIF(Lists!$E$2:$E$133,'Quarterly Information'!$O1042,Exchange_Value)+AD1042*$R1042*SUMIF(Lists!$E$2:$E$133,'Quarterly Information'!$Q1042,Exchange_Value)+AD1042*$T1042*SUMIF(Lists!$E$2:$E$133,'Quarterly Information'!$S1042,Exchange_Value))/1000,AD1042*SUMIF(Lists!$E$2:$E$133,$I1042,Exchange_Value)/1000),1)</f>
        <v>0</v>
      </c>
      <c r="CB1042" s="151">
        <f>ROUND(IF($I1042="Other HFC Blend",(AE1042*$L1042*SUMIF(Lists!$E$2:$E$133,'Quarterly Information'!$K1042,Exchange_Value)+AE1042*$N1042*SUMIF(Lists!$E$2:$E$133,'Quarterly Information'!$M1042,Exchange_Value)+AE1042*$P1042*SUMIF(Lists!$E$2:$E$133,'Quarterly Information'!$O1042,Exchange_Value)+AE1042*$R1042*SUMIF(Lists!$E$2:$E$133,'Quarterly Information'!$Q1042,Exchange_Value)+AE1042*$T1042*SUMIF(Lists!$E$2:$E$133,'Quarterly Information'!$S1042,Exchange_Value))/1000,AE1042*SUMIF(Lists!$E$2:$E$133,$I1042,Exchange_Value)/1000),1)</f>
        <v>0</v>
      </c>
      <c r="CC1042" s="151">
        <f>ROUND(IF($I1042="Other HFC Blend",(AF1042*$L1042*SUMIF(Lists!$E$2:$E$133,'Quarterly Information'!$K1042,Exchange_Value)+AF1042*$N1042*SUMIF(Lists!$E$2:$E$133,'Quarterly Information'!$M1042,Exchange_Value)+AF1042*$P1042*SUMIF(Lists!$E$2:$E$133,'Quarterly Information'!$O1042,Exchange_Value)+AF1042*$R1042*SUMIF(Lists!$E$2:$E$133,'Quarterly Information'!$Q1042,Exchange_Value)+AF1042*$T1042*SUMIF(Lists!$E$2:$E$133,'Quarterly Information'!$S1042,Exchange_Value))/1000,AF1042*SUMIF(Lists!$E$2:$E$133,$I1042,Exchange_Value)/1000),1)</f>
        <v>0</v>
      </c>
    </row>
    <row r="1044" spans="1:81" ht="15.95" customHeight="1">
      <c r="A1044" s="150"/>
      <c r="B1044" s="170" t="s">
        <v>124</v>
      </c>
      <c r="C1044" s="170"/>
      <c r="D1044" s="170"/>
      <c r="E1044" s="170"/>
      <c r="F1044" s="170"/>
      <c r="G1044" s="170"/>
      <c r="H1044" s="170"/>
      <c r="I1044" s="170"/>
      <c r="J1044" s="170"/>
      <c r="K1044" s="264"/>
      <c r="L1044" s="150"/>
      <c r="M1044" s="264"/>
      <c r="N1044" s="150"/>
      <c r="O1044" s="264"/>
      <c r="P1044" s="264"/>
      <c r="Q1044" s="264"/>
      <c r="R1044" s="264"/>
      <c r="S1044" s="264"/>
      <c r="T1044" s="150"/>
      <c r="U1044" s="150"/>
      <c r="V1044" s="150"/>
      <c r="W1044" s="150"/>
      <c r="X1044" s="150"/>
      <c r="Y1044" s="150"/>
      <c r="Z1044" s="150"/>
      <c r="AA1044" s="150"/>
      <c r="AB1044" s="150"/>
      <c r="AC1044" s="150"/>
      <c r="AD1044" s="150"/>
      <c r="AE1044" s="150"/>
      <c r="AF1044" s="150"/>
      <c r="AH1044" s="265"/>
      <c r="AI1044" s="265"/>
      <c r="AJ1044" s="265"/>
      <c r="AK1044" s="265"/>
      <c r="AL1044" s="265"/>
      <c r="AM1044" s="150"/>
      <c r="AN1044" s="150"/>
      <c r="AO1044" s="150"/>
      <c r="AP1044" s="150"/>
      <c r="AQ1044" s="150"/>
      <c r="AR1044" s="150"/>
      <c r="AS1044" s="150"/>
      <c r="AT1044" s="150"/>
      <c r="AU1044" s="150"/>
      <c r="AV1044" s="150"/>
      <c r="AW1044" s="150"/>
      <c r="AX1044" s="150"/>
      <c r="AY1044" s="150"/>
      <c r="AZ1044" s="150"/>
      <c r="BA1044" s="150"/>
      <c r="BB1044" s="150"/>
      <c r="BC1044" s="150"/>
      <c r="BD1044" s="150"/>
      <c r="BE1044" s="150"/>
      <c r="BF1044" s="150"/>
      <c r="BG1044" s="150"/>
      <c r="BH1044" s="150"/>
      <c r="BI1044" s="150"/>
      <c r="BJ1044" s="150"/>
      <c r="BK1044" s="150"/>
      <c r="BL1044" s="150"/>
      <c r="BM1044" s="150"/>
      <c r="BN1044" s="150"/>
      <c r="BO1044" s="150"/>
      <c r="BP1044" s="150"/>
      <c r="BQ1044" s="150"/>
      <c r="BR1044" s="150"/>
      <c r="BS1044" s="150"/>
      <c r="BT1044" s="150"/>
      <c r="BU1044" s="150"/>
      <c r="BV1044" s="150"/>
      <c r="BW1044" s="150"/>
      <c r="BX1044" s="150"/>
      <c r="BY1044" s="150"/>
      <c r="BZ1044" s="150"/>
      <c r="CA1044" s="150"/>
      <c r="CB1044" s="150"/>
      <c r="CC1044" s="150"/>
    </row>
    <row r="1045" spans="1:81" ht="15.95" customHeight="1">
      <c r="A1045" s="150"/>
      <c r="B1045" s="170"/>
      <c r="C1045" s="170"/>
      <c r="D1045" s="170"/>
      <c r="E1045" s="170"/>
      <c r="F1045" s="170"/>
      <c r="G1045" s="170"/>
      <c r="H1045" s="170"/>
      <c r="I1045" s="170"/>
      <c r="J1045" s="170"/>
      <c r="K1045" s="264"/>
      <c r="L1045" s="150"/>
      <c r="M1045" s="264"/>
      <c r="N1045" s="150"/>
      <c r="O1045" s="264"/>
      <c r="P1045" s="264"/>
      <c r="Q1045" s="264"/>
      <c r="R1045" s="264"/>
      <c r="S1045" s="264"/>
      <c r="T1045" s="150"/>
      <c r="U1045" s="150"/>
      <c r="V1045" s="150"/>
      <c r="W1045" s="150"/>
      <c r="X1045" s="150"/>
      <c r="Y1045" s="150"/>
      <c r="Z1045" s="150"/>
      <c r="AA1045" s="150"/>
      <c r="AB1045" s="150"/>
      <c r="AC1045" s="150"/>
      <c r="AD1045" s="150"/>
      <c r="AE1045" s="150"/>
      <c r="AF1045" s="150"/>
      <c r="AH1045" s="265"/>
      <c r="AI1045" s="265"/>
      <c r="AJ1045" s="265"/>
      <c r="AK1045" s="265"/>
      <c r="AL1045" s="265"/>
      <c r="AM1045" s="150"/>
      <c r="AN1045" s="150"/>
      <c r="AO1045" s="150"/>
      <c r="AP1045" s="150"/>
      <c r="AQ1045" s="150"/>
      <c r="AR1045" s="150"/>
      <c r="AS1045" s="150"/>
      <c r="AT1045" s="150"/>
      <c r="AU1045" s="150"/>
      <c r="AV1045" s="150"/>
      <c r="AW1045" s="150"/>
      <c r="AX1045" s="150"/>
      <c r="AY1045" s="150"/>
      <c r="AZ1045" s="150"/>
      <c r="BA1045" s="150"/>
      <c r="BB1045" s="150"/>
      <c r="BC1045" s="150"/>
      <c r="BD1045" s="150"/>
      <c r="BE1045" s="150"/>
      <c r="BF1045" s="150"/>
      <c r="BG1045" s="150"/>
      <c r="BH1045" s="150"/>
      <c r="BI1045" s="150"/>
      <c r="BJ1045" s="150"/>
      <c r="BK1045" s="150"/>
      <c r="BL1045" s="150"/>
      <c r="BM1045" s="150"/>
      <c r="BN1045" s="150"/>
      <c r="BO1045" s="150"/>
      <c r="BP1045" s="150"/>
      <c r="BQ1045" s="150"/>
      <c r="BR1045" s="150"/>
      <c r="BS1045" s="150"/>
      <c r="BT1045" s="150"/>
      <c r="BU1045" s="150"/>
      <c r="BV1045" s="150"/>
      <c r="BW1045" s="150"/>
      <c r="BX1045" s="150"/>
      <c r="BY1045" s="150"/>
      <c r="BZ1045" s="150"/>
      <c r="CA1045" s="150"/>
      <c r="CB1045" s="150"/>
      <c r="CC1045" s="150"/>
    </row>
    <row r="1046" spans="1:81" ht="15.95" customHeight="1">
      <c r="A1046" s="150"/>
      <c r="B1046" s="170"/>
      <c r="C1046" s="170"/>
      <c r="D1046" s="170"/>
      <c r="E1046" s="170"/>
      <c r="F1046" s="170"/>
      <c r="G1046" s="170"/>
      <c r="H1046" s="170"/>
      <c r="I1046" s="170"/>
      <c r="J1046" s="170"/>
      <c r="K1046" s="264"/>
      <c r="L1046" s="150"/>
      <c r="M1046" s="264"/>
      <c r="N1046" s="150"/>
      <c r="O1046" s="264"/>
      <c r="P1046" s="264"/>
      <c r="Q1046" s="264"/>
      <c r="R1046" s="264"/>
      <c r="S1046" s="264"/>
      <c r="T1046" s="150"/>
      <c r="U1046" s="150"/>
      <c r="V1046" s="150"/>
      <c r="W1046" s="150"/>
      <c r="X1046" s="150"/>
      <c r="Y1046" s="150"/>
      <c r="Z1046" s="150"/>
      <c r="AA1046" s="150"/>
      <c r="AB1046" s="150"/>
      <c r="AC1046" s="150"/>
      <c r="AD1046" s="150"/>
      <c r="AE1046" s="150"/>
      <c r="AF1046" s="150"/>
      <c r="AH1046" s="265"/>
      <c r="AI1046" s="265"/>
      <c r="AJ1046" s="265"/>
      <c r="AK1046" s="265"/>
      <c r="AL1046" s="265"/>
      <c r="AM1046" s="150"/>
      <c r="AN1046" s="150"/>
      <c r="AO1046" s="150"/>
      <c r="AP1046" s="150"/>
      <c r="AQ1046" s="150"/>
      <c r="AR1046" s="150"/>
      <c r="AS1046" s="150"/>
      <c r="AT1046" s="150"/>
      <c r="AU1046" s="150"/>
      <c r="AV1046" s="150"/>
      <c r="AW1046" s="150"/>
      <c r="AX1046" s="150"/>
      <c r="AY1046" s="150"/>
      <c r="AZ1046" s="150"/>
      <c r="BA1046" s="150"/>
      <c r="BB1046" s="150"/>
      <c r="BC1046" s="150"/>
      <c r="BD1046" s="150"/>
      <c r="BE1046" s="150"/>
      <c r="BF1046" s="150"/>
      <c r="BG1046" s="150"/>
      <c r="BH1046" s="150"/>
      <c r="BI1046" s="150"/>
      <c r="BJ1046" s="150"/>
      <c r="BK1046" s="150"/>
      <c r="BL1046" s="150"/>
      <c r="BM1046" s="150"/>
      <c r="BN1046" s="150"/>
      <c r="BO1046" s="150"/>
      <c r="BP1046" s="150"/>
      <c r="BQ1046" s="150"/>
      <c r="BR1046" s="150"/>
      <c r="BS1046" s="150"/>
      <c r="BT1046" s="150"/>
      <c r="BU1046" s="150"/>
      <c r="BV1046" s="150"/>
      <c r="BW1046" s="150"/>
      <c r="BX1046" s="150"/>
      <c r="BY1046" s="150"/>
      <c r="BZ1046" s="150"/>
      <c r="CA1046" s="150"/>
      <c r="CB1046" s="150"/>
      <c r="CC1046" s="150"/>
    </row>
    <row r="1047" spans="1:81" ht="15.95" customHeight="1">
      <c r="A1047" s="150"/>
      <c r="B1047" s="170"/>
      <c r="C1047" s="170"/>
      <c r="D1047" s="170"/>
      <c r="E1047" s="170"/>
      <c r="F1047" s="170"/>
      <c r="G1047" s="170"/>
      <c r="H1047" s="170"/>
      <c r="I1047" s="170"/>
      <c r="J1047" s="170"/>
      <c r="K1047" s="264"/>
      <c r="L1047" s="150"/>
      <c r="M1047" s="264"/>
      <c r="N1047" s="150"/>
      <c r="O1047" s="264"/>
      <c r="P1047" s="264"/>
      <c r="Q1047" s="264"/>
      <c r="R1047" s="264"/>
      <c r="S1047" s="264"/>
      <c r="T1047" s="150"/>
      <c r="U1047" s="150"/>
      <c r="V1047" s="150"/>
      <c r="W1047" s="150"/>
      <c r="X1047" s="150"/>
      <c r="Y1047" s="150"/>
      <c r="Z1047" s="150"/>
      <c r="AA1047" s="150"/>
      <c r="AB1047" s="150"/>
      <c r="AC1047" s="150"/>
      <c r="AD1047" s="150"/>
      <c r="AE1047" s="150"/>
      <c r="AF1047" s="150"/>
      <c r="AH1047" s="265"/>
      <c r="AI1047" s="265"/>
      <c r="AJ1047" s="265"/>
      <c r="AK1047" s="265"/>
      <c r="AL1047" s="265"/>
      <c r="AM1047" s="150"/>
      <c r="AN1047" s="150"/>
      <c r="AO1047" s="150"/>
      <c r="AP1047" s="150"/>
      <c r="AQ1047" s="150"/>
      <c r="AR1047" s="150"/>
      <c r="AS1047" s="150"/>
      <c r="AT1047" s="150"/>
      <c r="AU1047" s="150"/>
      <c r="AV1047" s="150"/>
      <c r="AW1047" s="150"/>
      <c r="AX1047" s="150"/>
      <c r="AY1047" s="150"/>
      <c r="AZ1047" s="150"/>
      <c r="BA1047" s="150"/>
      <c r="BB1047" s="150"/>
      <c r="BC1047" s="150"/>
      <c r="BD1047" s="150"/>
      <c r="BE1047" s="150"/>
      <c r="BF1047" s="150"/>
      <c r="BG1047" s="150"/>
      <c r="BH1047" s="150"/>
      <c r="BI1047" s="150"/>
      <c r="BJ1047" s="150"/>
      <c r="BK1047" s="150"/>
      <c r="BL1047" s="150"/>
      <c r="BM1047" s="150"/>
      <c r="BN1047" s="150"/>
      <c r="BO1047" s="150"/>
      <c r="BP1047" s="150"/>
      <c r="BQ1047" s="150"/>
      <c r="BR1047" s="150"/>
      <c r="BS1047" s="150"/>
      <c r="BT1047" s="150"/>
      <c r="BU1047" s="150"/>
      <c r="BV1047" s="150"/>
      <c r="BW1047" s="150"/>
      <c r="BX1047" s="150"/>
      <c r="BY1047" s="150"/>
      <c r="BZ1047" s="150"/>
      <c r="CA1047" s="150"/>
      <c r="CB1047" s="150"/>
      <c r="CC1047" s="150"/>
    </row>
    <row r="1048" spans="1:81" ht="15.95" customHeight="1">
      <c r="A1048" s="150"/>
      <c r="B1048" s="170"/>
      <c r="C1048" s="170"/>
      <c r="D1048" s="170"/>
      <c r="E1048" s="170"/>
      <c r="F1048" s="170"/>
      <c r="G1048" s="170"/>
      <c r="H1048" s="170"/>
      <c r="I1048" s="170"/>
      <c r="J1048" s="170"/>
      <c r="K1048" s="264"/>
      <c r="L1048" s="150"/>
      <c r="M1048" s="264"/>
      <c r="N1048" s="150"/>
      <c r="O1048" s="264"/>
      <c r="P1048" s="264"/>
      <c r="Q1048" s="264"/>
      <c r="R1048" s="264"/>
      <c r="S1048" s="264"/>
      <c r="T1048" s="150"/>
      <c r="U1048" s="150"/>
      <c r="V1048" s="150"/>
      <c r="W1048" s="150"/>
      <c r="X1048" s="150"/>
      <c r="Y1048" s="150"/>
      <c r="Z1048" s="150"/>
      <c r="AA1048" s="150"/>
      <c r="AB1048" s="150"/>
      <c r="AC1048" s="150"/>
      <c r="AD1048" s="150"/>
      <c r="AE1048" s="150"/>
      <c r="AF1048" s="150"/>
      <c r="AH1048" s="265"/>
      <c r="AI1048" s="265"/>
      <c r="AJ1048" s="265"/>
      <c r="AK1048" s="265"/>
      <c r="AL1048" s="265"/>
      <c r="AM1048" s="150"/>
      <c r="AN1048" s="150"/>
      <c r="AO1048" s="150"/>
      <c r="AP1048" s="150"/>
      <c r="AQ1048" s="150"/>
      <c r="AR1048" s="150"/>
      <c r="AS1048" s="150"/>
      <c r="AT1048" s="150"/>
      <c r="AU1048" s="150"/>
      <c r="AV1048" s="150"/>
      <c r="AW1048" s="150"/>
      <c r="AX1048" s="150"/>
      <c r="AY1048" s="150"/>
      <c r="AZ1048" s="150"/>
      <c r="BA1048" s="150"/>
      <c r="BB1048" s="150"/>
      <c r="BC1048" s="150"/>
      <c r="BD1048" s="150"/>
      <c r="BE1048" s="150"/>
      <c r="BF1048" s="150"/>
      <c r="BG1048" s="150"/>
      <c r="BH1048" s="150"/>
      <c r="BI1048" s="150"/>
      <c r="BJ1048" s="150"/>
      <c r="BK1048" s="150"/>
      <c r="BL1048" s="150"/>
      <c r="BM1048" s="150"/>
      <c r="BN1048" s="150"/>
      <c r="BO1048" s="150"/>
      <c r="BP1048" s="150"/>
      <c r="BQ1048" s="150"/>
      <c r="BR1048" s="150"/>
      <c r="BS1048" s="150"/>
      <c r="BT1048" s="150"/>
      <c r="BU1048" s="150"/>
      <c r="BV1048" s="150"/>
      <c r="BW1048" s="150"/>
      <c r="BX1048" s="150"/>
      <c r="BY1048" s="150"/>
      <c r="BZ1048" s="150"/>
      <c r="CA1048" s="150"/>
      <c r="CB1048" s="150"/>
      <c r="CC1048" s="150"/>
    </row>
    <row r="1050" spans="1:81" ht="15.95" customHeight="1">
      <c r="A1050" s="150"/>
      <c r="B1050" s="150" t="s">
        <v>125</v>
      </c>
      <c r="C1050" s="150"/>
      <c r="D1050" s="150"/>
      <c r="E1050" s="150"/>
      <c r="F1050" s="150"/>
      <c r="G1050" s="150"/>
      <c r="H1050" s="150"/>
      <c r="I1050" s="150"/>
      <c r="J1050" s="150"/>
      <c r="K1050" s="264"/>
      <c r="L1050" s="150"/>
      <c r="M1050" s="264"/>
      <c r="N1050" s="150"/>
      <c r="O1050" s="264"/>
      <c r="P1050" s="264"/>
      <c r="Q1050" s="264"/>
      <c r="R1050" s="264"/>
      <c r="S1050" s="264"/>
      <c r="T1050" s="150"/>
      <c r="U1050" s="150"/>
      <c r="V1050" s="150"/>
      <c r="W1050" s="150"/>
      <c r="X1050" s="150"/>
      <c r="Y1050" s="150"/>
      <c r="Z1050" s="150"/>
      <c r="AA1050" s="150"/>
      <c r="AB1050" s="150"/>
      <c r="AC1050" s="150"/>
      <c r="AD1050" s="150"/>
      <c r="AE1050" s="150"/>
      <c r="AF1050" s="150"/>
      <c r="AH1050" s="265"/>
      <c r="AI1050" s="265"/>
      <c r="AJ1050" s="265"/>
      <c r="AK1050" s="265"/>
      <c r="AL1050" s="265"/>
      <c r="AM1050" s="150"/>
      <c r="AN1050" s="150"/>
      <c r="AO1050" s="150"/>
      <c r="AP1050" s="150"/>
      <c r="AQ1050" s="150"/>
      <c r="AR1050" s="150"/>
      <c r="AS1050" s="150"/>
      <c r="AT1050" s="150"/>
      <c r="AU1050" s="150"/>
      <c r="AV1050" s="150"/>
      <c r="AW1050" s="150"/>
      <c r="AX1050" s="150"/>
      <c r="AY1050" s="150"/>
      <c r="AZ1050" s="150"/>
      <c r="BA1050" s="150"/>
      <c r="BB1050" s="150"/>
      <c r="BC1050" s="150"/>
      <c r="BD1050" s="150"/>
      <c r="BE1050" s="150"/>
      <c r="BF1050" s="150"/>
      <c r="BG1050" s="150"/>
      <c r="BH1050" s="150"/>
      <c r="BI1050" s="150"/>
      <c r="BJ1050" s="150"/>
      <c r="BK1050" s="150"/>
      <c r="BL1050" s="150"/>
      <c r="BM1050" s="150"/>
      <c r="BN1050" s="150"/>
      <c r="BO1050" s="150"/>
      <c r="BP1050" s="150"/>
      <c r="BQ1050" s="150"/>
      <c r="BR1050" s="150"/>
      <c r="BS1050" s="150"/>
      <c r="BT1050" s="150"/>
      <c r="BU1050" s="150"/>
      <c r="BV1050" s="150"/>
      <c r="BW1050" s="150"/>
      <c r="BX1050" s="150"/>
      <c r="BY1050" s="150"/>
      <c r="BZ1050" s="150"/>
      <c r="CA1050" s="150"/>
      <c r="CB1050" s="150"/>
      <c r="CC1050" s="150"/>
    </row>
  </sheetData>
  <mergeCells count="95">
    <mergeCell ref="CC40:CC42"/>
    <mergeCell ref="CB40:CB42"/>
    <mergeCell ref="CA40:CA42"/>
    <mergeCell ref="BZ40:BZ42"/>
    <mergeCell ref="BY40:BY42"/>
    <mergeCell ref="BX40:BX42"/>
    <mergeCell ref="BU40:BU42"/>
    <mergeCell ref="BV40:BV42"/>
    <mergeCell ref="AN40:AN42"/>
    <mergeCell ref="AK40:AK42"/>
    <mergeCell ref="AL40:AL42"/>
    <mergeCell ref="AM40:AM42"/>
    <mergeCell ref="AP40:AP42"/>
    <mergeCell ref="AS40:AS42"/>
    <mergeCell ref="AR40:AR42"/>
    <mergeCell ref="AQ40:AQ42"/>
    <mergeCell ref="BA40:BA42"/>
    <mergeCell ref="BB40:BB42"/>
    <mergeCell ref="BL40:BL42"/>
    <mergeCell ref="BM40:BM42"/>
    <mergeCell ref="BS40:BS42"/>
    <mergeCell ref="Y37:Y42"/>
    <mergeCell ref="V37:V42"/>
    <mergeCell ref="W37:W42"/>
    <mergeCell ref="Z37:Z42"/>
    <mergeCell ref="AJ40:AJ42"/>
    <mergeCell ref="AI40:AI42"/>
    <mergeCell ref="AC40:AC42"/>
    <mergeCell ref="AB40:AB42"/>
    <mergeCell ref="AA40:AA42"/>
    <mergeCell ref="C13:D13"/>
    <mergeCell ref="C37:C42"/>
    <mergeCell ref="B6:F6"/>
    <mergeCell ref="B8:F8"/>
    <mergeCell ref="B10:F10"/>
    <mergeCell ref="B12:F12"/>
    <mergeCell ref="B7:F7"/>
    <mergeCell ref="B31:C31"/>
    <mergeCell ref="E37:E42"/>
    <mergeCell ref="C17:D17"/>
    <mergeCell ref="C16:D16"/>
    <mergeCell ref="B19:F20"/>
    <mergeCell ref="B35:AF35"/>
    <mergeCell ref="N38:N42"/>
    <mergeCell ref="L38:L42"/>
    <mergeCell ref="R38:R42"/>
    <mergeCell ref="B1044:J1048"/>
    <mergeCell ref="B14:F14"/>
    <mergeCell ref="I37:I42"/>
    <mergeCell ref="J37:J42"/>
    <mergeCell ref="B30:C30"/>
    <mergeCell ref="B29:C29"/>
    <mergeCell ref="F37:F42"/>
    <mergeCell ref="B37:B42"/>
    <mergeCell ref="C15:E15"/>
    <mergeCell ref="G37:G42"/>
    <mergeCell ref="D37:D42"/>
    <mergeCell ref="B34:AF34"/>
    <mergeCell ref="T38:T42"/>
    <mergeCell ref="P38:P42"/>
    <mergeCell ref="O38:O42"/>
    <mergeCell ref="X37:X42"/>
    <mergeCell ref="H37:H42"/>
    <mergeCell ref="K38:K42"/>
    <mergeCell ref="S38:S42"/>
    <mergeCell ref="AY40:AY42"/>
    <mergeCell ref="AZ40:AZ42"/>
    <mergeCell ref="AU40:AU42"/>
    <mergeCell ref="AT40:AT42"/>
    <mergeCell ref="AA37:AF39"/>
    <mergeCell ref="Q38:Q42"/>
    <mergeCell ref="AG40:AG42"/>
    <mergeCell ref="AE40:AE42"/>
    <mergeCell ref="AD40:AD42"/>
    <mergeCell ref="M38:M42"/>
    <mergeCell ref="AF40:AF42"/>
    <mergeCell ref="U37:U42"/>
    <mergeCell ref="K37:T37"/>
    <mergeCell ref="BN40:BN42"/>
    <mergeCell ref="BO40:BO42"/>
    <mergeCell ref="BP40:BP42"/>
    <mergeCell ref="BQ40:BQ42"/>
    <mergeCell ref="BR40:BR42"/>
    <mergeCell ref="BH40:BH42"/>
    <mergeCell ref="BI40:BI42"/>
    <mergeCell ref="BJ40:BJ42"/>
    <mergeCell ref="BK40:BK42"/>
    <mergeCell ref="AV40:AV42"/>
    <mergeCell ref="AW40:AW42"/>
    <mergeCell ref="AX40:AX42"/>
    <mergeCell ref="BC40:BC42"/>
    <mergeCell ref="BD40:BD42"/>
    <mergeCell ref="BE40:BE42"/>
    <mergeCell ref="BF40:BF42"/>
    <mergeCell ref="BG40:BG42"/>
  </mergeCells>
  <conditionalFormatting sqref="B43:AG1042">
    <cfRule type="expression" dxfId="19" priority="7">
      <formula>$D$29="No"</formula>
    </cfRule>
  </conditionalFormatting>
  <conditionalFormatting sqref="K43:T1042">
    <cfRule type="expression" dxfId="18" priority="67">
      <formula>$I43=$BV43</formula>
    </cfRule>
    <cfRule type="expression" dxfId="17" priority="68">
      <formula>$I43=$BU43</formula>
    </cfRule>
    <cfRule type="expression" dxfId="16" priority="69">
      <formula>$F43="No"</formula>
    </cfRule>
  </conditionalFormatting>
  <conditionalFormatting sqref="Y43:Z1042">
    <cfRule type="expression" dxfId="15" priority="51">
      <formula>$X43="Other"</formula>
    </cfRule>
  </conditionalFormatting>
  <conditionalFormatting sqref="Y43:AG1042">
    <cfRule type="expression" dxfId="14" priority="50">
      <formula>$X43="Transhipment"</formula>
    </cfRule>
  </conditionalFormatting>
  <conditionalFormatting sqref="AA43:AF1042">
    <cfRule type="expression" dxfId="13" priority="1">
      <formula>$D$31="No"</formula>
    </cfRule>
  </conditionalFormatting>
  <conditionalFormatting sqref="AA43:AG1042">
    <cfRule type="expression" dxfId="12" priority="52">
      <formula>$X43="Second-Party Destruction"</formula>
    </cfRule>
    <cfRule type="expression" dxfId="11" priority="53">
      <formula>$X43="In-House Destruction"</formula>
    </cfRule>
    <cfRule type="expression" dxfId="10" priority="54">
      <formula>$X43="Second-Party Transformation"</formula>
    </cfRule>
    <cfRule type="expression" dxfId="9" priority="55">
      <formula>$X43="In-House Transformation"</formula>
    </cfRule>
  </conditionalFormatting>
  <dataValidations count="30">
    <dataValidation type="list" allowBlank="1" showInputMessage="1" showErrorMessage="1" promptTitle="Reporting Quarter" prompt="Select the quarter for which the data in this report apply._x000a__x000a_Quarter 1: Jan 1-Mar 31_x000a_Quarter 2: Apr 1-Jun 30_x000a_Quarter 3: Jul 1-Sept 30_x000a_Quarter 4: Oct 1-Dec 31_x000a_" sqref="C27" xr:uid="{00000000-0002-0000-0000-000000000000}">
      <formula1>Quarter</formula1>
    </dataValidation>
    <dataValidation type="list" allowBlank="1" showInputMessage="1" showErrorMessage="1" promptTitle="Reporting Year" prompt="Select the reporting year for which the data in this report apply. Reporting years run from January 1 to December 31." sqref="C26" xr:uid="{00000000-0002-0000-0000-000001000000}">
      <formula1>Year</formula1>
    </dataValidation>
    <dataValidation type="date" operator="greaterThanOrEqual" allowBlank="1" showInputMessage="1" showErrorMessage="1" error="Date of Import must be within the selected reporting year and quarter and in the form of MM/DD/YYYY." promptTitle="Date of Import" prompt="The date the ship berthed at a dock in the U.S. for the first time (for ocean shipments) or the date the cargo crossed the U.S. border (for all other modes). This date is often referred to as the &quot;conveyance arrival date&quot; on Customs paperwork." sqref="C43:C1042" xr:uid="{00000000-0002-0000-0000-000002000000}">
      <formula1>44562</formula1>
    </dataValidation>
    <dataValidation type="list" allowBlank="1" showInputMessage="1" showErrorMessage="1" sqref="F43:F1042" xr:uid="{00000000-0002-0000-0000-000003000000}">
      <formula1>Option_1</formula1>
    </dataValidation>
    <dataValidation type="list" operator="greaterThanOrEqual" allowBlank="1" showInputMessage="1" showErrorMessage="1" promptTitle="HFC or HFC Blend Imported" prompt="Select the HFC or HFC blend imported. If the blend is not listed, select “Other HFC Blend” and input the HFC components and composition in columns 9a-9j." sqref="I43:I1042" xr:uid="{00000000-0002-0000-0000-000004000000}">
      <formula1>Common_Name</formula1>
    </dataValidation>
    <dataValidation type="list" operator="greaterThanOrEqual" allowBlank="1" showInputMessage="1" showErrorMessage="1" error="The enter value must not be negative." sqref="U43:U1042" xr:uid="{00000000-0002-0000-0000-000005000000}">
      <formula1>Port_of_Entry</formula1>
    </dataValidation>
    <dataValidation type="list" operator="greaterThanOrEqual" allowBlank="1" showInputMessage="1" showErrorMessage="1" error="The enter value must not be negative." sqref="V43:V1042" xr:uid="{00000000-0002-0000-0000-000006000000}">
      <formula1>Country_2</formula1>
    </dataValidation>
    <dataValidation type="custom" operator="greaterThanOrEqual" allowBlank="1" showInputMessage="1" showErrorMessage="1" error="The HTS Code must be 10 numerical digits in length, contain no special characters, and in the form of XXXXXXXXXX." promptTitle="HTS Code" prompt="The HTS Code must be 10 numerical digits in length, contain no special characters, and in the form of XXXXXXXXXX. The reported HTS Code should match the HTS Code that was filed in ACE for each shipment. " sqref="G43:G1042" xr:uid="{00000000-0002-0000-0000-000007000000}">
      <formula1>AND(ISNUMBER(G43),LEN(G43)=10)</formula1>
    </dataValidation>
    <dataValidation type="custom" operator="greaterThanOrEqual" allowBlank="1" showInputMessage="1" showErrorMessage="1" error="U.S. Customs Entry Number must be alphanumerical characters and 11 characters in length." prompt="U.S. Customs Entry Number must be alphanumerical characters and 11 characters in length." sqref="D43:D1042" xr:uid="{00000000-0002-0000-0000-000008000000}">
      <formula1>AND(ISTEXT(D43), LEN(D43)=11)</formula1>
    </dataValidation>
    <dataValidation type="decimal" operator="greaterThan" allowBlank="1" showInputMessage="1" showErrorMessage="1" error="Quantity of HFC or HFC Blend Imported must be greater than 0." sqref="J43:J1042" xr:uid="{00000000-0002-0000-0000-000009000000}">
      <formula1>0</formula1>
    </dataValidation>
    <dataValidation type="list" allowBlank="1" showInputMessage="1" showErrorMessage="1" promptTitle="Intended Use" prompt="Select the intended use for the imported HFCs. If the HFCs are imported for consumption or application-specific end uses, select “Other.”" sqref="X43:X1042" xr:uid="{00000000-0002-0000-0000-00000A000000}">
      <formula1>Intended_Use</formula1>
    </dataValidation>
    <dataValidation type="list" operator="greaterThanOrEqual" allowBlank="1" showInputMessage="1" showErrorMessage="1" error="The enter value must not be negative." promptTitle="Transaction Type" prompt="Select “New” for imports of virgin, newly produced HFCs. Heel amounts of virgin HFCs should be reported as “new.”_x000a__x000a_Select “Used” for imports of recovered, recycled, or reclaimed HFCs." sqref="W43:W1042" xr:uid="{00000000-0002-0000-0000-00000B000000}">
      <formula1>Transaction_Type</formula1>
    </dataValidation>
    <dataValidation type="custom" operator="greaterThanOrEqual" allowBlank="1" showInputMessage="1" showErrorMessage="1" error="The Shipment Importer Number must be 11 alphanumerical characters in length, contain no special characters, and in the form of XXXXXXXXXX." prompt="The Shipment Importer Number must be 11 alphanumerical characters in length, contain no special characters, and in the form of XXXXXXXXXX." sqref="H43:H1042" xr:uid="{00000000-0002-0000-0000-00000C000000}">
      <formula1>AND(ISTEXT(H43), LEN(H43)=11)</formula1>
    </dataValidation>
    <dataValidation allowBlank="1" showInputMessage="1" showErrorMessage="1" promptTitle="Company ID" prompt="Enter the Company ID (i.e., AIMXXX) assigned to the reporting company in HAWK. You can find this ID next to your company name at the top of the HFC Reports tab in HAWK." sqref="C25" xr:uid="{00000000-0002-0000-0000-00000D000000}"/>
    <dataValidation type="decimal" allowBlank="1" showInputMessage="1" showErrorMessage="1" sqref="T43:T1042 R43:R1042 P43:P1042 N43:N1042 L43:L1042" xr:uid="{00000000-0002-0000-0000-00000E000000}">
      <formula1>0</formula1>
      <formula2>1</formula2>
    </dataValidation>
    <dataValidation type="list" allowBlank="1" showInputMessage="1" showErrorMessage="1" sqref="Q43:Q1042 O43:O1042 S43:S1042 M43:M1042 K43:K1042" xr:uid="{00000000-0002-0000-0000-00000F000000}">
      <formula1>Common_Name_2</formula1>
    </dataValidation>
    <dataValidation type="decimal" operator="greaterThan" allowBlank="1" showInputMessage="1" showErrorMessage="1" promptTitle="Consumption" prompt="The sum of any values entered in columns 15a-15g must equal the Quantity of HFC or HFC Blend Imported, as reported in column 7." sqref="AF43:AF1042" xr:uid="{00000000-0002-0000-0000-000010000000}">
      <formula1>0</formula1>
    </dataValidation>
    <dataValidation type="whole" operator="greaterThan" allowBlank="1" showInputMessage="1" showErrorMessage="1" error="U.S. Customs Entry Line Number must be a whole number greater than 0." sqref="E43:E1042" xr:uid="{00000000-0002-0000-0000-000011000000}">
      <formula1>0</formula1>
    </dataValidation>
    <dataValidation allowBlank="1" showInputMessage="1" showErrorMessage="1" error="The Date of Non-Objection Notice must be in the form of MM/DD/YYYY." promptTitle="Date of Non-Objection Notice" prompt="This field is only required for imports of HFCs for transformation or destruction. " sqref="Y43:Y1042" xr:uid="{0FB04C73-E850-48C0-A63B-3D8871473D8F}"/>
    <dataValidation allowBlank="1" showInputMessage="1" showErrorMessage="1" promptTitle="Company Name" prompt="Enter the Company Name for which the data in this report apply. This should be the Company Name as it appears in HAWK. If the name does not exactly match, you may see a “warning message” in the upload portal. This will not prevent you from submitting." sqref="C24" xr:uid="{D213B43F-6E1E-4196-B203-2FBF2EFE2DCF}"/>
    <dataValidation type="list" allowBlank="1" showInputMessage="1" showErrorMessage="1" prompt="Choose “Yes” if your company imported HFCs for any use during the reporting period. If you select “No,” then Section 2 must be left blank." sqref="D29" xr:uid="{C3DD7CB9-B4B0-4CF7-B1EB-BC4152981AE0}">
      <formula1>Option_1</formula1>
    </dataValidation>
    <dataValidation type="list" allowBlank="1" showInputMessage="1" showErrorMessage="1" prompt="Choose “Yes” and complete Section 3 if your company shipped imported HFCs to another facility, including those owned/operated by your company, for transformation or destruction, even if the import occurred during a previous reporting period." sqref="D30" xr:uid="{9FCC8A93-00B4-4046-8E99-B4288FD21480}">
      <formula1>Option_1</formula1>
    </dataValidation>
    <dataValidation type="list" allowBlank="1" showInputMessage="1" showErrorMessage="1" prompt="Choose “Yes” and complete Section 4 if: (a) Your company received orders for HFCs and was conferred allowances from application-specific allowance holders; and/or (b) Your company imported HFCs using application-specific allowances." sqref="D31" xr:uid="{70B934BE-8709-482E-945B-90E6D456D90C}">
      <formula1>Option_1</formula1>
    </dataValidation>
    <dataValidation allowBlank="1" showInputMessage="1" showErrorMessage="1" prompt="The sum of any values entered in columns 15a-15g must equal the Quantity of HFC or HFC Blend Imported, as reported in column 7." sqref="AG37:AG39 AA37" xr:uid="{EE5729C8-B018-47FD-95E3-A80E2570017C}"/>
    <dataValidation type="decimal" operator="greaterThan" allowBlank="1" showInputMessage="1" showErrorMessage="1" promptTitle="Propellants in MDIs" prompt="The sum of any values entered in columns 15a-15g must equal the Quantity of HFC or HFC Blend Imported, as reported in column 7." sqref="AA43:AA1042" xr:uid="{1C7FC725-75EE-44C9-AB86-BB8D7DE6EABE}">
      <formula1>0</formula1>
    </dataValidation>
    <dataValidation type="decimal" operator="greaterThan" allowBlank="1" showInputMessage="1" showErrorMessage="1" promptTitle="Structural Composite Foam" prompt="The sum of any values entered in columns 15a-15g must equal the Quantity of HFC or HFC Blend Imported, as reported in column 7." sqref="AB43:AB1042" xr:uid="{68E29A8F-86D5-4794-BCDB-F793E26A540D}">
      <formula1>0</formula1>
    </dataValidation>
    <dataValidation type="decimal" operator="greaterThan" allowBlank="1" showInputMessage="1" showErrorMessage="1" promptTitle="Semiconductors" prompt="The sum of any values entered in columns 15a-15g must equal the Quantity of HFC or HFC Blend Imported, as reported in column 7." sqref="AC43:AC1042" xr:uid="{E1C13CA1-C440-4AA7-A61F-7520C1604EC6}">
      <formula1>0</formula1>
    </dataValidation>
    <dataValidation type="decimal" operator="greaterThan" allowBlank="1" showInputMessage="1" showErrorMessage="1" promptTitle="Aerospace Fire Suppression" prompt="The sum of any values entered in columns 15a-15g must equal the Quantity of HFC or HFC Blend Imported, as reported in column 7." sqref="AD43:AD1042" xr:uid="{43D21A21-0DA9-4946-8BBB-409A87EF9211}">
      <formula1>0</formula1>
    </dataValidation>
    <dataValidation type="decimal" operator="greaterThan" allowBlank="1" showInputMessage="1" showErrorMessage="1" promptTitle="Military" prompt="The sum of any values entered in columns 15a-15g must equal the Quantity of HFC or HFC Blend Imported, as reported in column 7." sqref="AE43:AE1042" xr:uid="{2D3AC46C-FE9C-4689-8D87-3A2A3D09A7F0}">
      <formula1>0</formula1>
    </dataValidation>
    <dataValidation type="decimal" operator="greaterThan" allowBlank="1" showErrorMessage="1" promptTitle="Consumption" prompt="The sum of any values entered in columns 15a-15g must equal the Quantity of HFC or HFC Blend Imported, as reported in column 7." sqref="AG43:AG1042" xr:uid="{31E6CF84-C1A7-49B9-93D9-B1B1662DF828}">
      <formula1>0</formula1>
    </dataValidation>
  </dataValidations>
  <hyperlinks>
    <hyperlink ref="B15" location="'Quarterly Information'!C24" display="Section 1 - Company Identification" xr:uid="{00000000-0004-0000-0000-000000000000}"/>
    <hyperlink ref="B16" location="'Quarterly Information'!C43" display="Section 2 - Import Information" xr:uid="{00000000-0004-0000-0000-000001000000}"/>
    <hyperlink ref="B17" location="'Shipments and Sales'!B29" display="Section 3 - Recipient Facility Information" xr:uid="{00000000-0004-0000-0000-000002000000}"/>
    <hyperlink ref="C15" location="'Shipments and Sales'!B58" display="Section 4 - Application-Specific Allowance Holder Information" xr:uid="{00000000-0004-0000-0000-000003000000}"/>
    <hyperlink ref="C16" location="'Import Summary'!B25" display="Section 5 - Quarterly Import Summary" xr:uid="{00000000-0004-0000-0000-000005000000}"/>
    <hyperlink ref="B13" r:id="rId1" display="https://www.epa.gov/climate-hfcs-reduction/forms/hfc-allocation-rule-reporting-helpdesk" xr:uid="{00000000-0004-0000-0000-000006000000}"/>
    <hyperlink ref="C13" r:id="rId2" display="https://www.epa.gov/climate-hfcs-reduction/american-innovation-and-manufacturing-aim-act-paperwork-reduction-act-burden" xr:uid="{00000000-0004-0000-0000-000007000000}"/>
    <hyperlink ref="C16:D16" location="'Import Summary'!B26" display="Section 5 - Quarterly Import Summary" xr:uid="{00000000-0004-0000-0000-000008000000}"/>
    <hyperlink ref="C15:E15" location="'Shipments and Sales'!B59" display="Section 4 - Application-Specific Allowance Holder Information" xr:uid="{DDA0A372-984D-4B89-91B0-1D76BEB3F63B}"/>
  </hyperlinks>
  <pageMargins left="0.7" right="0.7" top="0.75" bottom="0.75" header="0.3" footer="0.3"/>
  <pageSetup scale="85" orientation="portrait" horizontalDpi="300" verticalDpi="1200" r:id="rId3"/>
  <ignoredErrors>
    <ignoredError sqref="B43" unlockedFormula="1"/>
  </ignoredError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12000000}">
          <x14:formula1>
            <xm:f>Lists!$D$26:$D$27</xm:f>
          </x14:formula1>
          <xm:sqref>W43:W1042</xm:sqref>
        </x14:dataValidation>
        <x14:dataValidation type="list" allowBlank="1" showInputMessage="1" showErrorMessage="1" error="The Date of Non-Objection Notice must be in the form of MM/DD/YYYY." promptTitle="Purchased at Government Auction" prompt="Indicate whether the regulated substance was purchased at a govenment auction authorized by the United States Customs and Border Protection." xr:uid="{172AF724-41AA-4E3B-B8A7-B0C8E3CCED2D}">
          <x14:formula1>
            <xm:f>Lists!$L$2:$L$3</xm:f>
          </x14:formula1>
          <xm:sqref>Z43:Z1042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M78"/>
  <sheetViews>
    <sheetView showGridLines="0" zoomScale="85" zoomScaleNormal="85" workbookViewId="0"/>
  </sheetViews>
  <sheetFormatPr defaultColWidth="8.85546875" defaultRowHeight="15.95" customHeight="1"/>
  <cols>
    <col min="1" max="1" width="5.5703125" style="15" customWidth="1"/>
    <col min="2" max="2" width="39.5703125" style="15" customWidth="1"/>
    <col min="3" max="3" width="32.5703125" style="15" customWidth="1"/>
    <col min="4" max="4" width="20.85546875" style="15" customWidth="1"/>
    <col min="5" max="5" width="27.7109375" style="15" customWidth="1"/>
    <col min="6" max="6" width="28.28515625" style="15" customWidth="1"/>
    <col min="7" max="7" width="27.85546875" style="15" customWidth="1"/>
    <col min="8" max="8" width="28.28515625" style="15" customWidth="1"/>
    <col min="9" max="9" width="29.140625" style="15" customWidth="1"/>
    <col min="10" max="10" width="30" style="15" customWidth="1"/>
    <col min="11" max="11" width="28" style="15" customWidth="1"/>
    <col min="12" max="12" width="21.140625" style="15" customWidth="1"/>
    <col min="13" max="13" width="20" style="15" customWidth="1"/>
    <col min="14" max="16384" width="8.85546875" style="15"/>
  </cols>
  <sheetData>
    <row r="1" spans="2:10" s="13" customFormat="1" ht="15.95" customHeight="1">
      <c r="B1" s="139" t="str">
        <f>'Quarterly Information'!B1</f>
        <v>U.S. Environmental Protection Agency (EPA)</v>
      </c>
      <c r="C1" s="139"/>
      <c r="D1" s="139"/>
      <c r="E1" s="136" t="str">
        <f>'Quarterly Information'!F1</f>
        <v>OMB Control Number: 2060-0734</v>
      </c>
      <c r="F1" s="150"/>
      <c r="G1" s="150"/>
      <c r="H1" s="150"/>
      <c r="I1" s="150"/>
      <c r="J1" s="150"/>
    </row>
    <row r="2" spans="2:10" s="13" customFormat="1" ht="15.95" customHeight="1">
      <c r="B2" s="139"/>
      <c r="C2" s="139"/>
      <c r="D2" s="139"/>
      <c r="E2" s="136" t="str">
        <f>'Quarterly Information'!F2</f>
        <v>Expiration Date: MM/DD/YYYY</v>
      </c>
      <c r="F2" s="150"/>
      <c r="G2" s="150"/>
      <c r="H2" s="150"/>
      <c r="I2" s="150"/>
      <c r="J2" s="150"/>
    </row>
    <row r="3" spans="2:10" s="13" customFormat="1" ht="15.95" customHeight="1">
      <c r="B3" s="150"/>
      <c r="C3" s="150"/>
      <c r="D3" s="150"/>
      <c r="E3" s="150"/>
      <c r="F3" s="150"/>
      <c r="G3" s="150"/>
      <c r="H3" s="255"/>
      <c r="I3" s="150"/>
      <c r="J3" s="150"/>
    </row>
    <row r="4" spans="2:10" ht="25.5" customHeight="1">
      <c r="B4" s="147" t="s">
        <v>3</v>
      </c>
      <c r="C4" s="137"/>
      <c r="D4" s="137"/>
      <c r="E4" s="137"/>
      <c r="F4" s="150"/>
      <c r="G4" s="150"/>
      <c r="H4" s="150"/>
      <c r="I4" s="150"/>
      <c r="J4" s="150"/>
    </row>
    <row r="5" spans="2:10" ht="27.75" customHeight="1">
      <c r="B5" s="137" t="s">
        <v>4</v>
      </c>
      <c r="C5" s="137"/>
      <c r="D5" s="137"/>
      <c r="E5" s="137"/>
      <c r="F5" s="150"/>
      <c r="G5" s="150"/>
      <c r="H5" s="150"/>
      <c r="I5" s="150"/>
      <c r="J5" s="150"/>
    </row>
    <row r="6" spans="2:10" ht="15.95" customHeight="1">
      <c r="B6" s="233" t="s">
        <v>5</v>
      </c>
      <c r="C6" s="233"/>
      <c r="D6" s="233"/>
      <c r="E6" s="233"/>
      <c r="F6" s="150"/>
      <c r="G6" s="150"/>
      <c r="H6" s="150"/>
      <c r="I6" s="150"/>
      <c r="J6" s="150"/>
    </row>
    <row r="7" spans="2:10" ht="81.75" customHeight="1">
      <c r="B7" s="200" t="s">
        <v>126</v>
      </c>
      <c r="C7" s="256"/>
      <c r="D7" s="256"/>
      <c r="E7" s="257"/>
      <c r="F7" s="150"/>
      <c r="G7" s="150"/>
      <c r="H7" s="150"/>
      <c r="I7" s="150"/>
      <c r="J7" s="150"/>
    </row>
    <row r="8" spans="2:10" ht="15.95" customHeight="1">
      <c r="B8" s="233" t="s">
        <v>7</v>
      </c>
      <c r="C8" s="233"/>
      <c r="D8" s="233"/>
      <c r="E8" s="233"/>
      <c r="F8" s="150"/>
      <c r="G8" s="150"/>
      <c r="H8" s="150"/>
      <c r="I8" s="150"/>
      <c r="J8" s="150"/>
    </row>
    <row r="9" spans="2:10" ht="15.95" customHeight="1">
      <c r="B9" s="90" t="str">
        <f>'Quarterly Information'!B9</f>
        <v>r0.7</v>
      </c>
      <c r="C9" s="150"/>
      <c r="D9" s="150"/>
      <c r="E9" s="258"/>
      <c r="F9" s="150"/>
      <c r="G9" s="150"/>
      <c r="H9" s="150"/>
      <c r="I9" s="150"/>
      <c r="J9" s="150"/>
    </row>
    <row r="10" spans="2:10" ht="15.95" customHeight="1">
      <c r="B10" s="233" t="s">
        <v>9</v>
      </c>
      <c r="C10" s="233"/>
      <c r="D10" s="233"/>
      <c r="E10" s="233"/>
      <c r="F10" s="150"/>
      <c r="G10" s="150"/>
      <c r="H10" s="150"/>
      <c r="I10" s="150"/>
      <c r="J10" s="150"/>
    </row>
    <row r="11" spans="2:10" ht="15.95" customHeight="1">
      <c r="B11" s="140">
        <f>'Quarterly Information'!B11</f>
        <v>45840</v>
      </c>
      <c r="C11" s="150"/>
      <c r="D11" s="150"/>
      <c r="E11" s="258"/>
      <c r="F11" s="150"/>
      <c r="G11" s="150"/>
      <c r="H11" s="150"/>
      <c r="I11" s="150"/>
      <c r="J11" s="150"/>
    </row>
    <row r="12" spans="2:10" ht="15.95" customHeight="1">
      <c r="B12" s="233" t="s">
        <v>10</v>
      </c>
      <c r="C12" s="233"/>
      <c r="D12" s="233"/>
      <c r="E12" s="233"/>
      <c r="F12" s="150"/>
      <c r="G12" s="150"/>
      <c r="H12" s="150"/>
      <c r="I12" s="150"/>
      <c r="J12" s="150"/>
    </row>
    <row r="13" spans="2:10" ht="15.95" customHeight="1">
      <c r="B13" s="22" t="s">
        <v>11</v>
      </c>
      <c r="C13" s="38" t="s">
        <v>12</v>
      </c>
      <c r="D13" s="150"/>
      <c r="E13" s="258"/>
      <c r="F13" s="150"/>
      <c r="G13" s="150"/>
      <c r="H13" s="150"/>
      <c r="I13" s="150"/>
      <c r="J13" s="14"/>
    </row>
    <row r="14" spans="2:10" ht="15.95" customHeight="1">
      <c r="B14" s="230" t="s">
        <v>13</v>
      </c>
      <c r="C14" s="230"/>
      <c r="D14" s="230"/>
      <c r="E14" s="230"/>
      <c r="F14" s="150"/>
      <c r="G14" s="150"/>
      <c r="H14" s="150"/>
      <c r="I14" s="150"/>
      <c r="J14" s="14"/>
    </row>
    <row r="15" spans="2:10" ht="15.95" customHeight="1">
      <c r="B15" s="25" t="s">
        <v>14</v>
      </c>
      <c r="C15" s="184" t="s">
        <v>15</v>
      </c>
      <c r="D15" s="184"/>
      <c r="E15" s="234"/>
      <c r="F15" s="150"/>
      <c r="G15" s="150"/>
      <c r="H15" s="150"/>
      <c r="I15" s="150"/>
      <c r="J15" s="14"/>
    </row>
    <row r="16" spans="2:10" ht="15.95" customHeight="1">
      <c r="B16" s="21" t="s">
        <v>16</v>
      </c>
      <c r="C16" s="34" t="s">
        <v>17</v>
      </c>
      <c r="D16"/>
      <c r="E16" s="30"/>
      <c r="F16" s="150"/>
      <c r="G16" s="150"/>
      <c r="H16" s="150"/>
      <c r="I16" s="150"/>
      <c r="J16" s="14"/>
    </row>
    <row r="17" spans="1:13" ht="15.95" customHeight="1">
      <c r="A17" s="150"/>
      <c r="B17" s="22" t="s">
        <v>18</v>
      </c>
      <c r="C17" s="129"/>
      <c r="D17" s="38"/>
      <c r="E17" s="31"/>
      <c r="F17" s="150"/>
      <c r="G17" s="150"/>
      <c r="H17" s="150"/>
      <c r="I17" s="150"/>
      <c r="J17" s="14"/>
      <c r="K17" s="150"/>
      <c r="L17" s="150"/>
      <c r="M17" s="150"/>
    </row>
    <row r="18" spans="1:13" ht="15.95" customHeight="1">
      <c r="A18" s="150"/>
      <c r="B18" s="150"/>
      <c r="C18" s="150"/>
      <c r="D18" s="150"/>
      <c r="E18" s="150"/>
      <c r="F18" s="14"/>
      <c r="G18" s="14"/>
      <c r="H18" s="14"/>
      <c r="I18" s="14"/>
      <c r="J18" s="14"/>
      <c r="K18" s="150"/>
      <c r="L18" s="150"/>
      <c r="M18" s="150"/>
    </row>
    <row r="19" spans="1:13" ht="15.95" customHeight="1">
      <c r="A19" s="150"/>
      <c r="B19" s="5" t="s">
        <v>18</v>
      </c>
      <c r="C19" s="11"/>
      <c r="D19" s="11"/>
      <c r="E19" s="11"/>
      <c r="F19" s="14"/>
      <c r="G19" s="14"/>
      <c r="H19" s="14"/>
      <c r="I19" s="14"/>
      <c r="J19" s="14"/>
      <c r="K19" s="150"/>
      <c r="L19" s="150"/>
      <c r="M19" s="150"/>
    </row>
    <row r="20" spans="1:13" ht="15.95" customHeight="1">
      <c r="A20" s="150"/>
      <c r="B20" s="227" t="s">
        <v>127</v>
      </c>
      <c r="C20" s="227"/>
      <c r="D20" s="227"/>
      <c r="E20" s="227"/>
      <c r="F20" s="227"/>
      <c r="G20" s="227"/>
      <c r="H20" s="227"/>
      <c r="I20" s="227"/>
      <c r="J20" s="227"/>
      <c r="K20" s="150"/>
      <c r="L20" s="150"/>
      <c r="M20" s="150"/>
    </row>
    <row r="21" spans="1:13" ht="15.95" hidden="1" customHeight="1">
      <c r="A21" s="150"/>
      <c r="B21" s="227"/>
      <c r="C21" s="227"/>
      <c r="D21" s="227"/>
      <c r="E21" s="227"/>
      <c r="F21" s="227"/>
      <c r="G21" s="227"/>
      <c r="H21" s="227"/>
      <c r="I21" s="227"/>
      <c r="J21" s="227"/>
      <c r="K21" s="150"/>
      <c r="L21" s="150"/>
      <c r="M21" s="150"/>
    </row>
    <row r="22" spans="1:13" ht="14.1">
      <c r="A22" s="150"/>
      <c r="B22" s="227"/>
      <c r="C22" s="227"/>
      <c r="D22" s="227"/>
      <c r="E22" s="227"/>
      <c r="F22" s="227"/>
      <c r="G22" s="227"/>
      <c r="H22" s="227"/>
      <c r="I22" s="227"/>
      <c r="J22" s="227"/>
      <c r="K22" s="150"/>
      <c r="L22" s="150"/>
      <c r="M22" s="150"/>
    </row>
    <row r="23" spans="1:13" ht="15.95" customHeight="1" thickBot="1">
      <c r="A23" s="150"/>
      <c r="B23" s="227"/>
      <c r="C23" s="227"/>
      <c r="D23" s="227"/>
      <c r="E23" s="227"/>
      <c r="F23" s="227"/>
      <c r="G23" s="227"/>
      <c r="H23" s="227"/>
      <c r="I23" s="227"/>
      <c r="J23" s="227"/>
      <c r="K23" s="150"/>
      <c r="L23" s="150"/>
      <c r="M23" s="150"/>
    </row>
    <row r="24" spans="1:13" ht="15.95" customHeight="1" thickBot="1">
      <c r="A24" s="150"/>
      <c r="B24" s="224" t="s">
        <v>128</v>
      </c>
      <c r="C24" s="225"/>
      <c r="D24" s="225"/>
      <c r="E24" s="225"/>
      <c r="F24" s="225"/>
      <c r="G24" s="225"/>
      <c r="H24" s="225"/>
      <c r="I24" s="225"/>
      <c r="J24" s="226"/>
      <c r="K24" s="150"/>
      <c r="L24" s="150"/>
      <c r="M24" s="150"/>
    </row>
    <row r="25" spans="1:13" ht="15.95" customHeight="1">
      <c r="A25" s="150"/>
      <c r="B25" s="152">
        <v>1</v>
      </c>
      <c r="C25" s="141">
        <v>2</v>
      </c>
      <c r="D25" s="141">
        <v>3</v>
      </c>
      <c r="E25" s="141">
        <v>4</v>
      </c>
      <c r="F25" s="141">
        <v>5</v>
      </c>
      <c r="G25" s="141">
        <v>6</v>
      </c>
      <c r="H25" s="275">
        <v>7</v>
      </c>
      <c r="I25" s="141">
        <v>8</v>
      </c>
      <c r="J25" s="93">
        <v>9</v>
      </c>
      <c r="K25" s="14"/>
      <c r="L25" s="14"/>
      <c r="M25" s="14"/>
    </row>
    <row r="26" spans="1:13" ht="15.95" customHeight="1">
      <c r="A26" s="150"/>
      <c r="B26" s="182" t="s">
        <v>129</v>
      </c>
      <c r="C26" s="192" t="s">
        <v>130</v>
      </c>
      <c r="D26" s="192" t="s">
        <v>131</v>
      </c>
      <c r="E26" s="192" t="s">
        <v>132</v>
      </c>
      <c r="F26" s="192" t="s">
        <v>133</v>
      </c>
      <c r="G26" s="192" t="s">
        <v>134</v>
      </c>
      <c r="H26" s="154" t="s">
        <v>135</v>
      </c>
      <c r="I26" s="237" t="s">
        <v>136</v>
      </c>
      <c r="J26" s="239" t="s">
        <v>137</v>
      </c>
      <c r="K26" s="14"/>
      <c r="L26" s="14"/>
      <c r="M26" s="14"/>
    </row>
    <row r="27" spans="1:13" ht="15.95" customHeight="1">
      <c r="A27" s="150"/>
      <c r="B27" s="183"/>
      <c r="C27" s="193"/>
      <c r="D27" s="193"/>
      <c r="E27" s="193"/>
      <c r="F27" s="193"/>
      <c r="G27" s="193"/>
      <c r="H27" s="155"/>
      <c r="I27" s="237"/>
      <c r="J27" s="239"/>
      <c r="K27" s="150"/>
      <c r="L27" s="150"/>
      <c r="M27" s="150"/>
    </row>
    <row r="28" spans="1:13" ht="15.95" customHeight="1" thickBot="1">
      <c r="A28" s="150"/>
      <c r="B28" s="183"/>
      <c r="C28" s="193"/>
      <c r="D28" s="193"/>
      <c r="E28" s="193"/>
      <c r="F28" s="193"/>
      <c r="G28" s="193"/>
      <c r="H28" s="155"/>
      <c r="I28" s="238"/>
      <c r="J28" s="240"/>
      <c r="K28" s="150"/>
      <c r="L28" s="150"/>
      <c r="M28" s="150"/>
    </row>
    <row r="29" spans="1:13" ht="14.1">
      <c r="A29" s="18">
        <v>1</v>
      </c>
      <c r="B29" s="276"/>
      <c r="C29" s="277"/>
      <c r="D29" s="94"/>
      <c r="E29" s="94"/>
      <c r="F29" s="94"/>
      <c r="G29" s="95"/>
      <c r="H29" s="278"/>
      <c r="I29" s="279"/>
      <c r="J29" s="100"/>
      <c r="K29" s="150"/>
      <c r="L29" s="150"/>
      <c r="M29" s="150"/>
    </row>
    <row r="30" spans="1:13" ht="14.1">
      <c r="A30" s="18">
        <v>2</v>
      </c>
      <c r="B30" s="280"/>
      <c r="C30" s="281"/>
      <c r="D30" s="96"/>
      <c r="E30" s="96"/>
      <c r="F30" s="96"/>
      <c r="G30" s="97"/>
      <c r="H30" s="282"/>
      <c r="I30" s="283"/>
      <c r="J30" s="101"/>
      <c r="K30" s="150"/>
      <c r="L30" s="150"/>
      <c r="M30" s="150"/>
    </row>
    <row r="31" spans="1:13" ht="14.1">
      <c r="A31" s="18">
        <v>3</v>
      </c>
      <c r="B31" s="280"/>
      <c r="C31" s="281"/>
      <c r="D31" s="96"/>
      <c r="E31" s="96"/>
      <c r="F31" s="96"/>
      <c r="G31" s="97"/>
      <c r="H31" s="282"/>
      <c r="I31" s="283"/>
      <c r="J31" s="101"/>
      <c r="K31" s="150"/>
      <c r="L31" s="150"/>
      <c r="M31" s="150"/>
    </row>
    <row r="32" spans="1:13" ht="14.1">
      <c r="A32" s="18">
        <v>4</v>
      </c>
      <c r="B32" s="280"/>
      <c r="C32" s="281"/>
      <c r="D32" s="96"/>
      <c r="E32" s="96"/>
      <c r="F32" s="96"/>
      <c r="G32" s="97"/>
      <c r="H32" s="282"/>
      <c r="I32" s="283"/>
      <c r="J32" s="101"/>
      <c r="K32" s="150"/>
      <c r="L32" s="150"/>
      <c r="M32" s="150"/>
    </row>
    <row r="33" spans="1:10" ht="14.1">
      <c r="A33" s="18">
        <v>5</v>
      </c>
      <c r="B33" s="280"/>
      <c r="C33" s="281"/>
      <c r="D33" s="96"/>
      <c r="E33" s="96"/>
      <c r="F33" s="96"/>
      <c r="G33" s="97"/>
      <c r="H33" s="282"/>
      <c r="I33" s="283"/>
      <c r="J33" s="101"/>
    </row>
    <row r="34" spans="1:10" ht="14.1">
      <c r="A34" s="18">
        <v>6</v>
      </c>
      <c r="B34" s="280"/>
      <c r="C34" s="281"/>
      <c r="D34" s="96"/>
      <c r="E34" s="96"/>
      <c r="F34" s="96"/>
      <c r="G34" s="97"/>
      <c r="H34" s="282"/>
      <c r="I34" s="283"/>
      <c r="J34" s="101"/>
    </row>
    <row r="35" spans="1:10" ht="14.1">
      <c r="A35" s="18">
        <v>7</v>
      </c>
      <c r="B35" s="280"/>
      <c r="C35" s="281"/>
      <c r="D35" s="96"/>
      <c r="E35" s="96"/>
      <c r="F35" s="96"/>
      <c r="G35" s="97"/>
      <c r="H35" s="282"/>
      <c r="I35" s="283"/>
      <c r="J35" s="101"/>
    </row>
    <row r="36" spans="1:10" ht="14.1">
      <c r="A36" s="18">
        <v>8</v>
      </c>
      <c r="B36" s="280"/>
      <c r="C36" s="281"/>
      <c r="D36" s="96"/>
      <c r="E36" s="96"/>
      <c r="F36" s="96"/>
      <c r="G36" s="97"/>
      <c r="H36" s="282"/>
      <c r="I36" s="283"/>
      <c r="J36" s="101"/>
    </row>
    <row r="37" spans="1:10" ht="14.1">
      <c r="A37" s="18">
        <v>9</v>
      </c>
      <c r="B37" s="280"/>
      <c r="C37" s="281"/>
      <c r="D37" s="96"/>
      <c r="E37" s="96"/>
      <c r="F37" s="96"/>
      <c r="G37" s="97"/>
      <c r="H37" s="282"/>
      <c r="I37" s="283"/>
      <c r="J37" s="101"/>
    </row>
    <row r="38" spans="1:10" ht="14.1">
      <c r="A38" s="18">
        <v>10</v>
      </c>
      <c r="B38" s="280"/>
      <c r="C38" s="281"/>
      <c r="D38" s="96"/>
      <c r="E38" s="96"/>
      <c r="F38" s="96"/>
      <c r="G38" s="97"/>
      <c r="H38" s="282"/>
      <c r="I38" s="283"/>
      <c r="J38" s="101"/>
    </row>
    <row r="39" spans="1:10" ht="14.1">
      <c r="A39" s="18">
        <v>11</v>
      </c>
      <c r="B39" s="280"/>
      <c r="C39" s="281"/>
      <c r="D39" s="96"/>
      <c r="E39" s="96"/>
      <c r="F39" s="96"/>
      <c r="G39" s="97"/>
      <c r="H39" s="282"/>
      <c r="I39" s="283"/>
      <c r="J39" s="101"/>
    </row>
    <row r="40" spans="1:10" ht="14.1">
      <c r="A40" s="18">
        <v>12</v>
      </c>
      <c r="B40" s="280"/>
      <c r="C40" s="281"/>
      <c r="D40" s="96"/>
      <c r="E40" s="96"/>
      <c r="F40" s="96"/>
      <c r="G40" s="97"/>
      <c r="H40" s="282"/>
      <c r="I40" s="283"/>
      <c r="J40" s="101"/>
    </row>
    <row r="41" spans="1:10" ht="14.1">
      <c r="A41" s="18">
        <v>13</v>
      </c>
      <c r="B41" s="280"/>
      <c r="C41" s="281"/>
      <c r="D41" s="96"/>
      <c r="E41" s="96"/>
      <c r="F41" s="96"/>
      <c r="G41" s="97"/>
      <c r="H41" s="282"/>
      <c r="I41" s="283"/>
      <c r="J41" s="101"/>
    </row>
    <row r="42" spans="1:10" ht="14.1">
      <c r="A42" s="18">
        <v>14</v>
      </c>
      <c r="B42" s="280"/>
      <c r="C42" s="281"/>
      <c r="D42" s="96"/>
      <c r="E42" s="96"/>
      <c r="F42" s="96"/>
      <c r="G42" s="97"/>
      <c r="H42" s="282"/>
      <c r="I42" s="283"/>
      <c r="J42" s="101"/>
    </row>
    <row r="43" spans="1:10" ht="14.1">
      <c r="A43" s="18">
        <v>15</v>
      </c>
      <c r="B43" s="280"/>
      <c r="C43" s="281"/>
      <c r="D43" s="96"/>
      <c r="E43" s="96"/>
      <c r="F43" s="96"/>
      <c r="G43" s="97"/>
      <c r="H43" s="282"/>
      <c r="I43" s="283"/>
      <c r="J43" s="101"/>
    </row>
    <row r="44" spans="1:10" ht="14.1">
      <c r="A44" s="18">
        <v>16</v>
      </c>
      <c r="B44" s="280"/>
      <c r="C44" s="281"/>
      <c r="D44" s="96"/>
      <c r="E44" s="96"/>
      <c r="F44" s="96"/>
      <c r="G44" s="97"/>
      <c r="H44" s="282"/>
      <c r="I44" s="283"/>
      <c r="J44" s="101"/>
    </row>
    <row r="45" spans="1:10" ht="14.1">
      <c r="A45" s="18">
        <v>17</v>
      </c>
      <c r="B45" s="280"/>
      <c r="C45" s="281"/>
      <c r="D45" s="96"/>
      <c r="E45" s="96"/>
      <c r="F45" s="96"/>
      <c r="G45" s="97"/>
      <c r="H45" s="282"/>
      <c r="I45" s="283"/>
      <c r="J45" s="101"/>
    </row>
    <row r="46" spans="1:10" ht="14.1">
      <c r="A46" s="18">
        <v>18</v>
      </c>
      <c r="B46" s="280"/>
      <c r="C46" s="281"/>
      <c r="D46" s="96"/>
      <c r="E46" s="96"/>
      <c r="F46" s="96"/>
      <c r="G46" s="97"/>
      <c r="H46" s="282"/>
      <c r="I46" s="283"/>
      <c r="J46" s="101"/>
    </row>
    <row r="47" spans="1:10" ht="14.1">
      <c r="A47" s="18">
        <v>19</v>
      </c>
      <c r="B47" s="280"/>
      <c r="C47" s="281"/>
      <c r="D47" s="96"/>
      <c r="E47" s="96"/>
      <c r="F47" s="96"/>
      <c r="G47" s="97"/>
      <c r="H47" s="282"/>
      <c r="I47" s="283"/>
      <c r="J47" s="101"/>
    </row>
    <row r="48" spans="1:10" ht="14.45" thickBot="1">
      <c r="A48" s="18">
        <v>20</v>
      </c>
      <c r="B48" s="284"/>
      <c r="C48" s="285"/>
      <c r="D48" s="98"/>
      <c r="E48" s="98"/>
      <c r="F48" s="98"/>
      <c r="G48" s="99"/>
      <c r="H48" s="286"/>
      <c r="I48" s="287"/>
      <c r="J48" s="102"/>
    </row>
    <row r="50" spans="1:13" ht="15.95" customHeight="1">
      <c r="A50" s="150"/>
      <c r="B50" s="5" t="s">
        <v>15</v>
      </c>
      <c r="C50" s="11"/>
      <c r="D50" s="11"/>
      <c r="E50" s="14"/>
      <c r="F50" s="150"/>
      <c r="G50" s="150"/>
      <c r="H50" s="150"/>
      <c r="I50" s="150"/>
      <c r="J50" s="150"/>
      <c r="K50" s="150"/>
      <c r="L50" s="150"/>
      <c r="M50" s="150"/>
    </row>
    <row r="51" spans="1:13" ht="15.95" customHeight="1">
      <c r="A51" s="150"/>
      <c r="B51" s="185" t="s">
        <v>138</v>
      </c>
      <c r="C51" s="185"/>
      <c r="D51" s="185"/>
      <c r="E51" s="185"/>
      <c r="F51" s="185"/>
      <c r="G51" s="185"/>
      <c r="H51" s="185"/>
      <c r="I51" s="185"/>
      <c r="J51" s="185"/>
      <c r="K51" s="185"/>
      <c r="L51" s="185"/>
      <c r="M51" s="150"/>
    </row>
    <row r="52" spans="1:13" ht="15.95" customHeight="1" thickBot="1">
      <c r="A52" s="150"/>
      <c r="B52" s="185"/>
      <c r="C52" s="185"/>
      <c r="D52" s="185"/>
      <c r="E52" s="185"/>
      <c r="F52" s="185"/>
      <c r="G52" s="185"/>
      <c r="H52" s="185"/>
      <c r="I52" s="185"/>
      <c r="J52" s="185"/>
      <c r="K52" s="185"/>
      <c r="L52" s="185"/>
      <c r="M52" s="150"/>
    </row>
    <row r="53" spans="1:13" ht="15.95" customHeight="1" thickBot="1">
      <c r="A53" s="150"/>
      <c r="B53" s="224" t="s">
        <v>139</v>
      </c>
      <c r="C53" s="225"/>
      <c r="D53" s="235"/>
      <c r="E53" s="235"/>
      <c r="F53" s="235"/>
      <c r="G53" s="235"/>
      <c r="H53" s="235"/>
      <c r="I53" s="235"/>
      <c r="J53" s="235"/>
      <c r="K53" s="235"/>
      <c r="L53" s="235"/>
      <c r="M53" s="236"/>
    </row>
    <row r="54" spans="1:13" ht="15.95" customHeight="1">
      <c r="A54" s="150"/>
      <c r="B54" s="152">
        <v>1</v>
      </c>
      <c r="C54" s="288">
        <v>2</v>
      </c>
      <c r="D54" s="152" t="s">
        <v>30</v>
      </c>
      <c r="E54" s="141" t="s">
        <v>31</v>
      </c>
      <c r="F54" s="141" t="s">
        <v>140</v>
      </c>
      <c r="G54" s="141" t="s">
        <v>141</v>
      </c>
      <c r="H54" s="141" t="s">
        <v>142</v>
      </c>
      <c r="I54" s="141" t="s">
        <v>143</v>
      </c>
      <c r="J54" s="141" t="s">
        <v>144</v>
      </c>
      <c r="K54" s="153" t="s">
        <v>145</v>
      </c>
      <c r="L54" s="152">
        <v>4</v>
      </c>
      <c r="M54" s="153">
        <v>5</v>
      </c>
    </row>
    <row r="55" spans="1:13" ht="15.95" customHeight="1">
      <c r="A55" s="150"/>
      <c r="B55" s="231" t="s">
        <v>146</v>
      </c>
      <c r="C55" s="222" t="s">
        <v>147</v>
      </c>
      <c r="D55" s="228" t="s">
        <v>148</v>
      </c>
      <c r="E55" s="222" t="s">
        <v>149</v>
      </c>
      <c r="F55" s="222" t="s">
        <v>150</v>
      </c>
      <c r="G55" s="222" t="s">
        <v>151</v>
      </c>
      <c r="H55" s="222" t="s">
        <v>152</v>
      </c>
      <c r="I55" s="222" t="s">
        <v>153</v>
      </c>
      <c r="J55" s="222" t="s">
        <v>154</v>
      </c>
      <c r="K55" s="220" t="s">
        <v>155</v>
      </c>
      <c r="L55" s="231" t="s">
        <v>156</v>
      </c>
      <c r="M55" s="220" t="s">
        <v>157</v>
      </c>
    </row>
    <row r="56" spans="1:13" ht="15.95" customHeight="1">
      <c r="A56" s="150"/>
      <c r="B56" s="231"/>
      <c r="C56" s="222"/>
      <c r="D56" s="228"/>
      <c r="E56" s="222"/>
      <c r="F56" s="222"/>
      <c r="G56" s="222"/>
      <c r="H56" s="222"/>
      <c r="I56" s="222"/>
      <c r="J56" s="222"/>
      <c r="K56" s="220"/>
      <c r="L56" s="231"/>
      <c r="M56" s="220"/>
    </row>
    <row r="57" spans="1:13" ht="15.95" customHeight="1">
      <c r="A57" s="150"/>
      <c r="B57" s="231"/>
      <c r="C57" s="222"/>
      <c r="D57" s="228"/>
      <c r="E57" s="222"/>
      <c r="F57" s="222"/>
      <c r="G57" s="222"/>
      <c r="H57" s="222"/>
      <c r="I57" s="222"/>
      <c r="J57" s="222"/>
      <c r="K57" s="220"/>
      <c r="L57" s="231"/>
      <c r="M57" s="220"/>
    </row>
    <row r="58" spans="1:13" ht="15.95" customHeight="1" thickBot="1">
      <c r="A58" s="150"/>
      <c r="B58" s="232"/>
      <c r="C58" s="223"/>
      <c r="D58" s="229"/>
      <c r="E58" s="223"/>
      <c r="F58" s="223"/>
      <c r="G58" s="223"/>
      <c r="H58" s="223"/>
      <c r="I58" s="223"/>
      <c r="J58" s="223"/>
      <c r="K58" s="221"/>
      <c r="L58" s="232"/>
      <c r="M58" s="221"/>
    </row>
    <row r="59" spans="1:13" ht="14.1">
      <c r="A59" s="18">
        <v>1</v>
      </c>
      <c r="B59" s="289"/>
      <c r="C59" s="290"/>
      <c r="D59" s="289"/>
      <c r="E59" s="291"/>
      <c r="F59" s="292"/>
      <c r="G59" s="291"/>
      <c r="H59" s="292"/>
      <c r="I59" s="291"/>
      <c r="J59" s="292"/>
      <c r="K59" s="293"/>
      <c r="L59" s="294"/>
      <c r="M59" s="295"/>
    </row>
    <row r="60" spans="1:13" ht="14.1">
      <c r="A60" s="18">
        <v>2</v>
      </c>
      <c r="B60" s="280"/>
      <c r="C60" s="296"/>
      <c r="D60" s="280"/>
      <c r="E60" s="297"/>
      <c r="F60" s="281"/>
      <c r="G60" s="297"/>
      <c r="H60" s="281"/>
      <c r="I60" s="297"/>
      <c r="J60" s="281"/>
      <c r="K60" s="298"/>
      <c r="L60" s="299"/>
      <c r="M60" s="300"/>
    </row>
    <row r="61" spans="1:13" ht="14.1">
      <c r="A61" s="18">
        <v>3</v>
      </c>
      <c r="B61" s="280"/>
      <c r="C61" s="296"/>
      <c r="D61" s="280"/>
      <c r="E61" s="297"/>
      <c r="F61" s="281"/>
      <c r="G61" s="297"/>
      <c r="H61" s="281"/>
      <c r="I61" s="297"/>
      <c r="J61" s="281"/>
      <c r="K61" s="298"/>
      <c r="L61" s="299"/>
      <c r="M61" s="300"/>
    </row>
    <row r="62" spans="1:13" ht="14.1">
      <c r="A62" s="18">
        <v>4</v>
      </c>
      <c r="B62" s="280"/>
      <c r="C62" s="296"/>
      <c r="D62" s="280"/>
      <c r="E62" s="297"/>
      <c r="F62" s="281"/>
      <c r="G62" s="297"/>
      <c r="H62" s="281"/>
      <c r="I62" s="297"/>
      <c r="J62" s="281"/>
      <c r="K62" s="298"/>
      <c r="L62" s="299"/>
      <c r="M62" s="300"/>
    </row>
    <row r="63" spans="1:13" ht="14.1">
      <c r="A63" s="18">
        <v>5</v>
      </c>
      <c r="B63" s="280"/>
      <c r="C63" s="296"/>
      <c r="D63" s="280"/>
      <c r="E63" s="297"/>
      <c r="F63" s="281"/>
      <c r="G63" s="297"/>
      <c r="H63" s="281"/>
      <c r="I63" s="297"/>
      <c r="J63" s="281"/>
      <c r="K63" s="298"/>
      <c r="L63" s="299"/>
      <c r="M63" s="300"/>
    </row>
    <row r="64" spans="1:13" ht="14.1">
      <c r="A64" s="18">
        <v>6</v>
      </c>
      <c r="B64" s="280"/>
      <c r="C64" s="296"/>
      <c r="D64" s="280"/>
      <c r="E64" s="297"/>
      <c r="F64" s="281"/>
      <c r="G64" s="297"/>
      <c r="H64" s="281"/>
      <c r="I64" s="297"/>
      <c r="J64" s="281"/>
      <c r="K64" s="298"/>
      <c r="L64" s="299"/>
      <c r="M64" s="300"/>
    </row>
    <row r="65" spans="1:13" ht="14.1">
      <c r="A65" s="18">
        <v>7</v>
      </c>
      <c r="B65" s="280"/>
      <c r="C65" s="296"/>
      <c r="D65" s="280"/>
      <c r="E65" s="297"/>
      <c r="F65" s="281"/>
      <c r="G65" s="297"/>
      <c r="H65" s="281"/>
      <c r="I65" s="297"/>
      <c r="J65" s="281"/>
      <c r="K65" s="298"/>
      <c r="L65" s="299"/>
      <c r="M65" s="300"/>
    </row>
    <row r="66" spans="1:13" ht="14.1">
      <c r="A66" s="18">
        <v>8</v>
      </c>
      <c r="B66" s="280"/>
      <c r="C66" s="296"/>
      <c r="D66" s="280"/>
      <c r="E66" s="297"/>
      <c r="F66" s="281"/>
      <c r="G66" s="297"/>
      <c r="H66" s="281"/>
      <c r="I66" s="297"/>
      <c r="J66" s="281"/>
      <c r="K66" s="298"/>
      <c r="L66" s="299"/>
      <c r="M66" s="300"/>
    </row>
    <row r="67" spans="1:13" ht="14.1">
      <c r="A67" s="18">
        <v>9</v>
      </c>
      <c r="B67" s="280"/>
      <c r="C67" s="296"/>
      <c r="D67" s="280"/>
      <c r="E67" s="297"/>
      <c r="F67" s="281"/>
      <c r="G67" s="297"/>
      <c r="H67" s="281"/>
      <c r="I67" s="297"/>
      <c r="J67" s="281"/>
      <c r="K67" s="298"/>
      <c r="L67" s="299"/>
      <c r="M67" s="300"/>
    </row>
    <row r="68" spans="1:13" ht="14.1">
      <c r="A68" s="18">
        <v>10</v>
      </c>
      <c r="B68" s="280"/>
      <c r="C68" s="296"/>
      <c r="D68" s="280"/>
      <c r="E68" s="297"/>
      <c r="F68" s="281"/>
      <c r="G68" s="297"/>
      <c r="H68" s="281"/>
      <c r="I68" s="297"/>
      <c r="J68" s="281"/>
      <c r="K68" s="298"/>
      <c r="L68" s="299"/>
      <c r="M68" s="300"/>
    </row>
    <row r="69" spans="1:13" ht="14.1">
      <c r="A69" s="18">
        <v>11</v>
      </c>
      <c r="B69" s="280"/>
      <c r="C69" s="296"/>
      <c r="D69" s="280"/>
      <c r="E69" s="297"/>
      <c r="F69" s="281"/>
      <c r="G69" s="297"/>
      <c r="H69" s="281"/>
      <c r="I69" s="297"/>
      <c r="J69" s="281"/>
      <c r="K69" s="298"/>
      <c r="L69" s="299"/>
      <c r="M69" s="300"/>
    </row>
    <row r="70" spans="1:13" ht="14.1">
      <c r="A70" s="18">
        <v>12</v>
      </c>
      <c r="B70" s="280"/>
      <c r="C70" s="296"/>
      <c r="D70" s="280"/>
      <c r="E70" s="297"/>
      <c r="F70" s="281"/>
      <c r="G70" s="297"/>
      <c r="H70" s="281"/>
      <c r="I70" s="297"/>
      <c r="J70" s="281"/>
      <c r="K70" s="298"/>
      <c r="L70" s="299"/>
      <c r="M70" s="300"/>
    </row>
    <row r="71" spans="1:13" ht="14.1">
      <c r="A71" s="18">
        <v>13</v>
      </c>
      <c r="B71" s="280"/>
      <c r="C71" s="296"/>
      <c r="D71" s="280"/>
      <c r="E71" s="297"/>
      <c r="F71" s="281"/>
      <c r="G71" s="297"/>
      <c r="H71" s="281"/>
      <c r="I71" s="297"/>
      <c r="J71" s="281"/>
      <c r="K71" s="298"/>
      <c r="L71" s="299"/>
      <c r="M71" s="300"/>
    </row>
    <row r="72" spans="1:13" ht="14.1">
      <c r="A72" s="18">
        <v>14</v>
      </c>
      <c r="B72" s="280"/>
      <c r="C72" s="296"/>
      <c r="D72" s="280"/>
      <c r="E72" s="297"/>
      <c r="F72" s="281"/>
      <c r="G72" s="297"/>
      <c r="H72" s="281"/>
      <c r="I72" s="297"/>
      <c r="J72" s="281"/>
      <c r="K72" s="298"/>
      <c r="L72" s="299"/>
      <c r="M72" s="300"/>
    </row>
    <row r="73" spans="1:13" ht="14.1">
      <c r="A73" s="18">
        <v>15</v>
      </c>
      <c r="B73" s="280"/>
      <c r="C73" s="296"/>
      <c r="D73" s="280"/>
      <c r="E73" s="297"/>
      <c r="F73" s="281"/>
      <c r="G73" s="297"/>
      <c r="H73" s="281"/>
      <c r="I73" s="297"/>
      <c r="J73" s="281"/>
      <c r="K73" s="298"/>
      <c r="L73" s="299"/>
      <c r="M73" s="300"/>
    </row>
    <row r="74" spans="1:13" ht="14.1">
      <c r="A74" s="18">
        <v>16</v>
      </c>
      <c r="B74" s="280"/>
      <c r="C74" s="296"/>
      <c r="D74" s="280"/>
      <c r="E74" s="297"/>
      <c r="F74" s="281"/>
      <c r="G74" s="297"/>
      <c r="H74" s="281"/>
      <c r="I74" s="297"/>
      <c r="J74" s="281"/>
      <c r="K74" s="298"/>
      <c r="L74" s="299"/>
      <c r="M74" s="300"/>
    </row>
    <row r="75" spans="1:13" ht="14.1">
      <c r="A75" s="18">
        <v>17</v>
      </c>
      <c r="B75" s="280"/>
      <c r="C75" s="296"/>
      <c r="D75" s="280"/>
      <c r="E75" s="297"/>
      <c r="F75" s="281"/>
      <c r="G75" s="297"/>
      <c r="H75" s="281"/>
      <c r="I75" s="297"/>
      <c r="J75" s="281"/>
      <c r="K75" s="298"/>
      <c r="L75" s="299"/>
      <c r="M75" s="300"/>
    </row>
    <row r="76" spans="1:13" ht="14.1">
      <c r="A76" s="18">
        <v>18</v>
      </c>
      <c r="B76" s="280"/>
      <c r="C76" s="296"/>
      <c r="D76" s="280"/>
      <c r="E76" s="297"/>
      <c r="F76" s="281"/>
      <c r="G76" s="297"/>
      <c r="H76" s="281"/>
      <c r="I76" s="297"/>
      <c r="J76" s="281"/>
      <c r="K76" s="298"/>
      <c r="L76" s="299"/>
      <c r="M76" s="300"/>
    </row>
    <row r="77" spans="1:13" ht="14.1">
      <c r="A77" s="18">
        <v>19</v>
      </c>
      <c r="B77" s="280"/>
      <c r="C77" s="296"/>
      <c r="D77" s="280"/>
      <c r="E77" s="297"/>
      <c r="F77" s="281"/>
      <c r="G77" s="297"/>
      <c r="H77" s="281"/>
      <c r="I77" s="297"/>
      <c r="J77" s="281"/>
      <c r="K77" s="298"/>
      <c r="L77" s="299"/>
      <c r="M77" s="300"/>
    </row>
    <row r="78" spans="1:13" ht="14.45" thickBot="1">
      <c r="A78" s="18">
        <v>20</v>
      </c>
      <c r="B78" s="284"/>
      <c r="C78" s="301"/>
      <c r="D78" s="284"/>
      <c r="E78" s="302"/>
      <c r="F78" s="285"/>
      <c r="G78" s="302"/>
      <c r="H78" s="285"/>
      <c r="I78" s="302"/>
      <c r="J78" s="285"/>
      <c r="K78" s="303"/>
      <c r="L78" s="304"/>
      <c r="M78" s="305"/>
    </row>
  </sheetData>
  <mergeCells count="32">
    <mergeCell ref="B14:E14"/>
    <mergeCell ref="E55:E58"/>
    <mergeCell ref="B55:B58"/>
    <mergeCell ref="B6:E6"/>
    <mergeCell ref="B8:E8"/>
    <mergeCell ref="B10:E10"/>
    <mergeCell ref="B12:E12"/>
    <mergeCell ref="B7:E7"/>
    <mergeCell ref="C15:E15"/>
    <mergeCell ref="B53:M53"/>
    <mergeCell ref="L55:L58"/>
    <mergeCell ref="C26:C28"/>
    <mergeCell ref="B26:B28"/>
    <mergeCell ref="H26:H28"/>
    <mergeCell ref="I26:I28"/>
    <mergeCell ref="C55:C58"/>
    <mergeCell ref="M55:M58"/>
    <mergeCell ref="F55:F58"/>
    <mergeCell ref="B24:J24"/>
    <mergeCell ref="B20:J23"/>
    <mergeCell ref="G26:G28"/>
    <mergeCell ref="F26:F28"/>
    <mergeCell ref="E26:E28"/>
    <mergeCell ref="D55:D58"/>
    <mergeCell ref="B51:L52"/>
    <mergeCell ref="K55:K58"/>
    <mergeCell ref="I55:I58"/>
    <mergeCell ref="J55:J58"/>
    <mergeCell ref="G55:G58"/>
    <mergeCell ref="H55:H58"/>
    <mergeCell ref="J26:J28"/>
    <mergeCell ref="D26:D28"/>
  </mergeCells>
  <dataValidations xWindow="198" yWindow="591" count="12">
    <dataValidation type="list" allowBlank="1" showInputMessage="1" showErrorMessage="1" sqref="I29:I48" xr:uid="{00000000-0002-0000-0100-000000000000}">
      <formula1>Purpose</formula1>
    </dataValidation>
    <dataValidation type="decimal" operator="greaterThan" allowBlank="1" showInputMessage="1" showErrorMessage="1" error="Quantity must be greater than 0." sqref="H29:H48" xr:uid="{00000000-0002-0000-0100-000001000000}">
      <formula1>0</formula1>
    </dataValidation>
    <dataValidation type="list" allowBlank="1" showInputMessage="1" showErrorMessage="1" sqref="B29:B48" xr:uid="{00000000-0002-0000-0100-000002000000}">
      <formula1>Common_Name_2</formula1>
    </dataValidation>
    <dataValidation type="decimal" operator="greaterThanOrEqual" allowBlank="1" showInputMessage="1" showErrorMessage="1" error="Quantity Conferred must be greater than or equal to 0." prompt="The quantity (MTEVe) of allowances conferred to your company by the application-specific allowance holder (customer) during the reporting quarter and prior quarters during the reporting year, if applicable." sqref="L59:L78" xr:uid="{00000000-0002-0000-0100-000003000000}">
      <formula1>0</formula1>
    </dataValidation>
    <dataValidation type="decimal" operator="greaterThanOrEqual" allowBlank="1" showInputMessage="1" showErrorMessage="1" error="Quantity Imported must be greater than or equal to 0." prompt="The quantity (kg) of the selected HFC your company imported using application-specific allowances for the specified application-specific allowance holder (customer) during the reporting quarter." sqref="E59:E78 K59:K78 I59:I78 G59:G78" xr:uid="{00000000-0002-0000-0100-000004000000}">
      <formula1>0</formula1>
    </dataValidation>
    <dataValidation type="list" allowBlank="1" showInputMessage="1" showErrorMessage="1" sqref="F29:F48" xr:uid="{5644D12F-4385-4A60-B634-7321F089FC6B}">
      <formula1>State</formula1>
    </dataValidation>
    <dataValidation type="custom" allowBlank="1" showInputMessage="1" showErrorMessage="1" error="The Recipient Facility Zip must be 5 digits in length, contain no special characters, and in the form of XXXXX." prompt="Recipient Facility Zip must be 5 digits in length, contain no special characters, and in the form of XXXXX." sqref="G29:G48" xr:uid="{7B4749C1-1224-4D9C-8297-CF37A936B6D6}">
      <formula1>AND(ISNUMBER(G29*1), LEN(G29)=5)</formula1>
    </dataValidation>
    <dataValidation type="list" allowBlank="1" showInputMessage="1" showErrorMessage="1" sqref="J29:J48" xr:uid="{40BE66F8-23D9-4A6B-8FB3-D3EC3DA15E94}">
      <formula1>"Yes, No"</formula1>
    </dataValidation>
    <dataValidation allowBlank="1" showInputMessage="1" showErrorMessage="1" prompt="Enter the name of the application-specific allowance holder (customer) from whom allowances were conferred and for whom material was imported using your company’s application-specific allowances during the reporting quarter." sqref="B59:B78" xr:uid="{DD3ED2EB-7B4F-469B-8CAA-C1FEA29C6D0D}"/>
    <dataValidation allowBlank="1" showInputMessage="1" showErrorMessage="1" prompt="Enter the Company ID (i.e., AIMXXX) assigned to the application-specific allowance holder (customer). Your contact at the company can find this ID next to their company name at the top of the HFC Reports tab in HAWK." sqref="C59:C78" xr:uid="{064B9389-DF47-47EC-B3EB-04665E4B8132}"/>
    <dataValidation type="list" allowBlank="1" showInputMessage="1" showErrorMessage="1" prompt="Select the HFC purchased by the application-specific allowance holder (customer)." sqref="D59:D78 F59:F78 H59:H78 J59:J78" xr:uid="{9FB4D69D-3DCE-4E32-B560-0BF934E1B9DC}">
      <formula1>Common_Name_2</formula1>
    </dataValidation>
    <dataValidation allowBlank="1" showInputMessage="1" showErrorMessage="1" prompt="Enter the conferral certificate number, generated by the Department of Defense, for any regulated substances imported using application-specific allowances for mission-critical military end uses." sqref="M59:M78" xr:uid="{25DC9098-9BA4-4465-80EF-861BB34D9B83}"/>
  </dataValidations>
  <hyperlinks>
    <hyperlink ref="B13" r:id="rId1" display="https://www.epa.gov/climate-hfcs-reduction/forms/hfc-allocation-rule-reporting-helpdesk" xr:uid="{00000000-0004-0000-0100-000000000000}"/>
    <hyperlink ref="C13" r:id="rId2" display="https://www.epa.gov/climate-hfcs-reduction/american-innovation-and-manufacturing-aim-act-paperwork-reduction-act-burden" xr:uid="{00000000-0004-0000-0100-000001000000}"/>
    <hyperlink ref="B15" location="'Quarterly Information'!C24" display="Section 1 - Company Identification" xr:uid="{00000000-0004-0000-0100-000002000000}"/>
    <hyperlink ref="B17" location="'Shipments and Sales'!B29" display="Section 3 - Recipient Facility Information" xr:uid="{00000000-0004-0000-0100-000003000000}"/>
    <hyperlink ref="C15" location="'Shipments and Sales'!B58" display="Section 4 - Application-Specific Allowance Holder Information" xr:uid="{00000000-0004-0000-0100-000004000000}"/>
    <hyperlink ref="B16" location="'Quarterly Information'!C43" display="Section 2 - Import Information" xr:uid="{00000000-0004-0000-0100-000006000000}"/>
    <hyperlink ref="C16" location="'Import Summary'!B26" display="Section 5 - Quarterly Import Summary" xr:uid="{00000000-0004-0000-0100-000007000000}"/>
    <hyperlink ref="C15:E15" location="'Shipments and Sales'!B59" display="Section 4 - Application-Specific Allowance Holder Information" xr:uid="{B50DF9A4-6BFE-4880-B5BF-874E76860006}"/>
  </hyperlinks>
  <pageMargins left="0.7" right="0.7" top="0.75" bottom="0.75" header="0.3" footer="0.3"/>
  <pageSetup orientation="portrait" horizontalDpi="300" r:id="rId3"/>
  <extLst>
    <ext xmlns:x14="http://schemas.microsoft.com/office/spreadsheetml/2009/9/main" uri="{78C0D931-6437-407d-A8EE-F0AAD7539E65}">
      <x14:conditionalFormattings>
        <x14:conditionalFormatting xmlns:xm="http://schemas.microsoft.com/office/excel/2006/main">
          <x14:cfRule type="expression" priority="20" id="{BBCAA754-B56B-46F1-B9C2-EE6F78D57C4C}">
            <xm:f>'Quarterly Information'!$D$30="No"</xm:f>
            <x14:dxf>
              <font>
                <color rgb="FFFF0000"/>
              </font>
              <fill>
                <patternFill>
                  <bgColor theme="1"/>
                </patternFill>
              </fill>
            </x14:dxf>
          </x14:cfRule>
          <xm:sqref>B29:J48</xm:sqref>
        </x14:conditionalFormatting>
        <x14:conditionalFormatting xmlns:xm="http://schemas.microsoft.com/office/excel/2006/main">
          <x14:cfRule type="expression" priority="2" id="{2C972EFC-D25A-4772-8014-FB187CB4CE3F}">
            <xm:f>'Quarterly Information'!$D$31="No"</xm:f>
            <x14:dxf>
              <font>
                <color rgb="FFFF0000"/>
              </font>
              <fill>
                <patternFill>
                  <bgColor theme="1"/>
                </patternFill>
              </fill>
            </x14:dxf>
          </x14:cfRule>
          <xm:sqref>B59:M78</xm:sqref>
        </x14:conditionalFormatting>
        <x14:conditionalFormatting xmlns:xm="http://schemas.microsoft.com/office/excel/2006/main">
          <x14:cfRule type="expression" priority="1" id="{EDA19FDD-066A-4FA7-BDE0-53C7816E03D9}">
            <xm:f>SUM('Quarterly Information'!$AE$43:$AE$1042)=0</xm:f>
            <x14:dxf>
              <font>
                <color rgb="FFFF0000"/>
              </font>
              <fill>
                <patternFill>
                  <bgColor theme="1"/>
                </patternFill>
              </fill>
            </x14:dxf>
          </x14:cfRule>
          <xm:sqref>M59:M78</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S224"/>
  <sheetViews>
    <sheetView showGridLines="0" showZeros="0" zoomScale="85" zoomScaleNormal="85" workbookViewId="0">
      <selection activeCell="J49" sqref="J49"/>
    </sheetView>
  </sheetViews>
  <sheetFormatPr defaultColWidth="8.85546875" defaultRowHeight="15.95" customHeight="1"/>
  <cols>
    <col min="1" max="1" width="5.5703125" style="13" customWidth="1"/>
    <col min="2" max="2" width="39.5703125" style="13" customWidth="1"/>
    <col min="3" max="3" width="23.5703125" style="13" customWidth="1"/>
    <col min="4" max="5" width="19.5703125" style="13" customWidth="1"/>
    <col min="6" max="11" width="19.5703125" style="14" customWidth="1"/>
    <col min="12" max="12" width="20.85546875" style="14" customWidth="1"/>
    <col min="13" max="13" width="19.5703125" style="14" customWidth="1"/>
    <col min="14" max="14" width="31.140625" style="14" customWidth="1"/>
    <col min="15" max="15" width="31.85546875" style="14" customWidth="1"/>
    <col min="16" max="16" width="25" style="14" customWidth="1"/>
    <col min="17" max="17" width="22.140625" style="14" customWidth="1"/>
    <col min="18" max="18" width="23.140625" style="14" customWidth="1"/>
    <col min="19" max="19" width="9.140625" style="14" customWidth="1"/>
    <col min="20" max="16384" width="8.85546875" style="13"/>
  </cols>
  <sheetData>
    <row r="1" spans="2:19" ht="15.95" customHeight="1">
      <c r="B1" s="139" t="str">
        <f>'Quarterly Information'!B1</f>
        <v>U.S. Environmental Protection Agency (EPA)</v>
      </c>
      <c r="C1" s="139"/>
      <c r="D1" s="139"/>
      <c r="E1" s="139"/>
      <c r="F1" s="136" t="str">
        <f>'Quarterly Information'!F1</f>
        <v>OMB Control Number: 2060-0734</v>
      </c>
      <c r="G1" s="150"/>
      <c r="H1" s="150"/>
      <c r="I1" s="150"/>
      <c r="J1" s="150"/>
      <c r="K1" s="150"/>
      <c r="L1" s="150"/>
      <c r="M1" s="150"/>
      <c r="N1" s="150"/>
      <c r="O1" s="150"/>
      <c r="P1" s="150"/>
      <c r="Q1" s="150"/>
      <c r="R1" s="150"/>
      <c r="S1" s="150"/>
    </row>
    <row r="2" spans="2:19" ht="15.95" customHeight="1">
      <c r="B2" s="139"/>
      <c r="C2" s="139"/>
      <c r="D2" s="139"/>
      <c r="E2" s="139"/>
      <c r="F2" s="136" t="str">
        <f>'Quarterly Information'!F2</f>
        <v>Expiration Date: MM/DD/YYYY</v>
      </c>
      <c r="G2" s="150"/>
      <c r="H2" s="150"/>
      <c r="I2" s="150"/>
      <c r="J2" s="150"/>
      <c r="K2" s="150"/>
      <c r="L2" s="150"/>
      <c r="M2" s="150"/>
      <c r="N2" s="150"/>
      <c r="O2" s="150"/>
      <c r="P2" s="150"/>
      <c r="Q2" s="150"/>
      <c r="R2" s="150"/>
      <c r="S2" s="150"/>
    </row>
    <row r="3" spans="2:19" ht="15.95" customHeight="1">
      <c r="B3" s="150"/>
      <c r="C3" s="150"/>
      <c r="D3" s="150"/>
      <c r="E3" s="150"/>
      <c r="F3" s="150"/>
      <c r="G3" s="150"/>
      <c r="H3" s="255"/>
      <c r="I3" s="150"/>
      <c r="J3" s="150"/>
      <c r="K3" s="150"/>
      <c r="L3" s="150"/>
      <c r="M3" s="150"/>
      <c r="N3" s="150"/>
      <c r="O3" s="150"/>
      <c r="P3" s="150"/>
      <c r="Q3" s="150"/>
      <c r="R3" s="150"/>
      <c r="S3" s="150"/>
    </row>
    <row r="4" spans="2:19" s="15" customFormat="1" ht="25.5" customHeight="1">
      <c r="B4" s="147" t="s">
        <v>3</v>
      </c>
      <c r="C4" s="137"/>
      <c r="D4" s="137"/>
      <c r="E4" s="137"/>
      <c r="F4" s="137"/>
      <c r="G4" s="150"/>
      <c r="H4" s="150"/>
      <c r="I4" s="150"/>
      <c r="J4" s="150"/>
      <c r="K4" s="150"/>
      <c r="L4" s="150"/>
      <c r="M4" s="150"/>
      <c r="N4" s="150"/>
      <c r="O4" s="150"/>
      <c r="P4" s="150"/>
      <c r="Q4" s="150"/>
      <c r="R4" s="150"/>
      <c r="S4" s="150"/>
    </row>
    <row r="5" spans="2:19" s="15" customFormat="1" ht="24" customHeight="1">
      <c r="B5" s="137" t="s">
        <v>4</v>
      </c>
      <c r="C5" s="137"/>
      <c r="D5" s="137"/>
      <c r="E5" s="137"/>
      <c r="F5" s="137"/>
      <c r="G5" s="150"/>
      <c r="H5" s="150"/>
      <c r="I5" s="150"/>
      <c r="J5" s="150"/>
      <c r="K5" s="150"/>
      <c r="L5" s="150"/>
      <c r="M5" s="150"/>
      <c r="N5" s="150"/>
      <c r="O5" s="150"/>
      <c r="P5" s="150"/>
      <c r="Q5" s="150"/>
      <c r="R5" s="150"/>
      <c r="S5" s="150"/>
    </row>
    <row r="6" spans="2:19" s="15" customFormat="1" ht="15.95" customHeight="1">
      <c r="B6" s="194" t="s">
        <v>5</v>
      </c>
      <c r="C6" s="195"/>
      <c r="D6" s="195"/>
      <c r="E6" s="195"/>
      <c r="F6" s="196"/>
      <c r="G6" s="150"/>
      <c r="H6" s="150"/>
      <c r="I6" s="150"/>
      <c r="J6" s="150"/>
      <c r="K6" s="150"/>
      <c r="L6" s="150"/>
      <c r="M6" s="150"/>
      <c r="N6" s="150"/>
      <c r="O6" s="150"/>
      <c r="P6" s="150"/>
      <c r="Q6" s="150"/>
      <c r="R6" s="150"/>
      <c r="S6" s="150"/>
    </row>
    <row r="7" spans="2:19" s="15" customFormat="1" ht="81.75" customHeight="1">
      <c r="B7" s="241" t="s">
        <v>126</v>
      </c>
      <c r="C7" s="170"/>
      <c r="D7" s="170"/>
      <c r="E7" s="170"/>
      <c r="F7" s="306"/>
      <c r="G7" s="150"/>
      <c r="H7" s="150"/>
      <c r="I7" s="150"/>
      <c r="J7" s="150"/>
      <c r="K7" s="150"/>
      <c r="L7" s="150"/>
      <c r="M7" s="150"/>
      <c r="N7" s="150"/>
      <c r="O7" s="150"/>
      <c r="P7" s="150"/>
      <c r="Q7" s="150"/>
      <c r="R7" s="150"/>
      <c r="S7" s="150"/>
    </row>
    <row r="8" spans="2:19" s="15" customFormat="1" ht="15.95" customHeight="1">
      <c r="B8" s="194" t="s">
        <v>7</v>
      </c>
      <c r="C8" s="195"/>
      <c r="D8" s="195"/>
      <c r="E8" s="195"/>
      <c r="F8" s="196"/>
      <c r="G8" s="150"/>
      <c r="H8" s="150"/>
      <c r="I8" s="150"/>
      <c r="J8" s="150"/>
      <c r="K8" s="150"/>
      <c r="L8" s="150"/>
      <c r="M8" s="150"/>
      <c r="N8" s="150"/>
      <c r="O8" s="150"/>
      <c r="P8" s="150"/>
      <c r="Q8" s="150"/>
      <c r="R8" s="150"/>
      <c r="S8" s="150"/>
    </row>
    <row r="9" spans="2:19" s="15" customFormat="1" ht="15.95" customHeight="1">
      <c r="B9" s="90" t="str">
        <f>'Quarterly Information'!B9</f>
        <v>r0.7</v>
      </c>
      <c r="C9" s="150"/>
      <c r="D9" s="150"/>
      <c r="E9" s="14"/>
      <c r="F9" s="35"/>
      <c r="G9" s="150"/>
      <c r="H9" s="150"/>
      <c r="I9" s="150"/>
      <c r="J9" s="150"/>
      <c r="K9" s="150"/>
      <c r="L9" s="150"/>
      <c r="M9" s="150"/>
      <c r="N9" s="150"/>
      <c r="O9" s="150"/>
      <c r="P9" s="150"/>
      <c r="Q9" s="150"/>
      <c r="R9" s="150"/>
      <c r="S9" s="150"/>
    </row>
    <row r="10" spans="2:19" s="15" customFormat="1" ht="15.95" customHeight="1">
      <c r="B10" s="194" t="s">
        <v>9</v>
      </c>
      <c r="C10" s="195"/>
      <c r="D10" s="195"/>
      <c r="E10" s="195"/>
      <c r="F10" s="196"/>
      <c r="G10" s="150"/>
      <c r="H10" s="150"/>
      <c r="I10" s="150"/>
      <c r="J10" s="150"/>
      <c r="K10" s="150"/>
      <c r="L10" s="150"/>
      <c r="M10" s="150"/>
      <c r="N10" s="150"/>
      <c r="O10" s="150"/>
      <c r="P10" s="150"/>
      <c r="Q10" s="150"/>
      <c r="R10" s="150"/>
      <c r="S10" s="150"/>
    </row>
    <row r="11" spans="2:19" s="15" customFormat="1" ht="15.95" customHeight="1">
      <c r="B11" s="140">
        <f>'Quarterly Information'!B11</f>
        <v>45840</v>
      </c>
      <c r="C11" s="150"/>
      <c r="D11" s="150"/>
      <c r="E11" s="14"/>
      <c r="F11" s="35"/>
      <c r="G11" s="150"/>
      <c r="H11" s="150"/>
      <c r="I11" s="150"/>
      <c r="J11" s="150"/>
      <c r="K11" s="150"/>
      <c r="L11" s="150"/>
      <c r="M11" s="150"/>
      <c r="N11" s="150"/>
      <c r="O11" s="150"/>
      <c r="P11" s="150"/>
      <c r="Q11" s="150"/>
      <c r="R11" s="150"/>
      <c r="S11" s="150"/>
    </row>
    <row r="12" spans="2:19" s="15" customFormat="1" ht="15.95" customHeight="1">
      <c r="B12" s="194" t="s">
        <v>10</v>
      </c>
      <c r="C12" s="195"/>
      <c r="D12" s="195"/>
      <c r="E12" s="195"/>
      <c r="F12" s="196"/>
      <c r="G12" s="150"/>
      <c r="H12" s="150"/>
      <c r="I12" s="150"/>
      <c r="J12" s="150"/>
      <c r="K12" s="150"/>
      <c r="L12" s="150"/>
      <c r="M12" s="150"/>
      <c r="N12" s="150"/>
      <c r="O12" s="150"/>
      <c r="P12" s="150"/>
      <c r="Q12" s="150"/>
      <c r="R12" s="150"/>
      <c r="S12" s="150"/>
    </row>
    <row r="13" spans="2:19" s="15" customFormat="1" ht="15.95" customHeight="1">
      <c r="B13" s="21" t="s">
        <v>11</v>
      </c>
      <c r="C13" s="191" t="s">
        <v>12</v>
      </c>
      <c r="D13" s="191"/>
      <c r="E13" s="14"/>
      <c r="F13" s="35"/>
      <c r="G13" s="150"/>
      <c r="H13" s="150"/>
      <c r="I13" s="150"/>
      <c r="J13" s="150"/>
      <c r="K13" s="150"/>
      <c r="L13" s="150"/>
      <c r="M13" s="150"/>
      <c r="N13" s="150"/>
      <c r="O13" s="150"/>
      <c r="P13" s="150"/>
      <c r="Q13" s="150"/>
      <c r="R13" s="150"/>
      <c r="S13" s="150"/>
    </row>
    <row r="14" spans="2:19" s="15" customFormat="1" ht="15.95" customHeight="1">
      <c r="B14" s="194" t="s">
        <v>13</v>
      </c>
      <c r="C14" s="195"/>
      <c r="D14" s="195"/>
      <c r="E14" s="195"/>
      <c r="F14" s="196"/>
      <c r="G14" s="150"/>
      <c r="H14" s="150"/>
      <c r="I14" s="150"/>
      <c r="J14" s="150"/>
      <c r="K14" s="150"/>
      <c r="L14" s="150"/>
      <c r="M14" s="150"/>
      <c r="N14" s="150"/>
      <c r="O14" s="150"/>
      <c r="P14" s="150"/>
      <c r="Q14" s="150"/>
      <c r="R14" s="150"/>
      <c r="S14" s="150"/>
    </row>
    <row r="15" spans="2:19" s="15" customFormat="1" ht="15.95" customHeight="1">
      <c r="B15" s="25" t="s">
        <v>14</v>
      </c>
      <c r="C15" s="184" t="s">
        <v>15</v>
      </c>
      <c r="D15" s="184"/>
      <c r="E15" s="184"/>
      <c r="F15" s="39"/>
      <c r="G15" s="150"/>
      <c r="H15" s="150"/>
      <c r="I15" s="150"/>
      <c r="J15" s="150"/>
      <c r="K15" s="150"/>
      <c r="L15" s="150"/>
      <c r="M15" s="150"/>
      <c r="N15" s="150"/>
      <c r="O15" s="150"/>
      <c r="P15" s="150"/>
      <c r="Q15" s="150"/>
      <c r="R15" s="150"/>
      <c r="S15" s="150"/>
    </row>
    <row r="16" spans="2:19" s="15" customFormat="1" ht="15.95" customHeight="1">
      <c r="B16" s="21" t="s">
        <v>16</v>
      </c>
      <c r="C16" s="248" t="s">
        <v>17</v>
      </c>
      <c r="D16" s="248"/>
      <c r="E16" s="14"/>
      <c r="F16" s="35"/>
      <c r="G16" s="150"/>
      <c r="H16" s="150"/>
      <c r="I16" s="150"/>
      <c r="J16" s="150"/>
      <c r="K16" s="150"/>
      <c r="L16" s="150"/>
      <c r="M16" s="150"/>
      <c r="N16" s="150"/>
      <c r="O16" s="150"/>
      <c r="P16" s="150"/>
      <c r="Q16" s="150"/>
      <c r="R16" s="150"/>
      <c r="S16" s="150"/>
    </row>
    <row r="17" spans="1:15" s="15" customFormat="1" ht="15.95" customHeight="1">
      <c r="A17" s="150"/>
      <c r="B17" s="22" t="s">
        <v>18</v>
      </c>
      <c r="C17" s="249"/>
      <c r="D17" s="249"/>
      <c r="E17" s="36"/>
      <c r="F17" s="37"/>
      <c r="G17" s="150"/>
      <c r="H17" s="150"/>
      <c r="I17" s="150"/>
      <c r="J17" s="150"/>
      <c r="K17" s="150"/>
      <c r="L17" s="150"/>
      <c r="M17" s="150"/>
      <c r="N17" s="150"/>
      <c r="O17" s="150"/>
    </row>
    <row r="18" spans="1:15" s="14" customFormat="1" ht="15.95" customHeight="1">
      <c r="A18" s="150"/>
      <c r="B18" s="150"/>
      <c r="C18" s="150"/>
    </row>
    <row r="19" spans="1:15" s="14" customFormat="1" ht="15.95" customHeight="1">
      <c r="A19" s="150"/>
      <c r="B19" s="26" t="s">
        <v>17</v>
      </c>
      <c r="C19" s="27"/>
    </row>
    <row r="20" spans="1:15" s="14" customFormat="1" ht="15.95" customHeight="1" thickBot="1">
      <c r="A20" s="150"/>
      <c r="B20" s="33" t="s">
        <v>158</v>
      </c>
      <c r="C20" s="33"/>
      <c r="D20" s="28"/>
    </row>
    <row r="21" spans="1:15" s="14" customFormat="1" ht="15.95" customHeight="1" thickBot="1">
      <c r="A21" s="150"/>
      <c r="B21" s="242" t="s">
        <v>159</v>
      </c>
      <c r="C21" s="243"/>
      <c r="D21" s="243"/>
      <c r="E21" s="243"/>
      <c r="F21" s="243"/>
      <c r="G21" s="243"/>
      <c r="H21" s="243"/>
      <c r="I21" s="243"/>
      <c r="J21" s="243"/>
      <c r="K21" s="243"/>
      <c r="L21" s="243"/>
      <c r="M21" s="243"/>
      <c r="N21" s="244"/>
      <c r="O21" s="28"/>
    </row>
    <row r="22" spans="1:15" s="14" customFormat="1" ht="15.95" customHeight="1">
      <c r="A22" s="150"/>
      <c r="B22" s="307">
        <v>1</v>
      </c>
      <c r="C22" s="75">
        <v>2</v>
      </c>
      <c r="D22" s="75">
        <v>3</v>
      </c>
      <c r="E22" s="75">
        <v>4</v>
      </c>
      <c r="F22" s="75">
        <v>5</v>
      </c>
      <c r="G22" s="75">
        <v>6</v>
      </c>
      <c r="H22" s="75">
        <v>7</v>
      </c>
      <c r="I22" s="75" t="s">
        <v>160</v>
      </c>
      <c r="J22" s="75" t="s">
        <v>161</v>
      </c>
      <c r="K22" s="75" t="s">
        <v>162</v>
      </c>
      <c r="L22" s="75" t="s">
        <v>163</v>
      </c>
      <c r="M22" s="75" t="s">
        <v>164</v>
      </c>
      <c r="N22" s="308">
        <v>9</v>
      </c>
    </row>
    <row r="23" spans="1:15" s="14" customFormat="1" ht="15.95" customHeight="1">
      <c r="A23" s="150"/>
      <c r="B23" s="246" t="s">
        <v>165</v>
      </c>
      <c r="C23" s="159" t="s">
        <v>166</v>
      </c>
      <c r="D23" s="159" t="s">
        <v>167</v>
      </c>
      <c r="E23" s="159" t="s">
        <v>168</v>
      </c>
      <c r="F23" s="159" t="s">
        <v>169</v>
      </c>
      <c r="G23" s="159" t="s">
        <v>170</v>
      </c>
      <c r="H23" s="159" t="s">
        <v>171</v>
      </c>
      <c r="I23" s="154" t="s">
        <v>172</v>
      </c>
      <c r="J23" s="154" t="s">
        <v>173</v>
      </c>
      <c r="K23" s="154" t="s">
        <v>174</v>
      </c>
      <c r="L23" s="154" t="s">
        <v>175</v>
      </c>
      <c r="M23" s="154" t="s">
        <v>176</v>
      </c>
      <c r="N23" s="239" t="s">
        <v>177</v>
      </c>
    </row>
    <row r="24" spans="1:15" s="14" customFormat="1" ht="15.95" customHeight="1">
      <c r="A24" s="150"/>
      <c r="B24" s="246"/>
      <c r="C24" s="159"/>
      <c r="D24" s="159"/>
      <c r="E24" s="159"/>
      <c r="F24" s="159"/>
      <c r="G24" s="159"/>
      <c r="H24" s="159"/>
      <c r="I24" s="155"/>
      <c r="J24" s="155"/>
      <c r="K24" s="155"/>
      <c r="L24" s="155"/>
      <c r="M24" s="155"/>
      <c r="N24" s="239"/>
    </row>
    <row r="25" spans="1:15" s="14" customFormat="1" ht="18.75" customHeight="1" thickBot="1">
      <c r="A25" s="150"/>
      <c r="B25" s="247"/>
      <c r="C25" s="238"/>
      <c r="D25" s="238"/>
      <c r="E25" s="238"/>
      <c r="F25" s="238"/>
      <c r="G25" s="238"/>
      <c r="H25" s="238"/>
      <c r="I25" s="155"/>
      <c r="J25" s="155"/>
      <c r="K25" s="155"/>
      <c r="L25" s="155"/>
      <c r="M25" s="155"/>
      <c r="N25" s="245"/>
    </row>
    <row r="26" spans="1:15" s="14" customFormat="1" ht="15.95" customHeight="1">
      <c r="A26" s="18">
        <v>1</v>
      </c>
      <c r="B26" s="61" t="s">
        <v>178</v>
      </c>
      <c r="C26" s="62">
        <f>SUMIF('Quarterly Information'!$I$43:$I$1042,'Import Summary'!$B26,'Quarterly Information'!$J$43:$J$1042)+Blends!$M$117+Blends!$W$117+Blends!$AG$117+Blends!$AQ$117+Blends!$BA$117+Blends!$BK$117+SUMIFS('Quarterly Information'!$AI$43:$AI$1042,'Quarterly Information'!$I$43:$I$1042,"Other HFC Blend",'Quarterly Information'!$K$43:$K$1042,'Import Summary'!$B26)+SUMIFS('Quarterly Information'!$AJ$43:$AJ$1042,'Quarterly Information'!$I$43:$I$1042,"Other HFC Blend",'Quarterly Information'!$M$43:$M$1042,'Import Summary'!$B26)+SUMIFS('Quarterly Information'!$AK$43:$AK$1042,'Quarterly Information'!$I$43:$I$1042,"Other HFC Blend",'Quarterly Information'!$O$43:$O$1042,'Import Summary'!$B26)+SUMIFS('Quarterly Information'!$AL$43:$AL$1042,'Quarterly Information'!$I$43:$I$1042,"Other HFC Blend",'Quarterly Information'!$Q$43:$Q$1042,'Import Summary'!$B26)+SUMIFS('Quarterly Information'!$AM$43:$AM$1042,'Quarterly Information'!$I$43:$I$1042,"Other HFC Blend",'Quarterly Information'!$S$43:$S$1042,'Import Summary'!$B26)</f>
        <v>0</v>
      </c>
      <c r="D26" s="62">
        <f>SUMIFS('Quarterly Information'!$J$43:$J$1042,'Quarterly Information'!$I$43:$I$1042,'Import Summary'!$B26,'Quarterly Information'!$X$43:$X$1042,"Transhipment")+Blends!$M$117+SUMIFS('Quarterly Information'!$AI$43:$AI$1042,'Quarterly Information'!$I$43:$I$1042,"Other HFC Blend",'Quarterly Information'!$K$43:$K$1042,'Import Summary'!$B26,'Quarterly Information'!$X$43:$X$1042,"Transhipment")+SUMIFS('Quarterly Information'!$AJ$43:$AJ$1042,'Quarterly Information'!$I$43:$I$1042,"Other HFC Blend",'Quarterly Information'!$M$43:$M$1042,'Import Summary'!$B26,'Quarterly Information'!$X$43:$X$1042,"Transhipment")+SUMIFS('Quarterly Information'!$AK$43:$AK$1042,'Quarterly Information'!$I$43:$I$1042,"Other HFC Blend",'Quarterly Information'!$O$43:$O$1042,'Import Summary'!$B26,'Quarterly Information'!$X$43:$X$1042,"Transhipment")+SUMIFS('Quarterly Information'!$AL$43:$AL$1042,'Quarterly Information'!$I$43:$I$1042,"Other HFC Blend",'Quarterly Information'!$Q$43:$Q$1042,'Import Summary'!$B26,'Quarterly Information'!$X$43:$X$1042,"Transhipment")+SUMIFS('Quarterly Information'!$AM$43:$AM$1042,'Quarterly Information'!$I$43:$I$1042,"Other HFC Blend",'Quarterly Information'!$S$43:$S$1042,'Import Summary'!$B26,'Quarterly Information'!$X$43:$X$1042,"Transhipment")</f>
        <v>0</v>
      </c>
      <c r="E26" s="62">
        <f>SUMIFS('Quarterly Information'!$J$43:$J$1042,'Quarterly Information'!$I$43:$I$1042,'Import Summary'!$B26,'Quarterly Information'!$X$43:$X$1042,"In-House Transformation")+Blends!$W$117+SUMIFS('Quarterly Information'!$AI$43:$AI$1042,'Quarterly Information'!$I$43:$I$1042,"Other HFC Blend",'Quarterly Information'!$K$43:$K$1042,'Import Summary'!B26,'Quarterly Information'!$X$43:$X$1042,"In-House Transformation")+SUMIFS('Quarterly Information'!$AJ$43:$AJ$1042,'Quarterly Information'!$I$43:$I$1042,"Other HFC Blend",'Quarterly Information'!$M$43:$M$1042,'Import Summary'!B26,'Quarterly Information'!$X$43:$X$1042,"In-House Transformation")+SUMIFS('Quarterly Information'!$AK$43:$AK$1042,'Quarterly Information'!$I$43:$I$1042,"Other HFC Blend",'Quarterly Information'!$O$43:$O$1042,'Import Summary'!B26,'Quarterly Information'!$X$43:$X$1042,"In-House Transformation")+SUMIFS('Quarterly Information'!$AL$43:$AL$1042,'Quarterly Information'!$I$43:$I$1042,"Other HFC Blend",'Quarterly Information'!$Q$43:$Q$1042,'Import Summary'!B26,'Quarterly Information'!$X$43:$X$1042,"In-House Transformation")+SUMIFS('Quarterly Information'!$AM$43:$AM$1042,'Quarterly Information'!$I$43:$I$1042,"Other HFC Blend",'Quarterly Information'!$S$43:$S$1042,'Import Summary'!B26,'Quarterly Information'!$X$43:$X$1042,"In-House Transformation")</f>
        <v>0</v>
      </c>
      <c r="F26" s="62">
        <f>SUMIFS('Quarterly Information'!$J$43:$J$1042,'Quarterly Information'!$I$43:$I$1042,'Import Summary'!$B26,'Quarterly Information'!$X$43:$X$1042,"Second-Party Transformation")+Blends!$AG$117+SUMIFS('Quarterly Information'!$AI$43:$AI$1042,'Quarterly Information'!$I$43:$I$1042,"Other HFC Blend",'Quarterly Information'!$K$43:$K$1042,'Import Summary'!$B26,'Quarterly Information'!$X$43:$X$1042,"Second-Party Transformation")+SUMIFS('Quarterly Information'!$AJ$43:$AJ$1042,'Quarterly Information'!$I$43:$I$1042,"Other HFC Blend",'Quarterly Information'!$M$43:$M$1042,'Import Summary'!$B26,'Quarterly Information'!$X$43:$X$1042,"Second-Party Transformation")+SUMIFS('Quarterly Information'!$AK$43:$AK$1042,'Quarterly Information'!$I$43:$I$1042,"Other HFC Blend",'Quarterly Information'!$O$43:$O$1042,'Import Summary'!$B26,'Quarterly Information'!$X$43:$X$1042,"Second-Party Transformation")+SUMIFS('Quarterly Information'!$AL$43:$AL$1042,'Quarterly Information'!$I$43:$I$1042,"Other HFC Blend",'Quarterly Information'!$Q$43:$Q$1042,'Import Summary'!$B26,'Quarterly Information'!$X$43:$X$1042,"Second-Party Transformation")+SUMIFS('Quarterly Information'!$AM$43:$AM$1042,'Quarterly Information'!$I$43:$I$1042,"Other HFC Blend",'Quarterly Information'!$S$43:$S$1042,'Import Summary'!$B26,'Quarterly Information'!$X$43:$X$1042,"Second-Party Transformation")</f>
        <v>0</v>
      </c>
      <c r="G26" s="62">
        <f>SUMIFS('Quarterly Information'!$J$43:$J$1042,'Quarterly Information'!$I$43:$I$1042,'Import Summary'!$B26,'Quarterly Information'!$X$43:$X$1042,"In-House Destruction")+Blends!$AQ$117+SUMIFS('Quarterly Information'!$AI$43:$AI$1042,'Quarterly Information'!$I$43:$I$1042,"Other HFC Blend",'Quarterly Information'!$K$43:$K$1042,'Import Summary'!$B26,'Quarterly Information'!$X$43:$X$1042,"In-House Destruction")+SUMIFS('Quarterly Information'!$AJ$43:$AJ$1042,'Quarterly Information'!$I$43:$I$1042,"Other HFC Blend",'Quarterly Information'!$M$43:$M$1042,'Import Summary'!$B26,'Quarterly Information'!$X$43:$X$1042,"In-House Destruction")+SUMIFS('Quarterly Information'!$AK$43:$AK$1042,'Quarterly Information'!$I$43:$I$1042,"Other HFC Blend",'Quarterly Information'!$O$43:$O$1042,'Import Summary'!$B26,'Quarterly Information'!$X$43:$X$1042,"In-House Destruction")+SUMIFS('Quarterly Information'!$AL$43:$AL$1042,'Quarterly Information'!$I$43:$I$1042,"Other HFC Blend",'Quarterly Information'!$Q$43:$Q$1042,'Import Summary'!$B26,'Quarterly Information'!$X$43:$X$1042,"In-House Destruction")+SUMIFS('Quarterly Information'!$AM$43:$AM$1042,'Quarterly Information'!$I$43:$I$1042,"Other HFC Blend",'Quarterly Information'!$S$43:$S$1042,'Import Summary'!$B26,'Quarterly Information'!$X$43:$X$1042,"In-House Destruction")</f>
        <v>0</v>
      </c>
      <c r="H26" s="62">
        <f>SUMIFS('Quarterly Information'!$J$43:$J$1042,'Quarterly Information'!$I$43:$I$1042,'Import Summary'!$B26,'Quarterly Information'!$X$43:$X$1042,"Second-Party Destruction")+Blends!$BA$117+SUMIFS('Quarterly Information'!$AI$43:$AI$1042,'Quarterly Information'!$I$43:$I$1042,"Other HFC Blend",'Quarterly Information'!$K$43:$K$1042,'Import Summary'!$B26,'Quarterly Information'!$X$43:$X$1042,"Second-Party Destruction")+SUMIFS('Quarterly Information'!$AJ$43:$AJ$1042,'Quarterly Information'!$I$43:$I$1042,"Other HFC Blend",'Quarterly Information'!$M$43:$M$1042,'Import Summary'!$B26,'Quarterly Information'!$X$43:$X$1042,"Second-Party Destruction")+SUMIFS('Quarterly Information'!$AK$43:$AK$1042,'Quarterly Information'!$I$43:$I$1042,"Other HFC Blend",'Quarterly Information'!$O$43:$O$1042,'Import Summary'!$B26,'Quarterly Information'!$X$43:$X$1042,"Second-Party Destruction")+SUMIFS('Quarterly Information'!$AL$43:$AL$1042,'Quarterly Information'!$I$43:$I$1042,"Other HFC Blend",'Quarterly Information'!$Q$43:$Q$1042,'Import Summary'!$B26,'Quarterly Information'!$X$43:$X$1042,"Second-Party Destruction")+SUMIFS('Quarterly Information'!$AM$43:$AM$1042,'Quarterly Information'!$I$43:$I$1042,"Other HFC Blend",'Quarterly Information'!$S$43:$S$1042,'Import Summary'!$B26,'Quarterly Information'!$X$43:$X$1042,"Second-Party Destruction")</f>
        <v>0</v>
      </c>
      <c r="I26" s="62">
        <f>Blends!$BU$117+SUMIFS('Quarterly Information'!$AP$43:$AP$1042,'Quarterly Information'!$K$43:$K$1042,'Import Summary'!$B26,'Quarterly Information'!$X$43:$X$1042,"Other",'Quarterly Information'!$I$43:$I$1042,"Other HFC Blend")+SUMIFS('Quarterly Information'!$AQ$43:$AQ$1042,'Quarterly Information'!$M$43:$M$1042,'Import Summary'!$B26,'Quarterly Information'!$X$43:$X$1042,"Other",'Quarterly Information'!$I$43:$I$1042,"Other HFC Blend")+SUMIFS('Quarterly Information'!$AR$43:$AR$1042,'Quarterly Information'!$O$43:$O$1042,'Import Summary'!$B26,'Quarterly Information'!$X$43:$X$1042,"Other",'Quarterly Information'!$I$43:$I$1042,"Other HFC Blend")+SUMIFS('Quarterly Information'!$AS$43:$AS$1042,'Quarterly Information'!$Q$43:$Q$1042,'Import Summary'!$B26,'Quarterly Information'!$X$43:$X$1042,"Other",'Quarterly Information'!$I$43:$I$1042,"Other HFC Blend")+SUMIFS('Quarterly Information'!$AT$43:$AT$1042,'Quarterly Information'!$S$43:$S$1042,'Import Summary'!$B26,'Quarterly Information'!$X$43:$X$1042,"Other",'Quarterly Information'!$I$43:$I$1042,"Other HFC Blend")+SUMIFS('Quarterly Information'!$AU$43:$AU$1042,'Quarterly Information'!$I$43:$I$1042,'Import Summary'!$B26,'Quarterly Information'!$F$43:$F$1042,"No")</f>
        <v>0</v>
      </c>
      <c r="J26" s="62">
        <f>Blends!$CO$117+SUMIFS('Quarterly Information'!$AV$43:$AV$1042,'Quarterly Information'!$K$43:$K$1042,'Import Summary'!$B26,'Quarterly Information'!$X$43:$X$1042,"Other",'Quarterly Information'!$I$43:$I$1042,"Other HFC Blend")+SUMIFS('Quarterly Information'!$AW$43:$AW$1042,'Quarterly Information'!$M$43:$M$1042,'Import Summary'!$B26,'Quarterly Information'!$X$43:$X$1042,"Other",'Quarterly Information'!$I$43:$I$1042,"Other HFC Blend")+SUMIFS('Quarterly Information'!$AX$43:$AX$1042,'Quarterly Information'!$O$43:$O$1042,'Import Summary'!$B26,'Quarterly Information'!$X$43:$X$1042,"Other",'Quarterly Information'!$I$43:$I$1042,"Other HFC Blend")+SUMIFS('Quarterly Information'!$AY$43:$AY$1042,'Quarterly Information'!$Q$43:$Q$1042,'Import Summary'!$B26,'Quarterly Information'!$X$43:$X$1042,"Other",'Quarterly Information'!$I$43:$I$1042,"Other HFC Blend")+SUMIFS('Quarterly Information'!$AZ$43:$AZ$1042,'Quarterly Information'!$S$43:$S$1042,'Import Summary'!$B26,'Quarterly Information'!$X$43:$X$1042,"Other",'Quarterly Information'!$I$43:$I$1042,"Other HFC Blend")+SUMIFS('Quarterly Information'!$BA$43:$BA$1042,'Quarterly Information'!$I$43:$I$1042,'Import Summary'!$B26,'Quarterly Information'!$F$43:$F$1042,"No")</f>
        <v>0</v>
      </c>
      <c r="K26" s="62">
        <f>Blends!$CY$117+SUMIFS('Quarterly Information'!$BB$43:$BB$1042,'Quarterly Information'!$K$43:$K$1042,'Import Summary'!$B26,'Quarterly Information'!$X$43:$X$1042,"Other",'Quarterly Information'!$I$43:$I$1042,"Other HFC Blend")+SUMIFS('Quarterly Information'!$BC$43:$BC$1042,'Quarterly Information'!$M$43:$M$1042,'Import Summary'!$B26,'Quarterly Information'!$X$43:$X$1042,"Other",'Quarterly Information'!$I$43:$I$1042,"Other HFC Blend")+SUMIFS('Quarterly Information'!$BD$43:$BD$1042,'Quarterly Information'!$O$43:$O$1042,'Import Summary'!$B26,'Quarterly Information'!$X$43:$X$1042,"Other",'Quarterly Information'!$I$43:$I$1042,"Other HFC Blend")+SUMIFS('Quarterly Information'!$BE$43:$BE$1042,'Quarterly Information'!$Q$43:$Q$1042,'Import Summary'!$B26,'Quarterly Information'!$X$43:$X$1042,"Other",'Quarterly Information'!$I$43:$I$1042,"Other HFC Blend")+SUMIFS('Quarterly Information'!$BF$43:$BF$1042,'Quarterly Information'!$S$43:$S$1042,'Import Summary'!$B26,'Quarterly Information'!$X$43:$X$1042,"Other",'Quarterly Information'!$I$43:$I$1042,"Other HFC Blend")+SUMIFS('Quarterly Information'!$BG$43:$BG$1042,'Quarterly Information'!$I$43:$I$1042,'Import Summary'!$B26,'Quarterly Information'!$F$43:$F$1042,"No")</f>
        <v>0</v>
      </c>
      <c r="L26" s="62">
        <f>Blends!$DI$117+SUMIFS('Quarterly Information'!$BH$43:$BH$1042,'Quarterly Information'!$K$43:$K$1042,'Import Summary'!$B26,'Quarterly Information'!$X$43:$X$1042,"Other",'Quarterly Information'!$I$43:$I$1042,"Other HFC Blend")+SUMIFS('Quarterly Information'!$BI$43:$BI$1042,'Quarterly Information'!$M$43:$M$1042,'Import Summary'!$B26,'Quarterly Information'!$X$43:$X$1042,"Other",'Quarterly Information'!$I$43:$I$1042,"Other HFC Blend")+SUMIFS('Quarterly Information'!$BJ$43:$BJ$1042,'Quarterly Information'!$O$43:$O$1042,'Import Summary'!$B26,'Quarterly Information'!$X$43:$X$1042,"Other",'Quarterly Information'!$I$43:$I$1042,"Other HFC Blend")+SUMIFS('Quarterly Information'!$BK$43:$BK$1042,'Quarterly Information'!$Q$43:$Q$1042,'Import Summary'!$B26,'Quarterly Information'!$X$43:$X$1042,"Other",'Quarterly Information'!$I$43:$I$1042,"Other HFC Blend")+SUMIFS('Quarterly Information'!$BL$43:$BL$1042,'Quarterly Information'!$S$43:$S$1042,'Import Summary'!$B26,'Quarterly Information'!$X$43:$X$1042,"Other",'Quarterly Information'!$I$43:$I$1042,"Other HFC Blend")+SUMIFS('Quarterly Information'!$BM$43:$BM$1042,'Quarterly Information'!$I$43:$I$1042,'Import Summary'!$B26,'Quarterly Information'!$F$43:$F$1042,"No")</f>
        <v>0</v>
      </c>
      <c r="M26" s="62">
        <f>Blends!$DS$117+SUMIFS('Quarterly Information'!$BN$43:$BN$1042,'Quarterly Information'!$K$43:$K$1042,'Import Summary'!$B26,'Quarterly Information'!$X$43:$X$1042,"Other",'Quarterly Information'!$I$43:$I$1042,"Other HFC Blend")+SUMIFS('Quarterly Information'!$BO$43:$BO$1042,'Quarterly Information'!$M$43:$M$1042,'Import Summary'!$B26,'Quarterly Information'!$X$43:$X$1042,"Other",'Quarterly Information'!$I$43:$I$1042,"Other HFC Blend")+SUMIFS('Quarterly Information'!$BP$43:$BP$1042,'Quarterly Information'!$O$43:$O$1042,'Import Summary'!$B26,'Quarterly Information'!$X$43:$X$1042,"Other",'Quarterly Information'!$I$43:$I$1042,"Other HFC Blend")+SUMIFS('Quarterly Information'!$BQ$43:$BQ$1042,'Quarterly Information'!$Q$43:$Q$1042,'Import Summary'!$B26,'Quarterly Information'!$X$43:$X$1042,"Other",'Quarterly Information'!$I$43:$I$1042,"Other HFC Blend")+SUMIFS('Quarterly Information'!$BR$43:$BR$1042,'Quarterly Information'!$S$43:$S$1042,'Import Summary'!$B26,'Quarterly Information'!$X$43:$X$1042,"Other",'Quarterly Information'!$I$43:$I$1042,"Other HFC Blend")+SUMIFS('Quarterly Information'!$BS$43:$BS$1042,'Quarterly Information'!$I$43:$I$1042,'Import Summary'!$B26,'Quarterly Information'!$F$43:$F$1042,"No")</f>
        <v>0</v>
      </c>
      <c r="N26" s="125">
        <f>C26-D26-E26-F26-G26-H26-I26-J26-K26-L26-M26</f>
        <v>0</v>
      </c>
    </row>
    <row r="27" spans="1:15" s="14" customFormat="1" ht="15.95" customHeight="1">
      <c r="A27" s="18">
        <v>2</v>
      </c>
      <c r="B27" s="63" t="s">
        <v>179</v>
      </c>
      <c r="C27" s="64">
        <f>SUMIF('Quarterly Information'!$I$43:$I$1042,'Import Summary'!$B27,'Quarterly Information'!$J$43:$J$1042)+Blends!$N$117+Blends!$X$117+Blends!$AH$117+Blends!$AR$117+Blends!$BB$117+Blends!$BL$117+SUMIFS('Quarterly Information'!$AI$43:$AI$1042,'Quarterly Information'!$I$43:$I$1042,"Other HFC Blend",'Quarterly Information'!$K$43:$K$1042,'Import Summary'!$B27)+SUMIFS('Quarterly Information'!$AJ$43:$AJ$1042,'Quarterly Information'!$I$43:$I$1042,"Other HFC Blend",'Quarterly Information'!$M$43:$M$1042,'Import Summary'!$B27)+SUMIFS('Quarterly Information'!$AK$43:$AK$1042,'Quarterly Information'!$I$43:$I$1042,"Other HFC Blend",'Quarterly Information'!$O$43:$O$1042,'Import Summary'!$B27)+SUMIFS('Quarterly Information'!$AL$43:$AL$1042,'Quarterly Information'!$I$43:$I$1042,"Other HFC Blend",'Quarterly Information'!$Q$43:$Q$1042,'Import Summary'!$B27)+SUMIFS('Quarterly Information'!$AM$43:$AM$1042,'Quarterly Information'!$I$43:$I$1042,"Other HFC Blend",'Quarterly Information'!$S$43:$S$1042,'Import Summary'!$B27)</f>
        <v>0</v>
      </c>
      <c r="D27" s="64">
        <f>SUMIFS('Quarterly Information'!$J$43:$J$1042,'Quarterly Information'!$I$43:$I$1042,'Import Summary'!$B27,'Quarterly Information'!$X$43:$X$1042,"Transhipment")+Blends!$N$117+SUMIFS('Quarterly Information'!$AI$43:$AI$1042,'Quarterly Information'!$I$43:$I$1042,"Other HFC Blend",'Quarterly Information'!$K$43:$K$1042,'Import Summary'!$B27,'Quarterly Information'!$X$43:$X$1042,"Transhipment")+SUMIFS('Quarterly Information'!$AJ$43:$AJ$1042,'Quarterly Information'!$I$43:$I$1042,"Other HFC Blend",'Quarterly Information'!$M$43:$M$1042,'Import Summary'!$B27,'Quarterly Information'!$X$43:$X$1042,"Transhipment")+SUMIFS('Quarterly Information'!$AK$43:$AK$1042,'Quarterly Information'!$I$43:$I$1042,"Other HFC Blend",'Quarterly Information'!$O$43:$O$1042,'Import Summary'!$B27,'Quarterly Information'!$X$43:$X$1042,"Transhipment")+SUMIFS('Quarterly Information'!$AL$43:$AL$1042,'Quarterly Information'!$I$43:$I$1042,"Other HFC Blend",'Quarterly Information'!$Q$43:$Q$1042,'Import Summary'!$B27,'Quarterly Information'!$X$43:$X$1042,"Transhipment")+SUMIFS('Quarterly Information'!$AM$43:$AM$1042,'Quarterly Information'!$I$43:$I$1042,"Other HFC Blend",'Quarterly Information'!$S$43:$S$1042,'Import Summary'!$B27,'Quarterly Information'!$X$43:$X$1042,"Transhipment")</f>
        <v>0</v>
      </c>
      <c r="E27" s="64">
        <f>SUMIFS('Quarterly Information'!$J$43:$J$1042,'Quarterly Information'!$I$43:$I$1042,'Import Summary'!$B27,'Quarterly Information'!$X$43:$X$1042,"In-House Transformation")+Blends!$X$117+SUMIFS('Quarterly Information'!$AI$43:$AI$1042,'Quarterly Information'!$I$43:$I$1042,"Other HFC Blend",'Quarterly Information'!$K$43:$K$1042,'Import Summary'!B27,'Quarterly Information'!$X$43:$X$1042,"In-House Transformation")+SUMIFS('Quarterly Information'!$AJ$43:$AJ$1042,'Quarterly Information'!$I$43:$I$1042,"Other HFC Blend",'Quarterly Information'!$M$43:$M$1042,'Import Summary'!B27,'Quarterly Information'!$X$43:$X$1042,"In-House Transformation")+SUMIFS('Quarterly Information'!$AK$43:$AK$1042,'Quarterly Information'!$I$43:$I$1042,"Other HFC Blend",'Quarterly Information'!$O$43:$O$1042,'Import Summary'!B27,'Quarterly Information'!$X$43:$X$1042,"In-House Transformation")+SUMIFS('Quarterly Information'!$AL$43:$AL$1042,'Quarterly Information'!$I$43:$I$1042,"Other HFC Blend",'Quarterly Information'!$Q$43:$Q$1042,'Import Summary'!B27,'Quarterly Information'!$X$43:$X$1042,"In-House Transformation")+SUMIFS('Quarterly Information'!$AM$43:$AM$1042,'Quarterly Information'!$I$43:$I$1042,"Other HFC Blend",'Quarterly Information'!$S$43:$S$1042,'Import Summary'!B27,'Quarterly Information'!$X$43:$X$1042,"In-House Transformation")</f>
        <v>0</v>
      </c>
      <c r="F27" s="64">
        <f>SUMIFS('Quarterly Information'!$J$43:$J$1042,'Quarterly Information'!$I$43:$I$1042,'Import Summary'!$B27,'Quarterly Information'!$X$43:$X$1042,"Second-Party Transformation")+Blends!$AH$117+SUMIFS('Quarterly Information'!$AI$43:$AI$1042,'Quarterly Information'!$I$43:$I$1042,"Other HFC Blend",'Quarterly Information'!$K$43:$K$1042,'Import Summary'!$B27,'Quarterly Information'!$X$43:$X$1042,"Second-Party Transformation")+SUMIFS('Quarterly Information'!$AJ$43:$AJ$1042,'Quarterly Information'!$I$43:$I$1042,"Other HFC Blend",'Quarterly Information'!$M$43:$M$1042,'Import Summary'!$B27,'Quarterly Information'!$X$43:$X$1042,"Second-Party Transformation")+SUMIFS('Quarterly Information'!$AK$43:$AK$1042,'Quarterly Information'!$I$43:$I$1042,"Other HFC Blend",'Quarterly Information'!$O$43:$O$1042,'Import Summary'!$B27,'Quarterly Information'!$X$43:$X$1042,"Second-Party Transformation")+SUMIFS('Quarterly Information'!$AL$43:$AL$1042,'Quarterly Information'!$I$43:$I$1042,"Other HFC Blend",'Quarterly Information'!$Q$43:$Q$1042,'Import Summary'!$B27,'Quarterly Information'!$X$43:$X$1042,"Second-Party Transformation")+SUMIFS('Quarterly Information'!$AM$43:$AM$1042,'Quarterly Information'!$I$43:$I$1042,"Other HFC Blend",'Quarterly Information'!$S$43:$S$1042,'Import Summary'!$B27,'Quarterly Information'!$X$43:$X$1042,"Second-Party Transformation")</f>
        <v>0</v>
      </c>
      <c r="G27" s="64">
        <f>SUMIFS('Quarterly Information'!$J$43:$J$1042,'Quarterly Information'!$I$43:$I$1042,'Import Summary'!$B27,'Quarterly Information'!$X$43:$X$1042,"In-House Destruction")+Blends!$AR$117+SUMIFS('Quarterly Information'!$AI$43:$AI$1042,'Quarterly Information'!$I$43:$I$1042,"Other HFC Blend",'Quarterly Information'!$K$43:$K$1042,'Import Summary'!$B27,'Quarterly Information'!$X$43:$X$1042,"In-House Destruction")+SUMIFS('Quarterly Information'!$AJ$43:$AJ$1042,'Quarterly Information'!$I$43:$I$1042,"Other HFC Blend",'Quarterly Information'!$M$43:$M$1042,'Import Summary'!$B27,'Quarterly Information'!$X$43:$X$1042,"In-House Destruction")+SUMIFS('Quarterly Information'!$AK$43:$AK$1042,'Quarterly Information'!$I$43:$I$1042,"Other HFC Blend",'Quarterly Information'!$O$43:$O$1042,'Import Summary'!$B27,'Quarterly Information'!$X$43:$X$1042,"In-House Destruction")+SUMIFS('Quarterly Information'!$AL$43:$AL$1042,'Quarterly Information'!$I$43:$I$1042,"Other HFC Blend",'Quarterly Information'!$Q$43:$Q$1042,'Import Summary'!$B27,'Quarterly Information'!$X$43:$X$1042,"In-House Destruction")+SUMIFS('Quarterly Information'!$AM$43:$AM$1042,'Quarterly Information'!$I$43:$I$1042,"Other HFC Blend",'Quarterly Information'!$S$43:$S$1042,'Import Summary'!$B27,'Quarterly Information'!$X$43:$X$1042,"In-House Destruction")</f>
        <v>0</v>
      </c>
      <c r="H27" s="64">
        <f>SUMIFS('Quarterly Information'!$J$43:$J$1042,'Quarterly Information'!$I$43:$I$1042,'Import Summary'!$B27,'Quarterly Information'!$X$43:$X$1042,"Second-Party Destruction")+Blends!$BB$117+SUMIFS('Quarterly Information'!$AI$43:$AI$1042,'Quarterly Information'!$I$43:$I$1042,"Other HFC Blend",'Quarterly Information'!$K$43:$K$1042,'Import Summary'!$B27,'Quarterly Information'!$X$43:$X$1042,"Second-Party Destruction")+SUMIFS('Quarterly Information'!$AJ$43:$AJ$1042,'Quarterly Information'!$I$43:$I$1042,"Other HFC Blend",'Quarterly Information'!$M$43:$M$1042,'Import Summary'!$B27,'Quarterly Information'!$X$43:$X$1042,"Second-Party Destruction")+SUMIFS('Quarterly Information'!$AK$43:$AK$1042,'Quarterly Information'!$I$43:$I$1042,"Other HFC Blend",'Quarterly Information'!$O$43:$O$1042,'Import Summary'!$B27,'Quarterly Information'!$X$43:$X$1042,"Second-Party Destruction")+SUMIFS('Quarterly Information'!$AL$43:$AL$1042,'Quarterly Information'!$I$43:$I$1042,"Other HFC Blend",'Quarterly Information'!$Q$43:$Q$1042,'Import Summary'!$B27,'Quarterly Information'!$X$43:$X$1042,"Second-Party Destruction")+SUMIFS('Quarterly Information'!$AM$43:$AM$1042,'Quarterly Information'!$I$43:$I$1042,"Other HFC Blend",'Quarterly Information'!$S$43:$S$1042,'Import Summary'!$B27,'Quarterly Information'!$X$43:$X$1042,"Second-Party Destruction")</f>
        <v>0</v>
      </c>
      <c r="I27" s="64">
        <f>Blends!$BV$117+SUMIFS('Quarterly Information'!$AP$43:$AP$1042,'Quarterly Information'!$K$43:$K$1042,'Import Summary'!$B27,'Quarterly Information'!$X$43:$X$1042,"Other",'Quarterly Information'!$I$43:$I$1042,"Other HFC Blend")+SUMIFS('Quarterly Information'!$AQ$43:$AQ$1042,'Quarterly Information'!$M$43:$M$1042,'Import Summary'!$B27,'Quarterly Information'!$X$43:$X$1042,"Other",'Quarterly Information'!$I$43:$I$1042,"Other HFC Blend")+SUMIFS('Quarterly Information'!$AR$43:$AR$1042,'Quarterly Information'!$O$43:$O$1042,'Import Summary'!$B27,'Quarterly Information'!$X$43:$X$1042,"Other",'Quarterly Information'!$I$43:$I$1042,"Other HFC Blend")+SUMIFS('Quarterly Information'!$AS$43:$AS$1042,'Quarterly Information'!$Q$43:$Q$1042,'Import Summary'!$B27,'Quarterly Information'!$X$43:$X$1042,"Other",'Quarterly Information'!$I$43:$I$1042,"Other HFC Blend")+SUMIFS('Quarterly Information'!$AT$43:$AT$1042,'Quarterly Information'!$S$43:$S$1042,'Import Summary'!$B27,'Quarterly Information'!$X$43:$X$1042,"Other",'Quarterly Information'!$I$43:$I$1042,"Other HFC Blend")+SUMIFS('Quarterly Information'!$AU$43:$AU$1042,'Quarterly Information'!$I$43:$I$1042,'Import Summary'!$B27,'Quarterly Information'!$F$43:$F$1042,"No")</f>
        <v>0</v>
      </c>
      <c r="J27" s="64">
        <f>Blends!$CP$117+SUMIFS('Quarterly Information'!$AV$43:$AV$1042,'Quarterly Information'!$K$43:$K$1042,'Import Summary'!$B27,'Quarterly Information'!$X$43:$X$1042,"Other",'Quarterly Information'!$I$43:$I$1042,"Other HFC Blend")+SUMIFS('Quarterly Information'!$AW$43:$AW$1042,'Quarterly Information'!$M$43:$M$1042,'Import Summary'!$B27,'Quarterly Information'!$X$43:$X$1042,"Other",'Quarterly Information'!$I$43:$I$1042,"Other HFC Blend")+SUMIFS('Quarterly Information'!$AX$43:$AX$1042,'Quarterly Information'!$O$43:$O$1042,'Import Summary'!$B27,'Quarterly Information'!$X$43:$X$1042,"Other",'Quarterly Information'!$I$43:$I$1042,"Other HFC Blend")+SUMIFS('Quarterly Information'!$AY$43:$AY$1042,'Quarterly Information'!$Q$43:$Q$1042,'Import Summary'!$B27,'Quarterly Information'!$X$43:$X$1042,"Other",'Quarterly Information'!$I$43:$I$1042,"Other HFC Blend")+SUMIFS('Quarterly Information'!$AZ$43:$AZ$1042,'Quarterly Information'!$S$43:$S$1042,'Import Summary'!$B27,'Quarterly Information'!$X$43:$X$1042,"Other",'Quarterly Information'!$I$43:$I$1042,"Other HFC Blend")+SUMIFS('Quarterly Information'!$BA$43:$BA$1042,'Quarterly Information'!$I$43:$I$1042,'Import Summary'!$B27,'Quarterly Information'!$F$43:$F$1042,"No")</f>
        <v>0</v>
      </c>
      <c r="K27" s="64">
        <f>Blends!$CZ$117+SUMIFS('Quarterly Information'!$BB$43:$BB$1042,'Quarterly Information'!$K$43:$K$1042,'Import Summary'!$B27,'Quarterly Information'!$X$43:$X$1042,"Other",'Quarterly Information'!$I$43:$I$1042,"Other HFC Blend")+SUMIFS('Quarterly Information'!$BC$43:$BC$1042,'Quarterly Information'!$M$43:$M$1042,'Import Summary'!$B27,'Quarterly Information'!$X$43:$X$1042,"Other",'Quarterly Information'!$I$43:$I$1042,"Other HFC Blend")+SUMIFS('Quarterly Information'!$BD$43:$BD$1042,'Quarterly Information'!$O$43:$O$1042,'Import Summary'!$B27,'Quarterly Information'!$X$43:$X$1042,"Other",'Quarterly Information'!$I$43:$I$1042,"Other HFC Blend")+SUMIFS('Quarterly Information'!$BE$43:$BE$1042,'Quarterly Information'!$Q$43:$Q$1042,'Import Summary'!$B27,'Quarterly Information'!$X$43:$X$1042,"Other",'Quarterly Information'!$I$43:$I$1042,"Other HFC Blend")+SUMIFS('Quarterly Information'!$BF$43:$BF$1042,'Quarterly Information'!$S$43:$S$1042,'Import Summary'!$B27,'Quarterly Information'!$X$43:$X$1042,"Other",'Quarterly Information'!$I$43:$I$1042,"Other HFC Blend")+SUMIFS('Quarterly Information'!$BG$43:$BG$1042,'Quarterly Information'!$I$43:$I$1042,'Import Summary'!$B27,'Quarterly Information'!$F$43:$F$1042,"No")</f>
        <v>0</v>
      </c>
      <c r="L27" s="64">
        <f>Blends!$DJ$117+SUMIFS('Quarterly Information'!$BH$43:$BH$1042,'Quarterly Information'!$K$43:$K$1042,'Import Summary'!$B27,'Quarterly Information'!$X$43:$X$1042,"Other",'Quarterly Information'!$I$43:$I$1042,"Other HFC Blend")+SUMIFS('Quarterly Information'!$BI$43:$BI$1042,'Quarterly Information'!$M$43:$M$1042,'Import Summary'!$B27,'Quarterly Information'!$X$43:$X$1042,"Other",'Quarterly Information'!$I$43:$I$1042,"Other HFC Blend")+SUMIFS('Quarterly Information'!$BJ$43:$BJ$1042,'Quarterly Information'!$O$43:$O$1042,'Import Summary'!$B27,'Quarterly Information'!$X$43:$X$1042,"Other",'Quarterly Information'!$I$43:$I$1042,"Other HFC Blend")+SUMIFS('Quarterly Information'!$BK$43:$BK$1042,'Quarterly Information'!$Q$43:$Q$1042,'Import Summary'!$B27,'Quarterly Information'!$X$43:$X$1042,"Other",'Quarterly Information'!$I$43:$I$1042,"Other HFC Blend")+SUMIFS('Quarterly Information'!$BL$43:$BL$1042,'Quarterly Information'!$S$43:$S$1042,'Import Summary'!$B27,'Quarterly Information'!$X$43:$X$1042,"Other",'Quarterly Information'!$I$43:$I$1042,"Other HFC Blend")+SUMIFS('Quarterly Information'!$BM$43:$BM$1042,'Quarterly Information'!$I$43:$I$1042,'Import Summary'!$B27,'Quarterly Information'!$F$43:$F$1042,"No")</f>
        <v>0</v>
      </c>
      <c r="M27" s="64">
        <f>Blends!$DT$117+SUMIFS('Quarterly Information'!$BN$43:$BN$1042,'Quarterly Information'!$K$43:$K$1042,'Import Summary'!$B27,'Quarterly Information'!$X$43:$X$1042,"Other",'Quarterly Information'!$I$43:$I$1042,"Other HFC Blend")+SUMIFS('Quarterly Information'!$BO$43:$BO$1042,'Quarterly Information'!$M$43:$M$1042,'Import Summary'!$B27,'Quarterly Information'!$X$43:$X$1042,"Other",'Quarterly Information'!$I$43:$I$1042,"Other HFC Blend")+SUMIFS('Quarterly Information'!$BP$43:$BP$1042,'Quarterly Information'!$O$43:$O$1042,'Import Summary'!$B27,'Quarterly Information'!$X$43:$X$1042,"Other",'Quarterly Information'!$I$43:$I$1042,"Other HFC Blend")+SUMIFS('Quarterly Information'!$BQ$43:$BQ$1042,'Quarterly Information'!$Q$43:$Q$1042,'Import Summary'!$B27,'Quarterly Information'!$X$43:$X$1042,"Other",'Quarterly Information'!$I$43:$I$1042,"Other HFC Blend")+SUMIFS('Quarterly Information'!$BR$43:$BR$1042,'Quarterly Information'!$S$43:$S$1042,'Import Summary'!$B27,'Quarterly Information'!$X$43:$X$1042,"Other",'Quarterly Information'!$I$43:$I$1042,"Other HFC Blend")+SUMIFS('Quarterly Information'!$BS$43:$BS$1042,'Quarterly Information'!$I$43:$I$1042,'Import Summary'!$B27,'Quarterly Information'!$F$43:$F$1042,"No")</f>
        <v>0</v>
      </c>
      <c r="N27" s="126">
        <f t="shared" ref="N27:N43" si="0">C27-D27-E27-F27-G27-H27-I27-J27-K27-L27-M27</f>
        <v>0</v>
      </c>
    </row>
    <row r="28" spans="1:15" s="14" customFormat="1" ht="15.95" customHeight="1">
      <c r="A28" s="18">
        <v>3</v>
      </c>
      <c r="B28" s="63" t="s">
        <v>180</v>
      </c>
      <c r="C28" s="64">
        <f>SUMIF('Quarterly Information'!$I$43:$I$1042,'Import Summary'!B28,'Quarterly Information'!$AN$43:$AN$1042)+SUMIF('Quarterly Information'!$K$43:$K$1042,'Import Summary'!B28,'Quarterly Information'!$AI$43:$AI$1042)+SUMIF('Quarterly Information'!$M$43:$M$1042,'Import Summary'!B28,'Quarterly Information'!$AJ$43:$AJ$1042)+SUMIF('Quarterly Information'!$O$43:$O$1042,'Import Summary'!B28,'Quarterly Information'!$AK$43:$AK$1042)+SUMIF('Quarterly Information'!$Q$43:$Q$1042,'Import Summary'!B28,'Quarterly Information'!$AL$43:$AL$1042)+SUMIF('Quarterly Information'!$S$43:$S$1042,'Import Summary'!B28,'Quarterly Information'!$AM$43:$AM$1042)</f>
        <v>0</v>
      </c>
      <c r="D28" s="64">
        <f>SUMIFS('Quarterly Information'!$AI$43:$AI$1042,'Quarterly Information'!$K$43:$K$1042,'Import Summary'!$B28,'Quarterly Information'!$X$43:$X$1042,"Transhipment")+SUMIFS('Quarterly Information'!$AJ$43:$AJ$1042,'Quarterly Information'!$M$43:$M$1042,'Import Summary'!$B28,'Quarterly Information'!$X$43:$X$1042,"Transhipment")+SUMIFS('Quarterly Information'!$AK$43:$AK$1042,'Quarterly Information'!$O$43:$O$1042,'Import Summary'!$B28,'Quarterly Information'!$X$43:$X$1042,"Transhipment")+SUMIFS('Quarterly Information'!$AL$43:$AL$1042,'Quarterly Information'!$Q$43:$Q$1042,'Import Summary'!$B28,'Quarterly Information'!$X$43:$X$1042,"Transhipment")+SUMIFS('Quarterly Information'!$AM$43:$AM$1042,'Quarterly Information'!$S$43:$S$1042,'Import Summary'!$B28,'Quarterly Information'!$X$43:$X$1042,"Transhipment")+SUMIFS('Quarterly Information'!$AN$43:$AN$1042,'Quarterly Information'!$I$43:$I$1042,'Import Summary'!$B28,'Quarterly Information'!$X$43:$X$1042,"Transhipment")</f>
        <v>0</v>
      </c>
      <c r="E28" s="64">
        <f>SUMIFS('Quarterly Information'!$AI$43:$AI$1042,'Quarterly Information'!$K$43:$K$1042,'Import Summary'!$B28,'Quarterly Information'!$X$43:$X$1042,"In-House Transformation")+SUMIFS('Quarterly Information'!$AJ$43:$AJ$1042,'Quarterly Information'!$M$43:$M$1042,'Import Summary'!$B28,'Quarterly Information'!$X$43:$X$1042,"In-House Transformation")+SUMIFS('Quarterly Information'!$AK$43:$AK$1042,'Quarterly Information'!$O$43:$O$1042,'Import Summary'!$B28,'Quarterly Information'!$X$43:$X$1042,"In-House Transformation")+SUMIFS('Quarterly Information'!$AL$43:$AL$1042,'Quarterly Information'!$Q$43:$Q$1042,'Import Summary'!$B28,'Quarterly Information'!$X$43:$X$1042,"In-House Transformation")+SUMIFS('Quarterly Information'!$AM$43:$AM$1042,'Quarterly Information'!$S$43:$S$1042,'Import Summary'!$B28,'Quarterly Information'!$X$43:$X$1042,"In-House Transformation")+SUMIFS('Quarterly Information'!$AN$43:$AN$1042,'Quarterly Information'!$I$43:$I$1042,'Import Summary'!$B28,'Quarterly Information'!$X$43:$X$1042,"In-House Transformation")</f>
        <v>0</v>
      </c>
      <c r="F28" s="64">
        <f>SUMIFS('Quarterly Information'!$AI$43:$AI$1042,'Quarterly Information'!$K$43:$K$1042,'Import Summary'!$B28,'Quarterly Information'!$X$43:$X$1042,"Second-Party Transformation")+SUMIFS('Quarterly Information'!$AJ$43:$AJ$1042,'Quarterly Information'!$M$43:$M$1042,'Import Summary'!$B28,'Quarterly Information'!$X$43:$X$1042,"Second-Party Transformation")+SUMIFS('Quarterly Information'!$AK$43:$AK$1042,'Quarterly Information'!$O$43:$O$1042,'Import Summary'!$B28,'Quarterly Information'!$X$43:$X$1042,"Second-Party Transformation")+SUMIFS('Quarterly Information'!$AL$43:$AL$1042,'Quarterly Information'!$Q$43:$Q$1042,'Import Summary'!$B28,'Quarterly Information'!$X$43:$X$1042,"Second-Party Transformation")+SUMIFS('Quarterly Information'!$AM$43:$AM$1042,'Quarterly Information'!$S$43:$S$1042,'Import Summary'!$B28,'Quarterly Information'!$X$43:$X$1042,"Second-Party Transformation")+SUMIFS('Quarterly Information'!$AN$43:$AN$1042,'Quarterly Information'!$I$43:$I$1042,'Import Summary'!$B28,'Quarterly Information'!$X$43:$X$1042,"Second-Party Transformation")</f>
        <v>0</v>
      </c>
      <c r="G28" s="64">
        <f>SUMIFS('Quarterly Information'!$AI$43:$AI$1042,'Quarterly Information'!$K$43:$K$1042,'Import Summary'!$B28,'Quarterly Information'!$X$43:$X$1042,"In-House Destruction")+SUMIFS('Quarterly Information'!$AJ$43:$AJ$1042,'Quarterly Information'!$M$43:$M$1042,'Import Summary'!$B28,'Quarterly Information'!$X$43:$X$1042,"In-House Destruction")+SUMIFS('Quarterly Information'!$AK$43:$AK$1042,'Quarterly Information'!$O$43:$O$1042,'Import Summary'!$B28,'Quarterly Information'!$X$43:$X$1042,"In-House Destruction")+SUMIFS('Quarterly Information'!$AL$43:$AL$1042,'Quarterly Information'!$Q$43:$Q$1042,'Import Summary'!$B28,'Quarterly Information'!$X$43:$X$1042,"In-House Destruction")+SUMIFS('Quarterly Information'!$AM$43:$AM$1042,'Quarterly Information'!$S$43:$S$1042,'Import Summary'!$B28,'Quarterly Information'!$X$43:$X$1042,"In-House Destruction")+SUMIFS('Quarterly Information'!$AN$43:$AN$1042,'Quarterly Information'!$I$43:$I$1042,'Import Summary'!$B28,'Quarterly Information'!$X$43:$X$1042,"In-House Destruction")</f>
        <v>0</v>
      </c>
      <c r="H28" s="64">
        <f>SUMIFS('Quarterly Information'!$AI$43:$AI$1042,'Quarterly Information'!$K$43:$K$1042,'Import Summary'!$B28,'Quarterly Information'!$X$43:$X$1042,"Second-Party Destruction")+SUMIFS('Quarterly Information'!$AJ$43:$AJ$1042,'Quarterly Information'!$M$43:$M$1042,'Import Summary'!$B28,'Quarterly Information'!$X$43:$X$1042,"Second-Party Destruction")+SUMIFS('Quarterly Information'!$AK$43:$AK$1042,'Quarterly Information'!$O$43:$O$1042,'Import Summary'!$B28,'Quarterly Information'!$X$43:$X$1042,"Second-Party Destruction")+SUMIFS('Quarterly Information'!$AL$43:$AL$1042,'Quarterly Information'!$Q$43:$Q$1042,'Import Summary'!$B28,'Quarterly Information'!$X$43:$X$1042,"Second-Party Destruction")+SUMIFS('Quarterly Information'!$AM$43:$AM$1042,'Quarterly Information'!$S$43:$S$1042,'Import Summary'!$B28,'Quarterly Information'!$X$43:$X$1042,"Second-Party Destruction")+SUMIFS('Quarterly Information'!$AN$43:$AN$1042,'Quarterly Information'!$I$43:$I$1042,'Import Summary'!$B28,'Quarterly Information'!$X$43:$X$1042,"Second-Party Destruction")</f>
        <v>0</v>
      </c>
      <c r="I28" s="64">
        <f>SUMIFS('Quarterly Information'!$AP$43:$AP$1042,'Quarterly Information'!$K$43:$K$1042,'Import Summary'!$B28,'Quarterly Information'!$X$43:$X$1042,"Other")+SUMIFS('Quarterly Information'!$AQ$43:$AQ$1042,'Quarterly Information'!$M$43:$M$1042,'Import Summary'!$B28,'Quarterly Information'!$X$43:$X$1042,"Other")+SUMIFS('Quarterly Information'!$AR$43:$AR$1042,'Quarterly Information'!$O$43:$O$1042,'Import Summary'!$B28,'Quarterly Information'!$X$43:$X$1042,"Other")+SUMIFS('Quarterly Information'!$AS$43:$AS$1042,'Quarterly Information'!$Q$43:$Q$1042,'Import Summary'!$B28,'Quarterly Information'!$X$43:$X$1042,"Other")+SUMIFS('Quarterly Information'!$AT$43:$AT$1042,'Quarterly Information'!$S$43:$S$1042,'Import Summary'!$B28,'Quarterly Information'!$X$43:$X$1042,"Other")+SUMIFS('Quarterly Information'!$AU$43:$AU$1042,'Quarterly Information'!$I$43:$I$1042,'Import Summary'!$B28,'Quarterly Information'!$F$43:$F$1042,"No")</f>
        <v>0</v>
      </c>
      <c r="J28" s="64">
        <f>SUMIFS('Quarterly Information'!$AV$43:$AV$1042,'Quarterly Information'!$K$43:$K$1042,'Import Summary'!$B28,'Quarterly Information'!$X$43:$X$1042,"Other")+SUMIFS('Quarterly Information'!$AW$43:$AW$1042,'Quarterly Information'!$M$43:$M$1042,'Import Summary'!$B28,'Quarterly Information'!$X$43:$X$1042,"Other")+SUMIFS('Quarterly Information'!$AX$43:$AX$1042,'Quarterly Information'!$O$43:$O$1042,'Import Summary'!$B28,'Quarterly Information'!$X$43:$X$1042,"Other")+SUMIFS('Quarterly Information'!$AY$43:$AY$1042,'Quarterly Information'!$Q$43:$Q$1042,'Import Summary'!$B28,'Quarterly Information'!$X$43:$X$1042,"Other")+SUMIFS('Quarterly Information'!$AZ$43:$AZ$1042,'Quarterly Information'!$S$43:$S$1042,'Import Summary'!$B28,'Quarterly Information'!$X$43:$X$1042,"Other")+SUMIFS('Quarterly Information'!$BA$43:$BA$1042,'Quarterly Information'!$I$43:$I$1042,'Import Summary'!$B28,'Quarterly Information'!$F$43:$F$1042,"No")</f>
        <v>0</v>
      </c>
      <c r="K28" s="64">
        <f>SUMIFS('Quarterly Information'!$BB$43:$BB$1042,'Quarterly Information'!$K$43:$K$1042,'Import Summary'!$B28,'Quarterly Information'!$X$43:$X$1042,"Other")+SUMIFS('Quarterly Information'!$BC$43:$BC$1042,'Quarterly Information'!$M$43:$M$1042,'Import Summary'!$B28,'Quarterly Information'!$X$43:$X$1042,"Other")+SUMIFS('Quarterly Information'!$BD$43:$BD$1042,'Quarterly Information'!$O$43:$O$1042,'Import Summary'!$B28,'Quarterly Information'!$X$43:$X$1042,"Other")+SUMIFS('Quarterly Information'!$BE$43:$BE$1042,'Quarterly Information'!$Q$43:$Q$1042,'Import Summary'!$B28,'Quarterly Information'!$X$43:$X$1042,"Other")+SUMIFS('Quarterly Information'!$BF$43:$BF$1042,'Quarterly Information'!$S$43:$S$1042,'Import Summary'!$B28,'Quarterly Information'!$X$43:$X$1042,"Other")+SUMIFS('Quarterly Information'!$BG$43:$BG$1042,'Quarterly Information'!$I$43:$I$1042,'Import Summary'!$B28,'Quarterly Information'!$F$43:$F$1042,"No")</f>
        <v>0</v>
      </c>
      <c r="L28" s="64">
        <f>SUMIFS('Quarterly Information'!$BH$43:$BH$1042,'Quarterly Information'!$K$43:$K$1042,'Import Summary'!$B28,'Quarterly Information'!$X$43:$X$1042,"Other")+SUMIFS('Quarterly Information'!$BI$43:$BI$1042,'Quarterly Information'!$M$43:$M$1042,'Import Summary'!$B28,'Quarterly Information'!$X$43:$X$1042,"Other")+SUMIFS('Quarterly Information'!$BJ$43:$BJ$1042,'Quarterly Information'!$O$43:$O$1042,'Import Summary'!$B28,'Quarterly Information'!$X$43:$X$1042,"Other")+SUMIFS('Quarterly Information'!$BK$43:$BK$1042,'Quarterly Information'!$Q$43:$Q$1042,'Import Summary'!$B28,'Quarterly Information'!$X$43:$X$1042,"Other")+SUMIFS('Quarterly Information'!$BL$43:$BL$1042,'Quarterly Information'!$S$43:$S$1042,'Import Summary'!$B28,'Quarterly Information'!$X$43:$X$1042,"Other")+SUMIFS('Quarterly Information'!$BM$43:$BM$1042,'Quarterly Information'!$I$43:$I$1042,'Import Summary'!$B28,'Quarterly Information'!$F$43:$F$1042,"No")</f>
        <v>0</v>
      </c>
      <c r="M28" s="64">
        <f>SUMIFS('Quarterly Information'!$BN$43:$BN$1042,'Quarterly Information'!$K$43:$K$1042,'Import Summary'!$B28,'Quarterly Information'!$X$43:$X$1042,"Other")+SUMIFS('Quarterly Information'!$BO$43:$BO$1042,'Quarterly Information'!$M$43:$M$1042,'Import Summary'!$B28,'Quarterly Information'!$X$43:$X$1042,"Other")+SUMIFS('Quarterly Information'!$BP$43:$BP$1042,'Quarterly Information'!$O$43:$O$1042,'Import Summary'!$B28,'Quarterly Information'!$X$43:$X$1042,"Other")+SUMIFS('Quarterly Information'!$BQ$43:$BQ$1042,'Quarterly Information'!$Q$43:$Q$1042,'Import Summary'!$B28,'Quarterly Information'!$X$43:$X$1042,"Other")+SUMIFS('Quarterly Information'!$BR$43:$BR$1042,'Quarterly Information'!$S$43:$S$1042,'Import Summary'!$B28,'Quarterly Information'!$X$43:$X$1042,"Other")+SUMIFS('Quarterly Information'!$BS$43:$BS$1042,'Quarterly Information'!$I$43:$I$1042,'Import Summary'!$B28,'Quarterly Information'!$F$43:$F$1042,"No")</f>
        <v>0</v>
      </c>
      <c r="N28" s="126">
        <f t="shared" si="0"/>
        <v>0</v>
      </c>
    </row>
    <row r="29" spans="1:15" s="14" customFormat="1" ht="15.95" customHeight="1">
      <c r="A29" s="18">
        <v>4</v>
      </c>
      <c r="B29" s="63" t="s">
        <v>181</v>
      </c>
      <c r="C29" s="64">
        <f>SUMIF('Quarterly Information'!$I$43:$I$1042,'Import Summary'!B29,'Quarterly Information'!$AN$43:$AN$1042)+SUMIF('Quarterly Information'!$K$43:$K$1042,'Import Summary'!B29,'Quarterly Information'!$AI$43:$AI$1042)+SUMIF('Quarterly Information'!$M$43:$M$1042,'Import Summary'!B29,'Quarterly Information'!$AJ$43:$AJ$1042)+SUMIF('Quarterly Information'!$O$43:$O$1042,'Import Summary'!B29,'Quarterly Information'!$AK$43:$AK$1042)+SUMIF('Quarterly Information'!$Q$43:$Q$1042,'Import Summary'!B29,'Quarterly Information'!$AL$43:$AL$1042)+SUMIF('Quarterly Information'!$S$43:$S$1042,'Import Summary'!B29,'Quarterly Information'!$AM$43:$AM$1042)</f>
        <v>0</v>
      </c>
      <c r="D29" s="64">
        <f>SUMIFS('Quarterly Information'!$AI$43:$AI$1042,'Quarterly Information'!$K$43:$K$1042,'Import Summary'!$B29,'Quarterly Information'!$X$43:$X$1042,"Transhipment")+SUMIFS('Quarterly Information'!$AJ$43:$AJ$1042,'Quarterly Information'!$M$43:$M$1042,'Import Summary'!$B29,'Quarterly Information'!$X$43:$X$1042,"Transhipment")+SUMIFS('Quarterly Information'!$AK$43:$AK$1042,'Quarterly Information'!$O$43:$O$1042,'Import Summary'!$B29,'Quarterly Information'!$X$43:$X$1042,"Transhipment")+SUMIFS('Quarterly Information'!$AL$43:$AL$1042,'Quarterly Information'!$Q$43:$Q$1042,'Import Summary'!$B29,'Quarterly Information'!$X$43:$X$1042,"Transhipment")+SUMIFS('Quarterly Information'!$AM$43:$AM$1042,'Quarterly Information'!$S$43:$S$1042,'Import Summary'!$B29,'Quarterly Information'!$X$43:$X$1042,"Transhipment")+SUMIFS('Quarterly Information'!$AN$43:$AN$1042,'Quarterly Information'!$I$43:$I$1042,'Import Summary'!$B29,'Quarterly Information'!$X$43:$X$1042,"Transhipment")</f>
        <v>0</v>
      </c>
      <c r="E29" s="64">
        <f>SUMIFS('Quarterly Information'!$AI$43:$AI$1042,'Quarterly Information'!$K$43:$K$1042,'Import Summary'!$B29,'Quarterly Information'!$X$43:$X$1042,"In-House Transformation")+SUMIFS('Quarterly Information'!$AJ$43:$AJ$1042,'Quarterly Information'!$M$43:$M$1042,'Import Summary'!$B29,'Quarterly Information'!$X$43:$X$1042,"In-House Transformation")+SUMIFS('Quarterly Information'!$AK$43:$AK$1042,'Quarterly Information'!$O$43:$O$1042,'Import Summary'!$B29,'Quarterly Information'!$X$43:$X$1042,"In-House Transformation")+SUMIFS('Quarterly Information'!$AL$43:$AL$1042,'Quarterly Information'!$Q$43:$Q$1042,'Import Summary'!$B29,'Quarterly Information'!$X$43:$X$1042,"In-House Transformation")+SUMIFS('Quarterly Information'!$AM$43:$AM$1042,'Quarterly Information'!$S$43:$S$1042,'Import Summary'!$B29,'Quarterly Information'!$X$43:$X$1042,"In-House Transformation")+SUMIFS('Quarterly Information'!$AN$43:$AN$1042,'Quarterly Information'!$I$43:$I$1042,'Import Summary'!$B29,'Quarterly Information'!$X$43:$X$1042,"In-House Transformation")</f>
        <v>0</v>
      </c>
      <c r="F29" s="64">
        <f>SUMIFS('Quarterly Information'!$AI$43:$AI$1042,'Quarterly Information'!$K$43:$K$1042,'Import Summary'!$B29,'Quarterly Information'!$X$43:$X$1042,"Second-Party Transformation")+SUMIFS('Quarterly Information'!$AJ$43:$AJ$1042,'Quarterly Information'!$M$43:$M$1042,'Import Summary'!$B29,'Quarterly Information'!$X$43:$X$1042,"Second-Party Transformation")+SUMIFS('Quarterly Information'!$AK$43:$AK$1042,'Quarterly Information'!$O$43:$O$1042,'Import Summary'!$B29,'Quarterly Information'!$X$43:$X$1042,"Second-Party Transformation")+SUMIFS('Quarterly Information'!$AL$43:$AL$1042,'Quarterly Information'!$Q$43:$Q$1042,'Import Summary'!$B29,'Quarterly Information'!$X$43:$X$1042,"Second-Party Transformation")+SUMIFS('Quarterly Information'!$AM$43:$AM$1042,'Quarterly Information'!$S$43:$S$1042,'Import Summary'!$B29,'Quarterly Information'!$X$43:$X$1042,"Second-Party Transformation")+SUMIFS('Quarterly Information'!$AN$43:$AN$1042,'Quarterly Information'!$I$43:$I$1042,'Import Summary'!$B29,'Quarterly Information'!$X$43:$X$1042,"Second-Party Transformation")</f>
        <v>0</v>
      </c>
      <c r="G29" s="64">
        <f>SUMIFS('Quarterly Information'!$AI$43:$AI$1042,'Quarterly Information'!$K$43:$K$1042,'Import Summary'!$B29,'Quarterly Information'!$X$43:$X$1042,"In-House Destruction")+SUMIFS('Quarterly Information'!$AJ$43:$AJ$1042,'Quarterly Information'!$M$43:$M$1042,'Import Summary'!$B29,'Quarterly Information'!$X$43:$X$1042,"In-House Destruction")+SUMIFS('Quarterly Information'!$AK$43:$AK$1042,'Quarterly Information'!$O$43:$O$1042,'Import Summary'!$B29,'Quarterly Information'!$X$43:$X$1042,"In-House Destruction")+SUMIFS('Quarterly Information'!$AL$43:$AL$1042,'Quarterly Information'!$Q$43:$Q$1042,'Import Summary'!$B29,'Quarterly Information'!$X$43:$X$1042,"In-House Destruction")+SUMIFS('Quarterly Information'!$AM$43:$AM$1042,'Quarterly Information'!$S$43:$S$1042,'Import Summary'!$B29,'Quarterly Information'!$X$43:$X$1042,"In-House Destruction")+SUMIFS('Quarterly Information'!$AN$43:$AN$1042,'Quarterly Information'!$I$43:$I$1042,'Import Summary'!$B29,'Quarterly Information'!$X$43:$X$1042,"In-House Destruction")</f>
        <v>0</v>
      </c>
      <c r="H29" s="64">
        <f>SUMIFS('Quarterly Information'!$AI$43:$AI$1042,'Quarterly Information'!$K$43:$K$1042,'Import Summary'!$B29,'Quarterly Information'!$X$43:$X$1042,"Second-Party Destruction")+SUMIFS('Quarterly Information'!$AJ$43:$AJ$1042,'Quarterly Information'!$M$43:$M$1042,'Import Summary'!$B29,'Quarterly Information'!$X$43:$X$1042,"Second-Party Destruction")+SUMIFS('Quarterly Information'!$AK$43:$AK$1042,'Quarterly Information'!$O$43:$O$1042,'Import Summary'!$B29,'Quarterly Information'!$X$43:$X$1042,"Second-Party Destruction")+SUMIFS('Quarterly Information'!$AL$43:$AL$1042,'Quarterly Information'!$Q$43:$Q$1042,'Import Summary'!$B29,'Quarterly Information'!$X$43:$X$1042,"Second-Party Destruction")+SUMIFS('Quarterly Information'!$AM$43:$AM$1042,'Quarterly Information'!$S$43:$S$1042,'Import Summary'!$B29,'Quarterly Information'!$X$43:$X$1042,"Second-Party Destruction")+SUMIFS('Quarterly Information'!$AN$43:$AN$1042,'Quarterly Information'!$I$43:$I$1042,'Import Summary'!$B29,'Quarterly Information'!$X$43:$X$1042,"Second-Party Destruction")</f>
        <v>0</v>
      </c>
      <c r="I29" s="64">
        <f>SUMIFS('Quarterly Information'!$AP$43:$AP$1042,'Quarterly Information'!$K$43:$K$1042,'Import Summary'!$B29,'Quarterly Information'!$X$43:$X$1042,"Other")+SUMIFS('Quarterly Information'!$AQ$43:$AQ$1042,'Quarterly Information'!$M$43:$M$1042,'Import Summary'!$B29,'Quarterly Information'!$X$43:$X$1042,"Other")+SUMIFS('Quarterly Information'!$AR$43:$AR$1042,'Quarterly Information'!$O$43:$O$1042,'Import Summary'!$B29,'Quarterly Information'!$X$43:$X$1042,"Other")+SUMIFS('Quarterly Information'!$AS$43:$AS$1042,'Quarterly Information'!$Q$43:$Q$1042,'Import Summary'!$B29,'Quarterly Information'!$X$43:$X$1042,"Other")+SUMIFS('Quarterly Information'!$AT$43:$AT$1042,'Quarterly Information'!$S$43:$S$1042,'Import Summary'!$B29,'Quarterly Information'!$X$43:$X$1042,"Other")+SUMIFS('Quarterly Information'!$AU$43:$AU$1042,'Quarterly Information'!$I$43:$I$1042,'Import Summary'!$B29,'Quarterly Information'!$F$43:$F$1042,"No")</f>
        <v>0</v>
      </c>
      <c r="J29" s="64">
        <f>SUMIFS('Quarterly Information'!$AV$43:$AV$1042,'Quarterly Information'!$K$43:$K$1042,'Import Summary'!$B29,'Quarterly Information'!$X$43:$X$1042,"Other")+SUMIFS('Quarterly Information'!$AW$43:$AW$1042,'Quarterly Information'!$M$43:$M$1042,'Import Summary'!$B29,'Quarterly Information'!$X$43:$X$1042,"Other")+SUMIFS('Quarterly Information'!$AX$43:$AX$1042,'Quarterly Information'!$O$43:$O$1042,'Import Summary'!$B29,'Quarterly Information'!$X$43:$X$1042,"Other")+SUMIFS('Quarterly Information'!$AY$43:$AY$1042,'Quarterly Information'!$Q$43:$Q$1042,'Import Summary'!$B29,'Quarterly Information'!$X$43:$X$1042,"Other")+SUMIFS('Quarterly Information'!$AZ$43:$AZ$1042,'Quarterly Information'!$S$43:$S$1042,'Import Summary'!$B29,'Quarterly Information'!$X$43:$X$1042,"Other")+SUMIFS('Quarterly Information'!$BA$43:$BA$1042,'Quarterly Information'!$I$43:$I$1042,'Import Summary'!$B29,'Quarterly Information'!$F$43:$F$1042,"No")</f>
        <v>0</v>
      </c>
      <c r="K29" s="64">
        <f>SUMIFS('Quarterly Information'!$BB$43:$BB$1042,'Quarterly Information'!$K$43:$K$1042,'Import Summary'!$B29,'Quarterly Information'!$X$43:$X$1042,"Other")+SUMIFS('Quarterly Information'!$BC$43:$BC$1042,'Quarterly Information'!$M$43:$M$1042,'Import Summary'!$B29,'Quarterly Information'!$X$43:$X$1042,"Other")+SUMIFS('Quarterly Information'!$BD$43:$BD$1042,'Quarterly Information'!$O$43:$O$1042,'Import Summary'!$B29,'Quarterly Information'!$X$43:$X$1042,"Other")+SUMIFS('Quarterly Information'!$BE$43:$BE$1042,'Quarterly Information'!$Q$43:$Q$1042,'Import Summary'!$B29,'Quarterly Information'!$X$43:$X$1042,"Other")+SUMIFS('Quarterly Information'!$BF$43:$BF$1042,'Quarterly Information'!$S$43:$S$1042,'Import Summary'!$B29,'Quarterly Information'!$X$43:$X$1042,"Other")+SUMIFS('Quarterly Information'!$BG$43:$BG$1042,'Quarterly Information'!$I$43:$I$1042,'Import Summary'!$B29,'Quarterly Information'!$F$43:$F$1042,"No")</f>
        <v>0</v>
      </c>
      <c r="L29" s="64">
        <f>SUMIFS('Quarterly Information'!$BH$43:$BH$1042,'Quarterly Information'!$K$43:$K$1042,'Import Summary'!$B29,'Quarterly Information'!$X$43:$X$1042,"Other")+SUMIFS('Quarterly Information'!$BI$43:$BI$1042,'Quarterly Information'!$M$43:$M$1042,'Import Summary'!$B29,'Quarterly Information'!$X$43:$X$1042,"Other")+SUMIFS('Quarterly Information'!$BJ$43:$BJ$1042,'Quarterly Information'!$O$43:$O$1042,'Import Summary'!$B29,'Quarterly Information'!$X$43:$X$1042,"Other")+SUMIFS('Quarterly Information'!$BK$43:$BK$1042,'Quarterly Information'!$Q$43:$Q$1042,'Import Summary'!$B29,'Quarterly Information'!$X$43:$X$1042,"Other")+SUMIFS('Quarterly Information'!$BL$43:$BL$1042,'Quarterly Information'!$S$43:$S$1042,'Import Summary'!$B29,'Quarterly Information'!$X$43:$X$1042,"Other")+SUMIFS('Quarterly Information'!$BM$43:$BM$1042,'Quarterly Information'!$I$43:$I$1042,'Import Summary'!$B29,'Quarterly Information'!$F$43:$F$1042,"No")</f>
        <v>0</v>
      </c>
      <c r="M29" s="64">
        <f>SUMIFS('Quarterly Information'!$BN$43:$BN$1042,'Quarterly Information'!$K$43:$K$1042,'Import Summary'!$B29,'Quarterly Information'!$X$43:$X$1042,"Other")+SUMIFS('Quarterly Information'!$BO$43:$BO$1042,'Quarterly Information'!$M$43:$M$1042,'Import Summary'!$B29,'Quarterly Information'!$X$43:$X$1042,"Other")+SUMIFS('Quarterly Information'!$BP$43:$BP$1042,'Quarterly Information'!$O$43:$O$1042,'Import Summary'!$B29,'Quarterly Information'!$X$43:$X$1042,"Other")+SUMIFS('Quarterly Information'!$BQ$43:$BQ$1042,'Quarterly Information'!$Q$43:$Q$1042,'Import Summary'!$B29,'Quarterly Information'!$X$43:$X$1042,"Other")+SUMIFS('Quarterly Information'!$BR$43:$BR$1042,'Quarterly Information'!$S$43:$S$1042,'Import Summary'!$B29,'Quarterly Information'!$X$43:$X$1042,"Other")+SUMIFS('Quarterly Information'!$BS$43:$BS$1042,'Quarterly Information'!$I$43:$I$1042,'Import Summary'!$B29,'Quarterly Information'!$F$43:$F$1042,"No")</f>
        <v>0</v>
      </c>
      <c r="N29" s="126">
        <f t="shared" si="0"/>
        <v>0</v>
      </c>
    </row>
    <row r="30" spans="1:15" s="14" customFormat="1" ht="15.95" customHeight="1">
      <c r="A30" s="18">
        <v>5</v>
      </c>
      <c r="B30" s="63" t="s">
        <v>182</v>
      </c>
      <c r="C30" s="64">
        <f>SUMIF('Quarterly Information'!$I$43:$I$1042,'Import Summary'!$B30,'Quarterly Information'!$J$43:$J$1042)+Blends!$O$117+Blends!$Y$117+Blends!$AI$117+Blends!$AS$117+Blends!$BC$117+Blends!$BM$117+SUMIFS('Quarterly Information'!$AI$43:$AI$1042,'Quarterly Information'!$I$43:$I$1042,"Other HFC Blend",'Quarterly Information'!$K$43:$K$1042,'Import Summary'!B30)+SUMIFS('Quarterly Information'!$AJ$43:$AJ$1042,'Quarterly Information'!$I$43:$I$1042,"Other HFC Blend",'Quarterly Information'!$M$43:$M$1042,'Import Summary'!B30)+SUMIFS('Quarterly Information'!$AK$43:$AK$1042,'Quarterly Information'!$I$43:$I$1042,"Other HFC Blend",'Quarterly Information'!$O$43:$O$1042,'Import Summary'!B30)+SUMIFS('Quarterly Information'!$AL$43:$AL$1042,'Quarterly Information'!$I$43:$I$1042,"Other HFC Blend",'Quarterly Information'!$Q$43:$Q$1042,'Import Summary'!B30)+SUMIFS('Quarterly Information'!$AM$43:$AM$1042,'Quarterly Information'!$I$43:$I$1042,"Other HFC Blend",'Quarterly Information'!$S$43:$S$1042,'Import Summary'!B30)</f>
        <v>0</v>
      </c>
      <c r="D30" s="64">
        <f>SUMIFS('Quarterly Information'!$J$43:$J$1042,'Quarterly Information'!$I$43:$I$1042,'Import Summary'!B30,'Quarterly Information'!$X$43:$X$1042,"Transhipment")+Blends!$O$117+SUMIFS('Quarterly Information'!$AI$43:$AI$1042,'Quarterly Information'!$I$43:$I$1042,"Other HFC Blend",'Quarterly Information'!$K$43:$K$1042,'Import Summary'!B30,'Quarterly Information'!$X$43:$X$1042,"Transhipment")+SUMIFS('Quarterly Information'!$AJ$43:$AJ$1042,'Quarterly Information'!$I$43:$I$1042,"Other HFC Blend",'Quarterly Information'!$M$43:$M$1042,'Import Summary'!B30,'Quarterly Information'!$X$43:$X$1042,"Transhipment")+SUMIFS('Quarterly Information'!$AK$43:$AK$1042,'Quarterly Information'!$I$43:$I$1042,"Other HFC Blend",'Quarterly Information'!$O$43:$O$1042,'Import Summary'!B30,'Quarterly Information'!$X$43:$X$1042,"Transhipment")+SUMIFS('Quarterly Information'!$AL$43:$AL$1042,'Quarterly Information'!$I$43:$I$1042,"Other HFC Blend",'Quarterly Information'!$Q$43:$Q$1042,'Import Summary'!B30,'Quarterly Information'!$X$43:$X$1042,"Transhipment")+SUMIFS('Quarterly Information'!$AM$43:$AM$1042,'Quarterly Information'!$I$43:$I$1042,"Other HFC Blend",'Quarterly Information'!$S$43:$S$1042,'Import Summary'!B30,'Quarterly Information'!$X$43:$X$1042,"Transhipment")</f>
        <v>0</v>
      </c>
      <c r="E30" s="64">
        <f>SUMIFS('Quarterly Information'!$J$43:$J$1042,'Quarterly Information'!$I$43:$I$1042,'Import Summary'!$B30,'Quarterly Information'!$X$43:$X$1042,"In-House Transformation")+Blends!$Y$117+SUMIFS('Quarterly Information'!$AI$43:$AI$1042,'Quarterly Information'!$I$43:$I$1042,"Other HFC Blend",'Quarterly Information'!$K$43:$K$1042,'Import Summary'!B30,'Quarterly Information'!$X$43:$X$1042,"In-House Transformation")+SUMIFS('Quarterly Information'!$AJ$43:$AJ$1042,'Quarterly Information'!$I$43:$I$1042,"Other HFC Blend",'Quarterly Information'!$M$43:$M$1042,'Import Summary'!B30,'Quarterly Information'!$X$43:$X$1042,"In-House Transformation")+SUMIFS('Quarterly Information'!$AK$43:$AK$1042,'Quarterly Information'!$I$43:$I$1042,"Other HFC Blend",'Quarterly Information'!$O$43:$O$1042,'Import Summary'!B30,'Quarterly Information'!$X$43:$X$1042,"In-House Transformation")+SUMIFS('Quarterly Information'!$AL$43:$AL$1042,'Quarterly Information'!$I$43:$I$1042,"Other HFC Blend",'Quarterly Information'!$Q$43:$Q$1042,'Import Summary'!B30,'Quarterly Information'!$X$43:$X$1042,"In-House Transformation")+SUMIFS('Quarterly Information'!$AM$43:$AM$1042,'Quarterly Information'!$I$43:$I$1042,"Other HFC Blend",'Quarterly Information'!$S$43:$S$1042,'Import Summary'!B30,'Quarterly Information'!$X$43:$X$1042,"In-House Transformation")</f>
        <v>0</v>
      </c>
      <c r="F30" s="64">
        <f>SUMIFS('Quarterly Information'!$J$43:$J$1042,'Quarterly Information'!$I$43:$I$1042,'Import Summary'!$B30,'Quarterly Information'!$X$43:$X$1042,"Second-Party Transformation")+Blends!$AI$117+SUMIFS('Quarterly Information'!$AI$43:$AI$1042,'Quarterly Information'!$I$43:$I$1042,"Other HFC Blend",'Quarterly Information'!$K$43:$K$1042,'Import Summary'!$B30,'Quarterly Information'!$X$43:$X$1042,"Second-Party Transformation")+SUMIFS('Quarterly Information'!$AJ$43:$AJ$1042,'Quarterly Information'!$I$43:$I$1042,"Other HFC Blend",'Quarterly Information'!$M$43:$M$1042,'Import Summary'!$B30,'Quarterly Information'!$X$43:$X$1042,"Second-Party Transformation")+SUMIFS('Quarterly Information'!$AK$43:$AK$1042,'Quarterly Information'!$I$43:$I$1042,"Other HFC Blend",'Quarterly Information'!$O$43:$O$1042,'Import Summary'!$B30,'Quarterly Information'!$X$43:$X$1042,"Second-Party Transformation")+SUMIFS('Quarterly Information'!$AL$43:$AL$1042,'Quarterly Information'!$I$43:$I$1042,"Other HFC Blend",'Quarterly Information'!$Q$43:$Q$1042,'Import Summary'!$B30,'Quarterly Information'!$X$43:$X$1042,"Second-Party Transformation")+SUMIFS('Quarterly Information'!$AM$43:$AM$1042,'Quarterly Information'!$I$43:$I$1042,"Other HFC Blend",'Quarterly Information'!$S$43:$S$1042,'Import Summary'!$B30,'Quarterly Information'!$X$43:$X$1042,"Second-Party Transformation")</f>
        <v>0</v>
      </c>
      <c r="G30" s="64">
        <f>SUMIFS('Quarterly Information'!$J$43:$J$1042,'Quarterly Information'!$I$43:$I$1042,'Import Summary'!$B30,'Quarterly Information'!$X$43:$X$1042,"In-House Destruction")+Blends!$AS$117+SUMIFS('Quarterly Information'!$AI$43:$AI$1042,'Quarterly Information'!$I$43:$I$1042,"Other HFC Blend",'Quarterly Information'!$K$43:$K$1042,'Import Summary'!$B30,'Quarterly Information'!$X$43:$X$1042,"In-House Destruction")+SUMIFS('Quarterly Information'!$AJ$43:$AJ$1042,'Quarterly Information'!$I$43:$I$1042,"Other HFC Blend",'Quarterly Information'!$M$43:$M$1042,'Import Summary'!$B30,'Quarterly Information'!$X$43:$X$1042,"In-House Destruction")+SUMIFS('Quarterly Information'!$AK$43:$AK$1042,'Quarterly Information'!$I$43:$I$1042,"Other HFC Blend",'Quarterly Information'!$O$43:$O$1042,'Import Summary'!$B30,'Quarterly Information'!$X$43:$X$1042,"In-House Destruction")+SUMIFS('Quarterly Information'!$AL$43:$AL$1042,'Quarterly Information'!$I$43:$I$1042,"Other HFC Blend",'Quarterly Information'!$Q$43:$Q$1042,'Import Summary'!$B30,'Quarterly Information'!$X$43:$X$1042,"In-House Destruction")+SUMIFS('Quarterly Information'!$AM$43:$AM$1042,'Quarterly Information'!$I$43:$I$1042,"Other HFC Blend",'Quarterly Information'!$S$43:$S$1042,'Import Summary'!$B30,'Quarterly Information'!$X$43:$X$1042,"In-House Destruction")</f>
        <v>0</v>
      </c>
      <c r="H30" s="64">
        <f>SUMIFS('Quarterly Information'!$J$43:$J$1042,'Quarterly Information'!$I$43:$I$1042,'Import Summary'!$B30,'Quarterly Information'!$X$43:$X$1042,"Second-Party Destruction")+Blends!$BC$117+SUMIFS('Quarterly Information'!$AI$43:$AI$1042,'Quarterly Information'!$I$43:$I$1042,"Other HFC Blend",'Quarterly Information'!$K$43:$K$1042,'Import Summary'!$B30,'Quarterly Information'!$X$43:$X$1042,"Second-Party Destruction")+SUMIFS('Quarterly Information'!$AJ$43:$AJ$1042,'Quarterly Information'!$I$43:$I$1042,"Other HFC Blend",'Quarterly Information'!$M$43:$M$1042,'Import Summary'!$B30,'Quarterly Information'!$X$43:$X$1042,"Second-Party Destruction")+SUMIFS('Quarterly Information'!$AK$43:$AK$1042,'Quarterly Information'!$I$43:$I$1042,"Other HFC Blend",'Quarterly Information'!$O$43:$O$1042,'Import Summary'!$B30,'Quarterly Information'!$X$43:$X$1042,"Second-Party Destruction")+SUMIFS('Quarterly Information'!$AL$43:$AL$1042,'Quarterly Information'!$I$43:$I$1042,"Other HFC Blend",'Quarterly Information'!$Q$43:$Q$1042,'Import Summary'!$B30,'Quarterly Information'!$X$43:$X$1042,"Second-Party Destruction")+SUMIFS('Quarterly Information'!$AM$43:$AM$1042,'Quarterly Information'!$I$43:$I$1042,"Other HFC Blend",'Quarterly Information'!$S$43:$S$1042,'Import Summary'!$B30,'Quarterly Information'!$X$43:$X$1042,"Second-Party Destruction")</f>
        <v>0</v>
      </c>
      <c r="I30" s="64">
        <f>Blends!$BW$117+SUMIFS('Quarterly Information'!$AP$43:$AP$1042,'Quarterly Information'!$K$43:$K$1042,'Import Summary'!$B30,'Quarterly Information'!$X$43:$X$1042,"Other",'Quarterly Information'!$I$43:$I$1042,"Other HFC Blend")+SUMIFS('Quarterly Information'!$AQ$43:$AQ$1042,'Quarterly Information'!$M$43:$M$1042,'Import Summary'!$B30,'Quarterly Information'!$X$43:$X$1042,"Other",'Quarterly Information'!$I$43:$I$1042,"Other HFC Blend")+SUMIFS('Quarterly Information'!$AR$43:$AR$1042,'Quarterly Information'!$O$43:$O$1042,'Import Summary'!$B30,'Quarterly Information'!$X$43:$X$1042,"Other",'Quarterly Information'!$I$43:$I$1042,"Other HFC Blend")+SUMIFS('Quarterly Information'!$AS$43:$AS$1042,'Quarterly Information'!$Q$43:$Q$1042,'Import Summary'!$B30,'Quarterly Information'!$X$43:$X$1042,"Other",'Quarterly Information'!$I$43:$I$1042,"Other HFC Blend")+SUMIFS('Quarterly Information'!$AT$43:$AT$1042,'Quarterly Information'!$S$43:$S$1042,'Import Summary'!$B30,'Quarterly Information'!$X$43:$X$1042,"Other",'Quarterly Information'!$I$43:$I$1042,"Other HFC Blend")+SUMIFS('Quarterly Information'!$AU$43:$AU$1042,'Quarterly Information'!$I$43:$I$1042,'Import Summary'!$B30,'Quarterly Information'!$F$43:$F$1042,"No")</f>
        <v>0</v>
      </c>
      <c r="J30" s="64">
        <f>Blends!$CQ$117+SUMIFS('Quarterly Information'!$AV$43:$AV$1042,'Quarterly Information'!$K$43:$K$1042,'Import Summary'!$B30,'Quarterly Information'!$X$43:$X$1042,"Other",'Quarterly Information'!$I$43:$I$1042,"Other HFC Blend")+SUMIFS('Quarterly Information'!$AW$43:$AW$1042,'Quarterly Information'!$M$43:$M$1042,'Import Summary'!$B30,'Quarterly Information'!$X$43:$X$1042,"Other",'Quarterly Information'!$I$43:$I$1042,"Other HFC Blend")+SUMIFS('Quarterly Information'!$AX$43:$AX$1042,'Quarterly Information'!$O$43:$O$1042,'Import Summary'!$B30,'Quarterly Information'!$X$43:$X$1042,"Other",'Quarterly Information'!$I$43:$I$1042,"Other HFC Blend")+SUMIFS('Quarterly Information'!$AY$43:$AY$1042,'Quarterly Information'!$Q$43:$Q$1042,'Import Summary'!$B30,'Quarterly Information'!$X$43:$X$1042,"Other",'Quarterly Information'!$I$43:$I$1042,"Other HFC Blend")+SUMIFS('Quarterly Information'!$AZ$43:$AZ$1042,'Quarterly Information'!$S$43:$S$1042,'Import Summary'!$B30,'Quarterly Information'!$X$43:$X$1042,"Other",'Quarterly Information'!$I$43:$I$1042,"Other HFC Blend")+SUMIFS('Quarterly Information'!$BA$43:$BA$1042,'Quarterly Information'!$I$43:$I$1042,'Import Summary'!$B30,'Quarterly Information'!$F$43:$F$1042,"No")</f>
        <v>0</v>
      </c>
      <c r="K30" s="64">
        <f>Blends!$DA$117+SUMIFS('Quarterly Information'!$BB$43:$BB$1042,'Quarterly Information'!$K$43:$K$1042,'Import Summary'!$B30,'Quarterly Information'!$X$43:$X$1042,"Other",'Quarterly Information'!$I$43:$I$1042,"Other HFC Blend")+SUMIFS('Quarterly Information'!$BC$43:$BC$1042,'Quarterly Information'!$M$43:$M$1042,'Import Summary'!$B30,'Quarterly Information'!$X$43:$X$1042,"Other",'Quarterly Information'!$I$43:$I$1042,"Other HFC Blend")+SUMIFS('Quarterly Information'!$BD$43:$BD$1042,'Quarterly Information'!$O$43:$O$1042,'Import Summary'!$B30,'Quarterly Information'!$X$43:$X$1042,"Other",'Quarterly Information'!$I$43:$I$1042,"Other HFC Blend")+SUMIFS('Quarterly Information'!$BE$43:$BE$1042,'Quarterly Information'!$Q$43:$Q$1042,'Import Summary'!$B30,'Quarterly Information'!$X$43:$X$1042,"Other",'Quarterly Information'!$I$43:$I$1042,"Other HFC Blend")+SUMIFS('Quarterly Information'!$BF$43:$BF$1042,'Quarterly Information'!$S$43:$S$1042,'Import Summary'!$B30,'Quarterly Information'!$X$43:$X$1042,"Other",'Quarterly Information'!$I$43:$I$1042,"Other HFC Blend")+SUMIFS('Quarterly Information'!$BG$43:$BG$1042,'Quarterly Information'!$I$43:$I$1042,'Import Summary'!$B30,'Quarterly Information'!$F$43:$F$1042,"No")</f>
        <v>0</v>
      </c>
      <c r="L30" s="64">
        <f>Blends!$DK$117+SUMIFS('Quarterly Information'!$BH$43:$BH$1042,'Quarterly Information'!$K$43:$K$1042,'Import Summary'!$B30,'Quarterly Information'!$X$43:$X$1042,"Other",'Quarterly Information'!$I$43:$I$1042,"Other HFC Blend")+SUMIFS('Quarterly Information'!$BI$43:$BI$1042,'Quarterly Information'!$M$43:$M$1042,'Import Summary'!$B30,'Quarterly Information'!$X$43:$X$1042,"Other",'Quarterly Information'!$I$43:$I$1042,"Other HFC Blend")+SUMIFS('Quarterly Information'!$BJ$43:$BJ$1042,'Quarterly Information'!$O$43:$O$1042,'Import Summary'!$B30,'Quarterly Information'!$X$43:$X$1042,"Other",'Quarterly Information'!$I$43:$I$1042,"Other HFC Blend")+SUMIFS('Quarterly Information'!$BK$43:$BK$1042,'Quarterly Information'!$Q$43:$Q$1042,'Import Summary'!$B30,'Quarterly Information'!$X$43:$X$1042,"Other",'Quarterly Information'!$I$43:$I$1042,"Other HFC Blend")+SUMIFS('Quarterly Information'!$BL$43:$BL$1042,'Quarterly Information'!$S$43:$S$1042,'Import Summary'!$B30,'Quarterly Information'!$X$43:$X$1042,"Other",'Quarterly Information'!$I$43:$I$1042,"Other HFC Blend")+SUMIFS('Quarterly Information'!$BM$43:$BM$1042,'Quarterly Information'!$I$43:$I$1042,'Import Summary'!$B30,'Quarterly Information'!$F$43:$F$1042,"No")</f>
        <v>0</v>
      </c>
      <c r="M30" s="64">
        <f>Blends!$DU$117+SUMIFS('Quarterly Information'!$BN$43:$BN$1042,'Quarterly Information'!$K$43:$K$1042,'Import Summary'!$B30,'Quarterly Information'!$X$43:$X$1042,"Other",'Quarterly Information'!$I$43:$I$1042,"Other HFC Blend")+SUMIFS('Quarterly Information'!$BO$43:$BO$1042,'Quarterly Information'!$M$43:$M$1042,'Import Summary'!$B30,'Quarterly Information'!$X$43:$X$1042,"Other",'Quarterly Information'!$I$43:$I$1042,"Other HFC Blend")+SUMIFS('Quarterly Information'!$BP$43:$BP$1042,'Quarterly Information'!$O$43:$O$1042,'Import Summary'!$B30,'Quarterly Information'!$X$43:$X$1042,"Other",'Quarterly Information'!$I$43:$I$1042,"Other HFC Blend")+SUMIFS('Quarterly Information'!$BQ$43:$BQ$1042,'Quarterly Information'!$Q$43:$Q$1042,'Import Summary'!$B30,'Quarterly Information'!$X$43:$X$1042,"Other",'Quarterly Information'!$I$43:$I$1042,"Other HFC Blend")+SUMIFS('Quarterly Information'!$BR$43:$BR$1042,'Quarterly Information'!$S$43:$S$1042,'Import Summary'!$B30,'Quarterly Information'!$X$43:$X$1042,"Other",'Quarterly Information'!$I$43:$I$1042,"Other HFC Blend")+SUMIFS('Quarterly Information'!$BS$43:$BS$1042,'Quarterly Information'!$I$43:$I$1042,'Import Summary'!$B30,'Quarterly Information'!$F$43:$F$1042,"No")</f>
        <v>0</v>
      </c>
      <c r="N30" s="126">
        <f t="shared" si="0"/>
        <v>0</v>
      </c>
    </row>
    <row r="31" spans="1:15" s="14" customFormat="1" ht="15.95" customHeight="1">
      <c r="A31" s="18">
        <v>6</v>
      </c>
      <c r="B31" s="63" t="s">
        <v>183</v>
      </c>
      <c r="C31" s="64">
        <f>SUMIF('Quarterly Information'!$I$43:$I$1042,'Import Summary'!B31,'Quarterly Information'!$AN$43:$AN$1042)+SUMIF('Quarterly Information'!$K$43:$K$1042,'Import Summary'!B31,'Quarterly Information'!$AI$43:$AI$1042)+SUMIF('Quarterly Information'!$M$43:$M$1042,'Import Summary'!B31,'Quarterly Information'!$AJ$43:$AJ$1042)+SUMIF('Quarterly Information'!$O$43:$O$1042,'Import Summary'!B31,'Quarterly Information'!$AK$43:$AK$1042)+SUMIF('Quarterly Information'!$Q$43:$Q$1042,'Import Summary'!B31,'Quarterly Information'!$AL$43:$AL$1042)+SUMIF('Quarterly Information'!$S$43:$S$1042,'Import Summary'!B31,'Quarterly Information'!$AM$43:$AM$1042)</f>
        <v>0</v>
      </c>
      <c r="D31" s="64">
        <f>SUMIFS('Quarterly Information'!$AI$43:$AI$1042,'Quarterly Information'!$K$43:$K$1042,'Import Summary'!$B31,'Quarterly Information'!$X$43:$X$1042,"Transhipment")+SUMIFS('Quarterly Information'!$AJ$43:$AJ$1042,'Quarterly Information'!$M$43:$M$1042,'Import Summary'!$B31,'Quarterly Information'!$X$43:$X$1042,"Transhipment")+SUMIFS('Quarterly Information'!$AK$43:$AK$1042,'Quarterly Information'!$O$43:$O$1042,'Import Summary'!$B31,'Quarterly Information'!$X$43:$X$1042,"Transhipment")+SUMIFS('Quarterly Information'!$AL$43:$AL$1042,'Quarterly Information'!$Q$43:$Q$1042,'Import Summary'!$B31,'Quarterly Information'!$X$43:$X$1042,"Transhipment")+SUMIFS('Quarterly Information'!$AM$43:$AM$1042,'Quarterly Information'!$S$43:$S$1042,'Import Summary'!$B31,'Quarterly Information'!$X$43:$X$1042,"Transhipment")+SUMIFS('Quarterly Information'!$AN$43:$AN$1042,'Quarterly Information'!$I$43:$I$1042,'Import Summary'!$B31,'Quarterly Information'!$X$43:$X$1042,"Transhipment")</f>
        <v>0</v>
      </c>
      <c r="E31" s="64">
        <f>SUMIFS('Quarterly Information'!$AI$43:$AI$1042,'Quarterly Information'!$K$43:$K$1042,'Import Summary'!$B31,'Quarterly Information'!$X$43:$X$1042,"In-House Transformation")+SUMIFS('Quarterly Information'!$AJ$43:$AJ$1042,'Quarterly Information'!$M$43:$M$1042,'Import Summary'!$B31,'Quarterly Information'!$X$43:$X$1042,"In-House Transformation")+SUMIFS('Quarterly Information'!$AK$43:$AK$1042,'Quarterly Information'!$O$43:$O$1042,'Import Summary'!$B31,'Quarterly Information'!$X$43:$X$1042,"In-House Transformation")+SUMIFS('Quarterly Information'!$AL$43:$AL$1042,'Quarterly Information'!$Q$43:$Q$1042,'Import Summary'!$B31,'Quarterly Information'!$X$43:$X$1042,"In-House Transformation")+SUMIFS('Quarterly Information'!$AM$43:$AM$1042,'Quarterly Information'!$S$43:$S$1042,'Import Summary'!$B31,'Quarterly Information'!$X$43:$X$1042,"In-House Transformation")+SUMIFS('Quarterly Information'!$AN$43:$AN$1042,'Quarterly Information'!$I$43:$I$1042,'Import Summary'!$B31,'Quarterly Information'!$X$43:$X$1042,"In-House Transformation")</f>
        <v>0</v>
      </c>
      <c r="F31" s="64">
        <f>SUMIFS('Quarterly Information'!$AI$43:$AI$1042,'Quarterly Information'!$K$43:$K$1042,'Import Summary'!$B31,'Quarterly Information'!$X$43:$X$1042,"Second-Party Transformation")+SUMIFS('Quarterly Information'!$AJ$43:$AJ$1042,'Quarterly Information'!$M$43:$M$1042,'Import Summary'!$B31,'Quarterly Information'!$X$43:$X$1042,"Second-Party Transformation")+SUMIFS('Quarterly Information'!$AK$43:$AK$1042,'Quarterly Information'!$O$43:$O$1042,'Import Summary'!$B31,'Quarterly Information'!$X$43:$X$1042,"Second-Party Transformation")+SUMIFS('Quarterly Information'!$AL$43:$AL$1042,'Quarterly Information'!$Q$43:$Q$1042,'Import Summary'!$B31,'Quarterly Information'!$X$43:$X$1042,"Second-Party Transformation")+SUMIFS('Quarterly Information'!$AM$43:$AM$1042,'Quarterly Information'!$S$43:$S$1042,'Import Summary'!$B31,'Quarterly Information'!$X$43:$X$1042,"Second-Party Transformation")+SUMIFS('Quarterly Information'!$AN$43:$AN$1042,'Quarterly Information'!$I$43:$I$1042,'Import Summary'!$B31,'Quarterly Information'!$X$43:$X$1042,"Second-Party Transformation")</f>
        <v>0</v>
      </c>
      <c r="G31" s="64">
        <f>SUMIFS('Quarterly Information'!$AI$43:$AI$1042,'Quarterly Information'!$K$43:$K$1042,'Import Summary'!$B31,'Quarterly Information'!$X$43:$X$1042,"In-House Destruction")+SUMIFS('Quarterly Information'!$AJ$43:$AJ$1042,'Quarterly Information'!$M$43:$M$1042,'Import Summary'!$B31,'Quarterly Information'!$X$43:$X$1042,"In-House Destruction")+SUMIFS('Quarterly Information'!$AK$43:$AK$1042,'Quarterly Information'!$O$43:$O$1042,'Import Summary'!$B31,'Quarterly Information'!$X$43:$X$1042,"In-House Destruction")+SUMIFS('Quarterly Information'!$AL$43:$AL$1042,'Quarterly Information'!$Q$43:$Q$1042,'Import Summary'!$B31,'Quarterly Information'!$X$43:$X$1042,"In-House Destruction")+SUMIFS('Quarterly Information'!$AM$43:$AM$1042,'Quarterly Information'!$S$43:$S$1042,'Import Summary'!$B31,'Quarterly Information'!$X$43:$X$1042,"In-House Destruction")+SUMIFS('Quarterly Information'!$AN$43:$AN$1042,'Quarterly Information'!$I$43:$I$1042,'Import Summary'!$B31,'Quarterly Information'!$X$43:$X$1042,"In-House Destruction")</f>
        <v>0</v>
      </c>
      <c r="H31" s="64">
        <f>SUMIFS('Quarterly Information'!$AI$43:$AI$1042,'Quarterly Information'!$K$43:$K$1042,'Import Summary'!$B31,'Quarterly Information'!$X$43:$X$1042,"Second-Party Destruction")+SUMIFS('Quarterly Information'!$AJ$43:$AJ$1042,'Quarterly Information'!$M$43:$M$1042,'Import Summary'!$B31,'Quarterly Information'!$X$43:$X$1042,"Second-Party Destruction")+SUMIFS('Quarterly Information'!$AK$43:$AK$1042,'Quarterly Information'!$O$43:$O$1042,'Import Summary'!$B31,'Quarterly Information'!$X$43:$X$1042,"Second-Party Destruction")+SUMIFS('Quarterly Information'!$AL$43:$AL$1042,'Quarterly Information'!$Q$43:$Q$1042,'Import Summary'!$B31,'Quarterly Information'!$X$43:$X$1042,"Second-Party Destruction")+SUMIFS('Quarterly Information'!$AM$43:$AM$1042,'Quarterly Information'!$S$43:$S$1042,'Import Summary'!$B31,'Quarterly Information'!$X$43:$X$1042,"Second-Party Destruction")+SUMIFS('Quarterly Information'!$AN$43:$AN$1042,'Quarterly Information'!$I$43:$I$1042,'Import Summary'!$B31,'Quarterly Information'!$X$43:$X$1042,"Second-Party Destruction")</f>
        <v>0</v>
      </c>
      <c r="I31" s="64">
        <f>SUMIFS('Quarterly Information'!$AP$43:$AP$1042,'Quarterly Information'!$K$43:$K$1042,'Import Summary'!$B31,'Quarterly Information'!$X$43:$X$1042,"Other")+SUMIFS('Quarterly Information'!$AQ$43:$AQ$1042,'Quarterly Information'!$M$43:$M$1042,'Import Summary'!$B31,'Quarterly Information'!$X$43:$X$1042,"Other")+SUMIFS('Quarterly Information'!$AR$43:$AR$1042,'Quarterly Information'!$O$43:$O$1042,'Import Summary'!$B31,'Quarterly Information'!$X$43:$X$1042,"Other")+SUMIFS('Quarterly Information'!$AS$43:$AS$1042,'Quarterly Information'!$Q$43:$Q$1042,'Import Summary'!$B31,'Quarterly Information'!$X$43:$X$1042,"Other")+SUMIFS('Quarterly Information'!$AT$43:$AT$1042,'Quarterly Information'!$S$43:$S$1042,'Import Summary'!$B31,'Quarterly Information'!$X$43:$X$1042,"Other")+SUMIFS('Quarterly Information'!$AU$43:$AU$1042,'Quarterly Information'!$I$43:$I$1042,'Import Summary'!$B31,'Quarterly Information'!$F$43:$F$1042,"No")</f>
        <v>0</v>
      </c>
      <c r="J31" s="64">
        <f>SUMIFS('Quarterly Information'!$AV$43:$AV$1042,'Quarterly Information'!$K$43:$K$1042,'Import Summary'!$B31,'Quarterly Information'!$X$43:$X$1042,"Other")+SUMIFS('Quarterly Information'!$AW$43:$AW$1042,'Quarterly Information'!$M$43:$M$1042,'Import Summary'!$B31,'Quarterly Information'!$X$43:$X$1042,"Other")+SUMIFS('Quarterly Information'!$AX$43:$AX$1042,'Quarterly Information'!$O$43:$O$1042,'Import Summary'!$B31,'Quarterly Information'!$X$43:$X$1042,"Other")+SUMIFS('Quarterly Information'!$AY$43:$AY$1042,'Quarterly Information'!$Q$43:$Q$1042,'Import Summary'!$B31,'Quarterly Information'!$X$43:$X$1042,"Other")+SUMIFS('Quarterly Information'!$AZ$43:$AZ$1042,'Quarterly Information'!$S$43:$S$1042,'Import Summary'!$B31,'Quarterly Information'!$X$43:$X$1042,"Other")+SUMIFS('Quarterly Information'!$BA$43:$BA$1042,'Quarterly Information'!$I$43:$I$1042,'Import Summary'!$B31,'Quarterly Information'!$F$43:$F$1042,"No")</f>
        <v>0</v>
      </c>
      <c r="K31" s="64">
        <f>SUMIFS('Quarterly Information'!$BB$43:$BB$1042,'Quarterly Information'!$K$43:$K$1042,'Import Summary'!$B31,'Quarterly Information'!$X$43:$X$1042,"Other")+SUMIFS('Quarterly Information'!$BC$43:$BC$1042,'Quarterly Information'!$M$43:$M$1042,'Import Summary'!$B31,'Quarterly Information'!$X$43:$X$1042,"Other")+SUMIFS('Quarterly Information'!$BD$43:$BD$1042,'Quarterly Information'!$O$43:$O$1042,'Import Summary'!$B31,'Quarterly Information'!$X$43:$X$1042,"Other")+SUMIFS('Quarterly Information'!$BE$43:$BE$1042,'Quarterly Information'!$Q$43:$Q$1042,'Import Summary'!$B31,'Quarterly Information'!$X$43:$X$1042,"Other")+SUMIFS('Quarterly Information'!$BF$43:$BF$1042,'Quarterly Information'!$S$43:$S$1042,'Import Summary'!$B31,'Quarterly Information'!$X$43:$X$1042,"Other")+SUMIFS('Quarterly Information'!$BG$43:$BG$1042,'Quarterly Information'!$I$43:$I$1042,'Import Summary'!$B31,'Quarterly Information'!$F$43:$F$1042,"No")</f>
        <v>0</v>
      </c>
      <c r="L31" s="64">
        <f>SUMIFS('Quarterly Information'!$BH$43:$BH$1042,'Quarterly Information'!$K$43:$K$1042,'Import Summary'!$B31,'Quarterly Information'!$X$43:$X$1042,"Other")+SUMIFS('Quarterly Information'!$BI$43:$BI$1042,'Quarterly Information'!$M$43:$M$1042,'Import Summary'!$B31,'Quarterly Information'!$X$43:$X$1042,"Other")+SUMIFS('Quarterly Information'!$BJ$43:$BJ$1042,'Quarterly Information'!$O$43:$O$1042,'Import Summary'!$B31,'Quarterly Information'!$X$43:$X$1042,"Other")+SUMIFS('Quarterly Information'!$BK$43:$BK$1042,'Quarterly Information'!$Q$43:$Q$1042,'Import Summary'!$B31,'Quarterly Information'!$X$43:$X$1042,"Other")+SUMIFS('Quarterly Information'!$BL$43:$BL$1042,'Quarterly Information'!$S$43:$S$1042,'Import Summary'!$B31,'Quarterly Information'!$X$43:$X$1042,"Other")+SUMIFS('Quarterly Information'!$BM$43:$BM$1042,'Quarterly Information'!$I$43:$I$1042,'Import Summary'!$B31,'Quarterly Information'!$F$43:$F$1042,"No")</f>
        <v>0</v>
      </c>
      <c r="M31" s="64">
        <f>SUMIFS('Quarterly Information'!$BN$43:$BN$1042,'Quarterly Information'!$K$43:$K$1042,'Import Summary'!$B31,'Quarterly Information'!$X$43:$X$1042,"Other")+SUMIFS('Quarterly Information'!$BO$43:$BO$1042,'Quarterly Information'!$M$43:$M$1042,'Import Summary'!$B31,'Quarterly Information'!$X$43:$X$1042,"Other")+SUMIFS('Quarterly Information'!$BP$43:$BP$1042,'Quarterly Information'!$O$43:$O$1042,'Import Summary'!$B31,'Quarterly Information'!$X$43:$X$1042,"Other")+SUMIFS('Quarterly Information'!$BQ$43:$BQ$1042,'Quarterly Information'!$Q$43:$Q$1042,'Import Summary'!$B31,'Quarterly Information'!$X$43:$X$1042,"Other")+SUMIFS('Quarterly Information'!$BR$43:$BR$1042,'Quarterly Information'!$S$43:$S$1042,'Import Summary'!$B31,'Quarterly Information'!$X$43:$X$1042,"Other")+SUMIFS('Quarterly Information'!$BS$43:$BS$1042,'Quarterly Information'!$I$43:$I$1042,'Import Summary'!$B31,'Quarterly Information'!$F$43:$F$1042,"No")</f>
        <v>0</v>
      </c>
      <c r="N31" s="126">
        <f t="shared" si="0"/>
        <v>0</v>
      </c>
    </row>
    <row r="32" spans="1:15" s="14" customFormat="1" ht="15.95" customHeight="1">
      <c r="A32" s="18">
        <v>7</v>
      </c>
      <c r="B32" s="63" t="s">
        <v>184</v>
      </c>
      <c r="C32" s="64">
        <f>SUMIF('Quarterly Information'!$I$43:$I$1042,'Import Summary'!$B32,'Quarterly Information'!$J$43:$J$1042)+Blends!$P$117+Blends!$Z$117+Blends!$AJ$117+Blends!$AT$117+Blends!$BD$117+Blends!$BN$117+SUMIFS('Quarterly Information'!$AI$43:$AI$1042,'Quarterly Information'!$I$43:$I$1042,"Other HFC Blend",'Quarterly Information'!$K$43:$K$1042,'Import Summary'!B32)+SUMIFS('Quarterly Information'!$AJ$43:$AJ$1042,'Quarterly Information'!$I$43:$I$1042,"Other HFC Blend",'Quarterly Information'!$M$43:$M$1042,'Import Summary'!B32)+SUMIFS('Quarterly Information'!$AK$43:$AK$1042,'Quarterly Information'!$I$43:$I$1042,"Other HFC Blend",'Quarterly Information'!$O$43:$O$1042,'Import Summary'!B32)+SUMIFS('Quarterly Information'!$AL$43:$AL$1042,'Quarterly Information'!$I$43:$I$1042,"Other HFC Blend",'Quarterly Information'!$Q$43:$Q$1042,'Import Summary'!B32)+SUMIFS('Quarterly Information'!$AM$43:$AM$1042,'Quarterly Information'!$I$43:$I$1042,"Other HFC Blend",'Quarterly Information'!$S$43:$S$1042,'Import Summary'!B32)</f>
        <v>0</v>
      </c>
      <c r="D32" s="64">
        <f>SUMIFS('Quarterly Information'!$J$43:$J$1042,'Quarterly Information'!$I$43:$I$1042,'Import Summary'!$B32,'Quarterly Information'!$X$43:$X$1042,"Transhipment")+Blends!$P$117+SUMIFS('Quarterly Information'!$AI$43:$AI$1042,'Quarterly Information'!$I$43:$I$1042,"Other HFC Blend",'Quarterly Information'!$K$43:$K$1042,'Import Summary'!B32,'Quarterly Information'!$X$43:$X$1042,"Transhipment")+SUMIFS('Quarterly Information'!$AJ$43:$AJ$1042,'Quarterly Information'!$I$43:$I$1042,"Other HFC Blend",'Quarterly Information'!$M$43:$M$1042,'Import Summary'!B32,'Quarterly Information'!$X$43:$X$1042,"Transhipment")+SUMIFS('Quarterly Information'!$AK$43:$AK$1042,'Quarterly Information'!$I$43:$I$1042,"Other HFC Blend",'Quarterly Information'!$O$43:$O$1042,'Import Summary'!B32,'Quarterly Information'!$X$43:$X$1042,"Transhipment")+SUMIFS('Quarterly Information'!$AL$43:$AL$1042,'Quarterly Information'!$I$43:$I$1042,"Other HFC Blend",'Quarterly Information'!$Q$43:$Q$1042,'Import Summary'!B32,'Quarterly Information'!$X$43:$X$1042,"Transhipment")+SUMIFS('Quarterly Information'!$AM$43:$AM$1042,'Quarterly Information'!$I$43:$I$1042,"Other HFC Blend",'Quarterly Information'!$S$43:$S$1042,'Import Summary'!B32,'Quarterly Information'!$X$43:$X$1042,"Transhipment")</f>
        <v>0</v>
      </c>
      <c r="E32" s="64">
        <f>SUMIFS('Quarterly Information'!$J$43:$J$1042,'Quarterly Information'!$I$43:$I$1042,'Import Summary'!$B32,'Quarterly Information'!$X$43:$X$1042,"In-House Transformation")+Blends!$Z$117+SUMIFS('Quarterly Information'!$AI$43:$AI$1042,'Quarterly Information'!$I$43:$I$1042,"Other HFC Blend",'Quarterly Information'!$K$43:$K$1042,'Import Summary'!$B32,'Quarterly Information'!$X$43:$X$1042,"In-House Transformation")+SUMIFS('Quarterly Information'!$AJ$43:$AJ$1042,'Quarterly Information'!$I$43:$I$1042,"Other HFC Blend",'Quarterly Information'!$M$43:$M$1042,'Import Summary'!$B32,'Quarterly Information'!$X$43:$X$1042,"In-House Transformation")+SUMIFS('Quarterly Information'!$AK$43:$AK$1042,'Quarterly Information'!$I$43:$I$1042,"Other HFC Blend",'Quarterly Information'!$O$43:$O$1042,'Import Summary'!$B32,'Quarterly Information'!$X$43:$X$1042,"In-House Transformation")+SUMIFS('Quarterly Information'!$AL$43:$AL$1042,'Quarterly Information'!$I$43:$I$1042,"Other HFC Blend",'Quarterly Information'!$Q$43:$Q$1042,'Import Summary'!$B32,'Quarterly Information'!$X$43:$X$1042,"In-House Transformation")+SUMIFS('Quarterly Information'!$AM$43:$AM$1042,'Quarterly Information'!$I$43:$I$1042,"Other HFC Blend",'Quarterly Information'!$S$43:$S$1042,'Import Summary'!$B32,'Quarterly Information'!$X$43:$X$1042,"In-House Transformation")</f>
        <v>0</v>
      </c>
      <c r="F32" s="64">
        <f>SUMIFS('Quarterly Information'!$J$43:$J$1042,'Quarterly Information'!$I$43:$I$1042,'Import Summary'!$B32,'Quarterly Information'!$X$43:$X$1042,"Second-Party Transformation")+Blends!$AJ$117+SUMIFS('Quarterly Information'!$AI$43:$AI$1042,'Quarterly Information'!$I$43:$I$1042,"Other HFC Blend",'Quarterly Information'!$K$43:$K$1042,'Import Summary'!$B32,'Quarterly Information'!$X$43:$X$1042,"Second-Party Transformation")+SUMIFS('Quarterly Information'!$AJ$43:$AJ$1042,'Quarterly Information'!$I$43:$I$1042,"Other HFC Blend",'Quarterly Information'!$M$43:$M$1042,'Import Summary'!$B32,'Quarterly Information'!$X$43:$X$1042,"Second-Party Transformation")+SUMIFS('Quarterly Information'!$AK$43:$AK$1042,'Quarterly Information'!$I$43:$I$1042,"Other HFC Blend",'Quarterly Information'!$O$43:$O$1042,'Import Summary'!$B32,'Quarterly Information'!$X$43:$X$1042,"Second-Party Transformation")+SUMIFS('Quarterly Information'!$AL$43:$AL$1042,'Quarterly Information'!$I$43:$I$1042,"Other HFC Blend",'Quarterly Information'!$Q$43:$Q$1042,'Import Summary'!$B32,'Quarterly Information'!$X$43:$X$1042,"Second-Party Transformation")+SUMIFS('Quarterly Information'!$AM$43:$AM$1042,'Quarterly Information'!$I$43:$I$1042,"Other HFC Blend",'Quarterly Information'!$S$43:$S$1042,'Import Summary'!$B32,'Quarterly Information'!$X$43:$X$1042,"Second-Party Transformation")</f>
        <v>0</v>
      </c>
      <c r="G32" s="64">
        <f>SUMIFS('Quarterly Information'!$J$43:$J$1042,'Quarterly Information'!$I$43:$I$1042,'Import Summary'!$B32,'Quarterly Information'!$X$43:$X$1042,"In-House Destruction")+Blends!$AT$117+SUMIFS('Quarterly Information'!$AI$43:$AI$1042,'Quarterly Information'!$I$43:$I$1042,"Other HFC Blend",'Quarterly Information'!$K$43:$K$1042,'Import Summary'!$B32,'Quarterly Information'!$X$43:$X$1042,"In-House Destruction")+SUMIFS('Quarterly Information'!$AJ$43:$AJ$1042,'Quarterly Information'!$I$43:$I$1042,"Other HFC Blend",'Quarterly Information'!$M$43:$M$1042,'Import Summary'!$B32,'Quarterly Information'!$X$43:$X$1042,"In-House Destruction")+SUMIFS('Quarterly Information'!$AK$43:$AK$1042,'Quarterly Information'!$I$43:$I$1042,"Other HFC Blend",'Quarterly Information'!$O$43:$O$1042,'Import Summary'!$B32,'Quarterly Information'!$X$43:$X$1042,"In-House Destruction")+SUMIFS('Quarterly Information'!$AL$43:$AL$1042,'Quarterly Information'!$I$43:$I$1042,"Other HFC Blend",'Quarterly Information'!$Q$43:$Q$1042,'Import Summary'!$B32,'Quarterly Information'!$X$43:$X$1042,"In-House Destruction")+SUMIFS('Quarterly Information'!$AM$43:$AM$1042,'Quarterly Information'!$I$43:$I$1042,"Other HFC Blend",'Quarterly Information'!$S$43:$S$1042,'Import Summary'!$B32,'Quarterly Information'!$X$43:$X$1042,"In-House Destruction")</f>
        <v>0</v>
      </c>
      <c r="H32" s="64">
        <f>SUMIFS('Quarterly Information'!$J$43:$J$1042,'Quarterly Information'!$I$43:$I$1042,'Import Summary'!$B32,'Quarterly Information'!$X$43:$X$1042,"Second-Party Destruction")+Blends!$BD$117+SUMIFS('Quarterly Information'!$AI$43:$AI$1042,'Quarterly Information'!$I$43:$I$1042,"Other HFC Blend",'Quarterly Information'!$K$43:$K$1042,'Import Summary'!$B32,'Quarterly Information'!$X$43:$X$1042,"Second-Party Destruction")+SUMIFS('Quarterly Information'!$AJ$43:$AJ$1042,'Quarterly Information'!$I$43:$I$1042,"Other HFC Blend",'Quarterly Information'!$M$43:$M$1042,'Import Summary'!$B32,'Quarterly Information'!$X$43:$X$1042,"Second-Party Destruction")+SUMIFS('Quarterly Information'!$AK$43:$AK$1042,'Quarterly Information'!$I$43:$I$1042,"Other HFC Blend",'Quarterly Information'!$O$43:$O$1042,'Import Summary'!$B32,'Quarterly Information'!$X$43:$X$1042,"Second-Party Destruction")+SUMIFS('Quarterly Information'!$AL$43:$AL$1042,'Quarterly Information'!$I$43:$I$1042,"Other HFC Blend",'Quarterly Information'!$Q$43:$Q$1042,'Import Summary'!$B32,'Quarterly Information'!$X$43:$X$1042,"Second-Party Destruction")+SUMIFS('Quarterly Information'!$AM$43:$AM$1042,'Quarterly Information'!$I$43:$I$1042,"Other HFC Blend",'Quarterly Information'!$S$43:$S$1042,'Import Summary'!$B32,'Quarterly Information'!$X$43:$X$1042,"Second-Party Destruction")</f>
        <v>0</v>
      </c>
      <c r="I32" s="64">
        <f>Blends!$BX$117+SUMIFS('Quarterly Information'!$AP$43:$AP$1042,'Quarterly Information'!$K$43:$K$1042,'Import Summary'!$B32,'Quarterly Information'!$X$43:$X$1042,"Other",'Quarterly Information'!$I$43:$I$1042,"Other HFC Blend")+SUMIFS('Quarterly Information'!$AQ$43:$AQ$1042,'Quarterly Information'!$M$43:$M$1042,'Import Summary'!$B32,'Quarterly Information'!$X$43:$X$1042,"Other",'Quarterly Information'!$I$43:$I$1042,"Other HFC Blend")+SUMIFS('Quarterly Information'!$AR$43:$AR$1042,'Quarterly Information'!$O$43:$O$1042,'Import Summary'!$B32,'Quarterly Information'!$X$43:$X$1042,"Other",'Quarterly Information'!$I$43:$I$1042,"Other HFC Blend")+SUMIFS('Quarterly Information'!$AS$43:$AS$1042,'Quarterly Information'!$Q$43:$Q$1042,'Import Summary'!$B32,'Quarterly Information'!$X$43:$X$1042,"Other",'Quarterly Information'!$I$43:$I$1042,"Other HFC Blend")+SUMIFS('Quarterly Information'!$AT$43:$AT$1042,'Quarterly Information'!$S$43:$S$1042,'Import Summary'!$B32,'Quarterly Information'!$X$43:$X$1042,"Other",'Quarterly Information'!$I$43:$I$1042,"Other HFC Blend")+SUMIFS('Quarterly Information'!$AU$43:$AU$1042,'Quarterly Information'!$I$43:$I$1042,'Import Summary'!$B32,'Quarterly Information'!$F$43:$F$1042,"No")</f>
        <v>0</v>
      </c>
      <c r="J32" s="64">
        <f>Blends!$CR$117+SUMIFS('Quarterly Information'!$AV$43:$AV$1042,'Quarterly Information'!$K$43:$K$1042,'Import Summary'!$B32,'Quarterly Information'!$X$43:$X$1042,"Other",'Quarterly Information'!$I$43:$I$1042,"Other HFC Blend")+SUMIFS('Quarterly Information'!$AW$43:$AW$1042,'Quarterly Information'!$M$43:$M$1042,'Import Summary'!$B32,'Quarterly Information'!$X$43:$X$1042,"Other",'Quarterly Information'!$I$43:$I$1042,"Other HFC Blend")+SUMIFS('Quarterly Information'!$AX$43:$AX$1042,'Quarterly Information'!$O$43:$O$1042,'Import Summary'!$B32,'Quarterly Information'!$X$43:$X$1042,"Other",'Quarterly Information'!$I$43:$I$1042,"Other HFC Blend")+SUMIFS('Quarterly Information'!$AY$43:$AY$1042,'Quarterly Information'!$Q$43:$Q$1042,'Import Summary'!$B32,'Quarterly Information'!$X$43:$X$1042,"Other",'Quarterly Information'!$I$43:$I$1042,"Other HFC Blend")+SUMIFS('Quarterly Information'!$AZ$43:$AZ$1042,'Quarterly Information'!$S$43:$S$1042,'Import Summary'!$B32,'Quarterly Information'!$X$43:$X$1042,"Other",'Quarterly Information'!$I$43:$I$1042,"Other HFC Blend")+SUMIFS('Quarterly Information'!$BA$43:$BA$1042,'Quarterly Information'!$I$43:$I$1042,'Import Summary'!$B32,'Quarterly Information'!$F$43:$F$1042,"No")</f>
        <v>0</v>
      </c>
      <c r="K32" s="64">
        <f>Blends!$DB$117+SUMIFS('Quarterly Information'!$BB$43:$BB$1042,'Quarterly Information'!$K$43:$K$1042,'Import Summary'!$B32,'Quarterly Information'!$X$43:$X$1042,"Other",'Quarterly Information'!$I$43:$I$1042,"Other HFC Blend")+SUMIFS('Quarterly Information'!$BC$43:$BC$1042,'Quarterly Information'!$M$43:$M$1042,'Import Summary'!$B32,'Quarterly Information'!$X$43:$X$1042,"Other",'Quarterly Information'!$I$43:$I$1042,"Other HFC Blend")+SUMIFS('Quarterly Information'!$BD$43:$BD$1042,'Quarterly Information'!$O$43:$O$1042,'Import Summary'!$B32,'Quarterly Information'!$X$43:$X$1042,"Other",'Quarterly Information'!$I$43:$I$1042,"Other HFC Blend")+SUMIFS('Quarterly Information'!$BE$43:$BE$1042,'Quarterly Information'!$Q$43:$Q$1042,'Import Summary'!$B32,'Quarterly Information'!$X$43:$X$1042,"Other",'Quarterly Information'!$I$43:$I$1042,"Other HFC Blend")+SUMIFS('Quarterly Information'!$BF$43:$BF$1042,'Quarterly Information'!$S$43:$S$1042,'Import Summary'!$B32,'Quarterly Information'!$X$43:$X$1042,"Other",'Quarterly Information'!$I$43:$I$1042,"Other HFC Blend")+SUMIFS('Quarterly Information'!$BG$43:$BG$1042,'Quarterly Information'!$I$43:$I$1042,'Import Summary'!$B32,'Quarterly Information'!$F$43:$F$1042,"No")</f>
        <v>0</v>
      </c>
      <c r="L32" s="64">
        <f>Blends!$DL$117+SUMIFS('Quarterly Information'!$BH$43:$BH$1042,'Quarterly Information'!$K$43:$K$1042,'Import Summary'!$B32,'Quarterly Information'!$X$43:$X$1042,"Other",'Quarterly Information'!$I$43:$I$1042,"Other HFC Blend")+SUMIFS('Quarterly Information'!$BI$43:$BI$1042,'Quarterly Information'!$M$43:$M$1042,'Import Summary'!$B32,'Quarterly Information'!$X$43:$X$1042,"Other",'Quarterly Information'!$I$43:$I$1042,"Other HFC Blend")+SUMIFS('Quarterly Information'!$BJ$43:$BJ$1042,'Quarterly Information'!$O$43:$O$1042,'Import Summary'!$B32,'Quarterly Information'!$X$43:$X$1042,"Other",'Quarterly Information'!$I$43:$I$1042,"Other HFC Blend")+SUMIFS('Quarterly Information'!$BK$43:$BK$1042,'Quarterly Information'!$Q$43:$Q$1042,'Import Summary'!$B32,'Quarterly Information'!$X$43:$X$1042,"Other",'Quarterly Information'!$I$43:$I$1042,"Other HFC Blend")+SUMIFS('Quarterly Information'!$BL$43:$BL$1042,'Quarterly Information'!$S$43:$S$1042,'Import Summary'!$B32,'Quarterly Information'!$X$43:$X$1042,"Other",'Quarterly Information'!$I$43:$I$1042,"Other HFC Blend")+SUMIFS('Quarterly Information'!$BM$43:$BM$1042,'Quarterly Information'!$I$43:$I$1042,'Import Summary'!$B32,'Quarterly Information'!$F$43:$F$1042,"No")</f>
        <v>0</v>
      </c>
      <c r="M32" s="64">
        <f>Blends!$DV$117+SUMIFS('Quarterly Information'!$BN$43:$BN$1042,'Quarterly Information'!$K$43:$K$1042,'Import Summary'!$B32,'Quarterly Information'!$X$43:$X$1042,"Other",'Quarterly Information'!$I$43:$I$1042,"Other HFC Blend")+SUMIFS('Quarterly Information'!$BO$43:$BO$1042,'Quarterly Information'!$M$43:$M$1042,'Import Summary'!$B32,'Quarterly Information'!$X$43:$X$1042,"Other",'Quarterly Information'!$I$43:$I$1042,"Other HFC Blend")+SUMIFS('Quarterly Information'!$BP$43:$BP$1042,'Quarterly Information'!$O$43:$O$1042,'Import Summary'!$B32,'Quarterly Information'!$X$43:$X$1042,"Other",'Quarterly Information'!$I$43:$I$1042,"Other HFC Blend")+SUMIFS('Quarterly Information'!$BQ$43:$BQ$1042,'Quarterly Information'!$Q$43:$Q$1042,'Import Summary'!$B32,'Quarterly Information'!$X$43:$X$1042,"Other",'Quarterly Information'!$I$43:$I$1042,"Other HFC Blend")+SUMIFS('Quarterly Information'!$BR$43:$BR$1042,'Quarterly Information'!$S$43:$S$1042,'Import Summary'!$B32,'Quarterly Information'!$X$43:$X$1042,"Other",'Quarterly Information'!$I$43:$I$1042,"Other HFC Blend")+SUMIFS('Quarterly Information'!$BS$43:$BS$1042,'Quarterly Information'!$I$43:$I$1042,'Import Summary'!$B32,'Quarterly Information'!$F$43:$F$1042,"No")</f>
        <v>0</v>
      </c>
      <c r="N32" s="126">
        <f t="shared" si="0"/>
        <v>0</v>
      </c>
    </row>
    <row r="33" spans="1:19" s="14" customFormat="1" ht="15.95" customHeight="1">
      <c r="A33" s="18">
        <v>8</v>
      </c>
      <c r="B33" s="63" t="s">
        <v>185</v>
      </c>
      <c r="C33" s="64">
        <f>SUMIF('Quarterly Information'!$I$43:$I$1042,'Import Summary'!B33,'Quarterly Information'!$AN$43:$AN$1042)+SUMIF('Quarterly Information'!$K$43:$K$1042,'Import Summary'!B33,'Quarterly Information'!$AI$43:$AI$1042)+SUMIF('Quarterly Information'!$M$43:$M$1042,'Import Summary'!B33,'Quarterly Information'!$AJ$43:$AJ$1042)+SUMIF('Quarterly Information'!$O$43:$O$1042,'Import Summary'!B33,'Quarterly Information'!$AK$43:$AK$1042)+SUMIF('Quarterly Information'!$Q$43:$Q$1042,'Import Summary'!B33,'Quarterly Information'!$AL$43:$AL$1042)+SUMIF('Quarterly Information'!$S$43:$S$1042,'Import Summary'!B33,'Quarterly Information'!$AM$43:$AM$1042)</f>
        <v>0</v>
      </c>
      <c r="D33" s="64">
        <f>SUMIFS('Quarterly Information'!$AI$43:$AI$1042,'Quarterly Information'!$K$43:$K$1042,'Import Summary'!$B33,'Quarterly Information'!$X$43:$X$1042,"Transhipment")+SUMIFS('Quarterly Information'!$AJ$43:$AJ$1042,'Quarterly Information'!$M$43:$M$1042,'Import Summary'!$B33,'Quarterly Information'!$X$43:$X$1042,"Transhipment")+SUMIFS('Quarterly Information'!$AK$43:$AK$1042,'Quarterly Information'!$O$43:$O$1042,'Import Summary'!$B33,'Quarterly Information'!$X$43:$X$1042,"Transhipment")+SUMIFS('Quarterly Information'!$AL$43:$AL$1042,'Quarterly Information'!$Q$43:$Q$1042,'Import Summary'!$B33,'Quarterly Information'!$X$43:$X$1042,"Transhipment")+SUMIFS('Quarterly Information'!$AM$43:$AM$1042,'Quarterly Information'!$S$43:$S$1042,'Import Summary'!$B33,'Quarterly Information'!$X$43:$X$1042,"Transhipment")+SUMIFS('Quarterly Information'!$AN$43:$AN$1042,'Quarterly Information'!$I$43:$I$1042,'Import Summary'!$B33,'Quarterly Information'!$X$43:$X$1042,"Transhipment")</f>
        <v>0</v>
      </c>
      <c r="E33" s="64">
        <f>SUMIFS('Quarterly Information'!$AI$43:$AI$1042,'Quarterly Information'!$K$43:$K$1042,'Import Summary'!$B33,'Quarterly Information'!$X$43:$X$1042,"In-House Transformation")+SUMIFS('Quarterly Information'!$AJ$43:$AJ$1042,'Quarterly Information'!$M$43:$M$1042,'Import Summary'!$B33,'Quarterly Information'!$X$43:$X$1042,"In-House Transformation")+SUMIFS('Quarterly Information'!$AK$43:$AK$1042,'Quarterly Information'!$O$43:$O$1042,'Import Summary'!$B33,'Quarterly Information'!$X$43:$X$1042,"In-House Transformation")+SUMIFS('Quarterly Information'!$AL$43:$AL$1042,'Quarterly Information'!$Q$43:$Q$1042,'Import Summary'!$B33,'Quarterly Information'!$X$43:$X$1042,"In-House Transformation")+SUMIFS('Quarterly Information'!$AM$43:$AM$1042,'Quarterly Information'!$S$43:$S$1042,'Import Summary'!$B33,'Quarterly Information'!$X$43:$X$1042,"In-House Transformation")+SUMIFS('Quarterly Information'!$AN$43:$AN$1042,'Quarterly Information'!$I$43:$I$1042,'Import Summary'!$B33,'Quarterly Information'!$X$43:$X$1042,"In-House Transformation")</f>
        <v>0</v>
      </c>
      <c r="F33" s="64">
        <f>SUMIFS('Quarterly Information'!$AI$43:$AI$1042,'Quarterly Information'!$K$43:$K$1042,'Import Summary'!$B33,'Quarterly Information'!$X$43:$X$1042,"Second-Party Transformation")+SUMIFS('Quarterly Information'!$AJ$43:$AJ$1042,'Quarterly Information'!$M$43:$M$1042,'Import Summary'!$B33,'Quarterly Information'!$X$43:$X$1042,"Second-Party Transformation")+SUMIFS('Quarterly Information'!$AK$43:$AK$1042,'Quarterly Information'!$O$43:$O$1042,'Import Summary'!$B33,'Quarterly Information'!$X$43:$X$1042,"Second-Party Transformation")+SUMIFS('Quarterly Information'!$AL$43:$AL$1042,'Quarterly Information'!$Q$43:$Q$1042,'Import Summary'!$B33,'Quarterly Information'!$X$43:$X$1042,"Second-Party Transformation")+SUMIFS('Quarterly Information'!$AM$43:$AM$1042,'Quarterly Information'!$S$43:$S$1042,'Import Summary'!$B33,'Quarterly Information'!$X$43:$X$1042,"Second-Party Transformation")+SUMIFS('Quarterly Information'!$AN$43:$AN$1042,'Quarterly Information'!$I$43:$I$1042,'Import Summary'!$B33,'Quarterly Information'!$X$43:$X$1042,"Second-Party Transformation")</f>
        <v>0</v>
      </c>
      <c r="G33" s="64">
        <f>SUMIFS('Quarterly Information'!$AI$43:$AI$1042,'Quarterly Information'!$K$43:$K$1042,'Import Summary'!$B33,'Quarterly Information'!$X$43:$X$1042,"In-House Destruction")+SUMIFS('Quarterly Information'!$AJ$43:$AJ$1042,'Quarterly Information'!$M$43:$M$1042,'Import Summary'!$B33,'Quarterly Information'!$X$43:$X$1042,"In-House Destruction")+SUMIFS('Quarterly Information'!$AK$43:$AK$1042,'Quarterly Information'!$O$43:$O$1042,'Import Summary'!$B33,'Quarterly Information'!$X$43:$X$1042,"In-House Destruction")+SUMIFS('Quarterly Information'!$AL$43:$AL$1042,'Quarterly Information'!$Q$43:$Q$1042,'Import Summary'!$B33,'Quarterly Information'!$X$43:$X$1042,"In-House Destruction")+SUMIFS('Quarterly Information'!$AM$43:$AM$1042,'Quarterly Information'!$S$43:$S$1042,'Import Summary'!$B33,'Quarterly Information'!$X$43:$X$1042,"In-House Destruction")+SUMIFS('Quarterly Information'!$AN$43:$AN$1042,'Quarterly Information'!$I$43:$I$1042,'Import Summary'!$B33,'Quarterly Information'!$X$43:$X$1042,"In-House Destruction")</f>
        <v>0</v>
      </c>
      <c r="H33" s="64">
        <f>SUMIFS('Quarterly Information'!$AI$43:$AI$1042,'Quarterly Information'!$K$43:$K$1042,'Import Summary'!$B33,'Quarterly Information'!$X$43:$X$1042,"Second-Party Destruction")+SUMIFS('Quarterly Information'!$AJ$43:$AJ$1042,'Quarterly Information'!$M$43:$M$1042,'Import Summary'!$B33,'Quarterly Information'!$X$43:$X$1042,"Second-Party Destruction")+SUMIFS('Quarterly Information'!$AK$43:$AK$1042,'Quarterly Information'!$O$43:$O$1042,'Import Summary'!$B33,'Quarterly Information'!$X$43:$X$1042,"Second-Party Destruction")+SUMIFS('Quarterly Information'!$AL$43:$AL$1042,'Quarterly Information'!$Q$43:$Q$1042,'Import Summary'!$B33,'Quarterly Information'!$X$43:$X$1042,"Second-Party Destruction")+SUMIFS('Quarterly Information'!$AM$43:$AM$1042,'Quarterly Information'!$S$43:$S$1042,'Import Summary'!$B33,'Quarterly Information'!$X$43:$X$1042,"Second-Party Destruction")+SUMIFS('Quarterly Information'!$AN$43:$AN$1042,'Quarterly Information'!$I$43:$I$1042,'Import Summary'!$B33,'Quarterly Information'!$X$43:$X$1042,"Second-Party Destruction")</f>
        <v>0</v>
      </c>
      <c r="I33" s="64">
        <f>SUMIFS('Quarterly Information'!$AP$43:$AP$1042,'Quarterly Information'!$K$43:$K$1042,'Import Summary'!$B33,'Quarterly Information'!$X$43:$X$1042,"Other")+SUMIFS('Quarterly Information'!$AQ$43:$AQ$1042,'Quarterly Information'!$M$43:$M$1042,'Import Summary'!$B33,'Quarterly Information'!$X$43:$X$1042,"Other")+SUMIFS('Quarterly Information'!$AR$43:$AR$1042,'Quarterly Information'!$O$43:$O$1042,'Import Summary'!$B33,'Quarterly Information'!$X$43:$X$1042,"Other")+SUMIFS('Quarterly Information'!$AS$43:$AS$1042,'Quarterly Information'!$Q$43:$Q$1042,'Import Summary'!$B33,'Quarterly Information'!$X$43:$X$1042,"Other")+SUMIFS('Quarterly Information'!$AT$43:$AT$1042,'Quarterly Information'!$S$43:$S$1042,'Import Summary'!$B33,'Quarterly Information'!$X$43:$X$1042,"Other")+SUMIFS('Quarterly Information'!$AU$43:$AU$1042,'Quarterly Information'!$I$43:$I$1042,'Import Summary'!$B33,'Quarterly Information'!$F$43:$F$1042,"No")</f>
        <v>0</v>
      </c>
      <c r="J33" s="64">
        <f>SUMIFS('Quarterly Information'!$AV$43:$AV$1042,'Quarterly Information'!$K$43:$K$1042,'Import Summary'!$B33,'Quarterly Information'!$X$43:$X$1042,"Other")+SUMIFS('Quarterly Information'!$AW$43:$AW$1042,'Quarterly Information'!$M$43:$M$1042,'Import Summary'!$B33,'Quarterly Information'!$X$43:$X$1042,"Other")+SUMIFS('Quarterly Information'!$AX$43:$AX$1042,'Quarterly Information'!$O$43:$O$1042,'Import Summary'!$B33,'Quarterly Information'!$X$43:$X$1042,"Other")+SUMIFS('Quarterly Information'!$AY$43:$AY$1042,'Quarterly Information'!$Q$43:$Q$1042,'Import Summary'!$B33,'Quarterly Information'!$X$43:$X$1042,"Other")+SUMIFS('Quarterly Information'!$AZ$43:$AZ$1042,'Quarterly Information'!$S$43:$S$1042,'Import Summary'!$B33,'Quarterly Information'!$X$43:$X$1042,"Other")+SUMIFS('Quarterly Information'!$BA$43:$BA$1042,'Quarterly Information'!$I$43:$I$1042,'Import Summary'!$B33,'Quarterly Information'!$F$43:$F$1042,"No")</f>
        <v>0</v>
      </c>
      <c r="K33" s="64">
        <f>SUMIFS('Quarterly Information'!$BB$43:$BB$1042,'Quarterly Information'!$K$43:$K$1042,'Import Summary'!$B33,'Quarterly Information'!$X$43:$X$1042,"Other")+SUMIFS('Quarterly Information'!$BC$43:$BC$1042,'Quarterly Information'!$M$43:$M$1042,'Import Summary'!$B33,'Quarterly Information'!$X$43:$X$1042,"Other")+SUMIFS('Quarterly Information'!$BD$43:$BD$1042,'Quarterly Information'!$O$43:$O$1042,'Import Summary'!$B33,'Quarterly Information'!$X$43:$X$1042,"Other")+SUMIFS('Quarterly Information'!$BE$43:$BE$1042,'Quarterly Information'!$Q$43:$Q$1042,'Import Summary'!$B33,'Quarterly Information'!$X$43:$X$1042,"Other")+SUMIFS('Quarterly Information'!$BF$43:$BF$1042,'Quarterly Information'!$S$43:$S$1042,'Import Summary'!$B33,'Quarterly Information'!$X$43:$X$1042,"Other")+SUMIFS('Quarterly Information'!$BG$43:$BG$1042,'Quarterly Information'!$I$43:$I$1042,'Import Summary'!$B33,'Quarterly Information'!$F$43:$F$1042,"No")</f>
        <v>0</v>
      </c>
      <c r="L33" s="64">
        <f>SUMIFS('Quarterly Information'!$BH$43:$BH$1042,'Quarterly Information'!$K$43:$K$1042,'Import Summary'!$B33,'Quarterly Information'!$X$43:$X$1042,"Other")+SUMIFS('Quarterly Information'!$BI$43:$BI$1042,'Quarterly Information'!$M$43:$M$1042,'Import Summary'!$B33,'Quarterly Information'!$X$43:$X$1042,"Other")+SUMIFS('Quarterly Information'!$BJ$43:$BJ$1042,'Quarterly Information'!$O$43:$O$1042,'Import Summary'!$B33,'Quarterly Information'!$X$43:$X$1042,"Other")+SUMIFS('Quarterly Information'!$BK$43:$BK$1042,'Quarterly Information'!$Q$43:$Q$1042,'Import Summary'!$B33,'Quarterly Information'!$X$43:$X$1042,"Other")+SUMIFS('Quarterly Information'!$BL$43:$BL$1042,'Quarterly Information'!$S$43:$S$1042,'Import Summary'!$B33,'Quarterly Information'!$X$43:$X$1042,"Other")+SUMIFS('Quarterly Information'!$BM$43:$BM$1042,'Quarterly Information'!$I$43:$I$1042,'Import Summary'!$B33,'Quarterly Information'!$F$43:$F$1042,"No")</f>
        <v>0</v>
      </c>
      <c r="M33" s="64">
        <f>SUMIFS('Quarterly Information'!$BN$43:$BN$1042,'Quarterly Information'!$K$43:$K$1042,'Import Summary'!$B33,'Quarterly Information'!$X$43:$X$1042,"Other")+SUMIFS('Quarterly Information'!$BO$43:$BO$1042,'Quarterly Information'!$M$43:$M$1042,'Import Summary'!$B33,'Quarterly Information'!$X$43:$X$1042,"Other")+SUMIFS('Quarterly Information'!$BP$43:$BP$1042,'Quarterly Information'!$O$43:$O$1042,'Import Summary'!$B33,'Quarterly Information'!$X$43:$X$1042,"Other")+SUMIFS('Quarterly Information'!$BQ$43:$BQ$1042,'Quarterly Information'!$Q$43:$Q$1042,'Import Summary'!$B33,'Quarterly Information'!$X$43:$X$1042,"Other")+SUMIFS('Quarterly Information'!$BR$43:$BR$1042,'Quarterly Information'!$S$43:$S$1042,'Import Summary'!$B33,'Quarterly Information'!$X$43:$X$1042,"Other")+SUMIFS('Quarterly Information'!$BS$43:$BS$1042,'Quarterly Information'!$I$43:$I$1042,'Import Summary'!$B33,'Quarterly Information'!$F$43:$F$1042,"No")</f>
        <v>0</v>
      </c>
      <c r="N33" s="126">
        <f t="shared" si="0"/>
        <v>0</v>
      </c>
    </row>
    <row r="34" spans="1:19" ht="15.95" customHeight="1">
      <c r="A34" s="18">
        <v>9</v>
      </c>
      <c r="B34" s="63" t="s">
        <v>186</v>
      </c>
      <c r="C34" s="64">
        <f>SUMIF('Quarterly Information'!$I$43:$I$1042,'Import Summary'!$B34,'Quarterly Information'!$J$43:$J$1042)+Blends!$Q$117+Blends!$AA$117+Blends!$AK$117+Blends!$AU$117+Blends!$BE$117+Blends!$BO$117+SUMIFS('Quarterly Information'!$AI$43:$AI$1042,'Quarterly Information'!$I$43:$I$1042,"Other HFC Blend",'Quarterly Information'!$K$43:$K$1042,'Import Summary'!B34)+SUMIFS('Quarterly Information'!$AJ$43:$AJ$1042,'Quarterly Information'!$I$43:$I$1042,"Other HFC Blend",'Quarterly Information'!$M$43:$M$1042,'Import Summary'!B34)+SUMIFS('Quarterly Information'!$AK$43:$AK$1042,'Quarterly Information'!$I$43:$I$1042,"Other HFC Blend",'Quarterly Information'!$O$43:$O$1042,'Import Summary'!B34)+SUMIFS('Quarterly Information'!$AL$43:$AL$1042,'Quarterly Information'!$I$43:$I$1042,"Other HFC Blend",'Quarterly Information'!$Q$43:$Q$1042,'Import Summary'!B34)+SUMIFS('Quarterly Information'!$AM$43:$AM$1042,'Quarterly Information'!$I$43:$I$1042,"Other HFC Blend",'Quarterly Information'!$S$43:$S$1042,'Import Summary'!B34)</f>
        <v>0</v>
      </c>
      <c r="D34" s="64">
        <f>SUMIFS('Quarterly Information'!$J$43:$J$1042,'Quarterly Information'!$I$43:$I$1042,'Import Summary'!$B34,'Quarterly Information'!$X$43:$X$1042,"Transhipment")+Blends!$Q$117+SUMIFS('Quarterly Information'!$AI$43:$AI$1042,'Quarterly Information'!$I$43:$I$1042,"Other HFC Blend",'Quarterly Information'!$K$43:$K$1042,'Import Summary'!$B34,'Quarterly Information'!$X$43:$X$1042,"Transhipment")+SUMIFS('Quarterly Information'!$AJ$43:$AJ$1042,'Quarterly Information'!$I$43:$I$1042,"Other HFC Blend",'Quarterly Information'!$M$43:$M$1042,'Import Summary'!$B34,'Quarterly Information'!$X$43:$X$1042,"Transhipment")+SUMIFS('Quarterly Information'!$AK$43:$AK$1042,'Quarterly Information'!$I$43:$I$1042,"Other HFC Blend",'Quarterly Information'!$O$43:$O$1042,'Import Summary'!$B34,'Quarterly Information'!$X$43:$X$1042,"Transhipment")+SUMIFS('Quarterly Information'!$AL$43:$AL$1042,'Quarterly Information'!$I$43:$I$1042,"Other HFC Blend",'Quarterly Information'!$Q$43:$Q$1042,'Import Summary'!$B34,'Quarterly Information'!$X$43:$X$1042,"Transhipment")+SUMIFS('Quarterly Information'!$AM$43:$AM$1042,'Quarterly Information'!$I$43:$I$1042,"Other HFC Blend",'Quarterly Information'!$S$43:$S$1042,'Import Summary'!$B34,'Quarterly Information'!$X$43:$X$1042,"Transhipment")</f>
        <v>0</v>
      </c>
      <c r="E34" s="64">
        <f>SUMIFS('Quarterly Information'!$J$43:$J$1042,'Quarterly Information'!$I$43:$I$1042,'Import Summary'!$B34,'Quarterly Information'!$X$43:$X$1042,"In-House Transformation")+Blends!$AA$117+SUMIFS('Quarterly Information'!$AI$43:$AI$1042,'Quarterly Information'!$I$43:$I$1042,"Other HFC Blend",'Quarterly Information'!$K$43:$K$1042,'Import Summary'!$B34,'Quarterly Information'!$X$43:$X$1042,"In-House Transformation")+SUMIFS('Quarterly Information'!$AJ$43:$AJ$1042,'Quarterly Information'!$I$43:$I$1042,"Other HFC Blend",'Quarterly Information'!$M$43:$M$1042,'Import Summary'!$B34,'Quarterly Information'!$X$43:$X$1042,"In-House Transformation")+SUMIFS('Quarterly Information'!$AK$43:$AK$1042,'Quarterly Information'!$I$43:$I$1042,"Other HFC Blend",'Quarterly Information'!$O$43:$O$1042,'Import Summary'!$B34,'Quarterly Information'!$X$43:$X$1042,"In-House Transformation")+SUMIFS('Quarterly Information'!$AL$43:$AL$1042,'Quarterly Information'!$I$43:$I$1042,"Other HFC Blend",'Quarterly Information'!$Q$43:$Q$1042,'Import Summary'!$B34,'Quarterly Information'!$X$43:$X$1042,"In-House Transformation")+SUMIFS('Quarterly Information'!$AM$43:$AM$1042,'Quarterly Information'!$I$43:$I$1042,"Other HFC Blend",'Quarterly Information'!$S$43:$S$1042,'Import Summary'!$B34,'Quarterly Information'!$X$43:$X$1042,"In-House Transformation")</f>
        <v>0</v>
      </c>
      <c r="F34" s="64">
        <f>SUMIFS('Quarterly Information'!$J$43:$J$1042,'Quarterly Information'!$I$43:$I$1042,'Import Summary'!$B34,'Quarterly Information'!$X$43:$X$1042,"Second-Party Transformation")+Blends!$AK$117+SUMIFS('Quarterly Information'!$AI$43:$AI$1042,'Quarterly Information'!$I$43:$I$1042,"Other HFC Blend",'Quarterly Information'!$K$43:$K$1042,'Import Summary'!$B34,'Quarterly Information'!$X$43:$X$1042,"Second-Party Transformation")+SUMIFS('Quarterly Information'!$AJ$43:$AJ$1042,'Quarterly Information'!$I$43:$I$1042,"Other HFC Blend",'Quarterly Information'!$M$43:$M$1042,'Import Summary'!$B34,'Quarterly Information'!$X$43:$X$1042,"Second-Party Transformation")+SUMIFS('Quarterly Information'!$AK$43:$AK$1042,'Quarterly Information'!$I$43:$I$1042,"Other HFC Blend",'Quarterly Information'!$O$43:$O$1042,'Import Summary'!$B34,'Quarterly Information'!$X$43:$X$1042,"Second-Party Transformation")+SUMIFS('Quarterly Information'!$AL$43:$AL$1042,'Quarterly Information'!$I$43:$I$1042,"Other HFC Blend",'Quarterly Information'!$Q$43:$Q$1042,'Import Summary'!$B34,'Quarterly Information'!$X$43:$X$1042,"Second-Party Transformation")+SUMIFS('Quarterly Information'!$AM$43:$AM$1042,'Quarterly Information'!$I$43:$I$1042,"Other HFC Blend",'Quarterly Information'!$S$43:$S$1042,'Import Summary'!$B34,'Quarterly Information'!$X$43:$X$1042,"Second-Party Transformation")</f>
        <v>0</v>
      </c>
      <c r="G34" s="64">
        <f>SUMIFS('Quarterly Information'!$J$43:$J$1042,'Quarterly Information'!$I$43:$I$1042,'Import Summary'!$B34,'Quarterly Information'!$X$43:$X$1042,"In-House Destruction")+Blends!$AU$117+SUMIFS('Quarterly Information'!$AI$43:$AI$1042,'Quarterly Information'!$I$43:$I$1042,"Other HFC Blend",'Quarterly Information'!$K$43:$K$1042,'Import Summary'!$B34,'Quarterly Information'!$X$43:$X$1042,"In-House Destruction")+SUMIFS('Quarterly Information'!$AJ$43:$AJ$1042,'Quarterly Information'!$I$43:$I$1042,"Other HFC Blend",'Quarterly Information'!$M$43:$M$1042,'Import Summary'!$B34,'Quarterly Information'!$X$43:$X$1042,"In-House Destruction")+SUMIFS('Quarterly Information'!$AK$43:$AK$1042,'Quarterly Information'!$I$43:$I$1042,"Other HFC Blend",'Quarterly Information'!$O$43:$O$1042,'Import Summary'!$B34,'Quarterly Information'!$X$43:$X$1042,"In-House Destruction")+SUMIFS('Quarterly Information'!$AL$43:$AL$1042,'Quarterly Information'!$I$43:$I$1042,"Other HFC Blend",'Quarterly Information'!$Q$43:$Q$1042,'Import Summary'!$B34,'Quarterly Information'!$X$43:$X$1042,"In-House Destruction")+SUMIFS('Quarterly Information'!$AM$43:$AM$1042,'Quarterly Information'!$I$43:$I$1042,"Other HFC Blend",'Quarterly Information'!$S$43:$S$1042,'Import Summary'!$B34,'Quarterly Information'!$X$43:$X$1042,"In-House Destruction")</f>
        <v>0</v>
      </c>
      <c r="H34" s="64">
        <f>SUMIFS('Quarterly Information'!$J$43:$J$1042,'Quarterly Information'!$I$43:$I$1042,'Import Summary'!$B34,'Quarterly Information'!$X$43:$X$1042,"Second-Party Destruction")+Blends!$BE$117+SUMIFS('Quarterly Information'!$AI$43:$AI$1042,'Quarterly Information'!$I$43:$I$1042,"Other HFC Blend",'Quarterly Information'!$K$43:$K$1042,'Import Summary'!$B34,'Quarterly Information'!$X$43:$X$1042,"Second-Party Destruction")+SUMIFS('Quarterly Information'!$AJ$43:$AJ$1042,'Quarterly Information'!$I$43:$I$1042,"Other HFC Blend",'Quarterly Information'!$M$43:$M$1042,'Import Summary'!$B34,'Quarterly Information'!$X$43:$X$1042,"Second-Party Destruction")+SUMIFS('Quarterly Information'!$AK$43:$AK$1042,'Quarterly Information'!$I$43:$I$1042,"Other HFC Blend",'Quarterly Information'!$O$43:$O$1042,'Import Summary'!$B34,'Quarterly Information'!$X$43:$X$1042,"Second-Party Destruction")+SUMIFS('Quarterly Information'!$AL$43:$AL$1042,'Quarterly Information'!$I$43:$I$1042,"Other HFC Blend",'Quarterly Information'!$Q$43:$Q$1042,'Import Summary'!$B34,'Quarterly Information'!$X$43:$X$1042,"Second-Party Destruction")+SUMIFS('Quarterly Information'!$AM$43:$AM$1042,'Quarterly Information'!$I$43:$I$1042,"Other HFC Blend",'Quarterly Information'!$S$43:$S$1042,'Import Summary'!$B34,'Quarterly Information'!$X$43:$X$1042,"Second-Party Destruction")</f>
        <v>0</v>
      </c>
      <c r="I34" s="64">
        <f>Blends!$BY$117+SUMIFS('Quarterly Information'!$AP$43:$AP$1042,'Quarterly Information'!$K$43:$K$1042,'Import Summary'!$B34,'Quarterly Information'!$X$43:$X$1042,"Other",'Quarterly Information'!$I$43:$I$1042,"Other HFC Blend")+SUMIFS('Quarterly Information'!$AQ$43:$AQ$1042,'Quarterly Information'!$M$43:$M$1042,'Import Summary'!$B34,'Quarterly Information'!$X$43:$X$1042,"Other",'Quarterly Information'!$I$43:$I$1042,"Other HFC Blend")+SUMIFS('Quarterly Information'!$AR$43:$AR$1042,'Quarterly Information'!$O$43:$O$1042,'Import Summary'!$B34,'Quarterly Information'!$X$43:$X$1042,"Other",'Quarterly Information'!$I$43:$I$1042,"Other HFC Blend")+SUMIFS('Quarterly Information'!$AS$43:$AS$1042,'Quarterly Information'!$Q$43:$Q$1042,'Import Summary'!$B34,'Quarterly Information'!$X$43:$X$1042,"Other",'Quarterly Information'!$I$43:$I$1042,"Other HFC Blend")+SUMIFS('Quarterly Information'!$AT$43:$AT$1042,'Quarterly Information'!$S$43:$S$1042,'Import Summary'!$B34,'Quarterly Information'!$X$43:$X$1042,"Other",'Quarterly Information'!$I$43:$I$1042,"Other HFC Blend")+SUMIFS('Quarterly Information'!$AU$43:$AU$1042,'Quarterly Information'!$I$43:$I$1042,'Import Summary'!$B34,'Quarterly Information'!$F$43:$F$1042,"No")</f>
        <v>0</v>
      </c>
      <c r="J34" s="64">
        <f>Blends!$CS$117+SUMIFS('Quarterly Information'!$AV$43:$AV$1042,'Quarterly Information'!$K$43:$K$1042,'Import Summary'!$B34,'Quarterly Information'!$X$43:$X$1042,"Other",'Quarterly Information'!$I$43:$I$1042,"Other HFC Blend")+SUMIFS('Quarterly Information'!$AW$43:$AW$1042,'Quarterly Information'!$M$43:$M$1042,'Import Summary'!$B34,'Quarterly Information'!$X$43:$X$1042,"Other",'Quarterly Information'!$I$43:$I$1042,"Other HFC Blend")+SUMIFS('Quarterly Information'!$AX$43:$AX$1042,'Quarterly Information'!$O$43:$O$1042,'Import Summary'!$B34,'Quarterly Information'!$X$43:$X$1042,"Other",'Quarterly Information'!$I$43:$I$1042,"Other HFC Blend")+SUMIFS('Quarterly Information'!$AY$43:$AY$1042,'Quarterly Information'!$Q$43:$Q$1042,'Import Summary'!$B34,'Quarterly Information'!$X$43:$X$1042,"Other",'Quarterly Information'!$I$43:$I$1042,"Other HFC Blend")+SUMIFS('Quarterly Information'!$AZ$43:$AZ$1042,'Quarterly Information'!$S$43:$S$1042,'Import Summary'!$B34,'Quarterly Information'!$X$43:$X$1042,"Other",'Quarterly Information'!$I$43:$I$1042,"Other HFC Blend")+SUMIFS('Quarterly Information'!$BA$43:$BA$1042,'Quarterly Information'!$I$43:$I$1042,'Import Summary'!$B34,'Quarterly Information'!$F$43:$F$1042,"No")</f>
        <v>0</v>
      </c>
      <c r="K34" s="64">
        <f>Blends!$DC$117+SUMIFS('Quarterly Information'!$BB$43:$BB$1042,'Quarterly Information'!$K$43:$K$1042,'Import Summary'!$B34,'Quarterly Information'!$X$43:$X$1042,"Other",'Quarterly Information'!$I$43:$I$1042,"Other HFC Blend")+SUMIFS('Quarterly Information'!$BC$43:$BC$1042,'Quarterly Information'!$M$43:$M$1042,'Import Summary'!$B34,'Quarterly Information'!$X$43:$X$1042,"Other",'Quarterly Information'!$I$43:$I$1042,"Other HFC Blend")+SUMIFS('Quarterly Information'!$BD$43:$BD$1042,'Quarterly Information'!$O$43:$O$1042,'Import Summary'!$B34,'Quarterly Information'!$X$43:$X$1042,"Other",'Quarterly Information'!$I$43:$I$1042,"Other HFC Blend")+SUMIFS('Quarterly Information'!$BE$43:$BE$1042,'Quarterly Information'!$Q$43:$Q$1042,'Import Summary'!$B34,'Quarterly Information'!$X$43:$X$1042,"Other",'Quarterly Information'!$I$43:$I$1042,"Other HFC Blend")+SUMIFS('Quarterly Information'!$BF$43:$BF$1042,'Quarterly Information'!$S$43:$S$1042,'Import Summary'!$B34,'Quarterly Information'!$X$43:$X$1042,"Other",'Quarterly Information'!$I$43:$I$1042,"Other HFC Blend")+SUMIFS('Quarterly Information'!$BG$43:$BG$1042,'Quarterly Information'!$I$43:$I$1042,'Import Summary'!$B34,'Quarterly Information'!$F$43:$F$1042,"No")</f>
        <v>0</v>
      </c>
      <c r="L34" s="64">
        <f>Blends!$DM$117+SUMIFS('Quarterly Information'!$BH$43:$BH$1042,'Quarterly Information'!$K$43:$K$1042,'Import Summary'!$B34,'Quarterly Information'!$X$43:$X$1042,"Other",'Quarterly Information'!$I$43:$I$1042,"Other HFC Blend")+SUMIFS('Quarterly Information'!$BI$43:$BI$1042,'Quarterly Information'!$M$43:$M$1042,'Import Summary'!$B34,'Quarterly Information'!$X$43:$X$1042,"Other",'Quarterly Information'!$I$43:$I$1042,"Other HFC Blend")+SUMIFS('Quarterly Information'!$BJ$43:$BJ$1042,'Quarterly Information'!$O$43:$O$1042,'Import Summary'!$B34,'Quarterly Information'!$X$43:$X$1042,"Other",'Quarterly Information'!$I$43:$I$1042,"Other HFC Blend")+SUMIFS('Quarterly Information'!$BK$43:$BK$1042,'Quarterly Information'!$Q$43:$Q$1042,'Import Summary'!$B34,'Quarterly Information'!$X$43:$X$1042,"Other",'Quarterly Information'!$I$43:$I$1042,"Other HFC Blend")+SUMIFS('Quarterly Information'!$BL$43:$BL$1042,'Quarterly Information'!$S$43:$S$1042,'Import Summary'!$B34,'Quarterly Information'!$X$43:$X$1042,"Other",'Quarterly Information'!$I$43:$I$1042,"Other HFC Blend")+SUMIFS('Quarterly Information'!$BM$43:$BM$1042,'Quarterly Information'!$I$43:$I$1042,'Import Summary'!$B34,'Quarterly Information'!$F$43:$F$1042,"No")</f>
        <v>0</v>
      </c>
      <c r="M34" s="64">
        <f>Blends!$DW$117+SUMIFS('Quarterly Information'!$BN$43:$BN$1042,'Quarterly Information'!$K$43:$K$1042,'Import Summary'!$B34,'Quarterly Information'!$X$43:$X$1042,"Other",'Quarterly Information'!$I$43:$I$1042,"Other HFC Blend")+SUMIFS('Quarterly Information'!$BO$43:$BO$1042,'Quarterly Information'!$M$43:$M$1042,'Import Summary'!$B34,'Quarterly Information'!$X$43:$X$1042,"Other",'Quarterly Information'!$I$43:$I$1042,"Other HFC Blend")+SUMIFS('Quarterly Information'!$BP$43:$BP$1042,'Quarterly Information'!$O$43:$O$1042,'Import Summary'!$B34,'Quarterly Information'!$X$43:$X$1042,"Other",'Quarterly Information'!$I$43:$I$1042,"Other HFC Blend")+SUMIFS('Quarterly Information'!$BQ$43:$BQ$1042,'Quarterly Information'!$Q$43:$Q$1042,'Import Summary'!$B34,'Quarterly Information'!$X$43:$X$1042,"Other",'Quarterly Information'!$I$43:$I$1042,"Other HFC Blend")+SUMIFS('Quarterly Information'!$BR$43:$BR$1042,'Quarterly Information'!$S$43:$S$1042,'Import Summary'!$B34,'Quarterly Information'!$X$43:$X$1042,"Other",'Quarterly Information'!$I$43:$I$1042,"Other HFC Blend")+SUMIFS('Quarterly Information'!$BS$43:$BS$1042,'Quarterly Information'!$I$43:$I$1042,'Import Summary'!$B34,'Quarterly Information'!$F$43:$F$1042,"No")</f>
        <v>0</v>
      </c>
      <c r="N34" s="126">
        <f t="shared" si="0"/>
        <v>0</v>
      </c>
      <c r="S34" s="150"/>
    </row>
    <row r="35" spans="1:19" ht="15.95" customHeight="1">
      <c r="A35" s="18">
        <v>10</v>
      </c>
      <c r="B35" s="63" t="s">
        <v>187</v>
      </c>
      <c r="C35" s="64">
        <f>SUMIF('Quarterly Information'!$I$43:$I$1042,'Import Summary'!B35,'Quarterly Information'!$AN$43:$AN$1042)+SUMIF('Quarterly Information'!$K$43:$K$1042,'Import Summary'!B35,'Quarterly Information'!$AI$43:$AI$1042)+SUMIF('Quarterly Information'!$M$43:$M$1042,'Import Summary'!B35,'Quarterly Information'!$AJ$43:$AJ$1042)+SUMIF('Quarterly Information'!$O$43:$O$1042,'Import Summary'!B35,'Quarterly Information'!$AK$43:$AK$1042)+SUMIF('Quarterly Information'!$Q$43:$Q$1042,'Import Summary'!B35,'Quarterly Information'!$AL$43:$AL$1042)+SUMIF('Quarterly Information'!$S$43:$S$1042,'Import Summary'!B35,'Quarterly Information'!$AM$43:$AM$1042)</f>
        <v>0</v>
      </c>
      <c r="D35" s="64">
        <f>SUMIFS('Quarterly Information'!$AI$43:$AI$1042,'Quarterly Information'!$K$43:$K$1042,'Import Summary'!$B35,'Quarterly Information'!$X$43:$X$1042,"Transhipment")+SUMIFS('Quarterly Information'!$AJ$43:$AJ$1042,'Quarterly Information'!$M$43:$M$1042,'Import Summary'!$B35,'Quarterly Information'!$X$43:$X$1042,"Transhipment")+SUMIFS('Quarterly Information'!$AK$43:$AK$1042,'Quarterly Information'!$O$43:$O$1042,'Import Summary'!$B35,'Quarterly Information'!$X$43:$X$1042,"Transhipment")+SUMIFS('Quarterly Information'!$AL$43:$AL$1042,'Quarterly Information'!$Q$43:$Q$1042,'Import Summary'!$B35,'Quarterly Information'!$X$43:$X$1042,"Transhipment")+SUMIFS('Quarterly Information'!$AM$43:$AM$1042,'Quarterly Information'!$S$43:$S$1042,'Import Summary'!$B35,'Quarterly Information'!$X$43:$X$1042,"Transhipment")+SUMIFS('Quarterly Information'!$AN$43:$AN$1042,'Quarterly Information'!$I$43:$I$1042,'Import Summary'!$B35,'Quarterly Information'!$X$43:$X$1042,"Transhipment")</f>
        <v>0</v>
      </c>
      <c r="E35" s="64">
        <f>SUMIFS('Quarterly Information'!$AI$43:$AI$1042,'Quarterly Information'!$K$43:$K$1042,'Import Summary'!$B35,'Quarterly Information'!$X$43:$X$1042,"In-House Transformation")+SUMIFS('Quarterly Information'!$AJ$43:$AJ$1042,'Quarterly Information'!$M$43:$M$1042,'Import Summary'!$B35,'Quarterly Information'!$X$43:$X$1042,"In-House Transformation")+SUMIFS('Quarterly Information'!$AK$43:$AK$1042,'Quarterly Information'!$O$43:$O$1042,'Import Summary'!$B35,'Quarterly Information'!$X$43:$X$1042,"In-House Transformation")+SUMIFS('Quarterly Information'!$AL$43:$AL$1042,'Quarterly Information'!$Q$43:$Q$1042,'Import Summary'!$B35,'Quarterly Information'!$X$43:$X$1042,"In-House Transformation")+SUMIFS('Quarterly Information'!$AM$43:$AM$1042,'Quarterly Information'!$S$43:$S$1042,'Import Summary'!$B35,'Quarterly Information'!$X$43:$X$1042,"In-House Transformation")+SUMIFS('Quarterly Information'!$AN$43:$AN$1042,'Quarterly Information'!$I$43:$I$1042,'Import Summary'!$B35,'Quarterly Information'!$X$43:$X$1042,"In-House Transformation")</f>
        <v>0</v>
      </c>
      <c r="F35" s="64">
        <f>SUMIFS('Quarterly Information'!$AI$43:$AI$1042,'Quarterly Information'!$K$43:$K$1042,'Import Summary'!$B35,'Quarterly Information'!$X$43:$X$1042,"Second-Party Transformation")+SUMIFS('Quarterly Information'!$AJ$43:$AJ$1042,'Quarterly Information'!$M$43:$M$1042,'Import Summary'!$B35,'Quarterly Information'!$X$43:$X$1042,"Second-Party Transformation")+SUMIFS('Quarterly Information'!$AK$43:$AK$1042,'Quarterly Information'!$O$43:$O$1042,'Import Summary'!$B35,'Quarterly Information'!$X$43:$X$1042,"Second-Party Transformation")+SUMIFS('Quarterly Information'!$AL$43:$AL$1042,'Quarterly Information'!$Q$43:$Q$1042,'Import Summary'!$B35,'Quarterly Information'!$X$43:$X$1042,"Second-Party Transformation")+SUMIFS('Quarterly Information'!$AM$43:$AM$1042,'Quarterly Information'!$S$43:$S$1042,'Import Summary'!$B35,'Quarterly Information'!$X$43:$X$1042,"Second-Party Transformation")+SUMIFS('Quarterly Information'!$AN$43:$AN$1042,'Quarterly Information'!$I$43:$I$1042,'Import Summary'!$B35,'Quarterly Information'!$X$43:$X$1042,"Second-Party Transformation")</f>
        <v>0</v>
      </c>
      <c r="G35" s="64">
        <f>SUMIFS('Quarterly Information'!$AI$43:$AI$1042,'Quarterly Information'!$K$43:$K$1042,'Import Summary'!$B35,'Quarterly Information'!$X$43:$X$1042,"In-House Destruction")+SUMIFS('Quarterly Information'!$AJ$43:$AJ$1042,'Quarterly Information'!$M$43:$M$1042,'Import Summary'!$B35,'Quarterly Information'!$X$43:$X$1042,"In-House Destruction")+SUMIFS('Quarterly Information'!$AK$43:$AK$1042,'Quarterly Information'!$O$43:$O$1042,'Import Summary'!$B35,'Quarterly Information'!$X$43:$X$1042,"In-House Destruction")+SUMIFS('Quarterly Information'!$AL$43:$AL$1042,'Quarterly Information'!$Q$43:$Q$1042,'Import Summary'!$B35,'Quarterly Information'!$X$43:$X$1042,"In-House Destruction")+SUMIFS('Quarterly Information'!$AM$43:$AM$1042,'Quarterly Information'!$S$43:$S$1042,'Import Summary'!$B35,'Quarterly Information'!$X$43:$X$1042,"In-House Destruction")+SUMIFS('Quarterly Information'!$AN$43:$AN$1042,'Quarterly Information'!$I$43:$I$1042,'Import Summary'!$B35,'Quarterly Information'!$X$43:$X$1042,"In-House Destruction")</f>
        <v>0</v>
      </c>
      <c r="H35" s="64">
        <f>SUMIFS('Quarterly Information'!$AI$43:$AI$1042,'Quarterly Information'!$K$43:$K$1042,'Import Summary'!$B35,'Quarterly Information'!$X$43:$X$1042,"Second-Party Destruction")+SUMIFS('Quarterly Information'!$AJ$43:$AJ$1042,'Quarterly Information'!$M$43:$M$1042,'Import Summary'!$B35,'Quarterly Information'!$X$43:$X$1042,"Second-Party Destruction")+SUMIFS('Quarterly Information'!$AK$43:$AK$1042,'Quarterly Information'!$O$43:$O$1042,'Import Summary'!$B35,'Quarterly Information'!$X$43:$X$1042,"Second-Party Destruction")+SUMIFS('Quarterly Information'!$AL$43:$AL$1042,'Quarterly Information'!$Q$43:$Q$1042,'Import Summary'!$B35,'Quarterly Information'!$X$43:$X$1042,"Second-Party Destruction")+SUMIFS('Quarterly Information'!$AM$43:$AM$1042,'Quarterly Information'!$S$43:$S$1042,'Import Summary'!$B35,'Quarterly Information'!$X$43:$X$1042,"Second-Party Destruction")+SUMIFS('Quarterly Information'!$AN$43:$AN$1042,'Quarterly Information'!$I$43:$I$1042,'Import Summary'!$B35,'Quarterly Information'!$X$43:$X$1042,"Second-Party Destruction")</f>
        <v>0</v>
      </c>
      <c r="I35" s="64">
        <f>SUMIFS('Quarterly Information'!$AP$43:$AP$1042,'Quarterly Information'!$K$43:$K$1042,'Import Summary'!$B35,'Quarterly Information'!$X$43:$X$1042,"Other")+SUMIFS('Quarterly Information'!$AQ$43:$AQ$1042,'Quarterly Information'!$M$43:$M$1042,'Import Summary'!$B35,'Quarterly Information'!$X$43:$X$1042,"Other")+SUMIFS('Quarterly Information'!$AR$43:$AR$1042,'Quarterly Information'!$O$43:$O$1042,'Import Summary'!$B35,'Quarterly Information'!$X$43:$X$1042,"Other")+SUMIFS('Quarterly Information'!$AS$43:$AS$1042,'Quarterly Information'!$Q$43:$Q$1042,'Import Summary'!$B35,'Quarterly Information'!$X$43:$X$1042,"Other")+SUMIFS('Quarterly Information'!$AT$43:$AT$1042,'Quarterly Information'!$S$43:$S$1042,'Import Summary'!$B35,'Quarterly Information'!$X$43:$X$1042,"Other")+SUMIFS('Quarterly Information'!$AU$43:$AU$1042,'Quarterly Information'!$I$43:$I$1042,'Import Summary'!$B35,'Quarterly Information'!$F$43:$F$1042,"No")</f>
        <v>0</v>
      </c>
      <c r="J35" s="64">
        <f>SUMIFS('Quarterly Information'!$AV$43:$AV$1042,'Quarterly Information'!$K$43:$K$1042,'Import Summary'!$B35,'Quarterly Information'!$X$43:$X$1042,"Other")+SUMIFS('Quarterly Information'!$AW$43:$AW$1042,'Quarterly Information'!$M$43:$M$1042,'Import Summary'!$B35,'Quarterly Information'!$X$43:$X$1042,"Other")+SUMIFS('Quarterly Information'!$AX$43:$AX$1042,'Quarterly Information'!$O$43:$O$1042,'Import Summary'!$B35,'Quarterly Information'!$X$43:$X$1042,"Other")+SUMIFS('Quarterly Information'!$AY$43:$AY$1042,'Quarterly Information'!$Q$43:$Q$1042,'Import Summary'!$B35,'Quarterly Information'!$X$43:$X$1042,"Other")+SUMIFS('Quarterly Information'!$AZ$43:$AZ$1042,'Quarterly Information'!$S$43:$S$1042,'Import Summary'!$B35,'Quarterly Information'!$X$43:$X$1042,"Other")+SUMIFS('Quarterly Information'!$BA$43:$BA$1042,'Quarterly Information'!$I$43:$I$1042,'Import Summary'!$B35,'Quarterly Information'!$F$43:$F$1042,"No")</f>
        <v>0</v>
      </c>
      <c r="K35" s="64">
        <f>SUMIFS('Quarterly Information'!$BB$43:$BB$1042,'Quarterly Information'!$K$43:$K$1042,'Import Summary'!$B35,'Quarterly Information'!$X$43:$X$1042,"Other")+SUMIFS('Quarterly Information'!$BC$43:$BC$1042,'Quarterly Information'!$M$43:$M$1042,'Import Summary'!$B35,'Quarterly Information'!$X$43:$X$1042,"Other")+SUMIFS('Quarterly Information'!$BD$43:$BD$1042,'Quarterly Information'!$O$43:$O$1042,'Import Summary'!$B35,'Quarterly Information'!$X$43:$X$1042,"Other")+SUMIFS('Quarterly Information'!$BE$43:$BE$1042,'Quarterly Information'!$Q$43:$Q$1042,'Import Summary'!$B35,'Quarterly Information'!$X$43:$X$1042,"Other")+SUMIFS('Quarterly Information'!$BF$43:$BF$1042,'Quarterly Information'!$S$43:$S$1042,'Import Summary'!$B35,'Quarterly Information'!$X$43:$X$1042,"Other")+SUMIFS('Quarterly Information'!$BG$43:$BG$1042,'Quarterly Information'!$I$43:$I$1042,'Import Summary'!$B35,'Quarterly Information'!$F$43:$F$1042,"No")</f>
        <v>0</v>
      </c>
      <c r="L35" s="64">
        <f>SUMIFS('Quarterly Information'!$BH$43:$BH$1042,'Quarterly Information'!$K$43:$K$1042,'Import Summary'!$B35,'Quarterly Information'!$X$43:$X$1042,"Other")+SUMIFS('Quarterly Information'!$BI$43:$BI$1042,'Quarterly Information'!$M$43:$M$1042,'Import Summary'!$B35,'Quarterly Information'!$X$43:$X$1042,"Other")+SUMIFS('Quarterly Information'!$BJ$43:$BJ$1042,'Quarterly Information'!$O$43:$O$1042,'Import Summary'!$B35,'Quarterly Information'!$X$43:$X$1042,"Other")+SUMIFS('Quarterly Information'!$BK$43:$BK$1042,'Quarterly Information'!$Q$43:$Q$1042,'Import Summary'!$B35,'Quarterly Information'!$X$43:$X$1042,"Other")+SUMIFS('Quarterly Information'!$BL$43:$BL$1042,'Quarterly Information'!$S$43:$S$1042,'Import Summary'!$B35,'Quarterly Information'!$X$43:$X$1042,"Other")+SUMIFS('Quarterly Information'!$BM$43:$BM$1042,'Quarterly Information'!$I$43:$I$1042,'Import Summary'!$B35,'Quarterly Information'!$F$43:$F$1042,"No")</f>
        <v>0</v>
      </c>
      <c r="M35" s="64">
        <f>SUMIFS('Quarterly Information'!$BN$43:$BN$1042,'Quarterly Information'!$K$43:$K$1042,'Import Summary'!$B35,'Quarterly Information'!$X$43:$X$1042,"Other")+SUMIFS('Quarterly Information'!$BO$43:$BO$1042,'Quarterly Information'!$M$43:$M$1042,'Import Summary'!$B35,'Quarterly Information'!$X$43:$X$1042,"Other")+SUMIFS('Quarterly Information'!$BP$43:$BP$1042,'Quarterly Information'!$O$43:$O$1042,'Import Summary'!$B35,'Quarterly Information'!$X$43:$X$1042,"Other")+SUMIFS('Quarterly Information'!$BQ$43:$BQ$1042,'Quarterly Information'!$Q$43:$Q$1042,'Import Summary'!$B35,'Quarterly Information'!$X$43:$X$1042,"Other")+SUMIFS('Quarterly Information'!$BR$43:$BR$1042,'Quarterly Information'!$S$43:$S$1042,'Import Summary'!$B35,'Quarterly Information'!$X$43:$X$1042,"Other")+SUMIFS('Quarterly Information'!$BS$43:$BS$1042,'Quarterly Information'!$I$43:$I$1042,'Import Summary'!$B35,'Quarterly Information'!$F$43:$F$1042,"No")</f>
        <v>0</v>
      </c>
      <c r="N35" s="126">
        <f t="shared" si="0"/>
        <v>0</v>
      </c>
      <c r="S35" s="150"/>
    </row>
    <row r="36" spans="1:19" s="29" customFormat="1" ht="15.95" customHeight="1">
      <c r="A36" s="18">
        <v>11</v>
      </c>
      <c r="B36" s="63" t="s">
        <v>188</v>
      </c>
      <c r="C36" s="64">
        <f>SUMIF('Quarterly Information'!$I$43:$I$1042,'Import Summary'!$B36,'Quarterly Information'!$J$43:$J$1042)+Blends!$R$117+Blends!$AB$117+Blends!$AL$117+Blends!$AV$117+Blends!$BF$117+Blends!$BP$117+SUMIFS('Quarterly Information'!$AI$43:$AI$1042,'Quarterly Information'!$I$43:$I$1042,"Other HFC Blend",'Quarterly Information'!$K$43:$K$1042,'Import Summary'!B36)+SUMIFS('Quarterly Information'!$AJ$43:$AJ$1042,'Quarterly Information'!$I$43:$I$1042,"Other HFC Blend",'Quarterly Information'!$M$43:$M$1042,'Import Summary'!B36)+SUMIFS('Quarterly Information'!$AK$43:$AK$1042,'Quarterly Information'!$I$43:$I$1042,"Other HFC Blend",'Quarterly Information'!$O$43:$O$1042,'Import Summary'!B36)+SUMIFS('Quarterly Information'!$AL$43:$AL$1042,'Quarterly Information'!$I$43:$I$1042,"Other HFC Blend",'Quarterly Information'!$Q$43:$Q$1042,'Import Summary'!B36)+SUMIFS('Quarterly Information'!$AM$43:$AM$1042,'Quarterly Information'!$I$43:$I$1042,"Other HFC Blend",'Quarterly Information'!$S$43:$S$1042,'Import Summary'!B36)</f>
        <v>0</v>
      </c>
      <c r="D36" s="64">
        <f>SUMIFS('Quarterly Information'!$J$43:$J$1042,'Quarterly Information'!$I$43:$I$1042,'Import Summary'!$B36,'Quarterly Information'!$X$43:$X$1042,"Transhipment")+Blends!$R$117+SUMIFS('Quarterly Information'!$AI$43:$AI$1042,'Quarterly Information'!$I$43:$I$1042,"Other HFC Blend",'Quarterly Information'!$K$43:$K$1042,'Import Summary'!$B36,'Quarterly Information'!$X$43:$X$1042,"Transhipment")+SUMIFS('Quarterly Information'!$AJ$43:$AJ$1042,'Quarterly Information'!$I$43:$I$1042,"Other HFC Blend",'Quarterly Information'!$M$43:$M$1042,'Import Summary'!$B36,'Quarterly Information'!$X$43:$X$1042,"Transhipment")+SUMIFS('Quarterly Information'!$AK$43:$AK$1042,'Quarterly Information'!$I$43:$I$1042,"Other HFC Blend",'Quarterly Information'!$O$43:$O$1042,'Import Summary'!$B36,'Quarterly Information'!$X$43:$X$1042,"Transhipment")+SUMIFS('Quarterly Information'!$AL$43:$AL$1042,'Quarterly Information'!$I$43:$I$1042,"Other HFC Blend",'Quarterly Information'!$Q$43:$Q$1042,'Import Summary'!$B36,'Quarterly Information'!$X$43:$X$1042,"Transhipment")+SUMIFS('Quarterly Information'!$AM$43:$AM$1042,'Quarterly Information'!$I$43:$I$1042,"Other HFC Blend",'Quarterly Information'!$S$43:$S$1042,'Import Summary'!$B36,'Quarterly Information'!$X$43:$X$1042,"Transhipment")</f>
        <v>0</v>
      </c>
      <c r="E36" s="64">
        <f>SUMIFS('Quarterly Information'!$J$43:$J$1042,'Quarterly Information'!$I$43:$I$1042,'Import Summary'!$B36,'Quarterly Information'!$X$43:$X$1042,"In-House Transformation")+Blends!$AB$117+SUMIFS('Quarterly Information'!$AI$43:$AI$1042,'Quarterly Information'!$I$43:$I$1042,"Other HFC Blend",'Quarterly Information'!$K$43:$K$1042,'Import Summary'!$B36,'Quarterly Information'!$X$43:$X$1042,"In-House Transformation")+SUMIFS('Quarterly Information'!$AJ$43:$AJ$1042,'Quarterly Information'!$I$43:$I$1042,"Other HFC Blend",'Quarterly Information'!$M$43:$M$1042,'Import Summary'!$B36,'Quarterly Information'!$X$43:$X$1042,"In-House Transformation")+SUMIFS('Quarterly Information'!$AK$43:$AK$1042,'Quarterly Information'!$I$43:$I$1042,"Other HFC Blend",'Quarterly Information'!$O$43:$O$1042,'Import Summary'!$B36,'Quarterly Information'!$X$43:$X$1042,"In-House Transformation")+SUMIFS('Quarterly Information'!$AL$43:$AL$1042,'Quarterly Information'!$I$43:$I$1042,"Other HFC Blend",'Quarterly Information'!$Q$43:$Q$1042,'Import Summary'!$B36,'Quarterly Information'!$X$43:$X$1042,"In-House Transformation")+SUMIFS('Quarterly Information'!$AM$43:$AM$1042,'Quarterly Information'!$I$43:$I$1042,"Other HFC Blend",'Quarterly Information'!$S$43:$S$1042,'Import Summary'!$B36,'Quarterly Information'!$X$43:$X$1042,"In-House Transformation")</f>
        <v>0</v>
      </c>
      <c r="F36" s="64">
        <f>SUMIFS('Quarterly Information'!$J$43:$J$1042,'Quarterly Information'!$I$43:$I$1042,'Import Summary'!$B36,'Quarterly Information'!$X$43:$X$1042,"Second-Party Transformation")+Blends!$AL$117+SUMIFS('Quarterly Information'!$AI$43:$AI$1042,'Quarterly Information'!$I$43:$I$1042,"Other HFC Blend",'Quarterly Information'!$K$43:$K$1042,'Import Summary'!$B36,'Quarterly Information'!$X$43:$X$1042,"Second-Party Transformation")+SUMIFS('Quarterly Information'!$AJ$43:$AJ$1042,'Quarterly Information'!$I$43:$I$1042,"Other HFC Blend",'Quarterly Information'!$M$43:$M$1042,'Import Summary'!$B36,'Quarterly Information'!$X$43:$X$1042,"Second-Party Transformation")+SUMIFS('Quarterly Information'!$AK$43:$AK$1042,'Quarterly Information'!$I$43:$I$1042,"Other HFC Blend",'Quarterly Information'!$O$43:$O$1042,'Import Summary'!$B36,'Quarterly Information'!$X$43:$X$1042,"Second-Party Transformation")+SUMIFS('Quarterly Information'!$AL$43:$AL$1042,'Quarterly Information'!$I$43:$I$1042,"Other HFC Blend",'Quarterly Information'!$Q$43:$Q$1042,'Import Summary'!$B36,'Quarterly Information'!$X$43:$X$1042,"Second-Party Transformation")+SUMIFS('Quarterly Information'!$AM$43:$AM$1042,'Quarterly Information'!$I$43:$I$1042,"Other HFC Blend",'Quarterly Information'!$S$43:$S$1042,'Import Summary'!$B36,'Quarterly Information'!$X$43:$X$1042,"Second-Party Transformation")</f>
        <v>0</v>
      </c>
      <c r="G36" s="64">
        <f>SUMIFS('Quarterly Information'!$J$43:$J$1042,'Quarterly Information'!$I$43:$I$1042,'Import Summary'!$B36,'Quarterly Information'!$X$43:$X$1042,"In-House Destruction")+Blends!$AV$117+SUMIFS('Quarterly Information'!$AI$43:$AI$1042,'Quarterly Information'!$I$43:$I$1042,"Other HFC Blend",'Quarterly Information'!$K$43:$K$1042,'Import Summary'!$B36,'Quarterly Information'!$X$43:$X$1042,"In-House Destruction")+SUMIFS('Quarterly Information'!$AJ$43:$AJ$1042,'Quarterly Information'!$I$43:$I$1042,"Other HFC Blend",'Quarterly Information'!$M$43:$M$1042,'Import Summary'!$B36,'Quarterly Information'!$X$43:$X$1042,"In-House Destruction")+SUMIFS('Quarterly Information'!$AK$43:$AK$1042,'Quarterly Information'!$I$43:$I$1042,"Other HFC Blend",'Quarterly Information'!$O$43:$O$1042,'Import Summary'!$B36,'Quarterly Information'!$X$43:$X$1042,"In-House Destruction")+SUMIFS('Quarterly Information'!$AL$43:$AL$1042,'Quarterly Information'!$I$43:$I$1042,"Other HFC Blend",'Quarterly Information'!$Q$43:$Q$1042,'Import Summary'!$B36,'Quarterly Information'!$X$43:$X$1042,"In-House Destruction")+SUMIFS('Quarterly Information'!$AM$43:$AM$1042,'Quarterly Information'!$I$43:$I$1042,"Other HFC Blend",'Quarterly Information'!$S$43:$S$1042,'Import Summary'!$B36,'Quarterly Information'!$X$43:$X$1042,"In-House Destruction")</f>
        <v>0</v>
      </c>
      <c r="H36" s="64">
        <f>SUMIFS('Quarterly Information'!$J$43:$J$1042,'Quarterly Information'!$I$43:$I$1042,'Import Summary'!$B36,'Quarterly Information'!$X$43:$X$1042,"Second-Party Destruction")+Blends!$BF$117+SUMIFS('Quarterly Information'!$AI$43:$AI$1042,'Quarterly Information'!$I$43:$I$1042,"Other HFC Blend",'Quarterly Information'!$K$43:$K$1042,'Import Summary'!$B36,'Quarterly Information'!$X$43:$X$1042,"Second-Party Destruction")+SUMIFS('Quarterly Information'!$AJ$43:$AJ$1042,'Quarterly Information'!$I$43:$I$1042,"Other HFC Blend",'Quarterly Information'!$M$43:$M$1042,'Import Summary'!$B36,'Quarterly Information'!$X$43:$X$1042,"Second-Party Destruction")+SUMIFS('Quarterly Information'!$AK$43:$AK$1042,'Quarterly Information'!$I$43:$I$1042,"Other HFC Blend",'Quarterly Information'!$O$43:$O$1042,'Import Summary'!$B36,'Quarterly Information'!$X$43:$X$1042,"Second-Party Destruction")+SUMIFS('Quarterly Information'!$AL$43:$AL$1042,'Quarterly Information'!$I$43:$I$1042,"Other HFC Blend",'Quarterly Information'!$Q$43:$Q$1042,'Import Summary'!$B36,'Quarterly Information'!$X$43:$X$1042,"Second-Party Destruction")+SUMIFS('Quarterly Information'!$AM$43:$AM$1042,'Quarterly Information'!$I$43:$I$1042,"Other HFC Blend",'Quarterly Information'!$S$43:$S$1042,'Import Summary'!$B36,'Quarterly Information'!$X$43:$X$1042,"Second-Party Destruction")</f>
        <v>0</v>
      </c>
      <c r="I36" s="64">
        <f>Blends!$BZ$117+SUMIFS('Quarterly Information'!$AP$43:$AP$1042,'Quarterly Information'!$K$43:$K$1042,'Import Summary'!$B36,'Quarterly Information'!$X$43:$X$1042,"Other",'Quarterly Information'!$I$43:$I$1042,"Other HFC Blend")+SUMIFS('Quarterly Information'!$AQ$43:$AQ$1042,'Quarterly Information'!$M$43:$M$1042,'Import Summary'!$B36,'Quarterly Information'!$X$43:$X$1042,"Other",'Quarterly Information'!$I$43:$I$1042,"Other HFC Blend")+SUMIFS('Quarterly Information'!$AR$43:$AR$1042,'Quarterly Information'!$O$43:$O$1042,'Import Summary'!$B36,'Quarterly Information'!$X$43:$X$1042,"Other",'Quarterly Information'!$I$43:$I$1042,"Other HFC Blend")+SUMIFS('Quarterly Information'!$AS$43:$AS$1042,'Quarterly Information'!$Q$43:$Q$1042,'Import Summary'!$B36,'Quarterly Information'!$X$43:$X$1042,"Other",'Quarterly Information'!$I$43:$I$1042,"Other HFC Blend")+SUMIFS('Quarterly Information'!$AT$43:$AT$1042,'Quarterly Information'!$S$43:$S$1042,'Import Summary'!$B36,'Quarterly Information'!$X$43:$X$1042,"Other",'Quarterly Information'!$I$43:$I$1042,"Other HFC Blend")+SUMIFS('Quarterly Information'!$AU$43:$AU$1042,'Quarterly Information'!$I$43:$I$1042,'Import Summary'!$B36,'Quarterly Information'!$F$43:$F$1042,"No")</f>
        <v>0</v>
      </c>
      <c r="J36" s="64">
        <f>+Blends!$CT$117+SUMIFS('Quarterly Information'!$AV$43:$AV$1042,'Quarterly Information'!$K$43:$K$1042,'Import Summary'!$B36,'Quarterly Information'!$X$43:$X$1042,"Other",'Quarterly Information'!$I$43:$I$1042,"Other HFC Blend")+SUMIFS('Quarterly Information'!$AW$43:$AW$1042,'Quarterly Information'!$M$43:$M$1042,'Import Summary'!$B36,'Quarterly Information'!$X$43:$X$1042,"Other",'Quarterly Information'!$I$43:$I$1042,"Other HFC Blend")+SUMIFS('Quarterly Information'!$AX$43:$AX$1042,'Quarterly Information'!$O$43:$O$1042,'Import Summary'!$B36,'Quarterly Information'!$X$43:$X$1042,"Other",'Quarterly Information'!$I$43:$I$1042,"Other HFC Blend")+SUMIFS('Quarterly Information'!$AY$43:$AY$1042,'Quarterly Information'!$Q$43:$Q$1042,'Import Summary'!$B36,'Quarterly Information'!$X$43:$X$1042,"Other",'Quarterly Information'!$I$43:$I$1042,"Other HFC Blend")+SUMIFS('Quarterly Information'!$AZ$43:$AZ$1042,'Quarterly Information'!$S$43:$S$1042,'Import Summary'!$B36,'Quarterly Information'!$X$43:$X$1042,"Other",'Quarterly Information'!$I$43:$I$1042,"Other HFC Blend")+SUMIFS('Quarterly Information'!$BA$43:$BA$1042,'Quarterly Information'!$I$43:$I$1042,'Import Summary'!$B36,'Quarterly Information'!$F$43:$F$1042,"No")</f>
        <v>0</v>
      </c>
      <c r="K36" s="64">
        <f>Blends!$DD$117+SUMIFS('Quarterly Information'!$BB$43:$BB$1042,'Quarterly Information'!$K$43:$K$1042,'Import Summary'!$B36,'Quarterly Information'!$X$43:$X$1042,"Other",'Quarterly Information'!$I$43:$I$1042,"Other HFC Blend")+SUMIFS('Quarterly Information'!$BC$43:$BC$1042,'Quarterly Information'!$M$43:$M$1042,'Import Summary'!$B36,'Quarterly Information'!$X$43:$X$1042,"Other",'Quarterly Information'!$I$43:$I$1042,"Other HFC Blend")+SUMIFS('Quarterly Information'!$BD$43:$BD$1042,'Quarterly Information'!$O$43:$O$1042,'Import Summary'!$B36,'Quarterly Information'!$X$43:$X$1042,"Other",'Quarterly Information'!$I$43:$I$1042,"Other HFC Blend")+SUMIFS('Quarterly Information'!$BE$43:$BE$1042,'Quarterly Information'!$Q$43:$Q$1042,'Import Summary'!$B36,'Quarterly Information'!$X$43:$X$1042,"Other",'Quarterly Information'!$I$43:$I$1042,"Other HFC Blend")+SUMIFS('Quarterly Information'!$BF$43:$BF$1042,'Quarterly Information'!$S$43:$S$1042,'Import Summary'!$B36,'Quarterly Information'!$X$43:$X$1042,"Other",'Quarterly Information'!$I$43:$I$1042,"Other HFC Blend")+SUMIFS('Quarterly Information'!$BG$43:$BG$1042,'Quarterly Information'!$I$43:$I$1042,'Import Summary'!$B36,'Quarterly Information'!$F$43:$F$1042,"No")</f>
        <v>0</v>
      </c>
      <c r="L36" s="64">
        <f>Blends!$DN$117+SUMIFS('Quarterly Information'!$BH$43:$BH$1042,'Quarterly Information'!$K$43:$K$1042,'Import Summary'!$B36,'Quarterly Information'!$X$43:$X$1042,"Other",'Quarterly Information'!$I$43:$I$1042,"Other HFC Blend")+SUMIFS('Quarterly Information'!$BI$43:$BI$1042,'Quarterly Information'!$M$43:$M$1042,'Import Summary'!$B36,'Quarterly Information'!$X$43:$X$1042,"Other",'Quarterly Information'!$I$43:$I$1042,"Other HFC Blend")+SUMIFS('Quarterly Information'!$BJ$43:$BJ$1042,'Quarterly Information'!$O$43:$O$1042,'Import Summary'!$B36,'Quarterly Information'!$X$43:$X$1042,"Other",'Quarterly Information'!$I$43:$I$1042,"Other HFC Blend")+SUMIFS('Quarterly Information'!$BK$43:$BK$1042,'Quarterly Information'!$Q$43:$Q$1042,'Import Summary'!$B36,'Quarterly Information'!$X$43:$X$1042,"Other",'Quarterly Information'!$I$43:$I$1042,"Other HFC Blend")+SUMIFS('Quarterly Information'!$BL$43:$BL$1042,'Quarterly Information'!$S$43:$S$1042,'Import Summary'!$B36,'Quarterly Information'!$X$43:$X$1042,"Other",'Quarterly Information'!$I$43:$I$1042,"Other HFC Blend")+SUMIFS('Quarterly Information'!$BM$43:$BM$1042,'Quarterly Information'!$I$43:$I$1042,'Import Summary'!$B36,'Quarterly Information'!$F$43:$F$1042,"No")</f>
        <v>0</v>
      </c>
      <c r="M36" s="64">
        <f>Blends!$DX$117+SUMIFS('Quarterly Information'!$BN$43:$BN$1042,'Quarterly Information'!$K$43:$K$1042,'Import Summary'!$B36,'Quarterly Information'!$X$43:$X$1042,"Other",'Quarterly Information'!$I$43:$I$1042,"Other HFC Blend")+SUMIFS('Quarterly Information'!$BO$43:$BO$1042,'Quarterly Information'!$M$43:$M$1042,'Import Summary'!$B36,'Quarterly Information'!$X$43:$X$1042,"Other",'Quarterly Information'!$I$43:$I$1042,"Other HFC Blend")+SUMIFS('Quarterly Information'!$BP$43:$BP$1042,'Quarterly Information'!$O$43:$O$1042,'Import Summary'!$B36,'Quarterly Information'!$X$43:$X$1042,"Other",'Quarterly Information'!$I$43:$I$1042,"Other HFC Blend")+SUMIFS('Quarterly Information'!$BQ$43:$BQ$1042,'Quarterly Information'!$Q$43:$Q$1042,'Import Summary'!$B36,'Quarterly Information'!$X$43:$X$1042,"Other",'Quarterly Information'!$I$43:$I$1042,"Other HFC Blend")+SUMIFS('Quarterly Information'!$BR$43:$BR$1042,'Quarterly Information'!$S$43:$S$1042,'Import Summary'!$B36,'Quarterly Information'!$X$43:$X$1042,"Other",'Quarterly Information'!$I$43:$I$1042,"Other HFC Blend")+SUMIFS('Quarterly Information'!$BS$43:$BS$1042,'Quarterly Information'!$I$43:$I$1042,'Import Summary'!$B36,'Quarterly Information'!$F$43:$F$1042,"No")</f>
        <v>0</v>
      </c>
      <c r="N36" s="126">
        <f t="shared" si="0"/>
        <v>0</v>
      </c>
      <c r="O36" s="14"/>
      <c r="P36" s="14"/>
      <c r="Q36" s="14"/>
      <c r="R36" s="14"/>
      <c r="S36" s="274"/>
    </row>
    <row r="37" spans="1:19" ht="15.95" customHeight="1">
      <c r="A37" s="18">
        <v>12</v>
      </c>
      <c r="B37" s="63" t="s">
        <v>189</v>
      </c>
      <c r="C37" s="64">
        <f>SUMIF('Quarterly Information'!$I$43:$I$1042,'Import Summary'!$B37,'Quarterly Information'!$J$43:$J$1042)+Blends!$S$117+Blends!$AC$117+Blends!$AM$117+Blends!$AW$117+Blends!$BG$117+Blends!$BQ$117+SUMIFS('Quarterly Information'!$AI$43:$AI$1042,'Quarterly Information'!$I$43:$I$1042,"Other HFC Blend",'Quarterly Information'!$K$43:$K$1042,'Import Summary'!B37)+SUMIFS('Quarterly Information'!$AJ$43:$AJ$1042,'Quarterly Information'!$I$43:$I$1042,"Other HFC Blend",'Quarterly Information'!$M$43:$M$1042,'Import Summary'!B37)+SUMIFS('Quarterly Information'!$AK$43:$AK$1042,'Quarterly Information'!$I$43:$I$1042,"Other HFC Blend",'Quarterly Information'!$O$43:$O$1042,'Import Summary'!B37)+SUMIFS('Quarterly Information'!$AL$43:$AL$1042,'Quarterly Information'!$I$43:$I$1042,"Other HFC Blend",'Quarterly Information'!$Q$43:$Q$1042,'Import Summary'!B37)+SUMIFS('Quarterly Information'!$AM$43:$AM$1042,'Quarterly Information'!$I$43:$I$1042,"Other HFC Blend",'Quarterly Information'!$S$43:$S$1042,'Import Summary'!B37)</f>
        <v>0</v>
      </c>
      <c r="D37" s="64">
        <f>SUMIFS('Quarterly Information'!$J$43:$J$1042,'Quarterly Information'!$I$43:$I$1042,'Import Summary'!$B37,'Quarterly Information'!$X$43:$X$1042,"Transhipment")+Blends!$S$117+SUMIFS('Quarterly Information'!$AI$43:$AI$1042,'Quarterly Information'!$I$43:$I$1042,"Other HFC Blend",'Quarterly Information'!$K$43:$K$1042,'Import Summary'!$B37,'Quarterly Information'!$X$43:$X$1042,"Transhipment")+SUMIFS('Quarterly Information'!$AJ$43:$AJ$1042,'Quarterly Information'!$I$43:$I$1042,"Other HFC Blend",'Quarterly Information'!$M$43:$M$1042,'Import Summary'!$B37,'Quarterly Information'!$X$43:$X$1042,"Transhipment")+SUMIFS('Quarterly Information'!$AK$43:$AK$1042,'Quarterly Information'!$I$43:$I$1042,"Other HFC Blend",'Quarterly Information'!$O$43:$O$1042,'Import Summary'!$B37,'Quarterly Information'!$X$43:$X$1042,"Transhipment")+SUMIFS('Quarterly Information'!$AL$43:$AL$1042,'Quarterly Information'!$I$43:$I$1042,"Other HFC Blend",'Quarterly Information'!$Q$43:$Q$1042,'Import Summary'!$B37,'Quarterly Information'!$X$43:$X$1042,"Transhipment")+SUMIFS('Quarterly Information'!$AM$43:$AM$1042,'Quarterly Information'!$I$43:$I$1042,"Other HFC Blend",'Quarterly Information'!$S$43:$S$1042,'Import Summary'!$B37,'Quarterly Information'!$X$43:$X$1042,"Transhipment")</f>
        <v>0</v>
      </c>
      <c r="E37" s="64">
        <f>SUMIFS('Quarterly Information'!$J$43:$J$1042,'Quarterly Information'!$I$43:$I$1042,'Import Summary'!$B37,'Quarterly Information'!$X$43:$X$1042,"In-House Transformation")+Blends!$AC$117+SUMIFS('Quarterly Information'!$AI$43:$AI$1042,'Quarterly Information'!$I$43:$I$1042,"Other HFC Blend",'Quarterly Information'!$K$43:$K$1042,'Import Summary'!B37,'Quarterly Information'!$X$43:$X$1042,"In-House Transformation")+SUMIFS('Quarterly Information'!$AJ$43:$AJ$1042,'Quarterly Information'!$I$43:$I$1042,"Other HFC Blend",'Quarterly Information'!$M$43:$M$1042,'Import Summary'!B37,'Quarterly Information'!$X$43:$X$1042,"In-House Transformation")+SUMIFS('Quarterly Information'!$AK$43:$AK$1042,'Quarterly Information'!$I$43:$I$1042,"Other HFC Blend",'Quarterly Information'!$O$43:$O$1042,'Import Summary'!B37,'Quarterly Information'!$X$43:$X$1042,"In-House Transformation")+SUMIFS('Quarterly Information'!$AL$43:$AL$1042,'Quarterly Information'!$I$43:$I$1042,"Other HFC Blend",'Quarterly Information'!$Q$43:$Q$1042,'Import Summary'!B37,'Quarterly Information'!$X$43:$X$1042,"In-House Transformation")+SUMIFS('Quarterly Information'!$AM$43:$AM$1042,'Quarterly Information'!$I$43:$I$1042,"Other HFC Blend",'Quarterly Information'!$S$43:$S$1042,'Import Summary'!B37,'Quarterly Information'!$X$43:$X$1042,"In-House Transformation")</f>
        <v>0</v>
      </c>
      <c r="F37" s="64">
        <f>SUMIFS('Quarterly Information'!$J$43:$J$1042,'Quarterly Information'!$I$43:$I$1042,'Import Summary'!$B37,'Quarterly Information'!$X$43:$X$1042,"Second-Party Transformation")+Blends!$AM$117+SUMIFS('Quarterly Information'!$AI$43:$AI$1042,'Quarterly Information'!$I$43:$I$1042,"Other HFC Blend",'Quarterly Information'!$K$43:$K$1042,'Import Summary'!$B37,'Quarterly Information'!$X$43:$X$1042,"Second-Party Transformation")+SUMIFS('Quarterly Information'!$AJ$43:$AJ$1042,'Quarterly Information'!$I$43:$I$1042,"Other HFC Blend",'Quarterly Information'!$M$43:$M$1042,'Import Summary'!$B37,'Quarterly Information'!$X$43:$X$1042,"Second-Party Transformation")+SUMIFS('Quarterly Information'!$AK$43:$AK$1042,'Quarterly Information'!$I$43:$I$1042,"Other HFC Blend",'Quarterly Information'!$O$43:$O$1042,'Import Summary'!$B37,'Quarterly Information'!$X$43:$X$1042,"Second-Party Transformation")+SUMIFS('Quarterly Information'!$AL$43:$AL$1042,'Quarterly Information'!$I$43:$I$1042,"Other HFC Blend",'Quarterly Information'!$Q$43:$Q$1042,'Import Summary'!$B37,'Quarterly Information'!$X$43:$X$1042,"Second-Party Transformation")+SUMIFS('Quarterly Information'!$AM$43:$AM$1042,'Quarterly Information'!$I$43:$I$1042,"Other HFC Blend",'Quarterly Information'!$S$43:$S$1042,'Import Summary'!$B37,'Quarterly Information'!$X$43:$X$1042,"Second-Party Transformation")</f>
        <v>0</v>
      </c>
      <c r="G37" s="64">
        <f>SUMIFS('Quarterly Information'!$J$43:$J$1042,'Quarterly Information'!$I$43:$I$1042,'Import Summary'!$B37,'Quarterly Information'!$X$43:$X$1042,"In-House Destruction")+Blends!$AW$117+SUMIFS('Quarterly Information'!$AI$43:$AI$1042,'Quarterly Information'!$I$43:$I$1042,"Other HFC Blend",'Quarterly Information'!$K$43:$K$1042,'Import Summary'!$B37,'Quarterly Information'!$X$43:$X$1042,"In-House Destruction")+SUMIFS('Quarterly Information'!$AJ$43:$AJ$1042,'Quarterly Information'!$I$43:$I$1042,"Other HFC Blend",'Quarterly Information'!$M$43:$M$1042,'Import Summary'!$B37,'Quarterly Information'!$X$43:$X$1042,"In-House Destruction")+SUMIFS('Quarterly Information'!$AK$43:$AK$1042,'Quarterly Information'!$I$43:$I$1042,"Other HFC Blend",'Quarterly Information'!$O$43:$O$1042,'Import Summary'!$B37,'Quarterly Information'!$X$43:$X$1042,"In-House Destruction")+SUMIFS('Quarterly Information'!$AL$43:$AL$1042,'Quarterly Information'!$I$43:$I$1042,"Other HFC Blend",'Quarterly Information'!$Q$43:$Q$1042,'Import Summary'!$B37,'Quarterly Information'!$X$43:$X$1042,"In-House Destruction")+SUMIFS('Quarterly Information'!$AM$43:$AM$1042,'Quarterly Information'!$I$43:$I$1042,"Other HFC Blend",'Quarterly Information'!$S$43:$S$1042,'Import Summary'!$B37,'Quarterly Information'!$X$43:$X$1042,"In-House Destruction")</f>
        <v>0</v>
      </c>
      <c r="H37" s="64">
        <f>SUMIFS('Quarterly Information'!$J$43:$J$1042,'Quarterly Information'!$I$43:$I$1042,'Import Summary'!$B37,'Quarterly Information'!$X$43:$X$1042,"Second-Party Destruction")+Blends!$BG$117+SUMIFS('Quarterly Information'!$AI$43:$AI$1042,'Quarterly Information'!$I$43:$I$1042,"Other HFC Blend",'Quarterly Information'!$K$43:$K$1042,'Import Summary'!$B37,'Quarterly Information'!$X$43:$X$1042,"Second-Party Destruction")+SUMIFS('Quarterly Information'!$AJ$43:$AJ$1042,'Quarterly Information'!$I$43:$I$1042,"Other HFC Blend",'Quarterly Information'!$M$43:$M$1042,'Import Summary'!$B37,'Quarterly Information'!$X$43:$X$1042,"Second-Party Destruction")+SUMIFS('Quarterly Information'!$AK$43:$AK$1042,'Quarterly Information'!$I$43:$I$1042,"Other HFC Blend",'Quarterly Information'!$O$43:$O$1042,'Import Summary'!$B37,'Quarterly Information'!$X$43:$X$1042,"Second-Party Destruction")+SUMIFS('Quarterly Information'!$AL$43:$AL$1042,'Quarterly Information'!$I$43:$I$1042,"Other HFC Blend",'Quarterly Information'!$Q$43:$Q$1042,'Import Summary'!$B37,'Quarterly Information'!$X$43:$X$1042,"Second-Party Destruction")+SUMIFS('Quarterly Information'!$AM$43:$AM$1042,'Quarterly Information'!$I$43:$I$1042,"Other HFC Blend",'Quarterly Information'!$S$43:$S$1042,'Import Summary'!$B37,'Quarterly Information'!$X$43:$X$1042,"Second-Party Destruction")</f>
        <v>0</v>
      </c>
      <c r="I37" s="64">
        <f>Blends!$CA$117+SUMIFS('Quarterly Information'!$AP$43:$AP$1042,'Quarterly Information'!$K$43:$K$1042,'Import Summary'!$B37,'Quarterly Information'!$X$43:$X$1042,"Other",'Quarterly Information'!$I$43:$I$1042,"Other HFC Blend")+SUMIFS('Quarterly Information'!$AQ$43:$AQ$1042,'Quarterly Information'!$M$43:$M$1042,'Import Summary'!$B37,'Quarterly Information'!$X$43:$X$1042,"Other",'Quarterly Information'!$I$43:$I$1042,"Other HFC Blend")+SUMIFS('Quarterly Information'!$AR$43:$AR$1042,'Quarterly Information'!$O$43:$O$1042,'Import Summary'!$B37,'Quarterly Information'!$X$43:$X$1042,"Other",'Quarterly Information'!$I$43:$I$1042,"Other HFC Blend")+SUMIFS('Quarterly Information'!$AS$43:$AS$1042,'Quarterly Information'!$Q$43:$Q$1042,'Import Summary'!$B37,'Quarterly Information'!$X$43:$X$1042,"Other",'Quarterly Information'!$I$43:$I$1042,"Other HFC Blend")+SUMIFS('Quarterly Information'!$AT$43:$AT$1042,'Quarterly Information'!$S$43:$S$1042,'Import Summary'!$B37,'Quarterly Information'!$X$43:$X$1042,"Other",'Quarterly Information'!$I$43:$I$1042,"Other HFC Blend")+SUMIFS('Quarterly Information'!$AU$43:$AU$1042,'Quarterly Information'!$I$43:$I$1042,'Import Summary'!$B37,'Quarterly Information'!$F$43:$F$1042,"No")</f>
        <v>0</v>
      </c>
      <c r="J37" s="64">
        <f>Blends!$CU$117+SUMIFS('Quarterly Information'!$AV$43:$AV$1042,'Quarterly Information'!$K$43:$K$1042,'Import Summary'!$B37,'Quarterly Information'!$X$43:$X$1042,"Other",'Quarterly Information'!$I$43:$I$1042,"Other HFC Blend")+SUMIFS('Quarterly Information'!$AW$43:$AW$1042,'Quarterly Information'!$M$43:$M$1042,'Import Summary'!$B37,'Quarterly Information'!$X$43:$X$1042,"Other",'Quarterly Information'!$I$43:$I$1042,"Other HFC Blend")+SUMIFS('Quarterly Information'!$AX$43:$AX$1042,'Quarterly Information'!$O$43:$O$1042,'Import Summary'!$B37,'Quarterly Information'!$X$43:$X$1042,"Other",'Quarterly Information'!$I$43:$I$1042,"Other HFC Blend")+SUMIFS('Quarterly Information'!$AY$43:$AY$1042,'Quarterly Information'!$Q$43:$Q$1042,'Import Summary'!$B37,'Quarterly Information'!$X$43:$X$1042,"Other",'Quarterly Information'!$I$43:$I$1042,"Other HFC Blend")+SUMIFS('Quarterly Information'!$AZ$43:$AZ$1042,'Quarterly Information'!$S$43:$S$1042,'Import Summary'!$B37,'Quarterly Information'!$X$43:$X$1042,"Other",'Quarterly Information'!$I$43:$I$1042,"Other HFC Blend")+SUMIFS('Quarterly Information'!$BA$43:$BA$1042,'Quarterly Information'!$I$43:$I$1042,'Import Summary'!$B37,'Quarterly Information'!$F$43:$F$1042,"No")</f>
        <v>0</v>
      </c>
      <c r="K37" s="64">
        <f>Blends!$DE$117+SUMIFS('Quarterly Information'!$BB$43:$BB$1042,'Quarterly Information'!$K$43:$K$1042,'Import Summary'!$B37,'Quarterly Information'!$X$43:$X$1042,"Other",'Quarterly Information'!$I$43:$I$1042,"Other HFC Blend")+SUMIFS('Quarterly Information'!$BC$43:$BC$1042,'Quarterly Information'!$M$43:$M$1042,'Import Summary'!$B37,'Quarterly Information'!$X$43:$X$1042,"Other",'Quarterly Information'!$I$43:$I$1042,"Other HFC Blend")+SUMIFS('Quarterly Information'!$BD$43:$BD$1042,'Quarterly Information'!$O$43:$O$1042,'Import Summary'!$B37,'Quarterly Information'!$X$43:$X$1042,"Other",'Quarterly Information'!$I$43:$I$1042,"Other HFC Blend")+SUMIFS('Quarterly Information'!$BE$43:$BE$1042,'Quarterly Information'!$Q$43:$Q$1042,'Import Summary'!$B37,'Quarterly Information'!$X$43:$X$1042,"Other",'Quarterly Information'!$I$43:$I$1042,"Other HFC Blend")+SUMIFS('Quarterly Information'!$BF$43:$BF$1042,'Quarterly Information'!$S$43:$S$1042,'Import Summary'!$B37,'Quarterly Information'!$X$43:$X$1042,"Other",'Quarterly Information'!$I$43:$I$1042,"Other HFC Blend")+SUMIFS('Quarterly Information'!$BG$43:$BG$1042,'Quarterly Information'!$I$43:$I$1042,'Import Summary'!$B37,'Quarterly Information'!$F$43:$F$1042,"No")</f>
        <v>0</v>
      </c>
      <c r="L37" s="64">
        <f>Blends!$DO$117+SUMIFS('Quarterly Information'!$BH$43:$BH$1042,'Quarterly Information'!$K$43:$K$1042,'Import Summary'!$B37,'Quarterly Information'!$X$43:$X$1042,"Other",'Quarterly Information'!$I$43:$I$1042,"Other HFC Blend")+SUMIFS('Quarterly Information'!$BI$43:$BI$1042,'Quarterly Information'!$M$43:$M$1042,'Import Summary'!$B37,'Quarterly Information'!$X$43:$X$1042,"Other",'Quarterly Information'!$I$43:$I$1042,"Other HFC Blend")+SUMIFS('Quarterly Information'!$BJ$43:$BJ$1042,'Quarterly Information'!$O$43:$O$1042,'Import Summary'!$B37,'Quarterly Information'!$X$43:$X$1042,"Other",'Quarterly Information'!$I$43:$I$1042,"Other HFC Blend")+SUMIFS('Quarterly Information'!$BK$43:$BK$1042,'Quarterly Information'!$Q$43:$Q$1042,'Import Summary'!$B37,'Quarterly Information'!$X$43:$X$1042,"Other",'Quarterly Information'!$I$43:$I$1042,"Other HFC Blend")+SUMIFS('Quarterly Information'!$BL$43:$BL$1042,'Quarterly Information'!$S$43:$S$1042,'Import Summary'!$B37,'Quarterly Information'!$X$43:$X$1042,"Other",'Quarterly Information'!$I$43:$I$1042,"Other HFC Blend")+SUMIFS('Quarterly Information'!$BM$43:$BM$1042,'Quarterly Information'!$I$43:$I$1042,'Import Summary'!$B37,'Quarterly Information'!$F$43:$F$1042,"No")</f>
        <v>0</v>
      </c>
      <c r="M37" s="64">
        <f>Blends!$DY$117+SUMIFS('Quarterly Information'!$BN$43:$BN$1042,'Quarterly Information'!$K$43:$K$1042,'Import Summary'!$B37,'Quarterly Information'!$X$43:$X$1042,"Other",'Quarterly Information'!$I$43:$I$1042,"Other HFC Blend")+SUMIFS('Quarterly Information'!$BO$43:$BO$1042,'Quarterly Information'!$M$43:$M$1042,'Import Summary'!$B37,'Quarterly Information'!$X$43:$X$1042,"Other",'Quarterly Information'!$I$43:$I$1042,"Other HFC Blend")+SUMIFS('Quarterly Information'!$BP$43:$BP$1042,'Quarterly Information'!$O$43:$O$1042,'Import Summary'!$B37,'Quarterly Information'!$X$43:$X$1042,"Other",'Quarterly Information'!$I$43:$I$1042,"Other HFC Blend")+SUMIFS('Quarterly Information'!$BQ$43:$BQ$1042,'Quarterly Information'!$Q$43:$Q$1042,'Import Summary'!$B37,'Quarterly Information'!$X$43:$X$1042,"Other",'Quarterly Information'!$I$43:$I$1042,"Other HFC Blend")+SUMIFS('Quarterly Information'!$BR$43:$BR$1042,'Quarterly Information'!$S$43:$S$1042,'Import Summary'!$B37,'Quarterly Information'!$X$43:$X$1042,"Other",'Quarterly Information'!$I$43:$I$1042,"Other HFC Blend")+SUMIFS('Quarterly Information'!$BS$43:$BS$1042,'Quarterly Information'!$I$43:$I$1042,'Import Summary'!$B37,'Quarterly Information'!$F$43:$F$1042,"No")</f>
        <v>0</v>
      </c>
      <c r="N37" s="126">
        <f t="shared" si="0"/>
        <v>0</v>
      </c>
      <c r="S37" s="150"/>
    </row>
    <row r="38" spans="1:19" ht="15.95" customHeight="1">
      <c r="A38" s="18">
        <v>13</v>
      </c>
      <c r="B38" s="63" t="s">
        <v>190</v>
      </c>
      <c r="C38" s="64">
        <f>SUMIF('Quarterly Information'!$I$43:$I$1042,'Import Summary'!B38,'Quarterly Information'!$AN$43:$AN$1042)+SUMIF('Quarterly Information'!$K$43:$K$1042,'Import Summary'!B38,'Quarterly Information'!$AI$43:$AI$1042)+SUMIF('Quarterly Information'!$M$43:$M$1042,'Import Summary'!B38,'Quarterly Information'!$AJ$43:$AJ$1042)+SUMIF('Quarterly Information'!$O$43:$O$1042,'Import Summary'!B38,'Quarterly Information'!$AK$43:$AK$1042)+SUMIF('Quarterly Information'!$Q$43:$Q$1042,'Import Summary'!B38,'Quarterly Information'!$AL$43:$AL$1042)+SUMIF('Quarterly Information'!$S$43:$S$1042,'Import Summary'!B38,'Quarterly Information'!$AM$43:$AM$1042)</f>
        <v>0</v>
      </c>
      <c r="D38" s="64">
        <f>SUMIFS('Quarterly Information'!$AI$43:$AI$1042,'Quarterly Information'!$K$43:$K$1042,'Import Summary'!$B38,'Quarterly Information'!$X$43:$X$1042,"Transhipment")+SUMIFS('Quarterly Information'!$AJ$43:$AJ$1042,'Quarterly Information'!$M$43:$M$1042,'Import Summary'!$B38,'Quarterly Information'!$X$43:$X$1042,"Transhipment")+SUMIFS('Quarterly Information'!$AK$43:$AK$1042,'Quarterly Information'!$O$43:$O$1042,'Import Summary'!$B38,'Quarterly Information'!$X$43:$X$1042,"Transhipment")+SUMIFS('Quarterly Information'!$AL$43:$AL$1042,'Quarterly Information'!$Q$43:$Q$1042,'Import Summary'!$B38,'Quarterly Information'!$X$43:$X$1042,"Transhipment")+SUMIFS('Quarterly Information'!$AM$43:$AM$1042,'Quarterly Information'!$S$43:$S$1042,'Import Summary'!$B38,'Quarterly Information'!$X$43:$X$1042,"Transhipment")+SUMIFS('Quarterly Information'!$AN$43:$AN$1042,'Quarterly Information'!$I$43:$I$1042,'Import Summary'!$B38,'Quarterly Information'!$X$43:$X$1042,"Transhipment")</f>
        <v>0</v>
      </c>
      <c r="E38" s="64">
        <f>SUMIFS('Quarterly Information'!$AI$43:$AI$1042,'Quarterly Information'!$K$43:$K$1042,'Import Summary'!$B38,'Quarterly Information'!$X$43:$X$1042,"In-House Transformation")+SUMIFS('Quarterly Information'!$AJ$43:$AJ$1042,'Quarterly Information'!$M$43:$M$1042,'Import Summary'!$B38,'Quarterly Information'!$X$43:$X$1042,"In-House Transformation")+SUMIFS('Quarterly Information'!$AK$43:$AK$1042,'Quarterly Information'!$O$43:$O$1042,'Import Summary'!$B38,'Quarterly Information'!$X$43:$X$1042,"In-House Transformation")+SUMIFS('Quarterly Information'!$AL$43:$AL$1042,'Quarterly Information'!$Q$43:$Q$1042,'Import Summary'!$B38,'Quarterly Information'!$X$43:$X$1042,"In-House Transformation")+SUMIFS('Quarterly Information'!$AM$43:$AM$1042,'Quarterly Information'!$S$43:$S$1042,'Import Summary'!$B38,'Quarterly Information'!$X$43:$X$1042,"In-House Transformation")+SUMIFS('Quarterly Information'!$AN$43:$AN$1042,'Quarterly Information'!$I$43:$I$1042,'Import Summary'!$B38,'Quarterly Information'!$X$43:$X$1042,"In-House Transformation")</f>
        <v>0</v>
      </c>
      <c r="F38" s="64">
        <f>SUMIFS('Quarterly Information'!$AI$43:$AI$1042,'Quarterly Information'!$K$43:$K$1042,'Import Summary'!$B38,'Quarterly Information'!$X$43:$X$1042,"Second-Party Transformation")+SUMIFS('Quarterly Information'!$AJ$43:$AJ$1042,'Quarterly Information'!$M$43:$M$1042,'Import Summary'!$B38,'Quarterly Information'!$X$43:$X$1042,"Second-Party Transformation")+SUMIFS('Quarterly Information'!$AK$43:$AK$1042,'Quarterly Information'!$O$43:$O$1042,'Import Summary'!$B38,'Quarterly Information'!$X$43:$X$1042,"Second-Party Transformation")+SUMIFS('Quarterly Information'!$AL$43:$AL$1042,'Quarterly Information'!$Q$43:$Q$1042,'Import Summary'!$B38,'Quarterly Information'!$X$43:$X$1042,"Second-Party Transformation")+SUMIFS('Quarterly Information'!$AM$43:$AM$1042,'Quarterly Information'!$S$43:$S$1042,'Import Summary'!$B38,'Quarterly Information'!$X$43:$X$1042,"Second-Party Transformation")+SUMIFS('Quarterly Information'!$AN$43:$AN$1042,'Quarterly Information'!$I$43:$I$1042,'Import Summary'!$B38,'Quarterly Information'!$X$43:$X$1042,"Second-Party Transformation")</f>
        <v>0</v>
      </c>
      <c r="G38" s="64">
        <f>SUMIFS('Quarterly Information'!$AI$43:$AI$1042,'Quarterly Information'!$K$43:$K$1042,'Import Summary'!$B38,'Quarterly Information'!$X$43:$X$1042,"In-House Destruction")+SUMIFS('Quarterly Information'!$AJ$43:$AJ$1042,'Quarterly Information'!$M$43:$M$1042,'Import Summary'!$B38,'Quarterly Information'!$X$43:$X$1042,"In-House Destruction")+SUMIFS('Quarterly Information'!$AK$43:$AK$1042,'Quarterly Information'!$O$43:$O$1042,'Import Summary'!$B38,'Quarterly Information'!$X$43:$X$1042,"In-House Destruction")+SUMIFS('Quarterly Information'!$AL$43:$AL$1042,'Quarterly Information'!$Q$43:$Q$1042,'Import Summary'!$B38,'Quarterly Information'!$X$43:$X$1042,"In-House Destruction")+SUMIFS('Quarterly Information'!$AM$43:$AM$1042,'Quarterly Information'!$S$43:$S$1042,'Import Summary'!$B38,'Quarterly Information'!$X$43:$X$1042,"In-House Destruction")+SUMIFS('Quarterly Information'!$AN$43:$AN$1042,'Quarterly Information'!$I$43:$I$1042,'Import Summary'!$B38,'Quarterly Information'!$X$43:$X$1042,"In-House Destruction")</f>
        <v>0</v>
      </c>
      <c r="H38" s="64">
        <f>SUMIFS('Quarterly Information'!$AI$43:$AI$1042,'Quarterly Information'!$K$43:$K$1042,'Import Summary'!$B38,'Quarterly Information'!$X$43:$X$1042,"Second-Party Destruction")+SUMIFS('Quarterly Information'!$AJ$43:$AJ$1042,'Quarterly Information'!$M$43:$M$1042,'Import Summary'!$B38,'Quarterly Information'!$X$43:$X$1042,"Second-Party Destruction")+SUMIFS('Quarterly Information'!$AK$43:$AK$1042,'Quarterly Information'!$O$43:$O$1042,'Import Summary'!$B38,'Quarterly Information'!$X$43:$X$1042,"Second-Party Destruction")+SUMIFS('Quarterly Information'!$AL$43:$AL$1042,'Quarterly Information'!$Q$43:$Q$1042,'Import Summary'!$B38,'Quarterly Information'!$X$43:$X$1042,"Second-Party Destruction")+SUMIFS('Quarterly Information'!$AM$43:$AM$1042,'Quarterly Information'!$S$43:$S$1042,'Import Summary'!$B38,'Quarterly Information'!$X$43:$X$1042,"Second-Party Destruction")+SUMIFS('Quarterly Information'!$AN$43:$AN$1042,'Quarterly Information'!$I$43:$I$1042,'Import Summary'!$B38,'Quarterly Information'!$X$43:$X$1042,"Second-Party Destruction")</f>
        <v>0</v>
      </c>
      <c r="I38" s="64">
        <f>SUMIFS('Quarterly Information'!$AP$43:$AP$1042,'Quarterly Information'!$K$43:$K$1042,'Import Summary'!$B38,'Quarterly Information'!$X$43:$X$1042,"Other")+SUMIFS('Quarterly Information'!$AQ$43:$AQ$1042,'Quarterly Information'!$M$43:$M$1042,'Import Summary'!$B38,'Quarterly Information'!$X$43:$X$1042,"Other")+SUMIFS('Quarterly Information'!$AR$43:$AR$1042,'Quarterly Information'!$O$43:$O$1042,'Import Summary'!$B38,'Quarterly Information'!$X$43:$X$1042,"Other")+SUMIFS('Quarterly Information'!$AS$43:$AS$1042,'Quarterly Information'!$Q$43:$Q$1042,'Import Summary'!$B38,'Quarterly Information'!$X$43:$X$1042,"Other")+SUMIFS('Quarterly Information'!$AT$43:$AT$1042,'Quarterly Information'!$S$43:$S$1042,'Import Summary'!$B38,'Quarterly Information'!$X$43:$X$1042,"Other")+SUMIFS('Quarterly Information'!$AU$43:$AU$1042,'Quarterly Information'!$I$43:$I$1042,'Import Summary'!$B38,'Quarterly Information'!$F$43:$F$1042,"No")</f>
        <v>0</v>
      </c>
      <c r="J38" s="64">
        <f>SUMIFS('Quarterly Information'!$AV$43:$AV$1042,'Quarterly Information'!$K$43:$K$1042,'Import Summary'!$B38,'Quarterly Information'!$X$43:$X$1042,"Other")+SUMIFS('Quarterly Information'!$AW$43:$AW$1042,'Quarterly Information'!$M$43:$M$1042,'Import Summary'!$B38,'Quarterly Information'!$X$43:$X$1042,"Other")+SUMIFS('Quarterly Information'!$AX$43:$AX$1042,'Quarterly Information'!$O$43:$O$1042,'Import Summary'!$B38,'Quarterly Information'!$X$43:$X$1042,"Other")+SUMIFS('Quarterly Information'!$AY$43:$AY$1042,'Quarterly Information'!$Q$43:$Q$1042,'Import Summary'!$B38,'Quarterly Information'!$X$43:$X$1042,"Other")+SUMIFS('Quarterly Information'!$AZ$43:$AZ$1042,'Quarterly Information'!$S$43:$S$1042,'Import Summary'!$B38,'Quarterly Information'!$X$43:$X$1042,"Other")+SUMIFS('Quarterly Information'!$BA$43:$BA$1042,'Quarterly Information'!$I$43:$I$1042,'Import Summary'!$B38,'Quarterly Information'!$F$43:$F$1042,"No")</f>
        <v>0</v>
      </c>
      <c r="K38" s="64">
        <f>SUMIFS('Quarterly Information'!$BB$43:$BB$1042,'Quarterly Information'!$K$43:$K$1042,'Import Summary'!$B38,'Quarterly Information'!$X$43:$X$1042,"Other")+SUMIFS('Quarterly Information'!$BC$43:$BC$1042,'Quarterly Information'!$M$43:$M$1042,'Import Summary'!$B38,'Quarterly Information'!$X$43:$X$1042,"Other")+SUMIFS('Quarterly Information'!$BD$43:$BD$1042,'Quarterly Information'!$O$43:$O$1042,'Import Summary'!$B38,'Quarterly Information'!$X$43:$X$1042,"Other")+SUMIFS('Quarterly Information'!$BE$43:$BE$1042,'Quarterly Information'!$Q$43:$Q$1042,'Import Summary'!$B38,'Quarterly Information'!$X$43:$X$1042,"Other")+SUMIFS('Quarterly Information'!$BF$43:$BF$1042,'Quarterly Information'!$S$43:$S$1042,'Import Summary'!$B38,'Quarterly Information'!$X$43:$X$1042,"Other")+SUMIFS('Quarterly Information'!$BG$43:$BG$1042,'Quarterly Information'!$I$43:$I$1042,'Import Summary'!$B38,'Quarterly Information'!$F$43:$F$1042,"No")</f>
        <v>0</v>
      </c>
      <c r="L38" s="64">
        <f>SUMIFS('Quarterly Information'!$BH$43:$BH$1042,'Quarterly Information'!$K$43:$K$1042,'Import Summary'!$B38,'Quarterly Information'!$X$43:$X$1042,"Other")+SUMIFS('Quarterly Information'!$BI$43:$BI$1042,'Quarterly Information'!$M$43:$M$1042,'Import Summary'!$B38,'Quarterly Information'!$X$43:$X$1042,"Other")+SUMIFS('Quarterly Information'!$BJ$43:$BJ$1042,'Quarterly Information'!$O$43:$O$1042,'Import Summary'!$B38,'Quarterly Information'!$X$43:$X$1042,"Other")+SUMIFS('Quarterly Information'!$BK$43:$BK$1042,'Quarterly Information'!$Q$43:$Q$1042,'Import Summary'!$B38,'Quarterly Information'!$X$43:$X$1042,"Other")+SUMIFS('Quarterly Information'!$BL$43:$BL$1042,'Quarterly Information'!$S$43:$S$1042,'Import Summary'!$B38,'Quarterly Information'!$X$43:$X$1042,"Other")+SUMIFS('Quarterly Information'!$BM$43:$BM$1042,'Quarterly Information'!$I$43:$I$1042,'Import Summary'!$B38,'Quarterly Information'!$F$43:$F$1042,"No")</f>
        <v>0</v>
      </c>
      <c r="M38" s="64">
        <f>SUMIFS('Quarterly Information'!$BN$43:$BN$1042,'Quarterly Information'!$K$43:$K$1042,'Import Summary'!$B38,'Quarterly Information'!$X$43:$X$1042,"Other")+SUMIFS('Quarterly Information'!$BO$43:$BO$1042,'Quarterly Information'!$M$43:$M$1042,'Import Summary'!$B38,'Quarterly Information'!$X$43:$X$1042,"Other")+SUMIFS('Quarterly Information'!$BP$43:$BP$1042,'Quarterly Information'!$O$43:$O$1042,'Import Summary'!$B38,'Quarterly Information'!$X$43:$X$1042,"Other")+SUMIFS('Quarterly Information'!$BQ$43:$BQ$1042,'Quarterly Information'!$Q$43:$Q$1042,'Import Summary'!$B38,'Quarterly Information'!$X$43:$X$1042,"Other")+SUMIFS('Quarterly Information'!$BR$43:$BR$1042,'Quarterly Information'!$S$43:$S$1042,'Import Summary'!$B38,'Quarterly Information'!$X$43:$X$1042,"Other")+SUMIFS('Quarterly Information'!$BS$43:$BS$1042,'Quarterly Information'!$I$43:$I$1042,'Import Summary'!$B38,'Quarterly Information'!$F$43:$F$1042,"No")</f>
        <v>0</v>
      </c>
      <c r="N38" s="126">
        <f t="shared" si="0"/>
        <v>0</v>
      </c>
      <c r="S38" s="150"/>
    </row>
    <row r="39" spans="1:19" ht="15.95" customHeight="1">
      <c r="A39" s="18">
        <v>14</v>
      </c>
      <c r="B39" s="63" t="s">
        <v>191</v>
      </c>
      <c r="C39" s="64">
        <f>SUMIF('Quarterly Information'!$I$43:$I$1042,'Import Summary'!B39,'Quarterly Information'!$AN$43:$AN$1042)+SUMIF('Quarterly Information'!$K$43:$K$1042,'Import Summary'!B39,'Quarterly Information'!$AI$43:$AI$1042)+SUMIF('Quarterly Information'!$M$43:$M$1042,'Import Summary'!B39,'Quarterly Information'!$AJ$43:$AJ$1042)+SUMIF('Quarterly Information'!$O$43:$O$1042,'Import Summary'!B39,'Quarterly Information'!$AK$43:$AK$1042)+SUMIF('Quarterly Information'!$Q$43:$Q$1042,'Import Summary'!B39,'Quarterly Information'!$AL$43:$AL$1042)+SUMIF('Quarterly Information'!$S$43:$S$1042,'Import Summary'!B39,'Quarterly Information'!$AM$43:$AM$1042)</f>
        <v>0</v>
      </c>
      <c r="D39" s="64">
        <f>SUMIFS('Quarterly Information'!$AI$43:$AI$1042,'Quarterly Information'!$K$43:$K$1042,'Import Summary'!$B39,'Quarterly Information'!$X$43:$X$1042,"Transhipment")+SUMIFS('Quarterly Information'!$AJ$43:$AJ$1042,'Quarterly Information'!$M$43:$M$1042,'Import Summary'!$B39,'Quarterly Information'!$X$43:$X$1042,"Transhipment")+SUMIFS('Quarterly Information'!$AK$43:$AK$1042,'Quarterly Information'!$O$43:$O$1042,'Import Summary'!$B39,'Quarterly Information'!$X$43:$X$1042,"Transhipment")+SUMIFS('Quarterly Information'!$AL$43:$AL$1042,'Quarterly Information'!$Q$43:$Q$1042,'Import Summary'!$B39,'Quarterly Information'!$X$43:$X$1042,"Transhipment")+SUMIFS('Quarterly Information'!$AM$43:$AM$1042,'Quarterly Information'!$S$43:$S$1042,'Import Summary'!$B39,'Quarterly Information'!$X$43:$X$1042,"Transhipment")+SUMIFS('Quarterly Information'!$AN$43:$AN$1042,'Quarterly Information'!$I$43:$I$1042,'Import Summary'!$B39,'Quarterly Information'!$X$43:$X$1042,"Transhipment")</f>
        <v>0</v>
      </c>
      <c r="E39" s="64">
        <f>SUMIFS('Quarterly Information'!$AI$43:$AI$1042,'Quarterly Information'!$K$43:$K$1042,'Import Summary'!$B39,'Quarterly Information'!$X$43:$X$1042,"In-House Transformation")+SUMIFS('Quarterly Information'!$AJ$43:$AJ$1042,'Quarterly Information'!$M$43:$M$1042,'Import Summary'!$B39,'Quarterly Information'!$X$43:$X$1042,"In-House Transformation")+SUMIFS('Quarterly Information'!$AK$43:$AK$1042,'Quarterly Information'!$O$43:$O$1042,'Import Summary'!$B39,'Quarterly Information'!$X$43:$X$1042,"In-House Transformation")+SUMIFS('Quarterly Information'!$AL$43:$AL$1042,'Quarterly Information'!$Q$43:$Q$1042,'Import Summary'!$B39,'Quarterly Information'!$X$43:$X$1042,"In-House Transformation")+SUMIFS('Quarterly Information'!$AM$43:$AM$1042,'Quarterly Information'!$S$43:$S$1042,'Import Summary'!$B39,'Quarterly Information'!$X$43:$X$1042,"In-House Transformation")+SUMIFS('Quarterly Information'!$AN$43:$AN$1042,'Quarterly Information'!$I$43:$I$1042,'Import Summary'!$B39,'Quarterly Information'!$X$43:$X$1042,"In-House Transformation")</f>
        <v>0</v>
      </c>
      <c r="F39" s="64">
        <f>SUMIFS('Quarterly Information'!$AI$43:$AI$1042,'Quarterly Information'!$K$43:$K$1042,'Import Summary'!$B39,'Quarterly Information'!$X$43:$X$1042,"Second-Party Transformation")+SUMIFS('Quarterly Information'!$AJ$43:$AJ$1042,'Quarterly Information'!$M$43:$M$1042,'Import Summary'!$B39,'Quarterly Information'!$X$43:$X$1042,"Second-Party Transformation")+SUMIFS('Quarterly Information'!$AK$43:$AK$1042,'Quarterly Information'!$O$43:$O$1042,'Import Summary'!$B39,'Quarterly Information'!$X$43:$X$1042,"Second-Party Transformation")+SUMIFS('Quarterly Information'!$AL$43:$AL$1042,'Quarterly Information'!$Q$43:$Q$1042,'Import Summary'!$B39,'Quarterly Information'!$X$43:$X$1042,"Second-Party Transformation")+SUMIFS('Quarterly Information'!$AM$43:$AM$1042,'Quarterly Information'!$S$43:$S$1042,'Import Summary'!$B39,'Quarterly Information'!$X$43:$X$1042,"Second-Party Transformation")+SUMIFS('Quarterly Information'!$AN$43:$AN$1042,'Quarterly Information'!$I$43:$I$1042,'Import Summary'!$B39,'Quarterly Information'!$X$43:$X$1042,"Second-Party Transformation")</f>
        <v>0</v>
      </c>
      <c r="G39" s="64">
        <f>SUMIFS('Quarterly Information'!$AI$43:$AI$1042,'Quarterly Information'!$K$43:$K$1042,'Import Summary'!$B39,'Quarterly Information'!$X$43:$X$1042,"In-House Destruction")+SUMIFS('Quarterly Information'!$AJ$43:$AJ$1042,'Quarterly Information'!$M$43:$M$1042,'Import Summary'!$B39,'Quarterly Information'!$X$43:$X$1042,"In-House Destruction")+SUMIFS('Quarterly Information'!$AK$43:$AK$1042,'Quarterly Information'!$O$43:$O$1042,'Import Summary'!$B39,'Quarterly Information'!$X$43:$X$1042,"In-House Destruction")+SUMIFS('Quarterly Information'!$AL$43:$AL$1042,'Quarterly Information'!$Q$43:$Q$1042,'Import Summary'!$B39,'Quarterly Information'!$X$43:$X$1042,"In-House Destruction")+SUMIFS('Quarterly Information'!$AM$43:$AM$1042,'Quarterly Information'!$S$43:$S$1042,'Import Summary'!$B39,'Quarterly Information'!$X$43:$X$1042,"In-House Destruction")+SUMIFS('Quarterly Information'!$AN$43:$AN$1042,'Quarterly Information'!$I$43:$I$1042,'Import Summary'!$B39,'Quarterly Information'!$X$43:$X$1042,"In-House Destruction")</f>
        <v>0</v>
      </c>
      <c r="H39" s="64">
        <f>SUMIFS('Quarterly Information'!$AI$43:$AI$1042,'Quarterly Information'!$K$43:$K$1042,'Import Summary'!$B39,'Quarterly Information'!$X$43:$X$1042,"Second-Party Destruction")+SUMIFS('Quarterly Information'!$AJ$43:$AJ$1042,'Quarterly Information'!$M$43:$M$1042,'Import Summary'!$B39,'Quarterly Information'!$X$43:$X$1042,"Second-Party Destruction")+SUMIFS('Quarterly Information'!$AK$43:$AK$1042,'Quarterly Information'!$O$43:$O$1042,'Import Summary'!$B39,'Quarterly Information'!$X$43:$X$1042,"Second-Party Destruction")+SUMIFS('Quarterly Information'!$AL$43:$AL$1042,'Quarterly Information'!$Q$43:$Q$1042,'Import Summary'!$B39,'Quarterly Information'!$X$43:$X$1042,"Second-Party Destruction")+SUMIFS('Quarterly Information'!$AM$43:$AM$1042,'Quarterly Information'!$S$43:$S$1042,'Import Summary'!$B39,'Quarterly Information'!$X$43:$X$1042,"Second-Party Destruction")+SUMIFS('Quarterly Information'!$AN$43:$AN$1042,'Quarterly Information'!$I$43:$I$1042,'Import Summary'!$B39,'Quarterly Information'!$X$43:$X$1042,"Second-Party Destruction")</f>
        <v>0</v>
      </c>
      <c r="I39" s="64">
        <f>SUMIFS('Quarterly Information'!$AP$43:$AP$1042,'Quarterly Information'!$K$43:$K$1042,'Import Summary'!$B39,'Quarterly Information'!$X$43:$X$1042,"Other")+SUMIFS('Quarterly Information'!$AQ$43:$AQ$1042,'Quarterly Information'!$M$43:$M$1042,'Import Summary'!$B39,'Quarterly Information'!$X$43:$X$1042,"Other")+SUMIFS('Quarterly Information'!$AR$43:$AR$1042,'Quarterly Information'!$O$43:$O$1042,'Import Summary'!$B39,'Quarterly Information'!$X$43:$X$1042,"Other")+SUMIFS('Quarterly Information'!$AS$43:$AS$1042,'Quarterly Information'!$Q$43:$Q$1042,'Import Summary'!$B39,'Quarterly Information'!$X$43:$X$1042,"Other")+SUMIFS('Quarterly Information'!$AT$43:$AT$1042,'Quarterly Information'!$S$43:$S$1042,'Import Summary'!$B39,'Quarterly Information'!$X$43:$X$1042,"Other")+SUMIFS('Quarterly Information'!$AU$43:$AU$1042,'Quarterly Information'!$I$43:$I$1042,'Import Summary'!$B39,'Quarterly Information'!$F$43:$F$1042,"No")</f>
        <v>0</v>
      </c>
      <c r="J39" s="64">
        <f>SUMIFS('Quarterly Information'!$AV$43:$AV$1042,'Quarterly Information'!$K$43:$K$1042,'Import Summary'!$B39,'Quarterly Information'!$X$43:$X$1042,"Other")+SUMIFS('Quarterly Information'!$AW$43:$AW$1042,'Quarterly Information'!$M$43:$M$1042,'Import Summary'!$B39,'Quarterly Information'!$X$43:$X$1042,"Other")+SUMIFS('Quarterly Information'!$AX$43:$AX$1042,'Quarterly Information'!$O$43:$O$1042,'Import Summary'!$B39,'Quarterly Information'!$X$43:$X$1042,"Other")+SUMIFS('Quarterly Information'!$AY$43:$AY$1042,'Quarterly Information'!$Q$43:$Q$1042,'Import Summary'!$B39,'Quarterly Information'!$X$43:$X$1042,"Other")+SUMIFS('Quarterly Information'!$AZ$43:$AZ$1042,'Quarterly Information'!$S$43:$S$1042,'Import Summary'!$B39,'Quarterly Information'!$X$43:$X$1042,"Other")+SUMIFS('Quarterly Information'!$BA$43:$BA$1042,'Quarterly Information'!$I$43:$I$1042,'Import Summary'!$B39,'Quarterly Information'!$F$43:$F$1042,"No")</f>
        <v>0</v>
      </c>
      <c r="K39" s="64">
        <f>SUMIFS('Quarterly Information'!$BB$43:$BB$1042,'Quarterly Information'!$K$43:$K$1042,'Import Summary'!$B39,'Quarterly Information'!$X$43:$X$1042,"Other")+SUMIFS('Quarterly Information'!$BC$43:$BC$1042,'Quarterly Information'!$M$43:$M$1042,'Import Summary'!$B39,'Quarterly Information'!$X$43:$X$1042,"Other")+SUMIFS('Quarterly Information'!$BD$43:$BD$1042,'Quarterly Information'!$O$43:$O$1042,'Import Summary'!$B39,'Quarterly Information'!$X$43:$X$1042,"Other")+SUMIFS('Quarterly Information'!$BE$43:$BE$1042,'Quarterly Information'!$Q$43:$Q$1042,'Import Summary'!$B39,'Quarterly Information'!$X$43:$X$1042,"Other")+SUMIFS('Quarterly Information'!$BF$43:$BF$1042,'Quarterly Information'!$S$43:$S$1042,'Import Summary'!$B39,'Quarterly Information'!$X$43:$X$1042,"Other")+SUMIFS('Quarterly Information'!$BG$43:$BG$1042,'Quarterly Information'!$I$43:$I$1042,'Import Summary'!$B39,'Quarterly Information'!$F$43:$F$1042,"No")</f>
        <v>0</v>
      </c>
      <c r="L39" s="64">
        <f>SUMIFS('Quarterly Information'!$BH$43:$BH$1042,'Quarterly Information'!$K$43:$K$1042,'Import Summary'!$B39,'Quarterly Information'!$X$43:$X$1042,"Other")+SUMIFS('Quarterly Information'!$BI$43:$BI$1042,'Quarterly Information'!$M$43:$M$1042,'Import Summary'!$B39,'Quarterly Information'!$X$43:$X$1042,"Other")+SUMIFS('Quarterly Information'!$BJ$43:$BJ$1042,'Quarterly Information'!$O$43:$O$1042,'Import Summary'!$B39,'Quarterly Information'!$X$43:$X$1042,"Other")+SUMIFS('Quarterly Information'!$BK$43:$BK$1042,'Quarterly Information'!$Q$43:$Q$1042,'Import Summary'!$B39,'Quarterly Information'!$X$43:$X$1042,"Other")+SUMIFS('Quarterly Information'!$BL$43:$BL$1042,'Quarterly Information'!$S$43:$S$1042,'Import Summary'!$B39,'Quarterly Information'!$X$43:$X$1042,"Other")+SUMIFS('Quarterly Information'!$BM$43:$BM$1042,'Quarterly Information'!$I$43:$I$1042,'Import Summary'!$B39,'Quarterly Information'!$F$43:$F$1042,"No")</f>
        <v>0</v>
      </c>
      <c r="M39" s="64">
        <f>SUMIFS('Quarterly Information'!$BN$43:$BN$1042,'Quarterly Information'!$K$43:$K$1042,'Import Summary'!$B39,'Quarterly Information'!$X$43:$X$1042,"Other")+SUMIFS('Quarterly Information'!$BO$43:$BO$1042,'Quarterly Information'!$M$43:$M$1042,'Import Summary'!$B39,'Quarterly Information'!$X$43:$X$1042,"Other")+SUMIFS('Quarterly Information'!$BP$43:$BP$1042,'Quarterly Information'!$O$43:$O$1042,'Import Summary'!$B39,'Quarterly Information'!$X$43:$X$1042,"Other")+SUMIFS('Quarterly Information'!$BQ$43:$BQ$1042,'Quarterly Information'!$Q$43:$Q$1042,'Import Summary'!$B39,'Quarterly Information'!$X$43:$X$1042,"Other")+SUMIFS('Quarterly Information'!$BR$43:$BR$1042,'Quarterly Information'!$S$43:$S$1042,'Import Summary'!$B39,'Quarterly Information'!$X$43:$X$1042,"Other")+SUMIFS('Quarterly Information'!$BS$43:$BS$1042,'Quarterly Information'!$I$43:$I$1042,'Import Summary'!$B39,'Quarterly Information'!$F$43:$F$1042,"No")</f>
        <v>0</v>
      </c>
      <c r="N39" s="126">
        <f t="shared" si="0"/>
        <v>0</v>
      </c>
      <c r="S39" s="150"/>
    </row>
    <row r="40" spans="1:19" ht="15.95" customHeight="1">
      <c r="A40" s="18">
        <v>15</v>
      </c>
      <c r="B40" s="63" t="s">
        <v>192</v>
      </c>
      <c r="C40" s="64">
        <f>SUMIF('Quarterly Information'!$I$43:$I$1042,'Import Summary'!$B40,'Quarterly Information'!$J$43:$J$1042)+Blends!$T$117+Blends!$AD$117+Blends!$AN$117+Blends!$AX$117+Blends!$BH$117+Blends!$BR$117+SUMIFS('Quarterly Information'!$AI$43:$AI$1042,'Quarterly Information'!$I$43:$I$1042,"Other HFC Blend",'Quarterly Information'!$K$43:$K$1042,'Import Summary'!B40)+SUMIFS('Quarterly Information'!$AJ$43:$AJ$1042,'Quarterly Information'!$I$43:$I$1042,"Other HFC Blend",'Quarterly Information'!$M$43:$M$1042,'Import Summary'!B40)+SUMIFS('Quarterly Information'!$AK$43:$AK$1042,'Quarterly Information'!$I$43:$I$1042,"Other HFC Blend",'Quarterly Information'!$O$43:$O$1042,'Import Summary'!B40)+SUMIFS('Quarterly Information'!$AL$43:$AL$1042,'Quarterly Information'!$I$43:$I$1042,"Other HFC Blend",'Quarterly Information'!$Q$43:$Q$1042,'Import Summary'!B40)+SUMIFS('Quarterly Information'!$AM$43:$AM$1042,'Quarterly Information'!$I$43:$I$1042,"Other HFC Blend",'Quarterly Information'!$S$43:$S$1042,'Import Summary'!B40)</f>
        <v>0</v>
      </c>
      <c r="D40" s="64">
        <f>SUMIFS('Quarterly Information'!$J$43:$J$1042,'Quarterly Information'!$I$43:$I$1042,'Import Summary'!$B40,'Quarterly Information'!$X$43:$X$1042,"Transhipment")+Blends!$T$117+SUMIFS('Quarterly Information'!$AI$43:$AI$1042,'Quarterly Information'!$I$43:$I$1042,"Other HFC Blend",'Quarterly Information'!$K$43:$K$1042,'Import Summary'!$B40,'Quarterly Information'!$X$43:$X$1042,"Transhipment")+SUMIFS('Quarterly Information'!$AJ$43:$AJ$1042,'Quarterly Information'!$I$43:$I$1042,"Other HFC Blend",'Quarterly Information'!$M$43:$M$1042,'Import Summary'!$B40,'Quarterly Information'!$X$43:$X$1042,"Transhipment")+SUMIFS('Quarterly Information'!$AK$43:$AK$1042,'Quarterly Information'!$I$43:$I$1042,"Other HFC Blend",'Quarterly Information'!$O$43:$O$1042,'Import Summary'!$B40,'Quarterly Information'!$X$43:$X$1042,"Transhipment")+SUMIFS('Quarterly Information'!$AL$43:$AL$1042,'Quarterly Information'!$I$43:$I$1042,"Other HFC Blend",'Quarterly Information'!$Q$43:$Q$1042,'Import Summary'!$B40,'Quarterly Information'!$X$43:$X$1042,"Transhipment")+SUMIFS('Quarterly Information'!$AM$43:$AM$1042,'Quarterly Information'!$I$43:$I$1042,"Other HFC Blend",'Quarterly Information'!$S$43:$S$1042,'Import Summary'!$B40,'Quarterly Information'!$X$43:$X$1042,"Transhipment")</f>
        <v>0</v>
      </c>
      <c r="E40" s="64">
        <f>SUMIFS('Quarterly Information'!$J$43:$J$1042,'Quarterly Information'!$I$43:$I$1042,'Import Summary'!$B40,'Quarterly Information'!$X$43:$X$1042,"In-House Transformation")+Blends!$AD$117+SUMIFS('Quarterly Information'!$AI$43:$AI$1042,'Quarterly Information'!$I$43:$I$1042,"Other HFC Blend",'Quarterly Information'!$K$43:$K$1042,'Import Summary'!$B40,'Quarterly Information'!$X$43:$X$1042,"In-House Transformation")+SUMIFS('Quarterly Information'!$AJ$43:$AJ$1042,'Quarterly Information'!$I$43:$I$1042,"Other HFC Blend",'Quarterly Information'!$M$43:$M$1042,'Import Summary'!$B40,'Quarterly Information'!$X$43:$X$1042,"In-House Transformation")+SUMIFS('Quarterly Information'!$AK$43:$AK$1042,'Quarterly Information'!$I$43:$I$1042,"Other HFC Blend",'Quarterly Information'!$O$43:$O$1042,'Import Summary'!$B40,'Quarterly Information'!$X$43:$X$1042,"In-House Transformation")+SUMIFS('Quarterly Information'!$AL$43:$AL$1042,'Quarterly Information'!$I$43:$I$1042,"Other HFC Blend",'Quarterly Information'!$Q$43:$Q$1042,'Import Summary'!$B40,'Quarterly Information'!$X$43:$X$1042,"In-House Transformation")+SUMIFS('Quarterly Information'!$AM$43:$AM$1042,'Quarterly Information'!$I$43:$I$1042,"Other HFC Blend",'Quarterly Information'!$S$43:$S$1042,'Import Summary'!$B40,'Quarterly Information'!$X$43:$X$1042,"In-House Transformation")</f>
        <v>0</v>
      </c>
      <c r="F40" s="64">
        <f>SUMIFS('Quarterly Information'!$J$43:$J$1042,'Quarterly Information'!$I$43:$I$1042,'Import Summary'!$B40,'Quarterly Information'!$X$43:$X$1042,"Second-Party Transformation")+Blends!$AN$117+SUMIFS('Quarterly Information'!$AI$43:$AI$1042,'Quarterly Information'!$I$43:$I$1042,"Other HFC Blend",'Quarterly Information'!$K$43:$K$1042,'Import Summary'!$B40,'Quarterly Information'!$X$43:$X$1042,"Second-Party Transformation")+SUMIFS('Quarterly Information'!$AJ$43:$AJ$1042,'Quarterly Information'!$I$43:$I$1042,"Other HFC Blend",'Quarterly Information'!$M$43:$M$1042,'Import Summary'!$B40,'Quarterly Information'!$X$43:$X$1042,"Second-Party Transformation")+SUMIFS('Quarterly Information'!$AK$43:$AK$1042,'Quarterly Information'!$I$43:$I$1042,"Other HFC Blend",'Quarterly Information'!$O$43:$O$1042,'Import Summary'!$B40,'Quarterly Information'!$X$43:$X$1042,"Second-Party Transformation")+SUMIFS('Quarterly Information'!$AL$43:$AL$1042,'Quarterly Information'!$I$43:$I$1042,"Other HFC Blend",'Quarterly Information'!$Q$43:$Q$1042,'Import Summary'!$B40,'Quarterly Information'!$X$43:$X$1042,"Second-Party Transformation")+SUMIFS('Quarterly Information'!$AM$43:$AM$1042,'Quarterly Information'!$I$43:$I$1042,"Other HFC Blend",'Quarterly Information'!$S$43:$S$1042,'Import Summary'!$B40,'Quarterly Information'!$X$43:$X$1042,"Second-Party Transformation")</f>
        <v>0</v>
      </c>
      <c r="G40" s="64">
        <f>SUMIFS('Quarterly Information'!$J$43:$J$1042,'Quarterly Information'!$I$43:$I$1042,'Import Summary'!$B40,'Quarterly Information'!$X$43:$X$1042,"In-House Destruction")+Blends!$AX$117+SUMIFS('Quarterly Information'!$AI$43:$AI$1042,'Quarterly Information'!$I$43:$I$1042,"Other HFC Blend",'Quarterly Information'!$K$43:$K$1042,'Import Summary'!$B40,'Quarterly Information'!$X$43:$X$1042,"In-House Destruction")+SUMIFS('Quarterly Information'!$AJ$43:$AJ$1042,'Quarterly Information'!$I$43:$I$1042,"Other HFC Blend",'Quarterly Information'!$M$43:$M$1042,'Import Summary'!$B40,'Quarterly Information'!$X$43:$X$1042,"In-House Destruction")+SUMIFS('Quarterly Information'!$AK$43:$AK$1042,'Quarterly Information'!$I$43:$I$1042,"Other HFC Blend",'Quarterly Information'!$O$43:$O$1042,'Import Summary'!$B40,'Quarterly Information'!$X$43:$X$1042,"In-House Destruction")+SUMIFS('Quarterly Information'!$AL$43:$AL$1042,'Quarterly Information'!$I$43:$I$1042,"Other HFC Blend",'Quarterly Information'!$Q$43:$Q$1042,'Import Summary'!$B40,'Quarterly Information'!$X$43:$X$1042,"In-House Destruction")+SUMIFS('Quarterly Information'!$AM$43:$AM$1042,'Quarterly Information'!$I$43:$I$1042,"Other HFC Blend",'Quarterly Information'!$S$43:$S$1042,'Import Summary'!$B40,'Quarterly Information'!$X$43:$X$1042,"In-House Destruction")</f>
        <v>0</v>
      </c>
      <c r="H40" s="64">
        <f>SUMIFS('Quarterly Information'!$J$43:$J$1042,'Quarterly Information'!$I$43:$I$1042,'Import Summary'!$B40,'Quarterly Information'!$X$43:$X$1042,"Second-Party Destruction")+Blends!$BH$117+SUMIFS('Quarterly Information'!$AI$43:$AI$1042,'Quarterly Information'!$I$43:$I$1042,"Other HFC Blend",'Quarterly Information'!$K$43:$K$1042,'Import Summary'!$B40,'Quarterly Information'!$X$43:$X$1042,"Second-Party Destruction")+SUMIFS('Quarterly Information'!$AJ$43:$AJ$1042,'Quarterly Information'!$I$43:$I$1042,"Other HFC Blend",'Quarterly Information'!$M$43:$M$1042,'Import Summary'!$B40,'Quarterly Information'!$X$43:$X$1042,"Second-Party Destruction")+SUMIFS('Quarterly Information'!$AK$43:$AK$1042,'Quarterly Information'!$I$43:$I$1042,"Other HFC Blend",'Quarterly Information'!$O$43:$O$1042,'Import Summary'!$B40,'Quarterly Information'!$X$43:$X$1042,"Second-Party Destruction")+SUMIFS('Quarterly Information'!$AL$43:$AL$1042,'Quarterly Information'!$I$43:$I$1042,"Other HFC Blend",'Quarterly Information'!$Q$43:$Q$1042,'Import Summary'!$B40,'Quarterly Information'!$X$43:$X$1042,"Second-Party Destruction")+SUMIFS('Quarterly Information'!$AM$43:$AM$1042,'Quarterly Information'!$I$43:$I$1042,"Other HFC Blend",'Quarterly Information'!$S$43:$S$1042,'Import Summary'!$B40,'Quarterly Information'!$X$43:$X$1042,"Second-Party Destruction")</f>
        <v>0</v>
      </c>
      <c r="I40" s="64">
        <f>Blends!$CB$117+SUMIFS('Quarterly Information'!$AP$43:$AP$1042,'Quarterly Information'!$K$43:$K$1042,'Import Summary'!$B40,'Quarterly Information'!$X$43:$X$1042,"Other",'Quarterly Information'!$I$43:$I$1042,"Other HFC Blend")+SUMIFS('Quarterly Information'!$AQ$43:$AQ$1042,'Quarterly Information'!$M$43:$M$1042,'Import Summary'!$B40,'Quarterly Information'!$X$43:$X$1042,"Other",'Quarterly Information'!$I$43:$I$1042,"Other HFC Blend")+SUMIFS('Quarterly Information'!$AR$43:$AR$1042,'Quarterly Information'!$O$43:$O$1042,'Import Summary'!$B40,'Quarterly Information'!$X$43:$X$1042,"Other",'Quarterly Information'!$I$43:$I$1042,"Other HFC Blend")+SUMIFS('Quarterly Information'!$AS$43:$AS$1042,'Quarterly Information'!$Q$43:$Q$1042,'Import Summary'!$B40,'Quarterly Information'!$X$43:$X$1042,"Other",'Quarterly Information'!$I$43:$I$1042,"Other HFC Blend")+SUMIFS('Quarterly Information'!$AT$43:$AT$1042,'Quarterly Information'!$S$43:$S$1042,'Import Summary'!$B40,'Quarterly Information'!$X$43:$X$1042,"Other",'Quarterly Information'!$I$43:$I$1042,"Other HFC Blend")+SUMIFS('Quarterly Information'!$AU$43:$AU$1042,'Quarterly Information'!$I$43:$I$1042,'Import Summary'!$B40,'Quarterly Information'!$F$43:$F$1042,"No")</f>
        <v>0</v>
      </c>
      <c r="J40" s="64">
        <f>Blends!$CV$117+SUMIFS('Quarterly Information'!$AV$43:$AV$1042,'Quarterly Information'!$K$43:$K$1042,'Import Summary'!$B40,'Quarterly Information'!$X$43:$X$1042,"Other",'Quarterly Information'!$I$43:$I$1042,"Other HFC Blend")+SUMIFS('Quarterly Information'!$AW$43:$AW$1042,'Quarterly Information'!$M$43:$M$1042,'Import Summary'!$B40,'Quarterly Information'!$X$43:$X$1042,"Other",'Quarterly Information'!$I$43:$I$1042,"Other HFC Blend")+SUMIFS('Quarterly Information'!$AX$43:$AX$1042,'Quarterly Information'!$O$43:$O$1042,'Import Summary'!$B40,'Quarterly Information'!$X$43:$X$1042,"Other",'Quarterly Information'!$I$43:$I$1042,"Other HFC Blend")+SUMIFS('Quarterly Information'!$AY$43:$AY$1042,'Quarterly Information'!$Q$43:$Q$1042,'Import Summary'!$B40,'Quarterly Information'!$X$43:$X$1042,"Other",'Quarterly Information'!$I$43:$I$1042,"Other HFC Blend")+SUMIFS('Quarterly Information'!$AZ$43:$AZ$1042,'Quarterly Information'!$S$43:$S$1042,'Import Summary'!$B40,'Quarterly Information'!$X$43:$X$1042,"Other",'Quarterly Information'!$I$43:$I$1042,"Other HFC Blend")+SUMIFS('Quarterly Information'!$BA$43:$BA$1042,'Quarterly Information'!$I$43:$I$1042,'Import Summary'!$B40,'Quarterly Information'!$F$43:$F$1042,"No")</f>
        <v>0</v>
      </c>
      <c r="K40" s="64">
        <f>Blends!$DF$117+SUMIFS('Quarterly Information'!$BB$43:$BB$1042,'Quarterly Information'!$K$43:$K$1042,'Import Summary'!$B40,'Quarterly Information'!$X$43:$X$1042,"Other",'Quarterly Information'!$I$43:$I$1042,"Other HFC Blend")+SUMIFS('Quarterly Information'!$BC$43:$BC$1042,'Quarterly Information'!$M$43:$M$1042,'Import Summary'!$B40,'Quarterly Information'!$X$43:$X$1042,"Other",'Quarterly Information'!$I$43:$I$1042,"Other HFC Blend")+SUMIFS('Quarterly Information'!$BD$43:$BD$1042,'Quarterly Information'!$O$43:$O$1042,'Import Summary'!$B40,'Quarterly Information'!$X$43:$X$1042,"Other",'Quarterly Information'!$I$43:$I$1042,"Other HFC Blend")+SUMIFS('Quarterly Information'!$BE$43:$BE$1042,'Quarterly Information'!$Q$43:$Q$1042,'Import Summary'!$B40,'Quarterly Information'!$X$43:$X$1042,"Other",'Quarterly Information'!$I$43:$I$1042,"Other HFC Blend")+SUMIFS('Quarterly Information'!$BF$43:$BF$1042,'Quarterly Information'!$S$43:$S$1042,'Import Summary'!$B40,'Quarterly Information'!$X$43:$X$1042,"Other",'Quarterly Information'!$I$43:$I$1042,"Other HFC Blend")+SUMIFS('Quarterly Information'!$BG$43:$BG$1042,'Quarterly Information'!$I$43:$I$1042,'Import Summary'!$B40,'Quarterly Information'!$F$43:$F$1042,"No")</f>
        <v>0</v>
      </c>
      <c r="L40" s="64">
        <f>Blends!$DP$117+SUMIFS('Quarterly Information'!$BH$43:$BH$1042,'Quarterly Information'!$K$43:$K$1042,'Import Summary'!$B40,'Quarterly Information'!$X$43:$X$1042,"Other",'Quarterly Information'!$I$43:$I$1042,"Other HFC Blend")+SUMIFS('Quarterly Information'!$BI$43:$BI$1042,'Quarterly Information'!$M$43:$M$1042,'Import Summary'!$B40,'Quarterly Information'!$X$43:$X$1042,"Other",'Quarterly Information'!$I$43:$I$1042,"Other HFC Blend")+SUMIFS('Quarterly Information'!$BJ$43:$BJ$1042,'Quarterly Information'!$O$43:$O$1042,'Import Summary'!$B40,'Quarterly Information'!$X$43:$X$1042,"Other",'Quarterly Information'!$I$43:$I$1042,"Other HFC Blend")+SUMIFS('Quarterly Information'!$BK$43:$BK$1042,'Quarterly Information'!$Q$43:$Q$1042,'Import Summary'!$B40,'Quarterly Information'!$X$43:$X$1042,"Other",'Quarterly Information'!$I$43:$I$1042,"Other HFC Blend")+SUMIFS('Quarterly Information'!$BL$43:$BL$1042,'Quarterly Information'!$S$43:$S$1042,'Import Summary'!$B40,'Quarterly Information'!$X$43:$X$1042,"Other",'Quarterly Information'!$I$43:$I$1042,"Other HFC Blend")+SUMIFS('Quarterly Information'!$BM$43:$BM$1042,'Quarterly Information'!$I$43:$I$1042,'Import Summary'!$B40,'Quarterly Information'!$F$43:$F$1042,"No")</f>
        <v>0</v>
      </c>
      <c r="M40" s="64">
        <f>Blends!$DZ$117+SUMIFS('Quarterly Information'!$BN$43:$BN$1042,'Quarterly Information'!$K$43:$K$1042,'Import Summary'!$B40,'Quarterly Information'!$X$43:$X$1042,"Other",'Quarterly Information'!$I$43:$I$1042,"Other HFC Blend")+SUMIFS('Quarterly Information'!$BO$43:$BO$1042,'Quarterly Information'!$M$43:$M$1042,'Import Summary'!$B40,'Quarterly Information'!$X$43:$X$1042,"Other",'Quarterly Information'!$I$43:$I$1042,"Other HFC Blend")+SUMIFS('Quarterly Information'!$BP$43:$BP$1042,'Quarterly Information'!$O$43:$O$1042,'Import Summary'!$B40,'Quarterly Information'!$X$43:$X$1042,"Other",'Quarterly Information'!$I$43:$I$1042,"Other HFC Blend")+SUMIFS('Quarterly Information'!$BQ$43:$BQ$1042,'Quarterly Information'!$Q$43:$Q$1042,'Import Summary'!$B40,'Quarterly Information'!$X$43:$X$1042,"Other",'Quarterly Information'!$I$43:$I$1042,"Other HFC Blend")+SUMIFS('Quarterly Information'!$BR$43:$BR$1042,'Quarterly Information'!$S$43:$S$1042,'Import Summary'!$B40,'Quarterly Information'!$X$43:$X$1042,"Other",'Quarterly Information'!$I$43:$I$1042,"Other HFC Blend")+SUMIFS('Quarterly Information'!$BS$43:$BS$1042,'Quarterly Information'!$I$43:$I$1042,'Import Summary'!$B40,'Quarterly Information'!$F$43:$F$1042,"No")</f>
        <v>0</v>
      </c>
      <c r="N40" s="126">
        <f t="shared" si="0"/>
        <v>0</v>
      </c>
      <c r="S40" s="150"/>
    </row>
    <row r="41" spans="1:19" ht="15.95" customHeight="1">
      <c r="A41" s="18">
        <v>16</v>
      </c>
      <c r="B41" s="63" t="s">
        <v>193</v>
      </c>
      <c r="C41" s="64">
        <f>SUMIF('Quarterly Information'!$I$43:$I$1042,'Import Summary'!B41,'Quarterly Information'!$AN$43:$AN$1042)+SUMIF('Quarterly Information'!$K$43:$K$1042,'Import Summary'!B41,'Quarterly Information'!$AI$43:$AI$1042)+SUMIF('Quarterly Information'!$M$43:$M$1042,'Import Summary'!B41,'Quarterly Information'!$AJ$43:$AJ$1042)+SUMIF('Quarterly Information'!$O$43:$O$1042,'Import Summary'!B41,'Quarterly Information'!$AK$43:$AK$1042)+SUMIF('Quarterly Information'!$Q$43:$Q$1042,'Import Summary'!B41,'Quarterly Information'!$AL$43:$AL$1042)+SUMIF('Quarterly Information'!$S$43:$S$1042,'Import Summary'!B41,'Quarterly Information'!$AM$43:$AM$1042)</f>
        <v>0</v>
      </c>
      <c r="D41" s="64">
        <f>SUMIFS('Quarterly Information'!$AI$43:$AI$1042,'Quarterly Information'!$K$43:$K$1042,'Import Summary'!$B41,'Quarterly Information'!$X$43:$X$1042,"Transhipment")+SUMIFS('Quarterly Information'!$AJ$43:$AJ$1042,'Quarterly Information'!$M$43:$M$1042,'Import Summary'!$B41,'Quarterly Information'!$X$43:$X$1042,"Transhipment")+SUMIFS('Quarterly Information'!$AK$43:$AK$1042,'Quarterly Information'!$O$43:$O$1042,'Import Summary'!$B41,'Quarterly Information'!$X$43:$X$1042,"Transhipment")+SUMIFS('Quarterly Information'!$AL$43:$AL$1042,'Quarterly Information'!$Q$43:$Q$1042,'Import Summary'!$B41,'Quarterly Information'!$X$43:$X$1042,"Transhipment")+SUMIFS('Quarterly Information'!$AM$43:$AM$1042,'Quarterly Information'!$S$43:$S$1042,'Import Summary'!$B41,'Quarterly Information'!$X$43:$X$1042,"Transhipment")+SUMIFS('Quarterly Information'!$AN$43:$AN$1042,'Quarterly Information'!$I$43:$I$1042,'Import Summary'!$B41,'Quarterly Information'!$X$43:$X$1042,"Transhipment")</f>
        <v>0</v>
      </c>
      <c r="E41" s="64">
        <f>SUMIFS('Quarterly Information'!$AI$43:$AI$1042,'Quarterly Information'!$K$43:$K$1042,'Import Summary'!$B41,'Quarterly Information'!$X$43:$X$1042,"In-House Transformation")+SUMIFS('Quarterly Information'!$AJ$43:$AJ$1042,'Quarterly Information'!$M$43:$M$1042,'Import Summary'!$B41,'Quarterly Information'!$X$43:$X$1042,"In-House Transformation")+SUMIFS('Quarterly Information'!$AK$43:$AK$1042,'Quarterly Information'!$O$43:$O$1042,'Import Summary'!$B41,'Quarterly Information'!$X$43:$X$1042,"In-House Transformation")+SUMIFS('Quarterly Information'!$AL$43:$AL$1042,'Quarterly Information'!$Q$43:$Q$1042,'Import Summary'!$B41,'Quarterly Information'!$X$43:$X$1042,"In-House Transformation")+SUMIFS('Quarterly Information'!$AM$43:$AM$1042,'Quarterly Information'!$S$43:$S$1042,'Import Summary'!$B41,'Quarterly Information'!$X$43:$X$1042,"In-House Transformation")+SUMIFS('Quarterly Information'!$AN$43:$AN$1042,'Quarterly Information'!$I$43:$I$1042,'Import Summary'!$B41,'Quarterly Information'!$X$43:$X$1042,"In-House Transformation")</f>
        <v>0</v>
      </c>
      <c r="F41" s="64">
        <f>SUMIFS('Quarterly Information'!$AI$43:$AI$1042,'Quarterly Information'!$K$43:$K$1042,'Import Summary'!$B41,'Quarterly Information'!$X$43:$X$1042,"Second-Party Transformation")+SUMIFS('Quarterly Information'!$AJ$43:$AJ$1042,'Quarterly Information'!$M$43:$M$1042,'Import Summary'!$B41,'Quarterly Information'!$X$43:$X$1042,"Second-Party Transformation")+SUMIFS('Quarterly Information'!$AK$43:$AK$1042,'Quarterly Information'!$O$43:$O$1042,'Import Summary'!$B41,'Quarterly Information'!$X$43:$X$1042,"Second-Party Transformation")+SUMIFS('Quarterly Information'!$AL$43:$AL$1042,'Quarterly Information'!$Q$43:$Q$1042,'Import Summary'!$B41,'Quarterly Information'!$X$43:$X$1042,"Second-Party Transformation")+SUMIFS('Quarterly Information'!$AM$43:$AM$1042,'Quarterly Information'!$S$43:$S$1042,'Import Summary'!$B41,'Quarterly Information'!$X$43:$X$1042,"Second-Party Transformation")+SUMIFS('Quarterly Information'!$AN$43:$AN$1042,'Quarterly Information'!$I$43:$I$1042,'Import Summary'!$B41,'Quarterly Information'!$X$43:$X$1042,"Second-Party Transformation")</f>
        <v>0</v>
      </c>
      <c r="G41" s="64">
        <f>SUMIFS('Quarterly Information'!$AI$43:$AI$1042,'Quarterly Information'!$K$43:$K$1042,'Import Summary'!$B41,'Quarterly Information'!$X$43:$X$1042,"In-House Destruction")+SUMIFS('Quarterly Information'!$AJ$43:$AJ$1042,'Quarterly Information'!$M$43:$M$1042,'Import Summary'!$B41,'Quarterly Information'!$X$43:$X$1042,"In-House Destruction")+SUMIFS('Quarterly Information'!$AK$43:$AK$1042,'Quarterly Information'!$O$43:$O$1042,'Import Summary'!$B41,'Quarterly Information'!$X$43:$X$1042,"In-House Destruction")+SUMIFS('Quarterly Information'!$AL$43:$AL$1042,'Quarterly Information'!$Q$43:$Q$1042,'Import Summary'!$B41,'Quarterly Information'!$X$43:$X$1042,"In-House Destruction")+SUMIFS('Quarterly Information'!$AM$43:$AM$1042,'Quarterly Information'!$S$43:$S$1042,'Import Summary'!$B41,'Quarterly Information'!$X$43:$X$1042,"In-House Destruction")+SUMIFS('Quarterly Information'!$AN$43:$AN$1042,'Quarterly Information'!$I$43:$I$1042,'Import Summary'!$B41,'Quarterly Information'!$X$43:$X$1042,"In-House Destruction")</f>
        <v>0</v>
      </c>
      <c r="H41" s="64">
        <f>SUMIFS('Quarterly Information'!$AI$43:$AI$1042,'Quarterly Information'!$K$43:$K$1042,'Import Summary'!$B41,'Quarterly Information'!$X$43:$X$1042,"Second-Party Destruction")+SUMIFS('Quarterly Information'!$AJ$43:$AJ$1042,'Quarterly Information'!$M$43:$M$1042,'Import Summary'!$B41,'Quarterly Information'!$X$43:$X$1042,"Second-Party Destruction")+SUMIFS('Quarterly Information'!$AK$43:$AK$1042,'Quarterly Information'!$O$43:$O$1042,'Import Summary'!$B41,'Quarterly Information'!$X$43:$X$1042,"Second-Party Destruction")+SUMIFS('Quarterly Information'!$AL$43:$AL$1042,'Quarterly Information'!$Q$43:$Q$1042,'Import Summary'!$B41,'Quarterly Information'!$X$43:$X$1042,"Second-Party Destruction")+SUMIFS('Quarterly Information'!$AM$43:$AM$1042,'Quarterly Information'!$S$43:$S$1042,'Import Summary'!$B41,'Quarterly Information'!$X$43:$X$1042,"Second-Party Destruction")+SUMIFS('Quarterly Information'!$AN$43:$AN$1042,'Quarterly Information'!$I$43:$I$1042,'Import Summary'!$B41,'Quarterly Information'!$X$43:$X$1042,"Second-Party Destruction")</f>
        <v>0</v>
      </c>
      <c r="I41" s="64">
        <f>SUMIFS('Quarterly Information'!$AP$43:$AP$1042,'Quarterly Information'!$K$43:$K$1042,'Import Summary'!$B41,'Quarterly Information'!$X$43:$X$1042,"Other")+SUMIFS('Quarterly Information'!$AQ$43:$AQ$1042,'Quarterly Information'!$M$43:$M$1042,'Import Summary'!$B41,'Quarterly Information'!$X$43:$X$1042,"Other")+SUMIFS('Quarterly Information'!$AR$43:$AR$1042,'Quarterly Information'!$O$43:$O$1042,'Import Summary'!$B41,'Quarterly Information'!$X$43:$X$1042,"Other")+SUMIFS('Quarterly Information'!$AS$43:$AS$1042,'Quarterly Information'!$Q$43:$Q$1042,'Import Summary'!$B41,'Quarterly Information'!$X$43:$X$1042,"Other")+SUMIFS('Quarterly Information'!$AT$43:$AT$1042,'Quarterly Information'!$S$43:$S$1042,'Import Summary'!$B41,'Quarterly Information'!$X$43:$X$1042,"Other")+SUMIFS('Quarterly Information'!$AU$43:$AU$1042,'Quarterly Information'!$I$43:$I$1042,'Import Summary'!$B41,'Quarterly Information'!$F$43:$F$1042,"No")</f>
        <v>0</v>
      </c>
      <c r="J41" s="64">
        <f>SUMIFS('Quarterly Information'!$AV$43:$AV$1042,'Quarterly Information'!$K$43:$K$1042,'Import Summary'!$B41,'Quarterly Information'!$X$43:$X$1042,"Other")+SUMIFS('Quarterly Information'!$AW$43:$AW$1042,'Quarterly Information'!$M$43:$M$1042,'Import Summary'!$B41,'Quarterly Information'!$X$43:$X$1042,"Other")+SUMIFS('Quarterly Information'!$AX$43:$AX$1042,'Quarterly Information'!$O$43:$O$1042,'Import Summary'!$B41,'Quarterly Information'!$X$43:$X$1042,"Other")+SUMIFS('Quarterly Information'!$AY$43:$AY$1042,'Quarterly Information'!$Q$43:$Q$1042,'Import Summary'!$B41,'Quarterly Information'!$X$43:$X$1042,"Other")+SUMIFS('Quarterly Information'!$AZ$43:$AZ$1042,'Quarterly Information'!$S$43:$S$1042,'Import Summary'!$B41,'Quarterly Information'!$X$43:$X$1042,"Other")+SUMIFS('Quarterly Information'!$BA$43:$BA$1042,'Quarterly Information'!$I$43:$I$1042,'Import Summary'!$B41,'Quarterly Information'!$F$43:$F$1042,"No")</f>
        <v>0</v>
      </c>
      <c r="K41" s="64">
        <f>SUMIFS('Quarterly Information'!$BB$43:$BB$1042,'Quarterly Information'!$K$43:$K$1042,'Import Summary'!$B41,'Quarterly Information'!$X$43:$X$1042,"Other")+SUMIFS('Quarterly Information'!$BC$43:$BC$1042,'Quarterly Information'!$M$43:$M$1042,'Import Summary'!$B41,'Quarterly Information'!$X$43:$X$1042,"Other")+SUMIFS('Quarterly Information'!$BD$43:$BD$1042,'Quarterly Information'!$O$43:$O$1042,'Import Summary'!$B41,'Quarterly Information'!$X$43:$X$1042,"Other")+SUMIFS('Quarterly Information'!$BE$43:$BE$1042,'Quarterly Information'!$Q$43:$Q$1042,'Import Summary'!$B41,'Quarterly Information'!$X$43:$X$1042,"Other")+SUMIFS('Quarterly Information'!$BF$43:$BF$1042,'Quarterly Information'!$S$43:$S$1042,'Import Summary'!$B41,'Quarterly Information'!$X$43:$X$1042,"Other")+SUMIFS('Quarterly Information'!$BG$43:$BG$1042,'Quarterly Information'!$I$43:$I$1042,'Import Summary'!$B41,'Quarterly Information'!$F$43:$F$1042,"No")</f>
        <v>0</v>
      </c>
      <c r="L41" s="64">
        <f>SUMIFS('Quarterly Information'!$BH$43:$BH$1042,'Quarterly Information'!$K$43:$K$1042,'Import Summary'!$B41,'Quarterly Information'!$X$43:$X$1042,"Other")+SUMIFS('Quarterly Information'!$BI$43:$BI$1042,'Quarterly Information'!$M$43:$M$1042,'Import Summary'!$B41,'Quarterly Information'!$X$43:$X$1042,"Other")+SUMIFS('Quarterly Information'!$BJ$43:$BJ$1042,'Quarterly Information'!$O$43:$O$1042,'Import Summary'!$B41,'Quarterly Information'!$X$43:$X$1042,"Other")+SUMIFS('Quarterly Information'!$BK$43:$BK$1042,'Quarterly Information'!$Q$43:$Q$1042,'Import Summary'!$B41,'Quarterly Information'!$X$43:$X$1042,"Other")+SUMIFS('Quarterly Information'!$BL$43:$BL$1042,'Quarterly Information'!$S$43:$S$1042,'Import Summary'!$B41,'Quarterly Information'!$X$43:$X$1042,"Other")+SUMIFS('Quarterly Information'!$BM$43:$BM$1042,'Quarterly Information'!$I$43:$I$1042,'Import Summary'!$B41,'Quarterly Information'!$F$43:$F$1042,"No")</f>
        <v>0</v>
      </c>
      <c r="M41" s="64">
        <f>SUMIFS('Quarterly Information'!$BN$43:$BN$1042,'Quarterly Information'!$K$43:$K$1042,'Import Summary'!$B41,'Quarterly Information'!$X$43:$X$1042,"Other")+SUMIFS('Quarterly Information'!$BO$43:$BO$1042,'Quarterly Information'!$M$43:$M$1042,'Import Summary'!$B41,'Quarterly Information'!$X$43:$X$1042,"Other")+SUMIFS('Quarterly Information'!$BP$43:$BP$1042,'Quarterly Information'!$O$43:$O$1042,'Import Summary'!$B41,'Quarterly Information'!$X$43:$X$1042,"Other")+SUMIFS('Quarterly Information'!$BQ$43:$BQ$1042,'Quarterly Information'!$Q$43:$Q$1042,'Import Summary'!$B41,'Quarterly Information'!$X$43:$X$1042,"Other")+SUMIFS('Quarterly Information'!$BR$43:$BR$1042,'Quarterly Information'!$S$43:$S$1042,'Import Summary'!$B41,'Quarterly Information'!$X$43:$X$1042,"Other")+SUMIFS('Quarterly Information'!$BS$43:$BS$1042,'Quarterly Information'!$I$43:$I$1042,'Import Summary'!$B41,'Quarterly Information'!$F$43:$F$1042,"No")</f>
        <v>0</v>
      </c>
      <c r="N41" s="126">
        <f t="shared" si="0"/>
        <v>0</v>
      </c>
      <c r="S41" s="150"/>
    </row>
    <row r="42" spans="1:19" ht="15.95" customHeight="1">
      <c r="A42" s="18">
        <v>17</v>
      </c>
      <c r="B42" s="63" t="s">
        <v>194</v>
      </c>
      <c r="C42" s="64">
        <f>SUMIF('Quarterly Information'!$I$43:$I$1042,'Import Summary'!B42,'Quarterly Information'!$AN$43:$AN$1042)+SUMIF('Quarterly Information'!$K$43:$K$1042,'Import Summary'!B42,'Quarterly Information'!$AI$43:$AI$1042)+SUMIF('Quarterly Information'!$M$43:$M$1042,'Import Summary'!B42,'Quarterly Information'!$AJ$43:$AJ$1042)+SUMIF('Quarterly Information'!$O$43:$O$1042,'Import Summary'!B42,'Quarterly Information'!$AK$43:$AK$1042)+SUMIF('Quarterly Information'!$Q$43:$Q$1042,'Import Summary'!B42,'Quarterly Information'!$AL$43:$AL$1042)+SUMIF('Quarterly Information'!$S$43:$S$1042,'Import Summary'!B42,'Quarterly Information'!$AM$43:$AM$1042)</f>
        <v>0</v>
      </c>
      <c r="D42" s="64">
        <f>SUMIFS('Quarterly Information'!$AI$43:$AI$1042,'Quarterly Information'!$K$43:$K$1042,'Import Summary'!$B42,'Quarterly Information'!$X$43:$X$1042,"Transhipment")+SUMIFS('Quarterly Information'!$AJ$43:$AJ$1042,'Quarterly Information'!$M$43:$M$1042,'Import Summary'!$B42,'Quarterly Information'!$X$43:$X$1042,"Transhipment")+SUMIFS('Quarterly Information'!$AK$43:$AK$1042,'Quarterly Information'!$O$43:$O$1042,'Import Summary'!$B42,'Quarterly Information'!$X$43:$X$1042,"Transhipment")+SUMIFS('Quarterly Information'!$AL$43:$AL$1042,'Quarterly Information'!$Q$43:$Q$1042,'Import Summary'!$B42,'Quarterly Information'!$X$43:$X$1042,"Transhipment")+SUMIFS('Quarterly Information'!$AM$43:$AM$1042,'Quarterly Information'!$S$43:$S$1042,'Import Summary'!$B42,'Quarterly Information'!$X$43:$X$1042,"Transhipment")+SUMIFS('Quarterly Information'!$AN$43:$AN$1042,'Quarterly Information'!$I$43:$I$1042,'Import Summary'!$B42,'Quarterly Information'!$X$43:$X$1042,"Transhipment")</f>
        <v>0</v>
      </c>
      <c r="E42" s="64">
        <f>SUMIFS('Quarterly Information'!$AI$43:$AI$1042,'Quarterly Information'!$K$43:$K$1042,'Import Summary'!$B42,'Quarterly Information'!$X$43:$X$1042,"In-House Transformation")+SUMIFS('Quarterly Information'!$AJ$43:$AJ$1042,'Quarterly Information'!$M$43:$M$1042,'Import Summary'!$B42,'Quarterly Information'!$X$43:$X$1042,"In-House Transformation")+SUMIFS('Quarterly Information'!$AK$43:$AK$1042,'Quarterly Information'!$O$43:$O$1042,'Import Summary'!$B42,'Quarterly Information'!$X$43:$X$1042,"In-House Transformation")+SUMIFS('Quarterly Information'!$AL$43:$AL$1042,'Quarterly Information'!$Q$43:$Q$1042,'Import Summary'!$B42,'Quarterly Information'!$X$43:$X$1042,"In-House Transformation")+SUMIFS('Quarterly Information'!$AM$43:$AM$1042,'Quarterly Information'!$S$43:$S$1042,'Import Summary'!$B42,'Quarterly Information'!$X$43:$X$1042,"In-House Transformation")+SUMIFS('Quarterly Information'!$AN$43:$AN$1042,'Quarterly Information'!$I$43:$I$1042,'Import Summary'!$B42,'Quarterly Information'!$X$43:$X$1042,"In-House Transformation")</f>
        <v>0</v>
      </c>
      <c r="F42" s="64">
        <f>SUMIFS('Quarterly Information'!$AI$43:$AI$1042,'Quarterly Information'!$K$43:$K$1042,'Import Summary'!$B42,'Quarterly Information'!$X$43:$X$1042,"Second-Party Transformation")+SUMIFS('Quarterly Information'!$AJ$43:$AJ$1042,'Quarterly Information'!$M$43:$M$1042,'Import Summary'!$B42,'Quarterly Information'!$X$43:$X$1042,"Second-Party Transformation")+SUMIFS('Quarterly Information'!$AK$43:$AK$1042,'Quarterly Information'!$O$43:$O$1042,'Import Summary'!$B42,'Quarterly Information'!$X$43:$X$1042,"Second-Party Transformation")+SUMIFS('Quarterly Information'!$AL$43:$AL$1042,'Quarterly Information'!$Q$43:$Q$1042,'Import Summary'!$B42,'Quarterly Information'!$X$43:$X$1042,"Second-Party Transformation")+SUMIFS('Quarterly Information'!$AM$43:$AM$1042,'Quarterly Information'!$S$43:$S$1042,'Import Summary'!$B42,'Quarterly Information'!$X$43:$X$1042,"Second-Party Transformation")+SUMIFS('Quarterly Information'!$AN$43:$AN$1042,'Quarterly Information'!$I$43:$I$1042,'Import Summary'!$B42,'Quarterly Information'!$X$43:$X$1042,"Second-Party Transformation")</f>
        <v>0</v>
      </c>
      <c r="G42" s="64">
        <f>SUMIFS('Quarterly Information'!$AI$43:$AI$1042,'Quarterly Information'!$K$43:$K$1042,'Import Summary'!$B42,'Quarterly Information'!$X$43:$X$1042,"In-House Destruction")+SUMIFS('Quarterly Information'!$AJ$43:$AJ$1042,'Quarterly Information'!$M$43:$M$1042,'Import Summary'!$B42,'Quarterly Information'!$X$43:$X$1042,"In-House Destruction")+SUMIFS('Quarterly Information'!$AK$43:$AK$1042,'Quarterly Information'!$O$43:$O$1042,'Import Summary'!$B42,'Quarterly Information'!$X$43:$X$1042,"In-House Destruction")+SUMIFS('Quarterly Information'!$AL$43:$AL$1042,'Quarterly Information'!$Q$43:$Q$1042,'Import Summary'!$B42,'Quarterly Information'!$X$43:$X$1042,"In-House Destruction")+SUMIFS('Quarterly Information'!$AM$43:$AM$1042,'Quarterly Information'!$S$43:$S$1042,'Import Summary'!$B42,'Quarterly Information'!$X$43:$X$1042,"In-House Destruction")+SUMIFS('Quarterly Information'!$AN$43:$AN$1042,'Quarterly Information'!$I$43:$I$1042,'Import Summary'!$B42,'Quarterly Information'!$X$43:$X$1042,"In-House Destruction")</f>
        <v>0</v>
      </c>
      <c r="H42" s="64">
        <f>SUMIFS('Quarterly Information'!$AI$43:$AI$1042,'Quarterly Information'!$K$43:$K$1042,'Import Summary'!$B42,'Quarterly Information'!$X$43:$X$1042,"Second-Party Destruction")+SUMIFS('Quarterly Information'!$AJ$43:$AJ$1042,'Quarterly Information'!$M$43:$M$1042,'Import Summary'!$B42,'Quarterly Information'!$X$43:$X$1042,"Second-Party Destruction")+SUMIFS('Quarterly Information'!$AK$43:$AK$1042,'Quarterly Information'!$O$43:$O$1042,'Import Summary'!$B42,'Quarterly Information'!$X$43:$X$1042,"Second-Party Destruction")+SUMIFS('Quarterly Information'!$AL$43:$AL$1042,'Quarterly Information'!$Q$43:$Q$1042,'Import Summary'!$B42,'Quarterly Information'!$X$43:$X$1042,"Second-Party Destruction")+SUMIFS('Quarterly Information'!$AM$43:$AM$1042,'Quarterly Information'!$S$43:$S$1042,'Import Summary'!$B42,'Quarterly Information'!$X$43:$X$1042,"Second-Party Destruction")+SUMIFS('Quarterly Information'!$AN$43:$AN$1042,'Quarterly Information'!$I$43:$I$1042,'Import Summary'!$B42,'Quarterly Information'!$X$43:$X$1042,"Second-Party Destruction")</f>
        <v>0</v>
      </c>
      <c r="I42" s="64">
        <f>SUMIFS('Quarterly Information'!$AP$43:$AP$1042,'Quarterly Information'!$K$43:$K$1042,'Import Summary'!$B42,'Quarterly Information'!$X$43:$X$1042,"Other")+SUMIFS('Quarterly Information'!$AQ$43:$AQ$1042,'Quarterly Information'!$M$43:$M$1042,'Import Summary'!$B42,'Quarterly Information'!$X$43:$X$1042,"Other")+SUMIFS('Quarterly Information'!$AR$43:$AR$1042,'Quarterly Information'!$O$43:$O$1042,'Import Summary'!$B42,'Quarterly Information'!$X$43:$X$1042,"Other")+SUMIFS('Quarterly Information'!$AS$43:$AS$1042,'Quarterly Information'!$Q$43:$Q$1042,'Import Summary'!$B42,'Quarterly Information'!$X$43:$X$1042,"Other")+SUMIFS('Quarterly Information'!$AT$43:$AT$1042,'Quarterly Information'!$S$43:$S$1042,'Import Summary'!$B42,'Quarterly Information'!$X$43:$X$1042,"Other")+SUMIFS('Quarterly Information'!$AU$43:$AU$1042,'Quarterly Information'!$I$43:$I$1042,'Import Summary'!$B42,'Quarterly Information'!$F$43:$F$1042,"No")</f>
        <v>0</v>
      </c>
      <c r="J42" s="64">
        <f>SUMIFS('Quarterly Information'!$AV$43:$AV$1042,'Quarterly Information'!$K$43:$K$1042,'Import Summary'!$B42,'Quarterly Information'!$X$43:$X$1042,"Other")+SUMIFS('Quarterly Information'!$AW$43:$AW$1042,'Quarterly Information'!$M$43:$M$1042,'Import Summary'!$B42,'Quarterly Information'!$X$43:$X$1042,"Other")+SUMIFS('Quarterly Information'!$AX$43:$AX$1042,'Quarterly Information'!$O$43:$O$1042,'Import Summary'!$B42,'Quarterly Information'!$X$43:$X$1042,"Other")+SUMIFS('Quarterly Information'!$AY$43:$AY$1042,'Quarterly Information'!$Q$43:$Q$1042,'Import Summary'!$B42,'Quarterly Information'!$X$43:$X$1042,"Other")+SUMIFS('Quarterly Information'!$AZ$43:$AZ$1042,'Quarterly Information'!$S$43:$S$1042,'Import Summary'!$B42,'Quarterly Information'!$X$43:$X$1042,"Other")+SUMIFS('Quarterly Information'!$BA$43:$BA$1042,'Quarterly Information'!$I$43:$I$1042,'Import Summary'!$B42,'Quarterly Information'!$F$43:$F$1042,"No")</f>
        <v>0</v>
      </c>
      <c r="K42" s="64">
        <f>SUMIFS('Quarterly Information'!$BB$43:$BB$1042,'Quarterly Information'!$K$43:$K$1042,'Import Summary'!$B42,'Quarterly Information'!$X$43:$X$1042,"Other")+SUMIFS('Quarterly Information'!$BC$43:$BC$1042,'Quarterly Information'!$M$43:$M$1042,'Import Summary'!$B42,'Quarterly Information'!$X$43:$X$1042,"Other")+SUMIFS('Quarterly Information'!$BD$43:$BD$1042,'Quarterly Information'!$O$43:$O$1042,'Import Summary'!$B42,'Quarterly Information'!$X$43:$X$1042,"Other")+SUMIFS('Quarterly Information'!$BE$43:$BE$1042,'Quarterly Information'!$Q$43:$Q$1042,'Import Summary'!$B42,'Quarterly Information'!$X$43:$X$1042,"Other")+SUMIFS('Quarterly Information'!$BF$43:$BF$1042,'Quarterly Information'!$S$43:$S$1042,'Import Summary'!$B42,'Quarterly Information'!$X$43:$X$1042,"Other")+SUMIFS('Quarterly Information'!$BG$43:$BG$1042,'Quarterly Information'!$I$43:$I$1042,'Import Summary'!$B42,'Quarterly Information'!$F$43:$F$1042,"No")</f>
        <v>0</v>
      </c>
      <c r="L42" s="64">
        <f>SUMIFS('Quarterly Information'!$BH$43:$BH$1042,'Quarterly Information'!$K$43:$K$1042,'Import Summary'!$B42,'Quarterly Information'!$X$43:$X$1042,"Other")+SUMIFS('Quarterly Information'!$BI$43:$BI$1042,'Quarterly Information'!$M$43:$M$1042,'Import Summary'!$B42,'Quarterly Information'!$X$43:$X$1042,"Other")+SUMIFS('Quarterly Information'!$BJ$43:$BJ$1042,'Quarterly Information'!$O$43:$O$1042,'Import Summary'!$B42,'Quarterly Information'!$X$43:$X$1042,"Other")+SUMIFS('Quarterly Information'!$BK$43:$BK$1042,'Quarterly Information'!$Q$43:$Q$1042,'Import Summary'!$B42,'Quarterly Information'!$X$43:$X$1042,"Other")+SUMIFS('Quarterly Information'!$BL$43:$BL$1042,'Quarterly Information'!$S$43:$S$1042,'Import Summary'!$B42,'Quarterly Information'!$X$43:$X$1042,"Other")+SUMIFS('Quarterly Information'!$BM$43:$BM$1042,'Quarterly Information'!$I$43:$I$1042,'Import Summary'!$B42,'Quarterly Information'!$F$43:$F$1042,"No")</f>
        <v>0</v>
      </c>
      <c r="M42" s="64">
        <f>SUMIFS('Quarterly Information'!$BN$43:$BN$1042,'Quarterly Information'!$K$43:$K$1042,'Import Summary'!$B42,'Quarterly Information'!$X$43:$X$1042,"Other")+SUMIFS('Quarterly Information'!$BO$43:$BO$1042,'Quarterly Information'!$M$43:$M$1042,'Import Summary'!$B42,'Quarterly Information'!$X$43:$X$1042,"Other")+SUMIFS('Quarterly Information'!$BP$43:$BP$1042,'Quarterly Information'!$O$43:$O$1042,'Import Summary'!$B42,'Quarterly Information'!$X$43:$X$1042,"Other")+SUMIFS('Quarterly Information'!$BQ$43:$BQ$1042,'Quarterly Information'!$Q$43:$Q$1042,'Import Summary'!$B42,'Quarterly Information'!$X$43:$X$1042,"Other")+SUMIFS('Quarterly Information'!$BR$43:$BR$1042,'Quarterly Information'!$S$43:$S$1042,'Import Summary'!$B42,'Quarterly Information'!$X$43:$X$1042,"Other")+SUMIFS('Quarterly Information'!$BS$43:$BS$1042,'Quarterly Information'!$I$43:$I$1042,'Import Summary'!$B42,'Quarterly Information'!$F$43:$F$1042,"No")</f>
        <v>0</v>
      </c>
      <c r="N42" s="126">
        <f t="shared" si="0"/>
        <v>0</v>
      </c>
      <c r="S42" s="150"/>
    </row>
    <row r="43" spans="1:19" ht="15.95" customHeight="1" thickBot="1">
      <c r="A43" s="18">
        <v>18</v>
      </c>
      <c r="B43" s="65" t="s">
        <v>195</v>
      </c>
      <c r="C43" s="66">
        <f>SUMIF('Quarterly Information'!$I$43:$I$1042,'Import Summary'!B43,'Quarterly Information'!$AN$43:$AN$1042)+SUMIF('Quarterly Information'!$K$43:$K$1042,'Import Summary'!B43,'Quarterly Information'!$AI$43:$AI$1042)+SUMIF('Quarterly Information'!$M$43:$M$1042,'Import Summary'!B43,'Quarterly Information'!$AJ$43:$AJ$1042)+SUMIF('Quarterly Information'!$O$43:$O$1042,'Import Summary'!B43,'Quarterly Information'!$AK$43:$AK$1042)+SUMIF('Quarterly Information'!$Q$43:$Q$1042,'Import Summary'!B43,'Quarterly Information'!$AL$43:$AL$1042)+SUMIF('Quarterly Information'!$S$43:$S$1042,'Import Summary'!B43,'Quarterly Information'!$AM$43:$AM$1042)</f>
        <v>0</v>
      </c>
      <c r="D43" s="66">
        <f>SUMIFS('Quarterly Information'!$AI$43:$AI$1042,'Quarterly Information'!$K$43:$K$1042,'Import Summary'!$B43,'Quarterly Information'!$X$43:$X$1042,"Transhipment")+SUMIFS('Quarterly Information'!$AJ$43:$AJ$1042,'Quarterly Information'!$M$43:$M$1042,'Import Summary'!$B43,'Quarterly Information'!$X$43:$X$1042,"Transhipment")+SUMIFS('Quarterly Information'!$AK$43:$AK$1042,'Quarterly Information'!$O$43:$O$1042,'Import Summary'!$B43,'Quarterly Information'!$X$43:$X$1042,"Transhipment")+SUMIFS('Quarterly Information'!$AL$43:$AL$1042,'Quarterly Information'!$Q$43:$Q$1042,'Import Summary'!$B43,'Quarterly Information'!$X$43:$X$1042,"Transhipment")+SUMIFS('Quarterly Information'!$AM$43:$AM$1042,'Quarterly Information'!$S$43:$S$1042,'Import Summary'!$B43,'Quarterly Information'!$X$43:$X$1042,"Transhipment")+SUMIFS('Quarterly Information'!$AN$43:$AN$1042,'Quarterly Information'!$I$43:$I$1042,'Import Summary'!$B43,'Quarterly Information'!$X$43:$X$1042,"Transhipment")</f>
        <v>0</v>
      </c>
      <c r="E43" s="66">
        <f>SUMIFS('Quarterly Information'!$AI$43:$AI$1042,'Quarterly Information'!$K$43:$K$1042,'Import Summary'!$B43,'Quarterly Information'!$X$43:$X$1042,"In-House Transformation")+SUMIFS('Quarterly Information'!$AJ$43:$AJ$1042,'Quarterly Information'!$M$43:$M$1042,'Import Summary'!$B43,'Quarterly Information'!$X$43:$X$1042,"In-House Transformation")+SUMIFS('Quarterly Information'!$AK$43:$AK$1042,'Quarterly Information'!$O$43:$O$1042,'Import Summary'!$B43,'Quarterly Information'!$X$43:$X$1042,"In-House Transformation")+SUMIFS('Quarterly Information'!$AL$43:$AL$1042,'Quarterly Information'!$Q$43:$Q$1042,'Import Summary'!$B43,'Quarterly Information'!$X$43:$X$1042,"In-House Transformation")+SUMIFS('Quarterly Information'!$AM$43:$AM$1042,'Quarterly Information'!$S$43:$S$1042,'Import Summary'!$B43,'Quarterly Information'!$X$43:$X$1042,"In-House Transformation")+SUMIFS('Quarterly Information'!$AN$43:$AN$1042,'Quarterly Information'!$I$43:$I$1042,'Import Summary'!$B43,'Quarterly Information'!$X$43:$X$1042,"In-House Transformation")</f>
        <v>0</v>
      </c>
      <c r="F43" s="66">
        <f>SUMIFS('Quarterly Information'!$AI$43:$AI$1042,'Quarterly Information'!$K$43:$K$1042,'Import Summary'!$B43,'Quarterly Information'!$X$43:$X$1042,"Second-Party Transformation")+SUMIFS('Quarterly Information'!$AJ$43:$AJ$1042,'Quarterly Information'!$M$43:$M$1042,'Import Summary'!$B43,'Quarterly Information'!$X$43:$X$1042,"Second-Party Transformation")+SUMIFS('Quarterly Information'!$AK$43:$AK$1042,'Quarterly Information'!$O$43:$O$1042,'Import Summary'!$B43,'Quarterly Information'!$X$43:$X$1042,"Second-Party Transformation")+SUMIFS('Quarterly Information'!$AL$43:$AL$1042,'Quarterly Information'!$Q$43:$Q$1042,'Import Summary'!$B43,'Quarterly Information'!$X$43:$X$1042,"Second-Party Transformation")+SUMIFS('Quarterly Information'!$AM$43:$AM$1042,'Quarterly Information'!$S$43:$S$1042,'Import Summary'!$B43,'Quarterly Information'!$X$43:$X$1042,"Second-Party Transformation")+SUMIFS('Quarterly Information'!$AN$43:$AN$1042,'Quarterly Information'!$I$43:$I$1042,'Import Summary'!$B43,'Quarterly Information'!$X$43:$X$1042,"Second-Party Transformation")</f>
        <v>0</v>
      </c>
      <c r="G43" s="66">
        <f>SUMIFS('Quarterly Information'!$AI$43:$AI$1042,'Quarterly Information'!$K$43:$K$1042,'Import Summary'!$B43,'Quarterly Information'!$X$43:$X$1042,"In-House Destruction")+SUMIFS('Quarterly Information'!$AJ$43:$AJ$1042,'Quarterly Information'!$M$43:$M$1042,'Import Summary'!$B43,'Quarterly Information'!$X$43:$X$1042,"In-House Destruction")+SUMIFS('Quarterly Information'!$AK$43:$AK$1042,'Quarterly Information'!$O$43:$O$1042,'Import Summary'!$B43,'Quarterly Information'!$X$43:$X$1042,"In-House Destruction")+SUMIFS('Quarterly Information'!$AL$43:$AL$1042,'Quarterly Information'!$Q$43:$Q$1042,'Import Summary'!$B43,'Quarterly Information'!$X$43:$X$1042,"In-House Destruction")+SUMIFS('Quarterly Information'!$AM$43:$AM$1042,'Quarterly Information'!$S$43:$S$1042,'Import Summary'!$B43,'Quarterly Information'!$X$43:$X$1042,"In-House Destruction")+SUMIFS('Quarterly Information'!$AN$43:$AN$1042,'Quarterly Information'!$I$43:$I$1042,'Import Summary'!$B43,'Quarterly Information'!$X$43:$X$1042,"In-House Destruction")</f>
        <v>0</v>
      </c>
      <c r="H43" s="66">
        <f>SUMIFS('Quarterly Information'!$AI$43:$AI$1042,'Quarterly Information'!$K$43:$K$1042,'Import Summary'!$B43,'Quarterly Information'!$X$43:$X$1042,"Second-Party Destruction")+SUMIFS('Quarterly Information'!$AJ$43:$AJ$1042,'Quarterly Information'!$M$43:$M$1042,'Import Summary'!$B43,'Quarterly Information'!$X$43:$X$1042,"Second-Party Destruction")+SUMIFS('Quarterly Information'!$AK$43:$AK$1042,'Quarterly Information'!$O$43:$O$1042,'Import Summary'!$B43,'Quarterly Information'!$X$43:$X$1042,"Second-Party Destruction")+SUMIFS('Quarterly Information'!$AL$43:$AL$1042,'Quarterly Information'!$Q$43:$Q$1042,'Import Summary'!$B43,'Quarterly Information'!$X$43:$X$1042,"Second-Party Destruction")+SUMIFS('Quarterly Information'!$AM$43:$AM$1042,'Quarterly Information'!$S$43:$S$1042,'Import Summary'!$B43,'Quarterly Information'!$X$43:$X$1042,"Second-Party Destruction")+SUMIFS('Quarterly Information'!$AN$43:$AN$1042,'Quarterly Information'!$I$43:$I$1042,'Import Summary'!$B43,'Quarterly Information'!$X$43:$X$1042,"Second-Party Destruction")</f>
        <v>0</v>
      </c>
      <c r="I43" s="66">
        <f>SUMIFS('Quarterly Information'!$AP$43:$AP$1042,'Quarterly Information'!$K$43:$K$1042,'Import Summary'!$B43,'Quarterly Information'!$X$43:$X$1042,"Other")+SUMIFS('Quarterly Information'!$AQ$43:$AQ$1042,'Quarterly Information'!$M$43:$M$1042,'Import Summary'!$B43,'Quarterly Information'!$X$43:$X$1042,"Other")+SUMIFS('Quarterly Information'!$AR$43:$AR$1042,'Quarterly Information'!$O$43:$O$1042,'Import Summary'!$B43,'Quarterly Information'!$X$43:$X$1042,"Other")+SUMIFS('Quarterly Information'!$AS$43:$AS$1042,'Quarterly Information'!$Q$43:$Q$1042,'Import Summary'!$B43,'Quarterly Information'!$X$43:$X$1042,"Other")+SUMIFS('Quarterly Information'!$AT$43:$AT$1042,'Quarterly Information'!$S$43:$S$1042,'Import Summary'!$B43,'Quarterly Information'!$X$43:$X$1042,"Other")+SUMIFS('Quarterly Information'!$AU$43:$AU$1042,'Quarterly Information'!$I$43:$I$1042,'Import Summary'!$B43,'Quarterly Information'!$F$43:$F$1042,"No")</f>
        <v>0</v>
      </c>
      <c r="J43" s="66">
        <f>SUMIFS('Quarterly Information'!$AV$43:$AV$1042,'Quarterly Information'!$K$43:$K$1042,'Import Summary'!$B43,'Quarterly Information'!$X$43:$X$1042,"Other")+SUMIFS('Quarterly Information'!$AW$43:$AW$1042,'Quarterly Information'!$M$43:$M$1042,'Import Summary'!$B43,'Quarterly Information'!$X$43:$X$1042,"Other")+SUMIFS('Quarterly Information'!$AX$43:$AX$1042,'Quarterly Information'!$O$43:$O$1042,'Import Summary'!$B43,'Quarterly Information'!$X$43:$X$1042,"Other")+SUMIFS('Quarterly Information'!$AY$43:$AY$1042,'Quarterly Information'!$Q$43:$Q$1042,'Import Summary'!$B43,'Quarterly Information'!$X$43:$X$1042,"Other")+SUMIFS('Quarterly Information'!$AZ$43:$AZ$1042,'Quarterly Information'!$S$43:$S$1042,'Import Summary'!$B43,'Quarterly Information'!$X$43:$X$1042,"Other")+SUMIFS('Quarterly Information'!$BA$43:$BA$1042,'Quarterly Information'!$I$43:$I$1042,'Import Summary'!$B43,'Quarterly Information'!$F$43:$F$1042,"No")</f>
        <v>0</v>
      </c>
      <c r="K43" s="66">
        <f>SUMIFS('Quarterly Information'!$BB$43:$BB$1042,'Quarterly Information'!$K$43:$K$1042,'Import Summary'!$B43,'Quarterly Information'!$X$43:$X$1042,"Other")+SUMIFS('Quarterly Information'!$BC$43:$BC$1042,'Quarterly Information'!$M$43:$M$1042,'Import Summary'!$B43,'Quarterly Information'!$X$43:$X$1042,"Other")+SUMIFS('Quarterly Information'!$BD$43:$BD$1042,'Quarterly Information'!$O$43:$O$1042,'Import Summary'!$B43,'Quarterly Information'!$X$43:$X$1042,"Other")+SUMIFS('Quarterly Information'!$BE$43:$BE$1042,'Quarterly Information'!$Q$43:$Q$1042,'Import Summary'!$B43,'Quarterly Information'!$X$43:$X$1042,"Other")+SUMIFS('Quarterly Information'!$BF$43:$BF$1042,'Quarterly Information'!$S$43:$S$1042,'Import Summary'!$B43,'Quarterly Information'!$X$43:$X$1042,"Other")+SUMIFS('Quarterly Information'!$BG$43:$BG$1042,'Quarterly Information'!$I$43:$I$1042,'Import Summary'!$B43,'Quarterly Information'!$F$43:$F$1042,"No")</f>
        <v>0</v>
      </c>
      <c r="L43" s="66">
        <f>SUMIFS('Quarterly Information'!$BH$43:$BH$1042,'Quarterly Information'!$K$43:$K$1042,'Import Summary'!$B43,'Quarterly Information'!$X$43:$X$1042,"Other")+SUMIFS('Quarterly Information'!$BI$43:$BI$1042,'Quarterly Information'!$M$43:$M$1042,'Import Summary'!$B43,'Quarterly Information'!$X$43:$X$1042,"Other")+SUMIFS('Quarterly Information'!$BJ$43:$BJ$1042,'Quarterly Information'!$O$43:$O$1042,'Import Summary'!$B43,'Quarterly Information'!$X$43:$X$1042,"Other")+SUMIFS('Quarterly Information'!$BK$43:$BK$1042,'Quarterly Information'!$Q$43:$Q$1042,'Import Summary'!$B43,'Quarterly Information'!$X$43:$X$1042,"Other")+SUMIFS('Quarterly Information'!$BL$43:$BL$1042,'Quarterly Information'!$S$43:$S$1042,'Import Summary'!$B43,'Quarterly Information'!$X$43:$X$1042,"Other")+SUMIFS('Quarterly Information'!$BM$43:$BM$1042,'Quarterly Information'!$I$43:$I$1042,'Import Summary'!$B43,'Quarterly Information'!$F$43:$F$1042,"No")</f>
        <v>0</v>
      </c>
      <c r="M43" s="66">
        <f>SUMIFS('Quarterly Information'!$BN$43:$BN$1042,'Quarterly Information'!$K$43:$K$1042,'Import Summary'!$B43,'Quarterly Information'!$X$43:$X$1042,"Other")+SUMIFS('Quarterly Information'!$BO$43:$BO$1042,'Quarterly Information'!$M$43:$M$1042,'Import Summary'!$B43,'Quarterly Information'!$X$43:$X$1042,"Other")+SUMIFS('Quarterly Information'!$BP$43:$BP$1042,'Quarterly Information'!$O$43:$O$1042,'Import Summary'!$B43,'Quarterly Information'!$X$43:$X$1042,"Other")+SUMIFS('Quarterly Information'!$BQ$43:$BQ$1042,'Quarterly Information'!$Q$43:$Q$1042,'Import Summary'!$B43,'Quarterly Information'!$X$43:$X$1042,"Other")+SUMIFS('Quarterly Information'!$BR$43:$BR$1042,'Quarterly Information'!$S$43:$S$1042,'Import Summary'!$B43,'Quarterly Information'!$X$43:$X$1042,"Other")+SUMIFS('Quarterly Information'!$BS$43:$BS$1042,'Quarterly Information'!$I$43:$I$1042,'Import Summary'!$B43,'Quarterly Information'!$F$43:$F$1042,"No")</f>
        <v>0</v>
      </c>
      <c r="N43" s="127">
        <f t="shared" si="0"/>
        <v>0</v>
      </c>
      <c r="S43" s="150"/>
    </row>
    <row r="44" spans="1:19" s="14" customFormat="1" ht="15.95" customHeight="1" thickBot="1"/>
    <row r="45" spans="1:19" s="14" customFormat="1" ht="15.95" customHeight="1" thickBot="1">
      <c r="B45" s="242" t="s">
        <v>196</v>
      </c>
      <c r="C45" s="243"/>
      <c r="D45" s="243"/>
      <c r="E45" s="243"/>
      <c r="F45" s="243"/>
      <c r="G45" s="243"/>
      <c r="H45" s="244"/>
      <c r="I45" s="28"/>
    </row>
    <row r="46" spans="1:19" s="14" customFormat="1" ht="20.100000000000001" customHeight="1">
      <c r="B46" s="250" t="s">
        <v>197</v>
      </c>
      <c r="C46" s="252" t="s">
        <v>198</v>
      </c>
      <c r="D46" s="252" t="s">
        <v>199</v>
      </c>
      <c r="E46" s="252" t="s">
        <v>200</v>
      </c>
      <c r="F46" s="252" t="s">
        <v>201</v>
      </c>
      <c r="G46" s="252" t="s">
        <v>202</v>
      </c>
      <c r="H46" s="253" t="s">
        <v>203</v>
      </c>
    </row>
    <row r="47" spans="1:19" s="14" customFormat="1" ht="20.100000000000001" customHeight="1">
      <c r="B47" s="251"/>
      <c r="C47" s="159"/>
      <c r="D47" s="159"/>
      <c r="E47" s="159"/>
      <c r="F47" s="159"/>
      <c r="G47" s="159"/>
      <c r="H47" s="239"/>
    </row>
    <row r="48" spans="1:19" s="14" customFormat="1" ht="20.100000000000001" customHeight="1">
      <c r="B48" s="251"/>
      <c r="C48" s="159"/>
      <c r="D48" s="159"/>
      <c r="E48" s="159"/>
      <c r="F48" s="159"/>
      <c r="G48" s="159"/>
      <c r="H48" s="239"/>
    </row>
    <row r="49" spans="1:8" s="14" customFormat="1" ht="15.95" customHeight="1" thickBot="1">
      <c r="A49" s="18">
        <v>1</v>
      </c>
      <c r="B49" s="123">
        <f>SUM('Quarterly Information'!CC43:CC1042)</f>
        <v>0</v>
      </c>
      <c r="C49" s="124">
        <f>SUM(D49:H49)</f>
        <v>0</v>
      </c>
      <c r="D49" s="124">
        <f>SUM('Quarterly Information'!BX43:BX1042)</f>
        <v>0</v>
      </c>
      <c r="E49" s="124">
        <f>SUM('Quarterly Information'!BY43:BY1042)</f>
        <v>0</v>
      </c>
      <c r="F49" s="124">
        <f>SUM('Quarterly Information'!BZ43:BZ1042)</f>
        <v>0</v>
      </c>
      <c r="G49" s="124">
        <f>SUM('Quarterly Information'!CA43:CA1042)</f>
        <v>0</v>
      </c>
      <c r="H49" s="138">
        <f>SUM('Quarterly Information'!CB43:CB1042)</f>
        <v>0</v>
      </c>
    </row>
    <row r="50" spans="1:8" s="14" customFormat="1" ht="15.95" customHeight="1"/>
    <row r="51" spans="1:8" s="14" customFormat="1" ht="15.95" customHeight="1"/>
    <row r="52" spans="1:8" s="14" customFormat="1" ht="15.95" customHeight="1"/>
    <row r="53" spans="1:8" s="14" customFormat="1" ht="15.95" customHeight="1"/>
    <row r="54" spans="1:8" s="14" customFormat="1" ht="15.95" customHeight="1"/>
    <row r="55" spans="1:8" s="14" customFormat="1" ht="15.95" customHeight="1"/>
    <row r="56" spans="1:8" s="14" customFormat="1" ht="15.95" customHeight="1"/>
    <row r="57" spans="1:8" s="14" customFormat="1" ht="15.95" customHeight="1"/>
    <row r="58" spans="1:8" s="14" customFormat="1" ht="15.95" customHeight="1"/>
    <row r="59" spans="1:8" s="14" customFormat="1" ht="15.95" customHeight="1"/>
    <row r="60" spans="1:8" s="14" customFormat="1" ht="15.95" customHeight="1"/>
    <row r="61" spans="1:8" s="14" customFormat="1" ht="15.95" customHeight="1"/>
    <row r="62" spans="1:8" s="14" customFormat="1" ht="15.95" customHeight="1"/>
    <row r="63" spans="1:8" s="14" customFormat="1" ht="15.95" customHeight="1"/>
    <row r="64" spans="1:8" s="14" customFormat="1" ht="15.95" customHeight="1"/>
    <row r="65" s="14" customFormat="1" ht="15.95" customHeight="1"/>
    <row r="66" s="14" customFormat="1" ht="15.95" customHeight="1"/>
    <row r="67" s="14" customFormat="1" ht="15.95" customHeight="1"/>
    <row r="68" s="14" customFormat="1" ht="15.95" customHeight="1"/>
    <row r="69" s="14" customFormat="1" ht="15.95" customHeight="1"/>
    <row r="70" s="14" customFormat="1" ht="15.95" customHeight="1"/>
    <row r="71" s="14" customFormat="1" ht="15.95" customHeight="1"/>
    <row r="72" s="14" customFormat="1" ht="15.95" customHeight="1"/>
    <row r="73" s="14" customFormat="1" ht="15.95" customHeight="1"/>
    <row r="74" s="14" customFormat="1" ht="15.95" customHeight="1"/>
    <row r="75" s="14" customFormat="1" ht="15.95" customHeight="1"/>
    <row r="76" s="14" customFormat="1" ht="15.95" customHeight="1"/>
    <row r="77" s="14" customFormat="1" ht="15.95" customHeight="1"/>
    <row r="78" s="14" customFormat="1" ht="15.95" customHeight="1"/>
    <row r="79" s="14" customFormat="1" ht="15.95" customHeight="1"/>
    <row r="80" s="14" customFormat="1" ht="15.95" customHeight="1"/>
    <row r="81" s="14" customFormat="1" ht="15.95" customHeight="1"/>
    <row r="82" s="14" customFormat="1" ht="15.95" customHeight="1"/>
    <row r="83" s="14" customFormat="1" ht="15.95" customHeight="1"/>
    <row r="84" s="14" customFormat="1" ht="15.95" customHeight="1"/>
    <row r="85" s="14" customFormat="1" ht="15.95" customHeight="1"/>
    <row r="86" s="14" customFormat="1" ht="15.95" customHeight="1"/>
    <row r="87" s="14" customFormat="1" ht="15.95" customHeight="1"/>
    <row r="88" s="14" customFormat="1" ht="15.95" customHeight="1"/>
    <row r="89" s="14" customFormat="1" ht="15.95" customHeight="1"/>
    <row r="90" s="14" customFormat="1" ht="15.95" customHeight="1"/>
    <row r="91" s="14" customFormat="1" ht="15.95" customHeight="1"/>
    <row r="92" s="14" customFormat="1" ht="15.95" customHeight="1"/>
    <row r="93" s="14" customFormat="1" ht="15.95" customHeight="1"/>
    <row r="94" s="14" customFormat="1" ht="15.95" customHeight="1"/>
    <row r="95" s="14" customFormat="1" ht="15.95" customHeight="1"/>
    <row r="96" s="14" customFormat="1" ht="15.95" customHeight="1"/>
    <row r="97" s="14" customFormat="1" ht="15.95" customHeight="1"/>
    <row r="98" s="14" customFormat="1" ht="15.95" customHeight="1"/>
    <row r="99" s="14" customFormat="1" ht="15.95" customHeight="1"/>
    <row r="100" s="14" customFormat="1" ht="15.95" customHeight="1"/>
    <row r="101" s="14" customFormat="1" ht="15.95" customHeight="1"/>
    <row r="102" s="14" customFormat="1" ht="15.95" customHeight="1"/>
    <row r="103" s="14" customFormat="1" ht="15.95" customHeight="1"/>
    <row r="104" s="14" customFormat="1" ht="15.95" customHeight="1"/>
    <row r="105" s="14" customFormat="1" ht="15.95" customHeight="1"/>
    <row r="106" s="14" customFormat="1" ht="15.95" customHeight="1"/>
    <row r="107" s="14" customFormat="1" ht="15.95" customHeight="1"/>
    <row r="108" s="14" customFormat="1" ht="15.95" customHeight="1"/>
    <row r="109" s="14" customFormat="1" ht="15.95" customHeight="1"/>
    <row r="110" s="14" customFormat="1" ht="15.95" customHeight="1"/>
    <row r="111" s="14" customFormat="1" ht="15.95" customHeight="1"/>
    <row r="112" s="14" customFormat="1" ht="15.95" customHeight="1"/>
    <row r="113" s="14" customFormat="1" ht="15.95" customHeight="1"/>
    <row r="114" s="14" customFormat="1" ht="15.95" customHeight="1"/>
    <row r="115" s="14" customFormat="1" ht="15.95" customHeight="1"/>
    <row r="116" s="14" customFormat="1" ht="15.95" customHeight="1"/>
    <row r="117" s="14" customFormat="1" ht="15.95" customHeight="1"/>
    <row r="118" s="14" customFormat="1" ht="15.95" customHeight="1"/>
    <row r="119" s="14" customFormat="1" ht="15.95" customHeight="1"/>
    <row r="120" s="14" customFormat="1" ht="15.95" customHeight="1"/>
    <row r="121" s="14" customFormat="1" ht="15.95" customHeight="1"/>
    <row r="122" s="14" customFormat="1" ht="15.95" customHeight="1"/>
    <row r="123" s="14" customFormat="1" ht="15.95" customHeight="1"/>
    <row r="124" s="14" customFormat="1" ht="15.95" customHeight="1"/>
    <row r="125" s="14" customFormat="1" ht="15.95" customHeight="1"/>
    <row r="126" s="14" customFormat="1" ht="15.95" customHeight="1"/>
    <row r="127" s="14" customFormat="1" ht="15.95" customHeight="1"/>
    <row r="128" s="14" customFormat="1" ht="15.95" customHeight="1"/>
    <row r="129" s="14" customFormat="1" ht="15.95" customHeight="1"/>
    <row r="130" s="14" customFormat="1" ht="15.95" customHeight="1"/>
    <row r="131" s="14" customFormat="1" ht="15.95" customHeight="1"/>
    <row r="132" s="14" customFormat="1" ht="15.95" customHeight="1"/>
    <row r="133" s="14" customFormat="1" ht="15.95" customHeight="1"/>
    <row r="134" s="14" customFormat="1" ht="15.95" customHeight="1"/>
    <row r="135" s="14" customFormat="1" ht="15.95" customHeight="1"/>
    <row r="136" s="14" customFormat="1" ht="15.95" customHeight="1"/>
    <row r="137" s="14" customFormat="1" ht="15.95" customHeight="1"/>
    <row r="138" s="14" customFormat="1" ht="15.95" customHeight="1"/>
    <row r="139" s="14" customFormat="1" ht="15.95" customHeight="1"/>
    <row r="140" s="14" customFormat="1" ht="15.95" customHeight="1"/>
    <row r="141" s="14" customFormat="1" ht="15.95" customHeight="1"/>
    <row r="142" s="14" customFormat="1" ht="15.95" customHeight="1"/>
    <row r="143" s="14" customFormat="1" ht="15.95" customHeight="1"/>
    <row r="144" s="14" customFormat="1" ht="15.95" customHeight="1"/>
    <row r="145" s="14" customFormat="1" ht="15.95" customHeight="1"/>
    <row r="146" s="14" customFormat="1" ht="15.95" customHeight="1"/>
    <row r="147" s="14" customFormat="1" ht="15.95" customHeight="1"/>
    <row r="148" s="14" customFormat="1" ht="15.95" customHeight="1"/>
    <row r="149" s="14" customFormat="1" ht="15.95" customHeight="1"/>
    <row r="150" s="14" customFormat="1" ht="15.95" customHeight="1"/>
    <row r="151" s="14" customFormat="1" ht="15.95" customHeight="1"/>
    <row r="152" s="14" customFormat="1" ht="15.95" customHeight="1"/>
    <row r="153" s="14" customFormat="1" ht="15.95" customHeight="1"/>
    <row r="154" s="14" customFormat="1" ht="15.95" customHeight="1"/>
    <row r="155" s="14" customFormat="1" ht="15.95" customHeight="1"/>
    <row r="156" s="14" customFormat="1" ht="15.95" customHeight="1"/>
    <row r="157" s="14" customFormat="1" ht="15.95" customHeight="1"/>
    <row r="158" s="14" customFormat="1" ht="15.95" customHeight="1"/>
    <row r="159" s="14" customFormat="1" ht="15.95" customHeight="1"/>
    <row r="160" s="14" customFormat="1" ht="15.95" customHeight="1"/>
    <row r="161" s="14" customFormat="1" ht="15.95" customHeight="1"/>
    <row r="162" s="14" customFormat="1" ht="15.95" customHeight="1"/>
    <row r="163" s="14" customFormat="1" ht="15.95" customHeight="1"/>
    <row r="164" s="14" customFormat="1" ht="15.95" customHeight="1"/>
    <row r="165" s="14" customFormat="1" ht="15.95" customHeight="1"/>
    <row r="166" s="14" customFormat="1" ht="15.95" customHeight="1"/>
    <row r="167" s="14" customFormat="1" ht="15.95" customHeight="1"/>
    <row r="168" s="14" customFormat="1" ht="15.95" customHeight="1"/>
    <row r="169" s="14" customFormat="1" ht="15.95" customHeight="1"/>
    <row r="170" s="14" customFormat="1" ht="15.95" customHeight="1"/>
    <row r="171" s="14" customFormat="1" ht="15.95" customHeight="1"/>
    <row r="172" s="14" customFormat="1" ht="15.95" customHeight="1"/>
    <row r="173" s="14" customFormat="1" ht="15.95" customHeight="1"/>
    <row r="174" s="14" customFormat="1" ht="15.95" customHeight="1"/>
    <row r="175" s="14" customFormat="1" ht="15.95" customHeight="1"/>
    <row r="176" s="14" customFormat="1" ht="15.95" customHeight="1"/>
    <row r="177" s="14" customFormat="1" ht="15.95" customHeight="1"/>
    <row r="178" s="14" customFormat="1" ht="15.95" customHeight="1"/>
    <row r="179" s="14" customFormat="1" ht="15.95" customHeight="1"/>
    <row r="180" s="14" customFormat="1" ht="15.95" customHeight="1"/>
    <row r="181" s="14" customFormat="1" ht="15.95" customHeight="1"/>
    <row r="182" s="14" customFormat="1" ht="15.95" customHeight="1"/>
    <row r="183" s="14" customFormat="1" ht="15.95" customHeight="1"/>
    <row r="184" s="14" customFormat="1" ht="15.95" customHeight="1"/>
    <row r="185" s="14" customFormat="1" ht="15.95" customHeight="1"/>
    <row r="186" s="14" customFormat="1" ht="15.95" customHeight="1"/>
    <row r="187" s="14" customFormat="1" ht="15.95" customHeight="1"/>
    <row r="188" s="14" customFormat="1" ht="15.95" customHeight="1"/>
    <row r="189" s="14" customFormat="1" ht="15.95" customHeight="1"/>
    <row r="190" s="14" customFormat="1" ht="15.95" customHeight="1"/>
    <row r="191" s="14" customFormat="1" ht="15.95" customHeight="1"/>
    <row r="192" s="14" customFormat="1" ht="15.95" customHeight="1"/>
    <row r="193" s="14" customFormat="1" ht="15.95" customHeight="1"/>
    <row r="194" s="14" customFormat="1" ht="15.95" customHeight="1"/>
    <row r="195" s="14" customFormat="1" ht="15.95" customHeight="1"/>
    <row r="196" s="14" customFormat="1" ht="15.95" customHeight="1"/>
    <row r="197" s="14" customFormat="1" ht="15.95" customHeight="1"/>
    <row r="198" s="14" customFormat="1" ht="15.95" customHeight="1"/>
    <row r="199" s="14" customFormat="1" ht="15.95" customHeight="1"/>
    <row r="200" s="14" customFormat="1" ht="15.95" customHeight="1"/>
    <row r="201" s="14" customFormat="1" ht="15.95" customHeight="1"/>
    <row r="202" s="14" customFormat="1" ht="15.95" customHeight="1"/>
    <row r="203" s="14" customFormat="1" ht="15.95" customHeight="1"/>
    <row r="204" s="14" customFormat="1" ht="15.95" customHeight="1"/>
    <row r="205" s="14" customFormat="1" ht="15.95" customHeight="1"/>
    <row r="206" s="14" customFormat="1" ht="15.95" customHeight="1"/>
    <row r="207" s="14" customFormat="1" ht="15.95" customHeight="1"/>
    <row r="208" s="14" customFormat="1" ht="15.95" customHeight="1"/>
    <row r="209" s="14" customFormat="1" ht="15.95" customHeight="1"/>
    <row r="210" s="14" customFormat="1" ht="15.95" customHeight="1"/>
    <row r="211" s="14" customFormat="1" ht="15.95" customHeight="1"/>
    <row r="212" s="14" customFormat="1" ht="15.95" customHeight="1"/>
    <row r="213" s="14" customFormat="1" ht="15.95" customHeight="1"/>
    <row r="214" s="14" customFormat="1" ht="15.95" customHeight="1"/>
    <row r="215" s="14" customFormat="1" ht="15.95" customHeight="1"/>
    <row r="216" s="14" customFormat="1" ht="15.95" customHeight="1"/>
    <row r="217" s="14" customFormat="1" ht="15.95" customHeight="1"/>
    <row r="218" s="14" customFormat="1" ht="15.95" customHeight="1"/>
    <row r="219" s="14" customFormat="1" ht="15.95" customHeight="1"/>
    <row r="220" s="14" customFormat="1" ht="15.95" customHeight="1"/>
    <row r="221" s="14" customFormat="1" ht="15.95" customHeight="1"/>
    <row r="222" s="14" customFormat="1" ht="15.95" customHeight="1"/>
    <row r="223" s="14" customFormat="1" ht="15.95" customHeight="1"/>
    <row r="224" s="14" customFormat="1" ht="15.95" customHeight="1"/>
  </sheetData>
  <mergeCells count="32">
    <mergeCell ref="M23:M25"/>
    <mergeCell ref="H23:H25"/>
    <mergeCell ref="G23:G25"/>
    <mergeCell ref="B46:B48"/>
    <mergeCell ref="C46:C48"/>
    <mergeCell ref="D46:D48"/>
    <mergeCell ref="E46:E48"/>
    <mergeCell ref="F46:F48"/>
    <mergeCell ref="G46:G48"/>
    <mergeCell ref="H46:H48"/>
    <mergeCell ref="B45:H45"/>
    <mergeCell ref="C17:D17"/>
    <mergeCell ref="D23:D25"/>
    <mergeCell ref="J23:J25"/>
    <mergeCell ref="K23:K25"/>
    <mergeCell ref="L23:L25"/>
    <mergeCell ref="B6:F6"/>
    <mergeCell ref="C15:E15"/>
    <mergeCell ref="C13:D13"/>
    <mergeCell ref="E23:E25"/>
    <mergeCell ref="F23:F25"/>
    <mergeCell ref="B14:F14"/>
    <mergeCell ref="B12:F12"/>
    <mergeCell ref="B10:F10"/>
    <mergeCell ref="B8:F8"/>
    <mergeCell ref="B7:F7"/>
    <mergeCell ref="B21:N21"/>
    <mergeCell ref="N23:N25"/>
    <mergeCell ref="I23:I25"/>
    <mergeCell ref="B23:B25"/>
    <mergeCell ref="C23:C25"/>
    <mergeCell ref="C16:D16"/>
  </mergeCells>
  <conditionalFormatting sqref="D26:H27 B26:C43">
    <cfRule type="expression" dxfId="5" priority="19">
      <formula>#REF!="No"</formula>
    </cfRule>
  </conditionalFormatting>
  <conditionalFormatting sqref="D30:H30">
    <cfRule type="expression" dxfId="4" priority="16">
      <formula>#REF!="No"</formula>
    </cfRule>
  </conditionalFormatting>
  <conditionalFormatting sqref="D32:H32">
    <cfRule type="expression" dxfId="3" priority="13">
      <formula>#REF!="No"</formula>
    </cfRule>
  </conditionalFormatting>
  <conditionalFormatting sqref="D34:H34">
    <cfRule type="expression" dxfId="2" priority="10">
      <formula>#REF!="No"</formula>
    </cfRule>
  </conditionalFormatting>
  <conditionalFormatting sqref="D36:H37">
    <cfRule type="expression" dxfId="1" priority="4">
      <formula>#REF!="No"</formula>
    </cfRule>
  </conditionalFormatting>
  <conditionalFormatting sqref="D40:H40">
    <cfRule type="expression" dxfId="0" priority="1">
      <formula>#REF!="No"</formula>
    </cfRule>
  </conditionalFormatting>
  <hyperlinks>
    <hyperlink ref="B13" r:id="rId1" display="https://www.epa.gov/climate-hfcs-reduction/forms/hfc-allocation-rule-reporting-helpdesk" xr:uid="{00000000-0004-0000-0200-000000000000}"/>
    <hyperlink ref="C13" r:id="rId2" display="https://www.epa.gov/climate-hfcs-reduction/american-innovation-and-manufacturing-aim-act-paperwork-reduction-act-burden" xr:uid="{00000000-0004-0000-0200-000001000000}"/>
    <hyperlink ref="B15" location="'Quarterly Information'!C24" display="Section 1 - Company Identification" xr:uid="{00000000-0004-0000-0200-000002000000}"/>
    <hyperlink ref="B17" location="'Shipments and Sales'!B29" display="Section 3 - Recipient Facility Information" xr:uid="{00000000-0004-0000-0200-000003000000}"/>
    <hyperlink ref="C15" location="'Shipments and Sales'!B58" display="Section 4 - Application-Specific Allowance Holder Information" xr:uid="{00000000-0004-0000-0200-000004000000}"/>
    <hyperlink ref="C16" location="'Import Summary'!B26" display="Section 5 - Quarterly Import Summary" xr:uid="{00000000-0004-0000-0200-000006000000}"/>
    <hyperlink ref="B16" location="'Quarterly Information'!C43" display="Section 2 - Import Information" xr:uid="{00000000-0004-0000-0200-000007000000}"/>
    <hyperlink ref="C15:E15" location="'Shipments and Sales'!B59" display="Section 4 - Application-Specific Allowance Holder Information" xr:uid="{36B467C2-7A6B-4E5D-AF4B-D026425D38EA}"/>
  </hyperlinks>
  <pageMargins left="0.7" right="0.7" top="0.75" bottom="0.75" header="0.3" footer="0.3"/>
  <pageSetup scale="85" orientation="portrait" horizontalDpi="300" verticalDpi="0"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7FA4A0-31EB-44E5-A2EF-6D0F4BF1EC71}">
  <dimension ref="B1:J135"/>
  <sheetViews>
    <sheetView showGridLines="0" zoomScale="85" zoomScaleNormal="85" workbookViewId="0"/>
  </sheetViews>
  <sheetFormatPr defaultRowHeight="12.6"/>
  <cols>
    <col min="1" max="1" width="5.7109375" customWidth="1"/>
    <col min="2" max="2" width="11.5703125" bestFit="1" customWidth="1"/>
    <col min="3" max="4" width="7.42578125" bestFit="1" customWidth="1"/>
    <col min="5" max="5" width="8.42578125" bestFit="1" customWidth="1"/>
    <col min="6" max="8" width="9.42578125" bestFit="1" customWidth="1"/>
    <col min="9" max="9" width="10.5703125" bestFit="1" customWidth="1"/>
    <col min="10" max="10" width="10.140625" bestFit="1" customWidth="1"/>
  </cols>
  <sheetData>
    <row r="1" spans="2:10" ht="12.95">
      <c r="B1" s="7" t="s">
        <v>204</v>
      </c>
      <c r="C1" s="83" t="s">
        <v>178</v>
      </c>
      <c r="D1" s="83" t="s">
        <v>179</v>
      </c>
      <c r="E1" s="83" t="s">
        <v>182</v>
      </c>
      <c r="F1" s="83" t="s">
        <v>184</v>
      </c>
      <c r="G1" s="83" t="s">
        <v>186</v>
      </c>
      <c r="H1" s="83" t="s">
        <v>188</v>
      </c>
      <c r="I1" s="83" t="s">
        <v>189</v>
      </c>
      <c r="J1" s="83" t="s">
        <v>192</v>
      </c>
    </row>
    <row r="2" spans="2:10">
      <c r="B2" s="10" t="s">
        <v>205</v>
      </c>
      <c r="C2" s="84"/>
      <c r="D2" s="84"/>
      <c r="E2" s="84"/>
      <c r="F2" s="84"/>
      <c r="G2" s="84"/>
      <c r="H2" s="84">
        <v>0.13</v>
      </c>
      <c r="I2" s="84"/>
      <c r="J2" s="84"/>
    </row>
    <row r="3" spans="2:10">
      <c r="B3" s="10" t="s">
        <v>206</v>
      </c>
      <c r="C3" s="84"/>
      <c r="D3" s="84"/>
      <c r="E3" s="84"/>
      <c r="F3" s="84"/>
      <c r="G3" s="84"/>
      <c r="H3" s="84">
        <v>0.11</v>
      </c>
      <c r="I3" s="84"/>
      <c r="J3" s="84"/>
    </row>
    <row r="4" spans="2:10">
      <c r="B4" s="10" t="s">
        <v>207</v>
      </c>
      <c r="C4" s="84"/>
      <c r="D4" s="84"/>
      <c r="E4" s="84"/>
      <c r="F4" s="84"/>
      <c r="G4" s="84"/>
      <c r="H4" s="84">
        <v>0.15</v>
      </c>
      <c r="I4" s="84"/>
      <c r="J4" s="84"/>
    </row>
    <row r="5" spans="2:10">
      <c r="B5" s="10" t="s">
        <v>208</v>
      </c>
      <c r="C5" s="84"/>
      <c r="D5" s="84"/>
      <c r="E5" s="84">
        <v>0.6</v>
      </c>
      <c r="F5" s="84"/>
      <c r="G5" s="84"/>
      <c r="H5" s="84"/>
      <c r="I5" s="84"/>
      <c r="J5" s="84"/>
    </row>
    <row r="6" spans="2:10">
      <c r="B6" s="10" t="s">
        <v>209</v>
      </c>
      <c r="C6" s="84"/>
      <c r="D6" s="84"/>
      <c r="E6" s="84">
        <v>0.38</v>
      </c>
      <c r="F6" s="84"/>
      <c r="G6" s="84"/>
      <c r="H6" s="84"/>
      <c r="I6" s="84"/>
      <c r="J6" s="84"/>
    </row>
    <row r="7" spans="2:10">
      <c r="B7" s="10" t="s">
        <v>210</v>
      </c>
      <c r="C7" s="84"/>
      <c r="D7" s="84"/>
      <c r="E7" s="84">
        <v>0.44</v>
      </c>
      <c r="F7" s="84">
        <v>0.04</v>
      </c>
      <c r="G7" s="84">
        <v>0.52</v>
      </c>
      <c r="H7" s="84"/>
      <c r="I7" s="84"/>
      <c r="J7" s="84"/>
    </row>
    <row r="8" spans="2:10">
      <c r="B8" s="10" t="s">
        <v>211</v>
      </c>
      <c r="C8" s="84"/>
      <c r="D8" s="84"/>
      <c r="E8" s="84"/>
      <c r="F8" s="84"/>
      <c r="G8" s="84"/>
      <c r="H8" s="84">
        <v>7.0000000000000007E-2</v>
      </c>
      <c r="I8" s="84"/>
      <c r="J8" s="84"/>
    </row>
    <row r="9" spans="2:10">
      <c r="B9" s="10" t="s">
        <v>212</v>
      </c>
      <c r="C9" s="84"/>
      <c r="D9" s="84">
        <v>0.2</v>
      </c>
      <c r="E9" s="84">
        <v>0.4</v>
      </c>
      <c r="F9" s="84">
        <v>0.4</v>
      </c>
      <c r="G9" s="84"/>
      <c r="H9" s="84"/>
      <c r="I9" s="84"/>
      <c r="J9" s="84"/>
    </row>
    <row r="10" spans="2:10">
      <c r="B10" s="10" t="s">
        <v>213</v>
      </c>
      <c r="C10" s="84"/>
      <c r="D10" s="84">
        <v>0.1</v>
      </c>
      <c r="E10" s="84">
        <v>0.7</v>
      </c>
      <c r="F10" s="84">
        <v>0.2</v>
      </c>
      <c r="G10" s="84"/>
      <c r="H10" s="84"/>
      <c r="I10" s="84"/>
      <c r="J10" s="84"/>
    </row>
    <row r="11" spans="2:10">
      <c r="B11" s="10" t="s">
        <v>214</v>
      </c>
      <c r="C11" s="84"/>
      <c r="D11" s="84">
        <v>0.23</v>
      </c>
      <c r="E11" s="84">
        <v>0.25</v>
      </c>
      <c r="F11" s="84">
        <v>0.52</v>
      </c>
      <c r="G11" s="84"/>
      <c r="H11" s="84"/>
      <c r="I11" s="84"/>
      <c r="J11" s="84"/>
    </row>
    <row r="12" spans="2:10">
      <c r="B12" s="10" t="s">
        <v>215</v>
      </c>
      <c r="C12" s="84"/>
      <c r="D12" s="84">
        <v>0.15</v>
      </c>
      <c r="E12" s="84">
        <v>0.15</v>
      </c>
      <c r="F12" s="84">
        <v>0.7</v>
      </c>
      <c r="G12" s="84"/>
      <c r="H12" s="84"/>
      <c r="I12" s="84"/>
      <c r="J12" s="84"/>
    </row>
    <row r="13" spans="2:10">
      <c r="B13" s="10" t="s">
        <v>216</v>
      </c>
      <c r="C13" s="84"/>
      <c r="D13" s="84">
        <v>0.25</v>
      </c>
      <c r="E13" s="84">
        <v>0.15</v>
      </c>
      <c r="F13" s="84">
        <v>0.6</v>
      </c>
      <c r="G13" s="84"/>
      <c r="H13" s="84"/>
      <c r="I13" s="84"/>
      <c r="J13" s="84"/>
    </row>
    <row r="14" spans="2:10">
      <c r="B14" s="10" t="s">
        <v>217</v>
      </c>
      <c r="C14" s="84"/>
      <c r="D14" s="84">
        <v>0.3</v>
      </c>
      <c r="E14" s="84">
        <v>0.3</v>
      </c>
      <c r="F14" s="84">
        <v>0.4</v>
      </c>
      <c r="G14" s="84"/>
      <c r="H14" s="84"/>
      <c r="I14" s="84"/>
      <c r="J14" s="84"/>
    </row>
    <row r="15" spans="2:10">
      <c r="B15" s="10" t="s">
        <v>218</v>
      </c>
      <c r="C15" s="84"/>
      <c r="D15" s="84">
        <v>2.5000000000000001E-2</v>
      </c>
      <c r="E15" s="84">
        <v>2.5000000000000001E-2</v>
      </c>
      <c r="F15" s="84">
        <v>0.95</v>
      </c>
      <c r="G15" s="84"/>
      <c r="H15" s="84"/>
      <c r="I15" s="84"/>
      <c r="J15" s="84"/>
    </row>
    <row r="16" spans="2:10">
      <c r="B16" s="10" t="s">
        <v>219</v>
      </c>
      <c r="C16" s="84"/>
      <c r="D16" s="84">
        <v>0.32500000000000001</v>
      </c>
      <c r="E16" s="84">
        <v>0.15</v>
      </c>
      <c r="F16" s="84">
        <v>0.52500000000000002</v>
      </c>
      <c r="G16" s="84"/>
      <c r="H16" s="84"/>
      <c r="I16" s="84"/>
      <c r="J16" s="84"/>
    </row>
    <row r="17" spans="2:10">
      <c r="B17" s="10" t="s">
        <v>220</v>
      </c>
      <c r="C17" s="84"/>
      <c r="D17" s="84">
        <v>0.19500000000000001</v>
      </c>
      <c r="E17" s="84">
        <v>8.5000000000000006E-2</v>
      </c>
      <c r="F17" s="84">
        <v>0.72</v>
      </c>
      <c r="G17" s="84"/>
      <c r="H17" s="84"/>
      <c r="I17" s="84"/>
      <c r="J17" s="84"/>
    </row>
    <row r="18" spans="2:10">
      <c r="B18" s="10" t="s">
        <v>221</v>
      </c>
      <c r="C18" s="84"/>
      <c r="D18" s="84"/>
      <c r="E18" s="84">
        <v>7.0000000000000007E-2</v>
      </c>
      <c r="F18" s="84"/>
      <c r="G18" s="84">
        <v>0.46</v>
      </c>
      <c r="H18" s="84"/>
      <c r="I18" s="84"/>
      <c r="J18" s="84"/>
    </row>
    <row r="19" spans="2:10">
      <c r="B19" s="10" t="s">
        <v>222</v>
      </c>
      <c r="C19" s="84"/>
      <c r="D19" s="84">
        <v>0.5</v>
      </c>
      <c r="E19" s="84">
        <v>0.5</v>
      </c>
      <c r="F19" s="84"/>
      <c r="G19" s="84"/>
      <c r="H19" s="84"/>
      <c r="I19" s="84"/>
      <c r="J19" s="84"/>
    </row>
    <row r="20" spans="2:10">
      <c r="B20" s="10" t="s">
        <v>223</v>
      </c>
      <c r="C20" s="84"/>
      <c r="D20" s="84">
        <v>0.45</v>
      </c>
      <c r="E20" s="84">
        <v>0.55000000000000004</v>
      </c>
      <c r="F20" s="84"/>
      <c r="G20" s="84"/>
      <c r="H20" s="84"/>
      <c r="I20" s="84"/>
      <c r="J20" s="84"/>
    </row>
    <row r="21" spans="2:10">
      <c r="B21" s="10" t="s">
        <v>224</v>
      </c>
      <c r="C21" s="84"/>
      <c r="D21" s="84"/>
      <c r="E21" s="84"/>
      <c r="F21" s="84"/>
      <c r="G21" s="84"/>
      <c r="H21" s="84">
        <v>0.11</v>
      </c>
      <c r="I21" s="84"/>
      <c r="J21" s="84"/>
    </row>
    <row r="22" spans="2:10">
      <c r="B22" s="10" t="s">
        <v>225</v>
      </c>
      <c r="C22" s="84"/>
      <c r="D22" s="84"/>
      <c r="E22" s="84"/>
      <c r="F22" s="84"/>
      <c r="G22" s="84"/>
      <c r="H22" s="84">
        <v>0.03</v>
      </c>
      <c r="I22" s="84"/>
      <c r="J22" s="84"/>
    </row>
    <row r="23" spans="2:10">
      <c r="B23" s="10" t="s">
        <v>226</v>
      </c>
      <c r="C23" s="84"/>
      <c r="D23" s="84"/>
      <c r="E23" s="84"/>
      <c r="F23" s="84">
        <v>0.88</v>
      </c>
      <c r="G23" s="84"/>
      <c r="H23" s="84"/>
      <c r="I23" s="84"/>
      <c r="J23" s="84"/>
    </row>
    <row r="24" spans="2:10">
      <c r="B24" s="10" t="s">
        <v>227</v>
      </c>
      <c r="C24" s="84"/>
      <c r="D24" s="84"/>
      <c r="E24" s="84"/>
      <c r="F24" s="84"/>
      <c r="G24" s="84"/>
      <c r="H24" s="84">
        <v>0.18</v>
      </c>
      <c r="I24" s="84"/>
      <c r="J24" s="84"/>
    </row>
    <row r="25" spans="2:10">
      <c r="B25" s="10" t="s">
        <v>228</v>
      </c>
      <c r="C25" s="84"/>
      <c r="D25" s="84"/>
      <c r="E25" s="84"/>
      <c r="F25" s="84"/>
      <c r="G25" s="84"/>
      <c r="H25" s="84">
        <v>0.75</v>
      </c>
      <c r="I25" s="84"/>
      <c r="J25" s="84"/>
    </row>
    <row r="26" spans="2:10">
      <c r="B26" s="10" t="s">
        <v>229</v>
      </c>
      <c r="C26" s="84"/>
      <c r="D26" s="84"/>
      <c r="E26" s="84"/>
      <c r="F26" s="84">
        <v>0.59</v>
      </c>
      <c r="G26" s="84"/>
      <c r="H26" s="84"/>
      <c r="I26" s="84"/>
      <c r="J26" s="84"/>
    </row>
    <row r="27" spans="2:10">
      <c r="B27" s="10" t="s">
        <v>230</v>
      </c>
      <c r="C27" s="84"/>
      <c r="D27" s="84"/>
      <c r="E27" s="84">
        <v>0.46600000000000003</v>
      </c>
      <c r="F27" s="84">
        <v>0.5</v>
      </c>
      <c r="G27" s="84"/>
      <c r="H27" s="84"/>
      <c r="I27" s="84"/>
      <c r="J27" s="84"/>
    </row>
    <row r="28" spans="2:10">
      <c r="B28" s="10" t="s">
        <v>231</v>
      </c>
      <c r="C28" s="84"/>
      <c r="D28" s="84"/>
      <c r="E28" s="84">
        <v>0.79</v>
      </c>
      <c r="F28" s="84">
        <v>0.183</v>
      </c>
      <c r="G28" s="84"/>
      <c r="H28" s="84"/>
      <c r="I28" s="84"/>
      <c r="J28" s="84"/>
    </row>
    <row r="29" spans="2:10">
      <c r="B29" s="10" t="s">
        <v>232</v>
      </c>
      <c r="C29" s="84"/>
      <c r="D29" s="84"/>
      <c r="E29" s="84">
        <v>0.19500000000000001</v>
      </c>
      <c r="F29" s="84">
        <v>0.78799999999999992</v>
      </c>
      <c r="G29" s="84"/>
      <c r="H29" s="84"/>
      <c r="I29" s="84"/>
      <c r="J29" s="84"/>
    </row>
    <row r="30" spans="2:10">
      <c r="B30" s="10" t="s">
        <v>233</v>
      </c>
      <c r="C30" s="84"/>
      <c r="D30" s="84"/>
      <c r="E30" s="84"/>
      <c r="F30" s="84"/>
      <c r="G30" s="84"/>
      <c r="H30" s="84">
        <v>2.5000000000000001E-2</v>
      </c>
      <c r="I30" s="84"/>
      <c r="J30" s="84"/>
    </row>
    <row r="31" spans="2:10">
      <c r="B31" s="10" t="s">
        <v>234</v>
      </c>
      <c r="C31" s="84"/>
      <c r="D31" s="84"/>
      <c r="E31" s="84">
        <v>0.77</v>
      </c>
      <c r="F31" s="84">
        <v>0.19</v>
      </c>
      <c r="G31" s="84"/>
      <c r="H31" s="84"/>
      <c r="I31" s="84"/>
      <c r="J31" s="84"/>
    </row>
    <row r="32" spans="2:10">
      <c r="B32" s="10" t="s">
        <v>235</v>
      </c>
      <c r="C32" s="84"/>
      <c r="D32" s="84"/>
      <c r="E32" s="84">
        <v>0.48499999999999999</v>
      </c>
      <c r="F32" s="84">
        <v>0.48</v>
      </c>
      <c r="G32" s="84"/>
      <c r="H32" s="84"/>
      <c r="I32" s="84"/>
      <c r="J32" s="84"/>
    </row>
    <row r="33" spans="2:10">
      <c r="B33" s="10" t="s">
        <v>236</v>
      </c>
      <c r="C33" s="84"/>
      <c r="D33" s="84"/>
      <c r="E33" s="84"/>
      <c r="F33" s="84">
        <v>0.88</v>
      </c>
      <c r="G33" s="84"/>
      <c r="H33" s="84"/>
      <c r="I33" s="84"/>
      <c r="J33" s="84"/>
    </row>
    <row r="34" spans="2:10">
      <c r="B34" s="10" t="s">
        <v>237</v>
      </c>
      <c r="C34" s="84"/>
      <c r="D34" s="84"/>
      <c r="E34" s="84">
        <v>0.57999999999999996</v>
      </c>
      <c r="F34" s="84">
        <v>0.42</v>
      </c>
      <c r="G34" s="84"/>
      <c r="H34" s="84"/>
      <c r="I34" s="84"/>
      <c r="J34" s="84"/>
    </row>
    <row r="35" spans="2:10">
      <c r="B35" s="10" t="s">
        <v>238</v>
      </c>
      <c r="C35" s="84"/>
      <c r="D35" s="84"/>
      <c r="E35" s="84">
        <v>0.85</v>
      </c>
      <c r="F35" s="84">
        <v>0.15</v>
      </c>
      <c r="G35" s="84"/>
      <c r="H35" s="84"/>
      <c r="I35" s="84"/>
      <c r="J35" s="84"/>
    </row>
    <row r="36" spans="2:10">
      <c r="B36" s="10" t="s">
        <v>239</v>
      </c>
      <c r="C36" s="84"/>
      <c r="D36" s="84"/>
      <c r="E36" s="84">
        <v>0.85099999999999998</v>
      </c>
      <c r="F36" s="84">
        <v>0.115</v>
      </c>
      <c r="G36" s="84"/>
      <c r="H36" s="84"/>
      <c r="I36" s="84"/>
      <c r="J36" s="84"/>
    </row>
    <row r="37" spans="2:10">
      <c r="B37" s="10" t="s">
        <v>240</v>
      </c>
      <c r="C37" s="84"/>
      <c r="D37" s="84"/>
      <c r="E37" s="84">
        <v>0.55000000000000004</v>
      </c>
      <c r="F37" s="84">
        <v>0.42</v>
      </c>
      <c r="G37" s="84"/>
      <c r="H37" s="84"/>
      <c r="I37" s="84"/>
      <c r="J37" s="84"/>
    </row>
    <row r="38" spans="2:10">
      <c r="B38" s="10" t="s">
        <v>241</v>
      </c>
      <c r="C38" s="84"/>
      <c r="D38" s="84"/>
      <c r="E38" s="84">
        <v>0.82</v>
      </c>
      <c r="F38" s="84">
        <v>0.15</v>
      </c>
      <c r="G38" s="84"/>
      <c r="H38" s="84"/>
      <c r="I38" s="84"/>
      <c r="J38" s="84"/>
    </row>
    <row r="39" spans="2:10">
      <c r="B39" s="10" t="s">
        <v>242</v>
      </c>
      <c r="C39" s="84"/>
      <c r="D39" s="84"/>
      <c r="E39" s="84">
        <v>0.65099999999999991</v>
      </c>
      <c r="F39" s="84">
        <v>0.315</v>
      </c>
      <c r="G39" s="84"/>
      <c r="H39" s="84"/>
      <c r="I39" s="84"/>
      <c r="J39" s="84"/>
    </row>
    <row r="40" spans="2:10">
      <c r="B40" s="10" t="s">
        <v>243</v>
      </c>
      <c r="C40" s="84"/>
      <c r="D40" s="84"/>
      <c r="E40" s="84">
        <v>0.57999999999999996</v>
      </c>
      <c r="F40" s="84">
        <v>0.39299999999999996</v>
      </c>
      <c r="G40" s="84"/>
      <c r="H40" s="84"/>
      <c r="I40" s="84"/>
      <c r="J40" s="84"/>
    </row>
    <row r="41" spans="2:10">
      <c r="B41" s="10" t="s">
        <v>244</v>
      </c>
      <c r="C41" s="84"/>
      <c r="D41" s="84"/>
      <c r="E41" s="84"/>
      <c r="F41" s="84">
        <v>0.52500000000000002</v>
      </c>
      <c r="G41" s="84"/>
      <c r="H41" s="84"/>
      <c r="I41" s="84">
        <v>0.47499999999999998</v>
      </c>
      <c r="J41" s="84"/>
    </row>
    <row r="42" spans="2:10">
      <c r="B42" s="10" t="s">
        <v>245</v>
      </c>
      <c r="C42" s="84"/>
      <c r="D42" s="84"/>
      <c r="E42" s="84">
        <v>0.505</v>
      </c>
      <c r="F42" s="84">
        <v>0.47</v>
      </c>
      <c r="G42" s="84"/>
      <c r="H42" s="84"/>
      <c r="I42" s="84"/>
      <c r="J42" s="84"/>
    </row>
    <row r="43" spans="2:10">
      <c r="B43" s="10" t="s">
        <v>246</v>
      </c>
      <c r="C43" s="84"/>
      <c r="D43" s="84">
        <v>0.185</v>
      </c>
      <c r="E43" s="84"/>
      <c r="F43" s="84">
        <v>0.69499999999999995</v>
      </c>
      <c r="G43" s="84"/>
      <c r="H43" s="84"/>
      <c r="I43" s="84">
        <v>0.12</v>
      </c>
      <c r="J43" s="84"/>
    </row>
    <row r="44" spans="2:10">
      <c r="B44" s="10" t="s">
        <v>247</v>
      </c>
      <c r="C44" s="84"/>
      <c r="D44" s="84"/>
      <c r="E44" s="84">
        <v>5.0999999999999997E-2</v>
      </c>
      <c r="F44" s="84">
        <v>0.93</v>
      </c>
      <c r="G44" s="84"/>
      <c r="H44" s="84"/>
      <c r="I44" s="84"/>
      <c r="J44" s="84"/>
    </row>
    <row r="45" spans="2:10">
      <c r="B45" s="10" t="s">
        <v>248</v>
      </c>
      <c r="C45" s="84"/>
      <c r="D45" s="84">
        <v>0.15</v>
      </c>
      <c r="E45" s="84">
        <v>0.25</v>
      </c>
      <c r="F45" s="84">
        <v>0.5</v>
      </c>
      <c r="G45" s="84">
        <v>0.1</v>
      </c>
      <c r="H45" s="84"/>
      <c r="I45" s="84"/>
      <c r="J45" s="84"/>
    </row>
    <row r="46" spans="2:10">
      <c r="B46" s="10" t="s">
        <v>249</v>
      </c>
      <c r="C46" s="84"/>
      <c r="D46" s="84">
        <v>0.25</v>
      </c>
      <c r="E46" s="84">
        <v>0.25</v>
      </c>
      <c r="F46" s="84">
        <v>0.4</v>
      </c>
      <c r="G46" s="84">
        <v>0.1</v>
      </c>
      <c r="H46" s="84"/>
      <c r="I46" s="84"/>
      <c r="J46" s="84"/>
    </row>
    <row r="47" spans="2:10">
      <c r="B47" s="10" t="s">
        <v>250</v>
      </c>
      <c r="C47" s="84"/>
      <c r="D47" s="84"/>
      <c r="E47" s="84">
        <v>0.77500000000000002</v>
      </c>
      <c r="F47" s="84"/>
      <c r="G47" s="84">
        <v>0.2</v>
      </c>
      <c r="H47" s="84"/>
      <c r="I47" s="84"/>
      <c r="J47" s="84"/>
    </row>
    <row r="48" spans="2:10">
      <c r="B48" s="10" t="s">
        <v>251</v>
      </c>
      <c r="C48" s="84"/>
      <c r="D48" s="84"/>
      <c r="E48" s="84"/>
      <c r="F48" s="84"/>
      <c r="G48" s="84"/>
      <c r="H48" s="84">
        <v>0.1</v>
      </c>
      <c r="I48" s="84"/>
      <c r="J48" s="84"/>
    </row>
    <row r="49" spans="2:10">
      <c r="B49" s="10" t="s">
        <v>252</v>
      </c>
      <c r="C49" s="84"/>
      <c r="D49" s="84"/>
      <c r="E49" s="84"/>
      <c r="F49" s="84"/>
      <c r="G49" s="84"/>
      <c r="H49" s="84">
        <v>0.76</v>
      </c>
      <c r="I49" s="84"/>
      <c r="J49" s="84"/>
    </row>
    <row r="50" spans="2:10">
      <c r="B50" s="10" t="s">
        <v>253</v>
      </c>
      <c r="C50" s="84"/>
      <c r="D50" s="84"/>
      <c r="E50" s="84"/>
      <c r="F50" s="84"/>
      <c r="G50" s="84"/>
      <c r="H50" s="84">
        <v>0.28999999999999998</v>
      </c>
      <c r="I50" s="84"/>
      <c r="J50" s="84"/>
    </row>
    <row r="51" spans="2:10">
      <c r="B51" s="10" t="s">
        <v>254</v>
      </c>
      <c r="C51" s="84"/>
      <c r="D51" s="84"/>
      <c r="E51" s="84">
        <v>0.63200000000000001</v>
      </c>
      <c r="F51" s="84">
        <v>0.16</v>
      </c>
      <c r="G51" s="84">
        <v>0.18</v>
      </c>
      <c r="H51" s="84"/>
      <c r="I51" s="84"/>
      <c r="J51" s="84"/>
    </row>
    <row r="52" spans="2:10">
      <c r="B52" s="10" t="s">
        <v>255</v>
      </c>
      <c r="C52" s="84"/>
      <c r="D52" s="84"/>
      <c r="E52" s="84"/>
      <c r="F52" s="84"/>
      <c r="G52" s="84"/>
      <c r="H52" s="84">
        <v>0.2</v>
      </c>
      <c r="I52" s="84"/>
      <c r="J52" s="84"/>
    </row>
    <row r="53" spans="2:10">
      <c r="B53" s="10" t="s">
        <v>256</v>
      </c>
      <c r="C53" s="84"/>
      <c r="D53" s="84"/>
      <c r="E53" s="84">
        <v>0.19500000000000001</v>
      </c>
      <c r="F53" s="84">
        <v>0.78500000000000003</v>
      </c>
      <c r="G53" s="84"/>
      <c r="H53" s="84"/>
      <c r="I53" s="84"/>
      <c r="J53" s="84"/>
    </row>
    <row r="54" spans="2:10">
      <c r="B54" s="10" t="s">
        <v>257</v>
      </c>
      <c r="C54" s="84"/>
      <c r="D54" s="84">
        <v>8.5000000000000006E-2</v>
      </c>
      <c r="E54" s="84">
        <v>0.45</v>
      </c>
      <c r="F54" s="84">
        <v>0.442</v>
      </c>
      <c r="G54" s="84"/>
      <c r="H54" s="84"/>
      <c r="I54" s="84"/>
      <c r="J54" s="84"/>
    </row>
    <row r="55" spans="2:10">
      <c r="B55" s="10" t="s">
        <v>258</v>
      </c>
      <c r="C55" s="84"/>
      <c r="D55" s="84">
        <v>0.5</v>
      </c>
      <c r="E55" s="84">
        <v>0.47</v>
      </c>
      <c r="F55" s="84"/>
      <c r="G55" s="84"/>
      <c r="H55" s="84"/>
      <c r="I55" s="84"/>
      <c r="J55" s="84"/>
    </row>
    <row r="56" spans="2:10">
      <c r="B56" s="10" t="s">
        <v>259</v>
      </c>
      <c r="C56" s="84"/>
      <c r="D56" s="84"/>
      <c r="E56" s="84"/>
      <c r="F56" s="84">
        <v>1.6E-2</v>
      </c>
      <c r="G56" s="84"/>
      <c r="H56" s="84">
        <v>0.97799999999999998</v>
      </c>
      <c r="I56" s="84"/>
      <c r="J56" s="84"/>
    </row>
    <row r="57" spans="2:10">
      <c r="B57" s="10" t="s">
        <v>260</v>
      </c>
      <c r="C57" s="84"/>
      <c r="D57" s="84">
        <v>0.31</v>
      </c>
      <c r="E57" s="84">
        <v>0.31</v>
      </c>
      <c r="F57" s="84">
        <v>0.3</v>
      </c>
      <c r="G57" s="84"/>
      <c r="H57" s="84">
        <v>0.03</v>
      </c>
      <c r="I57" s="84">
        <v>0.05</v>
      </c>
      <c r="J57" s="84"/>
    </row>
    <row r="58" spans="2:10">
      <c r="B58" s="10" t="s">
        <v>261</v>
      </c>
      <c r="C58" s="84"/>
      <c r="D58" s="84">
        <v>0.12</v>
      </c>
      <c r="E58" s="84"/>
      <c r="F58" s="84"/>
      <c r="G58" s="84"/>
      <c r="H58" s="84">
        <v>0.05</v>
      </c>
      <c r="I58" s="84"/>
      <c r="J58" s="84"/>
    </row>
    <row r="59" spans="2:10">
      <c r="B59" s="10" t="s">
        <v>262</v>
      </c>
      <c r="C59" s="84"/>
      <c r="D59" s="84">
        <v>0.41499999999999998</v>
      </c>
      <c r="E59" s="84"/>
      <c r="F59" s="84"/>
      <c r="G59" s="84"/>
      <c r="H59" s="84">
        <v>0.1</v>
      </c>
      <c r="I59" s="84"/>
      <c r="J59" s="84"/>
    </row>
    <row r="60" spans="2:10">
      <c r="B60" s="10" t="s">
        <v>263</v>
      </c>
      <c r="C60" s="84"/>
      <c r="D60" s="84"/>
      <c r="E60" s="84"/>
      <c r="F60" s="84">
        <v>0.09</v>
      </c>
      <c r="G60" s="84"/>
      <c r="H60" s="84"/>
      <c r="I60" s="84"/>
      <c r="J60" s="84"/>
    </row>
    <row r="61" spans="2:10">
      <c r="B61" s="10" t="s">
        <v>264</v>
      </c>
      <c r="C61" s="84"/>
      <c r="D61" s="84">
        <v>0.68</v>
      </c>
      <c r="E61" s="84"/>
      <c r="F61" s="84"/>
      <c r="G61" s="84"/>
      <c r="H61" s="84"/>
      <c r="I61" s="84"/>
      <c r="J61" s="84"/>
    </row>
    <row r="62" spans="2:10">
      <c r="B62" s="10" t="s">
        <v>265</v>
      </c>
      <c r="C62" s="84"/>
      <c r="D62" s="84">
        <v>0.68</v>
      </c>
      <c r="E62" s="84">
        <v>3.5000000000000003E-2</v>
      </c>
      <c r="F62" s="84"/>
      <c r="G62" s="84"/>
      <c r="H62" s="84"/>
      <c r="I62" s="84"/>
      <c r="J62" s="84"/>
    </row>
    <row r="63" spans="2:10">
      <c r="B63" s="10" t="s">
        <v>266</v>
      </c>
      <c r="C63" s="84"/>
      <c r="D63" s="84">
        <v>0.68</v>
      </c>
      <c r="E63" s="84">
        <v>0.08</v>
      </c>
      <c r="F63" s="84"/>
      <c r="G63" s="84"/>
      <c r="H63" s="84"/>
      <c r="I63" s="84"/>
      <c r="J63" s="84"/>
    </row>
    <row r="64" spans="2:10">
      <c r="B64" s="10" t="s">
        <v>267</v>
      </c>
      <c r="C64" s="84"/>
      <c r="D64" s="84">
        <v>0.26</v>
      </c>
      <c r="E64" s="84">
        <v>0.26</v>
      </c>
      <c r="F64" s="84">
        <v>0.21</v>
      </c>
      <c r="G64" s="84"/>
      <c r="H64" s="84"/>
      <c r="I64" s="84"/>
      <c r="J64" s="84"/>
    </row>
    <row r="65" spans="2:10">
      <c r="B65" s="10" t="s">
        <v>268</v>
      </c>
      <c r="C65" s="84"/>
      <c r="D65" s="84">
        <v>0.21</v>
      </c>
      <c r="E65" s="84">
        <v>0.21</v>
      </c>
      <c r="F65" s="84">
        <v>0.31</v>
      </c>
      <c r="G65" s="84"/>
      <c r="H65" s="84"/>
      <c r="I65" s="84"/>
      <c r="J65" s="84"/>
    </row>
    <row r="66" spans="2:10">
      <c r="B66" s="10" t="s">
        <v>269</v>
      </c>
      <c r="C66" s="84"/>
      <c r="D66" s="84">
        <v>0.24299999999999999</v>
      </c>
      <c r="E66" s="84">
        <v>0.247</v>
      </c>
      <c r="F66" s="84">
        <v>0.25700000000000001</v>
      </c>
      <c r="G66" s="84"/>
      <c r="H66" s="84"/>
      <c r="I66" s="84"/>
      <c r="J66" s="84"/>
    </row>
    <row r="67" spans="2:10">
      <c r="B67" s="10" t="s">
        <v>270</v>
      </c>
      <c r="C67" s="84"/>
      <c r="D67" s="84">
        <v>0.252</v>
      </c>
      <c r="E67" s="84">
        <v>0.24299999999999999</v>
      </c>
      <c r="F67" s="84">
        <v>0.27300000000000002</v>
      </c>
      <c r="G67" s="84"/>
      <c r="H67" s="84"/>
      <c r="I67" s="84"/>
      <c r="J67" s="84"/>
    </row>
    <row r="68" spans="2:10">
      <c r="B68" s="10" t="s">
        <v>271</v>
      </c>
      <c r="C68" s="84"/>
      <c r="D68" s="84">
        <v>0.2</v>
      </c>
      <c r="E68" s="84">
        <v>0.2</v>
      </c>
      <c r="F68" s="84">
        <v>0.28999999999999998</v>
      </c>
      <c r="G68" s="84"/>
      <c r="H68" s="84"/>
      <c r="I68" s="84"/>
      <c r="J68" s="84"/>
    </row>
    <row r="69" spans="2:10">
      <c r="B69" s="10" t="s">
        <v>272</v>
      </c>
      <c r="C69" s="84"/>
      <c r="D69" s="84"/>
      <c r="E69" s="84"/>
      <c r="F69" s="84">
        <v>0.42</v>
      </c>
      <c r="G69" s="84"/>
      <c r="H69" s="84"/>
      <c r="I69" s="84"/>
      <c r="J69" s="84"/>
    </row>
    <row r="70" spans="2:10">
      <c r="B70" s="10" t="s">
        <v>273</v>
      </c>
      <c r="C70" s="84"/>
      <c r="D70" s="84"/>
      <c r="E70" s="84"/>
      <c r="F70" s="84">
        <v>0.10199999999999999</v>
      </c>
      <c r="G70" s="84"/>
      <c r="H70" s="84"/>
      <c r="I70" s="84"/>
      <c r="J70" s="84"/>
    </row>
    <row r="71" spans="2:10">
      <c r="B71" s="10" t="s">
        <v>274</v>
      </c>
      <c r="C71" s="84"/>
      <c r="D71" s="84"/>
      <c r="E71" s="84"/>
      <c r="F71" s="84">
        <v>0.11199999999999999</v>
      </c>
      <c r="G71" s="84"/>
      <c r="H71" s="84"/>
      <c r="I71" s="84"/>
      <c r="J71" s="84"/>
    </row>
    <row r="72" spans="2:10">
      <c r="B72" s="10" t="s">
        <v>275</v>
      </c>
      <c r="C72" s="84"/>
      <c r="D72" s="84">
        <v>0.11</v>
      </c>
      <c r="E72" s="84">
        <v>0.59</v>
      </c>
      <c r="F72" s="84"/>
      <c r="G72" s="84"/>
      <c r="H72" s="84"/>
      <c r="I72" s="84"/>
      <c r="J72" s="84"/>
    </row>
    <row r="73" spans="2:10">
      <c r="B73" s="10" t="s">
        <v>276</v>
      </c>
      <c r="C73" s="84"/>
      <c r="D73" s="84">
        <v>0.67</v>
      </c>
      <c r="E73" s="84">
        <v>7.0000000000000007E-2</v>
      </c>
      <c r="F73" s="84"/>
      <c r="G73" s="84"/>
      <c r="H73" s="84"/>
      <c r="I73" s="84"/>
      <c r="J73" s="84"/>
    </row>
    <row r="74" spans="2:10">
      <c r="B74" s="10" t="s">
        <v>277</v>
      </c>
      <c r="C74" s="84"/>
      <c r="D74" s="84">
        <v>0.125</v>
      </c>
      <c r="E74" s="84">
        <v>0.61</v>
      </c>
      <c r="F74" s="84"/>
      <c r="G74" s="84"/>
      <c r="H74" s="84"/>
      <c r="I74" s="84"/>
      <c r="J74" s="84"/>
    </row>
    <row r="75" spans="2:10">
      <c r="B75" s="10" t="s">
        <v>278</v>
      </c>
      <c r="C75" s="84"/>
      <c r="D75" s="84">
        <v>0.2</v>
      </c>
      <c r="E75" s="84">
        <v>0.2</v>
      </c>
      <c r="F75" s="84">
        <v>0.53799999999999992</v>
      </c>
      <c r="G75" s="84"/>
      <c r="H75" s="84"/>
      <c r="I75" s="84">
        <v>0.05</v>
      </c>
      <c r="J75" s="84"/>
    </row>
    <row r="76" spans="2:10">
      <c r="B76" s="10" t="s">
        <v>279</v>
      </c>
      <c r="C76" s="84"/>
      <c r="D76" s="84">
        <v>0.35</v>
      </c>
      <c r="E76" s="84"/>
      <c r="F76" s="84"/>
      <c r="G76" s="84"/>
      <c r="H76" s="84"/>
      <c r="I76" s="84"/>
      <c r="J76" s="84"/>
    </row>
    <row r="77" spans="2:10">
      <c r="B77" s="10" t="s">
        <v>280</v>
      </c>
      <c r="C77" s="84"/>
      <c r="D77" s="84">
        <v>0.68900000000000006</v>
      </c>
      <c r="E77" s="84"/>
      <c r="F77" s="84"/>
      <c r="G77" s="84"/>
      <c r="H77" s="84"/>
      <c r="I77" s="84"/>
      <c r="J77" s="84"/>
    </row>
    <row r="78" spans="2:10">
      <c r="B78" s="10" t="s">
        <v>281</v>
      </c>
      <c r="C78" s="84"/>
      <c r="D78" s="84">
        <v>0.215</v>
      </c>
      <c r="E78" s="84"/>
      <c r="F78" s="84"/>
      <c r="G78" s="84"/>
      <c r="H78" s="84"/>
      <c r="I78" s="84"/>
      <c r="J78" s="84"/>
    </row>
    <row r="79" spans="2:10">
      <c r="B79" s="10" t="s">
        <v>282</v>
      </c>
      <c r="C79" s="84"/>
      <c r="D79" s="84">
        <v>0.215</v>
      </c>
      <c r="E79" s="84"/>
      <c r="F79" s="84"/>
      <c r="G79" s="84"/>
      <c r="H79" s="84"/>
      <c r="I79" s="84"/>
      <c r="J79" s="84"/>
    </row>
    <row r="80" spans="2:10">
      <c r="B80" s="10" t="s">
        <v>283</v>
      </c>
      <c r="C80" s="84"/>
      <c r="D80" s="84">
        <v>0.06</v>
      </c>
      <c r="E80" s="84"/>
      <c r="F80" s="84">
        <v>0.45</v>
      </c>
      <c r="G80" s="84"/>
      <c r="H80" s="84"/>
      <c r="I80" s="84"/>
      <c r="J80" s="84"/>
    </row>
    <row r="81" spans="2:10">
      <c r="B81" s="10" t="s">
        <v>284</v>
      </c>
      <c r="C81" s="84"/>
      <c r="D81" s="84">
        <v>0.18</v>
      </c>
      <c r="E81" s="84"/>
      <c r="F81" s="84"/>
      <c r="G81" s="84"/>
      <c r="H81" s="84">
        <v>0.12</v>
      </c>
      <c r="I81" s="84"/>
      <c r="J81" s="84"/>
    </row>
    <row r="82" spans="2:10">
      <c r="B82" s="10" t="s">
        <v>285</v>
      </c>
      <c r="C82" s="84"/>
      <c r="D82" s="84">
        <v>0.35</v>
      </c>
      <c r="E82" s="84"/>
      <c r="F82" s="84"/>
      <c r="G82" s="84"/>
      <c r="H82" s="84">
        <v>0.1</v>
      </c>
      <c r="I82" s="84"/>
      <c r="J82" s="84"/>
    </row>
    <row r="83" spans="2:10">
      <c r="B83" s="10" t="s">
        <v>286</v>
      </c>
      <c r="C83" s="84"/>
      <c r="D83" s="84">
        <v>0.20499999999999999</v>
      </c>
      <c r="E83" s="84">
        <v>0.04</v>
      </c>
      <c r="F83" s="84">
        <v>0.61399999999999999</v>
      </c>
      <c r="G83" s="84"/>
      <c r="H83" s="84"/>
      <c r="I83" s="84">
        <v>0.13500000000000001</v>
      </c>
      <c r="J83" s="84">
        <v>6.0000000000000001E-3</v>
      </c>
    </row>
    <row r="84" spans="2:10">
      <c r="B84" s="10" t="s">
        <v>287</v>
      </c>
      <c r="C84" s="84"/>
      <c r="D84" s="84">
        <v>0.68</v>
      </c>
      <c r="E84" s="84"/>
      <c r="F84" s="84"/>
      <c r="G84" s="84"/>
      <c r="H84" s="84"/>
      <c r="I84" s="84"/>
      <c r="J84" s="84"/>
    </row>
    <row r="85" spans="2:10">
      <c r="B85" s="10" t="s">
        <v>288</v>
      </c>
      <c r="C85" s="84"/>
      <c r="D85" s="84">
        <v>0.21</v>
      </c>
      <c r="E85" s="84"/>
      <c r="F85" s="84"/>
      <c r="G85" s="84"/>
      <c r="H85" s="84"/>
      <c r="I85" s="84"/>
      <c r="J85" s="84"/>
    </row>
    <row r="86" spans="2:10">
      <c r="B86" s="10" t="s">
        <v>289</v>
      </c>
      <c r="C86" s="84"/>
      <c r="D86" s="84">
        <v>0.12</v>
      </c>
      <c r="E86" s="84">
        <v>0.52</v>
      </c>
      <c r="F86" s="84">
        <v>0.14000000000000001</v>
      </c>
      <c r="G86" s="84"/>
      <c r="H86" s="84"/>
      <c r="I86" s="84"/>
      <c r="J86" s="84"/>
    </row>
    <row r="87" spans="2:10">
      <c r="B87" s="10" t="s">
        <v>290</v>
      </c>
      <c r="C87" s="84"/>
      <c r="D87" s="84">
        <v>0.28000000000000003</v>
      </c>
      <c r="E87" s="84">
        <v>0.25</v>
      </c>
      <c r="F87" s="84">
        <v>0.2</v>
      </c>
      <c r="G87" s="84"/>
      <c r="H87" s="84"/>
      <c r="I87" s="84"/>
      <c r="J87" s="84"/>
    </row>
    <row r="88" spans="2:10">
      <c r="B88" s="10" t="s">
        <v>291</v>
      </c>
      <c r="C88" s="84"/>
      <c r="D88" s="84">
        <v>2.5000000000000001E-2</v>
      </c>
      <c r="E88" s="84">
        <v>2.5000000000000001E-2</v>
      </c>
      <c r="F88" s="84">
        <v>0.46</v>
      </c>
      <c r="G88" s="84"/>
      <c r="H88" s="84"/>
      <c r="I88" s="84"/>
      <c r="J88" s="84"/>
    </row>
    <row r="89" spans="2:10">
      <c r="B89" s="10" t="s">
        <v>292</v>
      </c>
      <c r="C89" s="84"/>
      <c r="D89" s="84"/>
      <c r="E89" s="84">
        <v>0.55000000000000004</v>
      </c>
      <c r="F89" s="84">
        <v>0.32</v>
      </c>
      <c r="G89" s="84">
        <v>0.05</v>
      </c>
      <c r="H89" s="84"/>
      <c r="I89" s="84">
        <v>0.05</v>
      </c>
      <c r="J89" s="84"/>
    </row>
    <row r="90" spans="2:10">
      <c r="B90" s="10" t="s">
        <v>293</v>
      </c>
      <c r="C90" s="84"/>
      <c r="D90" s="84">
        <v>0.09</v>
      </c>
      <c r="E90" s="84">
        <v>0.42</v>
      </c>
      <c r="F90" s="84">
        <v>0.44</v>
      </c>
      <c r="G90" s="84">
        <v>0.02</v>
      </c>
      <c r="H90" s="84"/>
      <c r="I90" s="84"/>
      <c r="J90" s="84"/>
    </row>
    <row r="91" spans="2:10">
      <c r="B91" s="10" t="s">
        <v>294</v>
      </c>
      <c r="C91" s="84"/>
      <c r="D91" s="84">
        <v>0.36</v>
      </c>
      <c r="E91" s="84">
        <v>0.3</v>
      </c>
      <c r="F91" s="84">
        <v>0.14000000000000001</v>
      </c>
      <c r="G91" s="84"/>
      <c r="H91" s="84"/>
      <c r="I91" s="84"/>
      <c r="J91" s="84"/>
    </row>
    <row r="92" spans="2:10">
      <c r="B92" s="10" t="s">
        <v>295</v>
      </c>
      <c r="C92" s="84"/>
      <c r="D92" s="84">
        <v>0.27</v>
      </c>
      <c r="E92" s="84">
        <v>0.27</v>
      </c>
      <c r="F92" s="84"/>
      <c r="G92" s="84"/>
      <c r="H92" s="84"/>
      <c r="I92" s="84">
        <v>0.06</v>
      </c>
      <c r="J92" s="84"/>
    </row>
    <row r="93" spans="2:10">
      <c r="B93" s="10" t="s">
        <v>296</v>
      </c>
      <c r="C93" s="84"/>
      <c r="D93" s="84">
        <v>0.21</v>
      </c>
      <c r="E93" s="84"/>
      <c r="F93" s="84"/>
      <c r="G93" s="84"/>
      <c r="H93" s="84"/>
      <c r="I93" s="84"/>
      <c r="J93" s="84"/>
    </row>
    <row r="94" spans="2:10">
      <c r="B94" s="10" t="s">
        <v>297</v>
      </c>
      <c r="C94" s="84"/>
      <c r="D94" s="84">
        <v>0.49</v>
      </c>
      <c r="E94" s="84">
        <v>0.115</v>
      </c>
      <c r="F94" s="84"/>
      <c r="G94" s="84"/>
      <c r="H94" s="84"/>
      <c r="I94" s="84"/>
      <c r="J94" s="84"/>
    </row>
    <row r="95" spans="2:10">
      <c r="B95" s="10" t="s">
        <v>298</v>
      </c>
      <c r="C95" s="84"/>
      <c r="D95" s="84">
        <v>0.22</v>
      </c>
      <c r="E95" s="84">
        <v>0.05</v>
      </c>
      <c r="F95" s="84">
        <v>0.72399999999999998</v>
      </c>
      <c r="G95" s="84"/>
      <c r="H95" s="84"/>
      <c r="I95" s="84"/>
      <c r="J95" s="84"/>
    </row>
    <row r="96" spans="2:10">
      <c r="B96" s="10" t="s">
        <v>299</v>
      </c>
      <c r="C96" s="84"/>
      <c r="D96" s="84">
        <v>0.215</v>
      </c>
      <c r="E96" s="84"/>
      <c r="F96" s="84"/>
      <c r="G96" s="84"/>
      <c r="H96" s="84"/>
      <c r="I96" s="84"/>
      <c r="J96" s="84"/>
    </row>
    <row r="97" spans="2:10">
      <c r="B97" s="10" t="s">
        <v>300</v>
      </c>
      <c r="C97" s="84"/>
      <c r="D97" s="84">
        <v>0.32500000000000001</v>
      </c>
      <c r="E97" s="84">
        <v>0.32500000000000001</v>
      </c>
      <c r="F97" s="84"/>
      <c r="G97" s="84"/>
      <c r="H97" s="84"/>
      <c r="I97" s="84"/>
      <c r="J97" s="84"/>
    </row>
    <row r="98" spans="2:10">
      <c r="B98" s="10" t="s">
        <v>301</v>
      </c>
      <c r="C98" s="84"/>
      <c r="D98" s="84">
        <v>0.17</v>
      </c>
      <c r="E98" s="84">
        <v>0.19</v>
      </c>
      <c r="F98" s="84">
        <v>7.0000000000000007E-2</v>
      </c>
      <c r="G98" s="84"/>
      <c r="H98" s="84"/>
      <c r="I98" s="84">
        <v>0.03</v>
      </c>
      <c r="J98" s="84"/>
    </row>
    <row r="99" spans="2:10">
      <c r="B99" s="10" t="s">
        <v>302</v>
      </c>
      <c r="C99" s="84"/>
      <c r="D99" s="84">
        <v>0.115</v>
      </c>
      <c r="E99" s="84">
        <v>0.115</v>
      </c>
      <c r="F99" s="84">
        <v>0.03</v>
      </c>
      <c r="G99" s="84"/>
      <c r="H99" s="84"/>
      <c r="I99" s="84">
        <v>7.0000000000000007E-2</v>
      </c>
      <c r="J99" s="84"/>
    </row>
    <row r="100" spans="2:10">
      <c r="B100" s="10" t="s">
        <v>303</v>
      </c>
      <c r="C100" s="84"/>
      <c r="D100" s="84"/>
      <c r="E100" s="84"/>
      <c r="F100" s="84"/>
      <c r="G100" s="84"/>
      <c r="H100" s="84"/>
      <c r="I100" s="84">
        <v>4.2999999999999997E-2</v>
      </c>
      <c r="J100" s="84"/>
    </row>
    <row r="101" spans="2:10">
      <c r="B101" s="10" t="s">
        <v>304</v>
      </c>
      <c r="C101" s="84"/>
      <c r="D101" s="84">
        <v>0.12</v>
      </c>
      <c r="E101" s="84"/>
      <c r="F101" s="84">
        <v>0.19</v>
      </c>
      <c r="G101" s="84"/>
      <c r="H101" s="84"/>
      <c r="I101" s="84"/>
      <c r="J101" s="84"/>
    </row>
    <row r="102" spans="2:10">
      <c r="B102" s="10" t="s">
        <v>305</v>
      </c>
      <c r="C102" s="84">
        <v>0.1</v>
      </c>
      <c r="D102" s="84"/>
      <c r="E102" s="84">
        <v>0.1</v>
      </c>
      <c r="F102" s="84"/>
      <c r="G102" s="84"/>
      <c r="H102" s="84"/>
      <c r="I102" s="84"/>
      <c r="J102" s="84"/>
    </row>
    <row r="103" spans="2:10">
      <c r="B103" s="10" t="s">
        <v>306</v>
      </c>
      <c r="C103" s="84"/>
      <c r="D103" s="84"/>
      <c r="E103" s="84"/>
      <c r="F103" s="84"/>
      <c r="G103" s="84"/>
      <c r="H103" s="84">
        <v>0.26200000000000001</v>
      </c>
      <c r="I103" s="84"/>
      <c r="J103" s="84"/>
    </row>
    <row r="104" spans="2:10">
      <c r="B104" s="10" t="s">
        <v>307</v>
      </c>
      <c r="C104" s="84">
        <v>0.40100000000000002</v>
      </c>
      <c r="D104" s="84"/>
      <c r="E104" s="84"/>
      <c r="F104" s="84"/>
      <c r="G104" s="84"/>
      <c r="H104" s="84"/>
      <c r="I104" s="84"/>
      <c r="J104" s="84"/>
    </row>
    <row r="105" spans="2:10">
      <c r="B105" s="10" t="s">
        <v>308</v>
      </c>
      <c r="C105" s="84"/>
      <c r="D105" s="84">
        <v>0.48200000000000004</v>
      </c>
      <c r="E105" s="84"/>
      <c r="F105" s="84"/>
      <c r="G105" s="84"/>
      <c r="H105" s="84"/>
      <c r="I105" s="84"/>
      <c r="J105" s="84"/>
    </row>
    <row r="106" spans="2:10">
      <c r="B106" s="10" t="s">
        <v>309</v>
      </c>
      <c r="C106" s="84"/>
      <c r="D106" s="84"/>
      <c r="E106" s="84">
        <v>0.5</v>
      </c>
      <c r="F106" s="84"/>
      <c r="G106" s="84">
        <v>0.5</v>
      </c>
      <c r="H106" s="84"/>
      <c r="I106" s="84"/>
      <c r="J106" s="84"/>
    </row>
    <row r="107" spans="2:10">
      <c r="B107" s="10" t="s">
        <v>310</v>
      </c>
      <c r="C107" s="84"/>
      <c r="D107" s="84"/>
      <c r="E107" s="84">
        <v>0.5</v>
      </c>
      <c r="F107" s="84"/>
      <c r="G107" s="84">
        <v>0.5</v>
      </c>
      <c r="H107" s="84"/>
      <c r="I107" s="84"/>
      <c r="J107" s="84"/>
    </row>
    <row r="108" spans="2:10">
      <c r="B108" s="10" t="s">
        <v>311</v>
      </c>
      <c r="C108" s="84">
        <v>0.39</v>
      </c>
      <c r="D108" s="84"/>
      <c r="E108" s="84"/>
      <c r="F108" s="84"/>
      <c r="G108" s="84"/>
      <c r="H108" s="84"/>
      <c r="I108" s="84"/>
      <c r="J108" s="84"/>
    </row>
    <row r="109" spans="2:10">
      <c r="B109" s="10" t="s">
        <v>312</v>
      </c>
      <c r="C109" s="84">
        <v>0.46</v>
      </c>
      <c r="D109" s="84"/>
      <c r="E109" s="84"/>
      <c r="F109" s="84"/>
      <c r="G109" s="84"/>
      <c r="H109" s="84"/>
      <c r="I109" s="84"/>
      <c r="J109" s="84"/>
    </row>
    <row r="110" spans="2:10">
      <c r="B110" s="10" t="s">
        <v>313</v>
      </c>
      <c r="C110" s="84"/>
      <c r="D110" s="84"/>
      <c r="E110" s="84"/>
      <c r="F110" s="84">
        <v>0.05</v>
      </c>
      <c r="G110" s="84"/>
      <c r="H110" s="84">
        <v>0.95</v>
      </c>
      <c r="I110" s="84"/>
      <c r="J110" s="84"/>
    </row>
    <row r="111" spans="2:10">
      <c r="B111" s="10" t="s">
        <v>314</v>
      </c>
      <c r="C111" s="84"/>
      <c r="D111" s="84"/>
      <c r="E111" s="84"/>
      <c r="F111" s="84">
        <v>0.44</v>
      </c>
      <c r="G111" s="84"/>
      <c r="H111" s="84"/>
      <c r="I111" s="84"/>
      <c r="J111" s="84"/>
    </row>
    <row r="112" spans="2:10">
      <c r="B112" s="10" t="s">
        <v>315</v>
      </c>
      <c r="C112" s="84"/>
      <c r="D112" s="84"/>
      <c r="E112" s="84"/>
      <c r="F112" s="84">
        <v>0.41499999999999998</v>
      </c>
      <c r="G112" s="84"/>
      <c r="H112" s="84"/>
      <c r="I112" s="84"/>
      <c r="J112" s="84"/>
    </row>
    <row r="113" spans="2:10">
      <c r="B113" s="10" t="s">
        <v>316</v>
      </c>
      <c r="C113" s="84"/>
      <c r="D113" s="84"/>
      <c r="E113" s="84"/>
      <c r="F113" s="84"/>
      <c r="G113" s="84"/>
      <c r="H113" s="84"/>
      <c r="I113" s="84">
        <v>0.12</v>
      </c>
      <c r="J113" s="84"/>
    </row>
    <row r="114" spans="2:10">
      <c r="B114" s="10" t="s">
        <v>317</v>
      </c>
      <c r="C114" s="84"/>
      <c r="D114" s="84"/>
      <c r="E114" s="84"/>
      <c r="F114" s="84"/>
      <c r="G114" s="84"/>
      <c r="H114" s="84"/>
      <c r="I114" s="84">
        <v>8.8999999999999996E-2</v>
      </c>
      <c r="J114" s="84"/>
    </row>
    <row r="115" spans="2:10">
      <c r="B115" s="10" t="s">
        <v>318</v>
      </c>
      <c r="C115" s="84"/>
      <c r="D115" s="84"/>
      <c r="E115" s="84"/>
      <c r="F115" s="84">
        <v>8.5000000000000006E-2</v>
      </c>
      <c r="G115" s="84"/>
      <c r="H115" s="84">
        <v>0.14000000000000001</v>
      </c>
      <c r="I115" s="84"/>
      <c r="J115" s="84"/>
    </row>
    <row r="116" spans="2:10">
      <c r="C116" s="8"/>
      <c r="D116" s="8"/>
      <c r="E116" s="8"/>
      <c r="F116" s="8"/>
      <c r="G116" s="8"/>
      <c r="H116" s="8"/>
      <c r="I116" s="8"/>
      <c r="J116" s="8"/>
    </row>
    <row r="117" spans="2:10">
      <c r="C117" s="8"/>
      <c r="D117" s="8"/>
      <c r="E117" s="8"/>
      <c r="F117" s="8"/>
      <c r="G117" s="8"/>
      <c r="H117" s="8"/>
      <c r="I117" s="8"/>
      <c r="J117" s="8"/>
    </row>
    <row r="118" spans="2:10">
      <c r="C118" s="8"/>
      <c r="D118" s="8"/>
      <c r="E118" s="8"/>
      <c r="F118" s="8"/>
      <c r="G118" s="8"/>
      <c r="H118" s="8"/>
      <c r="I118" s="8"/>
      <c r="J118" s="8"/>
    </row>
    <row r="119" spans="2:10">
      <c r="C119" s="8"/>
      <c r="D119" s="8"/>
      <c r="E119" s="8"/>
      <c r="F119" s="8"/>
      <c r="G119" s="8"/>
      <c r="H119" s="8"/>
      <c r="I119" s="8"/>
      <c r="J119" s="8"/>
    </row>
    <row r="120" spans="2:10">
      <c r="C120" s="8"/>
      <c r="D120" s="8"/>
      <c r="E120" s="8"/>
      <c r="F120" s="8"/>
      <c r="G120" s="8"/>
      <c r="H120" s="8"/>
      <c r="I120" s="8"/>
      <c r="J120" s="8"/>
    </row>
    <row r="121" spans="2:10">
      <c r="C121" s="8"/>
      <c r="D121" s="8"/>
      <c r="E121" s="8"/>
      <c r="F121" s="8"/>
      <c r="G121" s="8"/>
      <c r="H121" s="8"/>
      <c r="I121" s="8"/>
      <c r="J121" s="8"/>
    </row>
    <row r="122" spans="2:10">
      <c r="C122" s="8"/>
      <c r="D122" s="8"/>
      <c r="E122" s="8"/>
      <c r="F122" s="8"/>
      <c r="G122" s="8"/>
      <c r="H122" s="8"/>
      <c r="I122" s="8"/>
      <c r="J122" s="8"/>
    </row>
    <row r="123" spans="2:10">
      <c r="C123" s="8"/>
      <c r="D123" s="8"/>
      <c r="E123" s="8"/>
      <c r="F123" s="8"/>
      <c r="G123" s="8"/>
      <c r="H123" s="8"/>
      <c r="I123" s="8"/>
      <c r="J123" s="8"/>
    </row>
    <row r="124" spans="2:10">
      <c r="C124" s="8"/>
      <c r="D124" s="8"/>
      <c r="E124" s="8"/>
      <c r="F124" s="8"/>
      <c r="G124" s="8"/>
      <c r="H124" s="8"/>
      <c r="I124" s="8"/>
      <c r="J124" s="8"/>
    </row>
    <row r="125" spans="2:10">
      <c r="C125" s="8"/>
      <c r="D125" s="8"/>
      <c r="E125" s="8"/>
      <c r="F125" s="8"/>
      <c r="G125" s="8"/>
      <c r="H125" s="8"/>
      <c r="I125" s="8"/>
      <c r="J125" s="8"/>
    </row>
    <row r="126" spans="2:10">
      <c r="C126" s="8"/>
      <c r="D126" s="8"/>
      <c r="E126" s="8"/>
      <c r="F126" s="8"/>
      <c r="G126" s="8"/>
      <c r="H126" s="8"/>
      <c r="I126" s="8"/>
      <c r="J126" s="8"/>
    </row>
    <row r="127" spans="2:10">
      <c r="C127" s="8"/>
      <c r="D127" s="8"/>
      <c r="E127" s="8"/>
      <c r="F127" s="8"/>
      <c r="G127" s="8"/>
      <c r="H127" s="8"/>
      <c r="I127" s="8"/>
      <c r="J127" s="8"/>
    </row>
    <row r="128" spans="2:10">
      <c r="C128" s="8"/>
      <c r="D128" s="8"/>
      <c r="E128" s="8"/>
      <c r="F128" s="8"/>
      <c r="G128" s="8"/>
      <c r="H128" s="8"/>
      <c r="I128" s="8"/>
      <c r="J128" s="8"/>
    </row>
    <row r="129" spans="3:10">
      <c r="C129" s="8"/>
      <c r="D129" s="8"/>
      <c r="E129" s="8"/>
      <c r="F129" s="8"/>
      <c r="G129" s="8"/>
      <c r="H129" s="8"/>
      <c r="I129" s="8"/>
      <c r="J129" s="8"/>
    </row>
    <row r="130" spans="3:10">
      <c r="C130" s="8"/>
      <c r="D130" s="8"/>
      <c r="E130" s="8"/>
      <c r="F130" s="8"/>
      <c r="G130" s="8"/>
      <c r="H130" s="8"/>
      <c r="I130" s="8"/>
      <c r="J130" s="8"/>
    </row>
    <row r="131" spans="3:10">
      <c r="C131" s="8"/>
      <c r="D131" s="8"/>
      <c r="E131" s="8"/>
      <c r="F131" s="8"/>
      <c r="G131" s="8"/>
      <c r="H131" s="8"/>
      <c r="I131" s="8"/>
      <c r="J131" s="8"/>
    </row>
    <row r="132" spans="3:10">
      <c r="C132" s="8"/>
      <c r="D132" s="8"/>
      <c r="E132" s="8"/>
      <c r="F132" s="8"/>
      <c r="G132" s="8"/>
      <c r="H132" s="8"/>
      <c r="I132" s="8"/>
      <c r="J132" s="8"/>
    </row>
    <row r="133" spans="3:10">
      <c r="C133" s="8"/>
      <c r="D133" s="8"/>
      <c r="E133" s="8"/>
      <c r="F133" s="8"/>
      <c r="G133" s="8"/>
      <c r="H133" s="8"/>
      <c r="I133" s="8"/>
      <c r="J133" s="8"/>
    </row>
    <row r="134" spans="3:10">
      <c r="C134" s="8"/>
      <c r="D134" s="8"/>
      <c r="E134" s="8"/>
      <c r="F134" s="8"/>
      <c r="G134" s="8"/>
      <c r="H134" s="8"/>
      <c r="I134" s="8"/>
      <c r="J134" s="8"/>
    </row>
    <row r="135" spans="3:10">
      <c r="C135" s="8"/>
      <c r="D135" s="8"/>
      <c r="E135" s="8"/>
      <c r="F135" s="8"/>
      <c r="G135" s="8"/>
      <c r="H135" s="8"/>
      <c r="I135" s="8"/>
      <c r="J135" s="8"/>
    </row>
  </sheetData>
  <sheetProtection algorithmName="SHA-512" hashValue="3qsshhge0uGZE99a5/UPd7G2rOqW8Z3K9MjjvoqPpVy7EMpsTaIyFEn4o+VuNNAc5RGc5BX5IexdP8/pvRjlRA==" saltValue="IhL4sarGFErasl9L42XfVA==" spinCount="100000" sheet="1" objects="1" scenarios="1"/>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DDC733-852A-43EB-8F05-18B6CFEC9924}">
  <sheetPr codeName="Sheet5"/>
  <dimension ref="B1:DZ135"/>
  <sheetViews>
    <sheetView zoomScale="70" zoomScaleNormal="70" workbookViewId="0">
      <selection activeCell="P17" sqref="P17"/>
    </sheetView>
  </sheetViews>
  <sheetFormatPr defaultRowHeight="12.6"/>
  <cols>
    <col min="1" max="1" width="5.85546875" customWidth="1"/>
    <col min="2" max="2" width="11.5703125" bestFit="1" customWidth="1"/>
    <col min="3" max="4" width="7.42578125" bestFit="1" customWidth="1"/>
    <col min="5" max="5" width="8.42578125" bestFit="1" customWidth="1"/>
    <col min="6" max="8" width="9.42578125" bestFit="1" customWidth="1"/>
    <col min="9" max="9" width="10.5703125" bestFit="1" customWidth="1"/>
    <col min="10" max="10" width="10.140625" bestFit="1" customWidth="1"/>
    <col min="12" max="12" width="7.42578125" bestFit="1" customWidth="1"/>
    <col min="13" max="13" width="8.140625" bestFit="1" customWidth="1"/>
    <col min="14" max="15" width="9.140625" bestFit="1" customWidth="1"/>
    <col min="16" max="18" width="9.42578125" bestFit="1" customWidth="1"/>
    <col min="19" max="19" width="10.5703125" bestFit="1" customWidth="1"/>
    <col min="20" max="20" width="10.140625" bestFit="1" customWidth="1"/>
    <col min="22" max="22" width="7.42578125" bestFit="1" customWidth="1"/>
    <col min="23" max="23" width="8.140625" bestFit="1" customWidth="1"/>
    <col min="24" max="25" width="9.140625" bestFit="1" customWidth="1"/>
    <col min="26" max="28" width="9.42578125" bestFit="1" customWidth="1"/>
    <col min="29" max="29" width="10.5703125" bestFit="1" customWidth="1"/>
    <col min="30" max="30" width="10.140625" bestFit="1" customWidth="1"/>
    <col min="32" max="33" width="7.42578125" bestFit="1" customWidth="1"/>
    <col min="34" max="35" width="9.140625" bestFit="1" customWidth="1"/>
    <col min="36" max="38" width="9.42578125" bestFit="1" customWidth="1"/>
    <col min="39" max="39" width="10.5703125" bestFit="1" customWidth="1"/>
    <col min="40" max="40" width="10.140625" bestFit="1" customWidth="1"/>
    <col min="42" max="44" width="7.42578125" bestFit="1" customWidth="1"/>
    <col min="45" max="45" width="8.42578125" bestFit="1" customWidth="1"/>
    <col min="46" max="48" width="9.42578125" bestFit="1" customWidth="1"/>
    <col min="49" max="49" width="10.5703125" bestFit="1" customWidth="1"/>
    <col min="50" max="50" width="10.140625" bestFit="1" customWidth="1"/>
    <col min="52" max="53" width="7.42578125" bestFit="1" customWidth="1"/>
    <col min="54" max="55" width="9.140625" bestFit="1" customWidth="1"/>
    <col min="56" max="58" width="9.42578125" bestFit="1" customWidth="1"/>
    <col min="59" max="59" width="10.5703125" bestFit="1" customWidth="1"/>
    <col min="60" max="60" width="10.140625" bestFit="1" customWidth="1"/>
    <col min="62" max="62" width="7.42578125" bestFit="1" customWidth="1"/>
    <col min="63" max="63" width="8.140625" bestFit="1" customWidth="1"/>
    <col min="64" max="65" width="9.140625" bestFit="1" customWidth="1"/>
    <col min="66" max="68" width="9.42578125" bestFit="1" customWidth="1"/>
    <col min="69" max="69" width="10.5703125" bestFit="1" customWidth="1"/>
    <col min="70" max="70" width="10.140625" bestFit="1" customWidth="1"/>
    <col min="72" max="73" width="7.42578125" bestFit="1" customWidth="1"/>
    <col min="74" max="74" width="8.140625" bestFit="1" customWidth="1"/>
    <col min="75" max="75" width="8.42578125" bestFit="1" customWidth="1"/>
    <col min="76" max="78" width="9.42578125" bestFit="1" customWidth="1"/>
    <col min="79" max="79" width="10.5703125" bestFit="1" customWidth="1"/>
    <col min="80" max="80" width="10.140625" bestFit="1" customWidth="1"/>
    <col min="82" max="83" width="7.42578125" bestFit="1" customWidth="1"/>
    <col min="84" max="84" width="8.140625" bestFit="1" customWidth="1"/>
    <col min="85" max="85" width="8.42578125" bestFit="1" customWidth="1"/>
    <col min="86" max="88" width="9.42578125" bestFit="1" customWidth="1"/>
    <col min="89" max="89" width="10.5703125" bestFit="1" customWidth="1"/>
    <col min="90" max="90" width="10.140625" bestFit="1" customWidth="1"/>
    <col min="92" max="93" width="7.42578125" bestFit="1" customWidth="1"/>
    <col min="94" max="94" width="8.140625" bestFit="1" customWidth="1"/>
    <col min="95" max="95" width="8.42578125" bestFit="1" customWidth="1"/>
    <col min="96" max="98" width="9.42578125" bestFit="1" customWidth="1"/>
    <col min="99" max="99" width="10.5703125" bestFit="1" customWidth="1"/>
    <col min="100" max="100" width="10.140625" bestFit="1" customWidth="1"/>
    <col min="102" max="103" width="7.42578125" bestFit="1" customWidth="1"/>
    <col min="104" max="104" width="8.140625" bestFit="1" customWidth="1"/>
    <col min="105" max="105" width="8.42578125" bestFit="1" customWidth="1"/>
    <col min="106" max="108" width="9.42578125" bestFit="1" customWidth="1"/>
    <col min="109" max="109" width="10.5703125" bestFit="1" customWidth="1"/>
    <col min="110" max="110" width="10.140625" bestFit="1" customWidth="1"/>
    <col min="112" max="113" width="7.42578125" bestFit="1" customWidth="1"/>
    <col min="114" max="114" width="8.140625" bestFit="1" customWidth="1"/>
    <col min="115" max="115" width="8.42578125" bestFit="1" customWidth="1"/>
    <col min="116" max="118" width="9.42578125" bestFit="1" customWidth="1"/>
    <col min="119" max="119" width="10.5703125" bestFit="1" customWidth="1"/>
    <col min="120" max="120" width="10.140625" bestFit="1" customWidth="1"/>
    <col min="122" max="123" width="7.42578125" bestFit="1" customWidth="1"/>
    <col min="124" max="124" width="8.140625" bestFit="1" customWidth="1"/>
    <col min="125" max="125" width="8.42578125" bestFit="1" customWidth="1"/>
    <col min="126" max="128" width="9.42578125" bestFit="1" customWidth="1"/>
    <col min="129" max="129" width="10.5703125" bestFit="1" customWidth="1"/>
    <col min="130" max="130" width="10.140625" bestFit="1" customWidth="1"/>
  </cols>
  <sheetData>
    <row r="1" spans="2:130" ht="12.95">
      <c r="B1" s="7" t="s">
        <v>204</v>
      </c>
      <c r="C1" s="83" t="s">
        <v>178</v>
      </c>
      <c r="D1" s="83" t="s">
        <v>179</v>
      </c>
      <c r="E1" s="83" t="s">
        <v>182</v>
      </c>
      <c r="F1" s="83" t="s">
        <v>184</v>
      </c>
      <c r="G1" s="83" t="s">
        <v>186</v>
      </c>
      <c r="H1" s="83" t="s">
        <v>188</v>
      </c>
      <c r="I1" s="83" t="s">
        <v>189</v>
      </c>
      <c r="J1" s="83" t="s">
        <v>192</v>
      </c>
      <c r="L1" s="254" t="s">
        <v>319</v>
      </c>
      <c r="M1" s="254"/>
      <c r="N1" s="254"/>
      <c r="O1" s="254"/>
      <c r="P1" s="254"/>
      <c r="Q1" s="254"/>
      <c r="R1" s="254"/>
      <c r="S1" s="254"/>
      <c r="T1" s="254"/>
      <c r="V1" s="254" t="s">
        <v>320</v>
      </c>
      <c r="W1" s="254"/>
      <c r="X1" s="254"/>
      <c r="Y1" s="254"/>
      <c r="Z1" s="254"/>
      <c r="AA1" s="254"/>
      <c r="AB1" s="254"/>
      <c r="AC1" s="254"/>
      <c r="AD1" s="254"/>
      <c r="AF1" s="254" t="s">
        <v>321</v>
      </c>
      <c r="AG1" s="254"/>
      <c r="AH1" s="254"/>
      <c r="AI1" s="254"/>
      <c r="AJ1" s="254"/>
      <c r="AK1" s="254"/>
      <c r="AL1" s="254"/>
      <c r="AM1" s="254"/>
      <c r="AN1" s="254"/>
      <c r="AP1" s="254" t="s">
        <v>322</v>
      </c>
      <c r="AQ1" s="254"/>
      <c r="AR1" s="254"/>
      <c r="AS1" s="254"/>
      <c r="AT1" s="254"/>
      <c r="AU1" s="254"/>
      <c r="AV1" s="254"/>
      <c r="AW1" s="254"/>
      <c r="AX1" s="254"/>
      <c r="AZ1" s="254" t="s">
        <v>323</v>
      </c>
      <c r="BA1" s="254"/>
      <c r="BB1" s="254"/>
      <c r="BC1" s="254"/>
      <c r="BD1" s="254"/>
      <c r="BE1" s="254"/>
      <c r="BF1" s="254"/>
      <c r="BG1" s="254"/>
      <c r="BH1" s="254"/>
      <c r="BJ1" s="254" t="s">
        <v>324</v>
      </c>
      <c r="BK1" s="254"/>
      <c r="BL1" s="254"/>
      <c r="BM1" s="254"/>
      <c r="BN1" s="254"/>
      <c r="BO1" s="254"/>
      <c r="BP1" s="254"/>
      <c r="BQ1" s="254"/>
      <c r="BR1" s="254"/>
      <c r="BT1" s="254" t="s">
        <v>119</v>
      </c>
      <c r="BU1" s="254"/>
      <c r="BV1" s="254"/>
      <c r="BW1" s="254"/>
      <c r="BX1" s="254"/>
      <c r="BY1" s="254"/>
      <c r="BZ1" s="254"/>
      <c r="CA1" s="254"/>
      <c r="CB1" s="254"/>
      <c r="CD1" s="254" t="s">
        <v>325</v>
      </c>
      <c r="CE1" s="254"/>
      <c r="CF1" s="254"/>
      <c r="CG1" s="254"/>
      <c r="CH1" s="254"/>
      <c r="CI1" s="254"/>
      <c r="CJ1" s="254"/>
      <c r="CK1" s="254"/>
      <c r="CL1" s="254"/>
      <c r="CN1" s="254" t="s">
        <v>326</v>
      </c>
      <c r="CO1" s="254"/>
      <c r="CP1" s="254"/>
      <c r="CQ1" s="254"/>
      <c r="CR1" s="254"/>
      <c r="CS1" s="254"/>
      <c r="CT1" s="254"/>
      <c r="CU1" s="254"/>
      <c r="CV1" s="254"/>
      <c r="CX1" s="254" t="s">
        <v>121</v>
      </c>
      <c r="CY1" s="254"/>
      <c r="CZ1" s="254"/>
      <c r="DA1" s="254"/>
      <c r="DB1" s="254"/>
      <c r="DC1" s="254"/>
      <c r="DD1" s="254"/>
      <c r="DE1" s="254"/>
      <c r="DF1" s="254"/>
      <c r="DH1" s="254" t="s">
        <v>327</v>
      </c>
      <c r="DI1" s="254"/>
      <c r="DJ1" s="254"/>
      <c r="DK1" s="254"/>
      <c r="DL1" s="254"/>
      <c r="DM1" s="254"/>
      <c r="DN1" s="254"/>
      <c r="DO1" s="254"/>
      <c r="DP1" s="254"/>
      <c r="DR1" s="254" t="s">
        <v>328</v>
      </c>
      <c r="DS1" s="254"/>
      <c r="DT1" s="254"/>
      <c r="DU1" s="254"/>
      <c r="DV1" s="254"/>
      <c r="DW1" s="254"/>
      <c r="DX1" s="254"/>
      <c r="DY1" s="254"/>
      <c r="DZ1" s="254"/>
    </row>
    <row r="2" spans="2:130" ht="12.95">
      <c r="B2" s="10" t="s">
        <v>205</v>
      </c>
      <c r="C2" s="84"/>
      <c r="D2" s="84"/>
      <c r="E2" s="84"/>
      <c r="F2" s="84"/>
      <c r="G2" s="84"/>
      <c r="H2" s="84">
        <v>0.13</v>
      </c>
      <c r="I2" s="84"/>
      <c r="J2" s="84"/>
      <c r="L2" s="10"/>
      <c r="M2" s="83" t="s">
        <v>178</v>
      </c>
      <c r="N2" s="83" t="s">
        <v>179</v>
      </c>
      <c r="O2" s="83" t="s">
        <v>182</v>
      </c>
      <c r="P2" s="83" t="s">
        <v>184</v>
      </c>
      <c r="Q2" s="83" t="s">
        <v>186</v>
      </c>
      <c r="R2" s="83" t="s">
        <v>188</v>
      </c>
      <c r="S2" s="83" t="s">
        <v>189</v>
      </c>
      <c r="T2" s="83" t="s">
        <v>192</v>
      </c>
      <c r="V2" s="10"/>
      <c r="W2" s="83" t="s">
        <v>178</v>
      </c>
      <c r="X2" s="83" t="s">
        <v>179</v>
      </c>
      <c r="Y2" s="83" t="s">
        <v>182</v>
      </c>
      <c r="Z2" s="83" t="s">
        <v>184</v>
      </c>
      <c r="AA2" s="83" t="s">
        <v>186</v>
      </c>
      <c r="AB2" s="83" t="s">
        <v>188</v>
      </c>
      <c r="AC2" s="83" t="s">
        <v>189</v>
      </c>
      <c r="AD2" s="83" t="s">
        <v>192</v>
      </c>
      <c r="AF2" s="10"/>
      <c r="AG2" s="83" t="s">
        <v>178</v>
      </c>
      <c r="AH2" s="83" t="s">
        <v>179</v>
      </c>
      <c r="AI2" s="83" t="s">
        <v>182</v>
      </c>
      <c r="AJ2" s="83" t="s">
        <v>184</v>
      </c>
      <c r="AK2" s="83" t="s">
        <v>186</v>
      </c>
      <c r="AL2" s="83" t="s">
        <v>188</v>
      </c>
      <c r="AM2" s="83" t="s">
        <v>189</v>
      </c>
      <c r="AN2" s="83" t="s">
        <v>192</v>
      </c>
      <c r="AP2" s="10"/>
      <c r="AQ2" s="83" t="s">
        <v>178</v>
      </c>
      <c r="AR2" s="83" t="s">
        <v>179</v>
      </c>
      <c r="AS2" s="83" t="s">
        <v>182</v>
      </c>
      <c r="AT2" s="83" t="s">
        <v>184</v>
      </c>
      <c r="AU2" s="83" t="s">
        <v>186</v>
      </c>
      <c r="AV2" s="83" t="s">
        <v>188</v>
      </c>
      <c r="AW2" s="83" t="s">
        <v>189</v>
      </c>
      <c r="AX2" s="83" t="s">
        <v>192</v>
      </c>
      <c r="AZ2" s="10"/>
      <c r="BA2" s="83" t="s">
        <v>178</v>
      </c>
      <c r="BB2" s="83" t="s">
        <v>179</v>
      </c>
      <c r="BC2" s="83" t="s">
        <v>182</v>
      </c>
      <c r="BD2" s="83" t="s">
        <v>184</v>
      </c>
      <c r="BE2" s="83" t="s">
        <v>186</v>
      </c>
      <c r="BF2" s="83" t="s">
        <v>188</v>
      </c>
      <c r="BG2" s="83" t="s">
        <v>189</v>
      </c>
      <c r="BH2" s="83" t="s">
        <v>192</v>
      </c>
      <c r="BJ2" s="10"/>
      <c r="BK2" s="83" t="s">
        <v>178</v>
      </c>
      <c r="BL2" s="83" t="s">
        <v>179</v>
      </c>
      <c r="BM2" s="83" t="s">
        <v>182</v>
      </c>
      <c r="BN2" s="83" t="s">
        <v>184</v>
      </c>
      <c r="BO2" s="83" t="s">
        <v>186</v>
      </c>
      <c r="BP2" s="83" t="s">
        <v>188</v>
      </c>
      <c r="BQ2" s="83" t="s">
        <v>189</v>
      </c>
      <c r="BR2" s="83" t="s">
        <v>192</v>
      </c>
      <c r="BT2" s="10"/>
      <c r="BU2" s="83" t="s">
        <v>178</v>
      </c>
      <c r="BV2" s="83" t="s">
        <v>179</v>
      </c>
      <c r="BW2" s="83" t="s">
        <v>182</v>
      </c>
      <c r="BX2" s="83" t="s">
        <v>184</v>
      </c>
      <c r="BY2" s="83" t="s">
        <v>186</v>
      </c>
      <c r="BZ2" s="83" t="s">
        <v>188</v>
      </c>
      <c r="CA2" s="83" t="s">
        <v>189</v>
      </c>
      <c r="CB2" s="83" t="s">
        <v>192</v>
      </c>
      <c r="CD2" s="10"/>
      <c r="CE2" s="83" t="s">
        <v>178</v>
      </c>
      <c r="CF2" s="83" t="s">
        <v>179</v>
      </c>
      <c r="CG2" s="83" t="s">
        <v>182</v>
      </c>
      <c r="CH2" s="83" t="s">
        <v>184</v>
      </c>
      <c r="CI2" s="83" t="s">
        <v>186</v>
      </c>
      <c r="CJ2" s="83" t="s">
        <v>188</v>
      </c>
      <c r="CK2" s="83" t="s">
        <v>189</v>
      </c>
      <c r="CL2" s="83" t="s">
        <v>192</v>
      </c>
      <c r="CN2" s="10"/>
      <c r="CO2" s="83" t="s">
        <v>178</v>
      </c>
      <c r="CP2" s="83" t="s">
        <v>179</v>
      </c>
      <c r="CQ2" s="83" t="s">
        <v>182</v>
      </c>
      <c r="CR2" s="83" t="s">
        <v>184</v>
      </c>
      <c r="CS2" s="83" t="s">
        <v>186</v>
      </c>
      <c r="CT2" s="83" t="s">
        <v>188</v>
      </c>
      <c r="CU2" s="83" t="s">
        <v>189</v>
      </c>
      <c r="CV2" s="83" t="s">
        <v>192</v>
      </c>
      <c r="CX2" s="10"/>
      <c r="CY2" s="83" t="s">
        <v>178</v>
      </c>
      <c r="CZ2" s="83" t="s">
        <v>179</v>
      </c>
      <c r="DA2" s="83" t="s">
        <v>182</v>
      </c>
      <c r="DB2" s="83" t="s">
        <v>184</v>
      </c>
      <c r="DC2" s="83" t="s">
        <v>186</v>
      </c>
      <c r="DD2" s="83" t="s">
        <v>188</v>
      </c>
      <c r="DE2" s="83" t="s">
        <v>189</v>
      </c>
      <c r="DF2" s="83" t="s">
        <v>192</v>
      </c>
      <c r="DH2" s="10"/>
      <c r="DI2" s="83" t="s">
        <v>178</v>
      </c>
      <c r="DJ2" s="83" t="s">
        <v>179</v>
      </c>
      <c r="DK2" s="83" t="s">
        <v>182</v>
      </c>
      <c r="DL2" s="83" t="s">
        <v>184</v>
      </c>
      <c r="DM2" s="83" t="s">
        <v>186</v>
      </c>
      <c r="DN2" s="83" t="s">
        <v>188</v>
      </c>
      <c r="DO2" s="83" t="s">
        <v>189</v>
      </c>
      <c r="DP2" s="83" t="s">
        <v>192</v>
      </c>
      <c r="DR2" s="10"/>
      <c r="DS2" s="83" t="s">
        <v>178</v>
      </c>
      <c r="DT2" s="83" t="s">
        <v>179</v>
      </c>
      <c r="DU2" s="83" t="s">
        <v>182</v>
      </c>
      <c r="DV2" s="83" t="s">
        <v>184</v>
      </c>
      <c r="DW2" s="83" t="s">
        <v>186</v>
      </c>
      <c r="DX2" s="83" t="s">
        <v>188</v>
      </c>
      <c r="DY2" s="83" t="s">
        <v>189</v>
      </c>
      <c r="DZ2" s="83" t="s">
        <v>192</v>
      </c>
    </row>
    <row r="3" spans="2:130">
      <c r="B3" s="10" t="s">
        <v>206</v>
      </c>
      <c r="C3" s="84"/>
      <c r="D3" s="84"/>
      <c r="E3" s="84"/>
      <c r="F3" s="84"/>
      <c r="G3" s="84"/>
      <c r="H3" s="84">
        <v>0.11</v>
      </c>
      <c r="I3" s="84"/>
      <c r="J3" s="84"/>
      <c r="L3" s="10" t="s">
        <v>205</v>
      </c>
      <c r="M3" s="85">
        <f>SUMIFS('Quarterly Information'!$J$43:$J$1042,'Quarterly Information'!$I$43:$I$1042,Blends!$L3,'Quarterly Information'!$X$43:$X$1042,Lists!$D$30)*C2</f>
        <v>0</v>
      </c>
      <c r="N3" s="85">
        <f>SUMIFS('Quarterly Information'!$J$43:$J$1042,'Quarterly Information'!$I$43:$I$1042,Blends!$L3,'Quarterly Information'!$X$43:$X$1042,Lists!$D$30)*D2</f>
        <v>0</v>
      </c>
      <c r="O3" s="85">
        <f>SUMIFS('Quarterly Information'!$J$43:$J$1042,'Quarterly Information'!$I$43:$I$1042,Blends!$L3,'Quarterly Information'!$X$43:$X$1042,Lists!$D$30)*E2</f>
        <v>0</v>
      </c>
      <c r="P3" s="85">
        <f>SUMIFS('Quarterly Information'!$J$43:$J$1042,'Quarterly Information'!$I$43:$I$1042,Blends!$L3,'Quarterly Information'!$X$43:$X$1042,Lists!$D$30)*F2</f>
        <v>0</v>
      </c>
      <c r="Q3" s="85">
        <f>SUMIFS('Quarterly Information'!$J$43:$J$1042,'Quarterly Information'!$I$43:$I$1042,Blends!$L3,'Quarterly Information'!$X$43:$X$1042,Lists!$D$30)*G2</f>
        <v>0</v>
      </c>
      <c r="R3" s="85">
        <f>SUMIFS('Quarterly Information'!$J$43:$J$1042,'Quarterly Information'!$I$43:$I$1042,Blends!$L3,'Quarterly Information'!$X$43:$X$1042,Lists!$D$30)*H2</f>
        <v>0</v>
      </c>
      <c r="S3" s="85">
        <f>SUMIFS('Quarterly Information'!$J$43:$J$1042,'Quarterly Information'!$I$43:$I$1042,Blends!$L3,'Quarterly Information'!$X$43:$X$1042,Lists!$D$30)*I2</f>
        <v>0</v>
      </c>
      <c r="T3" s="85">
        <f>SUMIFS('Quarterly Information'!$J$43:$J$1042,'Quarterly Information'!$I$43:$I$1042,Blends!$L3,'Quarterly Information'!$X$43:$X$1042,Lists!$D$30)*J2</f>
        <v>0</v>
      </c>
      <c r="V3" s="10" t="s">
        <v>205</v>
      </c>
      <c r="W3" s="85">
        <f>SUMIFS('Quarterly Information'!$J$43:$J$1042,'Quarterly Information'!$I$43:$I$1042,Blends!$V3,'Quarterly Information'!$X$43:$X$1042,Lists!$D$31)*C2</f>
        <v>0</v>
      </c>
      <c r="X3" s="85">
        <f>SUMIFS('Quarterly Information'!$J$43:$J$1042,'Quarterly Information'!$I$43:$I$1042,Blends!$V3,'Quarterly Information'!$X$43:$X$1042,Lists!$D$31)*D2</f>
        <v>0</v>
      </c>
      <c r="Y3" s="85">
        <f>SUMIFS('Quarterly Information'!$J$43:$J$1042,'Quarterly Information'!$I$43:$I$1042,Blends!$V3,'Quarterly Information'!$X$43:$X$1042,Lists!$D$31)*E2</f>
        <v>0</v>
      </c>
      <c r="Z3" s="85">
        <f>SUMIFS('Quarterly Information'!$J$43:$J$1042,'Quarterly Information'!$I$43:$I$1042,Blends!$V3,'Quarterly Information'!$X$43:$X$1042,Lists!$D$31)*F2</f>
        <v>0</v>
      </c>
      <c r="AA3" s="85">
        <f>SUMIFS('Quarterly Information'!$J$43:$J$1042,'Quarterly Information'!$I$43:$I$1042,Blends!$V3,'Quarterly Information'!$X$43:$X$1042,Lists!$D$31)*G2</f>
        <v>0</v>
      </c>
      <c r="AB3" s="85">
        <f>SUMIFS('Quarterly Information'!$J$43:$J$1042,'Quarterly Information'!$I$43:$I$1042,Blends!$V3,'Quarterly Information'!$X$43:$X$1042,Lists!$D$31)*H2</f>
        <v>0</v>
      </c>
      <c r="AC3" s="85">
        <f>SUMIFS('Quarterly Information'!$J$43:$J$1042,'Quarterly Information'!$I$43:$I$1042,Blends!$V3,'Quarterly Information'!$X$43:$X$1042,Lists!$D$31)*I2</f>
        <v>0</v>
      </c>
      <c r="AD3" s="85">
        <f>SUMIFS('Quarterly Information'!$J$43:$J$1042,'Quarterly Information'!$I$43:$I$1042,Blends!$V3,'Quarterly Information'!$X$43:$X$1042,Lists!$D$31)*J2</f>
        <v>0</v>
      </c>
      <c r="AF3" s="10" t="s">
        <v>205</v>
      </c>
      <c r="AG3" s="85">
        <f>SUMIFS('Quarterly Information'!$J$43:$J$1042,'Quarterly Information'!$I$43:$I$1042,Blends!$AF3,'Quarterly Information'!$X$43:$X$1042,Lists!$D$32)*C2</f>
        <v>0</v>
      </c>
      <c r="AH3" s="85">
        <f>SUMIFS('Quarterly Information'!$J$43:$J$1042,'Quarterly Information'!$I$43:$I$1042,Blends!$AF3,'Quarterly Information'!$X$43:$X$1042,Lists!$D$32)*D2</f>
        <v>0</v>
      </c>
      <c r="AI3" s="85">
        <f>SUMIFS('Quarterly Information'!$J$43:$J$1042,'Quarterly Information'!$I$43:$I$1042,Blends!$AF3,'Quarterly Information'!$X$43:$X$1042,Lists!$D$32)*E2</f>
        <v>0</v>
      </c>
      <c r="AJ3" s="85">
        <f>SUMIFS('Quarterly Information'!$J$43:$J$1042,'Quarterly Information'!$I$43:$I$1042,Blends!$AF3,'Quarterly Information'!$X$43:$X$1042,Lists!$D$32)*F2</f>
        <v>0</v>
      </c>
      <c r="AK3" s="85">
        <f>SUMIFS('Quarterly Information'!$J$43:$J$1042,'Quarterly Information'!$I$43:$I$1042,Blends!$AF3,'Quarterly Information'!$X$43:$X$1042,Lists!$D$32)*G2</f>
        <v>0</v>
      </c>
      <c r="AL3" s="85">
        <f>SUMIFS('Quarterly Information'!$J$43:$J$1042,'Quarterly Information'!$I$43:$I$1042,Blends!$AF3,'Quarterly Information'!$X$43:$X$1042,Lists!$D$32)*H2</f>
        <v>0</v>
      </c>
      <c r="AM3" s="85">
        <f>SUMIFS('Quarterly Information'!$J$43:$J$1042,'Quarterly Information'!$I$43:$I$1042,Blends!$AF3,'Quarterly Information'!$X$43:$X$1042,Lists!$D$32)*I2</f>
        <v>0</v>
      </c>
      <c r="AN3" s="85">
        <f>SUMIFS('Quarterly Information'!$J$43:$J$1042,'Quarterly Information'!$I$43:$I$1042,Blends!$AF3,'Quarterly Information'!$X$43:$X$1042,Lists!$D$32)*J2</f>
        <v>0</v>
      </c>
      <c r="AP3" s="10" t="s">
        <v>205</v>
      </c>
      <c r="AQ3" s="85">
        <f>SUMIFS('Quarterly Information'!$J$43:$J$1042,'Quarterly Information'!$I$43:$I$1042,Blends!$AP3,'Quarterly Information'!$X$43:$X$1042,Lists!$D$33)*C2</f>
        <v>0</v>
      </c>
      <c r="AR3" s="85">
        <f>SUMIFS('Quarterly Information'!$J$43:$J$1042,'Quarterly Information'!$I$43:$I$1042,Blends!$AP3,'Quarterly Information'!$X$43:$X$1042,Lists!$D$33)*D2</f>
        <v>0</v>
      </c>
      <c r="AS3" s="85">
        <f>SUMIFS('Quarterly Information'!$J$43:$J$1042,'Quarterly Information'!$I$43:$I$1042,Blends!$AP3,'Quarterly Information'!$X$43:$X$1042,Lists!$D$33)*E2</f>
        <v>0</v>
      </c>
      <c r="AT3" s="85">
        <f>SUMIFS('Quarterly Information'!$J$43:$J$1042,'Quarterly Information'!$I$43:$I$1042,Blends!$AP3,'Quarterly Information'!$X$43:$X$1042,Lists!$D$33)*F2</f>
        <v>0</v>
      </c>
      <c r="AU3" s="85">
        <f>SUMIFS('Quarterly Information'!$J$43:$J$1042,'Quarterly Information'!$I$43:$I$1042,Blends!$AP3,'Quarterly Information'!$X$43:$X$1042,Lists!$D$33)*G2</f>
        <v>0</v>
      </c>
      <c r="AV3" s="85">
        <f>SUMIFS('Quarterly Information'!$J$43:$J$1042,'Quarterly Information'!$I$43:$I$1042,Blends!$AP3,'Quarterly Information'!$X$43:$X$1042,Lists!$D$33)*H2</f>
        <v>0</v>
      </c>
      <c r="AW3" s="85">
        <f>SUMIFS('Quarterly Information'!$J$43:$J$1042,'Quarterly Information'!$I$43:$I$1042,Blends!$AP3,'Quarterly Information'!$X$43:$X$1042,Lists!$D$33)*I2</f>
        <v>0</v>
      </c>
      <c r="AX3" s="85">
        <f>SUMIFS('Quarterly Information'!$J$43:$J$1042,'Quarterly Information'!$I$43:$I$1042,Blends!$AP3,'Quarterly Information'!$X$43:$X$1042,Lists!$D$33)*J2</f>
        <v>0</v>
      </c>
      <c r="AZ3" s="10" t="s">
        <v>205</v>
      </c>
      <c r="BA3" s="85">
        <f>SUMIFS('Quarterly Information'!$J$43:$J$1042,'Quarterly Information'!$I$43:$I$1042,Blends!$AZ3,'Quarterly Information'!$X$43:$X$1042,Lists!$D$34)*C2</f>
        <v>0</v>
      </c>
      <c r="BB3" s="85">
        <f>SUMIFS('Quarterly Information'!$J$43:$J$1042,'Quarterly Information'!$I$43:$I$1042,Blends!$AZ3,'Quarterly Information'!$X$43:$X$1042,Lists!$D$34)*D2</f>
        <v>0</v>
      </c>
      <c r="BC3" s="85">
        <f>SUMIFS('Quarterly Information'!$J$43:$J$1042,'Quarterly Information'!$I$43:$I$1042,Blends!$AZ3,'Quarterly Information'!$X$43:$X$1042,Lists!$D$34)*E2</f>
        <v>0</v>
      </c>
      <c r="BD3" s="85">
        <f>SUMIFS('Quarterly Information'!$J$43:$J$1042,'Quarterly Information'!$I$43:$I$1042,Blends!$AZ3,'Quarterly Information'!$X$43:$X$1042,Lists!$D$34)*F2</f>
        <v>0</v>
      </c>
      <c r="BE3" s="85">
        <f>SUMIFS('Quarterly Information'!$J$43:$J$1042,'Quarterly Information'!$I$43:$I$1042,Blends!$AZ3,'Quarterly Information'!$X$43:$X$1042,Lists!$D$34)*G2</f>
        <v>0</v>
      </c>
      <c r="BF3" s="85">
        <f>SUMIFS('Quarterly Information'!$J$43:$J$1042,'Quarterly Information'!$I$43:$I$1042,Blends!$AZ3,'Quarterly Information'!$X$43:$X$1042,Lists!$D$34)*H2</f>
        <v>0</v>
      </c>
      <c r="BG3" s="85">
        <f>SUMIFS('Quarterly Information'!$J$43:$J$1042,'Quarterly Information'!$I$43:$I$1042,Blends!$AZ3,'Quarterly Information'!$X$43:$X$1042,Lists!$D$34)*I2</f>
        <v>0</v>
      </c>
      <c r="BH3" s="85">
        <f>SUMIFS('Quarterly Information'!$J$43:$J$1042,'Quarterly Information'!$I$43:$I$1042,Blends!$AZ3,'Quarterly Information'!$X$43:$X$1042,Lists!$D$34)*J2</f>
        <v>0</v>
      </c>
      <c r="BJ3" s="10" t="s">
        <v>205</v>
      </c>
      <c r="BK3" s="85">
        <f>SUMIFS('Quarterly Information'!$J$43:$J$1042,'Quarterly Information'!$I$43:$I$1042,Blends!$BJ3,'Quarterly Information'!$X$43:$X$1042,Lists!$D$35)*C2</f>
        <v>0</v>
      </c>
      <c r="BL3" s="85">
        <f>SUMIFS('Quarterly Information'!$J$43:$J$1042,'Quarterly Information'!$I$43:$I$1042,Blends!$BJ3,'Quarterly Information'!$X$43:$X$1042,Lists!$D$35)*D2</f>
        <v>0</v>
      </c>
      <c r="BM3" s="85">
        <f>SUMIFS('Quarterly Information'!$J$43:$J$1042,'Quarterly Information'!$I$43:$I$1042,Blends!$BJ3,'Quarterly Information'!$X$43:$X$1042,Lists!$D$35)*E2</f>
        <v>0</v>
      </c>
      <c r="BN3" s="85">
        <f>SUMIFS('Quarterly Information'!$J$43:$J$1042,'Quarterly Information'!$I$43:$I$1042,Blends!$BJ3,'Quarterly Information'!$X$43:$X$1042,Lists!$D$35)*F2</f>
        <v>0</v>
      </c>
      <c r="BO3" s="85">
        <f>SUMIFS('Quarterly Information'!$J$43:$J$1042,'Quarterly Information'!$I$43:$I$1042,Blends!$BJ3,'Quarterly Information'!$X$43:$X$1042,Lists!$D$35)*G2</f>
        <v>0</v>
      </c>
      <c r="BP3" s="85">
        <f>SUMIFS('Quarterly Information'!$J$43:$J$1042,'Quarterly Information'!$I$43:$I$1042,Blends!$BJ3,'Quarterly Information'!$X$43:$X$1042,Lists!$D$35)*H2</f>
        <v>0</v>
      </c>
      <c r="BQ3" s="85">
        <f>SUMIFS('Quarterly Information'!$J$43:$J$1042,'Quarterly Information'!$I$43:$I$1042,Blends!$BJ3,'Quarterly Information'!$X$43:$X$1042,Lists!$D$35)*I2</f>
        <v>0</v>
      </c>
      <c r="BR3" s="85">
        <f>SUMIFS('Quarterly Information'!$J$43:$J$1042,'Quarterly Information'!$I$43:$I$1042,Blends!$BJ3,'Quarterly Information'!$X$43:$X$1042,Lists!$D$35)*J2</f>
        <v>0</v>
      </c>
      <c r="BT3" s="10" t="s">
        <v>205</v>
      </c>
      <c r="BU3" s="85">
        <f>SUMIFS('Quarterly Information'!$AA$43:$AA$1042,'Quarterly Information'!$I$43:$I$1042,Blends!$BT3)*Blends!C2</f>
        <v>0</v>
      </c>
      <c r="BV3" s="85">
        <f>SUMIFS('Quarterly Information'!$AA$43:$AA$1042,'Quarterly Information'!$I$43:$I$1042,Blends!$BT3)*Blends!D2</f>
        <v>0</v>
      </c>
      <c r="BW3" s="85">
        <f>SUMIFS('Quarterly Information'!$AA$43:$AA$1042,'Quarterly Information'!$I$43:$I$1042,Blends!$BT3)*Blends!E2</f>
        <v>0</v>
      </c>
      <c r="BX3" s="85">
        <f>SUMIFS('Quarterly Information'!$AA$43:$AA$1042,'Quarterly Information'!$I$43:$I$1042,Blends!$BT3)*Blends!F2</f>
        <v>0</v>
      </c>
      <c r="BY3" s="85">
        <f>SUMIFS('Quarterly Information'!$AA$43:$AA$1042,'Quarterly Information'!$I$43:$I$1042,Blends!$BT3)*Blends!G2</f>
        <v>0</v>
      </c>
      <c r="BZ3" s="85">
        <f>SUMIFS('Quarterly Information'!$AA$43:$AA$1042,'Quarterly Information'!$I$43:$I$1042,Blends!$BT3)*Blends!H2</f>
        <v>0</v>
      </c>
      <c r="CA3" s="85">
        <f>SUMIFS('Quarterly Information'!$AA$43:$AA$1042,'Quarterly Information'!$I$43:$I$1042,Blends!$BT3)*Blends!I2</f>
        <v>0</v>
      </c>
      <c r="CB3" s="85">
        <f>SUMIFS('Quarterly Information'!$AA$43:$AA$1042,'Quarterly Information'!$I$43:$I$1042,Blends!$BT3)*Blends!J2</f>
        <v>0</v>
      </c>
      <c r="CD3" s="10" t="s">
        <v>205</v>
      </c>
      <c r="CE3" s="85">
        <f>SUMIFS('Quarterly Information'!$AB$43:$AB$1042,'Quarterly Information'!$I$43:$I$1042,Blends!$CD3)*Blends!C2</f>
        <v>0</v>
      </c>
      <c r="CF3" s="85">
        <f>SUMIFS('Quarterly Information'!$AB$43:$AB$1042,'Quarterly Information'!$I$43:$I$1042,Blends!$CD3)*Blends!D2</f>
        <v>0</v>
      </c>
      <c r="CG3" s="85">
        <f>SUMIFS('Quarterly Information'!$AB$43:$AB$1042,'Quarterly Information'!$I$43:$I$1042,Blends!$CD3)*Blends!E2</f>
        <v>0</v>
      </c>
      <c r="CH3" s="85">
        <f>SUMIFS('Quarterly Information'!$AB$43:$AB$1042,'Quarterly Information'!$I$43:$I$1042,Blends!$CD3)*Blends!F2</f>
        <v>0</v>
      </c>
      <c r="CI3" s="85">
        <f>SUMIFS('Quarterly Information'!$AB$43:$AB$1042,'Quarterly Information'!$I$43:$I$1042,Blends!$CD3)*Blends!G2</f>
        <v>0</v>
      </c>
      <c r="CJ3" s="85">
        <f>SUMIFS('Quarterly Information'!$AB$43:$AB$1042,'Quarterly Information'!$I$43:$I$1042,Blends!$CD3)*Blends!H2</f>
        <v>0</v>
      </c>
      <c r="CK3" s="85">
        <f>SUMIFS('Quarterly Information'!$AB$43:$AB$1042,'Quarterly Information'!$I$43:$I$1042,Blends!$CD3)*Blends!I2</f>
        <v>0</v>
      </c>
      <c r="CL3" s="85">
        <f>SUMIFS('Quarterly Information'!$AB$43:$AB$1042,'Quarterly Information'!$I$43:$I$1042,Blends!$CD3)*Blends!J2</f>
        <v>0</v>
      </c>
      <c r="CN3" s="10" t="s">
        <v>205</v>
      </c>
      <c r="CO3" s="85">
        <f>SUMIFS('Quarterly Information'!$AC$43:$AC$1042,'Quarterly Information'!$I$43:$I$1042,Blends!$CN3)*Blends!C2</f>
        <v>0</v>
      </c>
      <c r="CP3" s="85">
        <f>SUMIFS('Quarterly Information'!$AC$43:$AC$1042,'Quarterly Information'!$I$43:$I$1042,Blends!$CN3)*Blends!D2</f>
        <v>0</v>
      </c>
      <c r="CQ3" s="85">
        <f>SUMIFS('Quarterly Information'!$AC$43:$AC$1042,'Quarterly Information'!$I$43:$I$1042,Blends!$CN3)*Blends!E2</f>
        <v>0</v>
      </c>
      <c r="CR3" s="85">
        <f>SUMIFS('Quarterly Information'!$AC$43:$AC$1042,'Quarterly Information'!$I$43:$I$1042,Blends!$CN3)*Blends!F2</f>
        <v>0</v>
      </c>
      <c r="CS3" s="85">
        <f>SUMIFS('Quarterly Information'!$AC$43:$AC$1042,'Quarterly Information'!$I$43:$I$1042,Blends!$CN3)*Blends!G2</f>
        <v>0</v>
      </c>
      <c r="CT3" s="85">
        <f>SUMIFS('Quarterly Information'!$AC$43:$AC$1042,'Quarterly Information'!$I$43:$I$1042,Blends!$CN3)*Blends!H2</f>
        <v>0</v>
      </c>
      <c r="CU3" s="85">
        <f>SUMIFS('Quarterly Information'!$AC$43:$AC$1042,'Quarterly Information'!$I$43:$I$1042,Blends!$CN3)*Blends!I2</f>
        <v>0</v>
      </c>
      <c r="CV3" s="85">
        <f>SUMIFS('Quarterly Information'!$AC$43:$AC$1042,'Quarterly Information'!$I$43:$I$1042,Blends!$CN3)*Blends!J2</f>
        <v>0</v>
      </c>
      <c r="CX3" s="10" t="s">
        <v>205</v>
      </c>
      <c r="CY3" s="85">
        <f>SUMIFS('Quarterly Information'!$AD$43:$AD$1042,'Quarterly Information'!$I$43:$I$1042,Blends!$CX3)*Blends!C2</f>
        <v>0</v>
      </c>
      <c r="CZ3" s="85">
        <f>SUMIFS('Quarterly Information'!$AD$43:$AD$1042,'Quarterly Information'!$I$43:$I$1042,Blends!$CX3)*Blends!D2</f>
        <v>0</v>
      </c>
      <c r="DA3" s="85">
        <f>SUMIFS('Quarterly Information'!$AD$43:$AD$1042,'Quarterly Information'!$I$43:$I$1042,Blends!$CX3)*Blends!E2</f>
        <v>0</v>
      </c>
      <c r="DB3" s="85">
        <f>SUMIFS('Quarterly Information'!$AD$43:$AD$1042,'Quarterly Information'!$I$43:$I$1042,Blends!$CX3)*Blends!F2</f>
        <v>0</v>
      </c>
      <c r="DC3" s="85">
        <f>SUMIFS('Quarterly Information'!$AD$43:$AD$1042,'Quarterly Information'!$I$43:$I$1042,Blends!$CX3)*Blends!G2</f>
        <v>0</v>
      </c>
      <c r="DD3" s="85">
        <f>SUMIFS('Quarterly Information'!$AD$43:$AD$1042,'Quarterly Information'!$I$43:$I$1042,Blends!$CX3)*Blends!H2</f>
        <v>0</v>
      </c>
      <c r="DE3" s="85">
        <f>SUMIFS('Quarterly Information'!$AD$43:$AD$1042,'Quarterly Information'!$I$43:$I$1042,Blends!$CX3)*Blends!I2</f>
        <v>0</v>
      </c>
      <c r="DF3" s="85">
        <f>SUMIFS('Quarterly Information'!$AD$43:$AD$1042,'Quarterly Information'!$I$43:$I$1042,Blends!$CX3)*Blends!J2</f>
        <v>0</v>
      </c>
      <c r="DH3" s="10" t="s">
        <v>205</v>
      </c>
      <c r="DI3" s="85">
        <f>SUMIFS('Quarterly Information'!$AE$43:$AE$1042,'Quarterly Information'!$I$43:$I$1042,Blends!$DH3)*Blends!C2</f>
        <v>0</v>
      </c>
      <c r="DJ3" s="85">
        <f>SUMIFS('Quarterly Information'!$AE$43:$AE$1042,'Quarterly Information'!$I$43:$I$1042,Blends!$DH3)*Blends!D2</f>
        <v>0</v>
      </c>
      <c r="DK3" s="85">
        <f>SUMIFS('Quarterly Information'!$AE$43:$AE$1042,'Quarterly Information'!$I$43:$I$1042,Blends!$DH3)*Blends!E2</f>
        <v>0</v>
      </c>
      <c r="DL3" s="85">
        <f>SUMIFS('Quarterly Information'!$AE$43:$AE$1042,'Quarterly Information'!$I$43:$I$1042,Blends!$DH3)*Blends!F2</f>
        <v>0</v>
      </c>
      <c r="DM3" s="85">
        <f>SUMIFS('Quarterly Information'!$AE$43:$AE$1042,'Quarterly Information'!$I$43:$I$1042,Blends!$DH3)*Blends!G2</f>
        <v>0</v>
      </c>
      <c r="DN3" s="85">
        <f>SUMIFS('Quarterly Information'!$AE$43:$AE$1042,'Quarterly Information'!$I$43:$I$1042,Blends!$DH3)*Blends!H2</f>
        <v>0</v>
      </c>
      <c r="DO3" s="85">
        <f>SUMIFS('Quarterly Information'!$AE$43:$AE$1042,'Quarterly Information'!$I$43:$I$1042,Blends!$DH3)*Blends!I2</f>
        <v>0</v>
      </c>
      <c r="DP3" s="85">
        <f>SUMIFS('Quarterly Information'!$AE$43:$AE$1042,'Quarterly Information'!$I$43:$I$1042,Blends!$DH3)*Blends!J2</f>
        <v>0</v>
      </c>
      <c r="DR3" s="10" t="s">
        <v>205</v>
      </c>
      <c r="DS3" s="85">
        <f>SUMIFS('Quarterly Information'!$AF$43:$AF$1042,'Quarterly Information'!$I$43:$I$1042,Blends!$DR3)*Blends!C2</f>
        <v>0</v>
      </c>
      <c r="DT3" s="85">
        <f>SUMIFS('Quarterly Information'!$AF$43:$AF$1042,'Quarterly Information'!$I$43:$I$1042,Blends!$DR3)*Blends!D2</f>
        <v>0</v>
      </c>
      <c r="DU3" s="85">
        <f>SUMIFS('Quarterly Information'!$AF$43:$AF$1042,'Quarterly Information'!$I$43:$I$1042,Blends!$DR3)*Blends!E2</f>
        <v>0</v>
      </c>
      <c r="DV3" s="85">
        <f>SUMIFS('Quarterly Information'!$AF$43:$AF$1042,'Quarterly Information'!$I$43:$I$1042,Blends!$DR3)*Blends!F2</f>
        <v>0</v>
      </c>
      <c r="DW3" s="85">
        <f>SUMIFS('Quarterly Information'!$AF$43:$AF$1042,'Quarterly Information'!$I$43:$I$1042,Blends!$DR3)*Blends!G2</f>
        <v>0</v>
      </c>
      <c r="DX3" s="85">
        <f>SUMIFS('Quarterly Information'!$AF$43:$AF$1042,'Quarterly Information'!$I$43:$I$1042,Blends!$DR3)*Blends!H2</f>
        <v>0</v>
      </c>
      <c r="DY3" s="85">
        <f>SUMIFS('Quarterly Information'!$AF$43:$AF$1042,'Quarterly Information'!$I$43:$I$1042,Blends!$DR3)*Blends!I2</f>
        <v>0</v>
      </c>
      <c r="DZ3" s="85">
        <f>SUMIFS('Quarterly Information'!$AF$43:$AF$1042,'Quarterly Information'!$I$43:$I$1042,Blends!$DR3)*Blends!J2</f>
        <v>0</v>
      </c>
    </row>
    <row r="4" spans="2:130">
      <c r="B4" s="10" t="s">
        <v>207</v>
      </c>
      <c r="C4" s="84"/>
      <c r="D4" s="84"/>
      <c r="E4" s="84"/>
      <c r="F4" s="84"/>
      <c r="G4" s="84"/>
      <c r="H4" s="84">
        <v>0.15</v>
      </c>
      <c r="I4" s="84"/>
      <c r="J4" s="84"/>
      <c r="L4" s="10" t="s">
        <v>206</v>
      </c>
      <c r="M4" s="85">
        <f>SUMIFS('Quarterly Information'!$J$43:$J$1042,'Quarterly Information'!$I$43:$I$1042,Blends!$L4,'Quarterly Information'!$X$43:$X$1042,Lists!$D$30)*C3</f>
        <v>0</v>
      </c>
      <c r="N4" s="85">
        <f>SUMIFS('Quarterly Information'!$J$43:$J$1042,'Quarterly Information'!$I$43:$I$1042,Blends!$L4,'Quarterly Information'!$X$43:$X$1042,Lists!$D$30)*D3</f>
        <v>0</v>
      </c>
      <c r="O4" s="85">
        <f>SUMIFS('Quarterly Information'!$J$43:$J$1042,'Quarterly Information'!$I$43:$I$1042,Blends!$L4,'Quarterly Information'!$X$43:$X$1042,Lists!$D$30)*E3</f>
        <v>0</v>
      </c>
      <c r="P4" s="85">
        <f>SUMIFS('Quarterly Information'!$J$43:$J$1042,'Quarterly Information'!$I$43:$I$1042,Blends!$L4,'Quarterly Information'!$X$43:$X$1042,Lists!$D$30)*F3</f>
        <v>0</v>
      </c>
      <c r="Q4" s="85">
        <f>SUMIFS('Quarterly Information'!$J$43:$J$1042,'Quarterly Information'!$I$43:$I$1042,Blends!$L4,'Quarterly Information'!$X$43:$X$1042,Lists!$D$30)*G3</f>
        <v>0</v>
      </c>
      <c r="R4" s="85">
        <f>SUMIFS('Quarterly Information'!$J$43:$J$1042,'Quarterly Information'!$I$43:$I$1042,Blends!$L4,'Quarterly Information'!$X$43:$X$1042,Lists!$D$30)*H3</f>
        <v>0</v>
      </c>
      <c r="S4" s="85">
        <f>SUMIFS('Quarterly Information'!$J$43:$J$1042,'Quarterly Information'!$I$43:$I$1042,Blends!$L4,'Quarterly Information'!$X$43:$X$1042,Lists!$D$30)*I3</f>
        <v>0</v>
      </c>
      <c r="T4" s="85">
        <f>SUMIFS('Quarterly Information'!$J$43:$J$1042,'Quarterly Information'!$I$43:$I$1042,Blends!$L4,'Quarterly Information'!$X$43:$X$1042,Lists!$D$30)*J3</f>
        <v>0</v>
      </c>
      <c r="V4" s="10" t="s">
        <v>206</v>
      </c>
      <c r="W4" s="85">
        <f>SUMIFS('Quarterly Information'!$J$43:$J$1042,'Quarterly Information'!$I$43:$I$1042,Blends!$V4,'Quarterly Information'!$X$43:$X$1042,Lists!$D$31)*C3</f>
        <v>0</v>
      </c>
      <c r="X4" s="85">
        <f>SUMIFS('Quarterly Information'!$J$43:$J$1042,'Quarterly Information'!$I$43:$I$1042,Blends!$V4,'Quarterly Information'!$X$43:$X$1042,Lists!$D$31)*D3</f>
        <v>0</v>
      </c>
      <c r="Y4" s="85">
        <f>SUMIFS('Quarterly Information'!$J$43:$J$1042,'Quarterly Information'!$I$43:$I$1042,Blends!$V4,'Quarterly Information'!$X$43:$X$1042,Lists!$D$31)*E3</f>
        <v>0</v>
      </c>
      <c r="Z4" s="85">
        <f>SUMIFS('Quarterly Information'!$J$43:$J$1042,'Quarterly Information'!$I$43:$I$1042,Blends!$V4,'Quarterly Information'!$X$43:$X$1042,Lists!$D$31)*F3</f>
        <v>0</v>
      </c>
      <c r="AA4" s="85">
        <f>SUMIFS('Quarterly Information'!$J$43:$J$1042,'Quarterly Information'!$I$43:$I$1042,Blends!$V4,'Quarterly Information'!$X$43:$X$1042,Lists!$D$31)*G3</f>
        <v>0</v>
      </c>
      <c r="AB4" s="85">
        <f>SUMIFS('Quarterly Information'!$J$43:$J$1042,'Quarterly Information'!$I$43:$I$1042,Blends!$V4,'Quarterly Information'!$X$43:$X$1042,Lists!$D$31)*H3</f>
        <v>0</v>
      </c>
      <c r="AC4" s="85">
        <f>SUMIFS('Quarterly Information'!$J$43:$J$1042,'Quarterly Information'!$I$43:$I$1042,Blends!$V4,'Quarterly Information'!$X$43:$X$1042,Lists!$D$31)*I3</f>
        <v>0</v>
      </c>
      <c r="AD4" s="85">
        <f>SUMIFS('Quarterly Information'!$J$43:$J$1042,'Quarterly Information'!$I$43:$I$1042,Blends!$V4,'Quarterly Information'!$X$43:$X$1042,Lists!$D$31)*J3</f>
        <v>0</v>
      </c>
      <c r="AF4" s="10" t="s">
        <v>206</v>
      </c>
      <c r="AG4" s="85">
        <f>SUMIFS('Quarterly Information'!$J$43:$J$1042,'Quarterly Information'!$I$43:$I$1042,Blends!$AF4,'Quarterly Information'!$X$43:$X$1042,Lists!$D$32)*C3</f>
        <v>0</v>
      </c>
      <c r="AH4" s="85">
        <f>SUMIFS('Quarterly Information'!$J$43:$J$1042,'Quarterly Information'!$I$43:$I$1042,Blends!$AF4,'Quarterly Information'!$X$43:$X$1042,Lists!$D$32)*D3</f>
        <v>0</v>
      </c>
      <c r="AI4" s="85">
        <f>SUMIFS('Quarterly Information'!$J$43:$J$1042,'Quarterly Information'!$I$43:$I$1042,Blends!$AF4,'Quarterly Information'!$X$43:$X$1042,Lists!$D$32)*E3</f>
        <v>0</v>
      </c>
      <c r="AJ4" s="85">
        <f>SUMIFS('Quarterly Information'!$J$43:$J$1042,'Quarterly Information'!$I$43:$I$1042,Blends!$AF4,'Quarterly Information'!$X$43:$X$1042,Lists!$D$32)*F3</f>
        <v>0</v>
      </c>
      <c r="AK4" s="85">
        <f>SUMIFS('Quarterly Information'!$J$43:$J$1042,'Quarterly Information'!$I$43:$I$1042,Blends!$AF4,'Quarterly Information'!$X$43:$X$1042,Lists!$D$32)*G3</f>
        <v>0</v>
      </c>
      <c r="AL4" s="85">
        <f>SUMIFS('Quarterly Information'!$J$43:$J$1042,'Quarterly Information'!$I$43:$I$1042,Blends!$AF4,'Quarterly Information'!$X$43:$X$1042,Lists!$D$32)*H3</f>
        <v>0</v>
      </c>
      <c r="AM4" s="85">
        <f>SUMIFS('Quarterly Information'!$J$43:$J$1042,'Quarterly Information'!$I$43:$I$1042,Blends!$AF4,'Quarterly Information'!$X$43:$X$1042,Lists!$D$32)*I3</f>
        <v>0</v>
      </c>
      <c r="AN4" s="85">
        <f>SUMIFS('Quarterly Information'!$J$43:$J$1042,'Quarterly Information'!$I$43:$I$1042,Blends!$AF4,'Quarterly Information'!$X$43:$X$1042,Lists!$D$32)*J3</f>
        <v>0</v>
      </c>
      <c r="AP4" s="10" t="s">
        <v>206</v>
      </c>
      <c r="AQ4" s="85">
        <f>SUMIFS('Quarterly Information'!$J$43:$J$1042,'Quarterly Information'!$I$43:$I$1042,Blends!$AP4,'Quarterly Information'!$X$43:$X$1042,Lists!$D$33)*C3</f>
        <v>0</v>
      </c>
      <c r="AR4" s="85">
        <f>SUMIFS('Quarterly Information'!$J$43:$J$1042,'Quarterly Information'!$I$43:$I$1042,Blends!$AP4,'Quarterly Information'!$X$43:$X$1042,Lists!$D$33)*D3</f>
        <v>0</v>
      </c>
      <c r="AS4" s="85">
        <f>SUMIFS('Quarterly Information'!$J$43:$J$1042,'Quarterly Information'!$I$43:$I$1042,Blends!$AP4,'Quarterly Information'!$X$43:$X$1042,Lists!$D$33)*E3</f>
        <v>0</v>
      </c>
      <c r="AT4" s="85">
        <f>SUMIFS('Quarterly Information'!$J$43:$J$1042,'Quarterly Information'!$I$43:$I$1042,Blends!$AP4,'Quarterly Information'!$X$43:$X$1042,Lists!$D$33)*F3</f>
        <v>0</v>
      </c>
      <c r="AU4" s="85">
        <f>SUMIFS('Quarterly Information'!$J$43:$J$1042,'Quarterly Information'!$I$43:$I$1042,Blends!$AP4,'Quarterly Information'!$X$43:$X$1042,Lists!$D$33)*G3</f>
        <v>0</v>
      </c>
      <c r="AV4" s="85">
        <f>SUMIFS('Quarterly Information'!$J$43:$J$1042,'Quarterly Information'!$I$43:$I$1042,Blends!$AP4,'Quarterly Information'!$X$43:$X$1042,Lists!$D$33)*H3</f>
        <v>0</v>
      </c>
      <c r="AW4" s="85">
        <f>SUMIFS('Quarterly Information'!$J$43:$J$1042,'Quarterly Information'!$I$43:$I$1042,Blends!$AP4,'Quarterly Information'!$X$43:$X$1042,Lists!$D$33)*I3</f>
        <v>0</v>
      </c>
      <c r="AX4" s="85">
        <f>SUMIFS('Quarterly Information'!$J$43:$J$1042,'Quarterly Information'!$I$43:$I$1042,Blends!$AP4,'Quarterly Information'!$X$43:$X$1042,Lists!$D$33)*J3</f>
        <v>0</v>
      </c>
      <c r="AZ4" s="10" t="s">
        <v>206</v>
      </c>
      <c r="BA4" s="85">
        <f>SUMIFS('Quarterly Information'!$J$43:$J$1042,'Quarterly Information'!$I$43:$I$1042,Blends!$AZ4,'Quarterly Information'!$X$43:$X$1042,Lists!$D$34)*C3</f>
        <v>0</v>
      </c>
      <c r="BB4" s="85">
        <f>SUMIFS('Quarterly Information'!$J$43:$J$1042,'Quarterly Information'!$I$43:$I$1042,Blends!$AZ4,'Quarterly Information'!$X$43:$X$1042,Lists!$D$34)*D3</f>
        <v>0</v>
      </c>
      <c r="BC4" s="85">
        <f>SUMIFS('Quarterly Information'!$J$43:$J$1042,'Quarterly Information'!$I$43:$I$1042,Blends!$AZ4,'Quarterly Information'!$X$43:$X$1042,Lists!$D$34)*E3</f>
        <v>0</v>
      </c>
      <c r="BD4" s="85">
        <f>SUMIFS('Quarterly Information'!$J$43:$J$1042,'Quarterly Information'!$I$43:$I$1042,Blends!$AZ4,'Quarterly Information'!$X$43:$X$1042,Lists!$D$34)*F3</f>
        <v>0</v>
      </c>
      <c r="BE4" s="85">
        <f>SUMIFS('Quarterly Information'!$J$43:$J$1042,'Quarterly Information'!$I$43:$I$1042,Blends!$AZ4,'Quarterly Information'!$X$43:$X$1042,Lists!$D$34)*G3</f>
        <v>0</v>
      </c>
      <c r="BF4" s="85">
        <f>SUMIFS('Quarterly Information'!$J$43:$J$1042,'Quarterly Information'!$I$43:$I$1042,Blends!$AZ4,'Quarterly Information'!$X$43:$X$1042,Lists!$D$34)*H3</f>
        <v>0</v>
      </c>
      <c r="BG4" s="85">
        <f>SUMIFS('Quarterly Information'!$J$43:$J$1042,'Quarterly Information'!$I$43:$I$1042,Blends!$AZ4,'Quarterly Information'!$X$43:$X$1042,Lists!$D$34)*I3</f>
        <v>0</v>
      </c>
      <c r="BH4" s="85">
        <f>SUMIFS('Quarterly Information'!$J$43:$J$1042,'Quarterly Information'!$I$43:$I$1042,Blends!$AZ4,'Quarterly Information'!$X$43:$X$1042,Lists!$D$34)*J3</f>
        <v>0</v>
      </c>
      <c r="BJ4" s="10" t="s">
        <v>206</v>
      </c>
      <c r="BK4" s="85">
        <f>SUMIFS('Quarterly Information'!$J$43:$J$1042,'Quarterly Information'!$I$43:$I$1042,Blends!$BJ4,'Quarterly Information'!$X$43:$X$1042,Lists!$D$35)*C3</f>
        <v>0</v>
      </c>
      <c r="BL4" s="85">
        <f>SUMIFS('Quarterly Information'!$J$43:$J$1042,'Quarterly Information'!$I$43:$I$1042,Blends!$BJ4,'Quarterly Information'!$X$43:$X$1042,Lists!$D$35)*D3</f>
        <v>0</v>
      </c>
      <c r="BM4" s="85">
        <f>SUMIFS('Quarterly Information'!$J$43:$J$1042,'Quarterly Information'!$I$43:$I$1042,Blends!$BJ4,'Quarterly Information'!$X$43:$X$1042,Lists!$D$35)*E3</f>
        <v>0</v>
      </c>
      <c r="BN4" s="85">
        <f>SUMIFS('Quarterly Information'!$J$43:$J$1042,'Quarterly Information'!$I$43:$I$1042,Blends!$BJ4,'Quarterly Information'!$X$43:$X$1042,Lists!$D$35)*F3</f>
        <v>0</v>
      </c>
      <c r="BO4" s="85">
        <f>SUMIFS('Quarterly Information'!$J$43:$J$1042,'Quarterly Information'!$I$43:$I$1042,Blends!$BJ4,'Quarterly Information'!$X$43:$X$1042,Lists!$D$35)*G3</f>
        <v>0</v>
      </c>
      <c r="BP4" s="85">
        <f>SUMIFS('Quarterly Information'!$J$43:$J$1042,'Quarterly Information'!$I$43:$I$1042,Blends!$BJ4,'Quarterly Information'!$X$43:$X$1042,Lists!$D$35)*H3</f>
        <v>0</v>
      </c>
      <c r="BQ4" s="85">
        <f>SUMIFS('Quarterly Information'!$J$43:$J$1042,'Quarterly Information'!$I$43:$I$1042,Blends!$BJ4,'Quarterly Information'!$X$43:$X$1042,Lists!$D$35)*I3</f>
        <v>0</v>
      </c>
      <c r="BR4" s="85">
        <f>SUMIFS('Quarterly Information'!$J$43:$J$1042,'Quarterly Information'!$I$43:$I$1042,Blends!$BJ4,'Quarterly Information'!$X$43:$X$1042,Lists!$D$35)*J3</f>
        <v>0</v>
      </c>
      <c r="BT4" s="10" t="s">
        <v>206</v>
      </c>
      <c r="BU4" s="85">
        <f>SUMIFS('Quarterly Information'!$AA$43:$AA$1042,'Quarterly Information'!$I$43:$I$1042,Blends!$BT4)*Blends!C3</f>
        <v>0</v>
      </c>
      <c r="BV4" s="85">
        <f>SUMIFS('Quarterly Information'!$AA$43:$AA$1042,'Quarterly Information'!$I$43:$I$1042,Blends!$BT4)*Blends!D3</f>
        <v>0</v>
      </c>
      <c r="BW4" s="85">
        <f>SUMIFS('Quarterly Information'!$AA$43:$AA$1042,'Quarterly Information'!$I$43:$I$1042,Blends!$BT4)*Blends!E3</f>
        <v>0</v>
      </c>
      <c r="BX4" s="85">
        <f>SUMIFS('Quarterly Information'!$AA$43:$AA$1042,'Quarterly Information'!$I$43:$I$1042,Blends!$BT4)*Blends!F3</f>
        <v>0</v>
      </c>
      <c r="BY4" s="85">
        <f>SUMIFS('Quarterly Information'!$AA$43:$AA$1042,'Quarterly Information'!$I$43:$I$1042,Blends!$BT4)*Blends!G3</f>
        <v>0</v>
      </c>
      <c r="BZ4" s="85">
        <f>SUMIFS('Quarterly Information'!$AA$43:$AA$1042,'Quarterly Information'!$I$43:$I$1042,Blends!$BT4)*Blends!H3</f>
        <v>0</v>
      </c>
      <c r="CA4" s="85">
        <f>SUMIFS('Quarterly Information'!$AA$43:$AA$1042,'Quarterly Information'!$I$43:$I$1042,Blends!$BT4)*Blends!I3</f>
        <v>0</v>
      </c>
      <c r="CB4" s="85">
        <f>SUMIFS('Quarterly Information'!$AA$43:$AA$1042,'Quarterly Information'!$I$43:$I$1042,Blends!$BT4)*Blends!J3</f>
        <v>0</v>
      </c>
      <c r="CD4" s="10" t="s">
        <v>206</v>
      </c>
      <c r="CE4" s="85">
        <f>SUMIFS('Quarterly Information'!$AB$43:$AB$1042,'Quarterly Information'!$I$43:$I$1042,Blends!$CD4)*Blends!C3</f>
        <v>0</v>
      </c>
      <c r="CF4" s="85">
        <f>SUMIFS('Quarterly Information'!$AB$43:$AB$1042,'Quarterly Information'!$I$43:$I$1042,Blends!$CD4)*Blends!D3</f>
        <v>0</v>
      </c>
      <c r="CG4" s="85">
        <f>SUMIFS('Quarterly Information'!$AB$43:$AB$1042,'Quarterly Information'!$I$43:$I$1042,Blends!$CD4)*Blends!E3</f>
        <v>0</v>
      </c>
      <c r="CH4" s="85">
        <f>SUMIFS('Quarterly Information'!$AB$43:$AB$1042,'Quarterly Information'!$I$43:$I$1042,Blends!$CD4)*Blends!F3</f>
        <v>0</v>
      </c>
      <c r="CI4" s="85">
        <f>SUMIFS('Quarterly Information'!$AB$43:$AB$1042,'Quarterly Information'!$I$43:$I$1042,Blends!$CD4)*Blends!G3</f>
        <v>0</v>
      </c>
      <c r="CJ4" s="85">
        <f>SUMIFS('Quarterly Information'!$AB$43:$AB$1042,'Quarterly Information'!$I$43:$I$1042,Blends!$CD4)*Blends!H3</f>
        <v>0</v>
      </c>
      <c r="CK4" s="85">
        <f>SUMIFS('Quarterly Information'!$AB$43:$AB$1042,'Quarterly Information'!$I$43:$I$1042,Blends!$CD4)*Blends!I3</f>
        <v>0</v>
      </c>
      <c r="CL4" s="85">
        <f>SUMIFS('Quarterly Information'!$AB$43:$AB$1042,'Quarterly Information'!$I$43:$I$1042,Blends!$CD4)*Blends!J3</f>
        <v>0</v>
      </c>
      <c r="CN4" s="10" t="s">
        <v>206</v>
      </c>
      <c r="CO4" s="85">
        <f>SUMIFS('Quarterly Information'!$AC$43:$AC$1042,'Quarterly Information'!$I$43:$I$1042,Blends!$CN4)*Blends!C3</f>
        <v>0</v>
      </c>
      <c r="CP4" s="85">
        <f>SUMIFS('Quarterly Information'!$AC$43:$AC$1042,'Quarterly Information'!$I$43:$I$1042,Blends!$CN4)*Blends!D3</f>
        <v>0</v>
      </c>
      <c r="CQ4" s="85">
        <f>SUMIFS('Quarterly Information'!$AC$43:$AC$1042,'Quarterly Information'!$I$43:$I$1042,Blends!$CN4)*Blends!E3</f>
        <v>0</v>
      </c>
      <c r="CR4" s="85">
        <f>SUMIFS('Quarterly Information'!$AC$43:$AC$1042,'Quarterly Information'!$I$43:$I$1042,Blends!$CN4)*Blends!F3</f>
        <v>0</v>
      </c>
      <c r="CS4" s="85">
        <f>SUMIFS('Quarterly Information'!$AC$43:$AC$1042,'Quarterly Information'!$I$43:$I$1042,Blends!$CN4)*Blends!G3</f>
        <v>0</v>
      </c>
      <c r="CT4" s="85">
        <f>SUMIFS('Quarterly Information'!$AC$43:$AC$1042,'Quarterly Information'!$I$43:$I$1042,Blends!$CN4)*Blends!H3</f>
        <v>0</v>
      </c>
      <c r="CU4" s="85">
        <f>SUMIFS('Quarterly Information'!$AC$43:$AC$1042,'Quarterly Information'!$I$43:$I$1042,Blends!$CN4)*Blends!I3</f>
        <v>0</v>
      </c>
      <c r="CV4" s="85">
        <f>SUMIFS('Quarterly Information'!$AC$43:$AC$1042,'Quarterly Information'!$I$43:$I$1042,Blends!$CN4)*Blends!J3</f>
        <v>0</v>
      </c>
      <c r="CX4" s="10" t="s">
        <v>206</v>
      </c>
      <c r="CY4" s="85">
        <f>SUMIFS('Quarterly Information'!$AD$43:$AD$1042,'Quarterly Information'!$I$43:$I$1042,Blends!$CX4)*Blends!C3</f>
        <v>0</v>
      </c>
      <c r="CZ4" s="85">
        <f>SUMIFS('Quarterly Information'!$AD$43:$AD$1042,'Quarterly Information'!$I$43:$I$1042,Blends!$CX4)*Blends!D3</f>
        <v>0</v>
      </c>
      <c r="DA4" s="85">
        <f>SUMIFS('Quarterly Information'!$AD$43:$AD$1042,'Quarterly Information'!$I$43:$I$1042,Blends!$CX4)*Blends!E3</f>
        <v>0</v>
      </c>
      <c r="DB4" s="85">
        <f>SUMIFS('Quarterly Information'!$AD$43:$AD$1042,'Quarterly Information'!$I$43:$I$1042,Blends!$CX4)*Blends!F3</f>
        <v>0</v>
      </c>
      <c r="DC4" s="85">
        <f>SUMIFS('Quarterly Information'!$AD$43:$AD$1042,'Quarterly Information'!$I$43:$I$1042,Blends!$CX4)*Blends!G3</f>
        <v>0</v>
      </c>
      <c r="DD4" s="85">
        <f>SUMIFS('Quarterly Information'!$AD$43:$AD$1042,'Quarterly Information'!$I$43:$I$1042,Blends!$CX4)*Blends!H3</f>
        <v>0</v>
      </c>
      <c r="DE4" s="85">
        <f>SUMIFS('Quarterly Information'!$AD$43:$AD$1042,'Quarterly Information'!$I$43:$I$1042,Blends!$CX4)*Blends!I3</f>
        <v>0</v>
      </c>
      <c r="DF4" s="85">
        <f>SUMIFS('Quarterly Information'!$AD$43:$AD$1042,'Quarterly Information'!$I$43:$I$1042,Blends!$CX4)*Blends!J3</f>
        <v>0</v>
      </c>
      <c r="DH4" s="10" t="s">
        <v>206</v>
      </c>
      <c r="DI4" s="85">
        <f>SUMIFS('Quarterly Information'!$AE$43:$AE$1042,'Quarterly Information'!$I$43:$I$1042,Blends!$DH4)*Blends!C3</f>
        <v>0</v>
      </c>
      <c r="DJ4" s="85">
        <f>SUMIFS('Quarterly Information'!$AE$43:$AE$1042,'Quarterly Information'!$I$43:$I$1042,Blends!$DH4)*Blends!D3</f>
        <v>0</v>
      </c>
      <c r="DK4" s="85">
        <f>SUMIFS('Quarterly Information'!$AE$43:$AE$1042,'Quarterly Information'!$I$43:$I$1042,Blends!$DH4)*Blends!E3</f>
        <v>0</v>
      </c>
      <c r="DL4" s="85">
        <f>SUMIFS('Quarterly Information'!$AE$43:$AE$1042,'Quarterly Information'!$I$43:$I$1042,Blends!$DH4)*Blends!F3</f>
        <v>0</v>
      </c>
      <c r="DM4" s="85">
        <f>SUMIFS('Quarterly Information'!$AE$43:$AE$1042,'Quarterly Information'!$I$43:$I$1042,Blends!$DH4)*Blends!G3</f>
        <v>0</v>
      </c>
      <c r="DN4" s="85">
        <f>SUMIFS('Quarterly Information'!$AE$43:$AE$1042,'Quarterly Information'!$I$43:$I$1042,Blends!$DH4)*Blends!H3</f>
        <v>0</v>
      </c>
      <c r="DO4" s="85">
        <f>SUMIFS('Quarterly Information'!$AE$43:$AE$1042,'Quarterly Information'!$I$43:$I$1042,Blends!$DH4)*Blends!I3</f>
        <v>0</v>
      </c>
      <c r="DP4" s="85">
        <f>SUMIFS('Quarterly Information'!$AE$43:$AE$1042,'Quarterly Information'!$I$43:$I$1042,Blends!$DH4)*Blends!J3</f>
        <v>0</v>
      </c>
      <c r="DR4" s="10" t="s">
        <v>206</v>
      </c>
      <c r="DS4" s="85">
        <f>SUMIFS('Quarterly Information'!$AF$43:$AF$1042,'Quarterly Information'!$I$43:$I$1042,Blends!$DR4)*Blends!C3</f>
        <v>0</v>
      </c>
      <c r="DT4" s="85">
        <f>SUMIFS('Quarterly Information'!$AF$43:$AF$1042,'Quarterly Information'!$I$43:$I$1042,Blends!$DR4)*Blends!D3</f>
        <v>0</v>
      </c>
      <c r="DU4" s="85">
        <f>SUMIFS('Quarterly Information'!$AF$43:$AF$1042,'Quarterly Information'!$I$43:$I$1042,Blends!$DR4)*Blends!E3</f>
        <v>0</v>
      </c>
      <c r="DV4" s="85">
        <f>SUMIFS('Quarterly Information'!$AF$43:$AF$1042,'Quarterly Information'!$I$43:$I$1042,Blends!$DR4)*Blends!F3</f>
        <v>0</v>
      </c>
      <c r="DW4" s="85">
        <f>SUMIFS('Quarterly Information'!$AF$43:$AF$1042,'Quarterly Information'!$I$43:$I$1042,Blends!$DR4)*Blends!G3</f>
        <v>0</v>
      </c>
      <c r="DX4" s="85">
        <f>SUMIFS('Quarterly Information'!$AF$43:$AF$1042,'Quarterly Information'!$I$43:$I$1042,Blends!$DR4)*Blends!H3</f>
        <v>0</v>
      </c>
      <c r="DY4" s="85">
        <f>SUMIFS('Quarterly Information'!$AF$43:$AF$1042,'Quarterly Information'!$I$43:$I$1042,Blends!$DR4)*Blends!I3</f>
        <v>0</v>
      </c>
      <c r="DZ4" s="85">
        <f>SUMIFS('Quarterly Information'!$AF$43:$AF$1042,'Quarterly Information'!$I$43:$I$1042,Blends!$DR4)*Blends!J3</f>
        <v>0</v>
      </c>
    </row>
    <row r="5" spans="2:130">
      <c r="B5" s="10" t="s">
        <v>208</v>
      </c>
      <c r="C5" s="84"/>
      <c r="D5" s="84"/>
      <c r="E5" s="84">
        <v>0.6</v>
      </c>
      <c r="F5" s="84"/>
      <c r="G5" s="84"/>
      <c r="H5" s="84"/>
      <c r="I5" s="84"/>
      <c r="J5" s="84"/>
      <c r="L5" s="10" t="s">
        <v>207</v>
      </c>
      <c r="M5" s="85">
        <f>SUMIFS('Quarterly Information'!$J$43:$J$1042,'Quarterly Information'!$I$43:$I$1042,Blends!$L5,'Quarterly Information'!$X$43:$X$1042,Lists!$D$30)*C4</f>
        <v>0</v>
      </c>
      <c r="N5" s="85">
        <f>SUMIFS('Quarterly Information'!$J$43:$J$1042,'Quarterly Information'!$I$43:$I$1042,Blends!$L5,'Quarterly Information'!$X$43:$X$1042,Lists!$D$30)*D4</f>
        <v>0</v>
      </c>
      <c r="O5" s="85">
        <f>SUMIFS('Quarterly Information'!$J$43:$J$1042,'Quarterly Information'!$I$43:$I$1042,Blends!$L5,'Quarterly Information'!$X$43:$X$1042,Lists!$D$30)*E4</f>
        <v>0</v>
      </c>
      <c r="P5" s="85">
        <f>SUMIFS('Quarterly Information'!$J$43:$J$1042,'Quarterly Information'!$I$43:$I$1042,Blends!$L5,'Quarterly Information'!$X$43:$X$1042,Lists!$D$30)*F4</f>
        <v>0</v>
      </c>
      <c r="Q5" s="85">
        <f>SUMIFS('Quarterly Information'!$J$43:$J$1042,'Quarterly Information'!$I$43:$I$1042,Blends!$L5,'Quarterly Information'!$X$43:$X$1042,Lists!$D$30)*G4</f>
        <v>0</v>
      </c>
      <c r="R5" s="85">
        <f>SUMIFS('Quarterly Information'!$J$43:$J$1042,'Quarterly Information'!$I$43:$I$1042,Blends!$L5,'Quarterly Information'!$X$43:$X$1042,Lists!$D$30)*H4</f>
        <v>0</v>
      </c>
      <c r="S5" s="85">
        <f>SUMIFS('Quarterly Information'!$J$43:$J$1042,'Quarterly Information'!$I$43:$I$1042,Blends!$L5,'Quarterly Information'!$X$43:$X$1042,Lists!$D$30)*I4</f>
        <v>0</v>
      </c>
      <c r="T5" s="85">
        <f>SUMIFS('Quarterly Information'!$J$43:$J$1042,'Quarterly Information'!$I$43:$I$1042,Blends!$L5,'Quarterly Information'!$X$43:$X$1042,Lists!$D$30)*J4</f>
        <v>0</v>
      </c>
      <c r="V5" s="10" t="s">
        <v>207</v>
      </c>
      <c r="W5" s="85">
        <f>SUMIFS('Quarterly Information'!$J$43:$J$1042,'Quarterly Information'!$I$43:$I$1042,Blends!$V5,'Quarterly Information'!$X$43:$X$1042,Lists!$D$31)*C4</f>
        <v>0</v>
      </c>
      <c r="X5" s="85">
        <f>SUMIFS('Quarterly Information'!$J$43:$J$1042,'Quarterly Information'!$I$43:$I$1042,Blends!$V5,'Quarterly Information'!$X$43:$X$1042,Lists!$D$31)*D4</f>
        <v>0</v>
      </c>
      <c r="Y5" s="85">
        <f>SUMIFS('Quarterly Information'!$J$43:$J$1042,'Quarterly Information'!$I$43:$I$1042,Blends!$V5,'Quarterly Information'!$X$43:$X$1042,Lists!$D$31)*E4</f>
        <v>0</v>
      </c>
      <c r="Z5" s="85">
        <f>SUMIFS('Quarterly Information'!$J$43:$J$1042,'Quarterly Information'!$I$43:$I$1042,Blends!$V5,'Quarterly Information'!$X$43:$X$1042,Lists!$D$31)*F4</f>
        <v>0</v>
      </c>
      <c r="AA5" s="85">
        <f>SUMIFS('Quarterly Information'!$J$43:$J$1042,'Quarterly Information'!$I$43:$I$1042,Blends!$V5,'Quarterly Information'!$X$43:$X$1042,Lists!$D$31)*G4</f>
        <v>0</v>
      </c>
      <c r="AB5" s="85">
        <f>SUMIFS('Quarterly Information'!$J$43:$J$1042,'Quarterly Information'!$I$43:$I$1042,Blends!$V5,'Quarterly Information'!$X$43:$X$1042,Lists!$D$31)*H4</f>
        <v>0</v>
      </c>
      <c r="AC5" s="85">
        <f>SUMIFS('Quarterly Information'!$J$43:$J$1042,'Quarterly Information'!$I$43:$I$1042,Blends!$V5,'Quarterly Information'!$X$43:$X$1042,Lists!$D$31)*I4</f>
        <v>0</v>
      </c>
      <c r="AD5" s="85">
        <f>SUMIFS('Quarterly Information'!$J$43:$J$1042,'Quarterly Information'!$I$43:$I$1042,Blends!$V5,'Quarterly Information'!$X$43:$X$1042,Lists!$D$31)*J4</f>
        <v>0</v>
      </c>
      <c r="AF5" s="10" t="s">
        <v>207</v>
      </c>
      <c r="AG5" s="85">
        <f>SUMIFS('Quarterly Information'!$J$43:$J$1042,'Quarterly Information'!$I$43:$I$1042,Blends!$AF5,'Quarterly Information'!$X$43:$X$1042,Lists!$D$32)*C4</f>
        <v>0</v>
      </c>
      <c r="AH5" s="85">
        <f>SUMIFS('Quarterly Information'!$J$43:$J$1042,'Quarterly Information'!$I$43:$I$1042,Blends!$AF5,'Quarterly Information'!$X$43:$X$1042,Lists!$D$32)*D4</f>
        <v>0</v>
      </c>
      <c r="AI5" s="85">
        <f>SUMIFS('Quarterly Information'!$J$43:$J$1042,'Quarterly Information'!$I$43:$I$1042,Blends!$AF5,'Quarterly Information'!$X$43:$X$1042,Lists!$D$32)*E4</f>
        <v>0</v>
      </c>
      <c r="AJ5" s="85">
        <f>SUMIFS('Quarterly Information'!$J$43:$J$1042,'Quarterly Information'!$I$43:$I$1042,Blends!$AF5,'Quarterly Information'!$X$43:$X$1042,Lists!$D$32)*F4</f>
        <v>0</v>
      </c>
      <c r="AK5" s="85">
        <f>SUMIFS('Quarterly Information'!$J$43:$J$1042,'Quarterly Information'!$I$43:$I$1042,Blends!$AF5,'Quarterly Information'!$X$43:$X$1042,Lists!$D$32)*G4</f>
        <v>0</v>
      </c>
      <c r="AL5" s="85">
        <f>SUMIFS('Quarterly Information'!$J$43:$J$1042,'Quarterly Information'!$I$43:$I$1042,Blends!$AF5,'Quarterly Information'!$X$43:$X$1042,Lists!$D$32)*H4</f>
        <v>0</v>
      </c>
      <c r="AM5" s="85">
        <f>SUMIFS('Quarterly Information'!$J$43:$J$1042,'Quarterly Information'!$I$43:$I$1042,Blends!$AF5,'Quarterly Information'!$X$43:$X$1042,Lists!$D$32)*I4</f>
        <v>0</v>
      </c>
      <c r="AN5" s="85">
        <f>SUMIFS('Quarterly Information'!$J$43:$J$1042,'Quarterly Information'!$I$43:$I$1042,Blends!$AF5,'Quarterly Information'!$X$43:$X$1042,Lists!$D$32)*J4</f>
        <v>0</v>
      </c>
      <c r="AP5" s="10" t="s">
        <v>207</v>
      </c>
      <c r="AQ5" s="85">
        <f>SUMIFS('Quarterly Information'!$J$43:$J$1042,'Quarterly Information'!$I$43:$I$1042,Blends!$AP5,'Quarterly Information'!$X$43:$X$1042,Lists!$D$33)*C4</f>
        <v>0</v>
      </c>
      <c r="AR5" s="85">
        <f>SUMIFS('Quarterly Information'!$J$43:$J$1042,'Quarterly Information'!$I$43:$I$1042,Blends!$AP5,'Quarterly Information'!$X$43:$X$1042,Lists!$D$33)*D4</f>
        <v>0</v>
      </c>
      <c r="AS5" s="85">
        <f>SUMIFS('Quarterly Information'!$J$43:$J$1042,'Quarterly Information'!$I$43:$I$1042,Blends!$AP5,'Quarterly Information'!$X$43:$X$1042,Lists!$D$33)*E4</f>
        <v>0</v>
      </c>
      <c r="AT5" s="85">
        <f>SUMIFS('Quarterly Information'!$J$43:$J$1042,'Quarterly Information'!$I$43:$I$1042,Blends!$AP5,'Quarterly Information'!$X$43:$X$1042,Lists!$D$33)*F4</f>
        <v>0</v>
      </c>
      <c r="AU5" s="85">
        <f>SUMIFS('Quarterly Information'!$J$43:$J$1042,'Quarterly Information'!$I$43:$I$1042,Blends!$AP5,'Quarterly Information'!$X$43:$X$1042,Lists!$D$33)*G4</f>
        <v>0</v>
      </c>
      <c r="AV5" s="85">
        <f>SUMIFS('Quarterly Information'!$J$43:$J$1042,'Quarterly Information'!$I$43:$I$1042,Blends!$AP5,'Quarterly Information'!$X$43:$X$1042,Lists!$D$33)*H4</f>
        <v>0</v>
      </c>
      <c r="AW5" s="85">
        <f>SUMIFS('Quarterly Information'!$J$43:$J$1042,'Quarterly Information'!$I$43:$I$1042,Blends!$AP5,'Quarterly Information'!$X$43:$X$1042,Lists!$D$33)*I4</f>
        <v>0</v>
      </c>
      <c r="AX5" s="85">
        <f>SUMIFS('Quarterly Information'!$J$43:$J$1042,'Quarterly Information'!$I$43:$I$1042,Blends!$AP5,'Quarterly Information'!$X$43:$X$1042,Lists!$D$33)*J4</f>
        <v>0</v>
      </c>
      <c r="AZ5" s="10" t="s">
        <v>207</v>
      </c>
      <c r="BA5" s="85">
        <f>SUMIFS('Quarterly Information'!$J$43:$J$1042,'Quarterly Information'!$I$43:$I$1042,Blends!$AZ5,'Quarterly Information'!$X$43:$X$1042,Lists!$D$34)*C4</f>
        <v>0</v>
      </c>
      <c r="BB5" s="85">
        <f>SUMIFS('Quarterly Information'!$J$43:$J$1042,'Quarterly Information'!$I$43:$I$1042,Blends!$AZ5,'Quarterly Information'!$X$43:$X$1042,Lists!$D$34)*D4</f>
        <v>0</v>
      </c>
      <c r="BC5" s="85">
        <f>SUMIFS('Quarterly Information'!$J$43:$J$1042,'Quarterly Information'!$I$43:$I$1042,Blends!$AZ5,'Quarterly Information'!$X$43:$X$1042,Lists!$D$34)*E4</f>
        <v>0</v>
      </c>
      <c r="BD5" s="85">
        <f>SUMIFS('Quarterly Information'!$J$43:$J$1042,'Quarterly Information'!$I$43:$I$1042,Blends!$AZ5,'Quarterly Information'!$X$43:$X$1042,Lists!$D$34)*F4</f>
        <v>0</v>
      </c>
      <c r="BE5" s="85">
        <f>SUMIFS('Quarterly Information'!$J$43:$J$1042,'Quarterly Information'!$I$43:$I$1042,Blends!$AZ5,'Quarterly Information'!$X$43:$X$1042,Lists!$D$34)*G4</f>
        <v>0</v>
      </c>
      <c r="BF5" s="85">
        <f>SUMIFS('Quarterly Information'!$J$43:$J$1042,'Quarterly Information'!$I$43:$I$1042,Blends!$AZ5,'Quarterly Information'!$X$43:$X$1042,Lists!$D$34)*H4</f>
        <v>0</v>
      </c>
      <c r="BG5" s="85">
        <f>SUMIFS('Quarterly Information'!$J$43:$J$1042,'Quarterly Information'!$I$43:$I$1042,Blends!$AZ5,'Quarterly Information'!$X$43:$X$1042,Lists!$D$34)*I4</f>
        <v>0</v>
      </c>
      <c r="BH5" s="85">
        <f>SUMIFS('Quarterly Information'!$J$43:$J$1042,'Quarterly Information'!$I$43:$I$1042,Blends!$AZ5,'Quarterly Information'!$X$43:$X$1042,Lists!$D$34)*J4</f>
        <v>0</v>
      </c>
      <c r="BJ5" s="10" t="s">
        <v>207</v>
      </c>
      <c r="BK5" s="85">
        <f>SUMIFS('Quarterly Information'!$J$43:$J$1042,'Quarterly Information'!$I$43:$I$1042,Blends!$BJ5,'Quarterly Information'!$X$43:$X$1042,Lists!$D$35)*C4</f>
        <v>0</v>
      </c>
      <c r="BL5" s="85">
        <f>SUMIFS('Quarterly Information'!$J$43:$J$1042,'Quarterly Information'!$I$43:$I$1042,Blends!$BJ5,'Quarterly Information'!$X$43:$X$1042,Lists!$D$35)*D4</f>
        <v>0</v>
      </c>
      <c r="BM5" s="85">
        <f>SUMIFS('Quarterly Information'!$J$43:$J$1042,'Quarterly Information'!$I$43:$I$1042,Blends!$BJ5,'Quarterly Information'!$X$43:$X$1042,Lists!$D$35)*E4</f>
        <v>0</v>
      </c>
      <c r="BN5" s="85">
        <f>SUMIFS('Quarterly Information'!$J$43:$J$1042,'Quarterly Information'!$I$43:$I$1042,Blends!$BJ5,'Quarterly Information'!$X$43:$X$1042,Lists!$D$35)*F4</f>
        <v>0</v>
      </c>
      <c r="BO5" s="85">
        <f>SUMIFS('Quarterly Information'!$J$43:$J$1042,'Quarterly Information'!$I$43:$I$1042,Blends!$BJ5,'Quarterly Information'!$X$43:$X$1042,Lists!$D$35)*G4</f>
        <v>0</v>
      </c>
      <c r="BP5" s="85">
        <f>SUMIFS('Quarterly Information'!$J$43:$J$1042,'Quarterly Information'!$I$43:$I$1042,Blends!$BJ5,'Quarterly Information'!$X$43:$X$1042,Lists!$D$35)*H4</f>
        <v>0</v>
      </c>
      <c r="BQ5" s="85">
        <f>SUMIFS('Quarterly Information'!$J$43:$J$1042,'Quarterly Information'!$I$43:$I$1042,Blends!$BJ5,'Quarterly Information'!$X$43:$X$1042,Lists!$D$35)*I4</f>
        <v>0</v>
      </c>
      <c r="BR5" s="85">
        <f>SUMIFS('Quarterly Information'!$J$43:$J$1042,'Quarterly Information'!$I$43:$I$1042,Blends!$BJ5,'Quarterly Information'!$X$43:$X$1042,Lists!$D$35)*J4</f>
        <v>0</v>
      </c>
      <c r="BT5" s="10" t="s">
        <v>207</v>
      </c>
      <c r="BU5" s="85">
        <f>SUMIFS('Quarterly Information'!$AA$43:$AA$1042,'Quarterly Information'!$I$43:$I$1042,Blends!$BT5)*Blends!C4</f>
        <v>0</v>
      </c>
      <c r="BV5" s="85">
        <f>SUMIFS('Quarterly Information'!$AA$43:$AA$1042,'Quarterly Information'!$I$43:$I$1042,Blends!$BT5)*Blends!D4</f>
        <v>0</v>
      </c>
      <c r="BW5" s="85">
        <f>SUMIFS('Quarterly Information'!$AA$43:$AA$1042,'Quarterly Information'!$I$43:$I$1042,Blends!$BT5)*Blends!E4</f>
        <v>0</v>
      </c>
      <c r="BX5" s="85">
        <f>SUMIFS('Quarterly Information'!$AA$43:$AA$1042,'Quarterly Information'!$I$43:$I$1042,Blends!$BT5)*Blends!F4</f>
        <v>0</v>
      </c>
      <c r="BY5" s="85">
        <f>SUMIFS('Quarterly Information'!$AA$43:$AA$1042,'Quarterly Information'!$I$43:$I$1042,Blends!$BT5)*Blends!G4</f>
        <v>0</v>
      </c>
      <c r="BZ5" s="85">
        <f>SUMIFS('Quarterly Information'!$AA$43:$AA$1042,'Quarterly Information'!$I$43:$I$1042,Blends!$BT5)*Blends!H4</f>
        <v>0</v>
      </c>
      <c r="CA5" s="85">
        <f>SUMIFS('Quarterly Information'!$AA$43:$AA$1042,'Quarterly Information'!$I$43:$I$1042,Blends!$BT5)*Blends!I4</f>
        <v>0</v>
      </c>
      <c r="CB5" s="85">
        <f>SUMIFS('Quarterly Information'!$AA$43:$AA$1042,'Quarterly Information'!$I$43:$I$1042,Blends!$BT5)*Blends!J4</f>
        <v>0</v>
      </c>
      <c r="CD5" s="10" t="s">
        <v>207</v>
      </c>
      <c r="CE5" s="85">
        <f>SUMIFS('Quarterly Information'!$AB$43:$AB$1042,'Quarterly Information'!$I$43:$I$1042,Blends!$CD5)*Blends!C4</f>
        <v>0</v>
      </c>
      <c r="CF5" s="85">
        <f>SUMIFS('Quarterly Information'!$AB$43:$AB$1042,'Quarterly Information'!$I$43:$I$1042,Blends!$CD5)*Blends!D4</f>
        <v>0</v>
      </c>
      <c r="CG5" s="85">
        <f>SUMIFS('Quarterly Information'!$AB$43:$AB$1042,'Quarterly Information'!$I$43:$I$1042,Blends!$CD5)*Blends!E4</f>
        <v>0</v>
      </c>
      <c r="CH5" s="85">
        <f>SUMIFS('Quarterly Information'!$AB$43:$AB$1042,'Quarterly Information'!$I$43:$I$1042,Blends!$CD5)*Blends!F4</f>
        <v>0</v>
      </c>
      <c r="CI5" s="85">
        <f>SUMIFS('Quarterly Information'!$AB$43:$AB$1042,'Quarterly Information'!$I$43:$I$1042,Blends!$CD5)*Blends!G4</f>
        <v>0</v>
      </c>
      <c r="CJ5" s="85">
        <f>SUMIFS('Quarterly Information'!$AB$43:$AB$1042,'Quarterly Information'!$I$43:$I$1042,Blends!$CD5)*Blends!H4</f>
        <v>0</v>
      </c>
      <c r="CK5" s="85">
        <f>SUMIFS('Quarterly Information'!$AB$43:$AB$1042,'Quarterly Information'!$I$43:$I$1042,Blends!$CD5)*Blends!I4</f>
        <v>0</v>
      </c>
      <c r="CL5" s="85">
        <f>SUMIFS('Quarterly Information'!$AB$43:$AB$1042,'Quarterly Information'!$I$43:$I$1042,Blends!$CD5)*Blends!J4</f>
        <v>0</v>
      </c>
      <c r="CN5" s="10" t="s">
        <v>207</v>
      </c>
      <c r="CO5" s="85">
        <f>SUMIFS('Quarterly Information'!$AC$43:$AC$1042,'Quarterly Information'!$I$43:$I$1042,Blends!$CN5)*Blends!C4</f>
        <v>0</v>
      </c>
      <c r="CP5" s="85">
        <f>SUMIFS('Quarterly Information'!$AC$43:$AC$1042,'Quarterly Information'!$I$43:$I$1042,Blends!$CN5)*Blends!D4</f>
        <v>0</v>
      </c>
      <c r="CQ5" s="85">
        <f>SUMIFS('Quarterly Information'!$AC$43:$AC$1042,'Quarterly Information'!$I$43:$I$1042,Blends!$CN5)*Blends!E4</f>
        <v>0</v>
      </c>
      <c r="CR5" s="85">
        <f>SUMIFS('Quarterly Information'!$AC$43:$AC$1042,'Quarterly Information'!$I$43:$I$1042,Blends!$CN5)*Blends!F4</f>
        <v>0</v>
      </c>
      <c r="CS5" s="85">
        <f>SUMIFS('Quarterly Information'!$AC$43:$AC$1042,'Quarterly Information'!$I$43:$I$1042,Blends!$CN5)*Blends!G4</f>
        <v>0</v>
      </c>
      <c r="CT5" s="85">
        <f>SUMIFS('Quarterly Information'!$AC$43:$AC$1042,'Quarterly Information'!$I$43:$I$1042,Blends!$CN5)*Blends!H4</f>
        <v>0</v>
      </c>
      <c r="CU5" s="85">
        <f>SUMIFS('Quarterly Information'!$AC$43:$AC$1042,'Quarterly Information'!$I$43:$I$1042,Blends!$CN5)*Blends!I4</f>
        <v>0</v>
      </c>
      <c r="CV5" s="85">
        <f>SUMIFS('Quarterly Information'!$AC$43:$AC$1042,'Quarterly Information'!$I$43:$I$1042,Blends!$CN5)*Blends!J4</f>
        <v>0</v>
      </c>
      <c r="CX5" s="10" t="s">
        <v>207</v>
      </c>
      <c r="CY5" s="85">
        <f>SUMIFS('Quarterly Information'!$AD$43:$AD$1042,'Quarterly Information'!$I$43:$I$1042,Blends!$CX5)*Blends!C4</f>
        <v>0</v>
      </c>
      <c r="CZ5" s="85">
        <f>SUMIFS('Quarterly Information'!$AD$43:$AD$1042,'Quarterly Information'!$I$43:$I$1042,Blends!$CX5)*Blends!D4</f>
        <v>0</v>
      </c>
      <c r="DA5" s="85">
        <f>SUMIFS('Quarterly Information'!$AD$43:$AD$1042,'Quarterly Information'!$I$43:$I$1042,Blends!$CX5)*Blends!E4</f>
        <v>0</v>
      </c>
      <c r="DB5" s="85">
        <f>SUMIFS('Quarterly Information'!$AD$43:$AD$1042,'Quarterly Information'!$I$43:$I$1042,Blends!$CX5)*Blends!F4</f>
        <v>0</v>
      </c>
      <c r="DC5" s="85">
        <f>SUMIFS('Quarterly Information'!$AD$43:$AD$1042,'Quarterly Information'!$I$43:$I$1042,Blends!$CX5)*Blends!G4</f>
        <v>0</v>
      </c>
      <c r="DD5" s="85">
        <f>SUMIFS('Quarterly Information'!$AD$43:$AD$1042,'Quarterly Information'!$I$43:$I$1042,Blends!$CX5)*Blends!H4</f>
        <v>0</v>
      </c>
      <c r="DE5" s="85">
        <f>SUMIFS('Quarterly Information'!$AD$43:$AD$1042,'Quarterly Information'!$I$43:$I$1042,Blends!$CX5)*Blends!I4</f>
        <v>0</v>
      </c>
      <c r="DF5" s="85">
        <f>SUMIFS('Quarterly Information'!$AD$43:$AD$1042,'Quarterly Information'!$I$43:$I$1042,Blends!$CX5)*Blends!J4</f>
        <v>0</v>
      </c>
      <c r="DH5" s="10" t="s">
        <v>207</v>
      </c>
      <c r="DI5" s="85">
        <f>SUMIFS('Quarterly Information'!$AE$43:$AE$1042,'Quarterly Information'!$I$43:$I$1042,Blends!$DH5)*Blends!C4</f>
        <v>0</v>
      </c>
      <c r="DJ5" s="85">
        <f>SUMIFS('Quarterly Information'!$AE$43:$AE$1042,'Quarterly Information'!$I$43:$I$1042,Blends!$DH5)*Blends!D4</f>
        <v>0</v>
      </c>
      <c r="DK5" s="85">
        <f>SUMIFS('Quarterly Information'!$AE$43:$AE$1042,'Quarterly Information'!$I$43:$I$1042,Blends!$DH5)*Blends!E4</f>
        <v>0</v>
      </c>
      <c r="DL5" s="85">
        <f>SUMIFS('Quarterly Information'!$AE$43:$AE$1042,'Quarterly Information'!$I$43:$I$1042,Blends!$DH5)*Blends!F4</f>
        <v>0</v>
      </c>
      <c r="DM5" s="85">
        <f>SUMIFS('Quarterly Information'!$AE$43:$AE$1042,'Quarterly Information'!$I$43:$I$1042,Blends!$DH5)*Blends!G4</f>
        <v>0</v>
      </c>
      <c r="DN5" s="85">
        <f>SUMIFS('Quarterly Information'!$AE$43:$AE$1042,'Quarterly Information'!$I$43:$I$1042,Blends!$DH5)*Blends!H4</f>
        <v>0</v>
      </c>
      <c r="DO5" s="85">
        <f>SUMIFS('Quarterly Information'!$AE$43:$AE$1042,'Quarterly Information'!$I$43:$I$1042,Blends!$DH5)*Blends!I4</f>
        <v>0</v>
      </c>
      <c r="DP5" s="85">
        <f>SUMIFS('Quarterly Information'!$AE$43:$AE$1042,'Quarterly Information'!$I$43:$I$1042,Blends!$DH5)*Blends!J4</f>
        <v>0</v>
      </c>
      <c r="DR5" s="10" t="s">
        <v>207</v>
      </c>
      <c r="DS5" s="85">
        <f>SUMIFS('Quarterly Information'!$AF$43:$AF$1042,'Quarterly Information'!$I$43:$I$1042,Blends!$DR5)*Blends!C4</f>
        <v>0</v>
      </c>
      <c r="DT5" s="85">
        <f>SUMIFS('Quarterly Information'!$AF$43:$AF$1042,'Quarterly Information'!$I$43:$I$1042,Blends!$DR5)*Blends!D4</f>
        <v>0</v>
      </c>
      <c r="DU5" s="85">
        <f>SUMIFS('Quarterly Information'!$AF$43:$AF$1042,'Quarterly Information'!$I$43:$I$1042,Blends!$DR5)*Blends!E4</f>
        <v>0</v>
      </c>
      <c r="DV5" s="85">
        <f>SUMIFS('Quarterly Information'!$AF$43:$AF$1042,'Quarterly Information'!$I$43:$I$1042,Blends!$DR5)*Blends!F4</f>
        <v>0</v>
      </c>
      <c r="DW5" s="85">
        <f>SUMIFS('Quarterly Information'!$AF$43:$AF$1042,'Quarterly Information'!$I$43:$I$1042,Blends!$DR5)*Blends!G4</f>
        <v>0</v>
      </c>
      <c r="DX5" s="85">
        <f>SUMIFS('Quarterly Information'!$AF$43:$AF$1042,'Quarterly Information'!$I$43:$I$1042,Blends!$DR5)*Blends!H4</f>
        <v>0</v>
      </c>
      <c r="DY5" s="85">
        <f>SUMIFS('Quarterly Information'!$AF$43:$AF$1042,'Quarterly Information'!$I$43:$I$1042,Blends!$DR5)*Blends!I4</f>
        <v>0</v>
      </c>
      <c r="DZ5" s="85">
        <f>SUMIFS('Quarterly Information'!$AF$43:$AF$1042,'Quarterly Information'!$I$43:$I$1042,Blends!$DR5)*Blends!J4</f>
        <v>0</v>
      </c>
    </row>
    <row r="6" spans="2:130">
      <c r="B6" s="10" t="s">
        <v>209</v>
      </c>
      <c r="C6" s="84"/>
      <c r="D6" s="84"/>
      <c r="E6" s="84">
        <v>0.38</v>
      </c>
      <c r="F6" s="84"/>
      <c r="G6" s="84"/>
      <c r="H6" s="84"/>
      <c r="I6" s="84"/>
      <c r="J6" s="84"/>
      <c r="L6" s="10" t="s">
        <v>208</v>
      </c>
      <c r="M6" s="85">
        <f>SUMIFS('Quarterly Information'!$J$43:$J$1042,'Quarterly Information'!$I$43:$I$1042,Blends!$L6,'Quarterly Information'!$X$43:$X$1042,Lists!$D$30)*C5</f>
        <v>0</v>
      </c>
      <c r="N6" s="85">
        <f>SUMIFS('Quarterly Information'!$J$43:$J$1042,'Quarterly Information'!$I$43:$I$1042,Blends!$L6,'Quarterly Information'!$X$43:$X$1042,Lists!$D$30)*D5</f>
        <v>0</v>
      </c>
      <c r="O6" s="85">
        <f>SUMIFS('Quarterly Information'!$J$43:$J$1042,'Quarterly Information'!$I$43:$I$1042,Blends!$L6,'Quarterly Information'!$X$43:$X$1042,Lists!$D$30)*E5</f>
        <v>0</v>
      </c>
      <c r="P6" s="85">
        <f>SUMIFS('Quarterly Information'!$J$43:$J$1042,'Quarterly Information'!$I$43:$I$1042,Blends!$L6,'Quarterly Information'!$X$43:$X$1042,Lists!$D$30)*F5</f>
        <v>0</v>
      </c>
      <c r="Q6" s="85">
        <f>SUMIFS('Quarterly Information'!$J$43:$J$1042,'Quarterly Information'!$I$43:$I$1042,Blends!$L6,'Quarterly Information'!$X$43:$X$1042,Lists!$D$30)*G5</f>
        <v>0</v>
      </c>
      <c r="R6" s="85">
        <f>SUMIFS('Quarterly Information'!$J$43:$J$1042,'Quarterly Information'!$I$43:$I$1042,Blends!$L6,'Quarterly Information'!$X$43:$X$1042,Lists!$D$30)*H5</f>
        <v>0</v>
      </c>
      <c r="S6" s="85">
        <f>SUMIFS('Quarterly Information'!$J$43:$J$1042,'Quarterly Information'!$I$43:$I$1042,Blends!$L6,'Quarterly Information'!$X$43:$X$1042,Lists!$D$30)*I5</f>
        <v>0</v>
      </c>
      <c r="T6" s="85">
        <f>SUMIFS('Quarterly Information'!$J$43:$J$1042,'Quarterly Information'!$I$43:$I$1042,Blends!$L6,'Quarterly Information'!$X$43:$X$1042,Lists!$D$30)*J5</f>
        <v>0</v>
      </c>
      <c r="V6" s="10" t="s">
        <v>208</v>
      </c>
      <c r="W6" s="85">
        <f>SUMIFS('Quarterly Information'!$J$43:$J$1042,'Quarterly Information'!$I$43:$I$1042,Blends!$V6,'Quarterly Information'!$X$43:$X$1042,Lists!$D$31)*C5</f>
        <v>0</v>
      </c>
      <c r="X6" s="85">
        <f>SUMIFS('Quarterly Information'!$J$43:$J$1042,'Quarterly Information'!$I$43:$I$1042,Blends!$V6,'Quarterly Information'!$X$43:$X$1042,Lists!$D$31)*D5</f>
        <v>0</v>
      </c>
      <c r="Y6" s="85">
        <f>SUMIFS('Quarterly Information'!$J$43:$J$1042,'Quarterly Information'!$I$43:$I$1042,Blends!$V6,'Quarterly Information'!$X$43:$X$1042,Lists!$D$31)*E5</f>
        <v>0</v>
      </c>
      <c r="Z6" s="85">
        <f>SUMIFS('Quarterly Information'!$J$43:$J$1042,'Quarterly Information'!$I$43:$I$1042,Blends!$V6,'Quarterly Information'!$X$43:$X$1042,Lists!$D$31)*F5</f>
        <v>0</v>
      </c>
      <c r="AA6" s="85">
        <f>SUMIFS('Quarterly Information'!$J$43:$J$1042,'Quarterly Information'!$I$43:$I$1042,Blends!$V6,'Quarterly Information'!$X$43:$X$1042,Lists!$D$31)*G5</f>
        <v>0</v>
      </c>
      <c r="AB6" s="85">
        <f>SUMIFS('Quarterly Information'!$J$43:$J$1042,'Quarterly Information'!$I$43:$I$1042,Blends!$V6,'Quarterly Information'!$X$43:$X$1042,Lists!$D$31)*H5</f>
        <v>0</v>
      </c>
      <c r="AC6" s="85">
        <f>SUMIFS('Quarterly Information'!$J$43:$J$1042,'Quarterly Information'!$I$43:$I$1042,Blends!$V6,'Quarterly Information'!$X$43:$X$1042,Lists!$D$31)*I5</f>
        <v>0</v>
      </c>
      <c r="AD6" s="85">
        <f>SUMIFS('Quarterly Information'!$J$43:$J$1042,'Quarterly Information'!$I$43:$I$1042,Blends!$V6,'Quarterly Information'!$X$43:$X$1042,Lists!$D$31)*J5</f>
        <v>0</v>
      </c>
      <c r="AF6" s="10" t="s">
        <v>208</v>
      </c>
      <c r="AG6" s="85">
        <f>SUMIFS('Quarterly Information'!$J$43:$J$1042,'Quarterly Information'!$I$43:$I$1042,Blends!$AF6,'Quarterly Information'!$X$43:$X$1042,Lists!$D$32)*C5</f>
        <v>0</v>
      </c>
      <c r="AH6" s="85">
        <f>SUMIFS('Quarterly Information'!$J$43:$J$1042,'Quarterly Information'!$I$43:$I$1042,Blends!$AF6,'Quarterly Information'!$X$43:$X$1042,Lists!$D$32)*D5</f>
        <v>0</v>
      </c>
      <c r="AI6" s="85">
        <f>SUMIFS('Quarterly Information'!$J$43:$J$1042,'Quarterly Information'!$I$43:$I$1042,Blends!$AF6,'Quarterly Information'!$X$43:$X$1042,Lists!$D$32)*E5</f>
        <v>0</v>
      </c>
      <c r="AJ6" s="85">
        <f>SUMIFS('Quarterly Information'!$J$43:$J$1042,'Quarterly Information'!$I$43:$I$1042,Blends!$AF6,'Quarterly Information'!$X$43:$X$1042,Lists!$D$32)*F5</f>
        <v>0</v>
      </c>
      <c r="AK6" s="85">
        <f>SUMIFS('Quarterly Information'!$J$43:$J$1042,'Quarterly Information'!$I$43:$I$1042,Blends!$AF6,'Quarterly Information'!$X$43:$X$1042,Lists!$D$32)*G5</f>
        <v>0</v>
      </c>
      <c r="AL6" s="85">
        <f>SUMIFS('Quarterly Information'!$J$43:$J$1042,'Quarterly Information'!$I$43:$I$1042,Blends!$AF6,'Quarterly Information'!$X$43:$X$1042,Lists!$D$32)*H5</f>
        <v>0</v>
      </c>
      <c r="AM6" s="85">
        <f>SUMIFS('Quarterly Information'!$J$43:$J$1042,'Quarterly Information'!$I$43:$I$1042,Blends!$AF6,'Quarterly Information'!$X$43:$X$1042,Lists!$D$32)*I5</f>
        <v>0</v>
      </c>
      <c r="AN6" s="85">
        <f>SUMIFS('Quarterly Information'!$J$43:$J$1042,'Quarterly Information'!$I$43:$I$1042,Blends!$AF6,'Quarterly Information'!$X$43:$X$1042,Lists!$D$32)*J5</f>
        <v>0</v>
      </c>
      <c r="AP6" s="10" t="s">
        <v>208</v>
      </c>
      <c r="AQ6" s="85">
        <f>SUMIFS('Quarterly Information'!$J$43:$J$1042,'Quarterly Information'!$I$43:$I$1042,Blends!$AP6,'Quarterly Information'!$X$43:$X$1042,Lists!$D$33)*C5</f>
        <v>0</v>
      </c>
      <c r="AR6" s="85">
        <f>SUMIFS('Quarterly Information'!$J$43:$J$1042,'Quarterly Information'!$I$43:$I$1042,Blends!$AP6,'Quarterly Information'!$X$43:$X$1042,Lists!$D$33)*D5</f>
        <v>0</v>
      </c>
      <c r="AS6" s="85">
        <f>SUMIFS('Quarterly Information'!$J$43:$J$1042,'Quarterly Information'!$I$43:$I$1042,Blends!$AP6,'Quarterly Information'!$X$43:$X$1042,Lists!$D$33)*E5</f>
        <v>0</v>
      </c>
      <c r="AT6" s="85">
        <f>SUMIFS('Quarterly Information'!$J$43:$J$1042,'Quarterly Information'!$I$43:$I$1042,Blends!$AP6,'Quarterly Information'!$X$43:$X$1042,Lists!$D$33)*F5</f>
        <v>0</v>
      </c>
      <c r="AU6" s="85">
        <f>SUMIFS('Quarterly Information'!$J$43:$J$1042,'Quarterly Information'!$I$43:$I$1042,Blends!$AP6,'Quarterly Information'!$X$43:$X$1042,Lists!$D$33)*G5</f>
        <v>0</v>
      </c>
      <c r="AV6" s="85">
        <f>SUMIFS('Quarterly Information'!$J$43:$J$1042,'Quarterly Information'!$I$43:$I$1042,Blends!$AP6,'Quarterly Information'!$X$43:$X$1042,Lists!$D$33)*H5</f>
        <v>0</v>
      </c>
      <c r="AW6" s="85">
        <f>SUMIFS('Quarterly Information'!$J$43:$J$1042,'Quarterly Information'!$I$43:$I$1042,Blends!$AP6,'Quarterly Information'!$X$43:$X$1042,Lists!$D$33)*I5</f>
        <v>0</v>
      </c>
      <c r="AX6" s="85">
        <f>SUMIFS('Quarterly Information'!$J$43:$J$1042,'Quarterly Information'!$I$43:$I$1042,Blends!$AP6,'Quarterly Information'!$X$43:$X$1042,Lists!$D$33)*J5</f>
        <v>0</v>
      </c>
      <c r="AZ6" s="10" t="s">
        <v>208</v>
      </c>
      <c r="BA6" s="85">
        <f>SUMIFS('Quarterly Information'!$J$43:$J$1042,'Quarterly Information'!$I$43:$I$1042,Blends!$AZ6,'Quarterly Information'!$X$43:$X$1042,Lists!$D$34)*C5</f>
        <v>0</v>
      </c>
      <c r="BB6" s="85">
        <f>SUMIFS('Quarterly Information'!$J$43:$J$1042,'Quarterly Information'!$I$43:$I$1042,Blends!$AZ6,'Quarterly Information'!$X$43:$X$1042,Lists!$D$34)*D5</f>
        <v>0</v>
      </c>
      <c r="BC6" s="85">
        <f>SUMIFS('Quarterly Information'!$J$43:$J$1042,'Quarterly Information'!$I$43:$I$1042,Blends!$AZ6,'Quarterly Information'!$X$43:$X$1042,Lists!$D$34)*E5</f>
        <v>0</v>
      </c>
      <c r="BD6" s="85">
        <f>SUMIFS('Quarterly Information'!$J$43:$J$1042,'Quarterly Information'!$I$43:$I$1042,Blends!$AZ6,'Quarterly Information'!$X$43:$X$1042,Lists!$D$34)*F5</f>
        <v>0</v>
      </c>
      <c r="BE6" s="85">
        <f>SUMIFS('Quarterly Information'!$J$43:$J$1042,'Quarterly Information'!$I$43:$I$1042,Blends!$AZ6,'Quarterly Information'!$X$43:$X$1042,Lists!$D$34)*G5</f>
        <v>0</v>
      </c>
      <c r="BF6" s="85">
        <f>SUMIFS('Quarterly Information'!$J$43:$J$1042,'Quarterly Information'!$I$43:$I$1042,Blends!$AZ6,'Quarterly Information'!$X$43:$X$1042,Lists!$D$34)*H5</f>
        <v>0</v>
      </c>
      <c r="BG6" s="85">
        <f>SUMIFS('Quarterly Information'!$J$43:$J$1042,'Quarterly Information'!$I$43:$I$1042,Blends!$AZ6,'Quarterly Information'!$X$43:$X$1042,Lists!$D$34)*I5</f>
        <v>0</v>
      </c>
      <c r="BH6" s="85">
        <f>SUMIFS('Quarterly Information'!$J$43:$J$1042,'Quarterly Information'!$I$43:$I$1042,Blends!$AZ6,'Quarterly Information'!$X$43:$X$1042,Lists!$D$34)*J5</f>
        <v>0</v>
      </c>
      <c r="BJ6" s="10" t="s">
        <v>208</v>
      </c>
      <c r="BK6" s="85">
        <f>SUMIFS('Quarterly Information'!$J$43:$J$1042,'Quarterly Information'!$I$43:$I$1042,Blends!$BJ6,'Quarterly Information'!$X$43:$X$1042,Lists!$D$35)*C5</f>
        <v>0</v>
      </c>
      <c r="BL6" s="85">
        <f>SUMIFS('Quarterly Information'!$J$43:$J$1042,'Quarterly Information'!$I$43:$I$1042,Blends!$BJ6,'Quarterly Information'!$X$43:$X$1042,Lists!$D$35)*D5</f>
        <v>0</v>
      </c>
      <c r="BM6" s="85">
        <f>SUMIFS('Quarterly Information'!$J$43:$J$1042,'Quarterly Information'!$I$43:$I$1042,Blends!$BJ6,'Quarterly Information'!$X$43:$X$1042,Lists!$D$35)*E5</f>
        <v>0</v>
      </c>
      <c r="BN6" s="85">
        <f>SUMIFS('Quarterly Information'!$J$43:$J$1042,'Quarterly Information'!$I$43:$I$1042,Blends!$BJ6,'Quarterly Information'!$X$43:$X$1042,Lists!$D$35)*F5</f>
        <v>0</v>
      </c>
      <c r="BO6" s="85">
        <f>SUMIFS('Quarterly Information'!$J$43:$J$1042,'Quarterly Information'!$I$43:$I$1042,Blends!$BJ6,'Quarterly Information'!$X$43:$X$1042,Lists!$D$35)*G5</f>
        <v>0</v>
      </c>
      <c r="BP6" s="85">
        <f>SUMIFS('Quarterly Information'!$J$43:$J$1042,'Quarterly Information'!$I$43:$I$1042,Blends!$BJ6,'Quarterly Information'!$X$43:$X$1042,Lists!$D$35)*H5</f>
        <v>0</v>
      </c>
      <c r="BQ6" s="85">
        <f>SUMIFS('Quarterly Information'!$J$43:$J$1042,'Quarterly Information'!$I$43:$I$1042,Blends!$BJ6,'Quarterly Information'!$X$43:$X$1042,Lists!$D$35)*I5</f>
        <v>0</v>
      </c>
      <c r="BR6" s="85">
        <f>SUMIFS('Quarterly Information'!$J$43:$J$1042,'Quarterly Information'!$I$43:$I$1042,Blends!$BJ6,'Quarterly Information'!$X$43:$X$1042,Lists!$D$35)*J5</f>
        <v>0</v>
      </c>
      <c r="BT6" s="10" t="s">
        <v>208</v>
      </c>
      <c r="BU6" s="85">
        <f>SUMIFS('Quarterly Information'!$AA$43:$AA$1042,'Quarterly Information'!$I$43:$I$1042,Blends!$BT6)*Blends!C5</f>
        <v>0</v>
      </c>
      <c r="BV6" s="85">
        <f>SUMIFS('Quarterly Information'!$AA$43:$AA$1042,'Quarterly Information'!$I$43:$I$1042,Blends!$BT6)*Blends!D5</f>
        <v>0</v>
      </c>
      <c r="BW6" s="85">
        <f>SUMIFS('Quarterly Information'!$AA$43:$AA$1042,'Quarterly Information'!$I$43:$I$1042,Blends!$BT6)*Blends!E5</f>
        <v>0</v>
      </c>
      <c r="BX6" s="85">
        <f>SUMIFS('Quarterly Information'!$AA$43:$AA$1042,'Quarterly Information'!$I$43:$I$1042,Blends!$BT6)*Blends!F5</f>
        <v>0</v>
      </c>
      <c r="BY6" s="85">
        <f>SUMIFS('Quarterly Information'!$AA$43:$AA$1042,'Quarterly Information'!$I$43:$I$1042,Blends!$BT6)*Blends!G5</f>
        <v>0</v>
      </c>
      <c r="BZ6" s="85">
        <f>SUMIFS('Quarterly Information'!$AA$43:$AA$1042,'Quarterly Information'!$I$43:$I$1042,Blends!$BT6)*Blends!H5</f>
        <v>0</v>
      </c>
      <c r="CA6" s="85">
        <f>SUMIFS('Quarterly Information'!$AA$43:$AA$1042,'Quarterly Information'!$I$43:$I$1042,Blends!$BT6)*Blends!I5</f>
        <v>0</v>
      </c>
      <c r="CB6" s="85">
        <f>SUMIFS('Quarterly Information'!$AA$43:$AA$1042,'Quarterly Information'!$I$43:$I$1042,Blends!$BT6)*Blends!J5</f>
        <v>0</v>
      </c>
      <c r="CD6" s="10" t="s">
        <v>208</v>
      </c>
      <c r="CE6" s="85">
        <f>SUMIFS('Quarterly Information'!$AB$43:$AB$1042,'Quarterly Information'!$I$43:$I$1042,Blends!$CD6)*Blends!C5</f>
        <v>0</v>
      </c>
      <c r="CF6" s="85">
        <f>SUMIFS('Quarterly Information'!$AB$43:$AB$1042,'Quarterly Information'!$I$43:$I$1042,Blends!$CD6)*Blends!D5</f>
        <v>0</v>
      </c>
      <c r="CG6" s="85">
        <f>SUMIFS('Quarterly Information'!$AB$43:$AB$1042,'Quarterly Information'!$I$43:$I$1042,Blends!$CD6)*Blends!E5</f>
        <v>0</v>
      </c>
      <c r="CH6" s="85">
        <f>SUMIFS('Quarterly Information'!$AB$43:$AB$1042,'Quarterly Information'!$I$43:$I$1042,Blends!$CD6)*Blends!F5</f>
        <v>0</v>
      </c>
      <c r="CI6" s="85">
        <f>SUMIFS('Quarterly Information'!$AB$43:$AB$1042,'Quarterly Information'!$I$43:$I$1042,Blends!$CD6)*Blends!G5</f>
        <v>0</v>
      </c>
      <c r="CJ6" s="85">
        <f>SUMIFS('Quarterly Information'!$AB$43:$AB$1042,'Quarterly Information'!$I$43:$I$1042,Blends!$CD6)*Blends!H5</f>
        <v>0</v>
      </c>
      <c r="CK6" s="85">
        <f>SUMIFS('Quarterly Information'!$AB$43:$AB$1042,'Quarterly Information'!$I$43:$I$1042,Blends!$CD6)*Blends!I5</f>
        <v>0</v>
      </c>
      <c r="CL6" s="85">
        <f>SUMIFS('Quarterly Information'!$AB$43:$AB$1042,'Quarterly Information'!$I$43:$I$1042,Blends!$CD6)*Blends!J5</f>
        <v>0</v>
      </c>
      <c r="CN6" s="10" t="s">
        <v>208</v>
      </c>
      <c r="CO6" s="85">
        <f>SUMIFS('Quarterly Information'!$AC$43:$AC$1042,'Quarterly Information'!$I$43:$I$1042,Blends!$CN6)*Blends!C5</f>
        <v>0</v>
      </c>
      <c r="CP6" s="85">
        <f>SUMIFS('Quarterly Information'!$AC$43:$AC$1042,'Quarterly Information'!$I$43:$I$1042,Blends!$CN6)*Blends!D5</f>
        <v>0</v>
      </c>
      <c r="CQ6" s="85">
        <f>SUMIFS('Quarterly Information'!$AC$43:$AC$1042,'Quarterly Information'!$I$43:$I$1042,Blends!$CN6)*Blends!E5</f>
        <v>0</v>
      </c>
      <c r="CR6" s="85">
        <f>SUMIFS('Quarterly Information'!$AC$43:$AC$1042,'Quarterly Information'!$I$43:$I$1042,Blends!$CN6)*Blends!F5</f>
        <v>0</v>
      </c>
      <c r="CS6" s="85">
        <f>SUMIFS('Quarterly Information'!$AC$43:$AC$1042,'Quarterly Information'!$I$43:$I$1042,Blends!$CN6)*Blends!G5</f>
        <v>0</v>
      </c>
      <c r="CT6" s="85">
        <f>SUMIFS('Quarterly Information'!$AC$43:$AC$1042,'Quarterly Information'!$I$43:$I$1042,Blends!$CN6)*Blends!H5</f>
        <v>0</v>
      </c>
      <c r="CU6" s="85">
        <f>SUMIFS('Quarterly Information'!$AC$43:$AC$1042,'Quarterly Information'!$I$43:$I$1042,Blends!$CN6)*Blends!I5</f>
        <v>0</v>
      </c>
      <c r="CV6" s="85">
        <f>SUMIFS('Quarterly Information'!$AC$43:$AC$1042,'Quarterly Information'!$I$43:$I$1042,Blends!$CN6)*Blends!J5</f>
        <v>0</v>
      </c>
      <c r="CX6" s="10" t="s">
        <v>208</v>
      </c>
      <c r="CY6" s="85">
        <f>SUMIFS('Quarterly Information'!$AD$43:$AD$1042,'Quarterly Information'!$I$43:$I$1042,Blends!$CX6)*Blends!C5</f>
        <v>0</v>
      </c>
      <c r="CZ6" s="85">
        <f>SUMIFS('Quarterly Information'!$AD$43:$AD$1042,'Quarterly Information'!$I$43:$I$1042,Blends!$CX6)*Blends!D5</f>
        <v>0</v>
      </c>
      <c r="DA6" s="85">
        <f>SUMIFS('Quarterly Information'!$AD$43:$AD$1042,'Quarterly Information'!$I$43:$I$1042,Blends!$CX6)*Blends!E5</f>
        <v>0</v>
      </c>
      <c r="DB6" s="85">
        <f>SUMIFS('Quarterly Information'!$AD$43:$AD$1042,'Quarterly Information'!$I$43:$I$1042,Blends!$CX6)*Blends!F5</f>
        <v>0</v>
      </c>
      <c r="DC6" s="85">
        <f>SUMIFS('Quarterly Information'!$AD$43:$AD$1042,'Quarterly Information'!$I$43:$I$1042,Blends!$CX6)*Blends!G5</f>
        <v>0</v>
      </c>
      <c r="DD6" s="85">
        <f>SUMIFS('Quarterly Information'!$AD$43:$AD$1042,'Quarterly Information'!$I$43:$I$1042,Blends!$CX6)*Blends!H5</f>
        <v>0</v>
      </c>
      <c r="DE6" s="85">
        <f>SUMIFS('Quarterly Information'!$AD$43:$AD$1042,'Quarterly Information'!$I$43:$I$1042,Blends!$CX6)*Blends!I5</f>
        <v>0</v>
      </c>
      <c r="DF6" s="85">
        <f>SUMIFS('Quarterly Information'!$AD$43:$AD$1042,'Quarterly Information'!$I$43:$I$1042,Blends!$CX6)*Blends!J5</f>
        <v>0</v>
      </c>
      <c r="DH6" s="10" t="s">
        <v>208</v>
      </c>
      <c r="DI6" s="85">
        <f>SUMIFS('Quarterly Information'!$AE$43:$AE$1042,'Quarterly Information'!$I$43:$I$1042,Blends!$DH6)*Blends!C5</f>
        <v>0</v>
      </c>
      <c r="DJ6" s="85">
        <f>SUMIFS('Quarterly Information'!$AE$43:$AE$1042,'Quarterly Information'!$I$43:$I$1042,Blends!$DH6)*Blends!D5</f>
        <v>0</v>
      </c>
      <c r="DK6" s="85">
        <f>SUMIFS('Quarterly Information'!$AE$43:$AE$1042,'Quarterly Information'!$I$43:$I$1042,Blends!$DH6)*Blends!E5</f>
        <v>0</v>
      </c>
      <c r="DL6" s="85">
        <f>SUMIFS('Quarterly Information'!$AE$43:$AE$1042,'Quarterly Information'!$I$43:$I$1042,Blends!$DH6)*Blends!F5</f>
        <v>0</v>
      </c>
      <c r="DM6" s="85">
        <f>SUMIFS('Quarterly Information'!$AE$43:$AE$1042,'Quarterly Information'!$I$43:$I$1042,Blends!$DH6)*Blends!G5</f>
        <v>0</v>
      </c>
      <c r="DN6" s="85">
        <f>SUMIFS('Quarterly Information'!$AE$43:$AE$1042,'Quarterly Information'!$I$43:$I$1042,Blends!$DH6)*Blends!H5</f>
        <v>0</v>
      </c>
      <c r="DO6" s="85">
        <f>SUMIFS('Quarterly Information'!$AE$43:$AE$1042,'Quarterly Information'!$I$43:$I$1042,Blends!$DH6)*Blends!I5</f>
        <v>0</v>
      </c>
      <c r="DP6" s="85">
        <f>SUMIFS('Quarterly Information'!$AE$43:$AE$1042,'Quarterly Information'!$I$43:$I$1042,Blends!$DH6)*Blends!J5</f>
        <v>0</v>
      </c>
      <c r="DR6" s="10" t="s">
        <v>208</v>
      </c>
      <c r="DS6" s="85">
        <f>SUMIFS('Quarterly Information'!$AF$43:$AF$1042,'Quarterly Information'!$I$43:$I$1042,Blends!$DR6)*Blends!C5</f>
        <v>0</v>
      </c>
      <c r="DT6" s="85">
        <f>SUMIFS('Quarterly Information'!$AF$43:$AF$1042,'Quarterly Information'!$I$43:$I$1042,Blends!$DR6)*Blends!D5</f>
        <v>0</v>
      </c>
      <c r="DU6" s="85">
        <f>SUMIFS('Quarterly Information'!$AF$43:$AF$1042,'Quarterly Information'!$I$43:$I$1042,Blends!$DR6)*Blends!E5</f>
        <v>0</v>
      </c>
      <c r="DV6" s="85">
        <f>SUMIFS('Quarterly Information'!$AF$43:$AF$1042,'Quarterly Information'!$I$43:$I$1042,Blends!$DR6)*Blends!F5</f>
        <v>0</v>
      </c>
      <c r="DW6" s="85">
        <f>SUMIFS('Quarterly Information'!$AF$43:$AF$1042,'Quarterly Information'!$I$43:$I$1042,Blends!$DR6)*Blends!G5</f>
        <v>0</v>
      </c>
      <c r="DX6" s="85">
        <f>SUMIFS('Quarterly Information'!$AF$43:$AF$1042,'Quarterly Information'!$I$43:$I$1042,Blends!$DR6)*Blends!H5</f>
        <v>0</v>
      </c>
      <c r="DY6" s="85">
        <f>SUMIFS('Quarterly Information'!$AF$43:$AF$1042,'Quarterly Information'!$I$43:$I$1042,Blends!$DR6)*Blends!I5</f>
        <v>0</v>
      </c>
      <c r="DZ6" s="85">
        <f>SUMIFS('Quarterly Information'!$AF$43:$AF$1042,'Quarterly Information'!$I$43:$I$1042,Blends!$DR6)*Blends!J5</f>
        <v>0</v>
      </c>
    </row>
    <row r="7" spans="2:130">
      <c r="B7" s="10" t="s">
        <v>210</v>
      </c>
      <c r="C7" s="84"/>
      <c r="D7" s="84"/>
      <c r="E7" s="84">
        <v>0.44</v>
      </c>
      <c r="F7" s="84">
        <v>0.04</v>
      </c>
      <c r="G7" s="84">
        <v>0.52</v>
      </c>
      <c r="H7" s="84"/>
      <c r="I7" s="84"/>
      <c r="J7" s="84"/>
      <c r="L7" s="10" t="s">
        <v>209</v>
      </c>
      <c r="M7" s="85">
        <f>SUMIFS('Quarterly Information'!$J$43:$J$1042,'Quarterly Information'!$I$43:$I$1042,Blends!$L7,'Quarterly Information'!$X$43:$X$1042,Lists!$D$30)*C6</f>
        <v>0</v>
      </c>
      <c r="N7" s="85">
        <f>SUMIFS('Quarterly Information'!$J$43:$J$1042,'Quarterly Information'!$I$43:$I$1042,Blends!$L7,'Quarterly Information'!$X$43:$X$1042,Lists!$D$30)*D6</f>
        <v>0</v>
      </c>
      <c r="O7" s="85">
        <f>SUMIFS('Quarterly Information'!$J$43:$J$1042,'Quarterly Information'!$I$43:$I$1042,Blends!$L7,'Quarterly Information'!$X$43:$X$1042,Lists!$D$30)*E6</f>
        <v>0</v>
      </c>
      <c r="P7" s="85">
        <f>SUMIFS('Quarterly Information'!$J$43:$J$1042,'Quarterly Information'!$I$43:$I$1042,Blends!$L7,'Quarterly Information'!$X$43:$X$1042,Lists!$D$30)*F6</f>
        <v>0</v>
      </c>
      <c r="Q7" s="85">
        <f>SUMIFS('Quarterly Information'!$J$43:$J$1042,'Quarterly Information'!$I$43:$I$1042,Blends!$L7,'Quarterly Information'!$X$43:$X$1042,Lists!$D$30)*G6</f>
        <v>0</v>
      </c>
      <c r="R7" s="85">
        <f>SUMIFS('Quarterly Information'!$J$43:$J$1042,'Quarterly Information'!$I$43:$I$1042,Blends!$L7,'Quarterly Information'!$X$43:$X$1042,Lists!$D$30)*H6</f>
        <v>0</v>
      </c>
      <c r="S7" s="85">
        <f>SUMIFS('Quarterly Information'!$J$43:$J$1042,'Quarterly Information'!$I$43:$I$1042,Blends!$L7,'Quarterly Information'!$X$43:$X$1042,Lists!$D$30)*I6</f>
        <v>0</v>
      </c>
      <c r="T7" s="85">
        <f>SUMIFS('Quarterly Information'!$J$43:$J$1042,'Quarterly Information'!$I$43:$I$1042,Blends!$L7,'Quarterly Information'!$X$43:$X$1042,Lists!$D$30)*J6</f>
        <v>0</v>
      </c>
      <c r="V7" s="10" t="s">
        <v>209</v>
      </c>
      <c r="W7" s="85">
        <f>SUMIFS('Quarterly Information'!$J$43:$J$1042,'Quarterly Information'!$I$43:$I$1042,Blends!$V7,'Quarterly Information'!$X$43:$X$1042,Lists!$D$31)*C6</f>
        <v>0</v>
      </c>
      <c r="X7" s="85">
        <f>SUMIFS('Quarterly Information'!$J$43:$J$1042,'Quarterly Information'!$I$43:$I$1042,Blends!$V7,'Quarterly Information'!$X$43:$X$1042,Lists!$D$31)*D6</f>
        <v>0</v>
      </c>
      <c r="Y7" s="85">
        <f>SUMIFS('Quarterly Information'!$J$43:$J$1042,'Quarterly Information'!$I$43:$I$1042,Blends!$V7,'Quarterly Information'!$X$43:$X$1042,Lists!$D$31)*E6</f>
        <v>0</v>
      </c>
      <c r="Z7" s="85">
        <f>SUMIFS('Quarterly Information'!$J$43:$J$1042,'Quarterly Information'!$I$43:$I$1042,Blends!$V7,'Quarterly Information'!$X$43:$X$1042,Lists!$D$31)*F6</f>
        <v>0</v>
      </c>
      <c r="AA7" s="85">
        <f>SUMIFS('Quarterly Information'!$J$43:$J$1042,'Quarterly Information'!$I$43:$I$1042,Blends!$V7,'Quarterly Information'!$X$43:$X$1042,Lists!$D$31)*G6</f>
        <v>0</v>
      </c>
      <c r="AB7" s="85">
        <f>SUMIFS('Quarterly Information'!$J$43:$J$1042,'Quarterly Information'!$I$43:$I$1042,Blends!$V7,'Quarterly Information'!$X$43:$X$1042,Lists!$D$31)*H6</f>
        <v>0</v>
      </c>
      <c r="AC7" s="85">
        <f>SUMIFS('Quarterly Information'!$J$43:$J$1042,'Quarterly Information'!$I$43:$I$1042,Blends!$V7,'Quarterly Information'!$X$43:$X$1042,Lists!$D$31)*I6</f>
        <v>0</v>
      </c>
      <c r="AD7" s="85">
        <f>SUMIFS('Quarterly Information'!$J$43:$J$1042,'Quarterly Information'!$I$43:$I$1042,Blends!$V7,'Quarterly Information'!$X$43:$X$1042,Lists!$D$31)*J6</f>
        <v>0</v>
      </c>
      <c r="AF7" s="10" t="s">
        <v>209</v>
      </c>
      <c r="AG7" s="85">
        <f>SUMIFS('Quarterly Information'!$J$43:$J$1042,'Quarterly Information'!$I$43:$I$1042,Blends!$AF7,'Quarterly Information'!$X$43:$X$1042,Lists!$D$32)*C6</f>
        <v>0</v>
      </c>
      <c r="AH7" s="85">
        <f>SUMIFS('Quarterly Information'!$J$43:$J$1042,'Quarterly Information'!$I$43:$I$1042,Blends!$AF7,'Quarterly Information'!$X$43:$X$1042,Lists!$D$32)*D6</f>
        <v>0</v>
      </c>
      <c r="AI7" s="85">
        <f>SUMIFS('Quarterly Information'!$J$43:$J$1042,'Quarterly Information'!$I$43:$I$1042,Blends!$AF7,'Quarterly Information'!$X$43:$X$1042,Lists!$D$32)*E6</f>
        <v>0</v>
      </c>
      <c r="AJ7" s="85">
        <f>SUMIFS('Quarterly Information'!$J$43:$J$1042,'Quarterly Information'!$I$43:$I$1042,Blends!$AF7,'Quarterly Information'!$X$43:$X$1042,Lists!$D$32)*F6</f>
        <v>0</v>
      </c>
      <c r="AK7" s="85">
        <f>SUMIFS('Quarterly Information'!$J$43:$J$1042,'Quarterly Information'!$I$43:$I$1042,Blends!$AF7,'Quarterly Information'!$X$43:$X$1042,Lists!$D$32)*G6</f>
        <v>0</v>
      </c>
      <c r="AL7" s="85">
        <f>SUMIFS('Quarterly Information'!$J$43:$J$1042,'Quarterly Information'!$I$43:$I$1042,Blends!$AF7,'Quarterly Information'!$X$43:$X$1042,Lists!$D$32)*H6</f>
        <v>0</v>
      </c>
      <c r="AM7" s="85">
        <f>SUMIFS('Quarterly Information'!$J$43:$J$1042,'Quarterly Information'!$I$43:$I$1042,Blends!$AF7,'Quarterly Information'!$X$43:$X$1042,Lists!$D$32)*I6</f>
        <v>0</v>
      </c>
      <c r="AN7" s="85">
        <f>SUMIFS('Quarterly Information'!$J$43:$J$1042,'Quarterly Information'!$I$43:$I$1042,Blends!$AF7,'Quarterly Information'!$X$43:$X$1042,Lists!$D$32)*J6</f>
        <v>0</v>
      </c>
      <c r="AP7" s="10" t="s">
        <v>209</v>
      </c>
      <c r="AQ7" s="85">
        <f>SUMIFS('Quarterly Information'!$J$43:$J$1042,'Quarterly Information'!$I$43:$I$1042,Blends!$AP7,'Quarterly Information'!$X$43:$X$1042,Lists!$D$33)*C6</f>
        <v>0</v>
      </c>
      <c r="AR7" s="85">
        <f>SUMIFS('Quarterly Information'!$J$43:$J$1042,'Quarterly Information'!$I$43:$I$1042,Blends!$AP7,'Quarterly Information'!$X$43:$X$1042,Lists!$D$33)*D6</f>
        <v>0</v>
      </c>
      <c r="AS7" s="85">
        <f>SUMIFS('Quarterly Information'!$J$43:$J$1042,'Quarterly Information'!$I$43:$I$1042,Blends!$AP7,'Quarterly Information'!$X$43:$X$1042,Lists!$D$33)*E6</f>
        <v>0</v>
      </c>
      <c r="AT7" s="85">
        <f>SUMIFS('Quarterly Information'!$J$43:$J$1042,'Quarterly Information'!$I$43:$I$1042,Blends!$AP7,'Quarterly Information'!$X$43:$X$1042,Lists!$D$33)*F6</f>
        <v>0</v>
      </c>
      <c r="AU7" s="85">
        <f>SUMIFS('Quarterly Information'!$J$43:$J$1042,'Quarterly Information'!$I$43:$I$1042,Blends!$AP7,'Quarterly Information'!$X$43:$X$1042,Lists!$D$33)*G6</f>
        <v>0</v>
      </c>
      <c r="AV7" s="85">
        <f>SUMIFS('Quarterly Information'!$J$43:$J$1042,'Quarterly Information'!$I$43:$I$1042,Blends!$AP7,'Quarterly Information'!$X$43:$X$1042,Lists!$D$33)*H6</f>
        <v>0</v>
      </c>
      <c r="AW7" s="85">
        <f>SUMIFS('Quarterly Information'!$J$43:$J$1042,'Quarterly Information'!$I$43:$I$1042,Blends!$AP7,'Quarterly Information'!$X$43:$X$1042,Lists!$D$33)*I6</f>
        <v>0</v>
      </c>
      <c r="AX7" s="85">
        <f>SUMIFS('Quarterly Information'!$J$43:$J$1042,'Quarterly Information'!$I$43:$I$1042,Blends!$AP7,'Quarterly Information'!$X$43:$X$1042,Lists!$D$33)*J6</f>
        <v>0</v>
      </c>
      <c r="AZ7" s="10" t="s">
        <v>209</v>
      </c>
      <c r="BA7" s="85">
        <f>SUMIFS('Quarterly Information'!$J$43:$J$1042,'Quarterly Information'!$I$43:$I$1042,Blends!$AZ7,'Quarterly Information'!$X$43:$X$1042,Lists!$D$34)*C6</f>
        <v>0</v>
      </c>
      <c r="BB7" s="85">
        <f>SUMIFS('Quarterly Information'!$J$43:$J$1042,'Quarterly Information'!$I$43:$I$1042,Blends!$AZ7,'Quarterly Information'!$X$43:$X$1042,Lists!$D$34)*D6</f>
        <v>0</v>
      </c>
      <c r="BC7" s="85">
        <f>SUMIFS('Quarterly Information'!$J$43:$J$1042,'Quarterly Information'!$I$43:$I$1042,Blends!$AZ7,'Quarterly Information'!$X$43:$X$1042,Lists!$D$34)*E6</f>
        <v>0</v>
      </c>
      <c r="BD7" s="85">
        <f>SUMIFS('Quarterly Information'!$J$43:$J$1042,'Quarterly Information'!$I$43:$I$1042,Blends!$AZ7,'Quarterly Information'!$X$43:$X$1042,Lists!$D$34)*F6</f>
        <v>0</v>
      </c>
      <c r="BE7" s="85">
        <f>SUMIFS('Quarterly Information'!$J$43:$J$1042,'Quarterly Information'!$I$43:$I$1042,Blends!$AZ7,'Quarterly Information'!$X$43:$X$1042,Lists!$D$34)*G6</f>
        <v>0</v>
      </c>
      <c r="BF7" s="85">
        <f>SUMIFS('Quarterly Information'!$J$43:$J$1042,'Quarterly Information'!$I$43:$I$1042,Blends!$AZ7,'Quarterly Information'!$X$43:$X$1042,Lists!$D$34)*H6</f>
        <v>0</v>
      </c>
      <c r="BG7" s="85">
        <f>SUMIFS('Quarterly Information'!$J$43:$J$1042,'Quarterly Information'!$I$43:$I$1042,Blends!$AZ7,'Quarterly Information'!$X$43:$X$1042,Lists!$D$34)*I6</f>
        <v>0</v>
      </c>
      <c r="BH7" s="85">
        <f>SUMIFS('Quarterly Information'!$J$43:$J$1042,'Quarterly Information'!$I$43:$I$1042,Blends!$AZ7,'Quarterly Information'!$X$43:$X$1042,Lists!$D$34)*J6</f>
        <v>0</v>
      </c>
      <c r="BJ7" s="10" t="s">
        <v>209</v>
      </c>
      <c r="BK7" s="85">
        <f>SUMIFS('Quarterly Information'!$J$43:$J$1042,'Quarterly Information'!$I$43:$I$1042,Blends!$BJ7,'Quarterly Information'!$X$43:$X$1042,Lists!$D$35)*C6</f>
        <v>0</v>
      </c>
      <c r="BL7" s="85">
        <f>SUMIFS('Quarterly Information'!$J$43:$J$1042,'Quarterly Information'!$I$43:$I$1042,Blends!$BJ7,'Quarterly Information'!$X$43:$X$1042,Lists!$D$35)*D6</f>
        <v>0</v>
      </c>
      <c r="BM7" s="85">
        <f>SUMIFS('Quarterly Information'!$J$43:$J$1042,'Quarterly Information'!$I$43:$I$1042,Blends!$BJ7,'Quarterly Information'!$X$43:$X$1042,Lists!$D$35)*E6</f>
        <v>0</v>
      </c>
      <c r="BN7" s="85">
        <f>SUMIFS('Quarterly Information'!$J$43:$J$1042,'Quarterly Information'!$I$43:$I$1042,Blends!$BJ7,'Quarterly Information'!$X$43:$X$1042,Lists!$D$35)*F6</f>
        <v>0</v>
      </c>
      <c r="BO7" s="85">
        <f>SUMIFS('Quarterly Information'!$J$43:$J$1042,'Quarterly Information'!$I$43:$I$1042,Blends!$BJ7,'Quarterly Information'!$X$43:$X$1042,Lists!$D$35)*G6</f>
        <v>0</v>
      </c>
      <c r="BP7" s="85">
        <f>SUMIFS('Quarterly Information'!$J$43:$J$1042,'Quarterly Information'!$I$43:$I$1042,Blends!$BJ7,'Quarterly Information'!$X$43:$X$1042,Lists!$D$35)*H6</f>
        <v>0</v>
      </c>
      <c r="BQ7" s="85">
        <f>SUMIFS('Quarterly Information'!$J$43:$J$1042,'Quarterly Information'!$I$43:$I$1042,Blends!$BJ7,'Quarterly Information'!$X$43:$X$1042,Lists!$D$35)*I6</f>
        <v>0</v>
      </c>
      <c r="BR7" s="85">
        <f>SUMIFS('Quarterly Information'!$J$43:$J$1042,'Quarterly Information'!$I$43:$I$1042,Blends!$BJ7,'Quarterly Information'!$X$43:$X$1042,Lists!$D$35)*J6</f>
        <v>0</v>
      </c>
      <c r="BT7" s="10" t="s">
        <v>209</v>
      </c>
      <c r="BU7" s="85">
        <f>SUMIFS('Quarterly Information'!$AA$43:$AA$1042,'Quarterly Information'!$I$43:$I$1042,Blends!$BT7)*Blends!C6</f>
        <v>0</v>
      </c>
      <c r="BV7" s="85">
        <f>SUMIFS('Quarterly Information'!$AA$43:$AA$1042,'Quarterly Information'!$I$43:$I$1042,Blends!$BT7)*Blends!D6</f>
        <v>0</v>
      </c>
      <c r="BW7" s="85">
        <f>SUMIFS('Quarterly Information'!$AA$43:$AA$1042,'Quarterly Information'!$I$43:$I$1042,Blends!$BT7)*Blends!E6</f>
        <v>0</v>
      </c>
      <c r="BX7" s="85">
        <f>SUMIFS('Quarterly Information'!$AA$43:$AA$1042,'Quarterly Information'!$I$43:$I$1042,Blends!$BT7)*Blends!F6</f>
        <v>0</v>
      </c>
      <c r="BY7" s="85">
        <f>SUMIFS('Quarterly Information'!$AA$43:$AA$1042,'Quarterly Information'!$I$43:$I$1042,Blends!$BT7)*Blends!G6</f>
        <v>0</v>
      </c>
      <c r="BZ7" s="85">
        <f>SUMIFS('Quarterly Information'!$AA$43:$AA$1042,'Quarterly Information'!$I$43:$I$1042,Blends!$BT7)*Blends!H6</f>
        <v>0</v>
      </c>
      <c r="CA7" s="85">
        <f>SUMIFS('Quarterly Information'!$AA$43:$AA$1042,'Quarterly Information'!$I$43:$I$1042,Blends!$BT7)*Blends!I6</f>
        <v>0</v>
      </c>
      <c r="CB7" s="85">
        <f>SUMIFS('Quarterly Information'!$AA$43:$AA$1042,'Quarterly Information'!$I$43:$I$1042,Blends!$BT7)*Blends!J6</f>
        <v>0</v>
      </c>
      <c r="CD7" s="10" t="s">
        <v>209</v>
      </c>
      <c r="CE7" s="85">
        <f>SUMIFS('Quarterly Information'!$AB$43:$AB$1042,'Quarterly Information'!$I$43:$I$1042,Blends!$CD7)*Blends!C6</f>
        <v>0</v>
      </c>
      <c r="CF7" s="85">
        <f>SUMIFS('Quarterly Information'!$AB$43:$AB$1042,'Quarterly Information'!$I$43:$I$1042,Blends!$CD7)*Blends!D6</f>
        <v>0</v>
      </c>
      <c r="CG7" s="85">
        <f>SUMIFS('Quarterly Information'!$AB$43:$AB$1042,'Quarterly Information'!$I$43:$I$1042,Blends!$CD7)*Blends!E6</f>
        <v>0</v>
      </c>
      <c r="CH7" s="85">
        <f>SUMIFS('Quarterly Information'!$AB$43:$AB$1042,'Quarterly Information'!$I$43:$I$1042,Blends!$CD7)*Blends!F6</f>
        <v>0</v>
      </c>
      <c r="CI7" s="85">
        <f>SUMIFS('Quarterly Information'!$AB$43:$AB$1042,'Quarterly Information'!$I$43:$I$1042,Blends!$CD7)*Blends!G6</f>
        <v>0</v>
      </c>
      <c r="CJ7" s="85">
        <f>SUMIFS('Quarterly Information'!$AB$43:$AB$1042,'Quarterly Information'!$I$43:$I$1042,Blends!$CD7)*Blends!H6</f>
        <v>0</v>
      </c>
      <c r="CK7" s="85">
        <f>SUMIFS('Quarterly Information'!$AB$43:$AB$1042,'Quarterly Information'!$I$43:$I$1042,Blends!$CD7)*Blends!I6</f>
        <v>0</v>
      </c>
      <c r="CL7" s="85">
        <f>SUMIFS('Quarterly Information'!$AB$43:$AB$1042,'Quarterly Information'!$I$43:$I$1042,Blends!$CD7)*Blends!J6</f>
        <v>0</v>
      </c>
      <c r="CN7" s="10" t="s">
        <v>209</v>
      </c>
      <c r="CO7" s="85">
        <f>SUMIFS('Quarterly Information'!$AC$43:$AC$1042,'Quarterly Information'!$I$43:$I$1042,Blends!$CN7)*Blends!C6</f>
        <v>0</v>
      </c>
      <c r="CP7" s="85">
        <f>SUMIFS('Quarterly Information'!$AC$43:$AC$1042,'Quarterly Information'!$I$43:$I$1042,Blends!$CN7)*Blends!D6</f>
        <v>0</v>
      </c>
      <c r="CQ7" s="85">
        <f>SUMIFS('Quarterly Information'!$AC$43:$AC$1042,'Quarterly Information'!$I$43:$I$1042,Blends!$CN7)*Blends!E6</f>
        <v>0</v>
      </c>
      <c r="CR7" s="85">
        <f>SUMIFS('Quarterly Information'!$AC$43:$AC$1042,'Quarterly Information'!$I$43:$I$1042,Blends!$CN7)*Blends!F6</f>
        <v>0</v>
      </c>
      <c r="CS7" s="85">
        <f>SUMIFS('Quarterly Information'!$AC$43:$AC$1042,'Quarterly Information'!$I$43:$I$1042,Blends!$CN7)*Blends!G6</f>
        <v>0</v>
      </c>
      <c r="CT7" s="85">
        <f>SUMIFS('Quarterly Information'!$AC$43:$AC$1042,'Quarterly Information'!$I$43:$I$1042,Blends!$CN7)*Blends!H6</f>
        <v>0</v>
      </c>
      <c r="CU7" s="85">
        <f>SUMIFS('Quarterly Information'!$AC$43:$AC$1042,'Quarterly Information'!$I$43:$I$1042,Blends!$CN7)*Blends!I6</f>
        <v>0</v>
      </c>
      <c r="CV7" s="85">
        <f>SUMIFS('Quarterly Information'!$AC$43:$AC$1042,'Quarterly Information'!$I$43:$I$1042,Blends!$CN7)*Blends!J6</f>
        <v>0</v>
      </c>
      <c r="CX7" s="10" t="s">
        <v>209</v>
      </c>
      <c r="CY7" s="85">
        <f>SUMIFS('Quarterly Information'!$AD$43:$AD$1042,'Quarterly Information'!$I$43:$I$1042,Blends!$CX7)*Blends!C6</f>
        <v>0</v>
      </c>
      <c r="CZ7" s="85">
        <f>SUMIFS('Quarterly Information'!$AD$43:$AD$1042,'Quarterly Information'!$I$43:$I$1042,Blends!$CX7)*Blends!D6</f>
        <v>0</v>
      </c>
      <c r="DA7" s="85">
        <f>SUMIFS('Quarterly Information'!$AD$43:$AD$1042,'Quarterly Information'!$I$43:$I$1042,Blends!$CX7)*Blends!E6</f>
        <v>0</v>
      </c>
      <c r="DB7" s="85">
        <f>SUMIFS('Quarterly Information'!$AD$43:$AD$1042,'Quarterly Information'!$I$43:$I$1042,Blends!$CX7)*Blends!F6</f>
        <v>0</v>
      </c>
      <c r="DC7" s="85">
        <f>SUMIFS('Quarterly Information'!$AD$43:$AD$1042,'Quarterly Information'!$I$43:$I$1042,Blends!$CX7)*Blends!G6</f>
        <v>0</v>
      </c>
      <c r="DD7" s="85">
        <f>SUMIFS('Quarterly Information'!$AD$43:$AD$1042,'Quarterly Information'!$I$43:$I$1042,Blends!$CX7)*Blends!H6</f>
        <v>0</v>
      </c>
      <c r="DE7" s="85">
        <f>SUMIFS('Quarterly Information'!$AD$43:$AD$1042,'Quarterly Information'!$I$43:$I$1042,Blends!$CX7)*Blends!I6</f>
        <v>0</v>
      </c>
      <c r="DF7" s="85">
        <f>SUMIFS('Quarterly Information'!$AD$43:$AD$1042,'Quarterly Information'!$I$43:$I$1042,Blends!$CX7)*Blends!J6</f>
        <v>0</v>
      </c>
      <c r="DH7" s="10" t="s">
        <v>209</v>
      </c>
      <c r="DI7" s="85">
        <f>SUMIFS('Quarterly Information'!$AE$43:$AE$1042,'Quarterly Information'!$I$43:$I$1042,Blends!$DH7)*Blends!C6</f>
        <v>0</v>
      </c>
      <c r="DJ7" s="85">
        <f>SUMIFS('Quarterly Information'!$AE$43:$AE$1042,'Quarterly Information'!$I$43:$I$1042,Blends!$DH7)*Blends!D6</f>
        <v>0</v>
      </c>
      <c r="DK7" s="85">
        <f>SUMIFS('Quarterly Information'!$AE$43:$AE$1042,'Quarterly Information'!$I$43:$I$1042,Blends!$DH7)*Blends!E6</f>
        <v>0</v>
      </c>
      <c r="DL7" s="85">
        <f>SUMIFS('Quarterly Information'!$AE$43:$AE$1042,'Quarterly Information'!$I$43:$I$1042,Blends!$DH7)*Blends!F6</f>
        <v>0</v>
      </c>
      <c r="DM7" s="85">
        <f>SUMIFS('Quarterly Information'!$AE$43:$AE$1042,'Quarterly Information'!$I$43:$I$1042,Blends!$DH7)*Blends!G6</f>
        <v>0</v>
      </c>
      <c r="DN7" s="85">
        <f>SUMIFS('Quarterly Information'!$AE$43:$AE$1042,'Quarterly Information'!$I$43:$I$1042,Blends!$DH7)*Blends!H6</f>
        <v>0</v>
      </c>
      <c r="DO7" s="85">
        <f>SUMIFS('Quarterly Information'!$AE$43:$AE$1042,'Quarterly Information'!$I$43:$I$1042,Blends!$DH7)*Blends!I6</f>
        <v>0</v>
      </c>
      <c r="DP7" s="85">
        <f>SUMIFS('Quarterly Information'!$AE$43:$AE$1042,'Quarterly Information'!$I$43:$I$1042,Blends!$DH7)*Blends!J6</f>
        <v>0</v>
      </c>
      <c r="DR7" s="10" t="s">
        <v>209</v>
      </c>
      <c r="DS7" s="85">
        <f>SUMIFS('Quarterly Information'!$AF$43:$AF$1042,'Quarterly Information'!$I$43:$I$1042,Blends!$DR7)*Blends!C6</f>
        <v>0</v>
      </c>
      <c r="DT7" s="85">
        <f>SUMIFS('Quarterly Information'!$AF$43:$AF$1042,'Quarterly Information'!$I$43:$I$1042,Blends!$DR7)*Blends!D6</f>
        <v>0</v>
      </c>
      <c r="DU7" s="85">
        <f>SUMIFS('Quarterly Information'!$AF$43:$AF$1042,'Quarterly Information'!$I$43:$I$1042,Blends!$DR7)*Blends!E6</f>
        <v>0</v>
      </c>
      <c r="DV7" s="85">
        <f>SUMIFS('Quarterly Information'!$AF$43:$AF$1042,'Quarterly Information'!$I$43:$I$1042,Blends!$DR7)*Blends!F6</f>
        <v>0</v>
      </c>
      <c r="DW7" s="85">
        <f>SUMIFS('Quarterly Information'!$AF$43:$AF$1042,'Quarterly Information'!$I$43:$I$1042,Blends!$DR7)*Blends!G6</f>
        <v>0</v>
      </c>
      <c r="DX7" s="85">
        <f>SUMIFS('Quarterly Information'!$AF$43:$AF$1042,'Quarterly Information'!$I$43:$I$1042,Blends!$DR7)*Blends!H6</f>
        <v>0</v>
      </c>
      <c r="DY7" s="85">
        <f>SUMIFS('Quarterly Information'!$AF$43:$AF$1042,'Quarterly Information'!$I$43:$I$1042,Blends!$DR7)*Blends!I6</f>
        <v>0</v>
      </c>
      <c r="DZ7" s="85">
        <f>SUMIFS('Quarterly Information'!$AF$43:$AF$1042,'Quarterly Information'!$I$43:$I$1042,Blends!$DR7)*Blends!J6</f>
        <v>0</v>
      </c>
    </row>
    <row r="8" spans="2:130">
      <c r="B8" s="10" t="s">
        <v>211</v>
      </c>
      <c r="C8" s="84"/>
      <c r="D8" s="84"/>
      <c r="E8" s="84"/>
      <c r="F8" s="84"/>
      <c r="G8" s="84"/>
      <c r="H8" s="84">
        <v>7.0000000000000007E-2</v>
      </c>
      <c r="I8" s="84"/>
      <c r="J8" s="84"/>
      <c r="L8" s="10" t="s">
        <v>210</v>
      </c>
      <c r="M8" s="85">
        <f>SUMIFS('Quarterly Information'!$J$43:$J$1042,'Quarterly Information'!$I$43:$I$1042,Blends!$L8,'Quarterly Information'!$X$43:$X$1042,Lists!$D$30)*C7</f>
        <v>0</v>
      </c>
      <c r="N8" s="85">
        <f>SUMIFS('Quarterly Information'!$J$43:$J$1042,'Quarterly Information'!$I$43:$I$1042,Blends!$L8,'Quarterly Information'!$X$43:$X$1042,Lists!$D$30)*D7</f>
        <v>0</v>
      </c>
      <c r="O8" s="85">
        <f>SUMIFS('Quarterly Information'!$J$43:$J$1042,'Quarterly Information'!$I$43:$I$1042,Blends!$L8,'Quarterly Information'!$X$43:$X$1042,Lists!$D$30)*E7</f>
        <v>0</v>
      </c>
      <c r="P8" s="85">
        <f>SUMIFS('Quarterly Information'!$J$43:$J$1042,'Quarterly Information'!$I$43:$I$1042,Blends!$L8,'Quarterly Information'!$X$43:$X$1042,Lists!$D$30)*F7</f>
        <v>0</v>
      </c>
      <c r="Q8" s="85">
        <f>SUMIFS('Quarterly Information'!$J$43:$J$1042,'Quarterly Information'!$I$43:$I$1042,Blends!$L8,'Quarterly Information'!$X$43:$X$1042,Lists!$D$30)*G7</f>
        <v>0</v>
      </c>
      <c r="R8" s="85">
        <f>SUMIFS('Quarterly Information'!$J$43:$J$1042,'Quarterly Information'!$I$43:$I$1042,Blends!$L8,'Quarterly Information'!$X$43:$X$1042,Lists!$D$30)*H7</f>
        <v>0</v>
      </c>
      <c r="S8" s="85">
        <f>SUMIFS('Quarterly Information'!$J$43:$J$1042,'Quarterly Information'!$I$43:$I$1042,Blends!$L8,'Quarterly Information'!$X$43:$X$1042,Lists!$D$30)*I7</f>
        <v>0</v>
      </c>
      <c r="T8" s="85">
        <f>SUMIFS('Quarterly Information'!$J$43:$J$1042,'Quarterly Information'!$I$43:$I$1042,Blends!$L8,'Quarterly Information'!$X$43:$X$1042,Lists!$D$30)*J7</f>
        <v>0</v>
      </c>
      <c r="V8" s="10" t="s">
        <v>210</v>
      </c>
      <c r="W8" s="85">
        <f>SUMIFS('Quarterly Information'!$J$43:$J$1042,'Quarterly Information'!$I$43:$I$1042,Blends!$V8,'Quarterly Information'!$X$43:$X$1042,Lists!$D$31)*C7</f>
        <v>0</v>
      </c>
      <c r="X8" s="85">
        <f>SUMIFS('Quarterly Information'!$J$43:$J$1042,'Quarterly Information'!$I$43:$I$1042,Blends!$V8,'Quarterly Information'!$X$43:$X$1042,Lists!$D$31)*D7</f>
        <v>0</v>
      </c>
      <c r="Y8" s="85">
        <f>SUMIFS('Quarterly Information'!$J$43:$J$1042,'Quarterly Information'!$I$43:$I$1042,Blends!$V8,'Quarterly Information'!$X$43:$X$1042,Lists!$D$31)*E7</f>
        <v>0</v>
      </c>
      <c r="Z8" s="85">
        <f>SUMIFS('Quarterly Information'!$J$43:$J$1042,'Quarterly Information'!$I$43:$I$1042,Blends!$V8,'Quarterly Information'!$X$43:$X$1042,Lists!$D$31)*F7</f>
        <v>0</v>
      </c>
      <c r="AA8" s="85">
        <f>SUMIFS('Quarterly Information'!$J$43:$J$1042,'Quarterly Information'!$I$43:$I$1042,Blends!$V8,'Quarterly Information'!$X$43:$X$1042,Lists!$D$31)*G7</f>
        <v>0</v>
      </c>
      <c r="AB8" s="85">
        <f>SUMIFS('Quarterly Information'!$J$43:$J$1042,'Quarterly Information'!$I$43:$I$1042,Blends!$V8,'Quarterly Information'!$X$43:$X$1042,Lists!$D$31)*H7</f>
        <v>0</v>
      </c>
      <c r="AC8" s="85">
        <f>SUMIFS('Quarterly Information'!$J$43:$J$1042,'Quarterly Information'!$I$43:$I$1042,Blends!$V8,'Quarterly Information'!$X$43:$X$1042,Lists!$D$31)*I7</f>
        <v>0</v>
      </c>
      <c r="AD8" s="85">
        <f>SUMIFS('Quarterly Information'!$J$43:$J$1042,'Quarterly Information'!$I$43:$I$1042,Blends!$V8,'Quarterly Information'!$X$43:$X$1042,Lists!$D$31)*J7</f>
        <v>0</v>
      </c>
      <c r="AF8" s="10" t="s">
        <v>210</v>
      </c>
      <c r="AG8" s="85">
        <f>SUMIFS('Quarterly Information'!$J$43:$J$1042,'Quarterly Information'!$I$43:$I$1042,Blends!$AF8,'Quarterly Information'!$X$43:$X$1042,Lists!$D$32)*C7</f>
        <v>0</v>
      </c>
      <c r="AH8" s="85">
        <f>SUMIFS('Quarterly Information'!$J$43:$J$1042,'Quarterly Information'!$I$43:$I$1042,Blends!$AF8,'Quarterly Information'!$X$43:$X$1042,Lists!$D$32)*D7</f>
        <v>0</v>
      </c>
      <c r="AI8" s="85">
        <f>SUMIFS('Quarterly Information'!$J$43:$J$1042,'Quarterly Information'!$I$43:$I$1042,Blends!$AF8,'Quarterly Information'!$X$43:$X$1042,Lists!$D$32)*E7</f>
        <v>0</v>
      </c>
      <c r="AJ8" s="85">
        <f>SUMIFS('Quarterly Information'!$J$43:$J$1042,'Quarterly Information'!$I$43:$I$1042,Blends!$AF8,'Quarterly Information'!$X$43:$X$1042,Lists!$D$32)*F7</f>
        <v>0</v>
      </c>
      <c r="AK8" s="85">
        <f>SUMIFS('Quarterly Information'!$J$43:$J$1042,'Quarterly Information'!$I$43:$I$1042,Blends!$AF8,'Quarterly Information'!$X$43:$X$1042,Lists!$D$32)*G7</f>
        <v>0</v>
      </c>
      <c r="AL8" s="85">
        <f>SUMIFS('Quarterly Information'!$J$43:$J$1042,'Quarterly Information'!$I$43:$I$1042,Blends!$AF8,'Quarterly Information'!$X$43:$X$1042,Lists!$D$32)*H7</f>
        <v>0</v>
      </c>
      <c r="AM8" s="85">
        <f>SUMIFS('Quarterly Information'!$J$43:$J$1042,'Quarterly Information'!$I$43:$I$1042,Blends!$AF8,'Quarterly Information'!$X$43:$X$1042,Lists!$D$32)*I7</f>
        <v>0</v>
      </c>
      <c r="AN8" s="85">
        <f>SUMIFS('Quarterly Information'!$J$43:$J$1042,'Quarterly Information'!$I$43:$I$1042,Blends!$AF8,'Quarterly Information'!$X$43:$X$1042,Lists!$D$32)*J7</f>
        <v>0</v>
      </c>
      <c r="AP8" s="10" t="s">
        <v>210</v>
      </c>
      <c r="AQ8" s="85">
        <f>SUMIFS('Quarterly Information'!$J$43:$J$1042,'Quarterly Information'!$I$43:$I$1042,Blends!$AP8,'Quarterly Information'!$X$43:$X$1042,Lists!$D$33)*C7</f>
        <v>0</v>
      </c>
      <c r="AR8" s="85">
        <f>SUMIFS('Quarterly Information'!$J$43:$J$1042,'Quarterly Information'!$I$43:$I$1042,Blends!$AP8,'Quarterly Information'!$X$43:$X$1042,Lists!$D$33)*D7</f>
        <v>0</v>
      </c>
      <c r="AS8" s="85">
        <f>SUMIFS('Quarterly Information'!$J$43:$J$1042,'Quarterly Information'!$I$43:$I$1042,Blends!$AP8,'Quarterly Information'!$X$43:$X$1042,Lists!$D$33)*E7</f>
        <v>0</v>
      </c>
      <c r="AT8" s="85">
        <f>SUMIFS('Quarterly Information'!$J$43:$J$1042,'Quarterly Information'!$I$43:$I$1042,Blends!$AP8,'Quarterly Information'!$X$43:$X$1042,Lists!$D$33)*F7</f>
        <v>0</v>
      </c>
      <c r="AU8" s="85">
        <f>SUMIFS('Quarterly Information'!$J$43:$J$1042,'Quarterly Information'!$I$43:$I$1042,Blends!$AP8,'Quarterly Information'!$X$43:$X$1042,Lists!$D$33)*G7</f>
        <v>0</v>
      </c>
      <c r="AV8" s="85">
        <f>SUMIFS('Quarterly Information'!$J$43:$J$1042,'Quarterly Information'!$I$43:$I$1042,Blends!$AP8,'Quarterly Information'!$X$43:$X$1042,Lists!$D$33)*H7</f>
        <v>0</v>
      </c>
      <c r="AW8" s="85">
        <f>SUMIFS('Quarterly Information'!$J$43:$J$1042,'Quarterly Information'!$I$43:$I$1042,Blends!$AP8,'Quarterly Information'!$X$43:$X$1042,Lists!$D$33)*I7</f>
        <v>0</v>
      </c>
      <c r="AX8" s="85">
        <f>SUMIFS('Quarterly Information'!$J$43:$J$1042,'Quarterly Information'!$I$43:$I$1042,Blends!$AP8,'Quarterly Information'!$X$43:$X$1042,Lists!$D$33)*J7</f>
        <v>0</v>
      </c>
      <c r="AZ8" s="10" t="s">
        <v>210</v>
      </c>
      <c r="BA8" s="85">
        <f>SUMIFS('Quarterly Information'!$J$43:$J$1042,'Quarterly Information'!$I$43:$I$1042,Blends!$AZ8,'Quarterly Information'!$X$43:$X$1042,Lists!$D$34)*C7</f>
        <v>0</v>
      </c>
      <c r="BB8" s="85">
        <f>SUMIFS('Quarterly Information'!$J$43:$J$1042,'Quarterly Information'!$I$43:$I$1042,Blends!$AZ8,'Quarterly Information'!$X$43:$X$1042,Lists!$D$34)*D7</f>
        <v>0</v>
      </c>
      <c r="BC8" s="85">
        <f>SUMIFS('Quarterly Information'!$J$43:$J$1042,'Quarterly Information'!$I$43:$I$1042,Blends!$AZ8,'Quarterly Information'!$X$43:$X$1042,Lists!$D$34)*E7</f>
        <v>0</v>
      </c>
      <c r="BD8" s="85">
        <f>SUMIFS('Quarterly Information'!$J$43:$J$1042,'Quarterly Information'!$I$43:$I$1042,Blends!$AZ8,'Quarterly Information'!$X$43:$X$1042,Lists!$D$34)*F7</f>
        <v>0</v>
      </c>
      <c r="BE8" s="85">
        <f>SUMIFS('Quarterly Information'!$J$43:$J$1042,'Quarterly Information'!$I$43:$I$1042,Blends!$AZ8,'Quarterly Information'!$X$43:$X$1042,Lists!$D$34)*G7</f>
        <v>0</v>
      </c>
      <c r="BF8" s="85">
        <f>SUMIFS('Quarterly Information'!$J$43:$J$1042,'Quarterly Information'!$I$43:$I$1042,Blends!$AZ8,'Quarterly Information'!$X$43:$X$1042,Lists!$D$34)*H7</f>
        <v>0</v>
      </c>
      <c r="BG8" s="85">
        <f>SUMIFS('Quarterly Information'!$J$43:$J$1042,'Quarterly Information'!$I$43:$I$1042,Blends!$AZ8,'Quarterly Information'!$X$43:$X$1042,Lists!$D$34)*I7</f>
        <v>0</v>
      </c>
      <c r="BH8" s="85">
        <f>SUMIFS('Quarterly Information'!$J$43:$J$1042,'Quarterly Information'!$I$43:$I$1042,Blends!$AZ8,'Quarterly Information'!$X$43:$X$1042,Lists!$D$34)*J7</f>
        <v>0</v>
      </c>
      <c r="BJ8" s="10" t="s">
        <v>210</v>
      </c>
      <c r="BK8" s="85">
        <f>SUMIFS('Quarterly Information'!$J$43:$J$1042,'Quarterly Information'!$I$43:$I$1042,Blends!$BJ8,'Quarterly Information'!$X$43:$X$1042,Lists!$D$35)*C7</f>
        <v>0</v>
      </c>
      <c r="BL8" s="85">
        <f>SUMIFS('Quarterly Information'!$J$43:$J$1042,'Quarterly Information'!$I$43:$I$1042,Blends!$BJ8,'Quarterly Information'!$X$43:$X$1042,Lists!$D$35)*D7</f>
        <v>0</v>
      </c>
      <c r="BM8" s="85">
        <f>SUMIFS('Quarterly Information'!$J$43:$J$1042,'Quarterly Information'!$I$43:$I$1042,Blends!$BJ8,'Quarterly Information'!$X$43:$X$1042,Lists!$D$35)*E7</f>
        <v>0</v>
      </c>
      <c r="BN8" s="85">
        <f>SUMIFS('Quarterly Information'!$J$43:$J$1042,'Quarterly Information'!$I$43:$I$1042,Blends!$BJ8,'Quarterly Information'!$X$43:$X$1042,Lists!$D$35)*F7</f>
        <v>0</v>
      </c>
      <c r="BO8" s="85">
        <f>SUMIFS('Quarterly Information'!$J$43:$J$1042,'Quarterly Information'!$I$43:$I$1042,Blends!$BJ8,'Quarterly Information'!$X$43:$X$1042,Lists!$D$35)*G7</f>
        <v>0</v>
      </c>
      <c r="BP8" s="85">
        <f>SUMIFS('Quarterly Information'!$J$43:$J$1042,'Quarterly Information'!$I$43:$I$1042,Blends!$BJ8,'Quarterly Information'!$X$43:$X$1042,Lists!$D$35)*H7</f>
        <v>0</v>
      </c>
      <c r="BQ8" s="85">
        <f>SUMIFS('Quarterly Information'!$J$43:$J$1042,'Quarterly Information'!$I$43:$I$1042,Blends!$BJ8,'Quarterly Information'!$X$43:$X$1042,Lists!$D$35)*I7</f>
        <v>0</v>
      </c>
      <c r="BR8" s="85">
        <f>SUMIFS('Quarterly Information'!$J$43:$J$1042,'Quarterly Information'!$I$43:$I$1042,Blends!$BJ8,'Quarterly Information'!$X$43:$X$1042,Lists!$D$35)*J7</f>
        <v>0</v>
      </c>
      <c r="BT8" s="10" t="s">
        <v>210</v>
      </c>
      <c r="BU8" s="85">
        <f>SUMIFS('Quarterly Information'!$AA$43:$AA$1042,'Quarterly Information'!$I$43:$I$1042,Blends!$BT8)*Blends!C7</f>
        <v>0</v>
      </c>
      <c r="BV8" s="85">
        <f>SUMIFS('Quarterly Information'!$AA$43:$AA$1042,'Quarterly Information'!$I$43:$I$1042,Blends!$BT8)*Blends!D7</f>
        <v>0</v>
      </c>
      <c r="BW8" s="85">
        <f>SUMIFS('Quarterly Information'!$AA$43:$AA$1042,'Quarterly Information'!$I$43:$I$1042,Blends!$BT8)*Blends!E7</f>
        <v>0</v>
      </c>
      <c r="BX8" s="85">
        <f>SUMIFS('Quarterly Information'!$AA$43:$AA$1042,'Quarterly Information'!$I$43:$I$1042,Blends!$BT8)*Blends!F7</f>
        <v>0</v>
      </c>
      <c r="BY8" s="85">
        <f>SUMIFS('Quarterly Information'!$AA$43:$AA$1042,'Quarterly Information'!$I$43:$I$1042,Blends!$BT8)*Blends!G7</f>
        <v>0</v>
      </c>
      <c r="BZ8" s="85">
        <f>SUMIFS('Quarterly Information'!$AA$43:$AA$1042,'Quarterly Information'!$I$43:$I$1042,Blends!$BT8)*Blends!H7</f>
        <v>0</v>
      </c>
      <c r="CA8" s="85">
        <f>SUMIFS('Quarterly Information'!$AA$43:$AA$1042,'Quarterly Information'!$I$43:$I$1042,Blends!$BT8)*Blends!I7</f>
        <v>0</v>
      </c>
      <c r="CB8" s="85">
        <f>SUMIFS('Quarterly Information'!$AA$43:$AA$1042,'Quarterly Information'!$I$43:$I$1042,Blends!$BT8)*Blends!J7</f>
        <v>0</v>
      </c>
      <c r="CD8" s="10" t="s">
        <v>210</v>
      </c>
      <c r="CE8" s="85">
        <f>SUMIFS('Quarterly Information'!$AB$43:$AB$1042,'Quarterly Information'!$I$43:$I$1042,Blends!$CD8)*Blends!C7</f>
        <v>0</v>
      </c>
      <c r="CF8" s="85">
        <f>SUMIFS('Quarterly Information'!$AB$43:$AB$1042,'Quarterly Information'!$I$43:$I$1042,Blends!$CD8)*Blends!D7</f>
        <v>0</v>
      </c>
      <c r="CG8" s="85">
        <f>SUMIFS('Quarterly Information'!$AB$43:$AB$1042,'Quarterly Information'!$I$43:$I$1042,Blends!$CD8)*Blends!E7</f>
        <v>0</v>
      </c>
      <c r="CH8" s="85">
        <f>SUMIFS('Quarterly Information'!$AB$43:$AB$1042,'Quarterly Information'!$I$43:$I$1042,Blends!$CD8)*Blends!F7</f>
        <v>0</v>
      </c>
      <c r="CI8" s="85">
        <f>SUMIFS('Quarterly Information'!$AB$43:$AB$1042,'Quarterly Information'!$I$43:$I$1042,Blends!$CD8)*Blends!G7</f>
        <v>0</v>
      </c>
      <c r="CJ8" s="85">
        <f>SUMIFS('Quarterly Information'!$AB$43:$AB$1042,'Quarterly Information'!$I$43:$I$1042,Blends!$CD8)*Blends!H7</f>
        <v>0</v>
      </c>
      <c r="CK8" s="85">
        <f>SUMIFS('Quarterly Information'!$AB$43:$AB$1042,'Quarterly Information'!$I$43:$I$1042,Blends!$CD8)*Blends!I7</f>
        <v>0</v>
      </c>
      <c r="CL8" s="85">
        <f>SUMIFS('Quarterly Information'!$AB$43:$AB$1042,'Quarterly Information'!$I$43:$I$1042,Blends!$CD8)*Blends!J7</f>
        <v>0</v>
      </c>
      <c r="CN8" s="10" t="s">
        <v>210</v>
      </c>
      <c r="CO8" s="85">
        <f>SUMIFS('Quarterly Information'!$AC$43:$AC$1042,'Quarterly Information'!$I$43:$I$1042,Blends!$CN8)*Blends!C7</f>
        <v>0</v>
      </c>
      <c r="CP8" s="85">
        <f>SUMIFS('Quarterly Information'!$AC$43:$AC$1042,'Quarterly Information'!$I$43:$I$1042,Blends!$CN8)*Blends!D7</f>
        <v>0</v>
      </c>
      <c r="CQ8" s="85">
        <f>SUMIFS('Quarterly Information'!$AC$43:$AC$1042,'Quarterly Information'!$I$43:$I$1042,Blends!$CN8)*Blends!E7</f>
        <v>0</v>
      </c>
      <c r="CR8" s="85">
        <f>SUMIFS('Quarterly Information'!$AC$43:$AC$1042,'Quarterly Information'!$I$43:$I$1042,Blends!$CN8)*Blends!F7</f>
        <v>0</v>
      </c>
      <c r="CS8" s="85">
        <f>SUMIFS('Quarterly Information'!$AC$43:$AC$1042,'Quarterly Information'!$I$43:$I$1042,Blends!$CN8)*Blends!G7</f>
        <v>0</v>
      </c>
      <c r="CT8" s="85">
        <f>SUMIFS('Quarterly Information'!$AC$43:$AC$1042,'Quarterly Information'!$I$43:$I$1042,Blends!$CN8)*Blends!H7</f>
        <v>0</v>
      </c>
      <c r="CU8" s="85">
        <f>SUMIFS('Quarterly Information'!$AC$43:$AC$1042,'Quarterly Information'!$I$43:$I$1042,Blends!$CN8)*Blends!I7</f>
        <v>0</v>
      </c>
      <c r="CV8" s="85">
        <f>SUMIFS('Quarterly Information'!$AC$43:$AC$1042,'Quarterly Information'!$I$43:$I$1042,Blends!$CN8)*Blends!J7</f>
        <v>0</v>
      </c>
      <c r="CX8" s="10" t="s">
        <v>210</v>
      </c>
      <c r="CY8" s="85">
        <f>SUMIFS('Quarterly Information'!$AD$43:$AD$1042,'Quarterly Information'!$I$43:$I$1042,Blends!$CX8)*Blends!C7</f>
        <v>0</v>
      </c>
      <c r="CZ8" s="85">
        <f>SUMIFS('Quarterly Information'!$AD$43:$AD$1042,'Quarterly Information'!$I$43:$I$1042,Blends!$CX8)*Blends!D7</f>
        <v>0</v>
      </c>
      <c r="DA8" s="85">
        <f>SUMIFS('Quarterly Information'!$AD$43:$AD$1042,'Quarterly Information'!$I$43:$I$1042,Blends!$CX8)*Blends!E7</f>
        <v>0</v>
      </c>
      <c r="DB8" s="85">
        <f>SUMIFS('Quarterly Information'!$AD$43:$AD$1042,'Quarterly Information'!$I$43:$I$1042,Blends!$CX8)*Blends!F7</f>
        <v>0</v>
      </c>
      <c r="DC8" s="85">
        <f>SUMIFS('Quarterly Information'!$AD$43:$AD$1042,'Quarterly Information'!$I$43:$I$1042,Blends!$CX8)*Blends!G7</f>
        <v>0</v>
      </c>
      <c r="DD8" s="85">
        <f>SUMIFS('Quarterly Information'!$AD$43:$AD$1042,'Quarterly Information'!$I$43:$I$1042,Blends!$CX8)*Blends!H7</f>
        <v>0</v>
      </c>
      <c r="DE8" s="85">
        <f>SUMIFS('Quarterly Information'!$AD$43:$AD$1042,'Quarterly Information'!$I$43:$I$1042,Blends!$CX8)*Blends!I7</f>
        <v>0</v>
      </c>
      <c r="DF8" s="85">
        <f>SUMIFS('Quarterly Information'!$AD$43:$AD$1042,'Quarterly Information'!$I$43:$I$1042,Blends!$CX8)*Blends!J7</f>
        <v>0</v>
      </c>
      <c r="DH8" s="10" t="s">
        <v>210</v>
      </c>
      <c r="DI8" s="85">
        <f>SUMIFS('Quarterly Information'!$AE$43:$AE$1042,'Quarterly Information'!$I$43:$I$1042,Blends!$DH8)*Blends!C7</f>
        <v>0</v>
      </c>
      <c r="DJ8" s="85">
        <f>SUMIFS('Quarterly Information'!$AE$43:$AE$1042,'Quarterly Information'!$I$43:$I$1042,Blends!$DH8)*Blends!D7</f>
        <v>0</v>
      </c>
      <c r="DK8" s="85">
        <f>SUMIFS('Quarterly Information'!$AE$43:$AE$1042,'Quarterly Information'!$I$43:$I$1042,Blends!$DH8)*Blends!E7</f>
        <v>0</v>
      </c>
      <c r="DL8" s="85">
        <f>SUMIFS('Quarterly Information'!$AE$43:$AE$1042,'Quarterly Information'!$I$43:$I$1042,Blends!$DH8)*Blends!F7</f>
        <v>0</v>
      </c>
      <c r="DM8" s="85">
        <f>SUMIFS('Quarterly Information'!$AE$43:$AE$1042,'Quarterly Information'!$I$43:$I$1042,Blends!$DH8)*Blends!G7</f>
        <v>0</v>
      </c>
      <c r="DN8" s="85">
        <f>SUMIFS('Quarterly Information'!$AE$43:$AE$1042,'Quarterly Information'!$I$43:$I$1042,Blends!$DH8)*Blends!H7</f>
        <v>0</v>
      </c>
      <c r="DO8" s="85">
        <f>SUMIFS('Quarterly Information'!$AE$43:$AE$1042,'Quarterly Information'!$I$43:$I$1042,Blends!$DH8)*Blends!I7</f>
        <v>0</v>
      </c>
      <c r="DP8" s="85">
        <f>SUMIFS('Quarterly Information'!$AE$43:$AE$1042,'Quarterly Information'!$I$43:$I$1042,Blends!$DH8)*Blends!J7</f>
        <v>0</v>
      </c>
      <c r="DR8" s="10" t="s">
        <v>210</v>
      </c>
      <c r="DS8" s="85">
        <f>SUMIFS('Quarterly Information'!$AF$43:$AF$1042,'Quarterly Information'!$I$43:$I$1042,Blends!$DR8)*Blends!C7</f>
        <v>0</v>
      </c>
      <c r="DT8" s="85">
        <f>SUMIFS('Quarterly Information'!$AF$43:$AF$1042,'Quarterly Information'!$I$43:$I$1042,Blends!$DR8)*Blends!D7</f>
        <v>0</v>
      </c>
      <c r="DU8" s="85">
        <f>SUMIFS('Quarterly Information'!$AF$43:$AF$1042,'Quarterly Information'!$I$43:$I$1042,Blends!$DR8)*Blends!E7</f>
        <v>0</v>
      </c>
      <c r="DV8" s="85">
        <f>SUMIFS('Quarterly Information'!$AF$43:$AF$1042,'Quarterly Information'!$I$43:$I$1042,Blends!$DR8)*Blends!F7</f>
        <v>0</v>
      </c>
      <c r="DW8" s="85">
        <f>SUMIFS('Quarterly Information'!$AF$43:$AF$1042,'Quarterly Information'!$I$43:$I$1042,Blends!$DR8)*Blends!G7</f>
        <v>0</v>
      </c>
      <c r="DX8" s="85">
        <f>SUMIFS('Quarterly Information'!$AF$43:$AF$1042,'Quarterly Information'!$I$43:$I$1042,Blends!$DR8)*Blends!H7</f>
        <v>0</v>
      </c>
      <c r="DY8" s="85">
        <f>SUMIFS('Quarterly Information'!$AF$43:$AF$1042,'Quarterly Information'!$I$43:$I$1042,Blends!$DR8)*Blends!I7</f>
        <v>0</v>
      </c>
      <c r="DZ8" s="85">
        <f>SUMIFS('Quarterly Information'!$AF$43:$AF$1042,'Quarterly Information'!$I$43:$I$1042,Blends!$DR8)*Blends!J7</f>
        <v>0</v>
      </c>
    </row>
    <row r="9" spans="2:130">
      <c r="B9" s="10" t="s">
        <v>212</v>
      </c>
      <c r="C9" s="84"/>
      <c r="D9" s="84">
        <v>0.2</v>
      </c>
      <c r="E9" s="84">
        <v>0.4</v>
      </c>
      <c r="F9" s="84">
        <v>0.4</v>
      </c>
      <c r="G9" s="84"/>
      <c r="H9" s="84"/>
      <c r="I9" s="84"/>
      <c r="J9" s="84"/>
      <c r="L9" s="10" t="s">
        <v>211</v>
      </c>
      <c r="M9" s="85">
        <f>SUMIFS('Quarterly Information'!$J$43:$J$1042,'Quarterly Information'!$I$43:$I$1042,Blends!$L9,'Quarterly Information'!$X$43:$X$1042,Lists!$D$30)*C8</f>
        <v>0</v>
      </c>
      <c r="N9" s="85">
        <f>SUMIFS('Quarterly Information'!$J$43:$J$1042,'Quarterly Information'!$I$43:$I$1042,Blends!$L9,'Quarterly Information'!$X$43:$X$1042,Lists!$D$30)*D8</f>
        <v>0</v>
      </c>
      <c r="O9" s="85">
        <f>SUMIFS('Quarterly Information'!$J$43:$J$1042,'Quarterly Information'!$I$43:$I$1042,Blends!$L9,'Quarterly Information'!$X$43:$X$1042,Lists!$D$30)*E8</f>
        <v>0</v>
      </c>
      <c r="P9" s="85">
        <f>SUMIFS('Quarterly Information'!$J$43:$J$1042,'Quarterly Information'!$I$43:$I$1042,Blends!$L9,'Quarterly Information'!$X$43:$X$1042,Lists!$D$30)*F8</f>
        <v>0</v>
      </c>
      <c r="Q9" s="85">
        <f>SUMIFS('Quarterly Information'!$J$43:$J$1042,'Quarterly Information'!$I$43:$I$1042,Blends!$L9,'Quarterly Information'!$X$43:$X$1042,Lists!$D$30)*G8</f>
        <v>0</v>
      </c>
      <c r="R9" s="85">
        <f>SUMIFS('Quarterly Information'!$J$43:$J$1042,'Quarterly Information'!$I$43:$I$1042,Blends!$L9,'Quarterly Information'!$X$43:$X$1042,Lists!$D$30)*H8</f>
        <v>0</v>
      </c>
      <c r="S9" s="85">
        <f>SUMIFS('Quarterly Information'!$J$43:$J$1042,'Quarterly Information'!$I$43:$I$1042,Blends!$L9,'Quarterly Information'!$X$43:$X$1042,Lists!$D$30)*I8</f>
        <v>0</v>
      </c>
      <c r="T9" s="85">
        <f>SUMIFS('Quarterly Information'!$J$43:$J$1042,'Quarterly Information'!$I$43:$I$1042,Blends!$L9,'Quarterly Information'!$X$43:$X$1042,Lists!$D$30)*J8</f>
        <v>0</v>
      </c>
      <c r="V9" s="10" t="s">
        <v>211</v>
      </c>
      <c r="W9" s="85">
        <f>SUMIFS('Quarterly Information'!$J$43:$J$1042,'Quarterly Information'!$I$43:$I$1042,Blends!$V9,'Quarterly Information'!$X$43:$X$1042,Lists!$D$31)*C8</f>
        <v>0</v>
      </c>
      <c r="X9" s="85">
        <f>SUMIFS('Quarterly Information'!$J$43:$J$1042,'Quarterly Information'!$I$43:$I$1042,Blends!$V9,'Quarterly Information'!$X$43:$X$1042,Lists!$D$31)*D8</f>
        <v>0</v>
      </c>
      <c r="Y9" s="85">
        <f>SUMIFS('Quarterly Information'!$J$43:$J$1042,'Quarterly Information'!$I$43:$I$1042,Blends!$V9,'Quarterly Information'!$X$43:$X$1042,Lists!$D$31)*E8</f>
        <v>0</v>
      </c>
      <c r="Z9" s="85">
        <f>SUMIFS('Quarterly Information'!$J$43:$J$1042,'Quarterly Information'!$I$43:$I$1042,Blends!$V9,'Quarterly Information'!$X$43:$X$1042,Lists!$D$31)*F8</f>
        <v>0</v>
      </c>
      <c r="AA9" s="85">
        <f>SUMIFS('Quarterly Information'!$J$43:$J$1042,'Quarterly Information'!$I$43:$I$1042,Blends!$V9,'Quarterly Information'!$X$43:$X$1042,Lists!$D$31)*G8</f>
        <v>0</v>
      </c>
      <c r="AB9" s="85">
        <f>SUMIFS('Quarterly Information'!$J$43:$J$1042,'Quarterly Information'!$I$43:$I$1042,Blends!$V9,'Quarterly Information'!$X$43:$X$1042,Lists!$D$31)*H8</f>
        <v>0</v>
      </c>
      <c r="AC9" s="85">
        <f>SUMIFS('Quarterly Information'!$J$43:$J$1042,'Quarterly Information'!$I$43:$I$1042,Blends!$V9,'Quarterly Information'!$X$43:$X$1042,Lists!$D$31)*I8</f>
        <v>0</v>
      </c>
      <c r="AD9" s="85">
        <f>SUMIFS('Quarterly Information'!$J$43:$J$1042,'Quarterly Information'!$I$43:$I$1042,Blends!$V9,'Quarterly Information'!$X$43:$X$1042,Lists!$D$31)*J8</f>
        <v>0</v>
      </c>
      <c r="AF9" s="10" t="s">
        <v>211</v>
      </c>
      <c r="AG9" s="85">
        <f>SUMIFS('Quarterly Information'!$J$43:$J$1042,'Quarterly Information'!$I$43:$I$1042,Blends!$AF9,'Quarterly Information'!$X$43:$X$1042,Lists!$D$32)*C8</f>
        <v>0</v>
      </c>
      <c r="AH9" s="85">
        <f>SUMIFS('Quarterly Information'!$J$43:$J$1042,'Quarterly Information'!$I$43:$I$1042,Blends!$AF9,'Quarterly Information'!$X$43:$X$1042,Lists!$D$32)*D8</f>
        <v>0</v>
      </c>
      <c r="AI9" s="85">
        <f>SUMIFS('Quarterly Information'!$J$43:$J$1042,'Quarterly Information'!$I$43:$I$1042,Blends!$AF9,'Quarterly Information'!$X$43:$X$1042,Lists!$D$32)*E8</f>
        <v>0</v>
      </c>
      <c r="AJ9" s="85">
        <f>SUMIFS('Quarterly Information'!$J$43:$J$1042,'Quarterly Information'!$I$43:$I$1042,Blends!$AF9,'Quarterly Information'!$X$43:$X$1042,Lists!$D$32)*F8</f>
        <v>0</v>
      </c>
      <c r="AK9" s="85">
        <f>SUMIFS('Quarterly Information'!$J$43:$J$1042,'Quarterly Information'!$I$43:$I$1042,Blends!$AF9,'Quarterly Information'!$X$43:$X$1042,Lists!$D$32)*G8</f>
        <v>0</v>
      </c>
      <c r="AL9" s="85">
        <f>SUMIFS('Quarterly Information'!$J$43:$J$1042,'Quarterly Information'!$I$43:$I$1042,Blends!$AF9,'Quarterly Information'!$X$43:$X$1042,Lists!$D$32)*H8</f>
        <v>0</v>
      </c>
      <c r="AM9" s="85">
        <f>SUMIFS('Quarterly Information'!$J$43:$J$1042,'Quarterly Information'!$I$43:$I$1042,Blends!$AF9,'Quarterly Information'!$X$43:$X$1042,Lists!$D$32)*I8</f>
        <v>0</v>
      </c>
      <c r="AN9" s="85">
        <f>SUMIFS('Quarterly Information'!$J$43:$J$1042,'Quarterly Information'!$I$43:$I$1042,Blends!$AF9,'Quarterly Information'!$X$43:$X$1042,Lists!$D$32)*J8</f>
        <v>0</v>
      </c>
      <c r="AP9" s="10" t="s">
        <v>211</v>
      </c>
      <c r="AQ9" s="85">
        <f>SUMIFS('Quarterly Information'!$J$43:$J$1042,'Quarterly Information'!$I$43:$I$1042,Blends!$AP9,'Quarterly Information'!$X$43:$X$1042,Lists!$D$33)*C8</f>
        <v>0</v>
      </c>
      <c r="AR9" s="85">
        <f>SUMIFS('Quarterly Information'!$J$43:$J$1042,'Quarterly Information'!$I$43:$I$1042,Blends!$AP9,'Quarterly Information'!$X$43:$X$1042,Lists!$D$33)*D8</f>
        <v>0</v>
      </c>
      <c r="AS9" s="85">
        <f>SUMIFS('Quarterly Information'!$J$43:$J$1042,'Quarterly Information'!$I$43:$I$1042,Blends!$AP9,'Quarterly Information'!$X$43:$X$1042,Lists!$D$33)*E8</f>
        <v>0</v>
      </c>
      <c r="AT9" s="85">
        <f>SUMIFS('Quarterly Information'!$J$43:$J$1042,'Quarterly Information'!$I$43:$I$1042,Blends!$AP9,'Quarterly Information'!$X$43:$X$1042,Lists!$D$33)*F8</f>
        <v>0</v>
      </c>
      <c r="AU9" s="85">
        <f>SUMIFS('Quarterly Information'!$J$43:$J$1042,'Quarterly Information'!$I$43:$I$1042,Blends!$AP9,'Quarterly Information'!$X$43:$X$1042,Lists!$D$33)*G8</f>
        <v>0</v>
      </c>
      <c r="AV9" s="85">
        <f>SUMIFS('Quarterly Information'!$J$43:$J$1042,'Quarterly Information'!$I$43:$I$1042,Blends!$AP9,'Quarterly Information'!$X$43:$X$1042,Lists!$D$33)*H8</f>
        <v>0</v>
      </c>
      <c r="AW9" s="85">
        <f>SUMIFS('Quarterly Information'!$J$43:$J$1042,'Quarterly Information'!$I$43:$I$1042,Blends!$AP9,'Quarterly Information'!$X$43:$X$1042,Lists!$D$33)*I8</f>
        <v>0</v>
      </c>
      <c r="AX9" s="85">
        <f>SUMIFS('Quarterly Information'!$J$43:$J$1042,'Quarterly Information'!$I$43:$I$1042,Blends!$AP9,'Quarterly Information'!$X$43:$X$1042,Lists!$D$33)*J8</f>
        <v>0</v>
      </c>
      <c r="AZ9" s="10" t="s">
        <v>211</v>
      </c>
      <c r="BA9" s="85">
        <f>SUMIFS('Quarterly Information'!$J$43:$J$1042,'Quarterly Information'!$I$43:$I$1042,Blends!$AZ9,'Quarterly Information'!$X$43:$X$1042,Lists!$D$34)*C8</f>
        <v>0</v>
      </c>
      <c r="BB9" s="85">
        <f>SUMIFS('Quarterly Information'!$J$43:$J$1042,'Quarterly Information'!$I$43:$I$1042,Blends!$AZ9,'Quarterly Information'!$X$43:$X$1042,Lists!$D$34)*D8</f>
        <v>0</v>
      </c>
      <c r="BC9" s="85">
        <f>SUMIFS('Quarterly Information'!$J$43:$J$1042,'Quarterly Information'!$I$43:$I$1042,Blends!$AZ9,'Quarterly Information'!$X$43:$X$1042,Lists!$D$34)*E8</f>
        <v>0</v>
      </c>
      <c r="BD9" s="85">
        <f>SUMIFS('Quarterly Information'!$J$43:$J$1042,'Quarterly Information'!$I$43:$I$1042,Blends!$AZ9,'Quarterly Information'!$X$43:$X$1042,Lists!$D$34)*F8</f>
        <v>0</v>
      </c>
      <c r="BE9" s="85">
        <f>SUMIFS('Quarterly Information'!$J$43:$J$1042,'Quarterly Information'!$I$43:$I$1042,Blends!$AZ9,'Quarterly Information'!$X$43:$X$1042,Lists!$D$34)*G8</f>
        <v>0</v>
      </c>
      <c r="BF9" s="85">
        <f>SUMIFS('Quarterly Information'!$J$43:$J$1042,'Quarterly Information'!$I$43:$I$1042,Blends!$AZ9,'Quarterly Information'!$X$43:$X$1042,Lists!$D$34)*H8</f>
        <v>0</v>
      </c>
      <c r="BG9" s="85">
        <f>SUMIFS('Quarterly Information'!$J$43:$J$1042,'Quarterly Information'!$I$43:$I$1042,Blends!$AZ9,'Quarterly Information'!$X$43:$X$1042,Lists!$D$34)*I8</f>
        <v>0</v>
      </c>
      <c r="BH9" s="85">
        <f>SUMIFS('Quarterly Information'!$J$43:$J$1042,'Quarterly Information'!$I$43:$I$1042,Blends!$AZ9,'Quarterly Information'!$X$43:$X$1042,Lists!$D$34)*J8</f>
        <v>0</v>
      </c>
      <c r="BJ9" s="10" t="s">
        <v>211</v>
      </c>
      <c r="BK9" s="85">
        <f>SUMIFS('Quarterly Information'!$J$43:$J$1042,'Quarterly Information'!$I$43:$I$1042,Blends!$BJ9,'Quarterly Information'!$X$43:$X$1042,Lists!$D$35)*C8</f>
        <v>0</v>
      </c>
      <c r="BL9" s="85">
        <f>SUMIFS('Quarterly Information'!$J$43:$J$1042,'Quarterly Information'!$I$43:$I$1042,Blends!$BJ9,'Quarterly Information'!$X$43:$X$1042,Lists!$D$35)*D8</f>
        <v>0</v>
      </c>
      <c r="BM9" s="85">
        <f>SUMIFS('Quarterly Information'!$J$43:$J$1042,'Quarterly Information'!$I$43:$I$1042,Blends!$BJ9,'Quarterly Information'!$X$43:$X$1042,Lists!$D$35)*E8</f>
        <v>0</v>
      </c>
      <c r="BN9" s="85">
        <f>SUMIFS('Quarterly Information'!$J$43:$J$1042,'Quarterly Information'!$I$43:$I$1042,Blends!$BJ9,'Quarterly Information'!$X$43:$X$1042,Lists!$D$35)*F8</f>
        <v>0</v>
      </c>
      <c r="BO9" s="85">
        <f>SUMIFS('Quarterly Information'!$J$43:$J$1042,'Quarterly Information'!$I$43:$I$1042,Blends!$BJ9,'Quarterly Information'!$X$43:$X$1042,Lists!$D$35)*G8</f>
        <v>0</v>
      </c>
      <c r="BP9" s="85">
        <f>SUMIFS('Quarterly Information'!$J$43:$J$1042,'Quarterly Information'!$I$43:$I$1042,Blends!$BJ9,'Quarterly Information'!$X$43:$X$1042,Lists!$D$35)*H8</f>
        <v>0</v>
      </c>
      <c r="BQ9" s="85">
        <f>SUMIFS('Quarterly Information'!$J$43:$J$1042,'Quarterly Information'!$I$43:$I$1042,Blends!$BJ9,'Quarterly Information'!$X$43:$X$1042,Lists!$D$35)*I8</f>
        <v>0</v>
      </c>
      <c r="BR9" s="85">
        <f>SUMIFS('Quarterly Information'!$J$43:$J$1042,'Quarterly Information'!$I$43:$I$1042,Blends!$BJ9,'Quarterly Information'!$X$43:$X$1042,Lists!$D$35)*J8</f>
        <v>0</v>
      </c>
      <c r="BT9" s="10" t="s">
        <v>211</v>
      </c>
      <c r="BU9" s="85">
        <f>SUMIFS('Quarterly Information'!$AA$43:$AA$1042,'Quarterly Information'!$I$43:$I$1042,Blends!$BT9)*Blends!C8</f>
        <v>0</v>
      </c>
      <c r="BV9" s="85">
        <f>SUMIFS('Quarterly Information'!$AA$43:$AA$1042,'Quarterly Information'!$I$43:$I$1042,Blends!$BT9)*Blends!D8</f>
        <v>0</v>
      </c>
      <c r="BW9" s="85">
        <f>SUMIFS('Quarterly Information'!$AA$43:$AA$1042,'Quarterly Information'!$I$43:$I$1042,Blends!$BT9)*Blends!E8</f>
        <v>0</v>
      </c>
      <c r="BX9" s="85">
        <f>SUMIFS('Quarterly Information'!$AA$43:$AA$1042,'Quarterly Information'!$I$43:$I$1042,Blends!$BT9)*Blends!F8</f>
        <v>0</v>
      </c>
      <c r="BY9" s="85">
        <f>SUMIFS('Quarterly Information'!$AA$43:$AA$1042,'Quarterly Information'!$I$43:$I$1042,Blends!$BT9)*Blends!G8</f>
        <v>0</v>
      </c>
      <c r="BZ9" s="85">
        <f>SUMIFS('Quarterly Information'!$AA$43:$AA$1042,'Quarterly Information'!$I$43:$I$1042,Blends!$BT9)*Blends!H8</f>
        <v>0</v>
      </c>
      <c r="CA9" s="85">
        <f>SUMIFS('Quarterly Information'!$AA$43:$AA$1042,'Quarterly Information'!$I$43:$I$1042,Blends!$BT9)*Blends!I8</f>
        <v>0</v>
      </c>
      <c r="CB9" s="85">
        <f>SUMIFS('Quarterly Information'!$AA$43:$AA$1042,'Quarterly Information'!$I$43:$I$1042,Blends!$BT9)*Blends!J8</f>
        <v>0</v>
      </c>
      <c r="CD9" s="10" t="s">
        <v>211</v>
      </c>
      <c r="CE9" s="85">
        <f>SUMIFS('Quarterly Information'!$AB$43:$AB$1042,'Quarterly Information'!$I$43:$I$1042,Blends!$CD9)*Blends!C8</f>
        <v>0</v>
      </c>
      <c r="CF9" s="85">
        <f>SUMIFS('Quarterly Information'!$AB$43:$AB$1042,'Quarterly Information'!$I$43:$I$1042,Blends!$CD9)*Blends!D8</f>
        <v>0</v>
      </c>
      <c r="CG9" s="85">
        <f>SUMIFS('Quarterly Information'!$AB$43:$AB$1042,'Quarterly Information'!$I$43:$I$1042,Blends!$CD9)*Blends!E8</f>
        <v>0</v>
      </c>
      <c r="CH9" s="85">
        <f>SUMIFS('Quarterly Information'!$AB$43:$AB$1042,'Quarterly Information'!$I$43:$I$1042,Blends!$CD9)*Blends!F8</f>
        <v>0</v>
      </c>
      <c r="CI9" s="85">
        <f>SUMIFS('Quarterly Information'!$AB$43:$AB$1042,'Quarterly Information'!$I$43:$I$1042,Blends!$CD9)*Blends!G8</f>
        <v>0</v>
      </c>
      <c r="CJ9" s="85">
        <f>SUMIFS('Quarterly Information'!$AB$43:$AB$1042,'Quarterly Information'!$I$43:$I$1042,Blends!$CD9)*Blends!H8</f>
        <v>0</v>
      </c>
      <c r="CK9" s="85">
        <f>SUMIFS('Quarterly Information'!$AB$43:$AB$1042,'Quarterly Information'!$I$43:$I$1042,Blends!$CD9)*Blends!I8</f>
        <v>0</v>
      </c>
      <c r="CL9" s="85">
        <f>SUMIFS('Quarterly Information'!$AB$43:$AB$1042,'Quarterly Information'!$I$43:$I$1042,Blends!$CD9)*Blends!J8</f>
        <v>0</v>
      </c>
      <c r="CN9" s="10" t="s">
        <v>211</v>
      </c>
      <c r="CO9" s="85">
        <f>SUMIFS('Quarterly Information'!$AC$43:$AC$1042,'Quarterly Information'!$I$43:$I$1042,Blends!$CN9)*Blends!C8</f>
        <v>0</v>
      </c>
      <c r="CP9" s="85">
        <f>SUMIFS('Quarterly Information'!$AC$43:$AC$1042,'Quarterly Information'!$I$43:$I$1042,Blends!$CN9)*Blends!D8</f>
        <v>0</v>
      </c>
      <c r="CQ9" s="85">
        <f>SUMIFS('Quarterly Information'!$AC$43:$AC$1042,'Quarterly Information'!$I$43:$I$1042,Blends!$CN9)*Blends!E8</f>
        <v>0</v>
      </c>
      <c r="CR9" s="85">
        <f>SUMIFS('Quarterly Information'!$AC$43:$AC$1042,'Quarterly Information'!$I$43:$I$1042,Blends!$CN9)*Blends!F8</f>
        <v>0</v>
      </c>
      <c r="CS9" s="85">
        <f>SUMIFS('Quarterly Information'!$AC$43:$AC$1042,'Quarterly Information'!$I$43:$I$1042,Blends!$CN9)*Blends!G8</f>
        <v>0</v>
      </c>
      <c r="CT9" s="85">
        <f>SUMIFS('Quarterly Information'!$AC$43:$AC$1042,'Quarterly Information'!$I$43:$I$1042,Blends!$CN9)*Blends!H8</f>
        <v>0</v>
      </c>
      <c r="CU9" s="85">
        <f>SUMIFS('Quarterly Information'!$AC$43:$AC$1042,'Quarterly Information'!$I$43:$I$1042,Blends!$CN9)*Blends!I8</f>
        <v>0</v>
      </c>
      <c r="CV9" s="85">
        <f>SUMIFS('Quarterly Information'!$AC$43:$AC$1042,'Quarterly Information'!$I$43:$I$1042,Blends!$CN9)*Blends!J8</f>
        <v>0</v>
      </c>
      <c r="CX9" s="10" t="s">
        <v>211</v>
      </c>
      <c r="CY9" s="85">
        <f>SUMIFS('Quarterly Information'!$AD$43:$AD$1042,'Quarterly Information'!$I$43:$I$1042,Blends!$CX9)*Blends!C8</f>
        <v>0</v>
      </c>
      <c r="CZ9" s="85">
        <f>SUMIFS('Quarterly Information'!$AD$43:$AD$1042,'Quarterly Information'!$I$43:$I$1042,Blends!$CX9)*Blends!D8</f>
        <v>0</v>
      </c>
      <c r="DA9" s="85">
        <f>SUMIFS('Quarterly Information'!$AD$43:$AD$1042,'Quarterly Information'!$I$43:$I$1042,Blends!$CX9)*Blends!E8</f>
        <v>0</v>
      </c>
      <c r="DB9" s="85">
        <f>SUMIFS('Quarterly Information'!$AD$43:$AD$1042,'Quarterly Information'!$I$43:$I$1042,Blends!$CX9)*Blends!F8</f>
        <v>0</v>
      </c>
      <c r="DC9" s="85">
        <f>SUMIFS('Quarterly Information'!$AD$43:$AD$1042,'Quarterly Information'!$I$43:$I$1042,Blends!$CX9)*Blends!G8</f>
        <v>0</v>
      </c>
      <c r="DD9" s="85">
        <f>SUMIFS('Quarterly Information'!$AD$43:$AD$1042,'Quarterly Information'!$I$43:$I$1042,Blends!$CX9)*Blends!H8</f>
        <v>0</v>
      </c>
      <c r="DE9" s="85">
        <f>SUMIFS('Quarterly Information'!$AD$43:$AD$1042,'Quarterly Information'!$I$43:$I$1042,Blends!$CX9)*Blends!I8</f>
        <v>0</v>
      </c>
      <c r="DF9" s="85">
        <f>SUMIFS('Quarterly Information'!$AD$43:$AD$1042,'Quarterly Information'!$I$43:$I$1042,Blends!$CX9)*Blends!J8</f>
        <v>0</v>
      </c>
      <c r="DH9" s="10" t="s">
        <v>211</v>
      </c>
      <c r="DI9" s="85">
        <f>SUMIFS('Quarterly Information'!$AE$43:$AE$1042,'Quarterly Information'!$I$43:$I$1042,Blends!$DH9)*Blends!C8</f>
        <v>0</v>
      </c>
      <c r="DJ9" s="85">
        <f>SUMIFS('Quarterly Information'!$AE$43:$AE$1042,'Quarterly Information'!$I$43:$I$1042,Blends!$DH9)*Blends!D8</f>
        <v>0</v>
      </c>
      <c r="DK9" s="85">
        <f>SUMIFS('Quarterly Information'!$AE$43:$AE$1042,'Quarterly Information'!$I$43:$I$1042,Blends!$DH9)*Blends!E8</f>
        <v>0</v>
      </c>
      <c r="DL9" s="85">
        <f>SUMIFS('Quarterly Information'!$AE$43:$AE$1042,'Quarterly Information'!$I$43:$I$1042,Blends!$DH9)*Blends!F8</f>
        <v>0</v>
      </c>
      <c r="DM9" s="85">
        <f>SUMIFS('Quarterly Information'!$AE$43:$AE$1042,'Quarterly Information'!$I$43:$I$1042,Blends!$DH9)*Blends!G8</f>
        <v>0</v>
      </c>
      <c r="DN9" s="85">
        <f>SUMIFS('Quarterly Information'!$AE$43:$AE$1042,'Quarterly Information'!$I$43:$I$1042,Blends!$DH9)*Blends!H8</f>
        <v>0</v>
      </c>
      <c r="DO9" s="85">
        <f>SUMIFS('Quarterly Information'!$AE$43:$AE$1042,'Quarterly Information'!$I$43:$I$1042,Blends!$DH9)*Blends!I8</f>
        <v>0</v>
      </c>
      <c r="DP9" s="85">
        <f>SUMIFS('Quarterly Information'!$AE$43:$AE$1042,'Quarterly Information'!$I$43:$I$1042,Blends!$DH9)*Blends!J8</f>
        <v>0</v>
      </c>
      <c r="DR9" s="10" t="s">
        <v>211</v>
      </c>
      <c r="DS9" s="85">
        <f>SUMIFS('Quarterly Information'!$AF$43:$AF$1042,'Quarterly Information'!$I$43:$I$1042,Blends!$DR9)*Blends!C8</f>
        <v>0</v>
      </c>
      <c r="DT9" s="85">
        <f>SUMIFS('Quarterly Information'!$AF$43:$AF$1042,'Quarterly Information'!$I$43:$I$1042,Blends!$DR9)*Blends!D8</f>
        <v>0</v>
      </c>
      <c r="DU9" s="85">
        <f>SUMIFS('Quarterly Information'!$AF$43:$AF$1042,'Quarterly Information'!$I$43:$I$1042,Blends!$DR9)*Blends!E8</f>
        <v>0</v>
      </c>
      <c r="DV9" s="85">
        <f>SUMIFS('Quarterly Information'!$AF$43:$AF$1042,'Quarterly Information'!$I$43:$I$1042,Blends!$DR9)*Blends!F8</f>
        <v>0</v>
      </c>
      <c r="DW9" s="85">
        <f>SUMIFS('Quarterly Information'!$AF$43:$AF$1042,'Quarterly Information'!$I$43:$I$1042,Blends!$DR9)*Blends!G8</f>
        <v>0</v>
      </c>
      <c r="DX9" s="85">
        <f>SUMIFS('Quarterly Information'!$AF$43:$AF$1042,'Quarterly Information'!$I$43:$I$1042,Blends!$DR9)*Blends!H8</f>
        <v>0</v>
      </c>
      <c r="DY9" s="85">
        <f>SUMIFS('Quarterly Information'!$AF$43:$AF$1042,'Quarterly Information'!$I$43:$I$1042,Blends!$DR9)*Blends!I8</f>
        <v>0</v>
      </c>
      <c r="DZ9" s="85">
        <f>SUMIFS('Quarterly Information'!$AF$43:$AF$1042,'Quarterly Information'!$I$43:$I$1042,Blends!$DR9)*Blends!J8</f>
        <v>0</v>
      </c>
    </row>
    <row r="10" spans="2:130">
      <c r="B10" s="10" t="s">
        <v>213</v>
      </c>
      <c r="C10" s="84"/>
      <c r="D10" s="84">
        <v>0.1</v>
      </c>
      <c r="E10" s="84">
        <v>0.7</v>
      </c>
      <c r="F10" s="84">
        <v>0.2</v>
      </c>
      <c r="G10" s="84"/>
      <c r="H10" s="84"/>
      <c r="I10" s="84"/>
      <c r="J10" s="84"/>
      <c r="L10" s="10" t="s">
        <v>212</v>
      </c>
      <c r="M10" s="85">
        <f>SUMIFS('Quarterly Information'!$J$43:$J$1042,'Quarterly Information'!$I$43:$I$1042,Blends!$L10,'Quarterly Information'!$X$43:$X$1042,Lists!$D$30)*C9</f>
        <v>0</v>
      </c>
      <c r="N10" s="85">
        <f>SUMIFS('Quarterly Information'!$J$43:$J$1042,'Quarterly Information'!$I$43:$I$1042,Blends!$L10,'Quarterly Information'!$X$43:$X$1042,Lists!$D$30)*D9</f>
        <v>0</v>
      </c>
      <c r="O10" s="85">
        <f>SUMIFS('Quarterly Information'!$J$43:$J$1042,'Quarterly Information'!$I$43:$I$1042,Blends!$L10,'Quarterly Information'!$X$43:$X$1042,Lists!$D$30)*E9</f>
        <v>0</v>
      </c>
      <c r="P10" s="85">
        <f>SUMIFS('Quarterly Information'!$J$43:$J$1042,'Quarterly Information'!$I$43:$I$1042,Blends!$L10,'Quarterly Information'!$X$43:$X$1042,Lists!$D$30)*F9</f>
        <v>0</v>
      </c>
      <c r="Q10" s="85">
        <f>SUMIFS('Quarterly Information'!$J$43:$J$1042,'Quarterly Information'!$I$43:$I$1042,Blends!$L10,'Quarterly Information'!$X$43:$X$1042,Lists!$D$30)*G9</f>
        <v>0</v>
      </c>
      <c r="R10" s="85">
        <f>SUMIFS('Quarterly Information'!$J$43:$J$1042,'Quarterly Information'!$I$43:$I$1042,Blends!$L10,'Quarterly Information'!$X$43:$X$1042,Lists!$D$30)*H9</f>
        <v>0</v>
      </c>
      <c r="S10" s="85">
        <f>SUMIFS('Quarterly Information'!$J$43:$J$1042,'Quarterly Information'!$I$43:$I$1042,Blends!$L10,'Quarterly Information'!$X$43:$X$1042,Lists!$D$30)*I9</f>
        <v>0</v>
      </c>
      <c r="T10" s="85">
        <f>SUMIFS('Quarterly Information'!$J$43:$J$1042,'Quarterly Information'!$I$43:$I$1042,Blends!$L10,'Quarterly Information'!$X$43:$X$1042,Lists!$D$30)*J9</f>
        <v>0</v>
      </c>
      <c r="V10" s="10" t="s">
        <v>212</v>
      </c>
      <c r="W10" s="85">
        <f>SUMIFS('Quarterly Information'!$J$43:$J$1042,'Quarterly Information'!$I$43:$I$1042,Blends!$V10,'Quarterly Information'!$X$43:$X$1042,Lists!$D$31)*C9</f>
        <v>0</v>
      </c>
      <c r="X10" s="85">
        <f>SUMIFS('Quarterly Information'!$J$43:$J$1042,'Quarterly Information'!$I$43:$I$1042,Blends!$V10,'Quarterly Information'!$X$43:$X$1042,Lists!$D$31)*D9</f>
        <v>0</v>
      </c>
      <c r="Y10" s="85">
        <f>SUMIFS('Quarterly Information'!$J$43:$J$1042,'Quarterly Information'!$I$43:$I$1042,Blends!$V10,'Quarterly Information'!$X$43:$X$1042,Lists!$D$31)*E9</f>
        <v>0</v>
      </c>
      <c r="Z10" s="85">
        <f>SUMIFS('Quarterly Information'!$J$43:$J$1042,'Quarterly Information'!$I$43:$I$1042,Blends!$V10,'Quarterly Information'!$X$43:$X$1042,Lists!$D$31)*F9</f>
        <v>0</v>
      </c>
      <c r="AA10" s="85">
        <f>SUMIFS('Quarterly Information'!$J$43:$J$1042,'Quarterly Information'!$I$43:$I$1042,Blends!$V10,'Quarterly Information'!$X$43:$X$1042,Lists!$D$31)*G9</f>
        <v>0</v>
      </c>
      <c r="AB10" s="85">
        <f>SUMIFS('Quarterly Information'!$J$43:$J$1042,'Quarterly Information'!$I$43:$I$1042,Blends!$V10,'Quarterly Information'!$X$43:$X$1042,Lists!$D$31)*H9</f>
        <v>0</v>
      </c>
      <c r="AC10" s="85">
        <f>SUMIFS('Quarterly Information'!$J$43:$J$1042,'Quarterly Information'!$I$43:$I$1042,Blends!$V10,'Quarterly Information'!$X$43:$X$1042,Lists!$D$31)*I9</f>
        <v>0</v>
      </c>
      <c r="AD10" s="85">
        <f>SUMIFS('Quarterly Information'!$J$43:$J$1042,'Quarterly Information'!$I$43:$I$1042,Blends!$V10,'Quarterly Information'!$X$43:$X$1042,Lists!$D$31)*J9</f>
        <v>0</v>
      </c>
      <c r="AF10" s="10" t="s">
        <v>212</v>
      </c>
      <c r="AG10" s="85">
        <f>SUMIFS('Quarterly Information'!$J$43:$J$1042,'Quarterly Information'!$I$43:$I$1042,Blends!$AF10,'Quarterly Information'!$X$43:$X$1042,Lists!$D$32)*C9</f>
        <v>0</v>
      </c>
      <c r="AH10" s="85">
        <f>SUMIFS('Quarterly Information'!$J$43:$J$1042,'Quarterly Information'!$I$43:$I$1042,Blends!$AF10,'Quarterly Information'!$X$43:$X$1042,Lists!$D$32)*D9</f>
        <v>0</v>
      </c>
      <c r="AI10" s="85">
        <f>SUMIFS('Quarterly Information'!$J$43:$J$1042,'Quarterly Information'!$I$43:$I$1042,Blends!$AF10,'Quarterly Information'!$X$43:$X$1042,Lists!$D$32)*E9</f>
        <v>0</v>
      </c>
      <c r="AJ10" s="85">
        <f>SUMIFS('Quarterly Information'!$J$43:$J$1042,'Quarterly Information'!$I$43:$I$1042,Blends!$AF10,'Quarterly Information'!$X$43:$X$1042,Lists!$D$32)*F9</f>
        <v>0</v>
      </c>
      <c r="AK10" s="85">
        <f>SUMIFS('Quarterly Information'!$J$43:$J$1042,'Quarterly Information'!$I$43:$I$1042,Blends!$AF10,'Quarterly Information'!$X$43:$X$1042,Lists!$D$32)*G9</f>
        <v>0</v>
      </c>
      <c r="AL10" s="85">
        <f>SUMIFS('Quarterly Information'!$J$43:$J$1042,'Quarterly Information'!$I$43:$I$1042,Blends!$AF10,'Quarterly Information'!$X$43:$X$1042,Lists!$D$32)*H9</f>
        <v>0</v>
      </c>
      <c r="AM10" s="85">
        <f>SUMIFS('Quarterly Information'!$J$43:$J$1042,'Quarterly Information'!$I$43:$I$1042,Blends!$AF10,'Quarterly Information'!$X$43:$X$1042,Lists!$D$32)*I9</f>
        <v>0</v>
      </c>
      <c r="AN10" s="85">
        <f>SUMIFS('Quarterly Information'!$J$43:$J$1042,'Quarterly Information'!$I$43:$I$1042,Blends!$AF10,'Quarterly Information'!$X$43:$X$1042,Lists!$D$32)*J9</f>
        <v>0</v>
      </c>
      <c r="AP10" s="10" t="s">
        <v>212</v>
      </c>
      <c r="AQ10" s="85">
        <f>SUMIFS('Quarterly Information'!$J$43:$J$1042,'Quarterly Information'!$I$43:$I$1042,Blends!$AP10,'Quarterly Information'!$X$43:$X$1042,Lists!$D$33)*C9</f>
        <v>0</v>
      </c>
      <c r="AR10" s="85">
        <f>SUMIFS('Quarterly Information'!$J$43:$J$1042,'Quarterly Information'!$I$43:$I$1042,Blends!$AP10,'Quarterly Information'!$X$43:$X$1042,Lists!$D$33)*D9</f>
        <v>0</v>
      </c>
      <c r="AS10" s="85">
        <f>SUMIFS('Quarterly Information'!$J$43:$J$1042,'Quarterly Information'!$I$43:$I$1042,Blends!$AP10,'Quarterly Information'!$X$43:$X$1042,Lists!$D$33)*E9</f>
        <v>0</v>
      </c>
      <c r="AT10" s="85">
        <f>SUMIFS('Quarterly Information'!$J$43:$J$1042,'Quarterly Information'!$I$43:$I$1042,Blends!$AP10,'Quarterly Information'!$X$43:$X$1042,Lists!$D$33)*F9</f>
        <v>0</v>
      </c>
      <c r="AU10" s="85">
        <f>SUMIFS('Quarterly Information'!$J$43:$J$1042,'Quarterly Information'!$I$43:$I$1042,Blends!$AP10,'Quarterly Information'!$X$43:$X$1042,Lists!$D$33)*G9</f>
        <v>0</v>
      </c>
      <c r="AV10" s="85">
        <f>SUMIFS('Quarterly Information'!$J$43:$J$1042,'Quarterly Information'!$I$43:$I$1042,Blends!$AP10,'Quarterly Information'!$X$43:$X$1042,Lists!$D$33)*H9</f>
        <v>0</v>
      </c>
      <c r="AW10" s="85">
        <f>SUMIFS('Quarterly Information'!$J$43:$J$1042,'Quarterly Information'!$I$43:$I$1042,Blends!$AP10,'Quarterly Information'!$X$43:$X$1042,Lists!$D$33)*I9</f>
        <v>0</v>
      </c>
      <c r="AX10" s="85">
        <f>SUMIFS('Quarterly Information'!$J$43:$J$1042,'Quarterly Information'!$I$43:$I$1042,Blends!$AP10,'Quarterly Information'!$X$43:$X$1042,Lists!$D$33)*J9</f>
        <v>0</v>
      </c>
      <c r="AZ10" s="10" t="s">
        <v>212</v>
      </c>
      <c r="BA10" s="85">
        <f>SUMIFS('Quarterly Information'!$J$43:$J$1042,'Quarterly Information'!$I$43:$I$1042,Blends!$AZ10,'Quarterly Information'!$X$43:$X$1042,Lists!$D$34)*C9</f>
        <v>0</v>
      </c>
      <c r="BB10" s="85">
        <f>SUMIFS('Quarterly Information'!$J$43:$J$1042,'Quarterly Information'!$I$43:$I$1042,Blends!$AZ10,'Quarterly Information'!$X$43:$X$1042,Lists!$D$34)*D9</f>
        <v>0</v>
      </c>
      <c r="BC10" s="85">
        <f>SUMIFS('Quarterly Information'!$J$43:$J$1042,'Quarterly Information'!$I$43:$I$1042,Blends!$AZ10,'Quarterly Information'!$X$43:$X$1042,Lists!$D$34)*E9</f>
        <v>0</v>
      </c>
      <c r="BD10" s="85">
        <f>SUMIFS('Quarterly Information'!$J$43:$J$1042,'Quarterly Information'!$I$43:$I$1042,Blends!$AZ10,'Quarterly Information'!$X$43:$X$1042,Lists!$D$34)*F9</f>
        <v>0</v>
      </c>
      <c r="BE10" s="85">
        <f>SUMIFS('Quarterly Information'!$J$43:$J$1042,'Quarterly Information'!$I$43:$I$1042,Blends!$AZ10,'Quarterly Information'!$X$43:$X$1042,Lists!$D$34)*G9</f>
        <v>0</v>
      </c>
      <c r="BF10" s="85">
        <f>SUMIFS('Quarterly Information'!$J$43:$J$1042,'Quarterly Information'!$I$43:$I$1042,Blends!$AZ10,'Quarterly Information'!$X$43:$X$1042,Lists!$D$34)*H9</f>
        <v>0</v>
      </c>
      <c r="BG10" s="85">
        <f>SUMIFS('Quarterly Information'!$J$43:$J$1042,'Quarterly Information'!$I$43:$I$1042,Blends!$AZ10,'Quarterly Information'!$X$43:$X$1042,Lists!$D$34)*I9</f>
        <v>0</v>
      </c>
      <c r="BH10" s="85">
        <f>SUMIFS('Quarterly Information'!$J$43:$J$1042,'Quarterly Information'!$I$43:$I$1042,Blends!$AZ10,'Quarterly Information'!$X$43:$X$1042,Lists!$D$34)*J9</f>
        <v>0</v>
      </c>
      <c r="BJ10" s="10" t="s">
        <v>212</v>
      </c>
      <c r="BK10" s="85">
        <f>SUMIFS('Quarterly Information'!$J$43:$J$1042,'Quarterly Information'!$I$43:$I$1042,Blends!$BJ10,'Quarterly Information'!$X$43:$X$1042,Lists!$D$35)*C9</f>
        <v>0</v>
      </c>
      <c r="BL10" s="85">
        <f>SUMIFS('Quarterly Information'!$J$43:$J$1042,'Quarterly Information'!$I$43:$I$1042,Blends!$BJ10,'Quarterly Information'!$X$43:$X$1042,Lists!$D$35)*D9</f>
        <v>0</v>
      </c>
      <c r="BM10" s="85">
        <f>SUMIFS('Quarterly Information'!$J$43:$J$1042,'Quarterly Information'!$I$43:$I$1042,Blends!$BJ10,'Quarterly Information'!$X$43:$X$1042,Lists!$D$35)*E9</f>
        <v>0</v>
      </c>
      <c r="BN10" s="85">
        <f>SUMIFS('Quarterly Information'!$J$43:$J$1042,'Quarterly Information'!$I$43:$I$1042,Blends!$BJ10,'Quarterly Information'!$X$43:$X$1042,Lists!$D$35)*F9</f>
        <v>0</v>
      </c>
      <c r="BO10" s="85">
        <f>SUMIFS('Quarterly Information'!$J$43:$J$1042,'Quarterly Information'!$I$43:$I$1042,Blends!$BJ10,'Quarterly Information'!$X$43:$X$1042,Lists!$D$35)*G9</f>
        <v>0</v>
      </c>
      <c r="BP10" s="85">
        <f>SUMIFS('Quarterly Information'!$J$43:$J$1042,'Quarterly Information'!$I$43:$I$1042,Blends!$BJ10,'Quarterly Information'!$X$43:$X$1042,Lists!$D$35)*H9</f>
        <v>0</v>
      </c>
      <c r="BQ10" s="85">
        <f>SUMIFS('Quarterly Information'!$J$43:$J$1042,'Quarterly Information'!$I$43:$I$1042,Blends!$BJ10,'Quarterly Information'!$X$43:$X$1042,Lists!$D$35)*I9</f>
        <v>0</v>
      </c>
      <c r="BR10" s="85">
        <f>SUMIFS('Quarterly Information'!$J$43:$J$1042,'Quarterly Information'!$I$43:$I$1042,Blends!$BJ10,'Quarterly Information'!$X$43:$X$1042,Lists!$D$35)*J9</f>
        <v>0</v>
      </c>
      <c r="BT10" s="10" t="s">
        <v>212</v>
      </c>
      <c r="BU10" s="85">
        <f>SUMIFS('Quarterly Information'!$AA$43:$AA$1042,'Quarterly Information'!$I$43:$I$1042,Blends!$BT10)*Blends!C9</f>
        <v>0</v>
      </c>
      <c r="BV10" s="85">
        <f>SUMIFS('Quarterly Information'!$AA$43:$AA$1042,'Quarterly Information'!$I$43:$I$1042,Blends!$BT10)*Blends!D9</f>
        <v>0</v>
      </c>
      <c r="BW10" s="85">
        <f>SUMIFS('Quarterly Information'!$AA$43:$AA$1042,'Quarterly Information'!$I$43:$I$1042,Blends!$BT10)*Blends!E9</f>
        <v>0</v>
      </c>
      <c r="BX10" s="85">
        <f>SUMIFS('Quarterly Information'!$AA$43:$AA$1042,'Quarterly Information'!$I$43:$I$1042,Blends!$BT10)*Blends!F9</f>
        <v>0</v>
      </c>
      <c r="BY10" s="85">
        <f>SUMIFS('Quarterly Information'!$AA$43:$AA$1042,'Quarterly Information'!$I$43:$I$1042,Blends!$BT10)*Blends!G9</f>
        <v>0</v>
      </c>
      <c r="BZ10" s="85">
        <f>SUMIFS('Quarterly Information'!$AA$43:$AA$1042,'Quarterly Information'!$I$43:$I$1042,Blends!$BT10)*Blends!H9</f>
        <v>0</v>
      </c>
      <c r="CA10" s="85">
        <f>SUMIFS('Quarterly Information'!$AA$43:$AA$1042,'Quarterly Information'!$I$43:$I$1042,Blends!$BT10)*Blends!I9</f>
        <v>0</v>
      </c>
      <c r="CB10" s="85">
        <f>SUMIFS('Quarterly Information'!$AA$43:$AA$1042,'Quarterly Information'!$I$43:$I$1042,Blends!$BT10)*Blends!J9</f>
        <v>0</v>
      </c>
      <c r="CD10" s="10" t="s">
        <v>212</v>
      </c>
      <c r="CE10" s="85">
        <f>SUMIFS('Quarterly Information'!$AB$43:$AB$1042,'Quarterly Information'!$I$43:$I$1042,Blends!$CD10)*Blends!C9</f>
        <v>0</v>
      </c>
      <c r="CF10" s="85">
        <f>SUMIFS('Quarterly Information'!$AB$43:$AB$1042,'Quarterly Information'!$I$43:$I$1042,Blends!$CD10)*Blends!D9</f>
        <v>0</v>
      </c>
      <c r="CG10" s="85">
        <f>SUMIFS('Quarterly Information'!$AB$43:$AB$1042,'Quarterly Information'!$I$43:$I$1042,Blends!$CD10)*Blends!E9</f>
        <v>0</v>
      </c>
      <c r="CH10" s="85">
        <f>SUMIFS('Quarterly Information'!$AB$43:$AB$1042,'Quarterly Information'!$I$43:$I$1042,Blends!$CD10)*Blends!F9</f>
        <v>0</v>
      </c>
      <c r="CI10" s="85">
        <f>SUMIFS('Quarterly Information'!$AB$43:$AB$1042,'Quarterly Information'!$I$43:$I$1042,Blends!$CD10)*Blends!G9</f>
        <v>0</v>
      </c>
      <c r="CJ10" s="85">
        <f>SUMIFS('Quarterly Information'!$AB$43:$AB$1042,'Quarterly Information'!$I$43:$I$1042,Blends!$CD10)*Blends!H9</f>
        <v>0</v>
      </c>
      <c r="CK10" s="85">
        <f>SUMIFS('Quarterly Information'!$AB$43:$AB$1042,'Quarterly Information'!$I$43:$I$1042,Blends!$CD10)*Blends!I9</f>
        <v>0</v>
      </c>
      <c r="CL10" s="85">
        <f>SUMIFS('Quarterly Information'!$AB$43:$AB$1042,'Quarterly Information'!$I$43:$I$1042,Blends!$CD10)*Blends!J9</f>
        <v>0</v>
      </c>
      <c r="CN10" s="10" t="s">
        <v>212</v>
      </c>
      <c r="CO10" s="85">
        <f>SUMIFS('Quarterly Information'!$AC$43:$AC$1042,'Quarterly Information'!$I$43:$I$1042,Blends!$CN10)*Blends!C9</f>
        <v>0</v>
      </c>
      <c r="CP10" s="85">
        <f>SUMIFS('Quarterly Information'!$AC$43:$AC$1042,'Quarterly Information'!$I$43:$I$1042,Blends!$CN10)*Blends!D9</f>
        <v>0</v>
      </c>
      <c r="CQ10" s="85">
        <f>SUMIFS('Quarterly Information'!$AC$43:$AC$1042,'Quarterly Information'!$I$43:$I$1042,Blends!$CN10)*Blends!E9</f>
        <v>0</v>
      </c>
      <c r="CR10" s="85">
        <f>SUMIFS('Quarterly Information'!$AC$43:$AC$1042,'Quarterly Information'!$I$43:$I$1042,Blends!$CN10)*Blends!F9</f>
        <v>0</v>
      </c>
      <c r="CS10" s="85">
        <f>SUMIFS('Quarterly Information'!$AC$43:$AC$1042,'Quarterly Information'!$I$43:$I$1042,Blends!$CN10)*Blends!G9</f>
        <v>0</v>
      </c>
      <c r="CT10" s="85">
        <f>SUMIFS('Quarterly Information'!$AC$43:$AC$1042,'Quarterly Information'!$I$43:$I$1042,Blends!$CN10)*Blends!H9</f>
        <v>0</v>
      </c>
      <c r="CU10" s="85">
        <f>SUMIFS('Quarterly Information'!$AC$43:$AC$1042,'Quarterly Information'!$I$43:$I$1042,Blends!$CN10)*Blends!I9</f>
        <v>0</v>
      </c>
      <c r="CV10" s="85">
        <f>SUMIFS('Quarterly Information'!$AC$43:$AC$1042,'Quarterly Information'!$I$43:$I$1042,Blends!$CN10)*Blends!J9</f>
        <v>0</v>
      </c>
      <c r="CX10" s="10" t="s">
        <v>212</v>
      </c>
      <c r="CY10" s="85">
        <f>SUMIFS('Quarterly Information'!$AD$43:$AD$1042,'Quarterly Information'!$I$43:$I$1042,Blends!$CX10)*Blends!C9</f>
        <v>0</v>
      </c>
      <c r="CZ10" s="85">
        <f>SUMIFS('Quarterly Information'!$AD$43:$AD$1042,'Quarterly Information'!$I$43:$I$1042,Blends!$CX10)*Blends!D9</f>
        <v>0</v>
      </c>
      <c r="DA10" s="85">
        <f>SUMIFS('Quarterly Information'!$AD$43:$AD$1042,'Quarterly Information'!$I$43:$I$1042,Blends!$CX10)*Blends!E9</f>
        <v>0</v>
      </c>
      <c r="DB10" s="85">
        <f>SUMIFS('Quarterly Information'!$AD$43:$AD$1042,'Quarterly Information'!$I$43:$I$1042,Blends!$CX10)*Blends!F9</f>
        <v>0</v>
      </c>
      <c r="DC10" s="85">
        <f>SUMIFS('Quarterly Information'!$AD$43:$AD$1042,'Quarterly Information'!$I$43:$I$1042,Blends!$CX10)*Blends!G9</f>
        <v>0</v>
      </c>
      <c r="DD10" s="85">
        <f>SUMIFS('Quarterly Information'!$AD$43:$AD$1042,'Quarterly Information'!$I$43:$I$1042,Blends!$CX10)*Blends!H9</f>
        <v>0</v>
      </c>
      <c r="DE10" s="85">
        <f>SUMIFS('Quarterly Information'!$AD$43:$AD$1042,'Quarterly Information'!$I$43:$I$1042,Blends!$CX10)*Blends!I9</f>
        <v>0</v>
      </c>
      <c r="DF10" s="85">
        <f>SUMIFS('Quarterly Information'!$AD$43:$AD$1042,'Quarterly Information'!$I$43:$I$1042,Blends!$CX10)*Blends!J9</f>
        <v>0</v>
      </c>
      <c r="DH10" s="10" t="s">
        <v>212</v>
      </c>
      <c r="DI10" s="85">
        <f>SUMIFS('Quarterly Information'!$AE$43:$AE$1042,'Quarterly Information'!$I$43:$I$1042,Blends!$DH10)*Blends!C9</f>
        <v>0</v>
      </c>
      <c r="DJ10" s="85">
        <f>SUMIFS('Quarterly Information'!$AE$43:$AE$1042,'Quarterly Information'!$I$43:$I$1042,Blends!$DH10)*Blends!D9</f>
        <v>0</v>
      </c>
      <c r="DK10" s="85">
        <f>SUMIFS('Quarterly Information'!$AE$43:$AE$1042,'Quarterly Information'!$I$43:$I$1042,Blends!$DH10)*Blends!E9</f>
        <v>0</v>
      </c>
      <c r="DL10" s="85">
        <f>SUMIFS('Quarterly Information'!$AE$43:$AE$1042,'Quarterly Information'!$I$43:$I$1042,Blends!$DH10)*Blends!F9</f>
        <v>0</v>
      </c>
      <c r="DM10" s="85">
        <f>SUMIFS('Quarterly Information'!$AE$43:$AE$1042,'Quarterly Information'!$I$43:$I$1042,Blends!$DH10)*Blends!G9</f>
        <v>0</v>
      </c>
      <c r="DN10" s="85">
        <f>SUMIFS('Quarterly Information'!$AE$43:$AE$1042,'Quarterly Information'!$I$43:$I$1042,Blends!$DH10)*Blends!H9</f>
        <v>0</v>
      </c>
      <c r="DO10" s="85">
        <f>SUMIFS('Quarterly Information'!$AE$43:$AE$1042,'Quarterly Information'!$I$43:$I$1042,Blends!$DH10)*Blends!I9</f>
        <v>0</v>
      </c>
      <c r="DP10" s="85">
        <f>SUMIFS('Quarterly Information'!$AE$43:$AE$1042,'Quarterly Information'!$I$43:$I$1042,Blends!$DH10)*Blends!J9</f>
        <v>0</v>
      </c>
      <c r="DR10" s="10" t="s">
        <v>212</v>
      </c>
      <c r="DS10" s="85">
        <f>SUMIFS('Quarterly Information'!$AF$43:$AF$1042,'Quarterly Information'!$I$43:$I$1042,Blends!$DR10)*Blends!C9</f>
        <v>0</v>
      </c>
      <c r="DT10" s="85">
        <f>SUMIFS('Quarterly Information'!$AF$43:$AF$1042,'Quarterly Information'!$I$43:$I$1042,Blends!$DR10)*Blends!D9</f>
        <v>0</v>
      </c>
      <c r="DU10" s="85">
        <f>SUMIFS('Quarterly Information'!$AF$43:$AF$1042,'Quarterly Information'!$I$43:$I$1042,Blends!$DR10)*Blends!E9</f>
        <v>0</v>
      </c>
      <c r="DV10" s="85">
        <f>SUMIFS('Quarterly Information'!$AF$43:$AF$1042,'Quarterly Information'!$I$43:$I$1042,Blends!$DR10)*Blends!F9</f>
        <v>0</v>
      </c>
      <c r="DW10" s="85">
        <f>SUMIFS('Quarterly Information'!$AF$43:$AF$1042,'Quarterly Information'!$I$43:$I$1042,Blends!$DR10)*Blends!G9</f>
        <v>0</v>
      </c>
      <c r="DX10" s="85">
        <f>SUMIFS('Quarterly Information'!$AF$43:$AF$1042,'Quarterly Information'!$I$43:$I$1042,Blends!$DR10)*Blends!H9</f>
        <v>0</v>
      </c>
      <c r="DY10" s="85">
        <f>SUMIFS('Quarterly Information'!$AF$43:$AF$1042,'Quarterly Information'!$I$43:$I$1042,Blends!$DR10)*Blends!I9</f>
        <v>0</v>
      </c>
      <c r="DZ10" s="85">
        <f>SUMIFS('Quarterly Information'!$AF$43:$AF$1042,'Quarterly Information'!$I$43:$I$1042,Blends!$DR10)*Blends!J9</f>
        <v>0</v>
      </c>
    </row>
    <row r="11" spans="2:130">
      <c r="B11" s="10" t="s">
        <v>214</v>
      </c>
      <c r="C11" s="84"/>
      <c r="D11" s="84">
        <v>0.23</v>
      </c>
      <c r="E11" s="84">
        <v>0.25</v>
      </c>
      <c r="F11" s="84">
        <v>0.52</v>
      </c>
      <c r="G11" s="84"/>
      <c r="H11" s="84"/>
      <c r="I11" s="84"/>
      <c r="J11" s="84"/>
      <c r="L11" s="10" t="s">
        <v>213</v>
      </c>
      <c r="M11" s="85">
        <f>SUMIFS('Quarterly Information'!$J$43:$J$1042,'Quarterly Information'!$I$43:$I$1042,Blends!$L11,'Quarterly Information'!$X$43:$X$1042,Lists!$D$30)*C10</f>
        <v>0</v>
      </c>
      <c r="N11" s="85">
        <f>SUMIFS('Quarterly Information'!$J$43:$J$1042,'Quarterly Information'!$I$43:$I$1042,Blends!$L11,'Quarterly Information'!$X$43:$X$1042,Lists!$D$30)*D10</f>
        <v>0</v>
      </c>
      <c r="O11" s="85">
        <f>SUMIFS('Quarterly Information'!$J$43:$J$1042,'Quarterly Information'!$I$43:$I$1042,Blends!$L11,'Quarterly Information'!$X$43:$X$1042,Lists!$D$30)*E10</f>
        <v>0</v>
      </c>
      <c r="P11" s="85">
        <f>SUMIFS('Quarterly Information'!$J$43:$J$1042,'Quarterly Information'!$I$43:$I$1042,Blends!$L11,'Quarterly Information'!$X$43:$X$1042,Lists!$D$30)*F10</f>
        <v>0</v>
      </c>
      <c r="Q11" s="85">
        <f>SUMIFS('Quarterly Information'!$J$43:$J$1042,'Quarterly Information'!$I$43:$I$1042,Blends!$L11,'Quarterly Information'!$X$43:$X$1042,Lists!$D$30)*G10</f>
        <v>0</v>
      </c>
      <c r="R11" s="85">
        <f>SUMIFS('Quarterly Information'!$J$43:$J$1042,'Quarterly Information'!$I$43:$I$1042,Blends!$L11,'Quarterly Information'!$X$43:$X$1042,Lists!$D$30)*H10</f>
        <v>0</v>
      </c>
      <c r="S11" s="85">
        <f>SUMIFS('Quarterly Information'!$J$43:$J$1042,'Quarterly Information'!$I$43:$I$1042,Blends!$L11,'Quarterly Information'!$X$43:$X$1042,Lists!$D$30)*I10</f>
        <v>0</v>
      </c>
      <c r="T11" s="85">
        <f>SUMIFS('Quarterly Information'!$J$43:$J$1042,'Quarterly Information'!$I$43:$I$1042,Blends!$L11,'Quarterly Information'!$X$43:$X$1042,Lists!$D$30)*J10</f>
        <v>0</v>
      </c>
      <c r="V11" s="10" t="s">
        <v>213</v>
      </c>
      <c r="W11" s="85">
        <f>SUMIFS('Quarterly Information'!$J$43:$J$1042,'Quarterly Information'!$I$43:$I$1042,Blends!$V11,'Quarterly Information'!$X$43:$X$1042,Lists!$D$31)*C10</f>
        <v>0</v>
      </c>
      <c r="X11" s="85">
        <f>SUMIFS('Quarterly Information'!$J$43:$J$1042,'Quarterly Information'!$I$43:$I$1042,Blends!$V11,'Quarterly Information'!$X$43:$X$1042,Lists!$D$31)*D10</f>
        <v>0</v>
      </c>
      <c r="Y11" s="85">
        <f>SUMIFS('Quarterly Information'!$J$43:$J$1042,'Quarterly Information'!$I$43:$I$1042,Blends!$V11,'Quarterly Information'!$X$43:$X$1042,Lists!$D$31)*E10</f>
        <v>0</v>
      </c>
      <c r="Z11" s="85">
        <f>SUMIFS('Quarterly Information'!$J$43:$J$1042,'Quarterly Information'!$I$43:$I$1042,Blends!$V11,'Quarterly Information'!$X$43:$X$1042,Lists!$D$31)*F10</f>
        <v>0</v>
      </c>
      <c r="AA11" s="85">
        <f>SUMIFS('Quarterly Information'!$J$43:$J$1042,'Quarterly Information'!$I$43:$I$1042,Blends!$V11,'Quarterly Information'!$X$43:$X$1042,Lists!$D$31)*G10</f>
        <v>0</v>
      </c>
      <c r="AB11" s="85">
        <f>SUMIFS('Quarterly Information'!$J$43:$J$1042,'Quarterly Information'!$I$43:$I$1042,Blends!$V11,'Quarterly Information'!$X$43:$X$1042,Lists!$D$31)*H10</f>
        <v>0</v>
      </c>
      <c r="AC11" s="85">
        <f>SUMIFS('Quarterly Information'!$J$43:$J$1042,'Quarterly Information'!$I$43:$I$1042,Blends!$V11,'Quarterly Information'!$X$43:$X$1042,Lists!$D$31)*I10</f>
        <v>0</v>
      </c>
      <c r="AD11" s="85">
        <f>SUMIFS('Quarterly Information'!$J$43:$J$1042,'Quarterly Information'!$I$43:$I$1042,Blends!$V11,'Quarterly Information'!$X$43:$X$1042,Lists!$D$31)*J10</f>
        <v>0</v>
      </c>
      <c r="AF11" s="10" t="s">
        <v>213</v>
      </c>
      <c r="AG11" s="85">
        <f>SUMIFS('Quarterly Information'!$J$43:$J$1042,'Quarterly Information'!$I$43:$I$1042,Blends!$AF11,'Quarterly Information'!$X$43:$X$1042,Lists!$D$32)*C10</f>
        <v>0</v>
      </c>
      <c r="AH11" s="85">
        <f>SUMIFS('Quarterly Information'!$J$43:$J$1042,'Quarterly Information'!$I$43:$I$1042,Blends!$AF11,'Quarterly Information'!$X$43:$X$1042,Lists!$D$32)*D10</f>
        <v>0</v>
      </c>
      <c r="AI11" s="85">
        <f>SUMIFS('Quarterly Information'!$J$43:$J$1042,'Quarterly Information'!$I$43:$I$1042,Blends!$AF11,'Quarterly Information'!$X$43:$X$1042,Lists!$D$32)*E10</f>
        <v>0</v>
      </c>
      <c r="AJ11" s="85">
        <f>SUMIFS('Quarterly Information'!$J$43:$J$1042,'Quarterly Information'!$I$43:$I$1042,Blends!$AF11,'Quarterly Information'!$X$43:$X$1042,Lists!$D$32)*F10</f>
        <v>0</v>
      </c>
      <c r="AK11" s="85">
        <f>SUMIFS('Quarterly Information'!$J$43:$J$1042,'Quarterly Information'!$I$43:$I$1042,Blends!$AF11,'Quarterly Information'!$X$43:$X$1042,Lists!$D$32)*G10</f>
        <v>0</v>
      </c>
      <c r="AL11" s="85">
        <f>SUMIFS('Quarterly Information'!$J$43:$J$1042,'Quarterly Information'!$I$43:$I$1042,Blends!$AF11,'Quarterly Information'!$X$43:$X$1042,Lists!$D$32)*H10</f>
        <v>0</v>
      </c>
      <c r="AM11" s="85">
        <f>SUMIFS('Quarterly Information'!$J$43:$J$1042,'Quarterly Information'!$I$43:$I$1042,Blends!$AF11,'Quarterly Information'!$X$43:$X$1042,Lists!$D$32)*I10</f>
        <v>0</v>
      </c>
      <c r="AN11" s="85">
        <f>SUMIFS('Quarterly Information'!$J$43:$J$1042,'Quarterly Information'!$I$43:$I$1042,Blends!$AF11,'Quarterly Information'!$X$43:$X$1042,Lists!$D$32)*J10</f>
        <v>0</v>
      </c>
      <c r="AP11" s="10" t="s">
        <v>213</v>
      </c>
      <c r="AQ11" s="85">
        <f>SUMIFS('Quarterly Information'!$J$43:$J$1042,'Quarterly Information'!$I$43:$I$1042,Blends!$AP11,'Quarterly Information'!$X$43:$X$1042,Lists!$D$33)*C10</f>
        <v>0</v>
      </c>
      <c r="AR11" s="85">
        <f>SUMIFS('Quarterly Information'!$J$43:$J$1042,'Quarterly Information'!$I$43:$I$1042,Blends!$AP11,'Quarterly Information'!$X$43:$X$1042,Lists!$D$33)*D10</f>
        <v>0</v>
      </c>
      <c r="AS11" s="85">
        <f>SUMIFS('Quarterly Information'!$J$43:$J$1042,'Quarterly Information'!$I$43:$I$1042,Blends!$AP11,'Quarterly Information'!$X$43:$X$1042,Lists!$D$33)*E10</f>
        <v>0</v>
      </c>
      <c r="AT11" s="85">
        <f>SUMIFS('Quarterly Information'!$J$43:$J$1042,'Quarterly Information'!$I$43:$I$1042,Blends!$AP11,'Quarterly Information'!$X$43:$X$1042,Lists!$D$33)*F10</f>
        <v>0</v>
      </c>
      <c r="AU11" s="85">
        <f>SUMIFS('Quarterly Information'!$J$43:$J$1042,'Quarterly Information'!$I$43:$I$1042,Blends!$AP11,'Quarterly Information'!$X$43:$X$1042,Lists!$D$33)*G10</f>
        <v>0</v>
      </c>
      <c r="AV11" s="85">
        <f>SUMIFS('Quarterly Information'!$J$43:$J$1042,'Quarterly Information'!$I$43:$I$1042,Blends!$AP11,'Quarterly Information'!$X$43:$X$1042,Lists!$D$33)*H10</f>
        <v>0</v>
      </c>
      <c r="AW11" s="85">
        <f>SUMIFS('Quarterly Information'!$J$43:$J$1042,'Quarterly Information'!$I$43:$I$1042,Blends!$AP11,'Quarterly Information'!$X$43:$X$1042,Lists!$D$33)*I10</f>
        <v>0</v>
      </c>
      <c r="AX11" s="85">
        <f>SUMIFS('Quarterly Information'!$J$43:$J$1042,'Quarterly Information'!$I$43:$I$1042,Blends!$AP11,'Quarterly Information'!$X$43:$X$1042,Lists!$D$33)*J10</f>
        <v>0</v>
      </c>
      <c r="AZ11" s="10" t="s">
        <v>213</v>
      </c>
      <c r="BA11" s="85">
        <f>SUMIFS('Quarterly Information'!$J$43:$J$1042,'Quarterly Information'!$I$43:$I$1042,Blends!$AZ11,'Quarterly Information'!$X$43:$X$1042,Lists!$D$34)*C10</f>
        <v>0</v>
      </c>
      <c r="BB11" s="85">
        <f>SUMIFS('Quarterly Information'!$J$43:$J$1042,'Quarterly Information'!$I$43:$I$1042,Blends!$AZ11,'Quarterly Information'!$X$43:$X$1042,Lists!$D$34)*D10</f>
        <v>0</v>
      </c>
      <c r="BC11" s="85">
        <f>SUMIFS('Quarterly Information'!$J$43:$J$1042,'Quarterly Information'!$I$43:$I$1042,Blends!$AZ11,'Quarterly Information'!$X$43:$X$1042,Lists!$D$34)*E10</f>
        <v>0</v>
      </c>
      <c r="BD11" s="85">
        <f>SUMIFS('Quarterly Information'!$J$43:$J$1042,'Quarterly Information'!$I$43:$I$1042,Blends!$AZ11,'Quarterly Information'!$X$43:$X$1042,Lists!$D$34)*F10</f>
        <v>0</v>
      </c>
      <c r="BE11" s="85">
        <f>SUMIFS('Quarterly Information'!$J$43:$J$1042,'Quarterly Information'!$I$43:$I$1042,Blends!$AZ11,'Quarterly Information'!$X$43:$X$1042,Lists!$D$34)*G10</f>
        <v>0</v>
      </c>
      <c r="BF11" s="85">
        <f>SUMIFS('Quarterly Information'!$J$43:$J$1042,'Quarterly Information'!$I$43:$I$1042,Blends!$AZ11,'Quarterly Information'!$X$43:$X$1042,Lists!$D$34)*H10</f>
        <v>0</v>
      </c>
      <c r="BG11" s="85">
        <f>SUMIFS('Quarterly Information'!$J$43:$J$1042,'Quarterly Information'!$I$43:$I$1042,Blends!$AZ11,'Quarterly Information'!$X$43:$X$1042,Lists!$D$34)*I10</f>
        <v>0</v>
      </c>
      <c r="BH11" s="85">
        <f>SUMIFS('Quarterly Information'!$J$43:$J$1042,'Quarterly Information'!$I$43:$I$1042,Blends!$AZ11,'Quarterly Information'!$X$43:$X$1042,Lists!$D$34)*J10</f>
        <v>0</v>
      </c>
      <c r="BJ11" s="10" t="s">
        <v>213</v>
      </c>
      <c r="BK11" s="85">
        <f>SUMIFS('Quarterly Information'!$J$43:$J$1042,'Quarterly Information'!$I$43:$I$1042,Blends!$BJ11,'Quarterly Information'!$X$43:$X$1042,Lists!$D$35)*C10</f>
        <v>0</v>
      </c>
      <c r="BL11" s="85">
        <f>SUMIFS('Quarterly Information'!$J$43:$J$1042,'Quarterly Information'!$I$43:$I$1042,Blends!$BJ11,'Quarterly Information'!$X$43:$X$1042,Lists!$D$35)*D10</f>
        <v>0</v>
      </c>
      <c r="BM11" s="85">
        <f>SUMIFS('Quarterly Information'!$J$43:$J$1042,'Quarterly Information'!$I$43:$I$1042,Blends!$BJ11,'Quarterly Information'!$X$43:$X$1042,Lists!$D$35)*E10</f>
        <v>0</v>
      </c>
      <c r="BN11" s="85">
        <f>SUMIFS('Quarterly Information'!$J$43:$J$1042,'Quarterly Information'!$I$43:$I$1042,Blends!$BJ11,'Quarterly Information'!$X$43:$X$1042,Lists!$D$35)*F10</f>
        <v>0</v>
      </c>
      <c r="BO11" s="85">
        <f>SUMIFS('Quarterly Information'!$J$43:$J$1042,'Quarterly Information'!$I$43:$I$1042,Blends!$BJ11,'Quarterly Information'!$X$43:$X$1042,Lists!$D$35)*G10</f>
        <v>0</v>
      </c>
      <c r="BP11" s="85">
        <f>SUMIFS('Quarterly Information'!$J$43:$J$1042,'Quarterly Information'!$I$43:$I$1042,Blends!$BJ11,'Quarterly Information'!$X$43:$X$1042,Lists!$D$35)*H10</f>
        <v>0</v>
      </c>
      <c r="BQ11" s="85">
        <f>SUMIFS('Quarterly Information'!$J$43:$J$1042,'Quarterly Information'!$I$43:$I$1042,Blends!$BJ11,'Quarterly Information'!$X$43:$X$1042,Lists!$D$35)*I10</f>
        <v>0</v>
      </c>
      <c r="BR11" s="85">
        <f>SUMIFS('Quarterly Information'!$J$43:$J$1042,'Quarterly Information'!$I$43:$I$1042,Blends!$BJ11,'Quarterly Information'!$X$43:$X$1042,Lists!$D$35)*J10</f>
        <v>0</v>
      </c>
      <c r="BT11" s="10" t="s">
        <v>213</v>
      </c>
      <c r="BU11" s="85">
        <f>SUMIFS('Quarterly Information'!$AA$43:$AA$1042,'Quarterly Information'!$I$43:$I$1042,Blends!$BT11)*Blends!C10</f>
        <v>0</v>
      </c>
      <c r="BV11" s="85">
        <f>SUMIFS('Quarterly Information'!$AA$43:$AA$1042,'Quarterly Information'!$I$43:$I$1042,Blends!$BT11)*Blends!D10</f>
        <v>0</v>
      </c>
      <c r="BW11" s="85">
        <f>SUMIFS('Quarterly Information'!$AA$43:$AA$1042,'Quarterly Information'!$I$43:$I$1042,Blends!$BT11)*Blends!E10</f>
        <v>0</v>
      </c>
      <c r="BX11" s="85">
        <f>SUMIFS('Quarterly Information'!$AA$43:$AA$1042,'Quarterly Information'!$I$43:$I$1042,Blends!$BT11)*Blends!F10</f>
        <v>0</v>
      </c>
      <c r="BY11" s="85">
        <f>SUMIFS('Quarterly Information'!$AA$43:$AA$1042,'Quarterly Information'!$I$43:$I$1042,Blends!$BT11)*Blends!G10</f>
        <v>0</v>
      </c>
      <c r="BZ11" s="85">
        <f>SUMIFS('Quarterly Information'!$AA$43:$AA$1042,'Quarterly Information'!$I$43:$I$1042,Blends!$BT11)*Blends!H10</f>
        <v>0</v>
      </c>
      <c r="CA11" s="85">
        <f>SUMIFS('Quarterly Information'!$AA$43:$AA$1042,'Quarterly Information'!$I$43:$I$1042,Blends!$BT11)*Blends!I10</f>
        <v>0</v>
      </c>
      <c r="CB11" s="85">
        <f>SUMIFS('Quarterly Information'!$AA$43:$AA$1042,'Quarterly Information'!$I$43:$I$1042,Blends!$BT11)*Blends!J10</f>
        <v>0</v>
      </c>
      <c r="CD11" s="10" t="s">
        <v>213</v>
      </c>
      <c r="CE11" s="85">
        <f>SUMIFS('Quarterly Information'!$AB$43:$AB$1042,'Quarterly Information'!$I$43:$I$1042,Blends!$CD11)*Blends!C10</f>
        <v>0</v>
      </c>
      <c r="CF11" s="85">
        <f>SUMIFS('Quarterly Information'!$AB$43:$AB$1042,'Quarterly Information'!$I$43:$I$1042,Blends!$CD11)*Blends!D10</f>
        <v>0</v>
      </c>
      <c r="CG11" s="85">
        <f>SUMIFS('Quarterly Information'!$AB$43:$AB$1042,'Quarterly Information'!$I$43:$I$1042,Blends!$CD11)*Blends!E10</f>
        <v>0</v>
      </c>
      <c r="CH11" s="85">
        <f>SUMIFS('Quarterly Information'!$AB$43:$AB$1042,'Quarterly Information'!$I$43:$I$1042,Blends!$CD11)*Blends!F10</f>
        <v>0</v>
      </c>
      <c r="CI11" s="85">
        <f>SUMIFS('Quarterly Information'!$AB$43:$AB$1042,'Quarterly Information'!$I$43:$I$1042,Blends!$CD11)*Blends!G10</f>
        <v>0</v>
      </c>
      <c r="CJ11" s="85">
        <f>SUMIFS('Quarterly Information'!$AB$43:$AB$1042,'Quarterly Information'!$I$43:$I$1042,Blends!$CD11)*Blends!H10</f>
        <v>0</v>
      </c>
      <c r="CK11" s="85">
        <f>SUMIFS('Quarterly Information'!$AB$43:$AB$1042,'Quarterly Information'!$I$43:$I$1042,Blends!$CD11)*Blends!I10</f>
        <v>0</v>
      </c>
      <c r="CL11" s="85">
        <f>SUMIFS('Quarterly Information'!$AB$43:$AB$1042,'Quarterly Information'!$I$43:$I$1042,Blends!$CD11)*Blends!J10</f>
        <v>0</v>
      </c>
      <c r="CN11" s="10" t="s">
        <v>213</v>
      </c>
      <c r="CO11" s="85">
        <f>SUMIFS('Quarterly Information'!$AC$43:$AC$1042,'Quarterly Information'!$I$43:$I$1042,Blends!$CN11)*Blends!C10</f>
        <v>0</v>
      </c>
      <c r="CP11" s="85">
        <f>SUMIFS('Quarterly Information'!$AC$43:$AC$1042,'Quarterly Information'!$I$43:$I$1042,Blends!$CN11)*Blends!D10</f>
        <v>0</v>
      </c>
      <c r="CQ11" s="85">
        <f>SUMIFS('Quarterly Information'!$AC$43:$AC$1042,'Quarterly Information'!$I$43:$I$1042,Blends!$CN11)*Blends!E10</f>
        <v>0</v>
      </c>
      <c r="CR11" s="85">
        <f>SUMIFS('Quarterly Information'!$AC$43:$AC$1042,'Quarterly Information'!$I$43:$I$1042,Blends!$CN11)*Blends!F10</f>
        <v>0</v>
      </c>
      <c r="CS11" s="85">
        <f>SUMIFS('Quarterly Information'!$AC$43:$AC$1042,'Quarterly Information'!$I$43:$I$1042,Blends!$CN11)*Blends!G10</f>
        <v>0</v>
      </c>
      <c r="CT11" s="85">
        <f>SUMIFS('Quarterly Information'!$AC$43:$AC$1042,'Quarterly Information'!$I$43:$I$1042,Blends!$CN11)*Blends!H10</f>
        <v>0</v>
      </c>
      <c r="CU11" s="85">
        <f>SUMIFS('Quarterly Information'!$AC$43:$AC$1042,'Quarterly Information'!$I$43:$I$1042,Blends!$CN11)*Blends!I10</f>
        <v>0</v>
      </c>
      <c r="CV11" s="85">
        <f>SUMIFS('Quarterly Information'!$AC$43:$AC$1042,'Quarterly Information'!$I$43:$I$1042,Blends!$CN11)*Blends!J10</f>
        <v>0</v>
      </c>
      <c r="CX11" s="10" t="s">
        <v>213</v>
      </c>
      <c r="CY11" s="85">
        <f>SUMIFS('Quarterly Information'!$AD$43:$AD$1042,'Quarterly Information'!$I$43:$I$1042,Blends!$CX11)*Blends!C10</f>
        <v>0</v>
      </c>
      <c r="CZ11" s="85">
        <f>SUMIFS('Quarterly Information'!$AD$43:$AD$1042,'Quarterly Information'!$I$43:$I$1042,Blends!$CX11)*Blends!D10</f>
        <v>0</v>
      </c>
      <c r="DA11" s="85">
        <f>SUMIFS('Quarterly Information'!$AD$43:$AD$1042,'Quarterly Information'!$I$43:$I$1042,Blends!$CX11)*Blends!E10</f>
        <v>0</v>
      </c>
      <c r="DB11" s="85">
        <f>SUMIFS('Quarterly Information'!$AD$43:$AD$1042,'Quarterly Information'!$I$43:$I$1042,Blends!$CX11)*Blends!F10</f>
        <v>0</v>
      </c>
      <c r="DC11" s="85">
        <f>SUMIFS('Quarterly Information'!$AD$43:$AD$1042,'Quarterly Information'!$I$43:$I$1042,Blends!$CX11)*Blends!G10</f>
        <v>0</v>
      </c>
      <c r="DD11" s="85">
        <f>SUMIFS('Quarterly Information'!$AD$43:$AD$1042,'Quarterly Information'!$I$43:$I$1042,Blends!$CX11)*Blends!H10</f>
        <v>0</v>
      </c>
      <c r="DE11" s="85">
        <f>SUMIFS('Quarterly Information'!$AD$43:$AD$1042,'Quarterly Information'!$I$43:$I$1042,Blends!$CX11)*Blends!I10</f>
        <v>0</v>
      </c>
      <c r="DF11" s="85">
        <f>SUMIFS('Quarterly Information'!$AD$43:$AD$1042,'Quarterly Information'!$I$43:$I$1042,Blends!$CX11)*Blends!J10</f>
        <v>0</v>
      </c>
      <c r="DH11" s="10" t="s">
        <v>213</v>
      </c>
      <c r="DI11" s="85">
        <f>SUMIFS('Quarterly Information'!$AE$43:$AE$1042,'Quarterly Information'!$I$43:$I$1042,Blends!$DH11)*Blends!C10</f>
        <v>0</v>
      </c>
      <c r="DJ11" s="85">
        <f>SUMIFS('Quarterly Information'!$AE$43:$AE$1042,'Quarterly Information'!$I$43:$I$1042,Blends!$DH11)*Blends!D10</f>
        <v>0</v>
      </c>
      <c r="DK11" s="85">
        <f>SUMIFS('Quarterly Information'!$AE$43:$AE$1042,'Quarterly Information'!$I$43:$I$1042,Blends!$DH11)*Blends!E10</f>
        <v>0</v>
      </c>
      <c r="DL11" s="85">
        <f>SUMIFS('Quarterly Information'!$AE$43:$AE$1042,'Quarterly Information'!$I$43:$I$1042,Blends!$DH11)*Blends!F10</f>
        <v>0</v>
      </c>
      <c r="DM11" s="85">
        <f>SUMIFS('Quarterly Information'!$AE$43:$AE$1042,'Quarterly Information'!$I$43:$I$1042,Blends!$DH11)*Blends!G10</f>
        <v>0</v>
      </c>
      <c r="DN11" s="85">
        <f>SUMIFS('Quarterly Information'!$AE$43:$AE$1042,'Quarterly Information'!$I$43:$I$1042,Blends!$DH11)*Blends!H10</f>
        <v>0</v>
      </c>
      <c r="DO11" s="85">
        <f>SUMIFS('Quarterly Information'!$AE$43:$AE$1042,'Quarterly Information'!$I$43:$I$1042,Blends!$DH11)*Blends!I10</f>
        <v>0</v>
      </c>
      <c r="DP11" s="85">
        <f>SUMIFS('Quarterly Information'!$AE$43:$AE$1042,'Quarterly Information'!$I$43:$I$1042,Blends!$DH11)*Blends!J10</f>
        <v>0</v>
      </c>
      <c r="DR11" s="10" t="s">
        <v>213</v>
      </c>
      <c r="DS11" s="85">
        <f>SUMIFS('Quarterly Information'!$AF$43:$AF$1042,'Quarterly Information'!$I$43:$I$1042,Blends!$DR11)*Blends!C10</f>
        <v>0</v>
      </c>
      <c r="DT11" s="85">
        <f>SUMIFS('Quarterly Information'!$AF$43:$AF$1042,'Quarterly Information'!$I$43:$I$1042,Blends!$DR11)*Blends!D10</f>
        <v>0</v>
      </c>
      <c r="DU11" s="85">
        <f>SUMIFS('Quarterly Information'!$AF$43:$AF$1042,'Quarterly Information'!$I$43:$I$1042,Blends!$DR11)*Blends!E10</f>
        <v>0</v>
      </c>
      <c r="DV11" s="85">
        <f>SUMIFS('Quarterly Information'!$AF$43:$AF$1042,'Quarterly Information'!$I$43:$I$1042,Blends!$DR11)*Blends!F10</f>
        <v>0</v>
      </c>
      <c r="DW11" s="85">
        <f>SUMIFS('Quarterly Information'!$AF$43:$AF$1042,'Quarterly Information'!$I$43:$I$1042,Blends!$DR11)*Blends!G10</f>
        <v>0</v>
      </c>
      <c r="DX11" s="85">
        <f>SUMIFS('Quarterly Information'!$AF$43:$AF$1042,'Quarterly Information'!$I$43:$I$1042,Blends!$DR11)*Blends!H10</f>
        <v>0</v>
      </c>
      <c r="DY11" s="85">
        <f>SUMIFS('Quarterly Information'!$AF$43:$AF$1042,'Quarterly Information'!$I$43:$I$1042,Blends!$DR11)*Blends!I10</f>
        <v>0</v>
      </c>
      <c r="DZ11" s="85">
        <f>SUMIFS('Quarterly Information'!$AF$43:$AF$1042,'Quarterly Information'!$I$43:$I$1042,Blends!$DR11)*Blends!J10</f>
        <v>0</v>
      </c>
    </row>
    <row r="12" spans="2:130">
      <c r="B12" s="10" t="s">
        <v>215</v>
      </c>
      <c r="C12" s="84"/>
      <c r="D12" s="84">
        <v>0.15</v>
      </c>
      <c r="E12" s="84">
        <v>0.15</v>
      </c>
      <c r="F12" s="84">
        <v>0.7</v>
      </c>
      <c r="G12" s="84"/>
      <c r="H12" s="84"/>
      <c r="I12" s="84"/>
      <c r="J12" s="84"/>
      <c r="L12" s="10" t="s">
        <v>214</v>
      </c>
      <c r="M12" s="85">
        <f>SUMIFS('Quarterly Information'!$J$43:$J$1042,'Quarterly Information'!$I$43:$I$1042,Blends!$L12,'Quarterly Information'!$X$43:$X$1042,Lists!$D$30)*C11</f>
        <v>0</v>
      </c>
      <c r="N12" s="85">
        <f>SUMIFS('Quarterly Information'!$J$43:$J$1042,'Quarterly Information'!$I$43:$I$1042,Blends!$L12,'Quarterly Information'!$X$43:$X$1042,Lists!$D$30)*D11</f>
        <v>0</v>
      </c>
      <c r="O12" s="85">
        <f>SUMIFS('Quarterly Information'!$J$43:$J$1042,'Quarterly Information'!$I$43:$I$1042,Blends!$L12,'Quarterly Information'!$X$43:$X$1042,Lists!$D$30)*E11</f>
        <v>0</v>
      </c>
      <c r="P12" s="85">
        <f>SUMIFS('Quarterly Information'!$J$43:$J$1042,'Quarterly Information'!$I$43:$I$1042,Blends!$L12,'Quarterly Information'!$X$43:$X$1042,Lists!$D$30)*F11</f>
        <v>0</v>
      </c>
      <c r="Q12" s="85">
        <f>SUMIFS('Quarterly Information'!$J$43:$J$1042,'Quarterly Information'!$I$43:$I$1042,Blends!$L12,'Quarterly Information'!$X$43:$X$1042,Lists!$D$30)*G11</f>
        <v>0</v>
      </c>
      <c r="R12" s="85">
        <f>SUMIFS('Quarterly Information'!$J$43:$J$1042,'Quarterly Information'!$I$43:$I$1042,Blends!$L12,'Quarterly Information'!$X$43:$X$1042,Lists!$D$30)*H11</f>
        <v>0</v>
      </c>
      <c r="S12" s="85">
        <f>SUMIFS('Quarterly Information'!$J$43:$J$1042,'Quarterly Information'!$I$43:$I$1042,Blends!$L12,'Quarterly Information'!$X$43:$X$1042,Lists!$D$30)*I11</f>
        <v>0</v>
      </c>
      <c r="T12" s="85">
        <f>SUMIFS('Quarterly Information'!$J$43:$J$1042,'Quarterly Information'!$I$43:$I$1042,Blends!$L12,'Quarterly Information'!$X$43:$X$1042,Lists!$D$30)*J11</f>
        <v>0</v>
      </c>
      <c r="V12" s="10" t="s">
        <v>214</v>
      </c>
      <c r="W12" s="85">
        <f>SUMIFS('Quarterly Information'!$J$43:$J$1042,'Quarterly Information'!$I$43:$I$1042,Blends!$V12,'Quarterly Information'!$X$43:$X$1042,Lists!$D$31)*C11</f>
        <v>0</v>
      </c>
      <c r="X12" s="85">
        <f>SUMIFS('Quarterly Information'!$J$43:$J$1042,'Quarterly Information'!$I$43:$I$1042,Blends!$V12,'Quarterly Information'!$X$43:$X$1042,Lists!$D$31)*D11</f>
        <v>0</v>
      </c>
      <c r="Y12" s="85">
        <f>SUMIFS('Quarterly Information'!$J$43:$J$1042,'Quarterly Information'!$I$43:$I$1042,Blends!$V12,'Quarterly Information'!$X$43:$X$1042,Lists!$D$31)*E11</f>
        <v>0</v>
      </c>
      <c r="Z12" s="85">
        <f>SUMIFS('Quarterly Information'!$J$43:$J$1042,'Quarterly Information'!$I$43:$I$1042,Blends!$V12,'Quarterly Information'!$X$43:$X$1042,Lists!$D$31)*F11</f>
        <v>0</v>
      </c>
      <c r="AA12" s="85">
        <f>SUMIFS('Quarterly Information'!$J$43:$J$1042,'Quarterly Information'!$I$43:$I$1042,Blends!$V12,'Quarterly Information'!$X$43:$X$1042,Lists!$D$31)*G11</f>
        <v>0</v>
      </c>
      <c r="AB12" s="85">
        <f>SUMIFS('Quarterly Information'!$J$43:$J$1042,'Quarterly Information'!$I$43:$I$1042,Blends!$V12,'Quarterly Information'!$X$43:$X$1042,Lists!$D$31)*H11</f>
        <v>0</v>
      </c>
      <c r="AC12" s="85">
        <f>SUMIFS('Quarterly Information'!$J$43:$J$1042,'Quarterly Information'!$I$43:$I$1042,Blends!$V12,'Quarterly Information'!$X$43:$X$1042,Lists!$D$31)*I11</f>
        <v>0</v>
      </c>
      <c r="AD12" s="85">
        <f>SUMIFS('Quarterly Information'!$J$43:$J$1042,'Quarterly Information'!$I$43:$I$1042,Blends!$V12,'Quarterly Information'!$X$43:$X$1042,Lists!$D$31)*J11</f>
        <v>0</v>
      </c>
      <c r="AF12" s="10" t="s">
        <v>214</v>
      </c>
      <c r="AG12" s="85">
        <f>SUMIFS('Quarterly Information'!$J$43:$J$1042,'Quarterly Information'!$I$43:$I$1042,Blends!$AF12,'Quarterly Information'!$X$43:$X$1042,Lists!$D$32)*C11</f>
        <v>0</v>
      </c>
      <c r="AH12" s="85">
        <f>SUMIFS('Quarterly Information'!$J$43:$J$1042,'Quarterly Information'!$I$43:$I$1042,Blends!$AF12,'Quarterly Information'!$X$43:$X$1042,Lists!$D$32)*D11</f>
        <v>0</v>
      </c>
      <c r="AI12" s="85">
        <f>SUMIFS('Quarterly Information'!$J$43:$J$1042,'Quarterly Information'!$I$43:$I$1042,Blends!$AF12,'Quarterly Information'!$X$43:$X$1042,Lists!$D$32)*E11</f>
        <v>0</v>
      </c>
      <c r="AJ12" s="85">
        <f>SUMIFS('Quarterly Information'!$J$43:$J$1042,'Quarterly Information'!$I$43:$I$1042,Blends!$AF12,'Quarterly Information'!$X$43:$X$1042,Lists!$D$32)*F11</f>
        <v>0</v>
      </c>
      <c r="AK12" s="85">
        <f>SUMIFS('Quarterly Information'!$J$43:$J$1042,'Quarterly Information'!$I$43:$I$1042,Blends!$AF12,'Quarterly Information'!$X$43:$X$1042,Lists!$D$32)*G11</f>
        <v>0</v>
      </c>
      <c r="AL12" s="85">
        <f>SUMIFS('Quarterly Information'!$J$43:$J$1042,'Quarterly Information'!$I$43:$I$1042,Blends!$AF12,'Quarterly Information'!$X$43:$X$1042,Lists!$D$32)*H11</f>
        <v>0</v>
      </c>
      <c r="AM12" s="85">
        <f>SUMIFS('Quarterly Information'!$J$43:$J$1042,'Quarterly Information'!$I$43:$I$1042,Blends!$AF12,'Quarterly Information'!$X$43:$X$1042,Lists!$D$32)*I11</f>
        <v>0</v>
      </c>
      <c r="AN12" s="85">
        <f>SUMIFS('Quarterly Information'!$J$43:$J$1042,'Quarterly Information'!$I$43:$I$1042,Blends!$AF12,'Quarterly Information'!$X$43:$X$1042,Lists!$D$32)*J11</f>
        <v>0</v>
      </c>
      <c r="AP12" s="10" t="s">
        <v>214</v>
      </c>
      <c r="AQ12" s="85">
        <f>SUMIFS('Quarterly Information'!$J$43:$J$1042,'Quarterly Information'!$I$43:$I$1042,Blends!$AP12,'Quarterly Information'!$X$43:$X$1042,Lists!$D$33)*C11</f>
        <v>0</v>
      </c>
      <c r="AR12" s="85">
        <f>SUMIFS('Quarterly Information'!$J$43:$J$1042,'Quarterly Information'!$I$43:$I$1042,Blends!$AP12,'Quarterly Information'!$X$43:$X$1042,Lists!$D$33)*D11</f>
        <v>0</v>
      </c>
      <c r="AS12" s="85">
        <f>SUMIFS('Quarterly Information'!$J$43:$J$1042,'Quarterly Information'!$I$43:$I$1042,Blends!$AP12,'Quarterly Information'!$X$43:$X$1042,Lists!$D$33)*E11</f>
        <v>0</v>
      </c>
      <c r="AT12" s="85">
        <f>SUMIFS('Quarterly Information'!$J$43:$J$1042,'Quarterly Information'!$I$43:$I$1042,Blends!$AP12,'Quarterly Information'!$X$43:$X$1042,Lists!$D$33)*F11</f>
        <v>0</v>
      </c>
      <c r="AU12" s="85">
        <f>SUMIFS('Quarterly Information'!$J$43:$J$1042,'Quarterly Information'!$I$43:$I$1042,Blends!$AP12,'Quarterly Information'!$X$43:$X$1042,Lists!$D$33)*G11</f>
        <v>0</v>
      </c>
      <c r="AV12" s="85">
        <f>SUMIFS('Quarterly Information'!$J$43:$J$1042,'Quarterly Information'!$I$43:$I$1042,Blends!$AP12,'Quarterly Information'!$X$43:$X$1042,Lists!$D$33)*H11</f>
        <v>0</v>
      </c>
      <c r="AW12" s="85">
        <f>SUMIFS('Quarterly Information'!$J$43:$J$1042,'Quarterly Information'!$I$43:$I$1042,Blends!$AP12,'Quarterly Information'!$X$43:$X$1042,Lists!$D$33)*I11</f>
        <v>0</v>
      </c>
      <c r="AX12" s="85">
        <f>SUMIFS('Quarterly Information'!$J$43:$J$1042,'Quarterly Information'!$I$43:$I$1042,Blends!$AP12,'Quarterly Information'!$X$43:$X$1042,Lists!$D$33)*J11</f>
        <v>0</v>
      </c>
      <c r="AZ12" s="10" t="s">
        <v>214</v>
      </c>
      <c r="BA12" s="85">
        <f>SUMIFS('Quarterly Information'!$J$43:$J$1042,'Quarterly Information'!$I$43:$I$1042,Blends!$AZ12,'Quarterly Information'!$X$43:$X$1042,Lists!$D$34)*C11</f>
        <v>0</v>
      </c>
      <c r="BB12" s="85">
        <f>SUMIFS('Quarterly Information'!$J$43:$J$1042,'Quarterly Information'!$I$43:$I$1042,Blends!$AZ12,'Quarterly Information'!$X$43:$X$1042,Lists!$D$34)*D11</f>
        <v>0</v>
      </c>
      <c r="BC12" s="85">
        <f>SUMIFS('Quarterly Information'!$J$43:$J$1042,'Quarterly Information'!$I$43:$I$1042,Blends!$AZ12,'Quarterly Information'!$X$43:$X$1042,Lists!$D$34)*E11</f>
        <v>0</v>
      </c>
      <c r="BD12" s="85">
        <f>SUMIFS('Quarterly Information'!$J$43:$J$1042,'Quarterly Information'!$I$43:$I$1042,Blends!$AZ12,'Quarterly Information'!$X$43:$X$1042,Lists!$D$34)*F11</f>
        <v>0</v>
      </c>
      <c r="BE12" s="85">
        <f>SUMIFS('Quarterly Information'!$J$43:$J$1042,'Quarterly Information'!$I$43:$I$1042,Blends!$AZ12,'Quarterly Information'!$X$43:$X$1042,Lists!$D$34)*G11</f>
        <v>0</v>
      </c>
      <c r="BF12" s="85">
        <f>SUMIFS('Quarterly Information'!$J$43:$J$1042,'Quarterly Information'!$I$43:$I$1042,Blends!$AZ12,'Quarterly Information'!$X$43:$X$1042,Lists!$D$34)*H11</f>
        <v>0</v>
      </c>
      <c r="BG12" s="85">
        <f>SUMIFS('Quarterly Information'!$J$43:$J$1042,'Quarterly Information'!$I$43:$I$1042,Blends!$AZ12,'Quarterly Information'!$X$43:$X$1042,Lists!$D$34)*I11</f>
        <v>0</v>
      </c>
      <c r="BH12" s="85">
        <f>SUMIFS('Quarterly Information'!$J$43:$J$1042,'Quarterly Information'!$I$43:$I$1042,Blends!$AZ12,'Quarterly Information'!$X$43:$X$1042,Lists!$D$34)*J11</f>
        <v>0</v>
      </c>
      <c r="BJ12" s="10" t="s">
        <v>214</v>
      </c>
      <c r="BK12" s="85">
        <f>SUMIFS('Quarterly Information'!$J$43:$J$1042,'Quarterly Information'!$I$43:$I$1042,Blends!$BJ12,'Quarterly Information'!$X$43:$X$1042,Lists!$D$35)*C11</f>
        <v>0</v>
      </c>
      <c r="BL12" s="85">
        <f>SUMIFS('Quarterly Information'!$J$43:$J$1042,'Quarterly Information'!$I$43:$I$1042,Blends!$BJ12,'Quarterly Information'!$X$43:$X$1042,Lists!$D$35)*D11</f>
        <v>0</v>
      </c>
      <c r="BM12" s="85">
        <f>SUMIFS('Quarterly Information'!$J$43:$J$1042,'Quarterly Information'!$I$43:$I$1042,Blends!$BJ12,'Quarterly Information'!$X$43:$X$1042,Lists!$D$35)*E11</f>
        <v>0</v>
      </c>
      <c r="BN12" s="85">
        <f>SUMIFS('Quarterly Information'!$J$43:$J$1042,'Quarterly Information'!$I$43:$I$1042,Blends!$BJ12,'Quarterly Information'!$X$43:$X$1042,Lists!$D$35)*F11</f>
        <v>0</v>
      </c>
      <c r="BO12" s="85">
        <f>SUMIFS('Quarterly Information'!$J$43:$J$1042,'Quarterly Information'!$I$43:$I$1042,Blends!$BJ12,'Quarterly Information'!$X$43:$X$1042,Lists!$D$35)*G11</f>
        <v>0</v>
      </c>
      <c r="BP12" s="85">
        <f>SUMIFS('Quarterly Information'!$J$43:$J$1042,'Quarterly Information'!$I$43:$I$1042,Blends!$BJ12,'Quarterly Information'!$X$43:$X$1042,Lists!$D$35)*H11</f>
        <v>0</v>
      </c>
      <c r="BQ12" s="85">
        <f>SUMIFS('Quarterly Information'!$J$43:$J$1042,'Quarterly Information'!$I$43:$I$1042,Blends!$BJ12,'Quarterly Information'!$X$43:$X$1042,Lists!$D$35)*I11</f>
        <v>0</v>
      </c>
      <c r="BR12" s="85">
        <f>SUMIFS('Quarterly Information'!$J$43:$J$1042,'Quarterly Information'!$I$43:$I$1042,Blends!$BJ12,'Quarterly Information'!$X$43:$X$1042,Lists!$D$35)*J11</f>
        <v>0</v>
      </c>
      <c r="BT12" s="10" t="s">
        <v>214</v>
      </c>
      <c r="BU12" s="85">
        <f>SUMIFS('Quarterly Information'!$AA$43:$AA$1042,'Quarterly Information'!$I$43:$I$1042,Blends!$BT12)*Blends!C11</f>
        <v>0</v>
      </c>
      <c r="BV12" s="85">
        <f>SUMIFS('Quarterly Information'!$AA$43:$AA$1042,'Quarterly Information'!$I$43:$I$1042,Blends!$BT12)*Blends!D11</f>
        <v>0</v>
      </c>
      <c r="BW12" s="85">
        <f>SUMIFS('Quarterly Information'!$AA$43:$AA$1042,'Quarterly Information'!$I$43:$I$1042,Blends!$BT12)*Blends!E11</f>
        <v>0</v>
      </c>
      <c r="BX12" s="85">
        <f>SUMIFS('Quarterly Information'!$AA$43:$AA$1042,'Quarterly Information'!$I$43:$I$1042,Blends!$BT12)*Blends!F11</f>
        <v>0</v>
      </c>
      <c r="BY12" s="85">
        <f>SUMIFS('Quarterly Information'!$AA$43:$AA$1042,'Quarterly Information'!$I$43:$I$1042,Blends!$BT12)*Blends!G11</f>
        <v>0</v>
      </c>
      <c r="BZ12" s="85">
        <f>SUMIFS('Quarterly Information'!$AA$43:$AA$1042,'Quarterly Information'!$I$43:$I$1042,Blends!$BT12)*Blends!H11</f>
        <v>0</v>
      </c>
      <c r="CA12" s="85">
        <f>SUMIFS('Quarterly Information'!$AA$43:$AA$1042,'Quarterly Information'!$I$43:$I$1042,Blends!$BT12)*Blends!I11</f>
        <v>0</v>
      </c>
      <c r="CB12" s="85">
        <f>SUMIFS('Quarterly Information'!$AA$43:$AA$1042,'Quarterly Information'!$I$43:$I$1042,Blends!$BT12)*Blends!J11</f>
        <v>0</v>
      </c>
      <c r="CD12" s="10" t="s">
        <v>214</v>
      </c>
      <c r="CE12" s="85">
        <f>SUMIFS('Quarterly Information'!$AB$43:$AB$1042,'Quarterly Information'!$I$43:$I$1042,Blends!$CD12)*Blends!C11</f>
        <v>0</v>
      </c>
      <c r="CF12" s="85">
        <f>SUMIFS('Quarterly Information'!$AB$43:$AB$1042,'Quarterly Information'!$I$43:$I$1042,Blends!$CD12)*Blends!D11</f>
        <v>0</v>
      </c>
      <c r="CG12" s="85">
        <f>SUMIFS('Quarterly Information'!$AB$43:$AB$1042,'Quarterly Information'!$I$43:$I$1042,Blends!$CD12)*Blends!E11</f>
        <v>0</v>
      </c>
      <c r="CH12" s="85">
        <f>SUMIFS('Quarterly Information'!$AB$43:$AB$1042,'Quarterly Information'!$I$43:$I$1042,Blends!$CD12)*Blends!F11</f>
        <v>0</v>
      </c>
      <c r="CI12" s="85">
        <f>SUMIFS('Quarterly Information'!$AB$43:$AB$1042,'Quarterly Information'!$I$43:$I$1042,Blends!$CD12)*Blends!G11</f>
        <v>0</v>
      </c>
      <c r="CJ12" s="85">
        <f>SUMIFS('Quarterly Information'!$AB$43:$AB$1042,'Quarterly Information'!$I$43:$I$1042,Blends!$CD12)*Blends!H11</f>
        <v>0</v>
      </c>
      <c r="CK12" s="85">
        <f>SUMIFS('Quarterly Information'!$AB$43:$AB$1042,'Quarterly Information'!$I$43:$I$1042,Blends!$CD12)*Blends!I11</f>
        <v>0</v>
      </c>
      <c r="CL12" s="85">
        <f>SUMIFS('Quarterly Information'!$AB$43:$AB$1042,'Quarterly Information'!$I$43:$I$1042,Blends!$CD12)*Blends!J11</f>
        <v>0</v>
      </c>
      <c r="CN12" s="10" t="s">
        <v>214</v>
      </c>
      <c r="CO12" s="85">
        <f>SUMIFS('Quarterly Information'!$AC$43:$AC$1042,'Quarterly Information'!$I$43:$I$1042,Blends!$CN12)*Blends!C11</f>
        <v>0</v>
      </c>
      <c r="CP12" s="85">
        <f>SUMIFS('Quarterly Information'!$AC$43:$AC$1042,'Quarterly Information'!$I$43:$I$1042,Blends!$CN12)*Blends!D11</f>
        <v>0</v>
      </c>
      <c r="CQ12" s="85">
        <f>SUMIFS('Quarterly Information'!$AC$43:$AC$1042,'Quarterly Information'!$I$43:$I$1042,Blends!$CN12)*Blends!E11</f>
        <v>0</v>
      </c>
      <c r="CR12" s="85">
        <f>SUMIFS('Quarterly Information'!$AC$43:$AC$1042,'Quarterly Information'!$I$43:$I$1042,Blends!$CN12)*Blends!F11</f>
        <v>0</v>
      </c>
      <c r="CS12" s="85">
        <f>SUMIFS('Quarterly Information'!$AC$43:$AC$1042,'Quarterly Information'!$I$43:$I$1042,Blends!$CN12)*Blends!G11</f>
        <v>0</v>
      </c>
      <c r="CT12" s="85">
        <f>SUMIFS('Quarterly Information'!$AC$43:$AC$1042,'Quarterly Information'!$I$43:$I$1042,Blends!$CN12)*Blends!H11</f>
        <v>0</v>
      </c>
      <c r="CU12" s="85">
        <f>SUMIFS('Quarterly Information'!$AC$43:$AC$1042,'Quarterly Information'!$I$43:$I$1042,Blends!$CN12)*Blends!I11</f>
        <v>0</v>
      </c>
      <c r="CV12" s="85">
        <f>SUMIFS('Quarterly Information'!$AC$43:$AC$1042,'Quarterly Information'!$I$43:$I$1042,Blends!$CN12)*Blends!J11</f>
        <v>0</v>
      </c>
      <c r="CX12" s="10" t="s">
        <v>214</v>
      </c>
      <c r="CY12" s="85">
        <f>SUMIFS('Quarterly Information'!$AD$43:$AD$1042,'Quarterly Information'!$I$43:$I$1042,Blends!$CX12)*Blends!C11</f>
        <v>0</v>
      </c>
      <c r="CZ12" s="85">
        <f>SUMIFS('Quarterly Information'!$AD$43:$AD$1042,'Quarterly Information'!$I$43:$I$1042,Blends!$CX12)*Blends!D11</f>
        <v>0</v>
      </c>
      <c r="DA12" s="85">
        <f>SUMIFS('Quarterly Information'!$AD$43:$AD$1042,'Quarterly Information'!$I$43:$I$1042,Blends!$CX12)*Blends!E11</f>
        <v>0</v>
      </c>
      <c r="DB12" s="85">
        <f>SUMIFS('Quarterly Information'!$AD$43:$AD$1042,'Quarterly Information'!$I$43:$I$1042,Blends!$CX12)*Blends!F11</f>
        <v>0</v>
      </c>
      <c r="DC12" s="85">
        <f>SUMIFS('Quarterly Information'!$AD$43:$AD$1042,'Quarterly Information'!$I$43:$I$1042,Blends!$CX12)*Blends!G11</f>
        <v>0</v>
      </c>
      <c r="DD12" s="85">
        <f>SUMIFS('Quarterly Information'!$AD$43:$AD$1042,'Quarterly Information'!$I$43:$I$1042,Blends!$CX12)*Blends!H11</f>
        <v>0</v>
      </c>
      <c r="DE12" s="85">
        <f>SUMIFS('Quarterly Information'!$AD$43:$AD$1042,'Quarterly Information'!$I$43:$I$1042,Blends!$CX12)*Blends!I11</f>
        <v>0</v>
      </c>
      <c r="DF12" s="85">
        <f>SUMIFS('Quarterly Information'!$AD$43:$AD$1042,'Quarterly Information'!$I$43:$I$1042,Blends!$CX12)*Blends!J11</f>
        <v>0</v>
      </c>
      <c r="DH12" s="10" t="s">
        <v>214</v>
      </c>
      <c r="DI12" s="85">
        <f>SUMIFS('Quarterly Information'!$AE$43:$AE$1042,'Quarterly Information'!$I$43:$I$1042,Blends!$DH12)*Blends!C11</f>
        <v>0</v>
      </c>
      <c r="DJ12" s="85">
        <f>SUMIFS('Quarterly Information'!$AE$43:$AE$1042,'Quarterly Information'!$I$43:$I$1042,Blends!$DH12)*Blends!D11</f>
        <v>0</v>
      </c>
      <c r="DK12" s="85">
        <f>SUMIFS('Quarterly Information'!$AE$43:$AE$1042,'Quarterly Information'!$I$43:$I$1042,Blends!$DH12)*Blends!E11</f>
        <v>0</v>
      </c>
      <c r="DL12" s="85">
        <f>SUMIFS('Quarterly Information'!$AE$43:$AE$1042,'Quarterly Information'!$I$43:$I$1042,Blends!$DH12)*Blends!F11</f>
        <v>0</v>
      </c>
      <c r="DM12" s="85">
        <f>SUMIFS('Quarterly Information'!$AE$43:$AE$1042,'Quarterly Information'!$I$43:$I$1042,Blends!$DH12)*Blends!G11</f>
        <v>0</v>
      </c>
      <c r="DN12" s="85">
        <f>SUMIFS('Quarterly Information'!$AE$43:$AE$1042,'Quarterly Information'!$I$43:$I$1042,Blends!$DH12)*Blends!H11</f>
        <v>0</v>
      </c>
      <c r="DO12" s="85">
        <f>SUMIFS('Quarterly Information'!$AE$43:$AE$1042,'Quarterly Information'!$I$43:$I$1042,Blends!$DH12)*Blends!I11</f>
        <v>0</v>
      </c>
      <c r="DP12" s="85">
        <f>SUMIFS('Quarterly Information'!$AE$43:$AE$1042,'Quarterly Information'!$I$43:$I$1042,Blends!$DH12)*Blends!J11</f>
        <v>0</v>
      </c>
      <c r="DR12" s="10" t="s">
        <v>214</v>
      </c>
      <c r="DS12" s="85">
        <f>SUMIFS('Quarterly Information'!$AF$43:$AF$1042,'Quarterly Information'!$I$43:$I$1042,Blends!$DR12)*Blends!C11</f>
        <v>0</v>
      </c>
      <c r="DT12" s="85">
        <f>SUMIFS('Quarterly Information'!$AF$43:$AF$1042,'Quarterly Information'!$I$43:$I$1042,Blends!$DR12)*Blends!D11</f>
        <v>0</v>
      </c>
      <c r="DU12" s="85">
        <f>SUMIFS('Quarterly Information'!$AF$43:$AF$1042,'Quarterly Information'!$I$43:$I$1042,Blends!$DR12)*Blends!E11</f>
        <v>0</v>
      </c>
      <c r="DV12" s="85">
        <f>SUMIFS('Quarterly Information'!$AF$43:$AF$1042,'Quarterly Information'!$I$43:$I$1042,Blends!$DR12)*Blends!F11</f>
        <v>0</v>
      </c>
      <c r="DW12" s="85">
        <f>SUMIFS('Quarterly Information'!$AF$43:$AF$1042,'Quarterly Information'!$I$43:$I$1042,Blends!$DR12)*Blends!G11</f>
        <v>0</v>
      </c>
      <c r="DX12" s="85">
        <f>SUMIFS('Quarterly Information'!$AF$43:$AF$1042,'Quarterly Information'!$I$43:$I$1042,Blends!$DR12)*Blends!H11</f>
        <v>0</v>
      </c>
      <c r="DY12" s="85">
        <f>SUMIFS('Quarterly Information'!$AF$43:$AF$1042,'Quarterly Information'!$I$43:$I$1042,Blends!$DR12)*Blends!I11</f>
        <v>0</v>
      </c>
      <c r="DZ12" s="85">
        <f>SUMIFS('Quarterly Information'!$AF$43:$AF$1042,'Quarterly Information'!$I$43:$I$1042,Blends!$DR12)*Blends!J11</f>
        <v>0</v>
      </c>
    </row>
    <row r="13" spans="2:130">
      <c r="B13" s="10" t="s">
        <v>216</v>
      </c>
      <c r="C13" s="84"/>
      <c r="D13" s="84">
        <v>0.25</v>
      </c>
      <c r="E13" s="84">
        <v>0.15</v>
      </c>
      <c r="F13" s="84">
        <v>0.6</v>
      </c>
      <c r="G13" s="84"/>
      <c r="H13" s="84"/>
      <c r="I13" s="84"/>
      <c r="J13" s="84"/>
      <c r="L13" s="10" t="s">
        <v>215</v>
      </c>
      <c r="M13" s="85">
        <f>SUMIFS('Quarterly Information'!$J$43:$J$1042,'Quarterly Information'!$I$43:$I$1042,Blends!$L13,'Quarterly Information'!$X$43:$X$1042,Lists!$D$30)*C12</f>
        <v>0</v>
      </c>
      <c r="N13" s="85">
        <f>SUMIFS('Quarterly Information'!$J$43:$J$1042,'Quarterly Information'!$I$43:$I$1042,Blends!$L13,'Quarterly Information'!$X$43:$X$1042,Lists!$D$30)*D12</f>
        <v>0</v>
      </c>
      <c r="O13" s="85">
        <f>SUMIFS('Quarterly Information'!$J$43:$J$1042,'Quarterly Information'!$I$43:$I$1042,Blends!$L13,'Quarterly Information'!$X$43:$X$1042,Lists!$D$30)*E12</f>
        <v>0</v>
      </c>
      <c r="P13" s="85">
        <f>SUMIFS('Quarterly Information'!$J$43:$J$1042,'Quarterly Information'!$I$43:$I$1042,Blends!$L13,'Quarterly Information'!$X$43:$X$1042,Lists!$D$30)*F12</f>
        <v>0</v>
      </c>
      <c r="Q13" s="85">
        <f>SUMIFS('Quarterly Information'!$J$43:$J$1042,'Quarterly Information'!$I$43:$I$1042,Blends!$L13,'Quarterly Information'!$X$43:$X$1042,Lists!$D$30)*G12</f>
        <v>0</v>
      </c>
      <c r="R13" s="85">
        <f>SUMIFS('Quarterly Information'!$J$43:$J$1042,'Quarterly Information'!$I$43:$I$1042,Blends!$L13,'Quarterly Information'!$X$43:$X$1042,Lists!$D$30)*H12</f>
        <v>0</v>
      </c>
      <c r="S13" s="85">
        <f>SUMIFS('Quarterly Information'!$J$43:$J$1042,'Quarterly Information'!$I$43:$I$1042,Blends!$L13,'Quarterly Information'!$X$43:$X$1042,Lists!$D$30)*I12</f>
        <v>0</v>
      </c>
      <c r="T13" s="85">
        <f>SUMIFS('Quarterly Information'!$J$43:$J$1042,'Quarterly Information'!$I$43:$I$1042,Blends!$L13,'Quarterly Information'!$X$43:$X$1042,Lists!$D$30)*J12</f>
        <v>0</v>
      </c>
      <c r="V13" s="10" t="s">
        <v>215</v>
      </c>
      <c r="W13" s="85">
        <f>SUMIFS('Quarterly Information'!$J$43:$J$1042,'Quarterly Information'!$I$43:$I$1042,Blends!$V13,'Quarterly Information'!$X$43:$X$1042,Lists!$D$31)*C12</f>
        <v>0</v>
      </c>
      <c r="X13" s="85">
        <f>SUMIFS('Quarterly Information'!$J$43:$J$1042,'Quarterly Information'!$I$43:$I$1042,Blends!$V13,'Quarterly Information'!$X$43:$X$1042,Lists!$D$31)*D12</f>
        <v>0</v>
      </c>
      <c r="Y13" s="85">
        <f>SUMIFS('Quarterly Information'!$J$43:$J$1042,'Quarterly Information'!$I$43:$I$1042,Blends!$V13,'Quarterly Information'!$X$43:$X$1042,Lists!$D$31)*E12</f>
        <v>0</v>
      </c>
      <c r="Z13" s="85">
        <f>SUMIFS('Quarterly Information'!$J$43:$J$1042,'Quarterly Information'!$I$43:$I$1042,Blends!$V13,'Quarterly Information'!$X$43:$X$1042,Lists!$D$31)*F12</f>
        <v>0</v>
      </c>
      <c r="AA13" s="85">
        <f>SUMIFS('Quarterly Information'!$J$43:$J$1042,'Quarterly Information'!$I$43:$I$1042,Blends!$V13,'Quarterly Information'!$X$43:$X$1042,Lists!$D$31)*G12</f>
        <v>0</v>
      </c>
      <c r="AB13" s="85">
        <f>SUMIFS('Quarterly Information'!$J$43:$J$1042,'Quarterly Information'!$I$43:$I$1042,Blends!$V13,'Quarterly Information'!$X$43:$X$1042,Lists!$D$31)*H12</f>
        <v>0</v>
      </c>
      <c r="AC13" s="85">
        <f>SUMIFS('Quarterly Information'!$J$43:$J$1042,'Quarterly Information'!$I$43:$I$1042,Blends!$V13,'Quarterly Information'!$X$43:$X$1042,Lists!$D$31)*I12</f>
        <v>0</v>
      </c>
      <c r="AD13" s="85">
        <f>SUMIFS('Quarterly Information'!$J$43:$J$1042,'Quarterly Information'!$I$43:$I$1042,Blends!$V13,'Quarterly Information'!$X$43:$X$1042,Lists!$D$31)*J12</f>
        <v>0</v>
      </c>
      <c r="AF13" s="10" t="s">
        <v>215</v>
      </c>
      <c r="AG13" s="85">
        <f>SUMIFS('Quarterly Information'!$J$43:$J$1042,'Quarterly Information'!$I$43:$I$1042,Blends!$AF13,'Quarterly Information'!$X$43:$X$1042,Lists!$D$32)*C12</f>
        <v>0</v>
      </c>
      <c r="AH13" s="85">
        <f>SUMIFS('Quarterly Information'!$J$43:$J$1042,'Quarterly Information'!$I$43:$I$1042,Blends!$AF13,'Quarterly Information'!$X$43:$X$1042,Lists!$D$32)*D12</f>
        <v>0</v>
      </c>
      <c r="AI13" s="85">
        <f>SUMIFS('Quarterly Information'!$J$43:$J$1042,'Quarterly Information'!$I$43:$I$1042,Blends!$AF13,'Quarterly Information'!$X$43:$X$1042,Lists!$D$32)*E12</f>
        <v>0</v>
      </c>
      <c r="AJ13" s="85">
        <f>SUMIFS('Quarterly Information'!$J$43:$J$1042,'Quarterly Information'!$I$43:$I$1042,Blends!$AF13,'Quarterly Information'!$X$43:$X$1042,Lists!$D$32)*F12</f>
        <v>0</v>
      </c>
      <c r="AK13" s="85">
        <f>SUMIFS('Quarterly Information'!$J$43:$J$1042,'Quarterly Information'!$I$43:$I$1042,Blends!$AF13,'Quarterly Information'!$X$43:$X$1042,Lists!$D$32)*G12</f>
        <v>0</v>
      </c>
      <c r="AL13" s="85">
        <f>SUMIFS('Quarterly Information'!$J$43:$J$1042,'Quarterly Information'!$I$43:$I$1042,Blends!$AF13,'Quarterly Information'!$X$43:$X$1042,Lists!$D$32)*H12</f>
        <v>0</v>
      </c>
      <c r="AM13" s="85">
        <f>SUMIFS('Quarterly Information'!$J$43:$J$1042,'Quarterly Information'!$I$43:$I$1042,Blends!$AF13,'Quarterly Information'!$X$43:$X$1042,Lists!$D$32)*I12</f>
        <v>0</v>
      </c>
      <c r="AN13" s="85">
        <f>SUMIFS('Quarterly Information'!$J$43:$J$1042,'Quarterly Information'!$I$43:$I$1042,Blends!$AF13,'Quarterly Information'!$X$43:$X$1042,Lists!$D$32)*J12</f>
        <v>0</v>
      </c>
      <c r="AP13" s="10" t="s">
        <v>215</v>
      </c>
      <c r="AQ13" s="85">
        <f>SUMIFS('Quarterly Information'!$J$43:$J$1042,'Quarterly Information'!$I$43:$I$1042,Blends!$AP13,'Quarterly Information'!$X$43:$X$1042,Lists!$D$33)*C12</f>
        <v>0</v>
      </c>
      <c r="AR13" s="85">
        <f>SUMIFS('Quarterly Information'!$J$43:$J$1042,'Quarterly Information'!$I$43:$I$1042,Blends!$AP13,'Quarterly Information'!$X$43:$X$1042,Lists!$D$33)*D12</f>
        <v>0</v>
      </c>
      <c r="AS13" s="85">
        <f>SUMIFS('Quarterly Information'!$J$43:$J$1042,'Quarterly Information'!$I$43:$I$1042,Blends!$AP13,'Quarterly Information'!$X$43:$X$1042,Lists!$D$33)*E12</f>
        <v>0</v>
      </c>
      <c r="AT13" s="85">
        <f>SUMIFS('Quarterly Information'!$J$43:$J$1042,'Quarterly Information'!$I$43:$I$1042,Blends!$AP13,'Quarterly Information'!$X$43:$X$1042,Lists!$D$33)*F12</f>
        <v>0</v>
      </c>
      <c r="AU13" s="85">
        <f>SUMIFS('Quarterly Information'!$J$43:$J$1042,'Quarterly Information'!$I$43:$I$1042,Blends!$AP13,'Quarterly Information'!$X$43:$X$1042,Lists!$D$33)*G12</f>
        <v>0</v>
      </c>
      <c r="AV13" s="85">
        <f>SUMIFS('Quarterly Information'!$J$43:$J$1042,'Quarterly Information'!$I$43:$I$1042,Blends!$AP13,'Quarterly Information'!$X$43:$X$1042,Lists!$D$33)*H12</f>
        <v>0</v>
      </c>
      <c r="AW13" s="85">
        <f>SUMIFS('Quarterly Information'!$J$43:$J$1042,'Quarterly Information'!$I$43:$I$1042,Blends!$AP13,'Quarterly Information'!$X$43:$X$1042,Lists!$D$33)*I12</f>
        <v>0</v>
      </c>
      <c r="AX13" s="85">
        <f>SUMIFS('Quarterly Information'!$J$43:$J$1042,'Quarterly Information'!$I$43:$I$1042,Blends!$AP13,'Quarterly Information'!$X$43:$X$1042,Lists!$D$33)*J12</f>
        <v>0</v>
      </c>
      <c r="AZ13" s="10" t="s">
        <v>215</v>
      </c>
      <c r="BA13" s="85">
        <f>SUMIFS('Quarterly Information'!$J$43:$J$1042,'Quarterly Information'!$I$43:$I$1042,Blends!$AZ13,'Quarterly Information'!$X$43:$X$1042,Lists!$D$34)*C12</f>
        <v>0</v>
      </c>
      <c r="BB13" s="85">
        <f>SUMIFS('Quarterly Information'!$J$43:$J$1042,'Quarterly Information'!$I$43:$I$1042,Blends!$AZ13,'Quarterly Information'!$X$43:$X$1042,Lists!$D$34)*D12</f>
        <v>0</v>
      </c>
      <c r="BC13" s="85">
        <f>SUMIFS('Quarterly Information'!$J$43:$J$1042,'Quarterly Information'!$I$43:$I$1042,Blends!$AZ13,'Quarterly Information'!$X$43:$X$1042,Lists!$D$34)*E12</f>
        <v>0</v>
      </c>
      <c r="BD13" s="85">
        <f>SUMIFS('Quarterly Information'!$J$43:$J$1042,'Quarterly Information'!$I$43:$I$1042,Blends!$AZ13,'Quarterly Information'!$X$43:$X$1042,Lists!$D$34)*F12</f>
        <v>0</v>
      </c>
      <c r="BE13" s="85">
        <f>SUMIFS('Quarterly Information'!$J$43:$J$1042,'Quarterly Information'!$I$43:$I$1042,Blends!$AZ13,'Quarterly Information'!$X$43:$X$1042,Lists!$D$34)*G12</f>
        <v>0</v>
      </c>
      <c r="BF13" s="85">
        <f>SUMIFS('Quarterly Information'!$J$43:$J$1042,'Quarterly Information'!$I$43:$I$1042,Blends!$AZ13,'Quarterly Information'!$X$43:$X$1042,Lists!$D$34)*H12</f>
        <v>0</v>
      </c>
      <c r="BG13" s="85">
        <f>SUMIFS('Quarterly Information'!$J$43:$J$1042,'Quarterly Information'!$I$43:$I$1042,Blends!$AZ13,'Quarterly Information'!$X$43:$X$1042,Lists!$D$34)*I12</f>
        <v>0</v>
      </c>
      <c r="BH13" s="85">
        <f>SUMIFS('Quarterly Information'!$J$43:$J$1042,'Quarterly Information'!$I$43:$I$1042,Blends!$AZ13,'Quarterly Information'!$X$43:$X$1042,Lists!$D$34)*J12</f>
        <v>0</v>
      </c>
      <c r="BJ13" s="10" t="s">
        <v>215</v>
      </c>
      <c r="BK13" s="85">
        <f>SUMIFS('Quarterly Information'!$J$43:$J$1042,'Quarterly Information'!$I$43:$I$1042,Blends!$BJ13,'Quarterly Information'!$X$43:$X$1042,Lists!$D$35)*C12</f>
        <v>0</v>
      </c>
      <c r="BL13" s="85">
        <f>SUMIFS('Quarterly Information'!$J$43:$J$1042,'Quarterly Information'!$I$43:$I$1042,Blends!$BJ13,'Quarterly Information'!$X$43:$X$1042,Lists!$D$35)*D12</f>
        <v>0</v>
      </c>
      <c r="BM13" s="85">
        <f>SUMIFS('Quarterly Information'!$J$43:$J$1042,'Quarterly Information'!$I$43:$I$1042,Blends!$BJ13,'Quarterly Information'!$X$43:$X$1042,Lists!$D$35)*E12</f>
        <v>0</v>
      </c>
      <c r="BN13" s="85">
        <f>SUMIFS('Quarterly Information'!$J$43:$J$1042,'Quarterly Information'!$I$43:$I$1042,Blends!$BJ13,'Quarterly Information'!$X$43:$X$1042,Lists!$D$35)*F12</f>
        <v>0</v>
      </c>
      <c r="BO13" s="85">
        <f>SUMIFS('Quarterly Information'!$J$43:$J$1042,'Quarterly Information'!$I$43:$I$1042,Blends!$BJ13,'Quarterly Information'!$X$43:$X$1042,Lists!$D$35)*G12</f>
        <v>0</v>
      </c>
      <c r="BP13" s="85">
        <f>SUMIFS('Quarterly Information'!$J$43:$J$1042,'Quarterly Information'!$I$43:$I$1042,Blends!$BJ13,'Quarterly Information'!$X$43:$X$1042,Lists!$D$35)*H12</f>
        <v>0</v>
      </c>
      <c r="BQ13" s="85">
        <f>SUMIFS('Quarterly Information'!$J$43:$J$1042,'Quarterly Information'!$I$43:$I$1042,Blends!$BJ13,'Quarterly Information'!$X$43:$X$1042,Lists!$D$35)*I12</f>
        <v>0</v>
      </c>
      <c r="BR13" s="85">
        <f>SUMIFS('Quarterly Information'!$J$43:$J$1042,'Quarterly Information'!$I$43:$I$1042,Blends!$BJ13,'Quarterly Information'!$X$43:$X$1042,Lists!$D$35)*J12</f>
        <v>0</v>
      </c>
      <c r="BT13" s="10" t="s">
        <v>215</v>
      </c>
      <c r="BU13" s="85">
        <f>SUMIFS('Quarterly Information'!$AA$43:$AA$1042,'Quarterly Information'!$I$43:$I$1042,Blends!$BT13)*Blends!C12</f>
        <v>0</v>
      </c>
      <c r="BV13" s="85">
        <f>SUMIFS('Quarterly Information'!$AA$43:$AA$1042,'Quarterly Information'!$I$43:$I$1042,Blends!$BT13)*Blends!D12</f>
        <v>0</v>
      </c>
      <c r="BW13" s="85">
        <f>SUMIFS('Quarterly Information'!$AA$43:$AA$1042,'Quarterly Information'!$I$43:$I$1042,Blends!$BT13)*Blends!E12</f>
        <v>0</v>
      </c>
      <c r="BX13" s="85">
        <f>SUMIFS('Quarterly Information'!$AA$43:$AA$1042,'Quarterly Information'!$I$43:$I$1042,Blends!$BT13)*Blends!F12</f>
        <v>0</v>
      </c>
      <c r="BY13" s="85">
        <f>SUMIFS('Quarterly Information'!$AA$43:$AA$1042,'Quarterly Information'!$I$43:$I$1042,Blends!$BT13)*Blends!G12</f>
        <v>0</v>
      </c>
      <c r="BZ13" s="85">
        <f>SUMIFS('Quarterly Information'!$AA$43:$AA$1042,'Quarterly Information'!$I$43:$I$1042,Blends!$BT13)*Blends!H12</f>
        <v>0</v>
      </c>
      <c r="CA13" s="85">
        <f>SUMIFS('Quarterly Information'!$AA$43:$AA$1042,'Quarterly Information'!$I$43:$I$1042,Blends!$BT13)*Blends!I12</f>
        <v>0</v>
      </c>
      <c r="CB13" s="85">
        <f>SUMIFS('Quarterly Information'!$AA$43:$AA$1042,'Quarterly Information'!$I$43:$I$1042,Blends!$BT13)*Blends!J12</f>
        <v>0</v>
      </c>
      <c r="CD13" s="10" t="s">
        <v>215</v>
      </c>
      <c r="CE13" s="85">
        <f>SUMIFS('Quarterly Information'!$AB$43:$AB$1042,'Quarterly Information'!$I$43:$I$1042,Blends!$CD13)*Blends!C12</f>
        <v>0</v>
      </c>
      <c r="CF13" s="85">
        <f>SUMIFS('Quarterly Information'!$AB$43:$AB$1042,'Quarterly Information'!$I$43:$I$1042,Blends!$CD13)*Blends!D12</f>
        <v>0</v>
      </c>
      <c r="CG13" s="85">
        <f>SUMIFS('Quarterly Information'!$AB$43:$AB$1042,'Quarterly Information'!$I$43:$I$1042,Blends!$CD13)*Blends!E12</f>
        <v>0</v>
      </c>
      <c r="CH13" s="85">
        <f>SUMIFS('Quarterly Information'!$AB$43:$AB$1042,'Quarterly Information'!$I$43:$I$1042,Blends!$CD13)*Blends!F12</f>
        <v>0</v>
      </c>
      <c r="CI13" s="85">
        <f>SUMIFS('Quarterly Information'!$AB$43:$AB$1042,'Quarterly Information'!$I$43:$I$1042,Blends!$CD13)*Blends!G12</f>
        <v>0</v>
      </c>
      <c r="CJ13" s="85">
        <f>SUMIFS('Quarterly Information'!$AB$43:$AB$1042,'Quarterly Information'!$I$43:$I$1042,Blends!$CD13)*Blends!H12</f>
        <v>0</v>
      </c>
      <c r="CK13" s="85">
        <f>SUMIFS('Quarterly Information'!$AB$43:$AB$1042,'Quarterly Information'!$I$43:$I$1042,Blends!$CD13)*Blends!I12</f>
        <v>0</v>
      </c>
      <c r="CL13" s="85">
        <f>SUMIFS('Quarterly Information'!$AB$43:$AB$1042,'Quarterly Information'!$I$43:$I$1042,Blends!$CD13)*Blends!J12</f>
        <v>0</v>
      </c>
      <c r="CN13" s="10" t="s">
        <v>215</v>
      </c>
      <c r="CO13" s="85">
        <f>SUMIFS('Quarterly Information'!$AC$43:$AC$1042,'Quarterly Information'!$I$43:$I$1042,Blends!$CN13)*Blends!C12</f>
        <v>0</v>
      </c>
      <c r="CP13" s="85">
        <f>SUMIFS('Quarterly Information'!$AC$43:$AC$1042,'Quarterly Information'!$I$43:$I$1042,Blends!$CN13)*Blends!D12</f>
        <v>0</v>
      </c>
      <c r="CQ13" s="85">
        <f>SUMIFS('Quarterly Information'!$AC$43:$AC$1042,'Quarterly Information'!$I$43:$I$1042,Blends!$CN13)*Blends!E12</f>
        <v>0</v>
      </c>
      <c r="CR13" s="85">
        <f>SUMIFS('Quarterly Information'!$AC$43:$AC$1042,'Quarterly Information'!$I$43:$I$1042,Blends!$CN13)*Blends!F12</f>
        <v>0</v>
      </c>
      <c r="CS13" s="85">
        <f>SUMIFS('Quarterly Information'!$AC$43:$AC$1042,'Quarterly Information'!$I$43:$I$1042,Blends!$CN13)*Blends!G12</f>
        <v>0</v>
      </c>
      <c r="CT13" s="85">
        <f>SUMIFS('Quarterly Information'!$AC$43:$AC$1042,'Quarterly Information'!$I$43:$I$1042,Blends!$CN13)*Blends!H12</f>
        <v>0</v>
      </c>
      <c r="CU13" s="85">
        <f>SUMIFS('Quarterly Information'!$AC$43:$AC$1042,'Quarterly Information'!$I$43:$I$1042,Blends!$CN13)*Blends!I12</f>
        <v>0</v>
      </c>
      <c r="CV13" s="85">
        <f>SUMIFS('Quarterly Information'!$AC$43:$AC$1042,'Quarterly Information'!$I$43:$I$1042,Blends!$CN13)*Blends!J12</f>
        <v>0</v>
      </c>
      <c r="CX13" s="10" t="s">
        <v>215</v>
      </c>
      <c r="CY13" s="85">
        <f>SUMIFS('Quarterly Information'!$AD$43:$AD$1042,'Quarterly Information'!$I$43:$I$1042,Blends!$CX13)*Blends!C12</f>
        <v>0</v>
      </c>
      <c r="CZ13" s="85">
        <f>SUMIFS('Quarterly Information'!$AD$43:$AD$1042,'Quarterly Information'!$I$43:$I$1042,Blends!$CX13)*Blends!D12</f>
        <v>0</v>
      </c>
      <c r="DA13" s="85">
        <f>SUMIFS('Quarterly Information'!$AD$43:$AD$1042,'Quarterly Information'!$I$43:$I$1042,Blends!$CX13)*Blends!E12</f>
        <v>0</v>
      </c>
      <c r="DB13" s="85">
        <f>SUMIFS('Quarterly Information'!$AD$43:$AD$1042,'Quarterly Information'!$I$43:$I$1042,Blends!$CX13)*Blends!F12</f>
        <v>0</v>
      </c>
      <c r="DC13" s="85">
        <f>SUMIFS('Quarterly Information'!$AD$43:$AD$1042,'Quarterly Information'!$I$43:$I$1042,Blends!$CX13)*Blends!G12</f>
        <v>0</v>
      </c>
      <c r="DD13" s="85">
        <f>SUMIFS('Quarterly Information'!$AD$43:$AD$1042,'Quarterly Information'!$I$43:$I$1042,Blends!$CX13)*Blends!H12</f>
        <v>0</v>
      </c>
      <c r="DE13" s="85">
        <f>SUMIFS('Quarterly Information'!$AD$43:$AD$1042,'Quarterly Information'!$I$43:$I$1042,Blends!$CX13)*Blends!I12</f>
        <v>0</v>
      </c>
      <c r="DF13" s="85">
        <f>SUMIFS('Quarterly Information'!$AD$43:$AD$1042,'Quarterly Information'!$I$43:$I$1042,Blends!$CX13)*Blends!J12</f>
        <v>0</v>
      </c>
      <c r="DH13" s="10" t="s">
        <v>215</v>
      </c>
      <c r="DI13" s="85">
        <f>SUMIFS('Quarterly Information'!$AE$43:$AE$1042,'Quarterly Information'!$I$43:$I$1042,Blends!$DH13)*Blends!C12</f>
        <v>0</v>
      </c>
      <c r="DJ13" s="85">
        <f>SUMIFS('Quarterly Information'!$AE$43:$AE$1042,'Quarterly Information'!$I$43:$I$1042,Blends!$DH13)*Blends!D12</f>
        <v>0</v>
      </c>
      <c r="DK13" s="85">
        <f>SUMIFS('Quarterly Information'!$AE$43:$AE$1042,'Quarterly Information'!$I$43:$I$1042,Blends!$DH13)*Blends!E12</f>
        <v>0</v>
      </c>
      <c r="DL13" s="85">
        <f>SUMIFS('Quarterly Information'!$AE$43:$AE$1042,'Quarterly Information'!$I$43:$I$1042,Blends!$DH13)*Blends!F12</f>
        <v>0</v>
      </c>
      <c r="DM13" s="85">
        <f>SUMIFS('Quarterly Information'!$AE$43:$AE$1042,'Quarterly Information'!$I$43:$I$1042,Blends!$DH13)*Blends!G12</f>
        <v>0</v>
      </c>
      <c r="DN13" s="85">
        <f>SUMIFS('Quarterly Information'!$AE$43:$AE$1042,'Quarterly Information'!$I$43:$I$1042,Blends!$DH13)*Blends!H12</f>
        <v>0</v>
      </c>
      <c r="DO13" s="85">
        <f>SUMIFS('Quarterly Information'!$AE$43:$AE$1042,'Quarterly Information'!$I$43:$I$1042,Blends!$DH13)*Blends!I12</f>
        <v>0</v>
      </c>
      <c r="DP13" s="85">
        <f>SUMIFS('Quarterly Information'!$AE$43:$AE$1042,'Quarterly Information'!$I$43:$I$1042,Blends!$DH13)*Blends!J12</f>
        <v>0</v>
      </c>
      <c r="DR13" s="10" t="s">
        <v>215</v>
      </c>
      <c r="DS13" s="85">
        <f>SUMIFS('Quarterly Information'!$AF$43:$AF$1042,'Quarterly Information'!$I$43:$I$1042,Blends!$DR13)*Blends!C12</f>
        <v>0</v>
      </c>
      <c r="DT13" s="85">
        <f>SUMIFS('Quarterly Information'!$AF$43:$AF$1042,'Quarterly Information'!$I$43:$I$1042,Blends!$DR13)*Blends!D12</f>
        <v>0</v>
      </c>
      <c r="DU13" s="85">
        <f>SUMIFS('Quarterly Information'!$AF$43:$AF$1042,'Quarterly Information'!$I$43:$I$1042,Blends!$DR13)*Blends!E12</f>
        <v>0</v>
      </c>
      <c r="DV13" s="85">
        <f>SUMIFS('Quarterly Information'!$AF$43:$AF$1042,'Quarterly Information'!$I$43:$I$1042,Blends!$DR13)*Blends!F12</f>
        <v>0</v>
      </c>
      <c r="DW13" s="85">
        <f>SUMIFS('Quarterly Information'!$AF$43:$AF$1042,'Quarterly Information'!$I$43:$I$1042,Blends!$DR13)*Blends!G12</f>
        <v>0</v>
      </c>
      <c r="DX13" s="85">
        <f>SUMIFS('Quarterly Information'!$AF$43:$AF$1042,'Quarterly Information'!$I$43:$I$1042,Blends!$DR13)*Blends!H12</f>
        <v>0</v>
      </c>
      <c r="DY13" s="85">
        <f>SUMIFS('Quarterly Information'!$AF$43:$AF$1042,'Quarterly Information'!$I$43:$I$1042,Blends!$DR13)*Blends!I12</f>
        <v>0</v>
      </c>
      <c r="DZ13" s="85">
        <f>SUMIFS('Quarterly Information'!$AF$43:$AF$1042,'Quarterly Information'!$I$43:$I$1042,Blends!$DR13)*Blends!J12</f>
        <v>0</v>
      </c>
    </row>
    <row r="14" spans="2:130">
      <c r="B14" s="10" t="s">
        <v>217</v>
      </c>
      <c r="C14" s="84"/>
      <c r="D14" s="84">
        <v>0.3</v>
      </c>
      <c r="E14" s="84">
        <v>0.3</v>
      </c>
      <c r="F14" s="84">
        <v>0.4</v>
      </c>
      <c r="G14" s="84"/>
      <c r="H14" s="84"/>
      <c r="I14" s="84"/>
      <c r="J14" s="84"/>
      <c r="L14" s="10" t="s">
        <v>216</v>
      </c>
      <c r="M14" s="85">
        <f>SUMIFS('Quarterly Information'!$J$43:$J$1042,'Quarterly Information'!$I$43:$I$1042,Blends!$L14,'Quarterly Information'!$X$43:$X$1042,Lists!$D$30)*C13</f>
        <v>0</v>
      </c>
      <c r="N14" s="85">
        <f>SUMIFS('Quarterly Information'!$J$43:$J$1042,'Quarterly Information'!$I$43:$I$1042,Blends!$L14,'Quarterly Information'!$X$43:$X$1042,Lists!$D$30)*D13</f>
        <v>0</v>
      </c>
      <c r="O14" s="85">
        <f>SUMIFS('Quarterly Information'!$J$43:$J$1042,'Quarterly Information'!$I$43:$I$1042,Blends!$L14,'Quarterly Information'!$X$43:$X$1042,Lists!$D$30)*E13</f>
        <v>0</v>
      </c>
      <c r="P14" s="85">
        <f>SUMIFS('Quarterly Information'!$J$43:$J$1042,'Quarterly Information'!$I$43:$I$1042,Blends!$L14,'Quarterly Information'!$X$43:$X$1042,Lists!$D$30)*F13</f>
        <v>0</v>
      </c>
      <c r="Q14" s="85">
        <f>SUMIFS('Quarterly Information'!$J$43:$J$1042,'Quarterly Information'!$I$43:$I$1042,Blends!$L14,'Quarterly Information'!$X$43:$X$1042,Lists!$D$30)*G13</f>
        <v>0</v>
      </c>
      <c r="R14" s="85">
        <f>SUMIFS('Quarterly Information'!$J$43:$J$1042,'Quarterly Information'!$I$43:$I$1042,Blends!$L14,'Quarterly Information'!$X$43:$X$1042,Lists!$D$30)*H13</f>
        <v>0</v>
      </c>
      <c r="S14" s="85">
        <f>SUMIFS('Quarterly Information'!$J$43:$J$1042,'Quarterly Information'!$I$43:$I$1042,Blends!$L14,'Quarterly Information'!$X$43:$X$1042,Lists!$D$30)*I13</f>
        <v>0</v>
      </c>
      <c r="T14" s="85">
        <f>SUMIFS('Quarterly Information'!$J$43:$J$1042,'Quarterly Information'!$I$43:$I$1042,Blends!$L14,'Quarterly Information'!$X$43:$X$1042,Lists!$D$30)*J13</f>
        <v>0</v>
      </c>
      <c r="V14" s="10" t="s">
        <v>216</v>
      </c>
      <c r="W14" s="85">
        <f>SUMIFS('Quarterly Information'!$J$43:$J$1042,'Quarterly Information'!$I$43:$I$1042,Blends!$V14,'Quarterly Information'!$X$43:$X$1042,Lists!$D$31)*C13</f>
        <v>0</v>
      </c>
      <c r="X14" s="85">
        <f>SUMIFS('Quarterly Information'!$J$43:$J$1042,'Quarterly Information'!$I$43:$I$1042,Blends!$V14,'Quarterly Information'!$X$43:$X$1042,Lists!$D$31)*D13</f>
        <v>0</v>
      </c>
      <c r="Y14" s="85">
        <f>SUMIFS('Quarterly Information'!$J$43:$J$1042,'Quarterly Information'!$I$43:$I$1042,Blends!$V14,'Quarterly Information'!$X$43:$X$1042,Lists!$D$31)*E13</f>
        <v>0</v>
      </c>
      <c r="Z14" s="85">
        <f>SUMIFS('Quarterly Information'!$J$43:$J$1042,'Quarterly Information'!$I$43:$I$1042,Blends!$V14,'Quarterly Information'!$X$43:$X$1042,Lists!$D$31)*F13</f>
        <v>0</v>
      </c>
      <c r="AA14" s="85">
        <f>SUMIFS('Quarterly Information'!$J$43:$J$1042,'Quarterly Information'!$I$43:$I$1042,Blends!$V14,'Quarterly Information'!$X$43:$X$1042,Lists!$D$31)*G13</f>
        <v>0</v>
      </c>
      <c r="AB14" s="85">
        <f>SUMIFS('Quarterly Information'!$J$43:$J$1042,'Quarterly Information'!$I$43:$I$1042,Blends!$V14,'Quarterly Information'!$X$43:$X$1042,Lists!$D$31)*H13</f>
        <v>0</v>
      </c>
      <c r="AC14" s="85">
        <f>SUMIFS('Quarterly Information'!$J$43:$J$1042,'Quarterly Information'!$I$43:$I$1042,Blends!$V14,'Quarterly Information'!$X$43:$X$1042,Lists!$D$31)*I13</f>
        <v>0</v>
      </c>
      <c r="AD14" s="85">
        <f>SUMIFS('Quarterly Information'!$J$43:$J$1042,'Quarterly Information'!$I$43:$I$1042,Blends!$V14,'Quarterly Information'!$X$43:$X$1042,Lists!$D$31)*J13</f>
        <v>0</v>
      </c>
      <c r="AF14" s="10" t="s">
        <v>216</v>
      </c>
      <c r="AG14" s="85">
        <f>SUMIFS('Quarterly Information'!$J$43:$J$1042,'Quarterly Information'!$I$43:$I$1042,Blends!$AF14,'Quarterly Information'!$X$43:$X$1042,Lists!$D$32)*C13</f>
        <v>0</v>
      </c>
      <c r="AH14" s="85">
        <f>SUMIFS('Quarterly Information'!$J$43:$J$1042,'Quarterly Information'!$I$43:$I$1042,Blends!$AF14,'Quarterly Information'!$X$43:$X$1042,Lists!$D$32)*D13</f>
        <v>0</v>
      </c>
      <c r="AI14" s="85">
        <f>SUMIFS('Quarterly Information'!$J$43:$J$1042,'Quarterly Information'!$I$43:$I$1042,Blends!$AF14,'Quarterly Information'!$X$43:$X$1042,Lists!$D$32)*E13</f>
        <v>0</v>
      </c>
      <c r="AJ14" s="85">
        <f>SUMIFS('Quarterly Information'!$J$43:$J$1042,'Quarterly Information'!$I$43:$I$1042,Blends!$AF14,'Quarterly Information'!$X$43:$X$1042,Lists!$D$32)*F13</f>
        <v>0</v>
      </c>
      <c r="AK14" s="85">
        <f>SUMIFS('Quarterly Information'!$J$43:$J$1042,'Quarterly Information'!$I$43:$I$1042,Blends!$AF14,'Quarterly Information'!$X$43:$X$1042,Lists!$D$32)*G13</f>
        <v>0</v>
      </c>
      <c r="AL14" s="85">
        <f>SUMIFS('Quarterly Information'!$J$43:$J$1042,'Quarterly Information'!$I$43:$I$1042,Blends!$AF14,'Quarterly Information'!$X$43:$X$1042,Lists!$D$32)*H13</f>
        <v>0</v>
      </c>
      <c r="AM14" s="85">
        <f>SUMIFS('Quarterly Information'!$J$43:$J$1042,'Quarterly Information'!$I$43:$I$1042,Blends!$AF14,'Quarterly Information'!$X$43:$X$1042,Lists!$D$32)*I13</f>
        <v>0</v>
      </c>
      <c r="AN14" s="85">
        <f>SUMIFS('Quarterly Information'!$J$43:$J$1042,'Quarterly Information'!$I$43:$I$1042,Blends!$AF14,'Quarterly Information'!$X$43:$X$1042,Lists!$D$32)*J13</f>
        <v>0</v>
      </c>
      <c r="AP14" s="10" t="s">
        <v>216</v>
      </c>
      <c r="AQ14" s="85">
        <f>SUMIFS('Quarterly Information'!$J$43:$J$1042,'Quarterly Information'!$I$43:$I$1042,Blends!$AP14,'Quarterly Information'!$X$43:$X$1042,Lists!$D$33)*C13</f>
        <v>0</v>
      </c>
      <c r="AR14" s="85">
        <f>SUMIFS('Quarterly Information'!$J$43:$J$1042,'Quarterly Information'!$I$43:$I$1042,Blends!$AP14,'Quarterly Information'!$X$43:$X$1042,Lists!$D$33)*D13</f>
        <v>0</v>
      </c>
      <c r="AS14" s="85">
        <f>SUMIFS('Quarterly Information'!$J$43:$J$1042,'Quarterly Information'!$I$43:$I$1042,Blends!$AP14,'Quarterly Information'!$X$43:$X$1042,Lists!$D$33)*E13</f>
        <v>0</v>
      </c>
      <c r="AT14" s="85">
        <f>SUMIFS('Quarterly Information'!$J$43:$J$1042,'Quarterly Information'!$I$43:$I$1042,Blends!$AP14,'Quarterly Information'!$X$43:$X$1042,Lists!$D$33)*F13</f>
        <v>0</v>
      </c>
      <c r="AU14" s="85">
        <f>SUMIFS('Quarterly Information'!$J$43:$J$1042,'Quarterly Information'!$I$43:$I$1042,Blends!$AP14,'Quarterly Information'!$X$43:$X$1042,Lists!$D$33)*G13</f>
        <v>0</v>
      </c>
      <c r="AV14" s="85">
        <f>SUMIFS('Quarterly Information'!$J$43:$J$1042,'Quarterly Information'!$I$43:$I$1042,Blends!$AP14,'Quarterly Information'!$X$43:$X$1042,Lists!$D$33)*H13</f>
        <v>0</v>
      </c>
      <c r="AW14" s="85">
        <f>SUMIFS('Quarterly Information'!$J$43:$J$1042,'Quarterly Information'!$I$43:$I$1042,Blends!$AP14,'Quarterly Information'!$X$43:$X$1042,Lists!$D$33)*I13</f>
        <v>0</v>
      </c>
      <c r="AX14" s="85">
        <f>SUMIFS('Quarterly Information'!$J$43:$J$1042,'Quarterly Information'!$I$43:$I$1042,Blends!$AP14,'Quarterly Information'!$X$43:$X$1042,Lists!$D$33)*J13</f>
        <v>0</v>
      </c>
      <c r="AZ14" s="10" t="s">
        <v>216</v>
      </c>
      <c r="BA14" s="85">
        <f>SUMIFS('Quarterly Information'!$J$43:$J$1042,'Quarterly Information'!$I$43:$I$1042,Blends!$AZ14,'Quarterly Information'!$X$43:$X$1042,Lists!$D$34)*C13</f>
        <v>0</v>
      </c>
      <c r="BB14" s="85">
        <f>SUMIFS('Quarterly Information'!$J$43:$J$1042,'Quarterly Information'!$I$43:$I$1042,Blends!$AZ14,'Quarterly Information'!$X$43:$X$1042,Lists!$D$34)*D13</f>
        <v>0</v>
      </c>
      <c r="BC14" s="85">
        <f>SUMIFS('Quarterly Information'!$J$43:$J$1042,'Quarterly Information'!$I$43:$I$1042,Blends!$AZ14,'Quarterly Information'!$X$43:$X$1042,Lists!$D$34)*E13</f>
        <v>0</v>
      </c>
      <c r="BD14" s="85">
        <f>SUMIFS('Quarterly Information'!$J$43:$J$1042,'Quarterly Information'!$I$43:$I$1042,Blends!$AZ14,'Quarterly Information'!$X$43:$X$1042,Lists!$D$34)*F13</f>
        <v>0</v>
      </c>
      <c r="BE14" s="85">
        <f>SUMIFS('Quarterly Information'!$J$43:$J$1042,'Quarterly Information'!$I$43:$I$1042,Blends!$AZ14,'Quarterly Information'!$X$43:$X$1042,Lists!$D$34)*G13</f>
        <v>0</v>
      </c>
      <c r="BF14" s="85">
        <f>SUMIFS('Quarterly Information'!$J$43:$J$1042,'Quarterly Information'!$I$43:$I$1042,Blends!$AZ14,'Quarterly Information'!$X$43:$X$1042,Lists!$D$34)*H13</f>
        <v>0</v>
      </c>
      <c r="BG14" s="85">
        <f>SUMIFS('Quarterly Information'!$J$43:$J$1042,'Quarterly Information'!$I$43:$I$1042,Blends!$AZ14,'Quarterly Information'!$X$43:$X$1042,Lists!$D$34)*I13</f>
        <v>0</v>
      </c>
      <c r="BH14" s="85">
        <f>SUMIFS('Quarterly Information'!$J$43:$J$1042,'Quarterly Information'!$I$43:$I$1042,Blends!$AZ14,'Quarterly Information'!$X$43:$X$1042,Lists!$D$34)*J13</f>
        <v>0</v>
      </c>
      <c r="BJ14" s="10" t="s">
        <v>216</v>
      </c>
      <c r="BK14" s="85">
        <f>SUMIFS('Quarterly Information'!$J$43:$J$1042,'Quarterly Information'!$I$43:$I$1042,Blends!$BJ14,'Quarterly Information'!$X$43:$X$1042,Lists!$D$35)*C13</f>
        <v>0</v>
      </c>
      <c r="BL14" s="85">
        <f>SUMIFS('Quarterly Information'!$J$43:$J$1042,'Quarterly Information'!$I$43:$I$1042,Blends!$BJ14,'Quarterly Information'!$X$43:$X$1042,Lists!$D$35)*D13</f>
        <v>0</v>
      </c>
      <c r="BM14" s="85">
        <f>SUMIFS('Quarterly Information'!$J$43:$J$1042,'Quarterly Information'!$I$43:$I$1042,Blends!$BJ14,'Quarterly Information'!$X$43:$X$1042,Lists!$D$35)*E13</f>
        <v>0</v>
      </c>
      <c r="BN14" s="85">
        <f>SUMIFS('Quarterly Information'!$J$43:$J$1042,'Quarterly Information'!$I$43:$I$1042,Blends!$BJ14,'Quarterly Information'!$X$43:$X$1042,Lists!$D$35)*F13</f>
        <v>0</v>
      </c>
      <c r="BO14" s="85">
        <f>SUMIFS('Quarterly Information'!$J$43:$J$1042,'Quarterly Information'!$I$43:$I$1042,Blends!$BJ14,'Quarterly Information'!$X$43:$X$1042,Lists!$D$35)*G13</f>
        <v>0</v>
      </c>
      <c r="BP14" s="85">
        <f>SUMIFS('Quarterly Information'!$J$43:$J$1042,'Quarterly Information'!$I$43:$I$1042,Blends!$BJ14,'Quarterly Information'!$X$43:$X$1042,Lists!$D$35)*H13</f>
        <v>0</v>
      </c>
      <c r="BQ14" s="85">
        <f>SUMIFS('Quarterly Information'!$J$43:$J$1042,'Quarterly Information'!$I$43:$I$1042,Blends!$BJ14,'Quarterly Information'!$X$43:$X$1042,Lists!$D$35)*I13</f>
        <v>0</v>
      </c>
      <c r="BR14" s="85">
        <f>SUMIFS('Quarterly Information'!$J$43:$J$1042,'Quarterly Information'!$I$43:$I$1042,Blends!$BJ14,'Quarterly Information'!$X$43:$X$1042,Lists!$D$35)*J13</f>
        <v>0</v>
      </c>
      <c r="BT14" s="10" t="s">
        <v>216</v>
      </c>
      <c r="BU14" s="85">
        <f>SUMIFS('Quarterly Information'!$AA$43:$AA$1042,'Quarterly Information'!$I$43:$I$1042,Blends!$BT14)*Blends!C13</f>
        <v>0</v>
      </c>
      <c r="BV14" s="85">
        <f>SUMIFS('Quarterly Information'!$AA$43:$AA$1042,'Quarterly Information'!$I$43:$I$1042,Blends!$BT14)*Blends!D13</f>
        <v>0</v>
      </c>
      <c r="BW14" s="85">
        <f>SUMIFS('Quarterly Information'!$AA$43:$AA$1042,'Quarterly Information'!$I$43:$I$1042,Blends!$BT14)*Blends!E13</f>
        <v>0</v>
      </c>
      <c r="BX14" s="85">
        <f>SUMIFS('Quarterly Information'!$AA$43:$AA$1042,'Quarterly Information'!$I$43:$I$1042,Blends!$BT14)*Blends!F13</f>
        <v>0</v>
      </c>
      <c r="BY14" s="85">
        <f>SUMIFS('Quarterly Information'!$AA$43:$AA$1042,'Quarterly Information'!$I$43:$I$1042,Blends!$BT14)*Blends!G13</f>
        <v>0</v>
      </c>
      <c r="BZ14" s="85">
        <f>SUMIFS('Quarterly Information'!$AA$43:$AA$1042,'Quarterly Information'!$I$43:$I$1042,Blends!$BT14)*Blends!H13</f>
        <v>0</v>
      </c>
      <c r="CA14" s="85">
        <f>SUMIFS('Quarterly Information'!$AA$43:$AA$1042,'Quarterly Information'!$I$43:$I$1042,Blends!$BT14)*Blends!I13</f>
        <v>0</v>
      </c>
      <c r="CB14" s="85">
        <f>SUMIFS('Quarterly Information'!$AA$43:$AA$1042,'Quarterly Information'!$I$43:$I$1042,Blends!$BT14)*Blends!J13</f>
        <v>0</v>
      </c>
      <c r="CD14" s="10" t="s">
        <v>216</v>
      </c>
      <c r="CE14" s="85">
        <f>SUMIFS('Quarterly Information'!$AB$43:$AB$1042,'Quarterly Information'!$I$43:$I$1042,Blends!$CD14)*Blends!C13</f>
        <v>0</v>
      </c>
      <c r="CF14" s="85">
        <f>SUMIFS('Quarterly Information'!$AB$43:$AB$1042,'Quarterly Information'!$I$43:$I$1042,Blends!$CD14)*Blends!D13</f>
        <v>0</v>
      </c>
      <c r="CG14" s="85">
        <f>SUMIFS('Quarterly Information'!$AB$43:$AB$1042,'Quarterly Information'!$I$43:$I$1042,Blends!$CD14)*Blends!E13</f>
        <v>0</v>
      </c>
      <c r="CH14" s="85">
        <f>SUMIFS('Quarterly Information'!$AB$43:$AB$1042,'Quarterly Information'!$I$43:$I$1042,Blends!$CD14)*Blends!F13</f>
        <v>0</v>
      </c>
      <c r="CI14" s="85">
        <f>SUMIFS('Quarterly Information'!$AB$43:$AB$1042,'Quarterly Information'!$I$43:$I$1042,Blends!$CD14)*Blends!G13</f>
        <v>0</v>
      </c>
      <c r="CJ14" s="85">
        <f>SUMIFS('Quarterly Information'!$AB$43:$AB$1042,'Quarterly Information'!$I$43:$I$1042,Blends!$CD14)*Blends!H13</f>
        <v>0</v>
      </c>
      <c r="CK14" s="85">
        <f>SUMIFS('Quarterly Information'!$AB$43:$AB$1042,'Quarterly Information'!$I$43:$I$1042,Blends!$CD14)*Blends!I13</f>
        <v>0</v>
      </c>
      <c r="CL14" s="85">
        <f>SUMIFS('Quarterly Information'!$AB$43:$AB$1042,'Quarterly Information'!$I$43:$I$1042,Blends!$CD14)*Blends!J13</f>
        <v>0</v>
      </c>
      <c r="CN14" s="10" t="s">
        <v>216</v>
      </c>
      <c r="CO14" s="85">
        <f>SUMIFS('Quarterly Information'!$AC$43:$AC$1042,'Quarterly Information'!$I$43:$I$1042,Blends!$CN14)*Blends!C13</f>
        <v>0</v>
      </c>
      <c r="CP14" s="85">
        <f>SUMIFS('Quarterly Information'!$AC$43:$AC$1042,'Quarterly Information'!$I$43:$I$1042,Blends!$CN14)*Blends!D13</f>
        <v>0</v>
      </c>
      <c r="CQ14" s="85">
        <f>SUMIFS('Quarterly Information'!$AC$43:$AC$1042,'Quarterly Information'!$I$43:$I$1042,Blends!$CN14)*Blends!E13</f>
        <v>0</v>
      </c>
      <c r="CR14" s="85">
        <f>SUMIFS('Quarterly Information'!$AC$43:$AC$1042,'Quarterly Information'!$I$43:$I$1042,Blends!$CN14)*Blends!F13</f>
        <v>0</v>
      </c>
      <c r="CS14" s="85">
        <f>SUMIFS('Quarterly Information'!$AC$43:$AC$1042,'Quarterly Information'!$I$43:$I$1042,Blends!$CN14)*Blends!G13</f>
        <v>0</v>
      </c>
      <c r="CT14" s="85">
        <f>SUMIFS('Quarterly Information'!$AC$43:$AC$1042,'Quarterly Information'!$I$43:$I$1042,Blends!$CN14)*Blends!H13</f>
        <v>0</v>
      </c>
      <c r="CU14" s="85">
        <f>SUMIFS('Quarterly Information'!$AC$43:$AC$1042,'Quarterly Information'!$I$43:$I$1042,Blends!$CN14)*Blends!I13</f>
        <v>0</v>
      </c>
      <c r="CV14" s="85">
        <f>SUMIFS('Quarterly Information'!$AC$43:$AC$1042,'Quarterly Information'!$I$43:$I$1042,Blends!$CN14)*Blends!J13</f>
        <v>0</v>
      </c>
      <c r="CX14" s="10" t="s">
        <v>216</v>
      </c>
      <c r="CY14" s="85">
        <f>SUMIFS('Quarterly Information'!$AD$43:$AD$1042,'Quarterly Information'!$I$43:$I$1042,Blends!$CX14)*Blends!C13</f>
        <v>0</v>
      </c>
      <c r="CZ14" s="85">
        <f>SUMIFS('Quarterly Information'!$AD$43:$AD$1042,'Quarterly Information'!$I$43:$I$1042,Blends!$CX14)*Blends!D13</f>
        <v>0</v>
      </c>
      <c r="DA14" s="85">
        <f>SUMIFS('Quarterly Information'!$AD$43:$AD$1042,'Quarterly Information'!$I$43:$I$1042,Blends!$CX14)*Blends!E13</f>
        <v>0</v>
      </c>
      <c r="DB14" s="85">
        <f>SUMIFS('Quarterly Information'!$AD$43:$AD$1042,'Quarterly Information'!$I$43:$I$1042,Blends!$CX14)*Blends!F13</f>
        <v>0</v>
      </c>
      <c r="DC14" s="85">
        <f>SUMIFS('Quarterly Information'!$AD$43:$AD$1042,'Quarterly Information'!$I$43:$I$1042,Blends!$CX14)*Blends!G13</f>
        <v>0</v>
      </c>
      <c r="DD14" s="85">
        <f>SUMIFS('Quarterly Information'!$AD$43:$AD$1042,'Quarterly Information'!$I$43:$I$1042,Blends!$CX14)*Blends!H13</f>
        <v>0</v>
      </c>
      <c r="DE14" s="85">
        <f>SUMIFS('Quarterly Information'!$AD$43:$AD$1042,'Quarterly Information'!$I$43:$I$1042,Blends!$CX14)*Blends!I13</f>
        <v>0</v>
      </c>
      <c r="DF14" s="85">
        <f>SUMIFS('Quarterly Information'!$AD$43:$AD$1042,'Quarterly Information'!$I$43:$I$1042,Blends!$CX14)*Blends!J13</f>
        <v>0</v>
      </c>
      <c r="DH14" s="10" t="s">
        <v>216</v>
      </c>
      <c r="DI14" s="85">
        <f>SUMIFS('Quarterly Information'!$AE$43:$AE$1042,'Quarterly Information'!$I$43:$I$1042,Blends!$DH14)*Blends!C13</f>
        <v>0</v>
      </c>
      <c r="DJ14" s="85">
        <f>SUMIFS('Quarterly Information'!$AE$43:$AE$1042,'Quarterly Information'!$I$43:$I$1042,Blends!$DH14)*Blends!D13</f>
        <v>0</v>
      </c>
      <c r="DK14" s="85">
        <f>SUMIFS('Quarterly Information'!$AE$43:$AE$1042,'Quarterly Information'!$I$43:$I$1042,Blends!$DH14)*Blends!E13</f>
        <v>0</v>
      </c>
      <c r="DL14" s="85">
        <f>SUMIFS('Quarterly Information'!$AE$43:$AE$1042,'Quarterly Information'!$I$43:$I$1042,Blends!$DH14)*Blends!F13</f>
        <v>0</v>
      </c>
      <c r="DM14" s="85">
        <f>SUMIFS('Quarterly Information'!$AE$43:$AE$1042,'Quarterly Information'!$I$43:$I$1042,Blends!$DH14)*Blends!G13</f>
        <v>0</v>
      </c>
      <c r="DN14" s="85">
        <f>SUMIFS('Quarterly Information'!$AE$43:$AE$1042,'Quarterly Information'!$I$43:$I$1042,Blends!$DH14)*Blends!H13</f>
        <v>0</v>
      </c>
      <c r="DO14" s="85">
        <f>SUMIFS('Quarterly Information'!$AE$43:$AE$1042,'Quarterly Information'!$I$43:$I$1042,Blends!$DH14)*Blends!I13</f>
        <v>0</v>
      </c>
      <c r="DP14" s="85">
        <f>SUMIFS('Quarterly Information'!$AE$43:$AE$1042,'Quarterly Information'!$I$43:$I$1042,Blends!$DH14)*Blends!J13</f>
        <v>0</v>
      </c>
      <c r="DR14" s="10" t="s">
        <v>216</v>
      </c>
      <c r="DS14" s="85">
        <f>SUMIFS('Quarterly Information'!$AF$43:$AF$1042,'Quarterly Information'!$I$43:$I$1042,Blends!$DR14)*Blends!C13</f>
        <v>0</v>
      </c>
      <c r="DT14" s="85">
        <f>SUMIFS('Quarterly Information'!$AF$43:$AF$1042,'Quarterly Information'!$I$43:$I$1042,Blends!$DR14)*Blends!D13</f>
        <v>0</v>
      </c>
      <c r="DU14" s="85">
        <f>SUMIFS('Quarterly Information'!$AF$43:$AF$1042,'Quarterly Information'!$I$43:$I$1042,Blends!$DR14)*Blends!E13</f>
        <v>0</v>
      </c>
      <c r="DV14" s="85">
        <f>SUMIFS('Quarterly Information'!$AF$43:$AF$1042,'Quarterly Information'!$I$43:$I$1042,Blends!$DR14)*Blends!F13</f>
        <v>0</v>
      </c>
      <c r="DW14" s="85">
        <f>SUMIFS('Quarterly Information'!$AF$43:$AF$1042,'Quarterly Information'!$I$43:$I$1042,Blends!$DR14)*Blends!G13</f>
        <v>0</v>
      </c>
      <c r="DX14" s="85">
        <f>SUMIFS('Quarterly Information'!$AF$43:$AF$1042,'Quarterly Information'!$I$43:$I$1042,Blends!$DR14)*Blends!H13</f>
        <v>0</v>
      </c>
      <c r="DY14" s="85">
        <f>SUMIFS('Quarterly Information'!$AF$43:$AF$1042,'Quarterly Information'!$I$43:$I$1042,Blends!$DR14)*Blends!I13</f>
        <v>0</v>
      </c>
      <c r="DZ14" s="85">
        <f>SUMIFS('Quarterly Information'!$AF$43:$AF$1042,'Quarterly Information'!$I$43:$I$1042,Blends!$DR14)*Blends!J13</f>
        <v>0</v>
      </c>
    </row>
    <row r="15" spans="2:130">
      <c r="B15" s="10" t="s">
        <v>218</v>
      </c>
      <c r="C15" s="84"/>
      <c r="D15" s="84">
        <v>2.5000000000000001E-2</v>
      </c>
      <c r="E15" s="84">
        <v>2.5000000000000001E-2</v>
      </c>
      <c r="F15" s="84">
        <v>0.95</v>
      </c>
      <c r="G15" s="84"/>
      <c r="H15" s="84"/>
      <c r="I15" s="84"/>
      <c r="J15" s="84"/>
      <c r="L15" s="10" t="s">
        <v>217</v>
      </c>
      <c r="M15" s="85">
        <f>SUMIFS('Quarterly Information'!$J$43:$J$1042,'Quarterly Information'!$I$43:$I$1042,Blends!$L15,'Quarterly Information'!$X$43:$X$1042,Lists!$D$30)*C14</f>
        <v>0</v>
      </c>
      <c r="N15" s="85">
        <f>SUMIFS('Quarterly Information'!$J$43:$J$1042,'Quarterly Information'!$I$43:$I$1042,Blends!$L15,'Quarterly Information'!$X$43:$X$1042,Lists!$D$30)*D14</f>
        <v>0</v>
      </c>
      <c r="O15" s="85">
        <f>SUMIFS('Quarterly Information'!$J$43:$J$1042,'Quarterly Information'!$I$43:$I$1042,Blends!$L15,'Quarterly Information'!$X$43:$X$1042,Lists!$D$30)*E14</f>
        <v>0</v>
      </c>
      <c r="P15" s="85">
        <f>SUMIFS('Quarterly Information'!$J$43:$J$1042,'Quarterly Information'!$I$43:$I$1042,Blends!$L15,'Quarterly Information'!$X$43:$X$1042,Lists!$D$30)*F14</f>
        <v>0</v>
      </c>
      <c r="Q15" s="85">
        <f>SUMIFS('Quarterly Information'!$J$43:$J$1042,'Quarterly Information'!$I$43:$I$1042,Blends!$L15,'Quarterly Information'!$X$43:$X$1042,Lists!$D$30)*G14</f>
        <v>0</v>
      </c>
      <c r="R15" s="85">
        <f>SUMIFS('Quarterly Information'!$J$43:$J$1042,'Quarterly Information'!$I$43:$I$1042,Blends!$L15,'Quarterly Information'!$X$43:$X$1042,Lists!$D$30)*H14</f>
        <v>0</v>
      </c>
      <c r="S15" s="85">
        <f>SUMIFS('Quarterly Information'!$J$43:$J$1042,'Quarterly Information'!$I$43:$I$1042,Blends!$L15,'Quarterly Information'!$X$43:$X$1042,Lists!$D$30)*I14</f>
        <v>0</v>
      </c>
      <c r="T15" s="85">
        <f>SUMIFS('Quarterly Information'!$J$43:$J$1042,'Quarterly Information'!$I$43:$I$1042,Blends!$L15,'Quarterly Information'!$X$43:$X$1042,Lists!$D$30)*J14</f>
        <v>0</v>
      </c>
      <c r="V15" s="10" t="s">
        <v>217</v>
      </c>
      <c r="W15" s="85">
        <f>SUMIFS('Quarterly Information'!$J$43:$J$1042,'Quarterly Information'!$I$43:$I$1042,Blends!$V15,'Quarterly Information'!$X$43:$X$1042,Lists!$D$31)*C14</f>
        <v>0</v>
      </c>
      <c r="X15" s="85">
        <f>SUMIFS('Quarterly Information'!$J$43:$J$1042,'Quarterly Information'!$I$43:$I$1042,Blends!$V15,'Quarterly Information'!$X$43:$X$1042,Lists!$D$31)*D14</f>
        <v>0</v>
      </c>
      <c r="Y15" s="85">
        <f>SUMIFS('Quarterly Information'!$J$43:$J$1042,'Quarterly Information'!$I$43:$I$1042,Blends!$V15,'Quarterly Information'!$X$43:$X$1042,Lists!$D$31)*E14</f>
        <v>0</v>
      </c>
      <c r="Z15" s="85">
        <f>SUMIFS('Quarterly Information'!$J$43:$J$1042,'Quarterly Information'!$I$43:$I$1042,Blends!$V15,'Quarterly Information'!$X$43:$X$1042,Lists!$D$31)*F14</f>
        <v>0</v>
      </c>
      <c r="AA15" s="85">
        <f>SUMIFS('Quarterly Information'!$J$43:$J$1042,'Quarterly Information'!$I$43:$I$1042,Blends!$V15,'Quarterly Information'!$X$43:$X$1042,Lists!$D$31)*G14</f>
        <v>0</v>
      </c>
      <c r="AB15" s="85">
        <f>SUMIFS('Quarterly Information'!$J$43:$J$1042,'Quarterly Information'!$I$43:$I$1042,Blends!$V15,'Quarterly Information'!$X$43:$X$1042,Lists!$D$31)*H14</f>
        <v>0</v>
      </c>
      <c r="AC15" s="85">
        <f>SUMIFS('Quarterly Information'!$J$43:$J$1042,'Quarterly Information'!$I$43:$I$1042,Blends!$V15,'Quarterly Information'!$X$43:$X$1042,Lists!$D$31)*I14</f>
        <v>0</v>
      </c>
      <c r="AD15" s="85">
        <f>SUMIFS('Quarterly Information'!$J$43:$J$1042,'Quarterly Information'!$I$43:$I$1042,Blends!$V15,'Quarterly Information'!$X$43:$X$1042,Lists!$D$31)*J14</f>
        <v>0</v>
      </c>
      <c r="AF15" s="10" t="s">
        <v>217</v>
      </c>
      <c r="AG15" s="85">
        <f>SUMIFS('Quarterly Information'!$J$43:$J$1042,'Quarterly Information'!$I$43:$I$1042,Blends!$AF15,'Quarterly Information'!$X$43:$X$1042,Lists!$D$32)*C14</f>
        <v>0</v>
      </c>
      <c r="AH15" s="85">
        <f>SUMIFS('Quarterly Information'!$J$43:$J$1042,'Quarterly Information'!$I$43:$I$1042,Blends!$AF15,'Quarterly Information'!$X$43:$X$1042,Lists!$D$32)*D14</f>
        <v>0</v>
      </c>
      <c r="AI15" s="85">
        <f>SUMIFS('Quarterly Information'!$J$43:$J$1042,'Quarterly Information'!$I$43:$I$1042,Blends!$AF15,'Quarterly Information'!$X$43:$X$1042,Lists!$D$32)*E14</f>
        <v>0</v>
      </c>
      <c r="AJ15" s="85">
        <f>SUMIFS('Quarterly Information'!$J$43:$J$1042,'Quarterly Information'!$I$43:$I$1042,Blends!$AF15,'Quarterly Information'!$X$43:$X$1042,Lists!$D$32)*F14</f>
        <v>0</v>
      </c>
      <c r="AK15" s="85">
        <f>SUMIFS('Quarterly Information'!$J$43:$J$1042,'Quarterly Information'!$I$43:$I$1042,Blends!$AF15,'Quarterly Information'!$X$43:$X$1042,Lists!$D$32)*G14</f>
        <v>0</v>
      </c>
      <c r="AL15" s="85">
        <f>SUMIFS('Quarterly Information'!$J$43:$J$1042,'Quarterly Information'!$I$43:$I$1042,Blends!$AF15,'Quarterly Information'!$X$43:$X$1042,Lists!$D$32)*H14</f>
        <v>0</v>
      </c>
      <c r="AM15" s="85">
        <f>SUMIFS('Quarterly Information'!$J$43:$J$1042,'Quarterly Information'!$I$43:$I$1042,Blends!$AF15,'Quarterly Information'!$X$43:$X$1042,Lists!$D$32)*I14</f>
        <v>0</v>
      </c>
      <c r="AN15" s="85">
        <f>SUMIFS('Quarterly Information'!$J$43:$J$1042,'Quarterly Information'!$I$43:$I$1042,Blends!$AF15,'Quarterly Information'!$X$43:$X$1042,Lists!$D$32)*J14</f>
        <v>0</v>
      </c>
      <c r="AP15" s="10" t="s">
        <v>217</v>
      </c>
      <c r="AQ15" s="85">
        <f>SUMIFS('Quarterly Information'!$J$43:$J$1042,'Quarterly Information'!$I$43:$I$1042,Blends!$AP15,'Quarterly Information'!$X$43:$X$1042,Lists!$D$33)*C14</f>
        <v>0</v>
      </c>
      <c r="AR15" s="85">
        <f>SUMIFS('Quarterly Information'!$J$43:$J$1042,'Quarterly Information'!$I$43:$I$1042,Blends!$AP15,'Quarterly Information'!$X$43:$X$1042,Lists!$D$33)*D14</f>
        <v>0</v>
      </c>
      <c r="AS15" s="85">
        <f>SUMIFS('Quarterly Information'!$J$43:$J$1042,'Quarterly Information'!$I$43:$I$1042,Blends!$AP15,'Quarterly Information'!$X$43:$X$1042,Lists!$D$33)*E14</f>
        <v>0</v>
      </c>
      <c r="AT15" s="85">
        <f>SUMIFS('Quarterly Information'!$J$43:$J$1042,'Quarterly Information'!$I$43:$I$1042,Blends!$AP15,'Quarterly Information'!$X$43:$X$1042,Lists!$D$33)*F14</f>
        <v>0</v>
      </c>
      <c r="AU15" s="85">
        <f>SUMIFS('Quarterly Information'!$J$43:$J$1042,'Quarterly Information'!$I$43:$I$1042,Blends!$AP15,'Quarterly Information'!$X$43:$X$1042,Lists!$D$33)*G14</f>
        <v>0</v>
      </c>
      <c r="AV15" s="85">
        <f>SUMIFS('Quarterly Information'!$J$43:$J$1042,'Quarterly Information'!$I$43:$I$1042,Blends!$AP15,'Quarterly Information'!$X$43:$X$1042,Lists!$D$33)*H14</f>
        <v>0</v>
      </c>
      <c r="AW15" s="85">
        <f>SUMIFS('Quarterly Information'!$J$43:$J$1042,'Quarterly Information'!$I$43:$I$1042,Blends!$AP15,'Quarterly Information'!$X$43:$X$1042,Lists!$D$33)*I14</f>
        <v>0</v>
      </c>
      <c r="AX15" s="85">
        <f>SUMIFS('Quarterly Information'!$J$43:$J$1042,'Quarterly Information'!$I$43:$I$1042,Blends!$AP15,'Quarterly Information'!$X$43:$X$1042,Lists!$D$33)*J14</f>
        <v>0</v>
      </c>
      <c r="AZ15" s="10" t="s">
        <v>217</v>
      </c>
      <c r="BA15" s="85">
        <f>SUMIFS('Quarterly Information'!$J$43:$J$1042,'Quarterly Information'!$I$43:$I$1042,Blends!$AZ15,'Quarterly Information'!$X$43:$X$1042,Lists!$D$34)*C14</f>
        <v>0</v>
      </c>
      <c r="BB15" s="85">
        <f>SUMIFS('Quarterly Information'!$J$43:$J$1042,'Quarterly Information'!$I$43:$I$1042,Blends!$AZ15,'Quarterly Information'!$X$43:$X$1042,Lists!$D$34)*D14</f>
        <v>0</v>
      </c>
      <c r="BC15" s="85">
        <f>SUMIFS('Quarterly Information'!$J$43:$J$1042,'Quarterly Information'!$I$43:$I$1042,Blends!$AZ15,'Quarterly Information'!$X$43:$X$1042,Lists!$D$34)*E14</f>
        <v>0</v>
      </c>
      <c r="BD15" s="85">
        <f>SUMIFS('Quarterly Information'!$J$43:$J$1042,'Quarterly Information'!$I$43:$I$1042,Blends!$AZ15,'Quarterly Information'!$X$43:$X$1042,Lists!$D$34)*F14</f>
        <v>0</v>
      </c>
      <c r="BE15" s="85">
        <f>SUMIFS('Quarterly Information'!$J$43:$J$1042,'Quarterly Information'!$I$43:$I$1042,Blends!$AZ15,'Quarterly Information'!$X$43:$X$1042,Lists!$D$34)*G14</f>
        <v>0</v>
      </c>
      <c r="BF15" s="85">
        <f>SUMIFS('Quarterly Information'!$J$43:$J$1042,'Quarterly Information'!$I$43:$I$1042,Blends!$AZ15,'Quarterly Information'!$X$43:$X$1042,Lists!$D$34)*H14</f>
        <v>0</v>
      </c>
      <c r="BG15" s="85">
        <f>SUMIFS('Quarterly Information'!$J$43:$J$1042,'Quarterly Information'!$I$43:$I$1042,Blends!$AZ15,'Quarterly Information'!$X$43:$X$1042,Lists!$D$34)*I14</f>
        <v>0</v>
      </c>
      <c r="BH15" s="85">
        <f>SUMIFS('Quarterly Information'!$J$43:$J$1042,'Quarterly Information'!$I$43:$I$1042,Blends!$AZ15,'Quarterly Information'!$X$43:$X$1042,Lists!$D$34)*J14</f>
        <v>0</v>
      </c>
      <c r="BJ15" s="10" t="s">
        <v>217</v>
      </c>
      <c r="BK15" s="85">
        <f>SUMIFS('Quarterly Information'!$J$43:$J$1042,'Quarterly Information'!$I$43:$I$1042,Blends!$BJ15,'Quarterly Information'!$X$43:$X$1042,Lists!$D$35)*C14</f>
        <v>0</v>
      </c>
      <c r="BL15" s="85">
        <f>SUMIFS('Quarterly Information'!$J$43:$J$1042,'Quarterly Information'!$I$43:$I$1042,Blends!$BJ15,'Quarterly Information'!$X$43:$X$1042,Lists!$D$35)*D14</f>
        <v>0</v>
      </c>
      <c r="BM15" s="85">
        <f>SUMIFS('Quarterly Information'!$J$43:$J$1042,'Quarterly Information'!$I$43:$I$1042,Blends!$BJ15,'Quarterly Information'!$X$43:$X$1042,Lists!$D$35)*E14</f>
        <v>0</v>
      </c>
      <c r="BN15" s="85">
        <f>SUMIFS('Quarterly Information'!$J$43:$J$1042,'Quarterly Information'!$I$43:$I$1042,Blends!$BJ15,'Quarterly Information'!$X$43:$X$1042,Lists!$D$35)*F14</f>
        <v>0</v>
      </c>
      <c r="BO15" s="85">
        <f>SUMIFS('Quarterly Information'!$J$43:$J$1042,'Quarterly Information'!$I$43:$I$1042,Blends!$BJ15,'Quarterly Information'!$X$43:$X$1042,Lists!$D$35)*G14</f>
        <v>0</v>
      </c>
      <c r="BP15" s="85">
        <f>SUMIFS('Quarterly Information'!$J$43:$J$1042,'Quarterly Information'!$I$43:$I$1042,Blends!$BJ15,'Quarterly Information'!$X$43:$X$1042,Lists!$D$35)*H14</f>
        <v>0</v>
      </c>
      <c r="BQ15" s="85">
        <f>SUMIFS('Quarterly Information'!$J$43:$J$1042,'Quarterly Information'!$I$43:$I$1042,Blends!$BJ15,'Quarterly Information'!$X$43:$X$1042,Lists!$D$35)*I14</f>
        <v>0</v>
      </c>
      <c r="BR15" s="85">
        <f>SUMIFS('Quarterly Information'!$J$43:$J$1042,'Quarterly Information'!$I$43:$I$1042,Blends!$BJ15,'Quarterly Information'!$X$43:$X$1042,Lists!$D$35)*J14</f>
        <v>0</v>
      </c>
      <c r="BT15" s="10" t="s">
        <v>217</v>
      </c>
      <c r="BU15" s="85">
        <f>SUMIFS('Quarterly Information'!$AA$43:$AA$1042,'Quarterly Information'!$I$43:$I$1042,Blends!$BT15)*Blends!C14</f>
        <v>0</v>
      </c>
      <c r="BV15" s="85">
        <f>SUMIFS('Quarterly Information'!$AA$43:$AA$1042,'Quarterly Information'!$I$43:$I$1042,Blends!$BT15)*Blends!D14</f>
        <v>0</v>
      </c>
      <c r="BW15" s="85">
        <f>SUMIFS('Quarterly Information'!$AA$43:$AA$1042,'Quarterly Information'!$I$43:$I$1042,Blends!$BT15)*Blends!E14</f>
        <v>0</v>
      </c>
      <c r="BX15" s="85">
        <f>SUMIFS('Quarterly Information'!$AA$43:$AA$1042,'Quarterly Information'!$I$43:$I$1042,Blends!$BT15)*Blends!F14</f>
        <v>0</v>
      </c>
      <c r="BY15" s="85">
        <f>SUMIFS('Quarterly Information'!$AA$43:$AA$1042,'Quarterly Information'!$I$43:$I$1042,Blends!$BT15)*Blends!G14</f>
        <v>0</v>
      </c>
      <c r="BZ15" s="85">
        <f>SUMIFS('Quarterly Information'!$AA$43:$AA$1042,'Quarterly Information'!$I$43:$I$1042,Blends!$BT15)*Blends!H14</f>
        <v>0</v>
      </c>
      <c r="CA15" s="85">
        <f>SUMIFS('Quarterly Information'!$AA$43:$AA$1042,'Quarterly Information'!$I$43:$I$1042,Blends!$BT15)*Blends!I14</f>
        <v>0</v>
      </c>
      <c r="CB15" s="85">
        <f>SUMIFS('Quarterly Information'!$AA$43:$AA$1042,'Quarterly Information'!$I$43:$I$1042,Blends!$BT15)*Blends!J14</f>
        <v>0</v>
      </c>
      <c r="CD15" s="10" t="s">
        <v>217</v>
      </c>
      <c r="CE15" s="85">
        <f>SUMIFS('Quarterly Information'!$AB$43:$AB$1042,'Quarterly Information'!$I$43:$I$1042,Blends!$CD15)*Blends!C14</f>
        <v>0</v>
      </c>
      <c r="CF15" s="85">
        <f>SUMIFS('Quarterly Information'!$AB$43:$AB$1042,'Quarterly Information'!$I$43:$I$1042,Blends!$CD15)*Blends!D14</f>
        <v>0</v>
      </c>
      <c r="CG15" s="85">
        <f>SUMIFS('Quarterly Information'!$AB$43:$AB$1042,'Quarterly Information'!$I$43:$I$1042,Blends!$CD15)*Blends!E14</f>
        <v>0</v>
      </c>
      <c r="CH15" s="85">
        <f>SUMIFS('Quarterly Information'!$AB$43:$AB$1042,'Quarterly Information'!$I$43:$I$1042,Blends!$CD15)*Blends!F14</f>
        <v>0</v>
      </c>
      <c r="CI15" s="85">
        <f>SUMIFS('Quarterly Information'!$AB$43:$AB$1042,'Quarterly Information'!$I$43:$I$1042,Blends!$CD15)*Blends!G14</f>
        <v>0</v>
      </c>
      <c r="CJ15" s="85">
        <f>SUMIFS('Quarterly Information'!$AB$43:$AB$1042,'Quarterly Information'!$I$43:$I$1042,Blends!$CD15)*Blends!H14</f>
        <v>0</v>
      </c>
      <c r="CK15" s="85">
        <f>SUMIFS('Quarterly Information'!$AB$43:$AB$1042,'Quarterly Information'!$I$43:$I$1042,Blends!$CD15)*Blends!I14</f>
        <v>0</v>
      </c>
      <c r="CL15" s="85">
        <f>SUMIFS('Quarterly Information'!$AB$43:$AB$1042,'Quarterly Information'!$I$43:$I$1042,Blends!$CD15)*Blends!J14</f>
        <v>0</v>
      </c>
      <c r="CN15" s="10" t="s">
        <v>217</v>
      </c>
      <c r="CO15" s="85">
        <f>SUMIFS('Quarterly Information'!$AC$43:$AC$1042,'Quarterly Information'!$I$43:$I$1042,Blends!$CN15)*Blends!C14</f>
        <v>0</v>
      </c>
      <c r="CP15" s="85">
        <f>SUMIFS('Quarterly Information'!$AC$43:$AC$1042,'Quarterly Information'!$I$43:$I$1042,Blends!$CN15)*Blends!D14</f>
        <v>0</v>
      </c>
      <c r="CQ15" s="85">
        <f>SUMIFS('Quarterly Information'!$AC$43:$AC$1042,'Quarterly Information'!$I$43:$I$1042,Blends!$CN15)*Blends!E14</f>
        <v>0</v>
      </c>
      <c r="CR15" s="85">
        <f>SUMIFS('Quarterly Information'!$AC$43:$AC$1042,'Quarterly Information'!$I$43:$I$1042,Blends!$CN15)*Blends!F14</f>
        <v>0</v>
      </c>
      <c r="CS15" s="85">
        <f>SUMIFS('Quarterly Information'!$AC$43:$AC$1042,'Quarterly Information'!$I$43:$I$1042,Blends!$CN15)*Blends!G14</f>
        <v>0</v>
      </c>
      <c r="CT15" s="85">
        <f>SUMIFS('Quarterly Information'!$AC$43:$AC$1042,'Quarterly Information'!$I$43:$I$1042,Blends!$CN15)*Blends!H14</f>
        <v>0</v>
      </c>
      <c r="CU15" s="85">
        <f>SUMIFS('Quarterly Information'!$AC$43:$AC$1042,'Quarterly Information'!$I$43:$I$1042,Blends!$CN15)*Blends!I14</f>
        <v>0</v>
      </c>
      <c r="CV15" s="85">
        <f>SUMIFS('Quarterly Information'!$AC$43:$AC$1042,'Quarterly Information'!$I$43:$I$1042,Blends!$CN15)*Blends!J14</f>
        <v>0</v>
      </c>
      <c r="CX15" s="10" t="s">
        <v>217</v>
      </c>
      <c r="CY15" s="85">
        <f>SUMIFS('Quarterly Information'!$AD$43:$AD$1042,'Quarterly Information'!$I$43:$I$1042,Blends!$CX15)*Blends!C14</f>
        <v>0</v>
      </c>
      <c r="CZ15" s="85">
        <f>SUMIFS('Quarterly Information'!$AD$43:$AD$1042,'Quarterly Information'!$I$43:$I$1042,Blends!$CX15)*Blends!D14</f>
        <v>0</v>
      </c>
      <c r="DA15" s="85">
        <f>SUMIFS('Quarterly Information'!$AD$43:$AD$1042,'Quarterly Information'!$I$43:$I$1042,Blends!$CX15)*Blends!E14</f>
        <v>0</v>
      </c>
      <c r="DB15" s="85">
        <f>SUMIFS('Quarterly Information'!$AD$43:$AD$1042,'Quarterly Information'!$I$43:$I$1042,Blends!$CX15)*Blends!F14</f>
        <v>0</v>
      </c>
      <c r="DC15" s="85">
        <f>SUMIFS('Quarterly Information'!$AD$43:$AD$1042,'Quarterly Information'!$I$43:$I$1042,Blends!$CX15)*Blends!G14</f>
        <v>0</v>
      </c>
      <c r="DD15" s="85">
        <f>SUMIFS('Quarterly Information'!$AD$43:$AD$1042,'Quarterly Information'!$I$43:$I$1042,Blends!$CX15)*Blends!H14</f>
        <v>0</v>
      </c>
      <c r="DE15" s="85">
        <f>SUMIFS('Quarterly Information'!$AD$43:$AD$1042,'Quarterly Information'!$I$43:$I$1042,Blends!$CX15)*Blends!I14</f>
        <v>0</v>
      </c>
      <c r="DF15" s="85">
        <f>SUMIFS('Quarterly Information'!$AD$43:$AD$1042,'Quarterly Information'!$I$43:$I$1042,Blends!$CX15)*Blends!J14</f>
        <v>0</v>
      </c>
      <c r="DH15" s="10" t="s">
        <v>217</v>
      </c>
      <c r="DI15" s="85">
        <f>SUMIFS('Quarterly Information'!$AE$43:$AE$1042,'Quarterly Information'!$I$43:$I$1042,Blends!$DH15)*Blends!C14</f>
        <v>0</v>
      </c>
      <c r="DJ15" s="85">
        <f>SUMIFS('Quarterly Information'!$AE$43:$AE$1042,'Quarterly Information'!$I$43:$I$1042,Blends!$DH15)*Blends!D14</f>
        <v>0</v>
      </c>
      <c r="DK15" s="85">
        <f>SUMIFS('Quarterly Information'!$AE$43:$AE$1042,'Quarterly Information'!$I$43:$I$1042,Blends!$DH15)*Blends!E14</f>
        <v>0</v>
      </c>
      <c r="DL15" s="85">
        <f>SUMIFS('Quarterly Information'!$AE$43:$AE$1042,'Quarterly Information'!$I$43:$I$1042,Blends!$DH15)*Blends!F14</f>
        <v>0</v>
      </c>
      <c r="DM15" s="85">
        <f>SUMIFS('Quarterly Information'!$AE$43:$AE$1042,'Quarterly Information'!$I$43:$I$1042,Blends!$DH15)*Blends!G14</f>
        <v>0</v>
      </c>
      <c r="DN15" s="85">
        <f>SUMIFS('Quarterly Information'!$AE$43:$AE$1042,'Quarterly Information'!$I$43:$I$1042,Blends!$DH15)*Blends!H14</f>
        <v>0</v>
      </c>
      <c r="DO15" s="85">
        <f>SUMIFS('Quarterly Information'!$AE$43:$AE$1042,'Quarterly Information'!$I$43:$I$1042,Blends!$DH15)*Blends!I14</f>
        <v>0</v>
      </c>
      <c r="DP15" s="85">
        <f>SUMIFS('Quarterly Information'!$AE$43:$AE$1042,'Quarterly Information'!$I$43:$I$1042,Blends!$DH15)*Blends!J14</f>
        <v>0</v>
      </c>
      <c r="DR15" s="10" t="s">
        <v>217</v>
      </c>
      <c r="DS15" s="85">
        <f>SUMIFS('Quarterly Information'!$AF$43:$AF$1042,'Quarterly Information'!$I$43:$I$1042,Blends!$DR15)*Blends!C14</f>
        <v>0</v>
      </c>
      <c r="DT15" s="85">
        <f>SUMIFS('Quarterly Information'!$AF$43:$AF$1042,'Quarterly Information'!$I$43:$I$1042,Blends!$DR15)*Blends!D14</f>
        <v>0</v>
      </c>
      <c r="DU15" s="85">
        <f>SUMIFS('Quarterly Information'!$AF$43:$AF$1042,'Quarterly Information'!$I$43:$I$1042,Blends!$DR15)*Blends!E14</f>
        <v>0</v>
      </c>
      <c r="DV15" s="85">
        <f>SUMIFS('Quarterly Information'!$AF$43:$AF$1042,'Quarterly Information'!$I$43:$I$1042,Blends!$DR15)*Blends!F14</f>
        <v>0</v>
      </c>
      <c r="DW15" s="85">
        <f>SUMIFS('Quarterly Information'!$AF$43:$AF$1042,'Quarterly Information'!$I$43:$I$1042,Blends!$DR15)*Blends!G14</f>
        <v>0</v>
      </c>
      <c r="DX15" s="85">
        <f>SUMIFS('Quarterly Information'!$AF$43:$AF$1042,'Quarterly Information'!$I$43:$I$1042,Blends!$DR15)*Blends!H14</f>
        <v>0</v>
      </c>
      <c r="DY15" s="85">
        <f>SUMIFS('Quarterly Information'!$AF$43:$AF$1042,'Quarterly Information'!$I$43:$I$1042,Blends!$DR15)*Blends!I14</f>
        <v>0</v>
      </c>
      <c r="DZ15" s="85">
        <f>SUMIFS('Quarterly Information'!$AF$43:$AF$1042,'Quarterly Information'!$I$43:$I$1042,Blends!$DR15)*Blends!J14</f>
        <v>0</v>
      </c>
    </row>
    <row r="16" spans="2:130">
      <c r="B16" s="10" t="s">
        <v>219</v>
      </c>
      <c r="C16" s="84"/>
      <c r="D16" s="84">
        <v>0.32500000000000001</v>
      </c>
      <c r="E16" s="84">
        <v>0.15</v>
      </c>
      <c r="F16" s="84">
        <v>0.52500000000000002</v>
      </c>
      <c r="G16" s="84"/>
      <c r="H16" s="84"/>
      <c r="I16" s="84"/>
      <c r="J16" s="84"/>
      <c r="L16" s="10" t="s">
        <v>218</v>
      </c>
      <c r="M16" s="85">
        <f>SUMIFS('Quarterly Information'!$J$43:$J$1042,'Quarterly Information'!$I$43:$I$1042,Blends!$L16,'Quarterly Information'!$X$43:$X$1042,Lists!$D$30)*C15</f>
        <v>0</v>
      </c>
      <c r="N16" s="85">
        <f>SUMIFS('Quarterly Information'!$J$43:$J$1042,'Quarterly Information'!$I$43:$I$1042,Blends!$L16,'Quarterly Information'!$X$43:$X$1042,Lists!$D$30)*D15</f>
        <v>0</v>
      </c>
      <c r="O16" s="85">
        <f>SUMIFS('Quarterly Information'!$J$43:$J$1042,'Quarterly Information'!$I$43:$I$1042,Blends!$L16,'Quarterly Information'!$X$43:$X$1042,Lists!$D$30)*E15</f>
        <v>0</v>
      </c>
      <c r="P16" s="85">
        <f>SUMIFS('Quarterly Information'!$J$43:$J$1042,'Quarterly Information'!$I$43:$I$1042,Blends!$L16,'Quarterly Information'!$X$43:$X$1042,Lists!$D$30)*F15</f>
        <v>0</v>
      </c>
      <c r="Q16" s="85">
        <f>SUMIFS('Quarterly Information'!$J$43:$J$1042,'Quarterly Information'!$I$43:$I$1042,Blends!$L16,'Quarterly Information'!$X$43:$X$1042,Lists!$D$30)*G15</f>
        <v>0</v>
      </c>
      <c r="R16" s="85">
        <f>SUMIFS('Quarterly Information'!$J$43:$J$1042,'Quarterly Information'!$I$43:$I$1042,Blends!$L16,'Quarterly Information'!$X$43:$X$1042,Lists!$D$30)*H15</f>
        <v>0</v>
      </c>
      <c r="S16" s="85">
        <f>SUMIFS('Quarterly Information'!$J$43:$J$1042,'Quarterly Information'!$I$43:$I$1042,Blends!$L16,'Quarterly Information'!$X$43:$X$1042,Lists!$D$30)*I15</f>
        <v>0</v>
      </c>
      <c r="T16" s="85">
        <f>SUMIFS('Quarterly Information'!$J$43:$J$1042,'Quarterly Information'!$I$43:$I$1042,Blends!$L16,'Quarterly Information'!$X$43:$X$1042,Lists!$D$30)*J15</f>
        <v>0</v>
      </c>
      <c r="V16" s="10" t="s">
        <v>218</v>
      </c>
      <c r="W16" s="85">
        <f>SUMIFS('Quarterly Information'!$J$43:$J$1042,'Quarterly Information'!$I$43:$I$1042,Blends!$V16,'Quarterly Information'!$X$43:$X$1042,Lists!$D$31)*C15</f>
        <v>0</v>
      </c>
      <c r="X16" s="85">
        <f>SUMIFS('Quarterly Information'!$J$43:$J$1042,'Quarterly Information'!$I$43:$I$1042,Blends!$V16,'Quarterly Information'!$X$43:$X$1042,Lists!$D$31)*D15</f>
        <v>0</v>
      </c>
      <c r="Y16" s="85">
        <f>SUMIFS('Quarterly Information'!$J$43:$J$1042,'Quarterly Information'!$I$43:$I$1042,Blends!$V16,'Quarterly Information'!$X$43:$X$1042,Lists!$D$31)*E15</f>
        <v>0</v>
      </c>
      <c r="Z16" s="85">
        <f>SUMIFS('Quarterly Information'!$J$43:$J$1042,'Quarterly Information'!$I$43:$I$1042,Blends!$V16,'Quarterly Information'!$X$43:$X$1042,Lists!$D$31)*F15</f>
        <v>0</v>
      </c>
      <c r="AA16" s="85">
        <f>SUMIFS('Quarterly Information'!$J$43:$J$1042,'Quarterly Information'!$I$43:$I$1042,Blends!$V16,'Quarterly Information'!$X$43:$X$1042,Lists!$D$31)*G15</f>
        <v>0</v>
      </c>
      <c r="AB16" s="85">
        <f>SUMIFS('Quarterly Information'!$J$43:$J$1042,'Quarterly Information'!$I$43:$I$1042,Blends!$V16,'Quarterly Information'!$X$43:$X$1042,Lists!$D$31)*H15</f>
        <v>0</v>
      </c>
      <c r="AC16" s="85">
        <f>SUMIFS('Quarterly Information'!$J$43:$J$1042,'Quarterly Information'!$I$43:$I$1042,Blends!$V16,'Quarterly Information'!$X$43:$X$1042,Lists!$D$31)*I15</f>
        <v>0</v>
      </c>
      <c r="AD16" s="85">
        <f>SUMIFS('Quarterly Information'!$J$43:$J$1042,'Quarterly Information'!$I$43:$I$1042,Blends!$V16,'Quarterly Information'!$X$43:$X$1042,Lists!$D$31)*J15</f>
        <v>0</v>
      </c>
      <c r="AF16" s="10" t="s">
        <v>218</v>
      </c>
      <c r="AG16" s="85">
        <f>SUMIFS('Quarterly Information'!$J$43:$J$1042,'Quarterly Information'!$I$43:$I$1042,Blends!$AF16,'Quarterly Information'!$X$43:$X$1042,Lists!$D$32)*C15</f>
        <v>0</v>
      </c>
      <c r="AH16" s="85">
        <f>SUMIFS('Quarterly Information'!$J$43:$J$1042,'Quarterly Information'!$I$43:$I$1042,Blends!$AF16,'Quarterly Information'!$X$43:$X$1042,Lists!$D$32)*D15</f>
        <v>0</v>
      </c>
      <c r="AI16" s="85">
        <f>SUMIFS('Quarterly Information'!$J$43:$J$1042,'Quarterly Information'!$I$43:$I$1042,Blends!$AF16,'Quarterly Information'!$X$43:$X$1042,Lists!$D$32)*E15</f>
        <v>0</v>
      </c>
      <c r="AJ16" s="85">
        <f>SUMIFS('Quarterly Information'!$J$43:$J$1042,'Quarterly Information'!$I$43:$I$1042,Blends!$AF16,'Quarterly Information'!$X$43:$X$1042,Lists!$D$32)*F15</f>
        <v>0</v>
      </c>
      <c r="AK16" s="85">
        <f>SUMIFS('Quarterly Information'!$J$43:$J$1042,'Quarterly Information'!$I$43:$I$1042,Blends!$AF16,'Quarterly Information'!$X$43:$X$1042,Lists!$D$32)*G15</f>
        <v>0</v>
      </c>
      <c r="AL16" s="85">
        <f>SUMIFS('Quarterly Information'!$J$43:$J$1042,'Quarterly Information'!$I$43:$I$1042,Blends!$AF16,'Quarterly Information'!$X$43:$X$1042,Lists!$D$32)*H15</f>
        <v>0</v>
      </c>
      <c r="AM16" s="85">
        <f>SUMIFS('Quarterly Information'!$J$43:$J$1042,'Quarterly Information'!$I$43:$I$1042,Blends!$AF16,'Quarterly Information'!$X$43:$X$1042,Lists!$D$32)*I15</f>
        <v>0</v>
      </c>
      <c r="AN16" s="85">
        <f>SUMIFS('Quarterly Information'!$J$43:$J$1042,'Quarterly Information'!$I$43:$I$1042,Blends!$AF16,'Quarterly Information'!$X$43:$X$1042,Lists!$D$32)*J15</f>
        <v>0</v>
      </c>
      <c r="AP16" s="10" t="s">
        <v>218</v>
      </c>
      <c r="AQ16" s="85">
        <f>SUMIFS('Quarterly Information'!$J$43:$J$1042,'Quarterly Information'!$I$43:$I$1042,Blends!$AP16,'Quarterly Information'!$X$43:$X$1042,Lists!$D$33)*C15</f>
        <v>0</v>
      </c>
      <c r="AR16" s="85">
        <f>SUMIFS('Quarterly Information'!$J$43:$J$1042,'Quarterly Information'!$I$43:$I$1042,Blends!$AP16,'Quarterly Information'!$X$43:$X$1042,Lists!$D$33)*D15</f>
        <v>0</v>
      </c>
      <c r="AS16" s="85">
        <f>SUMIFS('Quarterly Information'!$J$43:$J$1042,'Quarterly Information'!$I$43:$I$1042,Blends!$AP16,'Quarterly Information'!$X$43:$X$1042,Lists!$D$33)*E15</f>
        <v>0</v>
      </c>
      <c r="AT16" s="85">
        <f>SUMIFS('Quarterly Information'!$J$43:$J$1042,'Quarterly Information'!$I$43:$I$1042,Blends!$AP16,'Quarterly Information'!$X$43:$X$1042,Lists!$D$33)*F15</f>
        <v>0</v>
      </c>
      <c r="AU16" s="85">
        <f>SUMIFS('Quarterly Information'!$J$43:$J$1042,'Quarterly Information'!$I$43:$I$1042,Blends!$AP16,'Quarterly Information'!$X$43:$X$1042,Lists!$D$33)*G15</f>
        <v>0</v>
      </c>
      <c r="AV16" s="85">
        <f>SUMIFS('Quarterly Information'!$J$43:$J$1042,'Quarterly Information'!$I$43:$I$1042,Blends!$AP16,'Quarterly Information'!$X$43:$X$1042,Lists!$D$33)*H15</f>
        <v>0</v>
      </c>
      <c r="AW16" s="85">
        <f>SUMIFS('Quarterly Information'!$J$43:$J$1042,'Quarterly Information'!$I$43:$I$1042,Blends!$AP16,'Quarterly Information'!$X$43:$X$1042,Lists!$D$33)*I15</f>
        <v>0</v>
      </c>
      <c r="AX16" s="85">
        <f>SUMIFS('Quarterly Information'!$J$43:$J$1042,'Quarterly Information'!$I$43:$I$1042,Blends!$AP16,'Quarterly Information'!$X$43:$X$1042,Lists!$D$33)*J15</f>
        <v>0</v>
      </c>
      <c r="AZ16" s="10" t="s">
        <v>218</v>
      </c>
      <c r="BA16" s="85">
        <f>SUMIFS('Quarterly Information'!$J$43:$J$1042,'Quarterly Information'!$I$43:$I$1042,Blends!$AZ16,'Quarterly Information'!$X$43:$X$1042,Lists!$D$34)*C15</f>
        <v>0</v>
      </c>
      <c r="BB16" s="85">
        <f>SUMIFS('Quarterly Information'!$J$43:$J$1042,'Quarterly Information'!$I$43:$I$1042,Blends!$AZ16,'Quarterly Information'!$X$43:$X$1042,Lists!$D$34)*D15</f>
        <v>0</v>
      </c>
      <c r="BC16" s="85">
        <f>SUMIFS('Quarterly Information'!$J$43:$J$1042,'Quarterly Information'!$I$43:$I$1042,Blends!$AZ16,'Quarterly Information'!$X$43:$X$1042,Lists!$D$34)*E15</f>
        <v>0</v>
      </c>
      <c r="BD16" s="85">
        <f>SUMIFS('Quarterly Information'!$J$43:$J$1042,'Quarterly Information'!$I$43:$I$1042,Blends!$AZ16,'Quarterly Information'!$X$43:$X$1042,Lists!$D$34)*F15</f>
        <v>0</v>
      </c>
      <c r="BE16" s="85">
        <f>SUMIFS('Quarterly Information'!$J$43:$J$1042,'Quarterly Information'!$I$43:$I$1042,Blends!$AZ16,'Quarterly Information'!$X$43:$X$1042,Lists!$D$34)*G15</f>
        <v>0</v>
      </c>
      <c r="BF16" s="85">
        <f>SUMIFS('Quarterly Information'!$J$43:$J$1042,'Quarterly Information'!$I$43:$I$1042,Blends!$AZ16,'Quarterly Information'!$X$43:$X$1042,Lists!$D$34)*H15</f>
        <v>0</v>
      </c>
      <c r="BG16" s="85">
        <f>SUMIFS('Quarterly Information'!$J$43:$J$1042,'Quarterly Information'!$I$43:$I$1042,Blends!$AZ16,'Quarterly Information'!$X$43:$X$1042,Lists!$D$34)*I15</f>
        <v>0</v>
      </c>
      <c r="BH16" s="85">
        <f>SUMIFS('Quarterly Information'!$J$43:$J$1042,'Quarterly Information'!$I$43:$I$1042,Blends!$AZ16,'Quarterly Information'!$X$43:$X$1042,Lists!$D$34)*J15</f>
        <v>0</v>
      </c>
      <c r="BJ16" s="10" t="s">
        <v>218</v>
      </c>
      <c r="BK16" s="85">
        <f>SUMIFS('Quarterly Information'!$J$43:$J$1042,'Quarterly Information'!$I$43:$I$1042,Blends!$BJ16,'Quarterly Information'!$X$43:$X$1042,Lists!$D$35)*C15</f>
        <v>0</v>
      </c>
      <c r="BL16" s="85">
        <f>SUMIFS('Quarterly Information'!$J$43:$J$1042,'Quarterly Information'!$I$43:$I$1042,Blends!$BJ16,'Quarterly Information'!$X$43:$X$1042,Lists!$D$35)*D15</f>
        <v>0</v>
      </c>
      <c r="BM16" s="85">
        <f>SUMIFS('Quarterly Information'!$J$43:$J$1042,'Quarterly Information'!$I$43:$I$1042,Blends!$BJ16,'Quarterly Information'!$X$43:$X$1042,Lists!$D$35)*E15</f>
        <v>0</v>
      </c>
      <c r="BN16" s="85">
        <f>SUMIFS('Quarterly Information'!$J$43:$J$1042,'Quarterly Information'!$I$43:$I$1042,Blends!$BJ16,'Quarterly Information'!$X$43:$X$1042,Lists!$D$35)*F15</f>
        <v>0</v>
      </c>
      <c r="BO16" s="85">
        <f>SUMIFS('Quarterly Information'!$J$43:$J$1042,'Quarterly Information'!$I$43:$I$1042,Blends!$BJ16,'Quarterly Information'!$X$43:$X$1042,Lists!$D$35)*G15</f>
        <v>0</v>
      </c>
      <c r="BP16" s="85">
        <f>SUMIFS('Quarterly Information'!$J$43:$J$1042,'Quarterly Information'!$I$43:$I$1042,Blends!$BJ16,'Quarterly Information'!$X$43:$X$1042,Lists!$D$35)*H15</f>
        <v>0</v>
      </c>
      <c r="BQ16" s="85">
        <f>SUMIFS('Quarterly Information'!$J$43:$J$1042,'Quarterly Information'!$I$43:$I$1042,Blends!$BJ16,'Quarterly Information'!$X$43:$X$1042,Lists!$D$35)*I15</f>
        <v>0</v>
      </c>
      <c r="BR16" s="85">
        <f>SUMIFS('Quarterly Information'!$J$43:$J$1042,'Quarterly Information'!$I$43:$I$1042,Blends!$BJ16,'Quarterly Information'!$X$43:$X$1042,Lists!$D$35)*J15</f>
        <v>0</v>
      </c>
      <c r="BT16" s="10" t="s">
        <v>218</v>
      </c>
      <c r="BU16" s="85">
        <f>SUMIFS('Quarterly Information'!$AA$43:$AA$1042,'Quarterly Information'!$I$43:$I$1042,Blends!$BT16)*Blends!C15</f>
        <v>0</v>
      </c>
      <c r="BV16" s="85">
        <f>SUMIFS('Quarterly Information'!$AA$43:$AA$1042,'Quarterly Information'!$I$43:$I$1042,Blends!$BT16)*Blends!D15</f>
        <v>0</v>
      </c>
      <c r="BW16" s="85">
        <f>SUMIFS('Quarterly Information'!$AA$43:$AA$1042,'Quarterly Information'!$I$43:$I$1042,Blends!$BT16)*Blends!E15</f>
        <v>0</v>
      </c>
      <c r="BX16" s="85">
        <f>SUMIFS('Quarterly Information'!$AA$43:$AA$1042,'Quarterly Information'!$I$43:$I$1042,Blends!$BT16)*Blends!F15</f>
        <v>0</v>
      </c>
      <c r="BY16" s="85">
        <f>SUMIFS('Quarterly Information'!$AA$43:$AA$1042,'Quarterly Information'!$I$43:$I$1042,Blends!$BT16)*Blends!G15</f>
        <v>0</v>
      </c>
      <c r="BZ16" s="85">
        <f>SUMIFS('Quarterly Information'!$AA$43:$AA$1042,'Quarterly Information'!$I$43:$I$1042,Blends!$BT16)*Blends!H15</f>
        <v>0</v>
      </c>
      <c r="CA16" s="85">
        <f>SUMIFS('Quarterly Information'!$AA$43:$AA$1042,'Quarterly Information'!$I$43:$I$1042,Blends!$BT16)*Blends!I15</f>
        <v>0</v>
      </c>
      <c r="CB16" s="85">
        <f>SUMIFS('Quarterly Information'!$AA$43:$AA$1042,'Quarterly Information'!$I$43:$I$1042,Blends!$BT16)*Blends!J15</f>
        <v>0</v>
      </c>
      <c r="CD16" s="10" t="s">
        <v>218</v>
      </c>
      <c r="CE16" s="85">
        <f>SUMIFS('Quarterly Information'!$AB$43:$AB$1042,'Quarterly Information'!$I$43:$I$1042,Blends!$CD16)*Blends!C15</f>
        <v>0</v>
      </c>
      <c r="CF16" s="85">
        <f>SUMIFS('Quarterly Information'!$AB$43:$AB$1042,'Quarterly Information'!$I$43:$I$1042,Blends!$CD16)*Blends!D15</f>
        <v>0</v>
      </c>
      <c r="CG16" s="85">
        <f>SUMIFS('Quarterly Information'!$AB$43:$AB$1042,'Quarterly Information'!$I$43:$I$1042,Blends!$CD16)*Blends!E15</f>
        <v>0</v>
      </c>
      <c r="CH16" s="85">
        <f>SUMIFS('Quarterly Information'!$AB$43:$AB$1042,'Quarterly Information'!$I$43:$I$1042,Blends!$CD16)*Blends!F15</f>
        <v>0</v>
      </c>
      <c r="CI16" s="85">
        <f>SUMIFS('Quarterly Information'!$AB$43:$AB$1042,'Quarterly Information'!$I$43:$I$1042,Blends!$CD16)*Blends!G15</f>
        <v>0</v>
      </c>
      <c r="CJ16" s="85">
        <f>SUMIFS('Quarterly Information'!$AB$43:$AB$1042,'Quarterly Information'!$I$43:$I$1042,Blends!$CD16)*Blends!H15</f>
        <v>0</v>
      </c>
      <c r="CK16" s="85">
        <f>SUMIFS('Quarterly Information'!$AB$43:$AB$1042,'Quarterly Information'!$I$43:$I$1042,Blends!$CD16)*Blends!I15</f>
        <v>0</v>
      </c>
      <c r="CL16" s="85">
        <f>SUMIFS('Quarterly Information'!$AB$43:$AB$1042,'Quarterly Information'!$I$43:$I$1042,Blends!$CD16)*Blends!J15</f>
        <v>0</v>
      </c>
      <c r="CN16" s="10" t="s">
        <v>218</v>
      </c>
      <c r="CO16" s="85">
        <f>SUMIFS('Quarterly Information'!$AC$43:$AC$1042,'Quarterly Information'!$I$43:$I$1042,Blends!$CN16)*Blends!C15</f>
        <v>0</v>
      </c>
      <c r="CP16" s="85">
        <f>SUMIFS('Quarterly Information'!$AC$43:$AC$1042,'Quarterly Information'!$I$43:$I$1042,Blends!$CN16)*Blends!D15</f>
        <v>0</v>
      </c>
      <c r="CQ16" s="85">
        <f>SUMIFS('Quarterly Information'!$AC$43:$AC$1042,'Quarterly Information'!$I$43:$I$1042,Blends!$CN16)*Blends!E15</f>
        <v>0</v>
      </c>
      <c r="CR16" s="85">
        <f>SUMIFS('Quarterly Information'!$AC$43:$AC$1042,'Quarterly Information'!$I$43:$I$1042,Blends!$CN16)*Blends!F15</f>
        <v>0</v>
      </c>
      <c r="CS16" s="85">
        <f>SUMIFS('Quarterly Information'!$AC$43:$AC$1042,'Quarterly Information'!$I$43:$I$1042,Blends!$CN16)*Blends!G15</f>
        <v>0</v>
      </c>
      <c r="CT16" s="85">
        <f>SUMIFS('Quarterly Information'!$AC$43:$AC$1042,'Quarterly Information'!$I$43:$I$1042,Blends!$CN16)*Blends!H15</f>
        <v>0</v>
      </c>
      <c r="CU16" s="85">
        <f>SUMIFS('Quarterly Information'!$AC$43:$AC$1042,'Quarterly Information'!$I$43:$I$1042,Blends!$CN16)*Blends!I15</f>
        <v>0</v>
      </c>
      <c r="CV16" s="85">
        <f>SUMIFS('Quarterly Information'!$AC$43:$AC$1042,'Quarterly Information'!$I$43:$I$1042,Blends!$CN16)*Blends!J15</f>
        <v>0</v>
      </c>
      <c r="CX16" s="10" t="s">
        <v>218</v>
      </c>
      <c r="CY16" s="85">
        <f>SUMIFS('Quarterly Information'!$AD$43:$AD$1042,'Quarterly Information'!$I$43:$I$1042,Blends!$CX16)*Blends!C15</f>
        <v>0</v>
      </c>
      <c r="CZ16" s="85">
        <f>SUMIFS('Quarterly Information'!$AD$43:$AD$1042,'Quarterly Information'!$I$43:$I$1042,Blends!$CX16)*Blends!D15</f>
        <v>0</v>
      </c>
      <c r="DA16" s="85">
        <f>SUMIFS('Quarterly Information'!$AD$43:$AD$1042,'Quarterly Information'!$I$43:$I$1042,Blends!$CX16)*Blends!E15</f>
        <v>0</v>
      </c>
      <c r="DB16" s="85">
        <f>SUMIFS('Quarterly Information'!$AD$43:$AD$1042,'Quarterly Information'!$I$43:$I$1042,Blends!$CX16)*Blends!F15</f>
        <v>0</v>
      </c>
      <c r="DC16" s="85">
        <f>SUMIFS('Quarterly Information'!$AD$43:$AD$1042,'Quarterly Information'!$I$43:$I$1042,Blends!$CX16)*Blends!G15</f>
        <v>0</v>
      </c>
      <c r="DD16" s="85">
        <f>SUMIFS('Quarterly Information'!$AD$43:$AD$1042,'Quarterly Information'!$I$43:$I$1042,Blends!$CX16)*Blends!H15</f>
        <v>0</v>
      </c>
      <c r="DE16" s="85">
        <f>SUMIFS('Quarterly Information'!$AD$43:$AD$1042,'Quarterly Information'!$I$43:$I$1042,Blends!$CX16)*Blends!I15</f>
        <v>0</v>
      </c>
      <c r="DF16" s="85">
        <f>SUMIFS('Quarterly Information'!$AD$43:$AD$1042,'Quarterly Information'!$I$43:$I$1042,Blends!$CX16)*Blends!J15</f>
        <v>0</v>
      </c>
      <c r="DH16" s="10" t="s">
        <v>218</v>
      </c>
      <c r="DI16" s="85">
        <f>SUMIFS('Quarterly Information'!$AE$43:$AE$1042,'Quarterly Information'!$I$43:$I$1042,Blends!$DH16)*Blends!C15</f>
        <v>0</v>
      </c>
      <c r="DJ16" s="85">
        <f>SUMIFS('Quarterly Information'!$AE$43:$AE$1042,'Quarterly Information'!$I$43:$I$1042,Blends!$DH16)*Blends!D15</f>
        <v>0</v>
      </c>
      <c r="DK16" s="85">
        <f>SUMIFS('Quarterly Information'!$AE$43:$AE$1042,'Quarterly Information'!$I$43:$I$1042,Blends!$DH16)*Blends!E15</f>
        <v>0</v>
      </c>
      <c r="DL16" s="85">
        <f>SUMIFS('Quarterly Information'!$AE$43:$AE$1042,'Quarterly Information'!$I$43:$I$1042,Blends!$DH16)*Blends!F15</f>
        <v>0</v>
      </c>
      <c r="DM16" s="85">
        <f>SUMIFS('Quarterly Information'!$AE$43:$AE$1042,'Quarterly Information'!$I$43:$I$1042,Blends!$DH16)*Blends!G15</f>
        <v>0</v>
      </c>
      <c r="DN16" s="85">
        <f>SUMIFS('Quarterly Information'!$AE$43:$AE$1042,'Quarterly Information'!$I$43:$I$1042,Blends!$DH16)*Blends!H15</f>
        <v>0</v>
      </c>
      <c r="DO16" s="85">
        <f>SUMIFS('Quarterly Information'!$AE$43:$AE$1042,'Quarterly Information'!$I$43:$I$1042,Blends!$DH16)*Blends!I15</f>
        <v>0</v>
      </c>
      <c r="DP16" s="85">
        <f>SUMIFS('Quarterly Information'!$AE$43:$AE$1042,'Quarterly Information'!$I$43:$I$1042,Blends!$DH16)*Blends!J15</f>
        <v>0</v>
      </c>
      <c r="DR16" s="10" t="s">
        <v>218</v>
      </c>
      <c r="DS16" s="85">
        <f>SUMIFS('Quarterly Information'!$AF$43:$AF$1042,'Quarterly Information'!$I$43:$I$1042,Blends!$DR16)*Blends!C15</f>
        <v>0</v>
      </c>
      <c r="DT16" s="85">
        <f>SUMIFS('Quarterly Information'!$AF$43:$AF$1042,'Quarterly Information'!$I$43:$I$1042,Blends!$DR16)*Blends!D15</f>
        <v>0</v>
      </c>
      <c r="DU16" s="85">
        <f>SUMIFS('Quarterly Information'!$AF$43:$AF$1042,'Quarterly Information'!$I$43:$I$1042,Blends!$DR16)*Blends!E15</f>
        <v>0</v>
      </c>
      <c r="DV16" s="85">
        <f>SUMIFS('Quarterly Information'!$AF$43:$AF$1042,'Quarterly Information'!$I$43:$I$1042,Blends!$DR16)*Blends!F15</f>
        <v>0</v>
      </c>
      <c r="DW16" s="85">
        <f>SUMIFS('Quarterly Information'!$AF$43:$AF$1042,'Quarterly Information'!$I$43:$I$1042,Blends!$DR16)*Blends!G15</f>
        <v>0</v>
      </c>
      <c r="DX16" s="85">
        <f>SUMIFS('Quarterly Information'!$AF$43:$AF$1042,'Quarterly Information'!$I$43:$I$1042,Blends!$DR16)*Blends!H15</f>
        <v>0</v>
      </c>
      <c r="DY16" s="85">
        <f>SUMIFS('Quarterly Information'!$AF$43:$AF$1042,'Quarterly Information'!$I$43:$I$1042,Blends!$DR16)*Blends!I15</f>
        <v>0</v>
      </c>
      <c r="DZ16" s="85">
        <f>SUMIFS('Quarterly Information'!$AF$43:$AF$1042,'Quarterly Information'!$I$43:$I$1042,Blends!$DR16)*Blends!J15</f>
        <v>0</v>
      </c>
    </row>
    <row r="17" spans="2:130">
      <c r="B17" s="10" t="s">
        <v>220</v>
      </c>
      <c r="C17" s="84"/>
      <c r="D17" s="84">
        <v>0.19500000000000001</v>
      </c>
      <c r="E17" s="84">
        <v>8.5000000000000006E-2</v>
      </c>
      <c r="F17" s="84">
        <v>0.72</v>
      </c>
      <c r="G17" s="84"/>
      <c r="H17" s="84"/>
      <c r="I17" s="84"/>
      <c r="J17" s="84"/>
      <c r="L17" s="10" t="s">
        <v>219</v>
      </c>
      <c r="M17" s="85">
        <f>SUMIFS('Quarterly Information'!$J$43:$J$1042,'Quarterly Information'!$I$43:$I$1042,Blends!$L17,'Quarterly Information'!$X$43:$X$1042,Lists!$D$30)*C16</f>
        <v>0</v>
      </c>
      <c r="N17" s="85">
        <f>SUMIFS('Quarterly Information'!$J$43:$J$1042,'Quarterly Information'!$I$43:$I$1042,Blends!$L17,'Quarterly Information'!$X$43:$X$1042,Lists!$D$30)*D16</f>
        <v>0</v>
      </c>
      <c r="O17" s="85">
        <f>SUMIFS('Quarterly Information'!$J$43:$J$1042,'Quarterly Information'!$I$43:$I$1042,Blends!$L17,'Quarterly Information'!$X$43:$X$1042,Lists!$D$30)*E16</f>
        <v>0</v>
      </c>
      <c r="P17" s="85">
        <f>SUMIFS('Quarterly Information'!$J$43:$J$1042,'Quarterly Information'!$I$43:$I$1042,Blends!$L17,'Quarterly Information'!$X$43:$X$1042,Lists!$D$30)*F16</f>
        <v>0</v>
      </c>
      <c r="Q17" s="85">
        <f>SUMIFS('Quarterly Information'!$J$43:$J$1042,'Quarterly Information'!$I$43:$I$1042,Blends!$L17,'Quarterly Information'!$X$43:$X$1042,Lists!$D$30)*G16</f>
        <v>0</v>
      </c>
      <c r="R17" s="85">
        <f>SUMIFS('Quarterly Information'!$J$43:$J$1042,'Quarterly Information'!$I$43:$I$1042,Blends!$L17,'Quarterly Information'!$X$43:$X$1042,Lists!$D$30)*H16</f>
        <v>0</v>
      </c>
      <c r="S17" s="85">
        <f>SUMIFS('Quarterly Information'!$J$43:$J$1042,'Quarterly Information'!$I$43:$I$1042,Blends!$L17,'Quarterly Information'!$X$43:$X$1042,Lists!$D$30)*I16</f>
        <v>0</v>
      </c>
      <c r="T17" s="85">
        <f>SUMIFS('Quarterly Information'!$J$43:$J$1042,'Quarterly Information'!$I$43:$I$1042,Blends!$L17,'Quarterly Information'!$X$43:$X$1042,Lists!$D$30)*J16</f>
        <v>0</v>
      </c>
      <c r="V17" s="10" t="s">
        <v>219</v>
      </c>
      <c r="W17" s="85">
        <f>SUMIFS('Quarterly Information'!$J$43:$J$1042,'Quarterly Information'!$I$43:$I$1042,Blends!$V17,'Quarterly Information'!$X$43:$X$1042,Lists!$D$31)*C16</f>
        <v>0</v>
      </c>
      <c r="X17" s="85">
        <f>SUMIFS('Quarterly Information'!$J$43:$J$1042,'Quarterly Information'!$I$43:$I$1042,Blends!$V17,'Quarterly Information'!$X$43:$X$1042,Lists!$D$31)*D16</f>
        <v>0</v>
      </c>
      <c r="Y17" s="85">
        <f>SUMIFS('Quarterly Information'!$J$43:$J$1042,'Quarterly Information'!$I$43:$I$1042,Blends!$V17,'Quarterly Information'!$X$43:$X$1042,Lists!$D$31)*E16</f>
        <v>0</v>
      </c>
      <c r="Z17" s="85">
        <f>SUMIFS('Quarterly Information'!$J$43:$J$1042,'Quarterly Information'!$I$43:$I$1042,Blends!$V17,'Quarterly Information'!$X$43:$X$1042,Lists!$D$31)*F16</f>
        <v>0</v>
      </c>
      <c r="AA17" s="85">
        <f>SUMIFS('Quarterly Information'!$J$43:$J$1042,'Quarterly Information'!$I$43:$I$1042,Blends!$V17,'Quarterly Information'!$X$43:$X$1042,Lists!$D$31)*G16</f>
        <v>0</v>
      </c>
      <c r="AB17" s="85">
        <f>SUMIFS('Quarterly Information'!$J$43:$J$1042,'Quarterly Information'!$I$43:$I$1042,Blends!$V17,'Quarterly Information'!$X$43:$X$1042,Lists!$D$31)*H16</f>
        <v>0</v>
      </c>
      <c r="AC17" s="85">
        <f>SUMIFS('Quarterly Information'!$J$43:$J$1042,'Quarterly Information'!$I$43:$I$1042,Blends!$V17,'Quarterly Information'!$X$43:$X$1042,Lists!$D$31)*I16</f>
        <v>0</v>
      </c>
      <c r="AD17" s="85">
        <f>SUMIFS('Quarterly Information'!$J$43:$J$1042,'Quarterly Information'!$I$43:$I$1042,Blends!$V17,'Quarterly Information'!$X$43:$X$1042,Lists!$D$31)*J16</f>
        <v>0</v>
      </c>
      <c r="AF17" s="10" t="s">
        <v>219</v>
      </c>
      <c r="AG17" s="85">
        <f>SUMIFS('Quarterly Information'!$J$43:$J$1042,'Quarterly Information'!$I$43:$I$1042,Blends!$AF17,'Quarterly Information'!$X$43:$X$1042,Lists!$D$32)*C16</f>
        <v>0</v>
      </c>
      <c r="AH17" s="85">
        <f>SUMIFS('Quarterly Information'!$J$43:$J$1042,'Quarterly Information'!$I$43:$I$1042,Blends!$AF17,'Quarterly Information'!$X$43:$X$1042,Lists!$D$32)*D16</f>
        <v>0</v>
      </c>
      <c r="AI17" s="85">
        <f>SUMIFS('Quarterly Information'!$J$43:$J$1042,'Quarterly Information'!$I$43:$I$1042,Blends!$AF17,'Quarterly Information'!$X$43:$X$1042,Lists!$D$32)*E16</f>
        <v>0</v>
      </c>
      <c r="AJ17" s="85">
        <f>SUMIFS('Quarterly Information'!$J$43:$J$1042,'Quarterly Information'!$I$43:$I$1042,Blends!$AF17,'Quarterly Information'!$X$43:$X$1042,Lists!$D$32)*F16</f>
        <v>0</v>
      </c>
      <c r="AK17" s="85">
        <f>SUMIFS('Quarterly Information'!$J$43:$J$1042,'Quarterly Information'!$I$43:$I$1042,Blends!$AF17,'Quarterly Information'!$X$43:$X$1042,Lists!$D$32)*G16</f>
        <v>0</v>
      </c>
      <c r="AL17" s="85">
        <f>SUMIFS('Quarterly Information'!$J$43:$J$1042,'Quarterly Information'!$I$43:$I$1042,Blends!$AF17,'Quarterly Information'!$X$43:$X$1042,Lists!$D$32)*H16</f>
        <v>0</v>
      </c>
      <c r="AM17" s="85">
        <f>SUMIFS('Quarterly Information'!$J$43:$J$1042,'Quarterly Information'!$I$43:$I$1042,Blends!$AF17,'Quarterly Information'!$X$43:$X$1042,Lists!$D$32)*I16</f>
        <v>0</v>
      </c>
      <c r="AN17" s="85">
        <f>SUMIFS('Quarterly Information'!$J$43:$J$1042,'Quarterly Information'!$I$43:$I$1042,Blends!$AF17,'Quarterly Information'!$X$43:$X$1042,Lists!$D$32)*J16</f>
        <v>0</v>
      </c>
      <c r="AP17" s="10" t="s">
        <v>219</v>
      </c>
      <c r="AQ17" s="85">
        <f>SUMIFS('Quarterly Information'!$J$43:$J$1042,'Quarterly Information'!$I$43:$I$1042,Blends!$AP17,'Quarterly Information'!$X$43:$X$1042,Lists!$D$33)*C16</f>
        <v>0</v>
      </c>
      <c r="AR17" s="85">
        <f>SUMIFS('Quarterly Information'!$J$43:$J$1042,'Quarterly Information'!$I$43:$I$1042,Blends!$AP17,'Quarterly Information'!$X$43:$X$1042,Lists!$D$33)*D16</f>
        <v>0</v>
      </c>
      <c r="AS17" s="85">
        <f>SUMIFS('Quarterly Information'!$J$43:$J$1042,'Quarterly Information'!$I$43:$I$1042,Blends!$AP17,'Quarterly Information'!$X$43:$X$1042,Lists!$D$33)*E16</f>
        <v>0</v>
      </c>
      <c r="AT17" s="85">
        <f>SUMIFS('Quarterly Information'!$J$43:$J$1042,'Quarterly Information'!$I$43:$I$1042,Blends!$AP17,'Quarterly Information'!$X$43:$X$1042,Lists!$D$33)*F16</f>
        <v>0</v>
      </c>
      <c r="AU17" s="85">
        <f>SUMIFS('Quarterly Information'!$J$43:$J$1042,'Quarterly Information'!$I$43:$I$1042,Blends!$AP17,'Quarterly Information'!$X$43:$X$1042,Lists!$D$33)*G16</f>
        <v>0</v>
      </c>
      <c r="AV17" s="85">
        <f>SUMIFS('Quarterly Information'!$J$43:$J$1042,'Quarterly Information'!$I$43:$I$1042,Blends!$AP17,'Quarterly Information'!$X$43:$X$1042,Lists!$D$33)*H16</f>
        <v>0</v>
      </c>
      <c r="AW17" s="85">
        <f>SUMIFS('Quarterly Information'!$J$43:$J$1042,'Quarterly Information'!$I$43:$I$1042,Blends!$AP17,'Quarterly Information'!$X$43:$X$1042,Lists!$D$33)*I16</f>
        <v>0</v>
      </c>
      <c r="AX17" s="85">
        <f>SUMIFS('Quarterly Information'!$J$43:$J$1042,'Quarterly Information'!$I$43:$I$1042,Blends!$AP17,'Quarterly Information'!$X$43:$X$1042,Lists!$D$33)*J16</f>
        <v>0</v>
      </c>
      <c r="AZ17" s="10" t="s">
        <v>219</v>
      </c>
      <c r="BA17" s="85">
        <f>SUMIFS('Quarterly Information'!$J$43:$J$1042,'Quarterly Information'!$I$43:$I$1042,Blends!$AZ17,'Quarterly Information'!$X$43:$X$1042,Lists!$D$34)*C16</f>
        <v>0</v>
      </c>
      <c r="BB17" s="85">
        <f>SUMIFS('Quarterly Information'!$J$43:$J$1042,'Quarterly Information'!$I$43:$I$1042,Blends!$AZ17,'Quarterly Information'!$X$43:$X$1042,Lists!$D$34)*D16</f>
        <v>0</v>
      </c>
      <c r="BC17" s="85">
        <f>SUMIFS('Quarterly Information'!$J$43:$J$1042,'Quarterly Information'!$I$43:$I$1042,Blends!$AZ17,'Quarterly Information'!$X$43:$X$1042,Lists!$D$34)*E16</f>
        <v>0</v>
      </c>
      <c r="BD17" s="85">
        <f>SUMIFS('Quarterly Information'!$J$43:$J$1042,'Quarterly Information'!$I$43:$I$1042,Blends!$AZ17,'Quarterly Information'!$X$43:$X$1042,Lists!$D$34)*F16</f>
        <v>0</v>
      </c>
      <c r="BE17" s="85">
        <f>SUMIFS('Quarterly Information'!$J$43:$J$1042,'Quarterly Information'!$I$43:$I$1042,Blends!$AZ17,'Quarterly Information'!$X$43:$X$1042,Lists!$D$34)*G16</f>
        <v>0</v>
      </c>
      <c r="BF17" s="85">
        <f>SUMIFS('Quarterly Information'!$J$43:$J$1042,'Quarterly Information'!$I$43:$I$1042,Blends!$AZ17,'Quarterly Information'!$X$43:$X$1042,Lists!$D$34)*H16</f>
        <v>0</v>
      </c>
      <c r="BG17" s="85">
        <f>SUMIFS('Quarterly Information'!$J$43:$J$1042,'Quarterly Information'!$I$43:$I$1042,Blends!$AZ17,'Quarterly Information'!$X$43:$X$1042,Lists!$D$34)*I16</f>
        <v>0</v>
      </c>
      <c r="BH17" s="85">
        <f>SUMIFS('Quarterly Information'!$J$43:$J$1042,'Quarterly Information'!$I$43:$I$1042,Blends!$AZ17,'Quarterly Information'!$X$43:$X$1042,Lists!$D$34)*J16</f>
        <v>0</v>
      </c>
      <c r="BJ17" s="10" t="s">
        <v>219</v>
      </c>
      <c r="BK17" s="85">
        <f>SUMIFS('Quarterly Information'!$J$43:$J$1042,'Quarterly Information'!$I$43:$I$1042,Blends!$BJ17,'Quarterly Information'!$X$43:$X$1042,Lists!$D$35)*C16</f>
        <v>0</v>
      </c>
      <c r="BL17" s="85">
        <f>SUMIFS('Quarterly Information'!$J$43:$J$1042,'Quarterly Information'!$I$43:$I$1042,Blends!$BJ17,'Quarterly Information'!$X$43:$X$1042,Lists!$D$35)*D16</f>
        <v>0</v>
      </c>
      <c r="BM17" s="85">
        <f>SUMIFS('Quarterly Information'!$J$43:$J$1042,'Quarterly Information'!$I$43:$I$1042,Blends!$BJ17,'Quarterly Information'!$X$43:$X$1042,Lists!$D$35)*E16</f>
        <v>0</v>
      </c>
      <c r="BN17" s="85">
        <f>SUMIFS('Quarterly Information'!$J$43:$J$1042,'Quarterly Information'!$I$43:$I$1042,Blends!$BJ17,'Quarterly Information'!$X$43:$X$1042,Lists!$D$35)*F16</f>
        <v>0</v>
      </c>
      <c r="BO17" s="85">
        <f>SUMIFS('Quarterly Information'!$J$43:$J$1042,'Quarterly Information'!$I$43:$I$1042,Blends!$BJ17,'Quarterly Information'!$X$43:$X$1042,Lists!$D$35)*G16</f>
        <v>0</v>
      </c>
      <c r="BP17" s="85">
        <f>SUMIFS('Quarterly Information'!$J$43:$J$1042,'Quarterly Information'!$I$43:$I$1042,Blends!$BJ17,'Quarterly Information'!$X$43:$X$1042,Lists!$D$35)*H16</f>
        <v>0</v>
      </c>
      <c r="BQ17" s="85">
        <f>SUMIFS('Quarterly Information'!$J$43:$J$1042,'Quarterly Information'!$I$43:$I$1042,Blends!$BJ17,'Quarterly Information'!$X$43:$X$1042,Lists!$D$35)*I16</f>
        <v>0</v>
      </c>
      <c r="BR17" s="85">
        <f>SUMIFS('Quarterly Information'!$J$43:$J$1042,'Quarterly Information'!$I$43:$I$1042,Blends!$BJ17,'Quarterly Information'!$X$43:$X$1042,Lists!$D$35)*J16</f>
        <v>0</v>
      </c>
      <c r="BT17" s="10" t="s">
        <v>219</v>
      </c>
      <c r="BU17" s="85">
        <f>SUMIFS('Quarterly Information'!$AA$43:$AA$1042,'Quarterly Information'!$I$43:$I$1042,Blends!$BT17)*Blends!C16</f>
        <v>0</v>
      </c>
      <c r="BV17" s="85">
        <f>SUMIFS('Quarterly Information'!$AA$43:$AA$1042,'Quarterly Information'!$I$43:$I$1042,Blends!$BT17)*Blends!D16</f>
        <v>0</v>
      </c>
      <c r="BW17" s="85">
        <f>SUMIFS('Quarterly Information'!$AA$43:$AA$1042,'Quarterly Information'!$I$43:$I$1042,Blends!$BT17)*Blends!E16</f>
        <v>0</v>
      </c>
      <c r="BX17" s="85">
        <f>SUMIFS('Quarterly Information'!$AA$43:$AA$1042,'Quarterly Information'!$I$43:$I$1042,Blends!$BT17)*Blends!F16</f>
        <v>0</v>
      </c>
      <c r="BY17" s="85">
        <f>SUMIFS('Quarterly Information'!$AA$43:$AA$1042,'Quarterly Information'!$I$43:$I$1042,Blends!$BT17)*Blends!G16</f>
        <v>0</v>
      </c>
      <c r="BZ17" s="85">
        <f>SUMIFS('Quarterly Information'!$AA$43:$AA$1042,'Quarterly Information'!$I$43:$I$1042,Blends!$BT17)*Blends!H16</f>
        <v>0</v>
      </c>
      <c r="CA17" s="85">
        <f>SUMIFS('Quarterly Information'!$AA$43:$AA$1042,'Quarterly Information'!$I$43:$I$1042,Blends!$BT17)*Blends!I16</f>
        <v>0</v>
      </c>
      <c r="CB17" s="85">
        <f>SUMIFS('Quarterly Information'!$AA$43:$AA$1042,'Quarterly Information'!$I$43:$I$1042,Blends!$BT17)*Blends!J16</f>
        <v>0</v>
      </c>
      <c r="CD17" s="10" t="s">
        <v>219</v>
      </c>
      <c r="CE17" s="85">
        <f>SUMIFS('Quarterly Information'!$AB$43:$AB$1042,'Quarterly Information'!$I$43:$I$1042,Blends!$CD17)*Blends!C16</f>
        <v>0</v>
      </c>
      <c r="CF17" s="85">
        <f>SUMIFS('Quarterly Information'!$AB$43:$AB$1042,'Quarterly Information'!$I$43:$I$1042,Blends!$CD17)*Blends!D16</f>
        <v>0</v>
      </c>
      <c r="CG17" s="85">
        <f>SUMIFS('Quarterly Information'!$AB$43:$AB$1042,'Quarterly Information'!$I$43:$I$1042,Blends!$CD17)*Blends!E16</f>
        <v>0</v>
      </c>
      <c r="CH17" s="85">
        <f>SUMIFS('Quarterly Information'!$AB$43:$AB$1042,'Quarterly Information'!$I$43:$I$1042,Blends!$CD17)*Blends!F16</f>
        <v>0</v>
      </c>
      <c r="CI17" s="85">
        <f>SUMIFS('Quarterly Information'!$AB$43:$AB$1042,'Quarterly Information'!$I$43:$I$1042,Blends!$CD17)*Blends!G16</f>
        <v>0</v>
      </c>
      <c r="CJ17" s="85">
        <f>SUMIFS('Quarterly Information'!$AB$43:$AB$1042,'Quarterly Information'!$I$43:$I$1042,Blends!$CD17)*Blends!H16</f>
        <v>0</v>
      </c>
      <c r="CK17" s="85">
        <f>SUMIFS('Quarterly Information'!$AB$43:$AB$1042,'Quarterly Information'!$I$43:$I$1042,Blends!$CD17)*Blends!I16</f>
        <v>0</v>
      </c>
      <c r="CL17" s="85">
        <f>SUMIFS('Quarterly Information'!$AB$43:$AB$1042,'Quarterly Information'!$I$43:$I$1042,Blends!$CD17)*Blends!J16</f>
        <v>0</v>
      </c>
      <c r="CN17" s="10" t="s">
        <v>219</v>
      </c>
      <c r="CO17" s="85">
        <f>SUMIFS('Quarterly Information'!$AC$43:$AC$1042,'Quarterly Information'!$I$43:$I$1042,Blends!$CN17)*Blends!C16</f>
        <v>0</v>
      </c>
      <c r="CP17" s="85">
        <f>SUMIFS('Quarterly Information'!$AC$43:$AC$1042,'Quarterly Information'!$I$43:$I$1042,Blends!$CN17)*Blends!D16</f>
        <v>0</v>
      </c>
      <c r="CQ17" s="85">
        <f>SUMIFS('Quarterly Information'!$AC$43:$AC$1042,'Quarterly Information'!$I$43:$I$1042,Blends!$CN17)*Blends!E16</f>
        <v>0</v>
      </c>
      <c r="CR17" s="85">
        <f>SUMIFS('Quarterly Information'!$AC$43:$AC$1042,'Quarterly Information'!$I$43:$I$1042,Blends!$CN17)*Blends!F16</f>
        <v>0</v>
      </c>
      <c r="CS17" s="85">
        <f>SUMIFS('Quarterly Information'!$AC$43:$AC$1042,'Quarterly Information'!$I$43:$I$1042,Blends!$CN17)*Blends!G16</f>
        <v>0</v>
      </c>
      <c r="CT17" s="85">
        <f>SUMIFS('Quarterly Information'!$AC$43:$AC$1042,'Quarterly Information'!$I$43:$I$1042,Blends!$CN17)*Blends!H16</f>
        <v>0</v>
      </c>
      <c r="CU17" s="85">
        <f>SUMIFS('Quarterly Information'!$AC$43:$AC$1042,'Quarterly Information'!$I$43:$I$1042,Blends!$CN17)*Blends!I16</f>
        <v>0</v>
      </c>
      <c r="CV17" s="85">
        <f>SUMIFS('Quarterly Information'!$AC$43:$AC$1042,'Quarterly Information'!$I$43:$I$1042,Blends!$CN17)*Blends!J16</f>
        <v>0</v>
      </c>
      <c r="CX17" s="10" t="s">
        <v>219</v>
      </c>
      <c r="CY17" s="85">
        <f>SUMIFS('Quarterly Information'!$AD$43:$AD$1042,'Quarterly Information'!$I$43:$I$1042,Blends!$CX17)*Blends!C16</f>
        <v>0</v>
      </c>
      <c r="CZ17" s="85">
        <f>SUMIFS('Quarterly Information'!$AD$43:$AD$1042,'Quarterly Information'!$I$43:$I$1042,Blends!$CX17)*Blends!D16</f>
        <v>0</v>
      </c>
      <c r="DA17" s="85">
        <f>SUMIFS('Quarterly Information'!$AD$43:$AD$1042,'Quarterly Information'!$I$43:$I$1042,Blends!$CX17)*Blends!E16</f>
        <v>0</v>
      </c>
      <c r="DB17" s="85">
        <f>SUMIFS('Quarterly Information'!$AD$43:$AD$1042,'Quarterly Information'!$I$43:$I$1042,Blends!$CX17)*Blends!F16</f>
        <v>0</v>
      </c>
      <c r="DC17" s="85">
        <f>SUMIFS('Quarterly Information'!$AD$43:$AD$1042,'Quarterly Information'!$I$43:$I$1042,Blends!$CX17)*Blends!G16</f>
        <v>0</v>
      </c>
      <c r="DD17" s="85">
        <f>SUMIFS('Quarterly Information'!$AD$43:$AD$1042,'Quarterly Information'!$I$43:$I$1042,Blends!$CX17)*Blends!H16</f>
        <v>0</v>
      </c>
      <c r="DE17" s="85">
        <f>SUMIFS('Quarterly Information'!$AD$43:$AD$1042,'Quarterly Information'!$I$43:$I$1042,Blends!$CX17)*Blends!I16</f>
        <v>0</v>
      </c>
      <c r="DF17" s="85">
        <f>SUMIFS('Quarterly Information'!$AD$43:$AD$1042,'Quarterly Information'!$I$43:$I$1042,Blends!$CX17)*Blends!J16</f>
        <v>0</v>
      </c>
      <c r="DH17" s="10" t="s">
        <v>219</v>
      </c>
      <c r="DI17" s="85">
        <f>SUMIFS('Quarterly Information'!$AE$43:$AE$1042,'Quarterly Information'!$I$43:$I$1042,Blends!$DH17)*Blends!C16</f>
        <v>0</v>
      </c>
      <c r="DJ17" s="85">
        <f>SUMIFS('Quarterly Information'!$AE$43:$AE$1042,'Quarterly Information'!$I$43:$I$1042,Blends!$DH17)*Blends!D16</f>
        <v>0</v>
      </c>
      <c r="DK17" s="85">
        <f>SUMIFS('Quarterly Information'!$AE$43:$AE$1042,'Quarterly Information'!$I$43:$I$1042,Blends!$DH17)*Blends!E16</f>
        <v>0</v>
      </c>
      <c r="DL17" s="85">
        <f>SUMIFS('Quarterly Information'!$AE$43:$AE$1042,'Quarterly Information'!$I$43:$I$1042,Blends!$DH17)*Blends!F16</f>
        <v>0</v>
      </c>
      <c r="DM17" s="85">
        <f>SUMIFS('Quarterly Information'!$AE$43:$AE$1042,'Quarterly Information'!$I$43:$I$1042,Blends!$DH17)*Blends!G16</f>
        <v>0</v>
      </c>
      <c r="DN17" s="85">
        <f>SUMIFS('Quarterly Information'!$AE$43:$AE$1042,'Quarterly Information'!$I$43:$I$1042,Blends!$DH17)*Blends!H16</f>
        <v>0</v>
      </c>
      <c r="DO17" s="85">
        <f>SUMIFS('Quarterly Information'!$AE$43:$AE$1042,'Quarterly Information'!$I$43:$I$1042,Blends!$DH17)*Blends!I16</f>
        <v>0</v>
      </c>
      <c r="DP17" s="85">
        <f>SUMIFS('Quarterly Information'!$AE$43:$AE$1042,'Quarterly Information'!$I$43:$I$1042,Blends!$DH17)*Blends!J16</f>
        <v>0</v>
      </c>
      <c r="DR17" s="10" t="s">
        <v>219</v>
      </c>
      <c r="DS17" s="85">
        <f>SUMIFS('Quarterly Information'!$AF$43:$AF$1042,'Quarterly Information'!$I$43:$I$1042,Blends!$DR17)*Blends!C16</f>
        <v>0</v>
      </c>
      <c r="DT17" s="85">
        <f>SUMIFS('Quarterly Information'!$AF$43:$AF$1042,'Quarterly Information'!$I$43:$I$1042,Blends!$DR17)*Blends!D16</f>
        <v>0</v>
      </c>
      <c r="DU17" s="85">
        <f>SUMIFS('Quarterly Information'!$AF$43:$AF$1042,'Quarterly Information'!$I$43:$I$1042,Blends!$DR17)*Blends!E16</f>
        <v>0</v>
      </c>
      <c r="DV17" s="85">
        <f>SUMIFS('Quarterly Information'!$AF$43:$AF$1042,'Quarterly Information'!$I$43:$I$1042,Blends!$DR17)*Blends!F16</f>
        <v>0</v>
      </c>
      <c r="DW17" s="85">
        <f>SUMIFS('Quarterly Information'!$AF$43:$AF$1042,'Quarterly Information'!$I$43:$I$1042,Blends!$DR17)*Blends!G16</f>
        <v>0</v>
      </c>
      <c r="DX17" s="85">
        <f>SUMIFS('Quarterly Information'!$AF$43:$AF$1042,'Quarterly Information'!$I$43:$I$1042,Blends!$DR17)*Blends!H16</f>
        <v>0</v>
      </c>
      <c r="DY17" s="85">
        <f>SUMIFS('Quarterly Information'!$AF$43:$AF$1042,'Quarterly Information'!$I$43:$I$1042,Blends!$DR17)*Blends!I16</f>
        <v>0</v>
      </c>
      <c r="DZ17" s="85">
        <f>SUMIFS('Quarterly Information'!$AF$43:$AF$1042,'Quarterly Information'!$I$43:$I$1042,Blends!$DR17)*Blends!J16</f>
        <v>0</v>
      </c>
    </row>
    <row r="18" spans="2:130">
      <c r="B18" s="10" t="s">
        <v>221</v>
      </c>
      <c r="C18" s="84"/>
      <c r="D18" s="84"/>
      <c r="E18" s="84">
        <v>7.0000000000000007E-2</v>
      </c>
      <c r="F18" s="84"/>
      <c r="G18" s="84">
        <v>0.46</v>
      </c>
      <c r="H18" s="84"/>
      <c r="I18" s="84"/>
      <c r="J18" s="84"/>
      <c r="L18" s="10" t="s">
        <v>220</v>
      </c>
      <c r="M18" s="85">
        <f>SUMIFS('Quarterly Information'!$J$43:$J$1042,'Quarterly Information'!$I$43:$I$1042,Blends!$L18,'Quarterly Information'!$X$43:$X$1042,Lists!$D$30)*C17</f>
        <v>0</v>
      </c>
      <c r="N18" s="85">
        <f>SUMIFS('Quarterly Information'!$J$43:$J$1042,'Quarterly Information'!$I$43:$I$1042,Blends!$L18,'Quarterly Information'!$X$43:$X$1042,Lists!$D$30)*D17</f>
        <v>0</v>
      </c>
      <c r="O18" s="85">
        <f>SUMIFS('Quarterly Information'!$J$43:$J$1042,'Quarterly Information'!$I$43:$I$1042,Blends!$L18,'Quarterly Information'!$X$43:$X$1042,Lists!$D$30)*E17</f>
        <v>0</v>
      </c>
      <c r="P18" s="85">
        <f>SUMIFS('Quarterly Information'!$J$43:$J$1042,'Quarterly Information'!$I$43:$I$1042,Blends!$L18,'Quarterly Information'!$X$43:$X$1042,Lists!$D$30)*F17</f>
        <v>0</v>
      </c>
      <c r="Q18" s="85">
        <f>SUMIFS('Quarterly Information'!$J$43:$J$1042,'Quarterly Information'!$I$43:$I$1042,Blends!$L18,'Quarterly Information'!$X$43:$X$1042,Lists!$D$30)*G17</f>
        <v>0</v>
      </c>
      <c r="R18" s="85">
        <f>SUMIFS('Quarterly Information'!$J$43:$J$1042,'Quarterly Information'!$I$43:$I$1042,Blends!$L18,'Quarterly Information'!$X$43:$X$1042,Lists!$D$30)*H17</f>
        <v>0</v>
      </c>
      <c r="S18" s="85">
        <f>SUMIFS('Quarterly Information'!$J$43:$J$1042,'Quarterly Information'!$I$43:$I$1042,Blends!$L18,'Quarterly Information'!$X$43:$X$1042,Lists!$D$30)*I17</f>
        <v>0</v>
      </c>
      <c r="T18" s="85">
        <f>SUMIFS('Quarterly Information'!$J$43:$J$1042,'Quarterly Information'!$I$43:$I$1042,Blends!$L18,'Quarterly Information'!$X$43:$X$1042,Lists!$D$30)*J17</f>
        <v>0</v>
      </c>
      <c r="V18" s="10" t="s">
        <v>220</v>
      </c>
      <c r="W18" s="85">
        <f>SUMIFS('Quarterly Information'!$J$43:$J$1042,'Quarterly Information'!$I$43:$I$1042,Blends!$V18,'Quarterly Information'!$X$43:$X$1042,Lists!$D$31)*C17</f>
        <v>0</v>
      </c>
      <c r="X18" s="85">
        <f>SUMIFS('Quarterly Information'!$J$43:$J$1042,'Quarterly Information'!$I$43:$I$1042,Blends!$V18,'Quarterly Information'!$X$43:$X$1042,Lists!$D$31)*D17</f>
        <v>0</v>
      </c>
      <c r="Y18" s="85">
        <f>SUMIFS('Quarterly Information'!$J$43:$J$1042,'Quarterly Information'!$I$43:$I$1042,Blends!$V18,'Quarterly Information'!$X$43:$X$1042,Lists!$D$31)*E17</f>
        <v>0</v>
      </c>
      <c r="Z18" s="85">
        <f>SUMIFS('Quarterly Information'!$J$43:$J$1042,'Quarterly Information'!$I$43:$I$1042,Blends!$V18,'Quarterly Information'!$X$43:$X$1042,Lists!$D$31)*F17</f>
        <v>0</v>
      </c>
      <c r="AA18" s="85">
        <f>SUMIFS('Quarterly Information'!$J$43:$J$1042,'Quarterly Information'!$I$43:$I$1042,Blends!$V18,'Quarterly Information'!$X$43:$X$1042,Lists!$D$31)*G17</f>
        <v>0</v>
      </c>
      <c r="AB18" s="85">
        <f>SUMIFS('Quarterly Information'!$J$43:$J$1042,'Quarterly Information'!$I$43:$I$1042,Blends!$V18,'Quarterly Information'!$X$43:$X$1042,Lists!$D$31)*H17</f>
        <v>0</v>
      </c>
      <c r="AC18" s="85">
        <f>SUMIFS('Quarterly Information'!$J$43:$J$1042,'Quarterly Information'!$I$43:$I$1042,Blends!$V18,'Quarterly Information'!$X$43:$X$1042,Lists!$D$31)*I17</f>
        <v>0</v>
      </c>
      <c r="AD18" s="85">
        <f>SUMIFS('Quarterly Information'!$J$43:$J$1042,'Quarterly Information'!$I$43:$I$1042,Blends!$V18,'Quarterly Information'!$X$43:$X$1042,Lists!$D$31)*J17</f>
        <v>0</v>
      </c>
      <c r="AF18" s="10" t="s">
        <v>220</v>
      </c>
      <c r="AG18" s="85">
        <f>SUMIFS('Quarterly Information'!$J$43:$J$1042,'Quarterly Information'!$I$43:$I$1042,Blends!$AF18,'Quarterly Information'!$X$43:$X$1042,Lists!$D$32)*C17</f>
        <v>0</v>
      </c>
      <c r="AH18" s="85">
        <f>SUMIFS('Quarterly Information'!$J$43:$J$1042,'Quarterly Information'!$I$43:$I$1042,Blends!$AF18,'Quarterly Information'!$X$43:$X$1042,Lists!$D$32)*D17</f>
        <v>0</v>
      </c>
      <c r="AI18" s="85">
        <f>SUMIFS('Quarterly Information'!$J$43:$J$1042,'Quarterly Information'!$I$43:$I$1042,Blends!$AF18,'Quarterly Information'!$X$43:$X$1042,Lists!$D$32)*E17</f>
        <v>0</v>
      </c>
      <c r="AJ18" s="85">
        <f>SUMIFS('Quarterly Information'!$J$43:$J$1042,'Quarterly Information'!$I$43:$I$1042,Blends!$AF18,'Quarterly Information'!$X$43:$X$1042,Lists!$D$32)*F17</f>
        <v>0</v>
      </c>
      <c r="AK18" s="85">
        <f>SUMIFS('Quarterly Information'!$J$43:$J$1042,'Quarterly Information'!$I$43:$I$1042,Blends!$AF18,'Quarterly Information'!$X$43:$X$1042,Lists!$D$32)*G17</f>
        <v>0</v>
      </c>
      <c r="AL18" s="85">
        <f>SUMIFS('Quarterly Information'!$J$43:$J$1042,'Quarterly Information'!$I$43:$I$1042,Blends!$AF18,'Quarterly Information'!$X$43:$X$1042,Lists!$D$32)*H17</f>
        <v>0</v>
      </c>
      <c r="AM18" s="85">
        <f>SUMIFS('Quarterly Information'!$J$43:$J$1042,'Quarterly Information'!$I$43:$I$1042,Blends!$AF18,'Quarterly Information'!$X$43:$X$1042,Lists!$D$32)*I17</f>
        <v>0</v>
      </c>
      <c r="AN18" s="85">
        <f>SUMIFS('Quarterly Information'!$J$43:$J$1042,'Quarterly Information'!$I$43:$I$1042,Blends!$AF18,'Quarterly Information'!$X$43:$X$1042,Lists!$D$32)*J17</f>
        <v>0</v>
      </c>
      <c r="AP18" s="10" t="s">
        <v>220</v>
      </c>
      <c r="AQ18" s="85">
        <f>SUMIFS('Quarterly Information'!$J$43:$J$1042,'Quarterly Information'!$I$43:$I$1042,Blends!$AP18,'Quarterly Information'!$X$43:$X$1042,Lists!$D$33)*C17</f>
        <v>0</v>
      </c>
      <c r="AR18" s="85">
        <f>SUMIFS('Quarterly Information'!$J$43:$J$1042,'Quarterly Information'!$I$43:$I$1042,Blends!$AP18,'Quarterly Information'!$X$43:$X$1042,Lists!$D$33)*D17</f>
        <v>0</v>
      </c>
      <c r="AS18" s="85">
        <f>SUMIFS('Quarterly Information'!$J$43:$J$1042,'Quarterly Information'!$I$43:$I$1042,Blends!$AP18,'Quarterly Information'!$X$43:$X$1042,Lists!$D$33)*E17</f>
        <v>0</v>
      </c>
      <c r="AT18" s="85">
        <f>SUMIFS('Quarterly Information'!$J$43:$J$1042,'Quarterly Information'!$I$43:$I$1042,Blends!$AP18,'Quarterly Information'!$X$43:$X$1042,Lists!$D$33)*F17</f>
        <v>0</v>
      </c>
      <c r="AU18" s="85">
        <f>SUMIFS('Quarterly Information'!$J$43:$J$1042,'Quarterly Information'!$I$43:$I$1042,Blends!$AP18,'Quarterly Information'!$X$43:$X$1042,Lists!$D$33)*G17</f>
        <v>0</v>
      </c>
      <c r="AV18" s="85">
        <f>SUMIFS('Quarterly Information'!$J$43:$J$1042,'Quarterly Information'!$I$43:$I$1042,Blends!$AP18,'Quarterly Information'!$X$43:$X$1042,Lists!$D$33)*H17</f>
        <v>0</v>
      </c>
      <c r="AW18" s="85">
        <f>SUMIFS('Quarterly Information'!$J$43:$J$1042,'Quarterly Information'!$I$43:$I$1042,Blends!$AP18,'Quarterly Information'!$X$43:$X$1042,Lists!$D$33)*I17</f>
        <v>0</v>
      </c>
      <c r="AX18" s="85">
        <f>SUMIFS('Quarterly Information'!$J$43:$J$1042,'Quarterly Information'!$I$43:$I$1042,Blends!$AP18,'Quarterly Information'!$X$43:$X$1042,Lists!$D$33)*J17</f>
        <v>0</v>
      </c>
      <c r="AZ18" s="10" t="s">
        <v>220</v>
      </c>
      <c r="BA18" s="85">
        <f>SUMIFS('Quarterly Information'!$J$43:$J$1042,'Quarterly Information'!$I$43:$I$1042,Blends!$AZ18,'Quarterly Information'!$X$43:$X$1042,Lists!$D$34)*C17</f>
        <v>0</v>
      </c>
      <c r="BB18" s="85">
        <f>SUMIFS('Quarterly Information'!$J$43:$J$1042,'Quarterly Information'!$I$43:$I$1042,Blends!$AZ18,'Quarterly Information'!$X$43:$X$1042,Lists!$D$34)*D17</f>
        <v>0</v>
      </c>
      <c r="BC18" s="85">
        <f>SUMIFS('Quarterly Information'!$J$43:$J$1042,'Quarterly Information'!$I$43:$I$1042,Blends!$AZ18,'Quarterly Information'!$X$43:$X$1042,Lists!$D$34)*E17</f>
        <v>0</v>
      </c>
      <c r="BD18" s="85">
        <f>SUMIFS('Quarterly Information'!$J$43:$J$1042,'Quarterly Information'!$I$43:$I$1042,Blends!$AZ18,'Quarterly Information'!$X$43:$X$1042,Lists!$D$34)*F17</f>
        <v>0</v>
      </c>
      <c r="BE18" s="85">
        <f>SUMIFS('Quarterly Information'!$J$43:$J$1042,'Quarterly Information'!$I$43:$I$1042,Blends!$AZ18,'Quarterly Information'!$X$43:$X$1042,Lists!$D$34)*G17</f>
        <v>0</v>
      </c>
      <c r="BF18" s="85">
        <f>SUMIFS('Quarterly Information'!$J$43:$J$1042,'Quarterly Information'!$I$43:$I$1042,Blends!$AZ18,'Quarterly Information'!$X$43:$X$1042,Lists!$D$34)*H17</f>
        <v>0</v>
      </c>
      <c r="BG18" s="85">
        <f>SUMIFS('Quarterly Information'!$J$43:$J$1042,'Quarterly Information'!$I$43:$I$1042,Blends!$AZ18,'Quarterly Information'!$X$43:$X$1042,Lists!$D$34)*I17</f>
        <v>0</v>
      </c>
      <c r="BH18" s="85">
        <f>SUMIFS('Quarterly Information'!$J$43:$J$1042,'Quarterly Information'!$I$43:$I$1042,Blends!$AZ18,'Quarterly Information'!$X$43:$X$1042,Lists!$D$34)*J17</f>
        <v>0</v>
      </c>
      <c r="BJ18" s="10" t="s">
        <v>220</v>
      </c>
      <c r="BK18" s="85">
        <f>SUMIFS('Quarterly Information'!$J$43:$J$1042,'Quarterly Information'!$I$43:$I$1042,Blends!$BJ18,'Quarterly Information'!$X$43:$X$1042,Lists!$D$35)*C17</f>
        <v>0</v>
      </c>
      <c r="BL18" s="85">
        <f>SUMIFS('Quarterly Information'!$J$43:$J$1042,'Quarterly Information'!$I$43:$I$1042,Blends!$BJ18,'Quarterly Information'!$X$43:$X$1042,Lists!$D$35)*D17</f>
        <v>0</v>
      </c>
      <c r="BM18" s="85">
        <f>SUMIFS('Quarterly Information'!$J$43:$J$1042,'Quarterly Information'!$I$43:$I$1042,Blends!$BJ18,'Quarterly Information'!$X$43:$X$1042,Lists!$D$35)*E17</f>
        <v>0</v>
      </c>
      <c r="BN18" s="85">
        <f>SUMIFS('Quarterly Information'!$J$43:$J$1042,'Quarterly Information'!$I$43:$I$1042,Blends!$BJ18,'Quarterly Information'!$X$43:$X$1042,Lists!$D$35)*F17</f>
        <v>0</v>
      </c>
      <c r="BO18" s="85">
        <f>SUMIFS('Quarterly Information'!$J$43:$J$1042,'Quarterly Information'!$I$43:$I$1042,Blends!$BJ18,'Quarterly Information'!$X$43:$X$1042,Lists!$D$35)*G17</f>
        <v>0</v>
      </c>
      <c r="BP18" s="85">
        <f>SUMIFS('Quarterly Information'!$J$43:$J$1042,'Quarterly Information'!$I$43:$I$1042,Blends!$BJ18,'Quarterly Information'!$X$43:$X$1042,Lists!$D$35)*H17</f>
        <v>0</v>
      </c>
      <c r="BQ18" s="85">
        <f>SUMIFS('Quarterly Information'!$J$43:$J$1042,'Quarterly Information'!$I$43:$I$1042,Blends!$BJ18,'Quarterly Information'!$X$43:$X$1042,Lists!$D$35)*I17</f>
        <v>0</v>
      </c>
      <c r="BR18" s="85">
        <f>SUMIFS('Quarterly Information'!$J$43:$J$1042,'Quarterly Information'!$I$43:$I$1042,Blends!$BJ18,'Quarterly Information'!$X$43:$X$1042,Lists!$D$35)*J17</f>
        <v>0</v>
      </c>
      <c r="BT18" s="10" t="s">
        <v>220</v>
      </c>
      <c r="BU18" s="85">
        <f>SUMIFS('Quarterly Information'!$AA$43:$AA$1042,'Quarterly Information'!$I$43:$I$1042,Blends!$BT18)*Blends!C17</f>
        <v>0</v>
      </c>
      <c r="BV18" s="85">
        <f>SUMIFS('Quarterly Information'!$AA$43:$AA$1042,'Quarterly Information'!$I$43:$I$1042,Blends!$BT18)*Blends!D17</f>
        <v>0</v>
      </c>
      <c r="BW18" s="85">
        <f>SUMIFS('Quarterly Information'!$AA$43:$AA$1042,'Quarterly Information'!$I$43:$I$1042,Blends!$BT18)*Blends!E17</f>
        <v>0</v>
      </c>
      <c r="BX18" s="85">
        <f>SUMIFS('Quarterly Information'!$AA$43:$AA$1042,'Quarterly Information'!$I$43:$I$1042,Blends!$BT18)*Blends!F17</f>
        <v>0</v>
      </c>
      <c r="BY18" s="85">
        <f>SUMIFS('Quarterly Information'!$AA$43:$AA$1042,'Quarterly Information'!$I$43:$I$1042,Blends!$BT18)*Blends!G17</f>
        <v>0</v>
      </c>
      <c r="BZ18" s="85">
        <f>SUMIFS('Quarterly Information'!$AA$43:$AA$1042,'Quarterly Information'!$I$43:$I$1042,Blends!$BT18)*Blends!H17</f>
        <v>0</v>
      </c>
      <c r="CA18" s="85">
        <f>SUMIFS('Quarterly Information'!$AA$43:$AA$1042,'Quarterly Information'!$I$43:$I$1042,Blends!$BT18)*Blends!I17</f>
        <v>0</v>
      </c>
      <c r="CB18" s="85">
        <f>SUMIFS('Quarterly Information'!$AA$43:$AA$1042,'Quarterly Information'!$I$43:$I$1042,Blends!$BT18)*Blends!J17</f>
        <v>0</v>
      </c>
      <c r="CD18" s="10" t="s">
        <v>220</v>
      </c>
      <c r="CE18" s="85">
        <f>SUMIFS('Quarterly Information'!$AB$43:$AB$1042,'Quarterly Information'!$I$43:$I$1042,Blends!$CD18)*Blends!C17</f>
        <v>0</v>
      </c>
      <c r="CF18" s="85">
        <f>SUMIFS('Quarterly Information'!$AB$43:$AB$1042,'Quarterly Information'!$I$43:$I$1042,Blends!$CD18)*Blends!D17</f>
        <v>0</v>
      </c>
      <c r="CG18" s="85">
        <f>SUMIFS('Quarterly Information'!$AB$43:$AB$1042,'Quarterly Information'!$I$43:$I$1042,Blends!$CD18)*Blends!E17</f>
        <v>0</v>
      </c>
      <c r="CH18" s="85">
        <f>SUMIFS('Quarterly Information'!$AB$43:$AB$1042,'Quarterly Information'!$I$43:$I$1042,Blends!$CD18)*Blends!F17</f>
        <v>0</v>
      </c>
      <c r="CI18" s="85">
        <f>SUMIFS('Quarterly Information'!$AB$43:$AB$1042,'Quarterly Information'!$I$43:$I$1042,Blends!$CD18)*Blends!G17</f>
        <v>0</v>
      </c>
      <c r="CJ18" s="85">
        <f>SUMIFS('Quarterly Information'!$AB$43:$AB$1042,'Quarterly Information'!$I$43:$I$1042,Blends!$CD18)*Blends!H17</f>
        <v>0</v>
      </c>
      <c r="CK18" s="85">
        <f>SUMIFS('Quarterly Information'!$AB$43:$AB$1042,'Quarterly Information'!$I$43:$I$1042,Blends!$CD18)*Blends!I17</f>
        <v>0</v>
      </c>
      <c r="CL18" s="85">
        <f>SUMIFS('Quarterly Information'!$AB$43:$AB$1042,'Quarterly Information'!$I$43:$I$1042,Blends!$CD18)*Blends!J17</f>
        <v>0</v>
      </c>
      <c r="CN18" s="10" t="s">
        <v>220</v>
      </c>
      <c r="CO18" s="85">
        <f>SUMIFS('Quarterly Information'!$AC$43:$AC$1042,'Quarterly Information'!$I$43:$I$1042,Blends!$CN18)*Blends!C17</f>
        <v>0</v>
      </c>
      <c r="CP18" s="85">
        <f>SUMIFS('Quarterly Information'!$AC$43:$AC$1042,'Quarterly Information'!$I$43:$I$1042,Blends!$CN18)*Blends!D17</f>
        <v>0</v>
      </c>
      <c r="CQ18" s="85">
        <f>SUMIFS('Quarterly Information'!$AC$43:$AC$1042,'Quarterly Information'!$I$43:$I$1042,Blends!$CN18)*Blends!E17</f>
        <v>0</v>
      </c>
      <c r="CR18" s="85">
        <f>SUMIFS('Quarterly Information'!$AC$43:$AC$1042,'Quarterly Information'!$I$43:$I$1042,Blends!$CN18)*Blends!F17</f>
        <v>0</v>
      </c>
      <c r="CS18" s="85">
        <f>SUMIFS('Quarterly Information'!$AC$43:$AC$1042,'Quarterly Information'!$I$43:$I$1042,Blends!$CN18)*Blends!G17</f>
        <v>0</v>
      </c>
      <c r="CT18" s="85">
        <f>SUMIFS('Quarterly Information'!$AC$43:$AC$1042,'Quarterly Information'!$I$43:$I$1042,Blends!$CN18)*Blends!H17</f>
        <v>0</v>
      </c>
      <c r="CU18" s="85">
        <f>SUMIFS('Quarterly Information'!$AC$43:$AC$1042,'Quarterly Information'!$I$43:$I$1042,Blends!$CN18)*Blends!I17</f>
        <v>0</v>
      </c>
      <c r="CV18" s="85">
        <f>SUMIFS('Quarterly Information'!$AC$43:$AC$1042,'Quarterly Information'!$I$43:$I$1042,Blends!$CN18)*Blends!J17</f>
        <v>0</v>
      </c>
      <c r="CX18" s="10" t="s">
        <v>220</v>
      </c>
      <c r="CY18" s="85">
        <f>SUMIFS('Quarterly Information'!$AD$43:$AD$1042,'Quarterly Information'!$I$43:$I$1042,Blends!$CX18)*Blends!C17</f>
        <v>0</v>
      </c>
      <c r="CZ18" s="85">
        <f>SUMIFS('Quarterly Information'!$AD$43:$AD$1042,'Quarterly Information'!$I$43:$I$1042,Blends!$CX18)*Blends!D17</f>
        <v>0</v>
      </c>
      <c r="DA18" s="85">
        <f>SUMIFS('Quarterly Information'!$AD$43:$AD$1042,'Quarterly Information'!$I$43:$I$1042,Blends!$CX18)*Blends!E17</f>
        <v>0</v>
      </c>
      <c r="DB18" s="85">
        <f>SUMIFS('Quarterly Information'!$AD$43:$AD$1042,'Quarterly Information'!$I$43:$I$1042,Blends!$CX18)*Blends!F17</f>
        <v>0</v>
      </c>
      <c r="DC18" s="85">
        <f>SUMIFS('Quarterly Information'!$AD$43:$AD$1042,'Quarterly Information'!$I$43:$I$1042,Blends!$CX18)*Blends!G17</f>
        <v>0</v>
      </c>
      <c r="DD18" s="85">
        <f>SUMIFS('Quarterly Information'!$AD$43:$AD$1042,'Quarterly Information'!$I$43:$I$1042,Blends!$CX18)*Blends!H17</f>
        <v>0</v>
      </c>
      <c r="DE18" s="85">
        <f>SUMIFS('Quarterly Information'!$AD$43:$AD$1042,'Quarterly Information'!$I$43:$I$1042,Blends!$CX18)*Blends!I17</f>
        <v>0</v>
      </c>
      <c r="DF18" s="85">
        <f>SUMIFS('Quarterly Information'!$AD$43:$AD$1042,'Quarterly Information'!$I$43:$I$1042,Blends!$CX18)*Blends!J17</f>
        <v>0</v>
      </c>
      <c r="DH18" s="10" t="s">
        <v>220</v>
      </c>
      <c r="DI18" s="85">
        <f>SUMIFS('Quarterly Information'!$AE$43:$AE$1042,'Quarterly Information'!$I$43:$I$1042,Blends!$DH18)*Blends!C17</f>
        <v>0</v>
      </c>
      <c r="DJ18" s="85">
        <f>SUMIFS('Quarterly Information'!$AE$43:$AE$1042,'Quarterly Information'!$I$43:$I$1042,Blends!$DH18)*Blends!D17</f>
        <v>0</v>
      </c>
      <c r="DK18" s="85">
        <f>SUMIFS('Quarterly Information'!$AE$43:$AE$1042,'Quarterly Information'!$I$43:$I$1042,Blends!$DH18)*Blends!E17</f>
        <v>0</v>
      </c>
      <c r="DL18" s="85">
        <f>SUMIFS('Quarterly Information'!$AE$43:$AE$1042,'Quarterly Information'!$I$43:$I$1042,Blends!$DH18)*Blends!F17</f>
        <v>0</v>
      </c>
      <c r="DM18" s="85">
        <f>SUMIFS('Quarterly Information'!$AE$43:$AE$1042,'Quarterly Information'!$I$43:$I$1042,Blends!$DH18)*Blends!G17</f>
        <v>0</v>
      </c>
      <c r="DN18" s="85">
        <f>SUMIFS('Quarterly Information'!$AE$43:$AE$1042,'Quarterly Information'!$I$43:$I$1042,Blends!$DH18)*Blends!H17</f>
        <v>0</v>
      </c>
      <c r="DO18" s="85">
        <f>SUMIFS('Quarterly Information'!$AE$43:$AE$1042,'Quarterly Information'!$I$43:$I$1042,Blends!$DH18)*Blends!I17</f>
        <v>0</v>
      </c>
      <c r="DP18" s="85">
        <f>SUMIFS('Quarterly Information'!$AE$43:$AE$1042,'Quarterly Information'!$I$43:$I$1042,Blends!$DH18)*Blends!J17</f>
        <v>0</v>
      </c>
      <c r="DR18" s="10" t="s">
        <v>220</v>
      </c>
      <c r="DS18" s="85">
        <f>SUMIFS('Quarterly Information'!$AF$43:$AF$1042,'Quarterly Information'!$I$43:$I$1042,Blends!$DR18)*Blends!C17</f>
        <v>0</v>
      </c>
      <c r="DT18" s="85">
        <f>SUMIFS('Quarterly Information'!$AF$43:$AF$1042,'Quarterly Information'!$I$43:$I$1042,Blends!$DR18)*Blends!D17</f>
        <v>0</v>
      </c>
      <c r="DU18" s="85">
        <f>SUMIFS('Quarterly Information'!$AF$43:$AF$1042,'Quarterly Information'!$I$43:$I$1042,Blends!$DR18)*Blends!E17</f>
        <v>0</v>
      </c>
      <c r="DV18" s="85">
        <f>SUMIFS('Quarterly Information'!$AF$43:$AF$1042,'Quarterly Information'!$I$43:$I$1042,Blends!$DR18)*Blends!F17</f>
        <v>0</v>
      </c>
      <c r="DW18" s="85">
        <f>SUMIFS('Quarterly Information'!$AF$43:$AF$1042,'Quarterly Information'!$I$43:$I$1042,Blends!$DR18)*Blends!G17</f>
        <v>0</v>
      </c>
      <c r="DX18" s="85">
        <f>SUMIFS('Quarterly Information'!$AF$43:$AF$1042,'Quarterly Information'!$I$43:$I$1042,Blends!$DR18)*Blends!H17</f>
        <v>0</v>
      </c>
      <c r="DY18" s="85">
        <f>SUMIFS('Quarterly Information'!$AF$43:$AF$1042,'Quarterly Information'!$I$43:$I$1042,Blends!$DR18)*Blends!I17</f>
        <v>0</v>
      </c>
      <c r="DZ18" s="85">
        <f>SUMIFS('Quarterly Information'!$AF$43:$AF$1042,'Quarterly Information'!$I$43:$I$1042,Blends!$DR18)*Blends!J17</f>
        <v>0</v>
      </c>
    </row>
    <row r="19" spans="2:130">
      <c r="B19" s="10" t="s">
        <v>222</v>
      </c>
      <c r="C19" s="84"/>
      <c r="D19" s="84">
        <v>0.5</v>
      </c>
      <c r="E19" s="84">
        <v>0.5</v>
      </c>
      <c r="F19" s="84"/>
      <c r="G19" s="84"/>
      <c r="H19" s="84"/>
      <c r="I19" s="84"/>
      <c r="J19" s="84"/>
      <c r="L19" s="10" t="s">
        <v>221</v>
      </c>
      <c r="M19" s="85">
        <f>SUMIFS('Quarterly Information'!$J$43:$J$1042,'Quarterly Information'!$I$43:$I$1042,Blends!$L19,'Quarterly Information'!$X$43:$X$1042,Lists!$D$30)*C18</f>
        <v>0</v>
      </c>
      <c r="N19" s="85">
        <f>SUMIFS('Quarterly Information'!$J$43:$J$1042,'Quarterly Information'!$I$43:$I$1042,Blends!$L19,'Quarterly Information'!$X$43:$X$1042,Lists!$D$30)*D18</f>
        <v>0</v>
      </c>
      <c r="O19" s="85">
        <f>SUMIFS('Quarterly Information'!$J$43:$J$1042,'Quarterly Information'!$I$43:$I$1042,Blends!$L19,'Quarterly Information'!$X$43:$X$1042,Lists!$D$30)*E18</f>
        <v>0</v>
      </c>
      <c r="P19" s="85">
        <f>SUMIFS('Quarterly Information'!$J$43:$J$1042,'Quarterly Information'!$I$43:$I$1042,Blends!$L19,'Quarterly Information'!$X$43:$X$1042,Lists!$D$30)*F18</f>
        <v>0</v>
      </c>
      <c r="Q19" s="85">
        <f>SUMIFS('Quarterly Information'!$J$43:$J$1042,'Quarterly Information'!$I$43:$I$1042,Blends!$L19,'Quarterly Information'!$X$43:$X$1042,Lists!$D$30)*G18</f>
        <v>0</v>
      </c>
      <c r="R19" s="85">
        <f>SUMIFS('Quarterly Information'!$J$43:$J$1042,'Quarterly Information'!$I$43:$I$1042,Blends!$L19,'Quarterly Information'!$X$43:$X$1042,Lists!$D$30)*H18</f>
        <v>0</v>
      </c>
      <c r="S19" s="85">
        <f>SUMIFS('Quarterly Information'!$J$43:$J$1042,'Quarterly Information'!$I$43:$I$1042,Blends!$L19,'Quarterly Information'!$X$43:$X$1042,Lists!$D$30)*I18</f>
        <v>0</v>
      </c>
      <c r="T19" s="85">
        <f>SUMIFS('Quarterly Information'!$J$43:$J$1042,'Quarterly Information'!$I$43:$I$1042,Blends!$L19,'Quarterly Information'!$X$43:$X$1042,Lists!$D$30)*J18</f>
        <v>0</v>
      </c>
      <c r="V19" s="10" t="s">
        <v>221</v>
      </c>
      <c r="W19" s="85">
        <f>SUMIFS('Quarterly Information'!$J$43:$J$1042,'Quarterly Information'!$I$43:$I$1042,Blends!$V19,'Quarterly Information'!$X$43:$X$1042,Lists!$D$31)*C18</f>
        <v>0</v>
      </c>
      <c r="X19" s="85">
        <f>SUMIFS('Quarterly Information'!$J$43:$J$1042,'Quarterly Information'!$I$43:$I$1042,Blends!$V19,'Quarterly Information'!$X$43:$X$1042,Lists!$D$31)*D18</f>
        <v>0</v>
      </c>
      <c r="Y19" s="85">
        <f>SUMIFS('Quarterly Information'!$J$43:$J$1042,'Quarterly Information'!$I$43:$I$1042,Blends!$V19,'Quarterly Information'!$X$43:$X$1042,Lists!$D$31)*E18</f>
        <v>0</v>
      </c>
      <c r="Z19" s="85">
        <f>SUMIFS('Quarterly Information'!$J$43:$J$1042,'Quarterly Information'!$I$43:$I$1042,Blends!$V19,'Quarterly Information'!$X$43:$X$1042,Lists!$D$31)*F18</f>
        <v>0</v>
      </c>
      <c r="AA19" s="85">
        <f>SUMIFS('Quarterly Information'!$J$43:$J$1042,'Quarterly Information'!$I$43:$I$1042,Blends!$V19,'Quarterly Information'!$X$43:$X$1042,Lists!$D$31)*G18</f>
        <v>0</v>
      </c>
      <c r="AB19" s="85">
        <f>SUMIFS('Quarterly Information'!$J$43:$J$1042,'Quarterly Information'!$I$43:$I$1042,Blends!$V19,'Quarterly Information'!$X$43:$X$1042,Lists!$D$31)*H18</f>
        <v>0</v>
      </c>
      <c r="AC19" s="85">
        <f>SUMIFS('Quarterly Information'!$J$43:$J$1042,'Quarterly Information'!$I$43:$I$1042,Blends!$V19,'Quarterly Information'!$X$43:$X$1042,Lists!$D$31)*I18</f>
        <v>0</v>
      </c>
      <c r="AD19" s="85">
        <f>SUMIFS('Quarterly Information'!$J$43:$J$1042,'Quarterly Information'!$I$43:$I$1042,Blends!$V19,'Quarterly Information'!$X$43:$X$1042,Lists!$D$31)*J18</f>
        <v>0</v>
      </c>
      <c r="AF19" s="10" t="s">
        <v>221</v>
      </c>
      <c r="AG19" s="85">
        <f>SUMIFS('Quarterly Information'!$J$43:$J$1042,'Quarterly Information'!$I$43:$I$1042,Blends!$AF19,'Quarterly Information'!$X$43:$X$1042,Lists!$D$32)*C18</f>
        <v>0</v>
      </c>
      <c r="AH19" s="85">
        <f>SUMIFS('Quarterly Information'!$J$43:$J$1042,'Quarterly Information'!$I$43:$I$1042,Blends!$AF19,'Quarterly Information'!$X$43:$X$1042,Lists!$D$32)*D18</f>
        <v>0</v>
      </c>
      <c r="AI19" s="85">
        <f>SUMIFS('Quarterly Information'!$J$43:$J$1042,'Quarterly Information'!$I$43:$I$1042,Blends!$AF19,'Quarterly Information'!$X$43:$X$1042,Lists!$D$32)*E18</f>
        <v>0</v>
      </c>
      <c r="AJ19" s="85">
        <f>SUMIFS('Quarterly Information'!$J$43:$J$1042,'Quarterly Information'!$I$43:$I$1042,Blends!$AF19,'Quarterly Information'!$X$43:$X$1042,Lists!$D$32)*F18</f>
        <v>0</v>
      </c>
      <c r="AK19" s="85">
        <f>SUMIFS('Quarterly Information'!$J$43:$J$1042,'Quarterly Information'!$I$43:$I$1042,Blends!$AF19,'Quarterly Information'!$X$43:$X$1042,Lists!$D$32)*G18</f>
        <v>0</v>
      </c>
      <c r="AL19" s="85">
        <f>SUMIFS('Quarterly Information'!$J$43:$J$1042,'Quarterly Information'!$I$43:$I$1042,Blends!$AF19,'Quarterly Information'!$X$43:$X$1042,Lists!$D$32)*H18</f>
        <v>0</v>
      </c>
      <c r="AM19" s="85">
        <f>SUMIFS('Quarterly Information'!$J$43:$J$1042,'Quarterly Information'!$I$43:$I$1042,Blends!$AF19,'Quarterly Information'!$X$43:$X$1042,Lists!$D$32)*I18</f>
        <v>0</v>
      </c>
      <c r="AN19" s="85">
        <f>SUMIFS('Quarterly Information'!$J$43:$J$1042,'Quarterly Information'!$I$43:$I$1042,Blends!$AF19,'Quarterly Information'!$X$43:$X$1042,Lists!$D$32)*J18</f>
        <v>0</v>
      </c>
      <c r="AP19" s="10" t="s">
        <v>221</v>
      </c>
      <c r="AQ19" s="85">
        <f>SUMIFS('Quarterly Information'!$J$43:$J$1042,'Quarterly Information'!$I$43:$I$1042,Blends!$AP19,'Quarterly Information'!$X$43:$X$1042,Lists!$D$33)*C18</f>
        <v>0</v>
      </c>
      <c r="AR19" s="85">
        <f>SUMIFS('Quarterly Information'!$J$43:$J$1042,'Quarterly Information'!$I$43:$I$1042,Blends!$AP19,'Quarterly Information'!$X$43:$X$1042,Lists!$D$33)*D18</f>
        <v>0</v>
      </c>
      <c r="AS19" s="85">
        <f>SUMIFS('Quarterly Information'!$J$43:$J$1042,'Quarterly Information'!$I$43:$I$1042,Blends!$AP19,'Quarterly Information'!$X$43:$X$1042,Lists!$D$33)*E18</f>
        <v>0</v>
      </c>
      <c r="AT19" s="85">
        <f>SUMIFS('Quarterly Information'!$J$43:$J$1042,'Quarterly Information'!$I$43:$I$1042,Blends!$AP19,'Quarterly Information'!$X$43:$X$1042,Lists!$D$33)*F18</f>
        <v>0</v>
      </c>
      <c r="AU19" s="85">
        <f>SUMIFS('Quarterly Information'!$J$43:$J$1042,'Quarterly Information'!$I$43:$I$1042,Blends!$AP19,'Quarterly Information'!$X$43:$X$1042,Lists!$D$33)*G18</f>
        <v>0</v>
      </c>
      <c r="AV19" s="85">
        <f>SUMIFS('Quarterly Information'!$J$43:$J$1042,'Quarterly Information'!$I$43:$I$1042,Blends!$AP19,'Quarterly Information'!$X$43:$X$1042,Lists!$D$33)*H18</f>
        <v>0</v>
      </c>
      <c r="AW19" s="85">
        <f>SUMIFS('Quarterly Information'!$J$43:$J$1042,'Quarterly Information'!$I$43:$I$1042,Blends!$AP19,'Quarterly Information'!$X$43:$X$1042,Lists!$D$33)*I18</f>
        <v>0</v>
      </c>
      <c r="AX19" s="85">
        <f>SUMIFS('Quarterly Information'!$J$43:$J$1042,'Quarterly Information'!$I$43:$I$1042,Blends!$AP19,'Quarterly Information'!$X$43:$X$1042,Lists!$D$33)*J18</f>
        <v>0</v>
      </c>
      <c r="AZ19" s="10" t="s">
        <v>221</v>
      </c>
      <c r="BA19" s="85">
        <f>SUMIFS('Quarterly Information'!$J$43:$J$1042,'Quarterly Information'!$I$43:$I$1042,Blends!$AZ19,'Quarterly Information'!$X$43:$X$1042,Lists!$D$34)*C18</f>
        <v>0</v>
      </c>
      <c r="BB19" s="85">
        <f>SUMIFS('Quarterly Information'!$J$43:$J$1042,'Quarterly Information'!$I$43:$I$1042,Blends!$AZ19,'Quarterly Information'!$X$43:$X$1042,Lists!$D$34)*D18</f>
        <v>0</v>
      </c>
      <c r="BC19" s="85">
        <f>SUMIFS('Quarterly Information'!$J$43:$J$1042,'Quarterly Information'!$I$43:$I$1042,Blends!$AZ19,'Quarterly Information'!$X$43:$X$1042,Lists!$D$34)*E18</f>
        <v>0</v>
      </c>
      <c r="BD19" s="85">
        <f>SUMIFS('Quarterly Information'!$J$43:$J$1042,'Quarterly Information'!$I$43:$I$1042,Blends!$AZ19,'Quarterly Information'!$X$43:$X$1042,Lists!$D$34)*F18</f>
        <v>0</v>
      </c>
      <c r="BE19" s="85">
        <f>SUMIFS('Quarterly Information'!$J$43:$J$1042,'Quarterly Information'!$I$43:$I$1042,Blends!$AZ19,'Quarterly Information'!$X$43:$X$1042,Lists!$D$34)*G18</f>
        <v>0</v>
      </c>
      <c r="BF19" s="85">
        <f>SUMIFS('Quarterly Information'!$J$43:$J$1042,'Quarterly Information'!$I$43:$I$1042,Blends!$AZ19,'Quarterly Information'!$X$43:$X$1042,Lists!$D$34)*H18</f>
        <v>0</v>
      </c>
      <c r="BG19" s="85">
        <f>SUMIFS('Quarterly Information'!$J$43:$J$1042,'Quarterly Information'!$I$43:$I$1042,Blends!$AZ19,'Quarterly Information'!$X$43:$X$1042,Lists!$D$34)*I18</f>
        <v>0</v>
      </c>
      <c r="BH19" s="85">
        <f>SUMIFS('Quarterly Information'!$J$43:$J$1042,'Quarterly Information'!$I$43:$I$1042,Blends!$AZ19,'Quarterly Information'!$X$43:$X$1042,Lists!$D$34)*J18</f>
        <v>0</v>
      </c>
      <c r="BJ19" s="10" t="s">
        <v>221</v>
      </c>
      <c r="BK19" s="85">
        <f>SUMIFS('Quarterly Information'!$J$43:$J$1042,'Quarterly Information'!$I$43:$I$1042,Blends!$BJ19,'Quarterly Information'!$X$43:$X$1042,Lists!$D$35)*C18</f>
        <v>0</v>
      </c>
      <c r="BL19" s="85">
        <f>SUMIFS('Quarterly Information'!$J$43:$J$1042,'Quarterly Information'!$I$43:$I$1042,Blends!$BJ19,'Quarterly Information'!$X$43:$X$1042,Lists!$D$35)*D18</f>
        <v>0</v>
      </c>
      <c r="BM19" s="85">
        <f>SUMIFS('Quarterly Information'!$J$43:$J$1042,'Quarterly Information'!$I$43:$I$1042,Blends!$BJ19,'Quarterly Information'!$X$43:$X$1042,Lists!$D$35)*E18</f>
        <v>0</v>
      </c>
      <c r="BN19" s="85">
        <f>SUMIFS('Quarterly Information'!$J$43:$J$1042,'Quarterly Information'!$I$43:$I$1042,Blends!$BJ19,'Quarterly Information'!$X$43:$X$1042,Lists!$D$35)*F18</f>
        <v>0</v>
      </c>
      <c r="BO19" s="85">
        <f>SUMIFS('Quarterly Information'!$J$43:$J$1042,'Quarterly Information'!$I$43:$I$1042,Blends!$BJ19,'Quarterly Information'!$X$43:$X$1042,Lists!$D$35)*G18</f>
        <v>0</v>
      </c>
      <c r="BP19" s="85">
        <f>SUMIFS('Quarterly Information'!$J$43:$J$1042,'Quarterly Information'!$I$43:$I$1042,Blends!$BJ19,'Quarterly Information'!$X$43:$X$1042,Lists!$D$35)*H18</f>
        <v>0</v>
      </c>
      <c r="BQ19" s="85">
        <f>SUMIFS('Quarterly Information'!$J$43:$J$1042,'Quarterly Information'!$I$43:$I$1042,Blends!$BJ19,'Quarterly Information'!$X$43:$X$1042,Lists!$D$35)*I18</f>
        <v>0</v>
      </c>
      <c r="BR19" s="85">
        <f>SUMIFS('Quarterly Information'!$J$43:$J$1042,'Quarterly Information'!$I$43:$I$1042,Blends!$BJ19,'Quarterly Information'!$X$43:$X$1042,Lists!$D$35)*J18</f>
        <v>0</v>
      </c>
      <c r="BT19" s="10" t="s">
        <v>221</v>
      </c>
      <c r="BU19" s="85">
        <f>SUMIFS('Quarterly Information'!$AA$43:$AA$1042,'Quarterly Information'!$I$43:$I$1042,Blends!$BT19)*Blends!C18</f>
        <v>0</v>
      </c>
      <c r="BV19" s="85">
        <f>SUMIFS('Quarterly Information'!$AA$43:$AA$1042,'Quarterly Information'!$I$43:$I$1042,Blends!$BT19)*Blends!D18</f>
        <v>0</v>
      </c>
      <c r="BW19" s="85">
        <f>SUMIFS('Quarterly Information'!$AA$43:$AA$1042,'Quarterly Information'!$I$43:$I$1042,Blends!$BT19)*Blends!E18</f>
        <v>0</v>
      </c>
      <c r="BX19" s="85">
        <f>SUMIFS('Quarterly Information'!$AA$43:$AA$1042,'Quarterly Information'!$I$43:$I$1042,Blends!$BT19)*Blends!F18</f>
        <v>0</v>
      </c>
      <c r="BY19" s="85">
        <f>SUMIFS('Quarterly Information'!$AA$43:$AA$1042,'Quarterly Information'!$I$43:$I$1042,Blends!$BT19)*Blends!G18</f>
        <v>0</v>
      </c>
      <c r="BZ19" s="85">
        <f>SUMIFS('Quarterly Information'!$AA$43:$AA$1042,'Quarterly Information'!$I$43:$I$1042,Blends!$BT19)*Blends!H18</f>
        <v>0</v>
      </c>
      <c r="CA19" s="85">
        <f>SUMIFS('Quarterly Information'!$AA$43:$AA$1042,'Quarterly Information'!$I$43:$I$1042,Blends!$BT19)*Blends!I18</f>
        <v>0</v>
      </c>
      <c r="CB19" s="85">
        <f>SUMIFS('Quarterly Information'!$AA$43:$AA$1042,'Quarterly Information'!$I$43:$I$1042,Blends!$BT19)*Blends!J18</f>
        <v>0</v>
      </c>
      <c r="CD19" s="10" t="s">
        <v>221</v>
      </c>
      <c r="CE19" s="85">
        <f>SUMIFS('Quarterly Information'!$AB$43:$AB$1042,'Quarterly Information'!$I$43:$I$1042,Blends!$CD19)*Blends!C18</f>
        <v>0</v>
      </c>
      <c r="CF19" s="85">
        <f>SUMIFS('Quarterly Information'!$AB$43:$AB$1042,'Quarterly Information'!$I$43:$I$1042,Blends!$CD19)*Blends!D18</f>
        <v>0</v>
      </c>
      <c r="CG19" s="85">
        <f>SUMIFS('Quarterly Information'!$AB$43:$AB$1042,'Quarterly Information'!$I$43:$I$1042,Blends!$CD19)*Blends!E18</f>
        <v>0</v>
      </c>
      <c r="CH19" s="85">
        <f>SUMIFS('Quarterly Information'!$AB$43:$AB$1042,'Quarterly Information'!$I$43:$I$1042,Blends!$CD19)*Blends!F18</f>
        <v>0</v>
      </c>
      <c r="CI19" s="85">
        <f>SUMIFS('Quarterly Information'!$AB$43:$AB$1042,'Quarterly Information'!$I$43:$I$1042,Blends!$CD19)*Blends!G18</f>
        <v>0</v>
      </c>
      <c r="CJ19" s="85">
        <f>SUMIFS('Quarterly Information'!$AB$43:$AB$1042,'Quarterly Information'!$I$43:$I$1042,Blends!$CD19)*Blends!H18</f>
        <v>0</v>
      </c>
      <c r="CK19" s="85">
        <f>SUMIFS('Quarterly Information'!$AB$43:$AB$1042,'Quarterly Information'!$I$43:$I$1042,Blends!$CD19)*Blends!I18</f>
        <v>0</v>
      </c>
      <c r="CL19" s="85">
        <f>SUMIFS('Quarterly Information'!$AB$43:$AB$1042,'Quarterly Information'!$I$43:$I$1042,Blends!$CD19)*Blends!J18</f>
        <v>0</v>
      </c>
      <c r="CN19" s="10" t="s">
        <v>221</v>
      </c>
      <c r="CO19" s="85">
        <f>SUMIFS('Quarterly Information'!$AC$43:$AC$1042,'Quarterly Information'!$I$43:$I$1042,Blends!$CN19)*Blends!C18</f>
        <v>0</v>
      </c>
      <c r="CP19" s="85">
        <f>SUMIFS('Quarterly Information'!$AC$43:$AC$1042,'Quarterly Information'!$I$43:$I$1042,Blends!$CN19)*Blends!D18</f>
        <v>0</v>
      </c>
      <c r="CQ19" s="85">
        <f>SUMIFS('Quarterly Information'!$AC$43:$AC$1042,'Quarterly Information'!$I$43:$I$1042,Blends!$CN19)*Blends!E18</f>
        <v>0</v>
      </c>
      <c r="CR19" s="85">
        <f>SUMIFS('Quarterly Information'!$AC$43:$AC$1042,'Quarterly Information'!$I$43:$I$1042,Blends!$CN19)*Blends!F18</f>
        <v>0</v>
      </c>
      <c r="CS19" s="85">
        <f>SUMIFS('Quarterly Information'!$AC$43:$AC$1042,'Quarterly Information'!$I$43:$I$1042,Blends!$CN19)*Blends!G18</f>
        <v>0</v>
      </c>
      <c r="CT19" s="85">
        <f>SUMIFS('Quarterly Information'!$AC$43:$AC$1042,'Quarterly Information'!$I$43:$I$1042,Blends!$CN19)*Blends!H18</f>
        <v>0</v>
      </c>
      <c r="CU19" s="85">
        <f>SUMIFS('Quarterly Information'!$AC$43:$AC$1042,'Quarterly Information'!$I$43:$I$1042,Blends!$CN19)*Blends!I18</f>
        <v>0</v>
      </c>
      <c r="CV19" s="85">
        <f>SUMIFS('Quarterly Information'!$AC$43:$AC$1042,'Quarterly Information'!$I$43:$I$1042,Blends!$CN19)*Blends!J18</f>
        <v>0</v>
      </c>
      <c r="CX19" s="10" t="s">
        <v>221</v>
      </c>
      <c r="CY19" s="85">
        <f>SUMIFS('Quarterly Information'!$AD$43:$AD$1042,'Quarterly Information'!$I$43:$I$1042,Blends!$CX19)*Blends!C18</f>
        <v>0</v>
      </c>
      <c r="CZ19" s="85">
        <f>SUMIFS('Quarterly Information'!$AD$43:$AD$1042,'Quarterly Information'!$I$43:$I$1042,Blends!$CX19)*Blends!D18</f>
        <v>0</v>
      </c>
      <c r="DA19" s="85">
        <f>SUMIFS('Quarterly Information'!$AD$43:$AD$1042,'Quarterly Information'!$I$43:$I$1042,Blends!$CX19)*Blends!E18</f>
        <v>0</v>
      </c>
      <c r="DB19" s="85">
        <f>SUMIFS('Quarterly Information'!$AD$43:$AD$1042,'Quarterly Information'!$I$43:$I$1042,Blends!$CX19)*Blends!F18</f>
        <v>0</v>
      </c>
      <c r="DC19" s="85">
        <f>SUMIFS('Quarterly Information'!$AD$43:$AD$1042,'Quarterly Information'!$I$43:$I$1042,Blends!$CX19)*Blends!G18</f>
        <v>0</v>
      </c>
      <c r="DD19" s="85">
        <f>SUMIFS('Quarterly Information'!$AD$43:$AD$1042,'Quarterly Information'!$I$43:$I$1042,Blends!$CX19)*Blends!H18</f>
        <v>0</v>
      </c>
      <c r="DE19" s="85">
        <f>SUMIFS('Quarterly Information'!$AD$43:$AD$1042,'Quarterly Information'!$I$43:$I$1042,Blends!$CX19)*Blends!I18</f>
        <v>0</v>
      </c>
      <c r="DF19" s="85">
        <f>SUMIFS('Quarterly Information'!$AD$43:$AD$1042,'Quarterly Information'!$I$43:$I$1042,Blends!$CX19)*Blends!J18</f>
        <v>0</v>
      </c>
      <c r="DH19" s="10" t="s">
        <v>221</v>
      </c>
      <c r="DI19" s="85">
        <f>SUMIFS('Quarterly Information'!$AE$43:$AE$1042,'Quarterly Information'!$I$43:$I$1042,Blends!$DH19)*Blends!C18</f>
        <v>0</v>
      </c>
      <c r="DJ19" s="85">
        <f>SUMIFS('Quarterly Information'!$AE$43:$AE$1042,'Quarterly Information'!$I$43:$I$1042,Blends!$DH19)*Blends!D18</f>
        <v>0</v>
      </c>
      <c r="DK19" s="85">
        <f>SUMIFS('Quarterly Information'!$AE$43:$AE$1042,'Quarterly Information'!$I$43:$I$1042,Blends!$DH19)*Blends!E18</f>
        <v>0</v>
      </c>
      <c r="DL19" s="85">
        <f>SUMIFS('Quarterly Information'!$AE$43:$AE$1042,'Quarterly Information'!$I$43:$I$1042,Blends!$DH19)*Blends!F18</f>
        <v>0</v>
      </c>
      <c r="DM19" s="85">
        <f>SUMIFS('Quarterly Information'!$AE$43:$AE$1042,'Quarterly Information'!$I$43:$I$1042,Blends!$DH19)*Blends!G18</f>
        <v>0</v>
      </c>
      <c r="DN19" s="85">
        <f>SUMIFS('Quarterly Information'!$AE$43:$AE$1042,'Quarterly Information'!$I$43:$I$1042,Blends!$DH19)*Blends!H18</f>
        <v>0</v>
      </c>
      <c r="DO19" s="85">
        <f>SUMIFS('Quarterly Information'!$AE$43:$AE$1042,'Quarterly Information'!$I$43:$I$1042,Blends!$DH19)*Blends!I18</f>
        <v>0</v>
      </c>
      <c r="DP19" s="85">
        <f>SUMIFS('Quarterly Information'!$AE$43:$AE$1042,'Quarterly Information'!$I$43:$I$1042,Blends!$DH19)*Blends!J18</f>
        <v>0</v>
      </c>
      <c r="DR19" s="10" t="s">
        <v>221</v>
      </c>
      <c r="DS19" s="85">
        <f>SUMIFS('Quarterly Information'!$AF$43:$AF$1042,'Quarterly Information'!$I$43:$I$1042,Blends!$DR19)*Blends!C18</f>
        <v>0</v>
      </c>
      <c r="DT19" s="85">
        <f>SUMIFS('Quarterly Information'!$AF$43:$AF$1042,'Quarterly Information'!$I$43:$I$1042,Blends!$DR19)*Blends!D18</f>
        <v>0</v>
      </c>
      <c r="DU19" s="85">
        <f>SUMIFS('Quarterly Information'!$AF$43:$AF$1042,'Quarterly Information'!$I$43:$I$1042,Blends!$DR19)*Blends!E18</f>
        <v>0</v>
      </c>
      <c r="DV19" s="85">
        <f>SUMIFS('Quarterly Information'!$AF$43:$AF$1042,'Quarterly Information'!$I$43:$I$1042,Blends!$DR19)*Blends!F18</f>
        <v>0</v>
      </c>
      <c r="DW19" s="85">
        <f>SUMIFS('Quarterly Information'!$AF$43:$AF$1042,'Quarterly Information'!$I$43:$I$1042,Blends!$DR19)*Blends!G18</f>
        <v>0</v>
      </c>
      <c r="DX19" s="85">
        <f>SUMIFS('Quarterly Information'!$AF$43:$AF$1042,'Quarterly Information'!$I$43:$I$1042,Blends!$DR19)*Blends!H18</f>
        <v>0</v>
      </c>
      <c r="DY19" s="85">
        <f>SUMIFS('Quarterly Information'!$AF$43:$AF$1042,'Quarterly Information'!$I$43:$I$1042,Blends!$DR19)*Blends!I18</f>
        <v>0</v>
      </c>
      <c r="DZ19" s="85">
        <f>SUMIFS('Quarterly Information'!$AF$43:$AF$1042,'Quarterly Information'!$I$43:$I$1042,Blends!$DR19)*Blends!J18</f>
        <v>0</v>
      </c>
    </row>
    <row r="20" spans="2:130">
      <c r="B20" s="10" t="s">
        <v>223</v>
      </c>
      <c r="C20" s="84"/>
      <c r="D20" s="84">
        <v>0.45</v>
      </c>
      <c r="E20" s="84">
        <v>0.55000000000000004</v>
      </c>
      <c r="F20" s="84"/>
      <c r="G20" s="84"/>
      <c r="H20" s="84"/>
      <c r="I20" s="84"/>
      <c r="J20" s="84"/>
      <c r="L20" s="10" t="s">
        <v>222</v>
      </c>
      <c r="M20" s="85">
        <f>SUMIFS('Quarterly Information'!$J$43:$J$1042,'Quarterly Information'!$I$43:$I$1042,Blends!$L20,'Quarterly Information'!$X$43:$X$1042,Lists!$D$30)*C19</f>
        <v>0</v>
      </c>
      <c r="N20" s="85">
        <f>SUMIFS('Quarterly Information'!$J$43:$J$1042,'Quarterly Information'!$I$43:$I$1042,Blends!$L20,'Quarterly Information'!$X$43:$X$1042,Lists!$D$30)*D19</f>
        <v>0</v>
      </c>
      <c r="O20" s="85">
        <f>SUMIFS('Quarterly Information'!$J$43:$J$1042,'Quarterly Information'!$I$43:$I$1042,Blends!$L20,'Quarterly Information'!$X$43:$X$1042,Lists!$D$30)*E19</f>
        <v>0</v>
      </c>
      <c r="P20" s="85">
        <f>SUMIFS('Quarterly Information'!$J$43:$J$1042,'Quarterly Information'!$I$43:$I$1042,Blends!$L20,'Quarterly Information'!$X$43:$X$1042,Lists!$D$30)*F19</f>
        <v>0</v>
      </c>
      <c r="Q20" s="85">
        <f>SUMIFS('Quarterly Information'!$J$43:$J$1042,'Quarterly Information'!$I$43:$I$1042,Blends!$L20,'Quarterly Information'!$X$43:$X$1042,Lists!$D$30)*G19</f>
        <v>0</v>
      </c>
      <c r="R20" s="85">
        <f>SUMIFS('Quarterly Information'!$J$43:$J$1042,'Quarterly Information'!$I$43:$I$1042,Blends!$L20,'Quarterly Information'!$X$43:$X$1042,Lists!$D$30)*H19</f>
        <v>0</v>
      </c>
      <c r="S20" s="85">
        <f>SUMIFS('Quarterly Information'!$J$43:$J$1042,'Quarterly Information'!$I$43:$I$1042,Blends!$L20,'Quarterly Information'!$X$43:$X$1042,Lists!$D$30)*I19</f>
        <v>0</v>
      </c>
      <c r="T20" s="85">
        <f>SUMIFS('Quarterly Information'!$J$43:$J$1042,'Quarterly Information'!$I$43:$I$1042,Blends!$L20,'Quarterly Information'!$X$43:$X$1042,Lists!$D$30)*J19</f>
        <v>0</v>
      </c>
      <c r="V20" s="10" t="s">
        <v>222</v>
      </c>
      <c r="W20" s="85">
        <f>SUMIFS('Quarterly Information'!$J$43:$J$1042,'Quarterly Information'!$I$43:$I$1042,Blends!$V20,'Quarterly Information'!$X$43:$X$1042,Lists!$D$31)*C19</f>
        <v>0</v>
      </c>
      <c r="X20" s="85">
        <f>SUMIFS('Quarterly Information'!$J$43:$J$1042,'Quarterly Information'!$I$43:$I$1042,Blends!$V20,'Quarterly Information'!$X$43:$X$1042,Lists!$D$31)*D19</f>
        <v>0</v>
      </c>
      <c r="Y20" s="85">
        <f>SUMIFS('Quarterly Information'!$J$43:$J$1042,'Quarterly Information'!$I$43:$I$1042,Blends!$V20,'Quarterly Information'!$X$43:$X$1042,Lists!$D$31)*E19</f>
        <v>0</v>
      </c>
      <c r="Z20" s="85">
        <f>SUMIFS('Quarterly Information'!$J$43:$J$1042,'Quarterly Information'!$I$43:$I$1042,Blends!$V20,'Quarterly Information'!$X$43:$X$1042,Lists!$D$31)*F19</f>
        <v>0</v>
      </c>
      <c r="AA20" s="85">
        <f>SUMIFS('Quarterly Information'!$J$43:$J$1042,'Quarterly Information'!$I$43:$I$1042,Blends!$V20,'Quarterly Information'!$X$43:$X$1042,Lists!$D$31)*G19</f>
        <v>0</v>
      </c>
      <c r="AB20" s="85">
        <f>SUMIFS('Quarterly Information'!$J$43:$J$1042,'Quarterly Information'!$I$43:$I$1042,Blends!$V20,'Quarterly Information'!$X$43:$X$1042,Lists!$D$31)*H19</f>
        <v>0</v>
      </c>
      <c r="AC20" s="85">
        <f>SUMIFS('Quarterly Information'!$J$43:$J$1042,'Quarterly Information'!$I$43:$I$1042,Blends!$V20,'Quarterly Information'!$X$43:$X$1042,Lists!$D$31)*I19</f>
        <v>0</v>
      </c>
      <c r="AD20" s="85">
        <f>SUMIFS('Quarterly Information'!$J$43:$J$1042,'Quarterly Information'!$I$43:$I$1042,Blends!$V20,'Quarterly Information'!$X$43:$X$1042,Lists!$D$31)*J19</f>
        <v>0</v>
      </c>
      <c r="AF20" s="10" t="s">
        <v>222</v>
      </c>
      <c r="AG20" s="85">
        <f>SUMIFS('Quarterly Information'!$J$43:$J$1042,'Quarterly Information'!$I$43:$I$1042,Blends!$AF20,'Quarterly Information'!$X$43:$X$1042,Lists!$D$32)*C19</f>
        <v>0</v>
      </c>
      <c r="AH20" s="85">
        <f>SUMIFS('Quarterly Information'!$J$43:$J$1042,'Quarterly Information'!$I$43:$I$1042,Blends!$AF20,'Quarterly Information'!$X$43:$X$1042,Lists!$D$32)*D19</f>
        <v>0</v>
      </c>
      <c r="AI20" s="85">
        <f>SUMIFS('Quarterly Information'!$J$43:$J$1042,'Quarterly Information'!$I$43:$I$1042,Blends!$AF20,'Quarterly Information'!$X$43:$X$1042,Lists!$D$32)*E19</f>
        <v>0</v>
      </c>
      <c r="AJ20" s="85">
        <f>SUMIFS('Quarterly Information'!$J$43:$J$1042,'Quarterly Information'!$I$43:$I$1042,Blends!$AF20,'Quarterly Information'!$X$43:$X$1042,Lists!$D$32)*F19</f>
        <v>0</v>
      </c>
      <c r="AK20" s="85">
        <f>SUMIFS('Quarterly Information'!$J$43:$J$1042,'Quarterly Information'!$I$43:$I$1042,Blends!$AF20,'Quarterly Information'!$X$43:$X$1042,Lists!$D$32)*G19</f>
        <v>0</v>
      </c>
      <c r="AL20" s="85">
        <f>SUMIFS('Quarterly Information'!$J$43:$J$1042,'Quarterly Information'!$I$43:$I$1042,Blends!$AF20,'Quarterly Information'!$X$43:$X$1042,Lists!$D$32)*H19</f>
        <v>0</v>
      </c>
      <c r="AM20" s="85">
        <f>SUMIFS('Quarterly Information'!$J$43:$J$1042,'Quarterly Information'!$I$43:$I$1042,Blends!$AF20,'Quarterly Information'!$X$43:$X$1042,Lists!$D$32)*I19</f>
        <v>0</v>
      </c>
      <c r="AN20" s="85">
        <f>SUMIFS('Quarterly Information'!$J$43:$J$1042,'Quarterly Information'!$I$43:$I$1042,Blends!$AF20,'Quarterly Information'!$X$43:$X$1042,Lists!$D$32)*J19</f>
        <v>0</v>
      </c>
      <c r="AP20" s="10" t="s">
        <v>222</v>
      </c>
      <c r="AQ20" s="85">
        <f>SUMIFS('Quarterly Information'!$J$43:$J$1042,'Quarterly Information'!$I$43:$I$1042,Blends!$AP20,'Quarterly Information'!$X$43:$X$1042,Lists!$D$33)*C19</f>
        <v>0</v>
      </c>
      <c r="AR20" s="85">
        <f>SUMIFS('Quarterly Information'!$J$43:$J$1042,'Quarterly Information'!$I$43:$I$1042,Blends!$AP20,'Quarterly Information'!$X$43:$X$1042,Lists!$D$33)*D19</f>
        <v>0</v>
      </c>
      <c r="AS20" s="85">
        <f>SUMIFS('Quarterly Information'!$J$43:$J$1042,'Quarterly Information'!$I$43:$I$1042,Blends!$AP20,'Quarterly Information'!$X$43:$X$1042,Lists!$D$33)*E19</f>
        <v>0</v>
      </c>
      <c r="AT20" s="85">
        <f>SUMIFS('Quarterly Information'!$J$43:$J$1042,'Quarterly Information'!$I$43:$I$1042,Blends!$AP20,'Quarterly Information'!$X$43:$X$1042,Lists!$D$33)*F19</f>
        <v>0</v>
      </c>
      <c r="AU20" s="85">
        <f>SUMIFS('Quarterly Information'!$J$43:$J$1042,'Quarterly Information'!$I$43:$I$1042,Blends!$AP20,'Quarterly Information'!$X$43:$X$1042,Lists!$D$33)*G19</f>
        <v>0</v>
      </c>
      <c r="AV20" s="85">
        <f>SUMIFS('Quarterly Information'!$J$43:$J$1042,'Quarterly Information'!$I$43:$I$1042,Blends!$AP20,'Quarterly Information'!$X$43:$X$1042,Lists!$D$33)*H19</f>
        <v>0</v>
      </c>
      <c r="AW20" s="85">
        <f>SUMIFS('Quarterly Information'!$J$43:$J$1042,'Quarterly Information'!$I$43:$I$1042,Blends!$AP20,'Quarterly Information'!$X$43:$X$1042,Lists!$D$33)*I19</f>
        <v>0</v>
      </c>
      <c r="AX20" s="85">
        <f>SUMIFS('Quarterly Information'!$J$43:$J$1042,'Quarterly Information'!$I$43:$I$1042,Blends!$AP20,'Quarterly Information'!$X$43:$X$1042,Lists!$D$33)*J19</f>
        <v>0</v>
      </c>
      <c r="AZ20" s="10" t="s">
        <v>222</v>
      </c>
      <c r="BA20" s="85">
        <f>SUMIFS('Quarterly Information'!$J$43:$J$1042,'Quarterly Information'!$I$43:$I$1042,Blends!$AZ20,'Quarterly Information'!$X$43:$X$1042,Lists!$D$34)*C19</f>
        <v>0</v>
      </c>
      <c r="BB20" s="85">
        <f>SUMIFS('Quarterly Information'!$J$43:$J$1042,'Quarterly Information'!$I$43:$I$1042,Blends!$AZ20,'Quarterly Information'!$X$43:$X$1042,Lists!$D$34)*D19</f>
        <v>0</v>
      </c>
      <c r="BC20" s="85">
        <f>SUMIFS('Quarterly Information'!$J$43:$J$1042,'Quarterly Information'!$I$43:$I$1042,Blends!$AZ20,'Quarterly Information'!$X$43:$X$1042,Lists!$D$34)*E19</f>
        <v>0</v>
      </c>
      <c r="BD20" s="85">
        <f>SUMIFS('Quarterly Information'!$J$43:$J$1042,'Quarterly Information'!$I$43:$I$1042,Blends!$AZ20,'Quarterly Information'!$X$43:$X$1042,Lists!$D$34)*F19</f>
        <v>0</v>
      </c>
      <c r="BE20" s="85">
        <f>SUMIFS('Quarterly Information'!$J$43:$J$1042,'Quarterly Information'!$I$43:$I$1042,Blends!$AZ20,'Quarterly Information'!$X$43:$X$1042,Lists!$D$34)*G19</f>
        <v>0</v>
      </c>
      <c r="BF20" s="85">
        <f>SUMIFS('Quarterly Information'!$J$43:$J$1042,'Quarterly Information'!$I$43:$I$1042,Blends!$AZ20,'Quarterly Information'!$X$43:$X$1042,Lists!$D$34)*H19</f>
        <v>0</v>
      </c>
      <c r="BG20" s="85">
        <f>SUMIFS('Quarterly Information'!$J$43:$J$1042,'Quarterly Information'!$I$43:$I$1042,Blends!$AZ20,'Quarterly Information'!$X$43:$X$1042,Lists!$D$34)*I19</f>
        <v>0</v>
      </c>
      <c r="BH20" s="85">
        <f>SUMIFS('Quarterly Information'!$J$43:$J$1042,'Quarterly Information'!$I$43:$I$1042,Blends!$AZ20,'Quarterly Information'!$X$43:$X$1042,Lists!$D$34)*J19</f>
        <v>0</v>
      </c>
      <c r="BJ20" s="10" t="s">
        <v>222</v>
      </c>
      <c r="BK20" s="85">
        <f>SUMIFS('Quarterly Information'!$J$43:$J$1042,'Quarterly Information'!$I$43:$I$1042,Blends!$BJ20,'Quarterly Information'!$X$43:$X$1042,Lists!$D$35)*C19</f>
        <v>0</v>
      </c>
      <c r="BL20" s="85">
        <f>SUMIFS('Quarterly Information'!$J$43:$J$1042,'Quarterly Information'!$I$43:$I$1042,Blends!$BJ20,'Quarterly Information'!$X$43:$X$1042,Lists!$D$35)*D19</f>
        <v>0</v>
      </c>
      <c r="BM20" s="85">
        <f>SUMIFS('Quarterly Information'!$J$43:$J$1042,'Quarterly Information'!$I$43:$I$1042,Blends!$BJ20,'Quarterly Information'!$X$43:$X$1042,Lists!$D$35)*E19</f>
        <v>0</v>
      </c>
      <c r="BN20" s="85">
        <f>SUMIFS('Quarterly Information'!$J$43:$J$1042,'Quarterly Information'!$I$43:$I$1042,Blends!$BJ20,'Quarterly Information'!$X$43:$X$1042,Lists!$D$35)*F19</f>
        <v>0</v>
      </c>
      <c r="BO20" s="85">
        <f>SUMIFS('Quarterly Information'!$J$43:$J$1042,'Quarterly Information'!$I$43:$I$1042,Blends!$BJ20,'Quarterly Information'!$X$43:$X$1042,Lists!$D$35)*G19</f>
        <v>0</v>
      </c>
      <c r="BP20" s="85">
        <f>SUMIFS('Quarterly Information'!$J$43:$J$1042,'Quarterly Information'!$I$43:$I$1042,Blends!$BJ20,'Quarterly Information'!$X$43:$X$1042,Lists!$D$35)*H19</f>
        <v>0</v>
      </c>
      <c r="BQ20" s="85">
        <f>SUMIFS('Quarterly Information'!$J$43:$J$1042,'Quarterly Information'!$I$43:$I$1042,Blends!$BJ20,'Quarterly Information'!$X$43:$X$1042,Lists!$D$35)*I19</f>
        <v>0</v>
      </c>
      <c r="BR20" s="85">
        <f>SUMIFS('Quarterly Information'!$J$43:$J$1042,'Quarterly Information'!$I$43:$I$1042,Blends!$BJ20,'Quarterly Information'!$X$43:$X$1042,Lists!$D$35)*J19</f>
        <v>0</v>
      </c>
      <c r="BT20" s="10" t="s">
        <v>222</v>
      </c>
      <c r="BU20" s="85">
        <f>SUMIFS('Quarterly Information'!$AA$43:$AA$1042,'Quarterly Information'!$I$43:$I$1042,Blends!$BT20)*Blends!C19</f>
        <v>0</v>
      </c>
      <c r="BV20" s="85">
        <f>SUMIFS('Quarterly Information'!$AA$43:$AA$1042,'Quarterly Information'!$I$43:$I$1042,Blends!$BT20)*Blends!D19</f>
        <v>0</v>
      </c>
      <c r="BW20" s="85">
        <f>SUMIFS('Quarterly Information'!$AA$43:$AA$1042,'Quarterly Information'!$I$43:$I$1042,Blends!$BT20)*Blends!E19</f>
        <v>0</v>
      </c>
      <c r="BX20" s="85">
        <f>SUMIFS('Quarterly Information'!$AA$43:$AA$1042,'Quarterly Information'!$I$43:$I$1042,Blends!$BT20)*Blends!F19</f>
        <v>0</v>
      </c>
      <c r="BY20" s="85">
        <f>SUMIFS('Quarterly Information'!$AA$43:$AA$1042,'Quarterly Information'!$I$43:$I$1042,Blends!$BT20)*Blends!G19</f>
        <v>0</v>
      </c>
      <c r="BZ20" s="85">
        <f>SUMIFS('Quarterly Information'!$AA$43:$AA$1042,'Quarterly Information'!$I$43:$I$1042,Blends!$BT20)*Blends!H19</f>
        <v>0</v>
      </c>
      <c r="CA20" s="85">
        <f>SUMIFS('Quarterly Information'!$AA$43:$AA$1042,'Quarterly Information'!$I$43:$I$1042,Blends!$BT20)*Blends!I19</f>
        <v>0</v>
      </c>
      <c r="CB20" s="85">
        <f>SUMIFS('Quarterly Information'!$AA$43:$AA$1042,'Quarterly Information'!$I$43:$I$1042,Blends!$BT20)*Blends!J19</f>
        <v>0</v>
      </c>
      <c r="CD20" s="10" t="s">
        <v>222</v>
      </c>
      <c r="CE20" s="85">
        <f>SUMIFS('Quarterly Information'!$AB$43:$AB$1042,'Quarterly Information'!$I$43:$I$1042,Blends!$CD20)*Blends!C19</f>
        <v>0</v>
      </c>
      <c r="CF20" s="85">
        <f>SUMIFS('Quarterly Information'!$AB$43:$AB$1042,'Quarterly Information'!$I$43:$I$1042,Blends!$CD20)*Blends!D19</f>
        <v>0</v>
      </c>
      <c r="CG20" s="85">
        <f>SUMIFS('Quarterly Information'!$AB$43:$AB$1042,'Quarterly Information'!$I$43:$I$1042,Blends!$CD20)*Blends!E19</f>
        <v>0</v>
      </c>
      <c r="CH20" s="85">
        <f>SUMIFS('Quarterly Information'!$AB$43:$AB$1042,'Quarterly Information'!$I$43:$I$1042,Blends!$CD20)*Blends!F19</f>
        <v>0</v>
      </c>
      <c r="CI20" s="85">
        <f>SUMIFS('Quarterly Information'!$AB$43:$AB$1042,'Quarterly Information'!$I$43:$I$1042,Blends!$CD20)*Blends!G19</f>
        <v>0</v>
      </c>
      <c r="CJ20" s="85">
        <f>SUMIFS('Quarterly Information'!$AB$43:$AB$1042,'Quarterly Information'!$I$43:$I$1042,Blends!$CD20)*Blends!H19</f>
        <v>0</v>
      </c>
      <c r="CK20" s="85">
        <f>SUMIFS('Quarterly Information'!$AB$43:$AB$1042,'Quarterly Information'!$I$43:$I$1042,Blends!$CD20)*Blends!I19</f>
        <v>0</v>
      </c>
      <c r="CL20" s="85">
        <f>SUMIFS('Quarterly Information'!$AB$43:$AB$1042,'Quarterly Information'!$I$43:$I$1042,Blends!$CD20)*Blends!J19</f>
        <v>0</v>
      </c>
      <c r="CN20" s="10" t="s">
        <v>222</v>
      </c>
      <c r="CO20" s="85">
        <f>SUMIFS('Quarterly Information'!$AC$43:$AC$1042,'Quarterly Information'!$I$43:$I$1042,Blends!$CN20)*Blends!C19</f>
        <v>0</v>
      </c>
      <c r="CP20" s="85">
        <f>SUMIFS('Quarterly Information'!$AC$43:$AC$1042,'Quarterly Information'!$I$43:$I$1042,Blends!$CN20)*Blends!D19</f>
        <v>0</v>
      </c>
      <c r="CQ20" s="85">
        <f>SUMIFS('Quarterly Information'!$AC$43:$AC$1042,'Quarterly Information'!$I$43:$I$1042,Blends!$CN20)*Blends!E19</f>
        <v>0</v>
      </c>
      <c r="CR20" s="85">
        <f>SUMIFS('Quarterly Information'!$AC$43:$AC$1042,'Quarterly Information'!$I$43:$I$1042,Blends!$CN20)*Blends!F19</f>
        <v>0</v>
      </c>
      <c r="CS20" s="85">
        <f>SUMIFS('Quarterly Information'!$AC$43:$AC$1042,'Quarterly Information'!$I$43:$I$1042,Blends!$CN20)*Blends!G19</f>
        <v>0</v>
      </c>
      <c r="CT20" s="85">
        <f>SUMIFS('Quarterly Information'!$AC$43:$AC$1042,'Quarterly Information'!$I$43:$I$1042,Blends!$CN20)*Blends!H19</f>
        <v>0</v>
      </c>
      <c r="CU20" s="85">
        <f>SUMIFS('Quarterly Information'!$AC$43:$AC$1042,'Quarterly Information'!$I$43:$I$1042,Blends!$CN20)*Blends!I19</f>
        <v>0</v>
      </c>
      <c r="CV20" s="85">
        <f>SUMIFS('Quarterly Information'!$AC$43:$AC$1042,'Quarterly Information'!$I$43:$I$1042,Blends!$CN20)*Blends!J19</f>
        <v>0</v>
      </c>
      <c r="CX20" s="10" t="s">
        <v>222</v>
      </c>
      <c r="CY20" s="85">
        <f>SUMIFS('Quarterly Information'!$AD$43:$AD$1042,'Quarterly Information'!$I$43:$I$1042,Blends!$CX20)*Blends!C19</f>
        <v>0</v>
      </c>
      <c r="CZ20" s="85">
        <f>SUMIFS('Quarterly Information'!$AD$43:$AD$1042,'Quarterly Information'!$I$43:$I$1042,Blends!$CX20)*Blends!D19</f>
        <v>0</v>
      </c>
      <c r="DA20" s="85">
        <f>SUMIFS('Quarterly Information'!$AD$43:$AD$1042,'Quarterly Information'!$I$43:$I$1042,Blends!$CX20)*Blends!E19</f>
        <v>0</v>
      </c>
      <c r="DB20" s="85">
        <f>SUMIFS('Quarterly Information'!$AD$43:$AD$1042,'Quarterly Information'!$I$43:$I$1042,Blends!$CX20)*Blends!F19</f>
        <v>0</v>
      </c>
      <c r="DC20" s="85">
        <f>SUMIFS('Quarterly Information'!$AD$43:$AD$1042,'Quarterly Information'!$I$43:$I$1042,Blends!$CX20)*Blends!G19</f>
        <v>0</v>
      </c>
      <c r="DD20" s="85">
        <f>SUMIFS('Quarterly Information'!$AD$43:$AD$1042,'Quarterly Information'!$I$43:$I$1042,Blends!$CX20)*Blends!H19</f>
        <v>0</v>
      </c>
      <c r="DE20" s="85">
        <f>SUMIFS('Quarterly Information'!$AD$43:$AD$1042,'Quarterly Information'!$I$43:$I$1042,Blends!$CX20)*Blends!I19</f>
        <v>0</v>
      </c>
      <c r="DF20" s="85">
        <f>SUMIFS('Quarterly Information'!$AD$43:$AD$1042,'Quarterly Information'!$I$43:$I$1042,Blends!$CX20)*Blends!J19</f>
        <v>0</v>
      </c>
      <c r="DH20" s="10" t="s">
        <v>222</v>
      </c>
      <c r="DI20" s="85">
        <f>SUMIFS('Quarterly Information'!$AE$43:$AE$1042,'Quarterly Information'!$I$43:$I$1042,Blends!$DH20)*Blends!C19</f>
        <v>0</v>
      </c>
      <c r="DJ20" s="85">
        <f>SUMIFS('Quarterly Information'!$AE$43:$AE$1042,'Quarterly Information'!$I$43:$I$1042,Blends!$DH20)*Blends!D19</f>
        <v>0</v>
      </c>
      <c r="DK20" s="85">
        <f>SUMIFS('Quarterly Information'!$AE$43:$AE$1042,'Quarterly Information'!$I$43:$I$1042,Blends!$DH20)*Blends!E19</f>
        <v>0</v>
      </c>
      <c r="DL20" s="85">
        <f>SUMIFS('Quarterly Information'!$AE$43:$AE$1042,'Quarterly Information'!$I$43:$I$1042,Blends!$DH20)*Blends!F19</f>
        <v>0</v>
      </c>
      <c r="DM20" s="85">
        <f>SUMIFS('Quarterly Information'!$AE$43:$AE$1042,'Quarterly Information'!$I$43:$I$1042,Blends!$DH20)*Blends!G19</f>
        <v>0</v>
      </c>
      <c r="DN20" s="85">
        <f>SUMIFS('Quarterly Information'!$AE$43:$AE$1042,'Quarterly Information'!$I$43:$I$1042,Blends!$DH20)*Blends!H19</f>
        <v>0</v>
      </c>
      <c r="DO20" s="85">
        <f>SUMIFS('Quarterly Information'!$AE$43:$AE$1042,'Quarterly Information'!$I$43:$I$1042,Blends!$DH20)*Blends!I19</f>
        <v>0</v>
      </c>
      <c r="DP20" s="85">
        <f>SUMIFS('Quarterly Information'!$AE$43:$AE$1042,'Quarterly Information'!$I$43:$I$1042,Blends!$DH20)*Blends!J19</f>
        <v>0</v>
      </c>
      <c r="DR20" s="10" t="s">
        <v>222</v>
      </c>
      <c r="DS20" s="85">
        <f>SUMIFS('Quarterly Information'!$AF$43:$AF$1042,'Quarterly Information'!$I$43:$I$1042,Blends!$DR20)*Blends!C19</f>
        <v>0</v>
      </c>
      <c r="DT20" s="85">
        <f>SUMIFS('Quarterly Information'!$AF$43:$AF$1042,'Quarterly Information'!$I$43:$I$1042,Blends!$DR20)*Blends!D19</f>
        <v>0</v>
      </c>
      <c r="DU20" s="85">
        <f>SUMIFS('Quarterly Information'!$AF$43:$AF$1042,'Quarterly Information'!$I$43:$I$1042,Blends!$DR20)*Blends!E19</f>
        <v>0</v>
      </c>
      <c r="DV20" s="85">
        <f>SUMIFS('Quarterly Information'!$AF$43:$AF$1042,'Quarterly Information'!$I$43:$I$1042,Blends!$DR20)*Blends!F19</f>
        <v>0</v>
      </c>
      <c r="DW20" s="85">
        <f>SUMIFS('Quarterly Information'!$AF$43:$AF$1042,'Quarterly Information'!$I$43:$I$1042,Blends!$DR20)*Blends!G19</f>
        <v>0</v>
      </c>
      <c r="DX20" s="85">
        <f>SUMIFS('Quarterly Information'!$AF$43:$AF$1042,'Quarterly Information'!$I$43:$I$1042,Blends!$DR20)*Blends!H19</f>
        <v>0</v>
      </c>
      <c r="DY20" s="85">
        <f>SUMIFS('Quarterly Information'!$AF$43:$AF$1042,'Quarterly Information'!$I$43:$I$1042,Blends!$DR20)*Blends!I19</f>
        <v>0</v>
      </c>
      <c r="DZ20" s="85">
        <f>SUMIFS('Quarterly Information'!$AF$43:$AF$1042,'Quarterly Information'!$I$43:$I$1042,Blends!$DR20)*Blends!J19</f>
        <v>0</v>
      </c>
    </row>
    <row r="21" spans="2:130">
      <c r="B21" s="10" t="s">
        <v>224</v>
      </c>
      <c r="C21" s="84"/>
      <c r="D21" s="84"/>
      <c r="E21" s="84"/>
      <c r="F21" s="84"/>
      <c r="G21" s="84"/>
      <c r="H21" s="84">
        <v>0.11</v>
      </c>
      <c r="I21" s="84"/>
      <c r="J21" s="84"/>
      <c r="L21" s="10" t="s">
        <v>223</v>
      </c>
      <c r="M21" s="85">
        <f>SUMIFS('Quarterly Information'!$J$43:$J$1042,'Quarterly Information'!$I$43:$I$1042,Blends!$L21,'Quarterly Information'!$X$43:$X$1042,Lists!$D$30)*C20</f>
        <v>0</v>
      </c>
      <c r="N21" s="85">
        <f>SUMIFS('Quarterly Information'!$J$43:$J$1042,'Quarterly Information'!$I$43:$I$1042,Blends!$L21,'Quarterly Information'!$X$43:$X$1042,Lists!$D$30)*D20</f>
        <v>0</v>
      </c>
      <c r="O21" s="85">
        <f>SUMIFS('Quarterly Information'!$J$43:$J$1042,'Quarterly Information'!$I$43:$I$1042,Blends!$L21,'Quarterly Information'!$X$43:$X$1042,Lists!$D$30)*E20</f>
        <v>0</v>
      </c>
      <c r="P21" s="85">
        <f>SUMIFS('Quarterly Information'!$J$43:$J$1042,'Quarterly Information'!$I$43:$I$1042,Blends!$L21,'Quarterly Information'!$X$43:$X$1042,Lists!$D$30)*F20</f>
        <v>0</v>
      </c>
      <c r="Q21" s="85">
        <f>SUMIFS('Quarterly Information'!$J$43:$J$1042,'Quarterly Information'!$I$43:$I$1042,Blends!$L21,'Quarterly Information'!$X$43:$X$1042,Lists!$D$30)*G20</f>
        <v>0</v>
      </c>
      <c r="R21" s="85">
        <f>SUMIFS('Quarterly Information'!$J$43:$J$1042,'Quarterly Information'!$I$43:$I$1042,Blends!$L21,'Quarterly Information'!$X$43:$X$1042,Lists!$D$30)*H20</f>
        <v>0</v>
      </c>
      <c r="S21" s="85">
        <f>SUMIFS('Quarterly Information'!$J$43:$J$1042,'Quarterly Information'!$I$43:$I$1042,Blends!$L21,'Quarterly Information'!$X$43:$X$1042,Lists!$D$30)*I20</f>
        <v>0</v>
      </c>
      <c r="T21" s="85">
        <f>SUMIFS('Quarterly Information'!$J$43:$J$1042,'Quarterly Information'!$I$43:$I$1042,Blends!$L21,'Quarterly Information'!$X$43:$X$1042,Lists!$D$30)*J20</f>
        <v>0</v>
      </c>
      <c r="V21" s="10" t="s">
        <v>223</v>
      </c>
      <c r="W21" s="85">
        <f>SUMIFS('Quarterly Information'!$J$43:$J$1042,'Quarterly Information'!$I$43:$I$1042,Blends!$V21,'Quarterly Information'!$X$43:$X$1042,Lists!$D$31)*C20</f>
        <v>0</v>
      </c>
      <c r="X21" s="85">
        <f>SUMIFS('Quarterly Information'!$J$43:$J$1042,'Quarterly Information'!$I$43:$I$1042,Blends!$V21,'Quarterly Information'!$X$43:$X$1042,Lists!$D$31)*D20</f>
        <v>0</v>
      </c>
      <c r="Y21" s="85">
        <f>SUMIFS('Quarterly Information'!$J$43:$J$1042,'Quarterly Information'!$I$43:$I$1042,Blends!$V21,'Quarterly Information'!$X$43:$X$1042,Lists!$D$31)*E20</f>
        <v>0</v>
      </c>
      <c r="Z21" s="85">
        <f>SUMIFS('Quarterly Information'!$J$43:$J$1042,'Quarterly Information'!$I$43:$I$1042,Blends!$V21,'Quarterly Information'!$X$43:$X$1042,Lists!$D$31)*F20</f>
        <v>0</v>
      </c>
      <c r="AA21" s="85">
        <f>SUMIFS('Quarterly Information'!$J$43:$J$1042,'Quarterly Information'!$I$43:$I$1042,Blends!$V21,'Quarterly Information'!$X$43:$X$1042,Lists!$D$31)*G20</f>
        <v>0</v>
      </c>
      <c r="AB21" s="85">
        <f>SUMIFS('Quarterly Information'!$J$43:$J$1042,'Quarterly Information'!$I$43:$I$1042,Blends!$V21,'Quarterly Information'!$X$43:$X$1042,Lists!$D$31)*H20</f>
        <v>0</v>
      </c>
      <c r="AC21" s="85">
        <f>SUMIFS('Quarterly Information'!$J$43:$J$1042,'Quarterly Information'!$I$43:$I$1042,Blends!$V21,'Quarterly Information'!$X$43:$X$1042,Lists!$D$31)*I20</f>
        <v>0</v>
      </c>
      <c r="AD21" s="85">
        <f>SUMIFS('Quarterly Information'!$J$43:$J$1042,'Quarterly Information'!$I$43:$I$1042,Blends!$V21,'Quarterly Information'!$X$43:$X$1042,Lists!$D$31)*J20</f>
        <v>0</v>
      </c>
      <c r="AF21" s="10" t="s">
        <v>223</v>
      </c>
      <c r="AG21" s="85">
        <f>SUMIFS('Quarterly Information'!$J$43:$J$1042,'Quarterly Information'!$I$43:$I$1042,Blends!$AF21,'Quarterly Information'!$X$43:$X$1042,Lists!$D$32)*C20</f>
        <v>0</v>
      </c>
      <c r="AH21" s="85">
        <f>SUMIFS('Quarterly Information'!$J$43:$J$1042,'Quarterly Information'!$I$43:$I$1042,Blends!$AF21,'Quarterly Information'!$X$43:$X$1042,Lists!$D$32)*D20</f>
        <v>0</v>
      </c>
      <c r="AI21" s="85">
        <f>SUMIFS('Quarterly Information'!$J$43:$J$1042,'Quarterly Information'!$I$43:$I$1042,Blends!$AF21,'Quarterly Information'!$X$43:$X$1042,Lists!$D$32)*E20</f>
        <v>0</v>
      </c>
      <c r="AJ21" s="85">
        <f>SUMIFS('Quarterly Information'!$J$43:$J$1042,'Quarterly Information'!$I$43:$I$1042,Blends!$AF21,'Quarterly Information'!$X$43:$X$1042,Lists!$D$32)*F20</f>
        <v>0</v>
      </c>
      <c r="AK21" s="85">
        <f>SUMIFS('Quarterly Information'!$J$43:$J$1042,'Quarterly Information'!$I$43:$I$1042,Blends!$AF21,'Quarterly Information'!$X$43:$X$1042,Lists!$D$32)*G20</f>
        <v>0</v>
      </c>
      <c r="AL21" s="85">
        <f>SUMIFS('Quarterly Information'!$J$43:$J$1042,'Quarterly Information'!$I$43:$I$1042,Blends!$AF21,'Quarterly Information'!$X$43:$X$1042,Lists!$D$32)*H20</f>
        <v>0</v>
      </c>
      <c r="AM21" s="85">
        <f>SUMIFS('Quarterly Information'!$J$43:$J$1042,'Quarterly Information'!$I$43:$I$1042,Blends!$AF21,'Quarterly Information'!$X$43:$X$1042,Lists!$D$32)*I20</f>
        <v>0</v>
      </c>
      <c r="AN21" s="85">
        <f>SUMIFS('Quarterly Information'!$J$43:$J$1042,'Quarterly Information'!$I$43:$I$1042,Blends!$AF21,'Quarterly Information'!$X$43:$X$1042,Lists!$D$32)*J20</f>
        <v>0</v>
      </c>
      <c r="AP21" s="10" t="s">
        <v>223</v>
      </c>
      <c r="AQ21" s="85">
        <f>SUMIFS('Quarterly Information'!$J$43:$J$1042,'Quarterly Information'!$I$43:$I$1042,Blends!$AP21,'Quarterly Information'!$X$43:$X$1042,Lists!$D$33)*C20</f>
        <v>0</v>
      </c>
      <c r="AR21" s="85">
        <f>SUMIFS('Quarterly Information'!$J$43:$J$1042,'Quarterly Information'!$I$43:$I$1042,Blends!$AP21,'Quarterly Information'!$X$43:$X$1042,Lists!$D$33)*D20</f>
        <v>0</v>
      </c>
      <c r="AS21" s="85">
        <f>SUMIFS('Quarterly Information'!$J$43:$J$1042,'Quarterly Information'!$I$43:$I$1042,Blends!$AP21,'Quarterly Information'!$X$43:$X$1042,Lists!$D$33)*E20</f>
        <v>0</v>
      </c>
      <c r="AT21" s="85">
        <f>SUMIFS('Quarterly Information'!$J$43:$J$1042,'Quarterly Information'!$I$43:$I$1042,Blends!$AP21,'Quarterly Information'!$X$43:$X$1042,Lists!$D$33)*F20</f>
        <v>0</v>
      </c>
      <c r="AU21" s="85">
        <f>SUMIFS('Quarterly Information'!$J$43:$J$1042,'Quarterly Information'!$I$43:$I$1042,Blends!$AP21,'Quarterly Information'!$X$43:$X$1042,Lists!$D$33)*G20</f>
        <v>0</v>
      </c>
      <c r="AV21" s="85">
        <f>SUMIFS('Quarterly Information'!$J$43:$J$1042,'Quarterly Information'!$I$43:$I$1042,Blends!$AP21,'Quarterly Information'!$X$43:$X$1042,Lists!$D$33)*H20</f>
        <v>0</v>
      </c>
      <c r="AW21" s="85">
        <f>SUMIFS('Quarterly Information'!$J$43:$J$1042,'Quarterly Information'!$I$43:$I$1042,Blends!$AP21,'Quarterly Information'!$X$43:$X$1042,Lists!$D$33)*I20</f>
        <v>0</v>
      </c>
      <c r="AX21" s="85">
        <f>SUMIFS('Quarterly Information'!$J$43:$J$1042,'Quarterly Information'!$I$43:$I$1042,Blends!$AP21,'Quarterly Information'!$X$43:$X$1042,Lists!$D$33)*J20</f>
        <v>0</v>
      </c>
      <c r="AZ21" s="10" t="s">
        <v>223</v>
      </c>
      <c r="BA21" s="85">
        <f>SUMIFS('Quarterly Information'!$J$43:$J$1042,'Quarterly Information'!$I$43:$I$1042,Blends!$AZ21,'Quarterly Information'!$X$43:$X$1042,Lists!$D$34)*C20</f>
        <v>0</v>
      </c>
      <c r="BB21" s="85">
        <f>SUMIFS('Quarterly Information'!$J$43:$J$1042,'Quarterly Information'!$I$43:$I$1042,Blends!$AZ21,'Quarterly Information'!$X$43:$X$1042,Lists!$D$34)*D20</f>
        <v>0</v>
      </c>
      <c r="BC21" s="85">
        <f>SUMIFS('Quarterly Information'!$J$43:$J$1042,'Quarterly Information'!$I$43:$I$1042,Blends!$AZ21,'Quarterly Information'!$X$43:$X$1042,Lists!$D$34)*E20</f>
        <v>0</v>
      </c>
      <c r="BD21" s="85">
        <f>SUMIFS('Quarterly Information'!$J$43:$J$1042,'Quarterly Information'!$I$43:$I$1042,Blends!$AZ21,'Quarterly Information'!$X$43:$X$1042,Lists!$D$34)*F20</f>
        <v>0</v>
      </c>
      <c r="BE21" s="85">
        <f>SUMIFS('Quarterly Information'!$J$43:$J$1042,'Quarterly Information'!$I$43:$I$1042,Blends!$AZ21,'Quarterly Information'!$X$43:$X$1042,Lists!$D$34)*G20</f>
        <v>0</v>
      </c>
      <c r="BF21" s="85">
        <f>SUMIFS('Quarterly Information'!$J$43:$J$1042,'Quarterly Information'!$I$43:$I$1042,Blends!$AZ21,'Quarterly Information'!$X$43:$X$1042,Lists!$D$34)*H20</f>
        <v>0</v>
      </c>
      <c r="BG21" s="85">
        <f>SUMIFS('Quarterly Information'!$J$43:$J$1042,'Quarterly Information'!$I$43:$I$1042,Blends!$AZ21,'Quarterly Information'!$X$43:$X$1042,Lists!$D$34)*I20</f>
        <v>0</v>
      </c>
      <c r="BH21" s="85">
        <f>SUMIFS('Quarterly Information'!$J$43:$J$1042,'Quarterly Information'!$I$43:$I$1042,Blends!$AZ21,'Quarterly Information'!$X$43:$X$1042,Lists!$D$34)*J20</f>
        <v>0</v>
      </c>
      <c r="BJ21" s="10" t="s">
        <v>223</v>
      </c>
      <c r="BK21" s="85">
        <f>SUMIFS('Quarterly Information'!$J$43:$J$1042,'Quarterly Information'!$I$43:$I$1042,Blends!$BJ21,'Quarterly Information'!$X$43:$X$1042,Lists!$D$35)*C20</f>
        <v>0</v>
      </c>
      <c r="BL21" s="85">
        <f>SUMIFS('Quarterly Information'!$J$43:$J$1042,'Quarterly Information'!$I$43:$I$1042,Blends!$BJ21,'Quarterly Information'!$X$43:$X$1042,Lists!$D$35)*D20</f>
        <v>0</v>
      </c>
      <c r="BM21" s="85">
        <f>SUMIFS('Quarterly Information'!$J$43:$J$1042,'Quarterly Information'!$I$43:$I$1042,Blends!$BJ21,'Quarterly Information'!$X$43:$X$1042,Lists!$D$35)*E20</f>
        <v>0</v>
      </c>
      <c r="BN21" s="85">
        <f>SUMIFS('Quarterly Information'!$J$43:$J$1042,'Quarterly Information'!$I$43:$I$1042,Blends!$BJ21,'Quarterly Information'!$X$43:$X$1042,Lists!$D$35)*F20</f>
        <v>0</v>
      </c>
      <c r="BO21" s="85">
        <f>SUMIFS('Quarterly Information'!$J$43:$J$1042,'Quarterly Information'!$I$43:$I$1042,Blends!$BJ21,'Quarterly Information'!$X$43:$X$1042,Lists!$D$35)*G20</f>
        <v>0</v>
      </c>
      <c r="BP21" s="85">
        <f>SUMIFS('Quarterly Information'!$J$43:$J$1042,'Quarterly Information'!$I$43:$I$1042,Blends!$BJ21,'Quarterly Information'!$X$43:$X$1042,Lists!$D$35)*H20</f>
        <v>0</v>
      </c>
      <c r="BQ21" s="85">
        <f>SUMIFS('Quarterly Information'!$J$43:$J$1042,'Quarterly Information'!$I$43:$I$1042,Blends!$BJ21,'Quarterly Information'!$X$43:$X$1042,Lists!$D$35)*I20</f>
        <v>0</v>
      </c>
      <c r="BR21" s="85">
        <f>SUMIFS('Quarterly Information'!$J$43:$J$1042,'Quarterly Information'!$I$43:$I$1042,Blends!$BJ21,'Quarterly Information'!$X$43:$X$1042,Lists!$D$35)*J20</f>
        <v>0</v>
      </c>
      <c r="BT21" s="10" t="s">
        <v>223</v>
      </c>
      <c r="BU21" s="85">
        <f>SUMIFS('Quarterly Information'!$AA$43:$AA$1042,'Quarterly Information'!$I$43:$I$1042,Blends!$BT21)*Blends!C20</f>
        <v>0</v>
      </c>
      <c r="BV21" s="85">
        <f>SUMIFS('Quarterly Information'!$AA$43:$AA$1042,'Quarterly Information'!$I$43:$I$1042,Blends!$BT21)*Blends!D20</f>
        <v>0</v>
      </c>
      <c r="BW21" s="85">
        <f>SUMIFS('Quarterly Information'!$AA$43:$AA$1042,'Quarterly Information'!$I$43:$I$1042,Blends!$BT21)*Blends!E20</f>
        <v>0</v>
      </c>
      <c r="BX21" s="85">
        <f>SUMIFS('Quarterly Information'!$AA$43:$AA$1042,'Quarterly Information'!$I$43:$I$1042,Blends!$BT21)*Blends!F20</f>
        <v>0</v>
      </c>
      <c r="BY21" s="85">
        <f>SUMIFS('Quarterly Information'!$AA$43:$AA$1042,'Quarterly Information'!$I$43:$I$1042,Blends!$BT21)*Blends!G20</f>
        <v>0</v>
      </c>
      <c r="BZ21" s="85">
        <f>SUMIFS('Quarterly Information'!$AA$43:$AA$1042,'Quarterly Information'!$I$43:$I$1042,Blends!$BT21)*Blends!H20</f>
        <v>0</v>
      </c>
      <c r="CA21" s="85">
        <f>SUMIFS('Quarterly Information'!$AA$43:$AA$1042,'Quarterly Information'!$I$43:$I$1042,Blends!$BT21)*Blends!I20</f>
        <v>0</v>
      </c>
      <c r="CB21" s="85">
        <f>SUMIFS('Quarterly Information'!$AA$43:$AA$1042,'Quarterly Information'!$I$43:$I$1042,Blends!$BT21)*Blends!J20</f>
        <v>0</v>
      </c>
      <c r="CD21" s="10" t="s">
        <v>223</v>
      </c>
      <c r="CE21" s="85">
        <f>SUMIFS('Quarterly Information'!$AB$43:$AB$1042,'Quarterly Information'!$I$43:$I$1042,Blends!$CD21)*Blends!C20</f>
        <v>0</v>
      </c>
      <c r="CF21" s="85">
        <f>SUMIFS('Quarterly Information'!$AB$43:$AB$1042,'Quarterly Information'!$I$43:$I$1042,Blends!$CD21)*Blends!D20</f>
        <v>0</v>
      </c>
      <c r="CG21" s="85">
        <f>SUMIFS('Quarterly Information'!$AB$43:$AB$1042,'Quarterly Information'!$I$43:$I$1042,Blends!$CD21)*Blends!E20</f>
        <v>0</v>
      </c>
      <c r="CH21" s="85">
        <f>SUMIFS('Quarterly Information'!$AB$43:$AB$1042,'Quarterly Information'!$I$43:$I$1042,Blends!$CD21)*Blends!F20</f>
        <v>0</v>
      </c>
      <c r="CI21" s="85">
        <f>SUMIFS('Quarterly Information'!$AB$43:$AB$1042,'Quarterly Information'!$I$43:$I$1042,Blends!$CD21)*Blends!G20</f>
        <v>0</v>
      </c>
      <c r="CJ21" s="85">
        <f>SUMIFS('Quarterly Information'!$AB$43:$AB$1042,'Quarterly Information'!$I$43:$I$1042,Blends!$CD21)*Blends!H20</f>
        <v>0</v>
      </c>
      <c r="CK21" s="85">
        <f>SUMIFS('Quarterly Information'!$AB$43:$AB$1042,'Quarterly Information'!$I$43:$I$1042,Blends!$CD21)*Blends!I20</f>
        <v>0</v>
      </c>
      <c r="CL21" s="85">
        <f>SUMIFS('Quarterly Information'!$AB$43:$AB$1042,'Quarterly Information'!$I$43:$I$1042,Blends!$CD21)*Blends!J20</f>
        <v>0</v>
      </c>
      <c r="CN21" s="10" t="s">
        <v>223</v>
      </c>
      <c r="CO21" s="85">
        <f>SUMIFS('Quarterly Information'!$AC$43:$AC$1042,'Quarterly Information'!$I$43:$I$1042,Blends!$CN21)*Blends!C20</f>
        <v>0</v>
      </c>
      <c r="CP21" s="85">
        <f>SUMIFS('Quarterly Information'!$AC$43:$AC$1042,'Quarterly Information'!$I$43:$I$1042,Blends!$CN21)*Blends!D20</f>
        <v>0</v>
      </c>
      <c r="CQ21" s="85">
        <f>SUMIFS('Quarterly Information'!$AC$43:$AC$1042,'Quarterly Information'!$I$43:$I$1042,Blends!$CN21)*Blends!E20</f>
        <v>0</v>
      </c>
      <c r="CR21" s="85">
        <f>SUMIFS('Quarterly Information'!$AC$43:$AC$1042,'Quarterly Information'!$I$43:$I$1042,Blends!$CN21)*Blends!F20</f>
        <v>0</v>
      </c>
      <c r="CS21" s="85">
        <f>SUMIFS('Quarterly Information'!$AC$43:$AC$1042,'Quarterly Information'!$I$43:$I$1042,Blends!$CN21)*Blends!G20</f>
        <v>0</v>
      </c>
      <c r="CT21" s="85">
        <f>SUMIFS('Quarterly Information'!$AC$43:$AC$1042,'Quarterly Information'!$I$43:$I$1042,Blends!$CN21)*Blends!H20</f>
        <v>0</v>
      </c>
      <c r="CU21" s="85">
        <f>SUMIFS('Quarterly Information'!$AC$43:$AC$1042,'Quarterly Information'!$I$43:$I$1042,Blends!$CN21)*Blends!I20</f>
        <v>0</v>
      </c>
      <c r="CV21" s="85">
        <f>SUMIFS('Quarterly Information'!$AC$43:$AC$1042,'Quarterly Information'!$I$43:$I$1042,Blends!$CN21)*Blends!J20</f>
        <v>0</v>
      </c>
      <c r="CX21" s="10" t="s">
        <v>223</v>
      </c>
      <c r="CY21" s="85">
        <f>SUMIFS('Quarterly Information'!$AD$43:$AD$1042,'Quarterly Information'!$I$43:$I$1042,Blends!$CX21)*Blends!C20</f>
        <v>0</v>
      </c>
      <c r="CZ21" s="85">
        <f>SUMIFS('Quarterly Information'!$AD$43:$AD$1042,'Quarterly Information'!$I$43:$I$1042,Blends!$CX21)*Blends!D20</f>
        <v>0</v>
      </c>
      <c r="DA21" s="85">
        <f>SUMIFS('Quarterly Information'!$AD$43:$AD$1042,'Quarterly Information'!$I$43:$I$1042,Blends!$CX21)*Blends!E20</f>
        <v>0</v>
      </c>
      <c r="DB21" s="85">
        <f>SUMIFS('Quarterly Information'!$AD$43:$AD$1042,'Quarterly Information'!$I$43:$I$1042,Blends!$CX21)*Blends!F20</f>
        <v>0</v>
      </c>
      <c r="DC21" s="85">
        <f>SUMIFS('Quarterly Information'!$AD$43:$AD$1042,'Quarterly Information'!$I$43:$I$1042,Blends!$CX21)*Blends!G20</f>
        <v>0</v>
      </c>
      <c r="DD21" s="85">
        <f>SUMIFS('Quarterly Information'!$AD$43:$AD$1042,'Quarterly Information'!$I$43:$I$1042,Blends!$CX21)*Blends!H20</f>
        <v>0</v>
      </c>
      <c r="DE21" s="85">
        <f>SUMIFS('Quarterly Information'!$AD$43:$AD$1042,'Quarterly Information'!$I$43:$I$1042,Blends!$CX21)*Blends!I20</f>
        <v>0</v>
      </c>
      <c r="DF21" s="85">
        <f>SUMIFS('Quarterly Information'!$AD$43:$AD$1042,'Quarterly Information'!$I$43:$I$1042,Blends!$CX21)*Blends!J20</f>
        <v>0</v>
      </c>
      <c r="DH21" s="10" t="s">
        <v>223</v>
      </c>
      <c r="DI21" s="85">
        <f>SUMIFS('Quarterly Information'!$AE$43:$AE$1042,'Quarterly Information'!$I$43:$I$1042,Blends!$DH21)*Blends!C20</f>
        <v>0</v>
      </c>
      <c r="DJ21" s="85">
        <f>SUMIFS('Quarterly Information'!$AE$43:$AE$1042,'Quarterly Information'!$I$43:$I$1042,Blends!$DH21)*Blends!D20</f>
        <v>0</v>
      </c>
      <c r="DK21" s="85">
        <f>SUMIFS('Quarterly Information'!$AE$43:$AE$1042,'Quarterly Information'!$I$43:$I$1042,Blends!$DH21)*Blends!E20</f>
        <v>0</v>
      </c>
      <c r="DL21" s="85">
        <f>SUMIFS('Quarterly Information'!$AE$43:$AE$1042,'Quarterly Information'!$I$43:$I$1042,Blends!$DH21)*Blends!F20</f>
        <v>0</v>
      </c>
      <c r="DM21" s="85">
        <f>SUMIFS('Quarterly Information'!$AE$43:$AE$1042,'Quarterly Information'!$I$43:$I$1042,Blends!$DH21)*Blends!G20</f>
        <v>0</v>
      </c>
      <c r="DN21" s="85">
        <f>SUMIFS('Quarterly Information'!$AE$43:$AE$1042,'Quarterly Information'!$I$43:$I$1042,Blends!$DH21)*Blends!H20</f>
        <v>0</v>
      </c>
      <c r="DO21" s="85">
        <f>SUMIFS('Quarterly Information'!$AE$43:$AE$1042,'Quarterly Information'!$I$43:$I$1042,Blends!$DH21)*Blends!I20</f>
        <v>0</v>
      </c>
      <c r="DP21" s="85">
        <f>SUMIFS('Quarterly Information'!$AE$43:$AE$1042,'Quarterly Information'!$I$43:$I$1042,Blends!$DH21)*Blends!J20</f>
        <v>0</v>
      </c>
      <c r="DR21" s="10" t="s">
        <v>223</v>
      </c>
      <c r="DS21" s="85">
        <f>SUMIFS('Quarterly Information'!$AF$43:$AF$1042,'Quarterly Information'!$I$43:$I$1042,Blends!$DR21)*Blends!C20</f>
        <v>0</v>
      </c>
      <c r="DT21" s="85">
        <f>SUMIFS('Quarterly Information'!$AF$43:$AF$1042,'Quarterly Information'!$I$43:$I$1042,Blends!$DR21)*Blends!D20</f>
        <v>0</v>
      </c>
      <c r="DU21" s="85">
        <f>SUMIFS('Quarterly Information'!$AF$43:$AF$1042,'Quarterly Information'!$I$43:$I$1042,Blends!$DR21)*Blends!E20</f>
        <v>0</v>
      </c>
      <c r="DV21" s="85">
        <f>SUMIFS('Quarterly Information'!$AF$43:$AF$1042,'Quarterly Information'!$I$43:$I$1042,Blends!$DR21)*Blends!F20</f>
        <v>0</v>
      </c>
      <c r="DW21" s="85">
        <f>SUMIFS('Quarterly Information'!$AF$43:$AF$1042,'Quarterly Information'!$I$43:$I$1042,Blends!$DR21)*Blends!G20</f>
        <v>0</v>
      </c>
      <c r="DX21" s="85">
        <f>SUMIFS('Quarterly Information'!$AF$43:$AF$1042,'Quarterly Information'!$I$43:$I$1042,Blends!$DR21)*Blends!H20</f>
        <v>0</v>
      </c>
      <c r="DY21" s="85">
        <f>SUMIFS('Quarterly Information'!$AF$43:$AF$1042,'Quarterly Information'!$I$43:$I$1042,Blends!$DR21)*Blends!I20</f>
        <v>0</v>
      </c>
      <c r="DZ21" s="85">
        <f>SUMIFS('Quarterly Information'!$AF$43:$AF$1042,'Quarterly Information'!$I$43:$I$1042,Blends!$DR21)*Blends!J20</f>
        <v>0</v>
      </c>
    </row>
    <row r="22" spans="2:130">
      <c r="B22" s="10" t="s">
        <v>225</v>
      </c>
      <c r="C22" s="84"/>
      <c r="D22" s="84"/>
      <c r="E22" s="84"/>
      <c r="F22" s="84"/>
      <c r="G22" s="84"/>
      <c r="H22" s="84">
        <v>0.03</v>
      </c>
      <c r="I22" s="84"/>
      <c r="J22" s="84"/>
      <c r="L22" s="10" t="s">
        <v>224</v>
      </c>
      <c r="M22" s="85">
        <f>SUMIFS('Quarterly Information'!$J$43:$J$1042,'Quarterly Information'!$I$43:$I$1042,Blends!$L22,'Quarterly Information'!$X$43:$X$1042,Lists!$D$30)*C21</f>
        <v>0</v>
      </c>
      <c r="N22" s="85">
        <f>SUMIFS('Quarterly Information'!$J$43:$J$1042,'Quarterly Information'!$I$43:$I$1042,Blends!$L22,'Quarterly Information'!$X$43:$X$1042,Lists!$D$30)*D21</f>
        <v>0</v>
      </c>
      <c r="O22" s="85">
        <f>SUMIFS('Quarterly Information'!$J$43:$J$1042,'Quarterly Information'!$I$43:$I$1042,Blends!$L22,'Quarterly Information'!$X$43:$X$1042,Lists!$D$30)*E21</f>
        <v>0</v>
      </c>
      <c r="P22" s="85">
        <f>SUMIFS('Quarterly Information'!$J$43:$J$1042,'Quarterly Information'!$I$43:$I$1042,Blends!$L22,'Quarterly Information'!$X$43:$X$1042,Lists!$D$30)*F21</f>
        <v>0</v>
      </c>
      <c r="Q22" s="85">
        <f>SUMIFS('Quarterly Information'!$J$43:$J$1042,'Quarterly Information'!$I$43:$I$1042,Blends!$L22,'Quarterly Information'!$X$43:$X$1042,Lists!$D$30)*G21</f>
        <v>0</v>
      </c>
      <c r="R22" s="85">
        <f>SUMIFS('Quarterly Information'!$J$43:$J$1042,'Quarterly Information'!$I$43:$I$1042,Blends!$L22,'Quarterly Information'!$X$43:$X$1042,Lists!$D$30)*H21</f>
        <v>0</v>
      </c>
      <c r="S22" s="85">
        <f>SUMIFS('Quarterly Information'!$J$43:$J$1042,'Quarterly Information'!$I$43:$I$1042,Blends!$L22,'Quarterly Information'!$X$43:$X$1042,Lists!$D$30)*I21</f>
        <v>0</v>
      </c>
      <c r="T22" s="85">
        <f>SUMIFS('Quarterly Information'!$J$43:$J$1042,'Quarterly Information'!$I$43:$I$1042,Blends!$L22,'Quarterly Information'!$X$43:$X$1042,Lists!$D$30)*J21</f>
        <v>0</v>
      </c>
      <c r="V22" s="10" t="s">
        <v>224</v>
      </c>
      <c r="W22" s="85">
        <f>SUMIFS('Quarterly Information'!$J$43:$J$1042,'Quarterly Information'!$I$43:$I$1042,Blends!$V22,'Quarterly Information'!$X$43:$X$1042,Lists!$D$31)*C21</f>
        <v>0</v>
      </c>
      <c r="X22" s="85">
        <f>SUMIFS('Quarterly Information'!$J$43:$J$1042,'Quarterly Information'!$I$43:$I$1042,Blends!$V22,'Quarterly Information'!$X$43:$X$1042,Lists!$D$31)*D21</f>
        <v>0</v>
      </c>
      <c r="Y22" s="85">
        <f>SUMIFS('Quarterly Information'!$J$43:$J$1042,'Quarterly Information'!$I$43:$I$1042,Blends!$V22,'Quarterly Information'!$X$43:$X$1042,Lists!$D$31)*E21</f>
        <v>0</v>
      </c>
      <c r="Z22" s="85">
        <f>SUMIFS('Quarterly Information'!$J$43:$J$1042,'Quarterly Information'!$I$43:$I$1042,Blends!$V22,'Quarterly Information'!$X$43:$X$1042,Lists!$D$31)*F21</f>
        <v>0</v>
      </c>
      <c r="AA22" s="85">
        <f>SUMIFS('Quarterly Information'!$J$43:$J$1042,'Quarterly Information'!$I$43:$I$1042,Blends!$V22,'Quarterly Information'!$X$43:$X$1042,Lists!$D$31)*G21</f>
        <v>0</v>
      </c>
      <c r="AB22" s="85">
        <f>SUMIFS('Quarterly Information'!$J$43:$J$1042,'Quarterly Information'!$I$43:$I$1042,Blends!$V22,'Quarterly Information'!$X$43:$X$1042,Lists!$D$31)*H21</f>
        <v>0</v>
      </c>
      <c r="AC22" s="85">
        <f>SUMIFS('Quarterly Information'!$J$43:$J$1042,'Quarterly Information'!$I$43:$I$1042,Blends!$V22,'Quarterly Information'!$X$43:$X$1042,Lists!$D$31)*I21</f>
        <v>0</v>
      </c>
      <c r="AD22" s="85">
        <f>SUMIFS('Quarterly Information'!$J$43:$J$1042,'Quarterly Information'!$I$43:$I$1042,Blends!$V22,'Quarterly Information'!$X$43:$X$1042,Lists!$D$31)*J21</f>
        <v>0</v>
      </c>
      <c r="AF22" s="10" t="s">
        <v>224</v>
      </c>
      <c r="AG22" s="85">
        <f>SUMIFS('Quarterly Information'!$J$43:$J$1042,'Quarterly Information'!$I$43:$I$1042,Blends!$AF22,'Quarterly Information'!$X$43:$X$1042,Lists!$D$32)*C21</f>
        <v>0</v>
      </c>
      <c r="AH22" s="85">
        <f>SUMIFS('Quarterly Information'!$J$43:$J$1042,'Quarterly Information'!$I$43:$I$1042,Blends!$AF22,'Quarterly Information'!$X$43:$X$1042,Lists!$D$32)*D21</f>
        <v>0</v>
      </c>
      <c r="AI22" s="85">
        <f>SUMIFS('Quarterly Information'!$J$43:$J$1042,'Quarterly Information'!$I$43:$I$1042,Blends!$AF22,'Quarterly Information'!$X$43:$X$1042,Lists!$D$32)*E21</f>
        <v>0</v>
      </c>
      <c r="AJ22" s="85">
        <f>SUMIFS('Quarterly Information'!$J$43:$J$1042,'Quarterly Information'!$I$43:$I$1042,Blends!$AF22,'Quarterly Information'!$X$43:$X$1042,Lists!$D$32)*F21</f>
        <v>0</v>
      </c>
      <c r="AK22" s="85">
        <f>SUMIFS('Quarterly Information'!$J$43:$J$1042,'Quarterly Information'!$I$43:$I$1042,Blends!$AF22,'Quarterly Information'!$X$43:$X$1042,Lists!$D$32)*G21</f>
        <v>0</v>
      </c>
      <c r="AL22" s="85">
        <f>SUMIFS('Quarterly Information'!$J$43:$J$1042,'Quarterly Information'!$I$43:$I$1042,Blends!$AF22,'Quarterly Information'!$X$43:$X$1042,Lists!$D$32)*H21</f>
        <v>0</v>
      </c>
      <c r="AM22" s="85">
        <f>SUMIFS('Quarterly Information'!$J$43:$J$1042,'Quarterly Information'!$I$43:$I$1042,Blends!$AF22,'Quarterly Information'!$X$43:$X$1042,Lists!$D$32)*I21</f>
        <v>0</v>
      </c>
      <c r="AN22" s="85">
        <f>SUMIFS('Quarterly Information'!$J$43:$J$1042,'Quarterly Information'!$I$43:$I$1042,Blends!$AF22,'Quarterly Information'!$X$43:$X$1042,Lists!$D$32)*J21</f>
        <v>0</v>
      </c>
      <c r="AP22" s="10" t="s">
        <v>224</v>
      </c>
      <c r="AQ22" s="85">
        <f>SUMIFS('Quarterly Information'!$J$43:$J$1042,'Quarterly Information'!$I$43:$I$1042,Blends!$AP22,'Quarterly Information'!$X$43:$X$1042,Lists!$D$33)*C21</f>
        <v>0</v>
      </c>
      <c r="AR22" s="85">
        <f>SUMIFS('Quarterly Information'!$J$43:$J$1042,'Quarterly Information'!$I$43:$I$1042,Blends!$AP22,'Quarterly Information'!$X$43:$X$1042,Lists!$D$33)*D21</f>
        <v>0</v>
      </c>
      <c r="AS22" s="85">
        <f>SUMIFS('Quarterly Information'!$J$43:$J$1042,'Quarterly Information'!$I$43:$I$1042,Blends!$AP22,'Quarterly Information'!$X$43:$X$1042,Lists!$D$33)*E21</f>
        <v>0</v>
      </c>
      <c r="AT22" s="85">
        <f>SUMIFS('Quarterly Information'!$J$43:$J$1042,'Quarterly Information'!$I$43:$I$1042,Blends!$AP22,'Quarterly Information'!$X$43:$X$1042,Lists!$D$33)*F21</f>
        <v>0</v>
      </c>
      <c r="AU22" s="85">
        <f>SUMIFS('Quarterly Information'!$J$43:$J$1042,'Quarterly Information'!$I$43:$I$1042,Blends!$AP22,'Quarterly Information'!$X$43:$X$1042,Lists!$D$33)*G21</f>
        <v>0</v>
      </c>
      <c r="AV22" s="85">
        <f>SUMIFS('Quarterly Information'!$J$43:$J$1042,'Quarterly Information'!$I$43:$I$1042,Blends!$AP22,'Quarterly Information'!$X$43:$X$1042,Lists!$D$33)*H21</f>
        <v>0</v>
      </c>
      <c r="AW22" s="85">
        <f>SUMIFS('Quarterly Information'!$J$43:$J$1042,'Quarterly Information'!$I$43:$I$1042,Blends!$AP22,'Quarterly Information'!$X$43:$X$1042,Lists!$D$33)*I21</f>
        <v>0</v>
      </c>
      <c r="AX22" s="85">
        <f>SUMIFS('Quarterly Information'!$J$43:$J$1042,'Quarterly Information'!$I$43:$I$1042,Blends!$AP22,'Quarterly Information'!$X$43:$X$1042,Lists!$D$33)*J21</f>
        <v>0</v>
      </c>
      <c r="AZ22" s="10" t="s">
        <v>224</v>
      </c>
      <c r="BA22" s="85">
        <f>SUMIFS('Quarterly Information'!$J$43:$J$1042,'Quarterly Information'!$I$43:$I$1042,Blends!$AZ22,'Quarterly Information'!$X$43:$X$1042,Lists!$D$34)*C21</f>
        <v>0</v>
      </c>
      <c r="BB22" s="85">
        <f>SUMIFS('Quarterly Information'!$J$43:$J$1042,'Quarterly Information'!$I$43:$I$1042,Blends!$AZ22,'Quarterly Information'!$X$43:$X$1042,Lists!$D$34)*D21</f>
        <v>0</v>
      </c>
      <c r="BC22" s="85">
        <f>SUMIFS('Quarterly Information'!$J$43:$J$1042,'Quarterly Information'!$I$43:$I$1042,Blends!$AZ22,'Quarterly Information'!$X$43:$X$1042,Lists!$D$34)*E21</f>
        <v>0</v>
      </c>
      <c r="BD22" s="85">
        <f>SUMIFS('Quarterly Information'!$J$43:$J$1042,'Quarterly Information'!$I$43:$I$1042,Blends!$AZ22,'Quarterly Information'!$X$43:$X$1042,Lists!$D$34)*F21</f>
        <v>0</v>
      </c>
      <c r="BE22" s="85">
        <f>SUMIFS('Quarterly Information'!$J$43:$J$1042,'Quarterly Information'!$I$43:$I$1042,Blends!$AZ22,'Quarterly Information'!$X$43:$X$1042,Lists!$D$34)*G21</f>
        <v>0</v>
      </c>
      <c r="BF22" s="85">
        <f>SUMIFS('Quarterly Information'!$J$43:$J$1042,'Quarterly Information'!$I$43:$I$1042,Blends!$AZ22,'Quarterly Information'!$X$43:$X$1042,Lists!$D$34)*H21</f>
        <v>0</v>
      </c>
      <c r="BG22" s="85">
        <f>SUMIFS('Quarterly Information'!$J$43:$J$1042,'Quarterly Information'!$I$43:$I$1042,Blends!$AZ22,'Quarterly Information'!$X$43:$X$1042,Lists!$D$34)*I21</f>
        <v>0</v>
      </c>
      <c r="BH22" s="85">
        <f>SUMIFS('Quarterly Information'!$J$43:$J$1042,'Quarterly Information'!$I$43:$I$1042,Blends!$AZ22,'Quarterly Information'!$X$43:$X$1042,Lists!$D$34)*J21</f>
        <v>0</v>
      </c>
      <c r="BJ22" s="10" t="s">
        <v>224</v>
      </c>
      <c r="BK22" s="85">
        <f>SUMIFS('Quarterly Information'!$J$43:$J$1042,'Quarterly Information'!$I$43:$I$1042,Blends!$BJ22,'Quarterly Information'!$X$43:$X$1042,Lists!$D$35)*C21</f>
        <v>0</v>
      </c>
      <c r="BL22" s="85">
        <f>SUMIFS('Quarterly Information'!$J$43:$J$1042,'Quarterly Information'!$I$43:$I$1042,Blends!$BJ22,'Quarterly Information'!$X$43:$X$1042,Lists!$D$35)*D21</f>
        <v>0</v>
      </c>
      <c r="BM22" s="85">
        <f>SUMIFS('Quarterly Information'!$J$43:$J$1042,'Quarterly Information'!$I$43:$I$1042,Blends!$BJ22,'Quarterly Information'!$X$43:$X$1042,Lists!$D$35)*E21</f>
        <v>0</v>
      </c>
      <c r="BN22" s="85">
        <f>SUMIFS('Quarterly Information'!$J$43:$J$1042,'Quarterly Information'!$I$43:$I$1042,Blends!$BJ22,'Quarterly Information'!$X$43:$X$1042,Lists!$D$35)*F21</f>
        <v>0</v>
      </c>
      <c r="BO22" s="85">
        <f>SUMIFS('Quarterly Information'!$J$43:$J$1042,'Quarterly Information'!$I$43:$I$1042,Blends!$BJ22,'Quarterly Information'!$X$43:$X$1042,Lists!$D$35)*G21</f>
        <v>0</v>
      </c>
      <c r="BP22" s="85">
        <f>SUMIFS('Quarterly Information'!$J$43:$J$1042,'Quarterly Information'!$I$43:$I$1042,Blends!$BJ22,'Quarterly Information'!$X$43:$X$1042,Lists!$D$35)*H21</f>
        <v>0</v>
      </c>
      <c r="BQ22" s="85">
        <f>SUMIFS('Quarterly Information'!$J$43:$J$1042,'Quarterly Information'!$I$43:$I$1042,Blends!$BJ22,'Quarterly Information'!$X$43:$X$1042,Lists!$D$35)*I21</f>
        <v>0</v>
      </c>
      <c r="BR22" s="85">
        <f>SUMIFS('Quarterly Information'!$J$43:$J$1042,'Quarterly Information'!$I$43:$I$1042,Blends!$BJ22,'Quarterly Information'!$X$43:$X$1042,Lists!$D$35)*J21</f>
        <v>0</v>
      </c>
      <c r="BT22" s="10" t="s">
        <v>224</v>
      </c>
      <c r="BU22" s="85">
        <f>SUMIFS('Quarterly Information'!$AA$43:$AA$1042,'Quarterly Information'!$I$43:$I$1042,Blends!$BT22)*Blends!C21</f>
        <v>0</v>
      </c>
      <c r="BV22" s="85">
        <f>SUMIFS('Quarterly Information'!$AA$43:$AA$1042,'Quarterly Information'!$I$43:$I$1042,Blends!$BT22)*Blends!D21</f>
        <v>0</v>
      </c>
      <c r="BW22" s="85">
        <f>SUMIFS('Quarterly Information'!$AA$43:$AA$1042,'Quarterly Information'!$I$43:$I$1042,Blends!$BT22)*Blends!E21</f>
        <v>0</v>
      </c>
      <c r="BX22" s="85">
        <f>SUMIFS('Quarterly Information'!$AA$43:$AA$1042,'Quarterly Information'!$I$43:$I$1042,Blends!$BT22)*Blends!F21</f>
        <v>0</v>
      </c>
      <c r="BY22" s="85">
        <f>SUMIFS('Quarterly Information'!$AA$43:$AA$1042,'Quarterly Information'!$I$43:$I$1042,Blends!$BT22)*Blends!G21</f>
        <v>0</v>
      </c>
      <c r="BZ22" s="85">
        <f>SUMIFS('Quarterly Information'!$AA$43:$AA$1042,'Quarterly Information'!$I$43:$I$1042,Blends!$BT22)*Blends!H21</f>
        <v>0</v>
      </c>
      <c r="CA22" s="85">
        <f>SUMIFS('Quarterly Information'!$AA$43:$AA$1042,'Quarterly Information'!$I$43:$I$1042,Blends!$BT22)*Blends!I21</f>
        <v>0</v>
      </c>
      <c r="CB22" s="85">
        <f>SUMIFS('Quarterly Information'!$AA$43:$AA$1042,'Quarterly Information'!$I$43:$I$1042,Blends!$BT22)*Blends!J21</f>
        <v>0</v>
      </c>
      <c r="CD22" s="10" t="s">
        <v>224</v>
      </c>
      <c r="CE22" s="85">
        <f>SUMIFS('Quarterly Information'!$AB$43:$AB$1042,'Quarterly Information'!$I$43:$I$1042,Blends!$CD22)*Blends!C21</f>
        <v>0</v>
      </c>
      <c r="CF22" s="85">
        <f>SUMIFS('Quarterly Information'!$AB$43:$AB$1042,'Quarterly Information'!$I$43:$I$1042,Blends!$CD22)*Blends!D21</f>
        <v>0</v>
      </c>
      <c r="CG22" s="85">
        <f>SUMIFS('Quarterly Information'!$AB$43:$AB$1042,'Quarterly Information'!$I$43:$I$1042,Blends!$CD22)*Blends!E21</f>
        <v>0</v>
      </c>
      <c r="CH22" s="85">
        <f>SUMIFS('Quarterly Information'!$AB$43:$AB$1042,'Quarterly Information'!$I$43:$I$1042,Blends!$CD22)*Blends!F21</f>
        <v>0</v>
      </c>
      <c r="CI22" s="85">
        <f>SUMIFS('Quarterly Information'!$AB$43:$AB$1042,'Quarterly Information'!$I$43:$I$1042,Blends!$CD22)*Blends!G21</f>
        <v>0</v>
      </c>
      <c r="CJ22" s="85">
        <f>SUMIFS('Quarterly Information'!$AB$43:$AB$1042,'Quarterly Information'!$I$43:$I$1042,Blends!$CD22)*Blends!H21</f>
        <v>0</v>
      </c>
      <c r="CK22" s="85">
        <f>SUMIFS('Quarterly Information'!$AB$43:$AB$1042,'Quarterly Information'!$I$43:$I$1042,Blends!$CD22)*Blends!I21</f>
        <v>0</v>
      </c>
      <c r="CL22" s="85">
        <f>SUMIFS('Quarterly Information'!$AB$43:$AB$1042,'Quarterly Information'!$I$43:$I$1042,Blends!$CD22)*Blends!J21</f>
        <v>0</v>
      </c>
      <c r="CN22" s="10" t="s">
        <v>224</v>
      </c>
      <c r="CO22" s="85">
        <f>SUMIFS('Quarterly Information'!$AC$43:$AC$1042,'Quarterly Information'!$I$43:$I$1042,Blends!$CN22)*Blends!C21</f>
        <v>0</v>
      </c>
      <c r="CP22" s="85">
        <f>SUMIFS('Quarterly Information'!$AC$43:$AC$1042,'Quarterly Information'!$I$43:$I$1042,Blends!$CN22)*Blends!D21</f>
        <v>0</v>
      </c>
      <c r="CQ22" s="85">
        <f>SUMIFS('Quarterly Information'!$AC$43:$AC$1042,'Quarterly Information'!$I$43:$I$1042,Blends!$CN22)*Blends!E21</f>
        <v>0</v>
      </c>
      <c r="CR22" s="85">
        <f>SUMIFS('Quarterly Information'!$AC$43:$AC$1042,'Quarterly Information'!$I$43:$I$1042,Blends!$CN22)*Blends!F21</f>
        <v>0</v>
      </c>
      <c r="CS22" s="85">
        <f>SUMIFS('Quarterly Information'!$AC$43:$AC$1042,'Quarterly Information'!$I$43:$I$1042,Blends!$CN22)*Blends!G21</f>
        <v>0</v>
      </c>
      <c r="CT22" s="85">
        <f>SUMIFS('Quarterly Information'!$AC$43:$AC$1042,'Quarterly Information'!$I$43:$I$1042,Blends!$CN22)*Blends!H21</f>
        <v>0</v>
      </c>
      <c r="CU22" s="85">
        <f>SUMIFS('Quarterly Information'!$AC$43:$AC$1042,'Quarterly Information'!$I$43:$I$1042,Blends!$CN22)*Blends!I21</f>
        <v>0</v>
      </c>
      <c r="CV22" s="85">
        <f>SUMIFS('Quarterly Information'!$AC$43:$AC$1042,'Quarterly Information'!$I$43:$I$1042,Blends!$CN22)*Blends!J21</f>
        <v>0</v>
      </c>
      <c r="CX22" s="10" t="s">
        <v>224</v>
      </c>
      <c r="CY22" s="85">
        <f>SUMIFS('Quarterly Information'!$AD$43:$AD$1042,'Quarterly Information'!$I$43:$I$1042,Blends!$CX22)*Blends!C21</f>
        <v>0</v>
      </c>
      <c r="CZ22" s="85">
        <f>SUMIFS('Quarterly Information'!$AD$43:$AD$1042,'Quarterly Information'!$I$43:$I$1042,Blends!$CX22)*Blends!D21</f>
        <v>0</v>
      </c>
      <c r="DA22" s="85">
        <f>SUMIFS('Quarterly Information'!$AD$43:$AD$1042,'Quarterly Information'!$I$43:$I$1042,Blends!$CX22)*Blends!E21</f>
        <v>0</v>
      </c>
      <c r="DB22" s="85">
        <f>SUMIFS('Quarterly Information'!$AD$43:$AD$1042,'Quarterly Information'!$I$43:$I$1042,Blends!$CX22)*Blends!F21</f>
        <v>0</v>
      </c>
      <c r="DC22" s="85">
        <f>SUMIFS('Quarterly Information'!$AD$43:$AD$1042,'Quarterly Information'!$I$43:$I$1042,Blends!$CX22)*Blends!G21</f>
        <v>0</v>
      </c>
      <c r="DD22" s="85">
        <f>SUMIFS('Quarterly Information'!$AD$43:$AD$1042,'Quarterly Information'!$I$43:$I$1042,Blends!$CX22)*Blends!H21</f>
        <v>0</v>
      </c>
      <c r="DE22" s="85">
        <f>SUMIFS('Quarterly Information'!$AD$43:$AD$1042,'Quarterly Information'!$I$43:$I$1042,Blends!$CX22)*Blends!I21</f>
        <v>0</v>
      </c>
      <c r="DF22" s="85">
        <f>SUMIFS('Quarterly Information'!$AD$43:$AD$1042,'Quarterly Information'!$I$43:$I$1042,Blends!$CX22)*Blends!J21</f>
        <v>0</v>
      </c>
      <c r="DH22" s="10" t="s">
        <v>224</v>
      </c>
      <c r="DI22" s="85">
        <f>SUMIFS('Quarterly Information'!$AE$43:$AE$1042,'Quarterly Information'!$I$43:$I$1042,Blends!$DH22)*Blends!C21</f>
        <v>0</v>
      </c>
      <c r="DJ22" s="85">
        <f>SUMIFS('Quarterly Information'!$AE$43:$AE$1042,'Quarterly Information'!$I$43:$I$1042,Blends!$DH22)*Blends!D21</f>
        <v>0</v>
      </c>
      <c r="DK22" s="85">
        <f>SUMIFS('Quarterly Information'!$AE$43:$AE$1042,'Quarterly Information'!$I$43:$I$1042,Blends!$DH22)*Blends!E21</f>
        <v>0</v>
      </c>
      <c r="DL22" s="85">
        <f>SUMIFS('Quarterly Information'!$AE$43:$AE$1042,'Quarterly Information'!$I$43:$I$1042,Blends!$DH22)*Blends!F21</f>
        <v>0</v>
      </c>
      <c r="DM22" s="85">
        <f>SUMIFS('Quarterly Information'!$AE$43:$AE$1042,'Quarterly Information'!$I$43:$I$1042,Blends!$DH22)*Blends!G21</f>
        <v>0</v>
      </c>
      <c r="DN22" s="85">
        <f>SUMIFS('Quarterly Information'!$AE$43:$AE$1042,'Quarterly Information'!$I$43:$I$1042,Blends!$DH22)*Blends!H21</f>
        <v>0</v>
      </c>
      <c r="DO22" s="85">
        <f>SUMIFS('Quarterly Information'!$AE$43:$AE$1042,'Quarterly Information'!$I$43:$I$1042,Blends!$DH22)*Blends!I21</f>
        <v>0</v>
      </c>
      <c r="DP22" s="85">
        <f>SUMIFS('Quarterly Information'!$AE$43:$AE$1042,'Quarterly Information'!$I$43:$I$1042,Blends!$DH22)*Blends!J21</f>
        <v>0</v>
      </c>
      <c r="DR22" s="10" t="s">
        <v>224</v>
      </c>
      <c r="DS22" s="85">
        <f>SUMIFS('Quarterly Information'!$AF$43:$AF$1042,'Quarterly Information'!$I$43:$I$1042,Blends!$DR22)*Blends!C21</f>
        <v>0</v>
      </c>
      <c r="DT22" s="85">
        <f>SUMIFS('Quarterly Information'!$AF$43:$AF$1042,'Quarterly Information'!$I$43:$I$1042,Blends!$DR22)*Blends!D21</f>
        <v>0</v>
      </c>
      <c r="DU22" s="85">
        <f>SUMIFS('Quarterly Information'!$AF$43:$AF$1042,'Quarterly Information'!$I$43:$I$1042,Blends!$DR22)*Blends!E21</f>
        <v>0</v>
      </c>
      <c r="DV22" s="85">
        <f>SUMIFS('Quarterly Information'!$AF$43:$AF$1042,'Quarterly Information'!$I$43:$I$1042,Blends!$DR22)*Blends!F21</f>
        <v>0</v>
      </c>
      <c r="DW22" s="85">
        <f>SUMIFS('Quarterly Information'!$AF$43:$AF$1042,'Quarterly Information'!$I$43:$I$1042,Blends!$DR22)*Blends!G21</f>
        <v>0</v>
      </c>
      <c r="DX22" s="85">
        <f>SUMIFS('Quarterly Information'!$AF$43:$AF$1042,'Quarterly Information'!$I$43:$I$1042,Blends!$DR22)*Blends!H21</f>
        <v>0</v>
      </c>
      <c r="DY22" s="85">
        <f>SUMIFS('Quarterly Information'!$AF$43:$AF$1042,'Quarterly Information'!$I$43:$I$1042,Blends!$DR22)*Blends!I21</f>
        <v>0</v>
      </c>
      <c r="DZ22" s="85">
        <f>SUMIFS('Quarterly Information'!$AF$43:$AF$1042,'Quarterly Information'!$I$43:$I$1042,Blends!$DR22)*Blends!J21</f>
        <v>0</v>
      </c>
    </row>
    <row r="23" spans="2:130">
      <c r="B23" s="10" t="s">
        <v>226</v>
      </c>
      <c r="C23" s="84"/>
      <c r="D23" s="84"/>
      <c r="E23" s="84"/>
      <c r="F23" s="84">
        <v>0.88</v>
      </c>
      <c r="G23" s="84"/>
      <c r="H23" s="84"/>
      <c r="I23" s="84"/>
      <c r="J23" s="84"/>
      <c r="L23" s="10" t="s">
        <v>225</v>
      </c>
      <c r="M23" s="85">
        <f>SUMIFS('Quarterly Information'!$J$43:$J$1042,'Quarterly Information'!$I$43:$I$1042,Blends!$L23,'Quarterly Information'!$X$43:$X$1042,Lists!$D$30)*C22</f>
        <v>0</v>
      </c>
      <c r="N23" s="85">
        <f>SUMIFS('Quarterly Information'!$J$43:$J$1042,'Quarterly Information'!$I$43:$I$1042,Blends!$L23,'Quarterly Information'!$X$43:$X$1042,Lists!$D$30)*D22</f>
        <v>0</v>
      </c>
      <c r="O23" s="85">
        <f>SUMIFS('Quarterly Information'!$J$43:$J$1042,'Quarterly Information'!$I$43:$I$1042,Blends!$L23,'Quarterly Information'!$X$43:$X$1042,Lists!$D$30)*E22</f>
        <v>0</v>
      </c>
      <c r="P23" s="85">
        <f>SUMIFS('Quarterly Information'!$J$43:$J$1042,'Quarterly Information'!$I$43:$I$1042,Blends!$L23,'Quarterly Information'!$X$43:$X$1042,Lists!$D$30)*F22</f>
        <v>0</v>
      </c>
      <c r="Q23" s="85">
        <f>SUMIFS('Quarterly Information'!$J$43:$J$1042,'Quarterly Information'!$I$43:$I$1042,Blends!$L23,'Quarterly Information'!$X$43:$X$1042,Lists!$D$30)*G22</f>
        <v>0</v>
      </c>
      <c r="R23" s="85">
        <f>SUMIFS('Quarterly Information'!$J$43:$J$1042,'Quarterly Information'!$I$43:$I$1042,Blends!$L23,'Quarterly Information'!$X$43:$X$1042,Lists!$D$30)*H22</f>
        <v>0</v>
      </c>
      <c r="S23" s="85">
        <f>SUMIFS('Quarterly Information'!$J$43:$J$1042,'Quarterly Information'!$I$43:$I$1042,Blends!$L23,'Quarterly Information'!$X$43:$X$1042,Lists!$D$30)*I22</f>
        <v>0</v>
      </c>
      <c r="T23" s="85">
        <f>SUMIFS('Quarterly Information'!$J$43:$J$1042,'Quarterly Information'!$I$43:$I$1042,Blends!$L23,'Quarterly Information'!$X$43:$X$1042,Lists!$D$30)*J22</f>
        <v>0</v>
      </c>
      <c r="V23" s="10" t="s">
        <v>225</v>
      </c>
      <c r="W23" s="85">
        <f>SUMIFS('Quarterly Information'!$J$43:$J$1042,'Quarterly Information'!$I$43:$I$1042,Blends!$V23,'Quarterly Information'!$X$43:$X$1042,Lists!$D$31)*C22</f>
        <v>0</v>
      </c>
      <c r="X23" s="85">
        <f>SUMIFS('Quarterly Information'!$J$43:$J$1042,'Quarterly Information'!$I$43:$I$1042,Blends!$V23,'Quarterly Information'!$X$43:$X$1042,Lists!$D$31)*D22</f>
        <v>0</v>
      </c>
      <c r="Y23" s="85">
        <f>SUMIFS('Quarterly Information'!$J$43:$J$1042,'Quarterly Information'!$I$43:$I$1042,Blends!$V23,'Quarterly Information'!$X$43:$X$1042,Lists!$D$31)*E22</f>
        <v>0</v>
      </c>
      <c r="Z23" s="85">
        <f>SUMIFS('Quarterly Information'!$J$43:$J$1042,'Quarterly Information'!$I$43:$I$1042,Blends!$V23,'Quarterly Information'!$X$43:$X$1042,Lists!$D$31)*F22</f>
        <v>0</v>
      </c>
      <c r="AA23" s="85">
        <f>SUMIFS('Quarterly Information'!$J$43:$J$1042,'Quarterly Information'!$I$43:$I$1042,Blends!$V23,'Quarterly Information'!$X$43:$X$1042,Lists!$D$31)*G22</f>
        <v>0</v>
      </c>
      <c r="AB23" s="85">
        <f>SUMIFS('Quarterly Information'!$J$43:$J$1042,'Quarterly Information'!$I$43:$I$1042,Blends!$V23,'Quarterly Information'!$X$43:$X$1042,Lists!$D$31)*H22</f>
        <v>0</v>
      </c>
      <c r="AC23" s="85">
        <f>SUMIFS('Quarterly Information'!$J$43:$J$1042,'Quarterly Information'!$I$43:$I$1042,Blends!$V23,'Quarterly Information'!$X$43:$X$1042,Lists!$D$31)*I22</f>
        <v>0</v>
      </c>
      <c r="AD23" s="85">
        <f>SUMIFS('Quarterly Information'!$J$43:$J$1042,'Quarterly Information'!$I$43:$I$1042,Blends!$V23,'Quarterly Information'!$X$43:$X$1042,Lists!$D$31)*J22</f>
        <v>0</v>
      </c>
      <c r="AF23" s="10" t="s">
        <v>225</v>
      </c>
      <c r="AG23" s="85">
        <f>SUMIFS('Quarterly Information'!$J$43:$J$1042,'Quarterly Information'!$I$43:$I$1042,Blends!$AF23,'Quarterly Information'!$X$43:$X$1042,Lists!$D$32)*C22</f>
        <v>0</v>
      </c>
      <c r="AH23" s="85">
        <f>SUMIFS('Quarterly Information'!$J$43:$J$1042,'Quarterly Information'!$I$43:$I$1042,Blends!$AF23,'Quarterly Information'!$X$43:$X$1042,Lists!$D$32)*D22</f>
        <v>0</v>
      </c>
      <c r="AI23" s="85">
        <f>SUMIFS('Quarterly Information'!$J$43:$J$1042,'Quarterly Information'!$I$43:$I$1042,Blends!$AF23,'Quarterly Information'!$X$43:$X$1042,Lists!$D$32)*E22</f>
        <v>0</v>
      </c>
      <c r="AJ23" s="85">
        <f>SUMIFS('Quarterly Information'!$J$43:$J$1042,'Quarterly Information'!$I$43:$I$1042,Blends!$AF23,'Quarterly Information'!$X$43:$X$1042,Lists!$D$32)*F22</f>
        <v>0</v>
      </c>
      <c r="AK23" s="85">
        <f>SUMIFS('Quarterly Information'!$J$43:$J$1042,'Quarterly Information'!$I$43:$I$1042,Blends!$AF23,'Quarterly Information'!$X$43:$X$1042,Lists!$D$32)*G22</f>
        <v>0</v>
      </c>
      <c r="AL23" s="85">
        <f>SUMIFS('Quarterly Information'!$J$43:$J$1042,'Quarterly Information'!$I$43:$I$1042,Blends!$AF23,'Quarterly Information'!$X$43:$X$1042,Lists!$D$32)*H22</f>
        <v>0</v>
      </c>
      <c r="AM23" s="85">
        <f>SUMIFS('Quarterly Information'!$J$43:$J$1042,'Quarterly Information'!$I$43:$I$1042,Blends!$AF23,'Quarterly Information'!$X$43:$X$1042,Lists!$D$32)*I22</f>
        <v>0</v>
      </c>
      <c r="AN23" s="85">
        <f>SUMIFS('Quarterly Information'!$J$43:$J$1042,'Quarterly Information'!$I$43:$I$1042,Blends!$AF23,'Quarterly Information'!$X$43:$X$1042,Lists!$D$32)*J22</f>
        <v>0</v>
      </c>
      <c r="AP23" s="10" t="s">
        <v>225</v>
      </c>
      <c r="AQ23" s="85">
        <f>SUMIFS('Quarterly Information'!$J$43:$J$1042,'Quarterly Information'!$I$43:$I$1042,Blends!$AP23,'Quarterly Information'!$X$43:$X$1042,Lists!$D$33)*C22</f>
        <v>0</v>
      </c>
      <c r="AR23" s="85">
        <f>SUMIFS('Quarterly Information'!$J$43:$J$1042,'Quarterly Information'!$I$43:$I$1042,Blends!$AP23,'Quarterly Information'!$X$43:$X$1042,Lists!$D$33)*D22</f>
        <v>0</v>
      </c>
      <c r="AS23" s="85">
        <f>SUMIFS('Quarterly Information'!$J$43:$J$1042,'Quarterly Information'!$I$43:$I$1042,Blends!$AP23,'Quarterly Information'!$X$43:$X$1042,Lists!$D$33)*E22</f>
        <v>0</v>
      </c>
      <c r="AT23" s="85">
        <f>SUMIFS('Quarterly Information'!$J$43:$J$1042,'Quarterly Information'!$I$43:$I$1042,Blends!$AP23,'Quarterly Information'!$X$43:$X$1042,Lists!$D$33)*F22</f>
        <v>0</v>
      </c>
      <c r="AU23" s="85">
        <f>SUMIFS('Quarterly Information'!$J$43:$J$1042,'Quarterly Information'!$I$43:$I$1042,Blends!$AP23,'Quarterly Information'!$X$43:$X$1042,Lists!$D$33)*G22</f>
        <v>0</v>
      </c>
      <c r="AV23" s="85">
        <f>SUMIFS('Quarterly Information'!$J$43:$J$1042,'Quarterly Information'!$I$43:$I$1042,Blends!$AP23,'Quarterly Information'!$X$43:$X$1042,Lists!$D$33)*H22</f>
        <v>0</v>
      </c>
      <c r="AW23" s="85">
        <f>SUMIFS('Quarterly Information'!$J$43:$J$1042,'Quarterly Information'!$I$43:$I$1042,Blends!$AP23,'Quarterly Information'!$X$43:$X$1042,Lists!$D$33)*I22</f>
        <v>0</v>
      </c>
      <c r="AX23" s="85">
        <f>SUMIFS('Quarterly Information'!$J$43:$J$1042,'Quarterly Information'!$I$43:$I$1042,Blends!$AP23,'Quarterly Information'!$X$43:$X$1042,Lists!$D$33)*J22</f>
        <v>0</v>
      </c>
      <c r="AZ23" s="10" t="s">
        <v>225</v>
      </c>
      <c r="BA23" s="85">
        <f>SUMIFS('Quarterly Information'!$J$43:$J$1042,'Quarterly Information'!$I$43:$I$1042,Blends!$AZ23,'Quarterly Information'!$X$43:$X$1042,Lists!$D$34)*C22</f>
        <v>0</v>
      </c>
      <c r="BB23" s="85">
        <f>SUMIFS('Quarterly Information'!$J$43:$J$1042,'Quarterly Information'!$I$43:$I$1042,Blends!$AZ23,'Quarterly Information'!$X$43:$X$1042,Lists!$D$34)*D22</f>
        <v>0</v>
      </c>
      <c r="BC23" s="85">
        <f>SUMIFS('Quarterly Information'!$J$43:$J$1042,'Quarterly Information'!$I$43:$I$1042,Blends!$AZ23,'Quarterly Information'!$X$43:$X$1042,Lists!$D$34)*E22</f>
        <v>0</v>
      </c>
      <c r="BD23" s="85">
        <f>SUMIFS('Quarterly Information'!$J$43:$J$1042,'Quarterly Information'!$I$43:$I$1042,Blends!$AZ23,'Quarterly Information'!$X$43:$X$1042,Lists!$D$34)*F22</f>
        <v>0</v>
      </c>
      <c r="BE23" s="85">
        <f>SUMIFS('Quarterly Information'!$J$43:$J$1042,'Quarterly Information'!$I$43:$I$1042,Blends!$AZ23,'Quarterly Information'!$X$43:$X$1042,Lists!$D$34)*G22</f>
        <v>0</v>
      </c>
      <c r="BF23" s="85">
        <f>SUMIFS('Quarterly Information'!$J$43:$J$1042,'Quarterly Information'!$I$43:$I$1042,Blends!$AZ23,'Quarterly Information'!$X$43:$X$1042,Lists!$D$34)*H22</f>
        <v>0</v>
      </c>
      <c r="BG23" s="85">
        <f>SUMIFS('Quarterly Information'!$J$43:$J$1042,'Quarterly Information'!$I$43:$I$1042,Blends!$AZ23,'Quarterly Information'!$X$43:$X$1042,Lists!$D$34)*I22</f>
        <v>0</v>
      </c>
      <c r="BH23" s="85">
        <f>SUMIFS('Quarterly Information'!$J$43:$J$1042,'Quarterly Information'!$I$43:$I$1042,Blends!$AZ23,'Quarterly Information'!$X$43:$X$1042,Lists!$D$34)*J22</f>
        <v>0</v>
      </c>
      <c r="BJ23" s="10" t="s">
        <v>225</v>
      </c>
      <c r="BK23" s="85">
        <f>SUMIFS('Quarterly Information'!$J$43:$J$1042,'Quarterly Information'!$I$43:$I$1042,Blends!$BJ23,'Quarterly Information'!$X$43:$X$1042,Lists!$D$35)*C22</f>
        <v>0</v>
      </c>
      <c r="BL23" s="85">
        <f>SUMIFS('Quarterly Information'!$J$43:$J$1042,'Quarterly Information'!$I$43:$I$1042,Blends!$BJ23,'Quarterly Information'!$X$43:$X$1042,Lists!$D$35)*D22</f>
        <v>0</v>
      </c>
      <c r="BM23" s="85">
        <f>SUMIFS('Quarterly Information'!$J$43:$J$1042,'Quarterly Information'!$I$43:$I$1042,Blends!$BJ23,'Quarterly Information'!$X$43:$X$1042,Lists!$D$35)*E22</f>
        <v>0</v>
      </c>
      <c r="BN23" s="85">
        <f>SUMIFS('Quarterly Information'!$J$43:$J$1042,'Quarterly Information'!$I$43:$I$1042,Blends!$BJ23,'Quarterly Information'!$X$43:$X$1042,Lists!$D$35)*F22</f>
        <v>0</v>
      </c>
      <c r="BO23" s="85">
        <f>SUMIFS('Quarterly Information'!$J$43:$J$1042,'Quarterly Information'!$I$43:$I$1042,Blends!$BJ23,'Quarterly Information'!$X$43:$X$1042,Lists!$D$35)*G22</f>
        <v>0</v>
      </c>
      <c r="BP23" s="85">
        <f>SUMIFS('Quarterly Information'!$J$43:$J$1042,'Quarterly Information'!$I$43:$I$1042,Blends!$BJ23,'Quarterly Information'!$X$43:$X$1042,Lists!$D$35)*H22</f>
        <v>0</v>
      </c>
      <c r="BQ23" s="85">
        <f>SUMIFS('Quarterly Information'!$J$43:$J$1042,'Quarterly Information'!$I$43:$I$1042,Blends!$BJ23,'Quarterly Information'!$X$43:$X$1042,Lists!$D$35)*I22</f>
        <v>0</v>
      </c>
      <c r="BR23" s="85">
        <f>SUMIFS('Quarterly Information'!$J$43:$J$1042,'Quarterly Information'!$I$43:$I$1042,Blends!$BJ23,'Quarterly Information'!$X$43:$X$1042,Lists!$D$35)*J22</f>
        <v>0</v>
      </c>
      <c r="BT23" s="10" t="s">
        <v>225</v>
      </c>
      <c r="BU23" s="85">
        <f>SUMIFS('Quarterly Information'!$AA$43:$AA$1042,'Quarterly Information'!$I$43:$I$1042,Blends!$BT23)*Blends!C22</f>
        <v>0</v>
      </c>
      <c r="BV23" s="85">
        <f>SUMIFS('Quarterly Information'!$AA$43:$AA$1042,'Quarterly Information'!$I$43:$I$1042,Blends!$BT23)*Blends!D22</f>
        <v>0</v>
      </c>
      <c r="BW23" s="85">
        <f>SUMIFS('Quarterly Information'!$AA$43:$AA$1042,'Quarterly Information'!$I$43:$I$1042,Blends!$BT23)*Blends!E22</f>
        <v>0</v>
      </c>
      <c r="BX23" s="85">
        <f>SUMIFS('Quarterly Information'!$AA$43:$AA$1042,'Quarterly Information'!$I$43:$I$1042,Blends!$BT23)*Blends!F22</f>
        <v>0</v>
      </c>
      <c r="BY23" s="85">
        <f>SUMIFS('Quarterly Information'!$AA$43:$AA$1042,'Quarterly Information'!$I$43:$I$1042,Blends!$BT23)*Blends!G22</f>
        <v>0</v>
      </c>
      <c r="BZ23" s="85">
        <f>SUMIFS('Quarterly Information'!$AA$43:$AA$1042,'Quarterly Information'!$I$43:$I$1042,Blends!$BT23)*Blends!H22</f>
        <v>0</v>
      </c>
      <c r="CA23" s="85">
        <f>SUMIFS('Quarterly Information'!$AA$43:$AA$1042,'Quarterly Information'!$I$43:$I$1042,Blends!$BT23)*Blends!I22</f>
        <v>0</v>
      </c>
      <c r="CB23" s="85">
        <f>SUMIFS('Quarterly Information'!$AA$43:$AA$1042,'Quarterly Information'!$I$43:$I$1042,Blends!$BT23)*Blends!J22</f>
        <v>0</v>
      </c>
      <c r="CD23" s="10" t="s">
        <v>225</v>
      </c>
      <c r="CE23" s="85">
        <f>SUMIFS('Quarterly Information'!$AB$43:$AB$1042,'Quarterly Information'!$I$43:$I$1042,Blends!$CD23)*Blends!C22</f>
        <v>0</v>
      </c>
      <c r="CF23" s="85">
        <f>SUMIFS('Quarterly Information'!$AB$43:$AB$1042,'Quarterly Information'!$I$43:$I$1042,Blends!$CD23)*Blends!D22</f>
        <v>0</v>
      </c>
      <c r="CG23" s="85">
        <f>SUMIFS('Quarterly Information'!$AB$43:$AB$1042,'Quarterly Information'!$I$43:$I$1042,Blends!$CD23)*Blends!E22</f>
        <v>0</v>
      </c>
      <c r="CH23" s="85">
        <f>SUMIFS('Quarterly Information'!$AB$43:$AB$1042,'Quarterly Information'!$I$43:$I$1042,Blends!$CD23)*Blends!F22</f>
        <v>0</v>
      </c>
      <c r="CI23" s="85">
        <f>SUMIFS('Quarterly Information'!$AB$43:$AB$1042,'Quarterly Information'!$I$43:$I$1042,Blends!$CD23)*Blends!G22</f>
        <v>0</v>
      </c>
      <c r="CJ23" s="85">
        <f>SUMIFS('Quarterly Information'!$AB$43:$AB$1042,'Quarterly Information'!$I$43:$I$1042,Blends!$CD23)*Blends!H22</f>
        <v>0</v>
      </c>
      <c r="CK23" s="85">
        <f>SUMIFS('Quarterly Information'!$AB$43:$AB$1042,'Quarterly Information'!$I$43:$I$1042,Blends!$CD23)*Blends!I22</f>
        <v>0</v>
      </c>
      <c r="CL23" s="85">
        <f>SUMIFS('Quarterly Information'!$AB$43:$AB$1042,'Quarterly Information'!$I$43:$I$1042,Blends!$CD23)*Blends!J22</f>
        <v>0</v>
      </c>
      <c r="CN23" s="10" t="s">
        <v>225</v>
      </c>
      <c r="CO23" s="85">
        <f>SUMIFS('Quarterly Information'!$AC$43:$AC$1042,'Quarterly Information'!$I$43:$I$1042,Blends!$CN23)*Blends!C22</f>
        <v>0</v>
      </c>
      <c r="CP23" s="85">
        <f>SUMIFS('Quarterly Information'!$AC$43:$AC$1042,'Quarterly Information'!$I$43:$I$1042,Blends!$CN23)*Blends!D22</f>
        <v>0</v>
      </c>
      <c r="CQ23" s="85">
        <f>SUMIFS('Quarterly Information'!$AC$43:$AC$1042,'Quarterly Information'!$I$43:$I$1042,Blends!$CN23)*Blends!E22</f>
        <v>0</v>
      </c>
      <c r="CR23" s="85">
        <f>SUMIFS('Quarterly Information'!$AC$43:$AC$1042,'Quarterly Information'!$I$43:$I$1042,Blends!$CN23)*Blends!F22</f>
        <v>0</v>
      </c>
      <c r="CS23" s="85">
        <f>SUMIFS('Quarterly Information'!$AC$43:$AC$1042,'Quarterly Information'!$I$43:$I$1042,Blends!$CN23)*Blends!G22</f>
        <v>0</v>
      </c>
      <c r="CT23" s="85">
        <f>SUMIFS('Quarterly Information'!$AC$43:$AC$1042,'Quarterly Information'!$I$43:$I$1042,Blends!$CN23)*Blends!H22</f>
        <v>0</v>
      </c>
      <c r="CU23" s="85">
        <f>SUMIFS('Quarterly Information'!$AC$43:$AC$1042,'Quarterly Information'!$I$43:$I$1042,Blends!$CN23)*Blends!I22</f>
        <v>0</v>
      </c>
      <c r="CV23" s="85">
        <f>SUMIFS('Quarterly Information'!$AC$43:$AC$1042,'Quarterly Information'!$I$43:$I$1042,Blends!$CN23)*Blends!J22</f>
        <v>0</v>
      </c>
      <c r="CX23" s="10" t="s">
        <v>225</v>
      </c>
      <c r="CY23" s="85">
        <f>SUMIFS('Quarterly Information'!$AD$43:$AD$1042,'Quarterly Information'!$I$43:$I$1042,Blends!$CX23)*Blends!C22</f>
        <v>0</v>
      </c>
      <c r="CZ23" s="85">
        <f>SUMIFS('Quarterly Information'!$AD$43:$AD$1042,'Quarterly Information'!$I$43:$I$1042,Blends!$CX23)*Blends!D22</f>
        <v>0</v>
      </c>
      <c r="DA23" s="85">
        <f>SUMIFS('Quarterly Information'!$AD$43:$AD$1042,'Quarterly Information'!$I$43:$I$1042,Blends!$CX23)*Blends!E22</f>
        <v>0</v>
      </c>
      <c r="DB23" s="85">
        <f>SUMIFS('Quarterly Information'!$AD$43:$AD$1042,'Quarterly Information'!$I$43:$I$1042,Blends!$CX23)*Blends!F22</f>
        <v>0</v>
      </c>
      <c r="DC23" s="85">
        <f>SUMIFS('Quarterly Information'!$AD$43:$AD$1042,'Quarterly Information'!$I$43:$I$1042,Blends!$CX23)*Blends!G22</f>
        <v>0</v>
      </c>
      <c r="DD23" s="85">
        <f>SUMIFS('Quarterly Information'!$AD$43:$AD$1042,'Quarterly Information'!$I$43:$I$1042,Blends!$CX23)*Blends!H22</f>
        <v>0</v>
      </c>
      <c r="DE23" s="85">
        <f>SUMIFS('Quarterly Information'!$AD$43:$AD$1042,'Quarterly Information'!$I$43:$I$1042,Blends!$CX23)*Blends!I22</f>
        <v>0</v>
      </c>
      <c r="DF23" s="85">
        <f>SUMIFS('Quarterly Information'!$AD$43:$AD$1042,'Quarterly Information'!$I$43:$I$1042,Blends!$CX23)*Blends!J22</f>
        <v>0</v>
      </c>
      <c r="DH23" s="10" t="s">
        <v>225</v>
      </c>
      <c r="DI23" s="85">
        <f>SUMIFS('Quarterly Information'!$AE$43:$AE$1042,'Quarterly Information'!$I$43:$I$1042,Blends!$DH23)*Blends!C22</f>
        <v>0</v>
      </c>
      <c r="DJ23" s="85">
        <f>SUMIFS('Quarterly Information'!$AE$43:$AE$1042,'Quarterly Information'!$I$43:$I$1042,Blends!$DH23)*Blends!D22</f>
        <v>0</v>
      </c>
      <c r="DK23" s="85">
        <f>SUMIFS('Quarterly Information'!$AE$43:$AE$1042,'Quarterly Information'!$I$43:$I$1042,Blends!$DH23)*Blends!E22</f>
        <v>0</v>
      </c>
      <c r="DL23" s="85">
        <f>SUMIFS('Quarterly Information'!$AE$43:$AE$1042,'Quarterly Information'!$I$43:$I$1042,Blends!$DH23)*Blends!F22</f>
        <v>0</v>
      </c>
      <c r="DM23" s="85">
        <f>SUMIFS('Quarterly Information'!$AE$43:$AE$1042,'Quarterly Information'!$I$43:$I$1042,Blends!$DH23)*Blends!G22</f>
        <v>0</v>
      </c>
      <c r="DN23" s="85">
        <f>SUMIFS('Quarterly Information'!$AE$43:$AE$1042,'Quarterly Information'!$I$43:$I$1042,Blends!$DH23)*Blends!H22</f>
        <v>0</v>
      </c>
      <c r="DO23" s="85">
        <f>SUMIFS('Quarterly Information'!$AE$43:$AE$1042,'Quarterly Information'!$I$43:$I$1042,Blends!$DH23)*Blends!I22</f>
        <v>0</v>
      </c>
      <c r="DP23" s="85">
        <f>SUMIFS('Quarterly Information'!$AE$43:$AE$1042,'Quarterly Information'!$I$43:$I$1042,Blends!$DH23)*Blends!J22</f>
        <v>0</v>
      </c>
      <c r="DR23" s="10" t="s">
        <v>225</v>
      </c>
      <c r="DS23" s="85">
        <f>SUMIFS('Quarterly Information'!$AF$43:$AF$1042,'Quarterly Information'!$I$43:$I$1042,Blends!$DR23)*Blends!C22</f>
        <v>0</v>
      </c>
      <c r="DT23" s="85">
        <f>SUMIFS('Quarterly Information'!$AF$43:$AF$1042,'Quarterly Information'!$I$43:$I$1042,Blends!$DR23)*Blends!D22</f>
        <v>0</v>
      </c>
      <c r="DU23" s="85">
        <f>SUMIFS('Quarterly Information'!$AF$43:$AF$1042,'Quarterly Information'!$I$43:$I$1042,Blends!$DR23)*Blends!E22</f>
        <v>0</v>
      </c>
      <c r="DV23" s="85">
        <f>SUMIFS('Quarterly Information'!$AF$43:$AF$1042,'Quarterly Information'!$I$43:$I$1042,Blends!$DR23)*Blends!F22</f>
        <v>0</v>
      </c>
      <c r="DW23" s="85">
        <f>SUMIFS('Quarterly Information'!$AF$43:$AF$1042,'Quarterly Information'!$I$43:$I$1042,Blends!$DR23)*Blends!G22</f>
        <v>0</v>
      </c>
      <c r="DX23" s="85">
        <f>SUMIFS('Quarterly Information'!$AF$43:$AF$1042,'Quarterly Information'!$I$43:$I$1042,Blends!$DR23)*Blends!H22</f>
        <v>0</v>
      </c>
      <c r="DY23" s="85">
        <f>SUMIFS('Quarterly Information'!$AF$43:$AF$1042,'Quarterly Information'!$I$43:$I$1042,Blends!$DR23)*Blends!I22</f>
        <v>0</v>
      </c>
      <c r="DZ23" s="85">
        <f>SUMIFS('Quarterly Information'!$AF$43:$AF$1042,'Quarterly Information'!$I$43:$I$1042,Blends!$DR23)*Blends!J22</f>
        <v>0</v>
      </c>
    </row>
    <row r="24" spans="2:130">
      <c r="B24" s="10" t="s">
        <v>227</v>
      </c>
      <c r="C24" s="84"/>
      <c r="D24" s="84"/>
      <c r="E24" s="84"/>
      <c r="F24" s="84"/>
      <c r="G24" s="84"/>
      <c r="H24" s="84">
        <v>0.18</v>
      </c>
      <c r="I24" s="84"/>
      <c r="J24" s="84"/>
      <c r="L24" s="10" t="s">
        <v>226</v>
      </c>
      <c r="M24" s="85">
        <f>SUMIFS('Quarterly Information'!$J$43:$J$1042,'Quarterly Information'!$I$43:$I$1042,Blends!$L24,'Quarterly Information'!$X$43:$X$1042,Lists!$D$30)*C23</f>
        <v>0</v>
      </c>
      <c r="N24" s="85">
        <f>SUMIFS('Quarterly Information'!$J$43:$J$1042,'Quarterly Information'!$I$43:$I$1042,Blends!$L24,'Quarterly Information'!$X$43:$X$1042,Lists!$D$30)*D23</f>
        <v>0</v>
      </c>
      <c r="O24" s="85">
        <f>SUMIFS('Quarterly Information'!$J$43:$J$1042,'Quarterly Information'!$I$43:$I$1042,Blends!$L24,'Quarterly Information'!$X$43:$X$1042,Lists!$D$30)*E23</f>
        <v>0</v>
      </c>
      <c r="P24" s="85">
        <f>SUMIFS('Quarterly Information'!$J$43:$J$1042,'Quarterly Information'!$I$43:$I$1042,Blends!$L24,'Quarterly Information'!$X$43:$X$1042,Lists!$D$30)*F23</f>
        <v>0</v>
      </c>
      <c r="Q24" s="85">
        <f>SUMIFS('Quarterly Information'!$J$43:$J$1042,'Quarterly Information'!$I$43:$I$1042,Blends!$L24,'Quarterly Information'!$X$43:$X$1042,Lists!$D$30)*G23</f>
        <v>0</v>
      </c>
      <c r="R24" s="85">
        <f>SUMIFS('Quarterly Information'!$J$43:$J$1042,'Quarterly Information'!$I$43:$I$1042,Blends!$L24,'Quarterly Information'!$X$43:$X$1042,Lists!$D$30)*H23</f>
        <v>0</v>
      </c>
      <c r="S24" s="85">
        <f>SUMIFS('Quarterly Information'!$J$43:$J$1042,'Quarterly Information'!$I$43:$I$1042,Blends!$L24,'Quarterly Information'!$X$43:$X$1042,Lists!$D$30)*I23</f>
        <v>0</v>
      </c>
      <c r="T24" s="85">
        <f>SUMIFS('Quarterly Information'!$J$43:$J$1042,'Quarterly Information'!$I$43:$I$1042,Blends!$L24,'Quarterly Information'!$X$43:$X$1042,Lists!$D$30)*J23</f>
        <v>0</v>
      </c>
      <c r="V24" s="10" t="s">
        <v>226</v>
      </c>
      <c r="W24" s="85">
        <f>SUMIFS('Quarterly Information'!$J$43:$J$1042,'Quarterly Information'!$I$43:$I$1042,Blends!$V24,'Quarterly Information'!$X$43:$X$1042,Lists!$D$31)*C23</f>
        <v>0</v>
      </c>
      <c r="X24" s="85">
        <f>SUMIFS('Quarterly Information'!$J$43:$J$1042,'Quarterly Information'!$I$43:$I$1042,Blends!$V24,'Quarterly Information'!$X$43:$X$1042,Lists!$D$31)*D23</f>
        <v>0</v>
      </c>
      <c r="Y24" s="85">
        <f>SUMIFS('Quarterly Information'!$J$43:$J$1042,'Quarterly Information'!$I$43:$I$1042,Blends!$V24,'Quarterly Information'!$X$43:$X$1042,Lists!$D$31)*E23</f>
        <v>0</v>
      </c>
      <c r="Z24" s="85">
        <f>SUMIFS('Quarterly Information'!$J$43:$J$1042,'Quarterly Information'!$I$43:$I$1042,Blends!$V24,'Quarterly Information'!$X$43:$X$1042,Lists!$D$31)*F23</f>
        <v>0</v>
      </c>
      <c r="AA24" s="85">
        <f>SUMIFS('Quarterly Information'!$J$43:$J$1042,'Quarterly Information'!$I$43:$I$1042,Blends!$V24,'Quarterly Information'!$X$43:$X$1042,Lists!$D$31)*G23</f>
        <v>0</v>
      </c>
      <c r="AB24" s="85">
        <f>SUMIFS('Quarterly Information'!$J$43:$J$1042,'Quarterly Information'!$I$43:$I$1042,Blends!$V24,'Quarterly Information'!$X$43:$X$1042,Lists!$D$31)*H23</f>
        <v>0</v>
      </c>
      <c r="AC24" s="85">
        <f>SUMIFS('Quarterly Information'!$J$43:$J$1042,'Quarterly Information'!$I$43:$I$1042,Blends!$V24,'Quarterly Information'!$X$43:$X$1042,Lists!$D$31)*I23</f>
        <v>0</v>
      </c>
      <c r="AD24" s="85">
        <f>SUMIFS('Quarterly Information'!$J$43:$J$1042,'Quarterly Information'!$I$43:$I$1042,Blends!$V24,'Quarterly Information'!$X$43:$X$1042,Lists!$D$31)*J23</f>
        <v>0</v>
      </c>
      <c r="AF24" s="10" t="s">
        <v>226</v>
      </c>
      <c r="AG24" s="85">
        <f>SUMIFS('Quarterly Information'!$J$43:$J$1042,'Quarterly Information'!$I$43:$I$1042,Blends!$AF24,'Quarterly Information'!$X$43:$X$1042,Lists!$D$32)*C23</f>
        <v>0</v>
      </c>
      <c r="AH24" s="85">
        <f>SUMIFS('Quarterly Information'!$J$43:$J$1042,'Quarterly Information'!$I$43:$I$1042,Blends!$AF24,'Quarterly Information'!$X$43:$X$1042,Lists!$D$32)*D23</f>
        <v>0</v>
      </c>
      <c r="AI24" s="85">
        <f>SUMIFS('Quarterly Information'!$J$43:$J$1042,'Quarterly Information'!$I$43:$I$1042,Blends!$AF24,'Quarterly Information'!$X$43:$X$1042,Lists!$D$32)*E23</f>
        <v>0</v>
      </c>
      <c r="AJ24" s="85">
        <f>SUMIFS('Quarterly Information'!$J$43:$J$1042,'Quarterly Information'!$I$43:$I$1042,Blends!$AF24,'Quarterly Information'!$X$43:$X$1042,Lists!$D$32)*F23</f>
        <v>0</v>
      </c>
      <c r="AK24" s="85">
        <f>SUMIFS('Quarterly Information'!$J$43:$J$1042,'Quarterly Information'!$I$43:$I$1042,Blends!$AF24,'Quarterly Information'!$X$43:$X$1042,Lists!$D$32)*G23</f>
        <v>0</v>
      </c>
      <c r="AL24" s="85">
        <f>SUMIFS('Quarterly Information'!$J$43:$J$1042,'Quarterly Information'!$I$43:$I$1042,Blends!$AF24,'Quarterly Information'!$X$43:$X$1042,Lists!$D$32)*H23</f>
        <v>0</v>
      </c>
      <c r="AM24" s="85">
        <f>SUMIFS('Quarterly Information'!$J$43:$J$1042,'Quarterly Information'!$I$43:$I$1042,Blends!$AF24,'Quarterly Information'!$X$43:$X$1042,Lists!$D$32)*I23</f>
        <v>0</v>
      </c>
      <c r="AN24" s="85">
        <f>SUMIFS('Quarterly Information'!$J$43:$J$1042,'Quarterly Information'!$I$43:$I$1042,Blends!$AF24,'Quarterly Information'!$X$43:$X$1042,Lists!$D$32)*J23</f>
        <v>0</v>
      </c>
      <c r="AP24" s="10" t="s">
        <v>226</v>
      </c>
      <c r="AQ24" s="85">
        <f>SUMIFS('Quarterly Information'!$J$43:$J$1042,'Quarterly Information'!$I$43:$I$1042,Blends!$AP24,'Quarterly Information'!$X$43:$X$1042,Lists!$D$33)*C23</f>
        <v>0</v>
      </c>
      <c r="AR24" s="85">
        <f>SUMIFS('Quarterly Information'!$J$43:$J$1042,'Quarterly Information'!$I$43:$I$1042,Blends!$AP24,'Quarterly Information'!$X$43:$X$1042,Lists!$D$33)*D23</f>
        <v>0</v>
      </c>
      <c r="AS24" s="85">
        <f>SUMIFS('Quarterly Information'!$J$43:$J$1042,'Quarterly Information'!$I$43:$I$1042,Blends!$AP24,'Quarterly Information'!$X$43:$X$1042,Lists!$D$33)*E23</f>
        <v>0</v>
      </c>
      <c r="AT24" s="85">
        <f>SUMIFS('Quarterly Information'!$J$43:$J$1042,'Quarterly Information'!$I$43:$I$1042,Blends!$AP24,'Quarterly Information'!$X$43:$X$1042,Lists!$D$33)*F23</f>
        <v>0</v>
      </c>
      <c r="AU24" s="85">
        <f>SUMIFS('Quarterly Information'!$J$43:$J$1042,'Quarterly Information'!$I$43:$I$1042,Blends!$AP24,'Quarterly Information'!$X$43:$X$1042,Lists!$D$33)*G23</f>
        <v>0</v>
      </c>
      <c r="AV24" s="85">
        <f>SUMIFS('Quarterly Information'!$J$43:$J$1042,'Quarterly Information'!$I$43:$I$1042,Blends!$AP24,'Quarterly Information'!$X$43:$X$1042,Lists!$D$33)*H23</f>
        <v>0</v>
      </c>
      <c r="AW24" s="85">
        <f>SUMIFS('Quarterly Information'!$J$43:$J$1042,'Quarterly Information'!$I$43:$I$1042,Blends!$AP24,'Quarterly Information'!$X$43:$X$1042,Lists!$D$33)*I23</f>
        <v>0</v>
      </c>
      <c r="AX24" s="85">
        <f>SUMIFS('Quarterly Information'!$J$43:$J$1042,'Quarterly Information'!$I$43:$I$1042,Blends!$AP24,'Quarterly Information'!$X$43:$X$1042,Lists!$D$33)*J23</f>
        <v>0</v>
      </c>
      <c r="AZ24" s="10" t="s">
        <v>226</v>
      </c>
      <c r="BA24" s="85">
        <f>SUMIFS('Quarterly Information'!$J$43:$J$1042,'Quarterly Information'!$I$43:$I$1042,Blends!$AZ24,'Quarterly Information'!$X$43:$X$1042,Lists!$D$34)*C23</f>
        <v>0</v>
      </c>
      <c r="BB24" s="85">
        <f>SUMIFS('Quarterly Information'!$J$43:$J$1042,'Quarterly Information'!$I$43:$I$1042,Blends!$AZ24,'Quarterly Information'!$X$43:$X$1042,Lists!$D$34)*D23</f>
        <v>0</v>
      </c>
      <c r="BC24" s="85">
        <f>SUMIFS('Quarterly Information'!$J$43:$J$1042,'Quarterly Information'!$I$43:$I$1042,Blends!$AZ24,'Quarterly Information'!$X$43:$X$1042,Lists!$D$34)*E23</f>
        <v>0</v>
      </c>
      <c r="BD24" s="85">
        <f>SUMIFS('Quarterly Information'!$J$43:$J$1042,'Quarterly Information'!$I$43:$I$1042,Blends!$AZ24,'Quarterly Information'!$X$43:$X$1042,Lists!$D$34)*F23</f>
        <v>0</v>
      </c>
      <c r="BE24" s="85">
        <f>SUMIFS('Quarterly Information'!$J$43:$J$1042,'Quarterly Information'!$I$43:$I$1042,Blends!$AZ24,'Quarterly Information'!$X$43:$X$1042,Lists!$D$34)*G23</f>
        <v>0</v>
      </c>
      <c r="BF24" s="85">
        <f>SUMIFS('Quarterly Information'!$J$43:$J$1042,'Quarterly Information'!$I$43:$I$1042,Blends!$AZ24,'Quarterly Information'!$X$43:$X$1042,Lists!$D$34)*H23</f>
        <v>0</v>
      </c>
      <c r="BG24" s="85">
        <f>SUMIFS('Quarterly Information'!$J$43:$J$1042,'Quarterly Information'!$I$43:$I$1042,Blends!$AZ24,'Quarterly Information'!$X$43:$X$1042,Lists!$D$34)*I23</f>
        <v>0</v>
      </c>
      <c r="BH24" s="85">
        <f>SUMIFS('Quarterly Information'!$J$43:$J$1042,'Quarterly Information'!$I$43:$I$1042,Blends!$AZ24,'Quarterly Information'!$X$43:$X$1042,Lists!$D$34)*J23</f>
        <v>0</v>
      </c>
      <c r="BJ24" s="10" t="s">
        <v>226</v>
      </c>
      <c r="BK24" s="85">
        <f>SUMIFS('Quarterly Information'!$J$43:$J$1042,'Quarterly Information'!$I$43:$I$1042,Blends!$BJ24,'Quarterly Information'!$X$43:$X$1042,Lists!$D$35)*C23</f>
        <v>0</v>
      </c>
      <c r="BL24" s="85">
        <f>SUMIFS('Quarterly Information'!$J$43:$J$1042,'Quarterly Information'!$I$43:$I$1042,Blends!$BJ24,'Quarterly Information'!$X$43:$X$1042,Lists!$D$35)*D23</f>
        <v>0</v>
      </c>
      <c r="BM24" s="85">
        <f>SUMIFS('Quarterly Information'!$J$43:$J$1042,'Quarterly Information'!$I$43:$I$1042,Blends!$BJ24,'Quarterly Information'!$X$43:$X$1042,Lists!$D$35)*E23</f>
        <v>0</v>
      </c>
      <c r="BN24" s="85">
        <f>SUMIFS('Quarterly Information'!$J$43:$J$1042,'Quarterly Information'!$I$43:$I$1042,Blends!$BJ24,'Quarterly Information'!$X$43:$X$1042,Lists!$D$35)*F23</f>
        <v>0</v>
      </c>
      <c r="BO24" s="85">
        <f>SUMIFS('Quarterly Information'!$J$43:$J$1042,'Quarterly Information'!$I$43:$I$1042,Blends!$BJ24,'Quarterly Information'!$X$43:$X$1042,Lists!$D$35)*G23</f>
        <v>0</v>
      </c>
      <c r="BP24" s="85">
        <f>SUMIFS('Quarterly Information'!$J$43:$J$1042,'Quarterly Information'!$I$43:$I$1042,Blends!$BJ24,'Quarterly Information'!$X$43:$X$1042,Lists!$D$35)*H23</f>
        <v>0</v>
      </c>
      <c r="BQ24" s="85">
        <f>SUMIFS('Quarterly Information'!$J$43:$J$1042,'Quarterly Information'!$I$43:$I$1042,Blends!$BJ24,'Quarterly Information'!$X$43:$X$1042,Lists!$D$35)*I23</f>
        <v>0</v>
      </c>
      <c r="BR24" s="85">
        <f>SUMIFS('Quarterly Information'!$J$43:$J$1042,'Quarterly Information'!$I$43:$I$1042,Blends!$BJ24,'Quarterly Information'!$X$43:$X$1042,Lists!$D$35)*J23</f>
        <v>0</v>
      </c>
      <c r="BT24" s="10" t="s">
        <v>226</v>
      </c>
      <c r="BU24" s="85">
        <f>SUMIFS('Quarterly Information'!$AA$43:$AA$1042,'Quarterly Information'!$I$43:$I$1042,Blends!$BT24)*Blends!C23</f>
        <v>0</v>
      </c>
      <c r="BV24" s="85">
        <f>SUMIFS('Quarterly Information'!$AA$43:$AA$1042,'Quarterly Information'!$I$43:$I$1042,Blends!$BT24)*Blends!D23</f>
        <v>0</v>
      </c>
      <c r="BW24" s="85">
        <f>SUMIFS('Quarterly Information'!$AA$43:$AA$1042,'Quarterly Information'!$I$43:$I$1042,Blends!$BT24)*Blends!E23</f>
        <v>0</v>
      </c>
      <c r="BX24" s="85">
        <f>SUMIFS('Quarterly Information'!$AA$43:$AA$1042,'Quarterly Information'!$I$43:$I$1042,Blends!$BT24)*Blends!F23</f>
        <v>0</v>
      </c>
      <c r="BY24" s="85">
        <f>SUMIFS('Quarterly Information'!$AA$43:$AA$1042,'Quarterly Information'!$I$43:$I$1042,Blends!$BT24)*Blends!G23</f>
        <v>0</v>
      </c>
      <c r="BZ24" s="85">
        <f>SUMIFS('Quarterly Information'!$AA$43:$AA$1042,'Quarterly Information'!$I$43:$I$1042,Blends!$BT24)*Blends!H23</f>
        <v>0</v>
      </c>
      <c r="CA24" s="85">
        <f>SUMIFS('Quarterly Information'!$AA$43:$AA$1042,'Quarterly Information'!$I$43:$I$1042,Blends!$BT24)*Blends!I23</f>
        <v>0</v>
      </c>
      <c r="CB24" s="85">
        <f>SUMIFS('Quarterly Information'!$AA$43:$AA$1042,'Quarterly Information'!$I$43:$I$1042,Blends!$BT24)*Blends!J23</f>
        <v>0</v>
      </c>
      <c r="CD24" s="10" t="s">
        <v>226</v>
      </c>
      <c r="CE24" s="85">
        <f>SUMIFS('Quarterly Information'!$AB$43:$AB$1042,'Quarterly Information'!$I$43:$I$1042,Blends!$CD24)*Blends!C23</f>
        <v>0</v>
      </c>
      <c r="CF24" s="85">
        <f>SUMIFS('Quarterly Information'!$AB$43:$AB$1042,'Quarterly Information'!$I$43:$I$1042,Blends!$CD24)*Blends!D23</f>
        <v>0</v>
      </c>
      <c r="CG24" s="85">
        <f>SUMIFS('Quarterly Information'!$AB$43:$AB$1042,'Quarterly Information'!$I$43:$I$1042,Blends!$CD24)*Blends!E23</f>
        <v>0</v>
      </c>
      <c r="CH24" s="85">
        <f>SUMIFS('Quarterly Information'!$AB$43:$AB$1042,'Quarterly Information'!$I$43:$I$1042,Blends!$CD24)*Blends!F23</f>
        <v>0</v>
      </c>
      <c r="CI24" s="85">
        <f>SUMIFS('Quarterly Information'!$AB$43:$AB$1042,'Quarterly Information'!$I$43:$I$1042,Blends!$CD24)*Blends!G23</f>
        <v>0</v>
      </c>
      <c r="CJ24" s="85">
        <f>SUMIFS('Quarterly Information'!$AB$43:$AB$1042,'Quarterly Information'!$I$43:$I$1042,Blends!$CD24)*Blends!H23</f>
        <v>0</v>
      </c>
      <c r="CK24" s="85">
        <f>SUMIFS('Quarterly Information'!$AB$43:$AB$1042,'Quarterly Information'!$I$43:$I$1042,Blends!$CD24)*Blends!I23</f>
        <v>0</v>
      </c>
      <c r="CL24" s="85">
        <f>SUMIFS('Quarterly Information'!$AB$43:$AB$1042,'Quarterly Information'!$I$43:$I$1042,Blends!$CD24)*Blends!J23</f>
        <v>0</v>
      </c>
      <c r="CN24" s="10" t="s">
        <v>226</v>
      </c>
      <c r="CO24" s="85">
        <f>SUMIFS('Quarterly Information'!$AC$43:$AC$1042,'Quarterly Information'!$I$43:$I$1042,Blends!$CN24)*Blends!C23</f>
        <v>0</v>
      </c>
      <c r="CP24" s="85">
        <f>SUMIFS('Quarterly Information'!$AC$43:$AC$1042,'Quarterly Information'!$I$43:$I$1042,Blends!$CN24)*Blends!D23</f>
        <v>0</v>
      </c>
      <c r="CQ24" s="85">
        <f>SUMIFS('Quarterly Information'!$AC$43:$AC$1042,'Quarterly Information'!$I$43:$I$1042,Blends!$CN24)*Blends!E23</f>
        <v>0</v>
      </c>
      <c r="CR24" s="85">
        <f>SUMIFS('Quarterly Information'!$AC$43:$AC$1042,'Quarterly Information'!$I$43:$I$1042,Blends!$CN24)*Blends!F23</f>
        <v>0</v>
      </c>
      <c r="CS24" s="85">
        <f>SUMIFS('Quarterly Information'!$AC$43:$AC$1042,'Quarterly Information'!$I$43:$I$1042,Blends!$CN24)*Blends!G23</f>
        <v>0</v>
      </c>
      <c r="CT24" s="85">
        <f>SUMIFS('Quarterly Information'!$AC$43:$AC$1042,'Quarterly Information'!$I$43:$I$1042,Blends!$CN24)*Blends!H23</f>
        <v>0</v>
      </c>
      <c r="CU24" s="85">
        <f>SUMIFS('Quarterly Information'!$AC$43:$AC$1042,'Quarterly Information'!$I$43:$I$1042,Blends!$CN24)*Blends!I23</f>
        <v>0</v>
      </c>
      <c r="CV24" s="85">
        <f>SUMIFS('Quarterly Information'!$AC$43:$AC$1042,'Quarterly Information'!$I$43:$I$1042,Blends!$CN24)*Blends!J23</f>
        <v>0</v>
      </c>
      <c r="CX24" s="10" t="s">
        <v>226</v>
      </c>
      <c r="CY24" s="85">
        <f>SUMIFS('Quarterly Information'!$AD$43:$AD$1042,'Quarterly Information'!$I$43:$I$1042,Blends!$CX24)*Blends!C23</f>
        <v>0</v>
      </c>
      <c r="CZ24" s="85">
        <f>SUMIFS('Quarterly Information'!$AD$43:$AD$1042,'Quarterly Information'!$I$43:$I$1042,Blends!$CX24)*Blends!D23</f>
        <v>0</v>
      </c>
      <c r="DA24" s="85">
        <f>SUMIFS('Quarterly Information'!$AD$43:$AD$1042,'Quarterly Information'!$I$43:$I$1042,Blends!$CX24)*Blends!E23</f>
        <v>0</v>
      </c>
      <c r="DB24" s="85">
        <f>SUMIFS('Quarterly Information'!$AD$43:$AD$1042,'Quarterly Information'!$I$43:$I$1042,Blends!$CX24)*Blends!F23</f>
        <v>0</v>
      </c>
      <c r="DC24" s="85">
        <f>SUMIFS('Quarterly Information'!$AD$43:$AD$1042,'Quarterly Information'!$I$43:$I$1042,Blends!$CX24)*Blends!G23</f>
        <v>0</v>
      </c>
      <c r="DD24" s="85">
        <f>SUMIFS('Quarterly Information'!$AD$43:$AD$1042,'Quarterly Information'!$I$43:$I$1042,Blends!$CX24)*Blends!H23</f>
        <v>0</v>
      </c>
      <c r="DE24" s="85">
        <f>SUMIFS('Quarterly Information'!$AD$43:$AD$1042,'Quarterly Information'!$I$43:$I$1042,Blends!$CX24)*Blends!I23</f>
        <v>0</v>
      </c>
      <c r="DF24" s="85">
        <f>SUMIFS('Quarterly Information'!$AD$43:$AD$1042,'Quarterly Information'!$I$43:$I$1042,Blends!$CX24)*Blends!J23</f>
        <v>0</v>
      </c>
      <c r="DH24" s="10" t="s">
        <v>226</v>
      </c>
      <c r="DI24" s="85">
        <f>SUMIFS('Quarterly Information'!$AE$43:$AE$1042,'Quarterly Information'!$I$43:$I$1042,Blends!$DH24)*Blends!C23</f>
        <v>0</v>
      </c>
      <c r="DJ24" s="85">
        <f>SUMIFS('Quarterly Information'!$AE$43:$AE$1042,'Quarterly Information'!$I$43:$I$1042,Blends!$DH24)*Blends!D23</f>
        <v>0</v>
      </c>
      <c r="DK24" s="85">
        <f>SUMIFS('Quarterly Information'!$AE$43:$AE$1042,'Quarterly Information'!$I$43:$I$1042,Blends!$DH24)*Blends!E23</f>
        <v>0</v>
      </c>
      <c r="DL24" s="85">
        <f>SUMIFS('Quarterly Information'!$AE$43:$AE$1042,'Quarterly Information'!$I$43:$I$1042,Blends!$DH24)*Blends!F23</f>
        <v>0</v>
      </c>
      <c r="DM24" s="85">
        <f>SUMIFS('Quarterly Information'!$AE$43:$AE$1042,'Quarterly Information'!$I$43:$I$1042,Blends!$DH24)*Blends!G23</f>
        <v>0</v>
      </c>
      <c r="DN24" s="85">
        <f>SUMIFS('Quarterly Information'!$AE$43:$AE$1042,'Quarterly Information'!$I$43:$I$1042,Blends!$DH24)*Blends!H23</f>
        <v>0</v>
      </c>
      <c r="DO24" s="85">
        <f>SUMIFS('Quarterly Information'!$AE$43:$AE$1042,'Quarterly Information'!$I$43:$I$1042,Blends!$DH24)*Blends!I23</f>
        <v>0</v>
      </c>
      <c r="DP24" s="85">
        <f>SUMIFS('Quarterly Information'!$AE$43:$AE$1042,'Quarterly Information'!$I$43:$I$1042,Blends!$DH24)*Blends!J23</f>
        <v>0</v>
      </c>
      <c r="DR24" s="10" t="s">
        <v>226</v>
      </c>
      <c r="DS24" s="85">
        <f>SUMIFS('Quarterly Information'!$AF$43:$AF$1042,'Quarterly Information'!$I$43:$I$1042,Blends!$DR24)*Blends!C23</f>
        <v>0</v>
      </c>
      <c r="DT24" s="85">
        <f>SUMIFS('Quarterly Information'!$AF$43:$AF$1042,'Quarterly Information'!$I$43:$I$1042,Blends!$DR24)*Blends!D23</f>
        <v>0</v>
      </c>
      <c r="DU24" s="85">
        <f>SUMIFS('Quarterly Information'!$AF$43:$AF$1042,'Quarterly Information'!$I$43:$I$1042,Blends!$DR24)*Blends!E23</f>
        <v>0</v>
      </c>
      <c r="DV24" s="85">
        <f>SUMIFS('Quarterly Information'!$AF$43:$AF$1042,'Quarterly Information'!$I$43:$I$1042,Blends!$DR24)*Blends!F23</f>
        <v>0</v>
      </c>
      <c r="DW24" s="85">
        <f>SUMIFS('Quarterly Information'!$AF$43:$AF$1042,'Quarterly Information'!$I$43:$I$1042,Blends!$DR24)*Blends!G23</f>
        <v>0</v>
      </c>
      <c r="DX24" s="85">
        <f>SUMIFS('Quarterly Information'!$AF$43:$AF$1042,'Quarterly Information'!$I$43:$I$1042,Blends!$DR24)*Blends!H23</f>
        <v>0</v>
      </c>
      <c r="DY24" s="85">
        <f>SUMIFS('Quarterly Information'!$AF$43:$AF$1042,'Quarterly Information'!$I$43:$I$1042,Blends!$DR24)*Blends!I23</f>
        <v>0</v>
      </c>
      <c r="DZ24" s="85">
        <f>SUMIFS('Quarterly Information'!$AF$43:$AF$1042,'Quarterly Information'!$I$43:$I$1042,Blends!$DR24)*Blends!J23</f>
        <v>0</v>
      </c>
    </row>
    <row r="25" spans="2:130">
      <c r="B25" s="10" t="s">
        <v>228</v>
      </c>
      <c r="C25" s="84"/>
      <c r="D25" s="84"/>
      <c r="E25" s="84"/>
      <c r="F25" s="84"/>
      <c r="G25" s="84"/>
      <c r="H25" s="84">
        <v>0.75</v>
      </c>
      <c r="I25" s="84"/>
      <c r="J25" s="84"/>
      <c r="L25" s="10" t="s">
        <v>227</v>
      </c>
      <c r="M25" s="85">
        <f>SUMIFS('Quarterly Information'!$J$43:$J$1042,'Quarterly Information'!$I$43:$I$1042,Blends!$L25,'Quarterly Information'!$X$43:$X$1042,Lists!$D$30)*C24</f>
        <v>0</v>
      </c>
      <c r="N25" s="85">
        <f>SUMIFS('Quarterly Information'!$J$43:$J$1042,'Quarterly Information'!$I$43:$I$1042,Blends!$L25,'Quarterly Information'!$X$43:$X$1042,Lists!$D$30)*D24</f>
        <v>0</v>
      </c>
      <c r="O25" s="85">
        <f>SUMIFS('Quarterly Information'!$J$43:$J$1042,'Quarterly Information'!$I$43:$I$1042,Blends!$L25,'Quarterly Information'!$X$43:$X$1042,Lists!$D$30)*E24</f>
        <v>0</v>
      </c>
      <c r="P25" s="85">
        <f>SUMIFS('Quarterly Information'!$J$43:$J$1042,'Quarterly Information'!$I$43:$I$1042,Blends!$L25,'Quarterly Information'!$X$43:$X$1042,Lists!$D$30)*F24</f>
        <v>0</v>
      </c>
      <c r="Q25" s="85">
        <f>SUMIFS('Quarterly Information'!$J$43:$J$1042,'Quarterly Information'!$I$43:$I$1042,Blends!$L25,'Quarterly Information'!$X$43:$X$1042,Lists!$D$30)*G24</f>
        <v>0</v>
      </c>
      <c r="R25" s="85">
        <f>SUMIFS('Quarterly Information'!$J$43:$J$1042,'Quarterly Information'!$I$43:$I$1042,Blends!$L25,'Quarterly Information'!$X$43:$X$1042,Lists!$D$30)*H24</f>
        <v>0</v>
      </c>
      <c r="S25" s="85">
        <f>SUMIFS('Quarterly Information'!$J$43:$J$1042,'Quarterly Information'!$I$43:$I$1042,Blends!$L25,'Quarterly Information'!$X$43:$X$1042,Lists!$D$30)*I24</f>
        <v>0</v>
      </c>
      <c r="T25" s="85">
        <f>SUMIFS('Quarterly Information'!$J$43:$J$1042,'Quarterly Information'!$I$43:$I$1042,Blends!$L25,'Quarterly Information'!$X$43:$X$1042,Lists!$D$30)*J24</f>
        <v>0</v>
      </c>
      <c r="V25" s="10" t="s">
        <v>227</v>
      </c>
      <c r="W25" s="85">
        <f>SUMIFS('Quarterly Information'!$J$43:$J$1042,'Quarterly Information'!$I$43:$I$1042,Blends!$V25,'Quarterly Information'!$X$43:$X$1042,Lists!$D$31)*C24</f>
        <v>0</v>
      </c>
      <c r="X25" s="85">
        <f>SUMIFS('Quarterly Information'!$J$43:$J$1042,'Quarterly Information'!$I$43:$I$1042,Blends!$V25,'Quarterly Information'!$X$43:$X$1042,Lists!$D$31)*D24</f>
        <v>0</v>
      </c>
      <c r="Y25" s="85">
        <f>SUMIFS('Quarterly Information'!$J$43:$J$1042,'Quarterly Information'!$I$43:$I$1042,Blends!$V25,'Quarterly Information'!$X$43:$X$1042,Lists!$D$31)*E24</f>
        <v>0</v>
      </c>
      <c r="Z25" s="85">
        <f>SUMIFS('Quarterly Information'!$J$43:$J$1042,'Quarterly Information'!$I$43:$I$1042,Blends!$V25,'Quarterly Information'!$X$43:$X$1042,Lists!$D$31)*F24</f>
        <v>0</v>
      </c>
      <c r="AA25" s="85">
        <f>SUMIFS('Quarterly Information'!$J$43:$J$1042,'Quarterly Information'!$I$43:$I$1042,Blends!$V25,'Quarterly Information'!$X$43:$X$1042,Lists!$D$31)*G24</f>
        <v>0</v>
      </c>
      <c r="AB25" s="85">
        <f>SUMIFS('Quarterly Information'!$J$43:$J$1042,'Quarterly Information'!$I$43:$I$1042,Blends!$V25,'Quarterly Information'!$X$43:$X$1042,Lists!$D$31)*H24</f>
        <v>0</v>
      </c>
      <c r="AC25" s="85">
        <f>SUMIFS('Quarterly Information'!$J$43:$J$1042,'Quarterly Information'!$I$43:$I$1042,Blends!$V25,'Quarterly Information'!$X$43:$X$1042,Lists!$D$31)*I24</f>
        <v>0</v>
      </c>
      <c r="AD25" s="85">
        <f>SUMIFS('Quarterly Information'!$J$43:$J$1042,'Quarterly Information'!$I$43:$I$1042,Blends!$V25,'Quarterly Information'!$X$43:$X$1042,Lists!$D$31)*J24</f>
        <v>0</v>
      </c>
      <c r="AF25" s="10" t="s">
        <v>227</v>
      </c>
      <c r="AG25" s="85">
        <f>SUMIFS('Quarterly Information'!$J$43:$J$1042,'Quarterly Information'!$I$43:$I$1042,Blends!$AF25,'Quarterly Information'!$X$43:$X$1042,Lists!$D$32)*C24</f>
        <v>0</v>
      </c>
      <c r="AH25" s="85">
        <f>SUMIFS('Quarterly Information'!$J$43:$J$1042,'Quarterly Information'!$I$43:$I$1042,Blends!$AF25,'Quarterly Information'!$X$43:$X$1042,Lists!$D$32)*D24</f>
        <v>0</v>
      </c>
      <c r="AI25" s="85">
        <f>SUMIFS('Quarterly Information'!$J$43:$J$1042,'Quarterly Information'!$I$43:$I$1042,Blends!$AF25,'Quarterly Information'!$X$43:$X$1042,Lists!$D$32)*E24</f>
        <v>0</v>
      </c>
      <c r="AJ25" s="85">
        <f>SUMIFS('Quarterly Information'!$J$43:$J$1042,'Quarterly Information'!$I$43:$I$1042,Blends!$AF25,'Quarterly Information'!$X$43:$X$1042,Lists!$D$32)*F24</f>
        <v>0</v>
      </c>
      <c r="AK25" s="85">
        <f>SUMIFS('Quarterly Information'!$J$43:$J$1042,'Quarterly Information'!$I$43:$I$1042,Blends!$AF25,'Quarterly Information'!$X$43:$X$1042,Lists!$D$32)*G24</f>
        <v>0</v>
      </c>
      <c r="AL25" s="85">
        <f>SUMIFS('Quarterly Information'!$J$43:$J$1042,'Quarterly Information'!$I$43:$I$1042,Blends!$AF25,'Quarterly Information'!$X$43:$X$1042,Lists!$D$32)*H24</f>
        <v>0</v>
      </c>
      <c r="AM25" s="85">
        <f>SUMIFS('Quarterly Information'!$J$43:$J$1042,'Quarterly Information'!$I$43:$I$1042,Blends!$AF25,'Quarterly Information'!$X$43:$X$1042,Lists!$D$32)*I24</f>
        <v>0</v>
      </c>
      <c r="AN25" s="85">
        <f>SUMIFS('Quarterly Information'!$J$43:$J$1042,'Quarterly Information'!$I$43:$I$1042,Blends!$AF25,'Quarterly Information'!$X$43:$X$1042,Lists!$D$32)*J24</f>
        <v>0</v>
      </c>
      <c r="AP25" s="10" t="s">
        <v>227</v>
      </c>
      <c r="AQ25" s="85">
        <f>SUMIFS('Quarterly Information'!$J$43:$J$1042,'Quarterly Information'!$I$43:$I$1042,Blends!$AP25,'Quarterly Information'!$X$43:$X$1042,Lists!$D$33)*C24</f>
        <v>0</v>
      </c>
      <c r="AR25" s="85">
        <f>SUMIFS('Quarterly Information'!$J$43:$J$1042,'Quarterly Information'!$I$43:$I$1042,Blends!$AP25,'Quarterly Information'!$X$43:$X$1042,Lists!$D$33)*D24</f>
        <v>0</v>
      </c>
      <c r="AS25" s="85">
        <f>SUMIFS('Quarterly Information'!$J$43:$J$1042,'Quarterly Information'!$I$43:$I$1042,Blends!$AP25,'Quarterly Information'!$X$43:$X$1042,Lists!$D$33)*E24</f>
        <v>0</v>
      </c>
      <c r="AT25" s="85">
        <f>SUMIFS('Quarterly Information'!$J$43:$J$1042,'Quarterly Information'!$I$43:$I$1042,Blends!$AP25,'Quarterly Information'!$X$43:$X$1042,Lists!$D$33)*F24</f>
        <v>0</v>
      </c>
      <c r="AU25" s="85">
        <f>SUMIFS('Quarterly Information'!$J$43:$J$1042,'Quarterly Information'!$I$43:$I$1042,Blends!$AP25,'Quarterly Information'!$X$43:$X$1042,Lists!$D$33)*G24</f>
        <v>0</v>
      </c>
      <c r="AV25" s="85">
        <f>SUMIFS('Quarterly Information'!$J$43:$J$1042,'Quarterly Information'!$I$43:$I$1042,Blends!$AP25,'Quarterly Information'!$X$43:$X$1042,Lists!$D$33)*H24</f>
        <v>0</v>
      </c>
      <c r="AW25" s="85">
        <f>SUMIFS('Quarterly Information'!$J$43:$J$1042,'Quarterly Information'!$I$43:$I$1042,Blends!$AP25,'Quarterly Information'!$X$43:$X$1042,Lists!$D$33)*I24</f>
        <v>0</v>
      </c>
      <c r="AX25" s="85">
        <f>SUMIFS('Quarterly Information'!$J$43:$J$1042,'Quarterly Information'!$I$43:$I$1042,Blends!$AP25,'Quarterly Information'!$X$43:$X$1042,Lists!$D$33)*J24</f>
        <v>0</v>
      </c>
      <c r="AZ25" s="10" t="s">
        <v>227</v>
      </c>
      <c r="BA25" s="85">
        <f>SUMIFS('Quarterly Information'!$J$43:$J$1042,'Quarterly Information'!$I$43:$I$1042,Blends!$AZ25,'Quarterly Information'!$X$43:$X$1042,Lists!$D$34)*C24</f>
        <v>0</v>
      </c>
      <c r="BB25" s="85">
        <f>SUMIFS('Quarterly Information'!$J$43:$J$1042,'Quarterly Information'!$I$43:$I$1042,Blends!$AZ25,'Quarterly Information'!$X$43:$X$1042,Lists!$D$34)*D24</f>
        <v>0</v>
      </c>
      <c r="BC25" s="85">
        <f>SUMIFS('Quarterly Information'!$J$43:$J$1042,'Quarterly Information'!$I$43:$I$1042,Blends!$AZ25,'Quarterly Information'!$X$43:$X$1042,Lists!$D$34)*E24</f>
        <v>0</v>
      </c>
      <c r="BD25" s="85">
        <f>SUMIFS('Quarterly Information'!$J$43:$J$1042,'Quarterly Information'!$I$43:$I$1042,Blends!$AZ25,'Quarterly Information'!$X$43:$X$1042,Lists!$D$34)*F24</f>
        <v>0</v>
      </c>
      <c r="BE25" s="85">
        <f>SUMIFS('Quarterly Information'!$J$43:$J$1042,'Quarterly Information'!$I$43:$I$1042,Blends!$AZ25,'Quarterly Information'!$X$43:$X$1042,Lists!$D$34)*G24</f>
        <v>0</v>
      </c>
      <c r="BF25" s="85">
        <f>SUMIFS('Quarterly Information'!$J$43:$J$1042,'Quarterly Information'!$I$43:$I$1042,Blends!$AZ25,'Quarterly Information'!$X$43:$X$1042,Lists!$D$34)*H24</f>
        <v>0</v>
      </c>
      <c r="BG25" s="85">
        <f>SUMIFS('Quarterly Information'!$J$43:$J$1042,'Quarterly Information'!$I$43:$I$1042,Blends!$AZ25,'Quarterly Information'!$X$43:$X$1042,Lists!$D$34)*I24</f>
        <v>0</v>
      </c>
      <c r="BH25" s="85">
        <f>SUMIFS('Quarterly Information'!$J$43:$J$1042,'Quarterly Information'!$I$43:$I$1042,Blends!$AZ25,'Quarterly Information'!$X$43:$X$1042,Lists!$D$34)*J24</f>
        <v>0</v>
      </c>
      <c r="BJ25" s="10" t="s">
        <v>227</v>
      </c>
      <c r="BK25" s="85">
        <f>SUMIFS('Quarterly Information'!$J$43:$J$1042,'Quarterly Information'!$I$43:$I$1042,Blends!$BJ25,'Quarterly Information'!$X$43:$X$1042,Lists!$D$35)*C24</f>
        <v>0</v>
      </c>
      <c r="BL25" s="85">
        <f>SUMIFS('Quarterly Information'!$J$43:$J$1042,'Quarterly Information'!$I$43:$I$1042,Blends!$BJ25,'Quarterly Information'!$X$43:$X$1042,Lists!$D$35)*D24</f>
        <v>0</v>
      </c>
      <c r="BM25" s="85">
        <f>SUMIFS('Quarterly Information'!$J$43:$J$1042,'Quarterly Information'!$I$43:$I$1042,Blends!$BJ25,'Quarterly Information'!$X$43:$X$1042,Lists!$D$35)*E24</f>
        <v>0</v>
      </c>
      <c r="BN25" s="85">
        <f>SUMIFS('Quarterly Information'!$J$43:$J$1042,'Quarterly Information'!$I$43:$I$1042,Blends!$BJ25,'Quarterly Information'!$X$43:$X$1042,Lists!$D$35)*F24</f>
        <v>0</v>
      </c>
      <c r="BO25" s="85">
        <f>SUMIFS('Quarterly Information'!$J$43:$J$1042,'Quarterly Information'!$I$43:$I$1042,Blends!$BJ25,'Quarterly Information'!$X$43:$X$1042,Lists!$D$35)*G24</f>
        <v>0</v>
      </c>
      <c r="BP25" s="85">
        <f>SUMIFS('Quarterly Information'!$J$43:$J$1042,'Quarterly Information'!$I$43:$I$1042,Blends!$BJ25,'Quarterly Information'!$X$43:$X$1042,Lists!$D$35)*H24</f>
        <v>0</v>
      </c>
      <c r="BQ25" s="85">
        <f>SUMIFS('Quarterly Information'!$J$43:$J$1042,'Quarterly Information'!$I$43:$I$1042,Blends!$BJ25,'Quarterly Information'!$X$43:$X$1042,Lists!$D$35)*I24</f>
        <v>0</v>
      </c>
      <c r="BR25" s="85">
        <f>SUMIFS('Quarterly Information'!$J$43:$J$1042,'Quarterly Information'!$I$43:$I$1042,Blends!$BJ25,'Quarterly Information'!$X$43:$X$1042,Lists!$D$35)*J24</f>
        <v>0</v>
      </c>
      <c r="BT25" s="10" t="s">
        <v>227</v>
      </c>
      <c r="BU25" s="85">
        <f>SUMIFS('Quarterly Information'!$AA$43:$AA$1042,'Quarterly Information'!$I$43:$I$1042,Blends!$BT25)*Blends!C24</f>
        <v>0</v>
      </c>
      <c r="BV25" s="85">
        <f>SUMIFS('Quarterly Information'!$AA$43:$AA$1042,'Quarterly Information'!$I$43:$I$1042,Blends!$BT25)*Blends!D24</f>
        <v>0</v>
      </c>
      <c r="BW25" s="85">
        <f>SUMIFS('Quarterly Information'!$AA$43:$AA$1042,'Quarterly Information'!$I$43:$I$1042,Blends!$BT25)*Blends!E24</f>
        <v>0</v>
      </c>
      <c r="BX25" s="85">
        <f>SUMIFS('Quarterly Information'!$AA$43:$AA$1042,'Quarterly Information'!$I$43:$I$1042,Blends!$BT25)*Blends!F24</f>
        <v>0</v>
      </c>
      <c r="BY25" s="85">
        <f>SUMIFS('Quarterly Information'!$AA$43:$AA$1042,'Quarterly Information'!$I$43:$I$1042,Blends!$BT25)*Blends!G24</f>
        <v>0</v>
      </c>
      <c r="BZ25" s="85">
        <f>SUMIFS('Quarterly Information'!$AA$43:$AA$1042,'Quarterly Information'!$I$43:$I$1042,Blends!$BT25)*Blends!H24</f>
        <v>0</v>
      </c>
      <c r="CA25" s="85">
        <f>SUMIFS('Quarterly Information'!$AA$43:$AA$1042,'Quarterly Information'!$I$43:$I$1042,Blends!$BT25)*Blends!I24</f>
        <v>0</v>
      </c>
      <c r="CB25" s="85">
        <f>SUMIFS('Quarterly Information'!$AA$43:$AA$1042,'Quarterly Information'!$I$43:$I$1042,Blends!$BT25)*Blends!J24</f>
        <v>0</v>
      </c>
      <c r="CD25" s="10" t="s">
        <v>227</v>
      </c>
      <c r="CE25" s="85">
        <f>SUMIFS('Quarterly Information'!$AB$43:$AB$1042,'Quarterly Information'!$I$43:$I$1042,Blends!$CD25)*Blends!C24</f>
        <v>0</v>
      </c>
      <c r="CF25" s="85">
        <f>SUMIFS('Quarterly Information'!$AB$43:$AB$1042,'Quarterly Information'!$I$43:$I$1042,Blends!$CD25)*Blends!D24</f>
        <v>0</v>
      </c>
      <c r="CG25" s="85">
        <f>SUMIFS('Quarterly Information'!$AB$43:$AB$1042,'Quarterly Information'!$I$43:$I$1042,Blends!$CD25)*Blends!E24</f>
        <v>0</v>
      </c>
      <c r="CH25" s="85">
        <f>SUMIFS('Quarterly Information'!$AB$43:$AB$1042,'Quarterly Information'!$I$43:$I$1042,Blends!$CD25)*Blends!F24</f>
        <v>0</v>
      </c>
      <c r="CI25" s="85">
        <f>SUMIFS('Quarterly Information'!$AB$43:$AB$1042,'Quarterly Information'!$I$43:$I$1042,Blends!$CD25)*Blends!G24</f>
        <v>0</v>
      </c>
      <c r="CJ25" s="85">
        <f>SUMIFS('Quarterly Information'!$AB$43:$AB$1042,'Quarterly Information'!$I$43:$I$1042,Blends!$CD25)*Blends!H24</f>
        <v>0</v>
      </c>
      <c r="CK25" s="85">
        <f>SUMIFS('Quarterly Information'!$AB$43:$AB$1042,'Quarterly Information'!$I$43:$I$1042,Blends!$CD25)*Blends!I24</f>
        <v>0</v>
      </c>
      <c r="CL25" s="85">
        <f>SUMIFS('Quarterly Information'!$AB$43:$AB$1042,'Quarterly Information'!$I$43:$I$1042,Blends!$CD25)*Blends!J24</f>
        <v>0</v>
      </c>
      <c r="CN25" s="10" t="s">
        <v>227</v>
      </c>
      <c r="CO25" s="85">
        <f>SUMIFS('Quarterly Information'!$AC$43:$AC$1042,'Quarterly Information'!$I$43:$I$1042,Blends!$CN25)*Blends!C24</f>
        <v>0</v>
      </c>
      <c r="CP25" s="85">
        <f>SUMIFS('Quarterly Information'!$AC$43:$AC$1042,'Quarterly Information'!$I$43:$I$1042,Blends!$CN25)*Blends!D24</f>
        <v>0</v>
      </c>
      <c r="CQ25" s="85">
        <f>SUMIFS('Quarterly Information'!$AC$43:$AC$1042,'Quarterly Information'!$I$43:$I$1042,Blends!$CN25)*Blends!E24</f>
        <v>0</v>
      </c>
      <c r="CR25" s="85">
        <f>SUMIFS('Quarterly Information'!$AC$43:$AC$1042,'Quarterly Information'!$I$43:$I$1042,Blends!$CN25)*Blends!F24</f>
        <v>0</v>
      </c>
      <c r="CS25" s="85">
        <f>SUMIFS('Quarterly Information'!$AC$43:$AC$1042,'Quarterly Information'!$I$43:$I$1042,Blends!$CN25)*Blends!G24</f>
        <v>0</v>
      </c>
      <c r="CT25" s="85">
        <f>SUMIFS('Quarterly Information'!$AC$43:$AC$1042,'Quarterly Information'!$I$43:$I$1042,Blends!$CN25)*Blends!H24</f>
        <v>0</v>
      </c>
      <c r="CU25" s="85">
        <f>SUMIFS('Quarterly Information'!$AC$43:$AC$1042,'Quarterly Information'!$I$43:$I$1042,Blends!$CN25)*Blends!I24</f>
        <v>0</v>
      </c>
      <c r="CV25" s="85">
        <f>SUMIFS('Quarterly Information'!$AC$43:$AC$1042,'Quarterly Information'!$I$43:$I$1042,Blends!$CN25)*Blends!J24</f>
        <v>0</v>
      </c>
      <c r="CX25" s="10" t="s">
        <v>227</v>
      </c>
      <c r="CY25" s="85">
        <f>SUMIFS('Quarterly Information'!$AD$43:$AD$1042,'Quarterly Information'!$I$43:$I$1042,Blends!$CX25)*Blends!C24</f>
        <v>0</v>
      </c>
      <c r="CZ25" s="85">
        <f>SUMIFS('Quarterly Information'!$AD$43:$AD$1042,'Quarterly Information'!$I$43:$I$1042,Blends!$CX25)*Blends!D24</f>
        <v>0</v>
      </c>
      <c r="DA25" s="85">
        <f>SUMIFS('Quarterly Information'!$AD$43:$AD$1042,'Quarterly Information'!$I$43:$I$1042,Blends!$CX25)*Blends!E24</f>
        <v>0</v>
      </c>
      <c r="DB25" s="85">
        <f>SUMIFS('Quarterly Information'!$AD$43:$AD$1042,'Quarterly Information'!$I$43:$I$1042,Blends!$CX25)*Blends!F24</f>
        <v>0</v>
      </c>
      <c r="DC25" s="85">
        <f>SUMIFS('Quarterly Information'!$AD$43:$AD$1042,'Quarterly Information'!$I$43:$I$1042,Blends!$CX25)*Blends!G24</f>
        <v>0</v>
      </c>
      <c r="DD25" s="85">
        <f>SUMIFS('Quarterly Information'!$AD$43:$AD$1042,'Quarterly Information'!$I$43:$I$1042,Blends!$CX25)*Blends!H24</f>
        <v>0</v>
      </c>
      <c r="DE25" s="85">
        <f>SUMIFS('Quarterly Information'!$AD$43:$AD$1042,'Quarterly Information'!$I$43:$I$1042,Blends!$CX25)*Blends!I24</f>
        <v>0</v>
      </c>
      <c r="DF25" s="85">
        <f>SUMIFS('Quarterly Information'!$AD$43:$AD$1042,'Quarterly Information'!$I$43:$I$1042,Blends!$CX25)*Blends!J24</f>
        <v>0</v>
      </c>
      <c r="DH25" s="10" t="s">
        <v>227</v>
      </c>
      <c r="DI25" s="85">
        <f>SUMIFS('Quarterly Information'!$AE$43:$AE$1042,'Quarterly Information'!$I$43:$I$1042,Blends!$DH25)*Blends!C24</f>
        <v>0</v>
      </c>
      <c r="DJ25" s="85">
        <f>SUMIFS('Quarterly Information'!$AE$43:$AE$1042,'Quarterly Information'!$I$43:$I$1042,Blends!$DH25)*Blends!D24</f>
        <v>0</v>
      </c>
      <c r="DK25" s="85">
        <f>SUMIFS('Quarterly Information'!$AE$43:$AE$1042,'Quarterly Information'!$I$43:$I$1042,Blends!$DH25)*Blends!E24</f>
        <v>0</v>
      </c>
      <c r="DL25" s="85">
        <f>SUMIFS('Quarterly Information'!$AE$43:$AE$1042,'Quarterly Information'!$I$43:$I$1042,Blends!$DH25)*Blends!F24</f>
        <v>0</v>
      </c>
      <c r="DM25" s="85">
        <f>SUMIFS('Quarterly Information'!$AE$43:$AE$1042,'Quarterly Information'!$I$43:$I$1042,Blends!$DH25)*Blends!G24</f>
        <v>0</v>
      </c>
      <c r="DN25" s="85">
        <f>SUMIFS('Quarterly Information'!$AE$43:$AE$1042,'Quarterly Information'!$I$43:$I$1042,Blends!$DH25)*Blends!H24</f>
        <v>0</v>
      </c>
      <c r="DO25" s="85">
        <f>SUMIFS('Quarterly Information'!$AE$43:$AE$1042,'Quarterly Information'!$I$43:$I$1042,Blends!$DH25)*Blends!I24</f>
        <v>0</v>
      </c>
      <c r="DP25" s="85">
        <f>SUMIFS('Quarterly Information'!$AE$43:$AE$1042,'Quarterly Information'!$I$43:$I$1042,Blends!$DH25)*Blends!J24</f>
        <v>0</v>
      </c>
      <c r="DR25" s="10" t="s">
        <v>227</v>
      </c>
      <c r="DS25" s="85">
        <f>SUMIFS('Quarterly Information'!$AF$43:$AF$1042,'Quarterly Information'!$I$43:$I$1042,Blends!$DR25)*Blends!C24</f>
        <v>0</v>
      </c>
      <c r="DT25" s="85">
        <f>SUMIFS('Quarterly Information'!$AF$43:$AF$1042,'Quarterly Information'!$I$43:$I$1042,Blends!$DR25)*Blends!D24</f>
        <v>0</v>
      </c>
      <c r="DU25" s="85">
        <f>SUMIFS('Quarterly Information'!$AF$43:$AF$1042,'Quarterly Information'!$I$43:$I$1042,Blends!$DR25)*Blends!E24</f>
        <v>0</v>
      </c>
      <c r="DV25" s="85">
        <f>SUMIFS('Quarterly Information'!$AF$43:$AF$1042,'Quarterly Information'!$I$43:$I$1042,Blends!$DR25)*Blends!F24</f>
        <v>0</v>
      </c>
      <c r="DW25" s="85">
        <f>SUMIFS('Quarterly Information'!$AF$43:$AF$1042,'Quarterly Information'!$I$43:$I$1042,Blends!$DR25)*Blends!G24</f>
        <v>0</v>
      </c>
      <c r="DX25" s="85">
        <f>SUMIFS('Quarterly Information'!$AF$43:$AF$1042,'Quarterly Information'!$I$43:$I$1042,Blends!$DR25)*Blends!H24</f>
        <v>0</v>
      </c>
      <c r="DY25" s="85">
        <f>SUMIFS('Quarterly Information'!$AF$43:$AF$1042,'Quarterly Information'!$I$43:$I$1042,Blends!$DR25)*Blends!I24</f>
        <v>0</v>
      </c>
      <c r="DZ25" s="85">
        <f>SUMIFS('Quarterly Information'!$AF$43:$AF$1042,'Quarterly Information'!$I$43:$I$1042,Blends!$DR25)*Blends!J24</f>
        <v>0</v>
      </c>
    </row>
    <row r="26" spans="2:130">
      <c r="B26" s="10" t="s">
        <v>229</v>
      </c>
      <c r="C26" s="84"/>
      <c r="D26" s="84"/>
      <c r="E26" s="84"/>
      <c r="F26" s="84">
        <v>0.59</v>
      </c>
      <c r="G26" s="84"/>
      <c r="H26" s="84"/>
      <c r="I26" s="84"/>
      <c r="J26" s="84"/>
      <c r="L26" s="10" t="s">
        <v>228</v>
      </c>
      <c r="M26" s="85">
        <f>SUMIFS('Quarterly Information'!$J$43:$J$1042,'Quarterly Information'!$I$43:$I$1042,Blends!$L26,'Quarterly Information'!$X$43:$X$1042,Lists!$D$30)*C25</f>
        <v>0</v>
      </c>
      <c r="N26" s="85">
        <f>SUMIFS('Quarterly Information'!$J$43:$J$1042,'Quarterly Information'!$I$43:$I$1042,Blends!$L26,'Quarterly Information'!$X$43:$X$1042,Lists!$D$30)*D25</f>
        <v>0</v>
      </c>
      <c r="O26" s="85">
        <f>SUMIFS('Quarterly Information'!$J$43:$J$1042,'Quarterly Information'!$I$43:$I$1042,Blends!$L26,'Quarterly Information'!$X$43:$X$1042,Lists!$D$30)*E25</f>
        <v>0</v>
      </c>
      <c r="P26" s="85">
        <f>SUMIFS('Quarterly Information'!$J$43:$J$1042,'Quarterly Information'!$I$43:$I$1042,Blends!$L26,'Quarterly Information'!$X$43:$X$1042,Lists!$D$30)*F25</f>
        <v>0</v>
      </c>
      <c r="Q26" s="85">
        <f>SUMIFS('Quarterly Information'!$J$43:$J$1042,'Quarterly Information'!$I$43:$I$1042,Blends!$L26,'Quarterly Information'!$X$43:$X$1042,Lists!$D$30)*G25</f>
        <v>0</v>
      </c>
      <c r="R26" s="85">
        <f>SUMIFS('Quarterly Information'!$J$43:$J$1042,'Quarterly Information'!$I$43:$I$1042,Blends!$L26,'Quarterly Information'!$X$43:$X$1042,Lists!$D$30)*H25</f>
        <v>0</v>
      </c>
      <c r="S26" s="85">
        <f>SUMIFS('Quarterly Information'!$J$43:$J$1042,'Quarterly Information'!$I$43:$I$1042,Blends!$L26,'Quarterly Information'!$X$43:$X$1042,Lists!$D$30)*I25</f>
        <v>0</v>
      </c>
      <c r="T26" s="85">
        <f>SUMIFS('Quarterly Information'!$J$43:$J$1042,'Quarterly Information'!$I$43:$I$1042,Blends!$L26,'Quarterly Information'!$X$43:$X$1042,Lists!$D$30)*J25</f>
        <v>0</v>
      </c>
      <c r="V26" s="10" t="s">
        <v>228</v>
      </c>
      <c r="W26" s="85">
        <f>SUMIFS('Quarterly Information'!$J$43:$J$1042,'Quarterly Information'!$I$43:$I$1042,Blends!$V26,'Quarterly Information'!$X$43:$X$1042,Lists!$D$31)*C25</f>
        <v>0</v>
      </c>
      <c r="X26" s="85">
        <f>SUMIFS('Quarterly Information'!$J$43:$J$1042,'Quarterly Information'!$I$43:$I$1042,Blends!$V26,'Quarterly Information'!$X$43:$X$1042,Lists!$D$31)*D25</f>
        <v>0</v>
      </c>
      <c r="Y26" s="85">
        <f>SUMIFS('Quarterly Information'!$J$43:$J$1042,'Quarterly Information'!$I$43:$I$1042,Blends!$V26,'Quarterly Information'!$X$43:$X$1042,Lists!$D$31)*E25</f>
        <v>0</v>
      </c>
      <c r="Z26" s="85">
        <f>SUMIFS('Quarterly Information'!$J$43:$J$1042,'Quarterly Information'!$I$43:$I$1042,Blends!$V26,'Quarterly Information'!$X$43:$X$1042,Lists!$D$31)*F25</f>
        <v>0</v>
      </c>
      <c r="AA26" s="85">
        <f>SUMIFS('Quarterly Information'!$J$43:$J$1042,'Quarterly Information'!$I$43:$I$1042,Blends!$V26,'Quarterly Information'!$X$43:$X$1042,Lists!$D$31)*G25</f>
        <v>0</v>
      </c>
      <c r="AB26" s="85">
        <f>SUMIFS('Quarterly Information'!$J$43:$J$1042,'Quarterly Information'!$I$43:$I$1042,Blends!$V26,'Quarterly Information'!$X$43:$X$1042,Lists!$D$31)*H25</f>
        <v>0</v>
      </c>
      <c r="AC26" s="85">
        <f>SUMIFS('Quarterly Information'!$J$43:$J$1042,'Quarterly Information'!$I$43:$I$1042,Blends!$V26,'Quarterly Information'!$X$43:$X$1042,Lists!$D$31)*I25</f>
        <v>0</v>
      </c>
      <c r="AD26" s="85">
        <f>SUMIFS('Quarterly Information'!$J$43:$J$1042,'Quarterly Information'!$I$43:$I$1042,Blends!$V26,'Quarterly Information'!$X$43:$X$1042,Lists!$D$31)*J25</f>
        <v>0</v>
      </c>
      <c r="AF26" s="10" t="s">
        <v>228</v>
      </c>
      <c r="AG26" s="85">
        <f>SUMIFS('Quarterly Information'!$J$43:$J$1042,'Quarterly Information'!$I$43:$I$1042,Blends!$AF26,'Quarterly Information'!$X$43:$X$1042,Lists!$D$32)*C25</f>
        <v>0</v>
      </c>
      <c r="AH26" s="85">
        <f>SUMIFS('Quarterly Information'!$J$43:$J$1042,'Quarterly Information'!$I$43:$I$1042,Blends!$AF26,'Quarterly Information'!$X$43:$X$1042,Lists!$D$32)*D25</f>
        <v>0</v>
      </c>
      <c r="AI26" s="85">
        <f>SUMIFS('Quarterly Information'!$J$43:$J$1042,'Quarterly Information'!$I$43:$I$1042,Blends!$AF26,'Quarterly Information'!$X$43:$X$1042,Lists!$D$32)*E25</f>
        <v>0</v>
      </c>
      <c r="AJ26" s="85">
        <f>SUMIFS('Quarterly Information'!$J$43:$J$1042,'Quarterly Information'!$I$43:$I$1042,Blends!$AF26,'Quarterly Information'!$X$43:$X$1042,Lists!$D$32)*F25</f>
        <v>0</v>
      </c>
      <c r="AK26" s="85">
        <f>SUMIFS('Quarterly Information'!$J$43:$J$1042,'Quarterly Information'!$I$43:$I$1042,Blends!$AF26,'Quarterly Information'!$X$43:$X$1042,Lists!$D$32)*G25</f>
        <v>0</v>
      </c>
      <c r="AL26" s="85">
        <f>SUMIFS('Quarterly Information'!$J$43:$J$1042,'Quarterly Information'!$I$43:$I$1042,Blends!$AF26,'Quarterly Information'!$X$43:$X$1042,Lists!$D$32)*H25</f>
        <v>0</v>
      </c>
      <c r="AM26" s="85">
        <f>SUMIFS('Quarterly Information'!$J$43:$J$1042,'Quarterly Information'!$I$43:$I$1042,Blends!$AF26,'Quarterly Information'!$X$43:$X$1042,Lists!$D$32)*I25</f>
        <v>0</v>
      </c>
      <c r="AN26" s="85">
        <f>SUMIFS('Quarterly Information'!$J$43:$J$1042,'Quarterly Information'!$I$43:$I$1042,Blends!$AF26,'Quarterly Information'!$X$43:$X$1042,Lists!$D$32)*J25</f>
        <v>0</v>
      </c>
      <c r="AP26" s="10" t="s">
        <v>228</v>
      </c>
      <c r="AQ26" s="85">
        <f>SUMIFS('Quarterly Information'!$J$43:$J$1042,'Quarterly Information'!$I$43:$I$1042,Blends!$AP26,'Quarterly Information'!$X$43:$X$1042,Lists!$D$33)*C25</f>
        <v>0</v>
      </c>
      <c r="AR26" s="85">
        <f>SUMIFS('Quarterly Information'!$J$43:$J$1042,'Quarterly Information'!$I$43:$I$1042,Blends!$AP26,'Quarterly Information'!$X$43:$X$1042,Lists!$D$33)*D25</f>
        <v>0</v>
      </c>
      <c r="AS26" s="85">
        <f>SUMIFS('Quarterly Information'!$J$43:$J$1042,'Quarterly Information'!$I$43:$I$1042,Blends!$AP26,'Quarterly Information'!$X$43:$X$1042,Lists!$D$33)*E25</f>
        <v>0</v>
      </c>
      <c r="AT26" s="85">
        <f>SUMIFS('Quarterly Information'!$J$43:$J$1042,'Quarterly Information'!$I$43:$I$1042,Blends!$AP26,'Quarterly Information'!$X$43:$X$1042,Lists!$D$33)*F25</f>
        <v>0</v>
      </c>
      <c r="AU26" s="85">
        <f>SUMIFS('Quarterly Information'!$J$43:$J$1042,'Quarterly Information'!$I$43:$I$1042,Blends!$AP26,'Quarterly Information'!$X$43:$X$1042,Lists!$D$33)*G25</f>
        <v>0</v>
      </c>
      <c r="AV26" s="85">
        <f>SUMIFS('Quarterly Information'!$J$43:$J$1042,'Quarterly Information'!$I$43:$I$1042,Blends!$AP26,'Quarterly Information'!$X$43:$X$1042,Lists!$D$33)*H25</f>
        <v>0</v>
      </c>
      <c r="AW26" s="85">
        <f>SUMIFS('Quarterly Information'!$J$43:$J$1042,'Quarterly Information'!$I$43:$I$1042,Blends!$AP26,'Quarterly Information'!$X$43:$X$1042,Lists!$D$33)*I25</f>
        <v>0</v>
      </c>
      <c r="AX26" s="85">
        <f>SUMIFS('Quarterly Information'!$J$43:$J$1042,'Quarterly Information'!$I$43:$I$1042,Blends!$AP26,'Quarterly Information'!$X$43:$X$1042,Lists!$D$33)*J25</f>
        <v>0</v>
      </c>
      <c r="AZ26" s="10" t="s">
        <v>228</v>
      </c>
      <c r="BA26" s="85">
        <f>SUMIFS('Quarterly Information'!$J$43:$J$1042,'Quarterly Information'!$I$43:$I$1042,Blends!$AZ26,'Quarterly Information'!$X$43:$X$1042,Lists!$D$34)*C25</f>
        <v>0</v>
      </c>
      <c r="BB26" s="85">
        <f>SUMIFS('Quarterly Information'!$J$43:$J$1042,'Quarterly Information'!$I$43:$I$1042,Blends!$AZ26,'Quarterly Information'!$X$43:$X$1042,Lists!$D$34)*D25</f>
        <v>0</v>
      </c>
      <c r="BC26" s="85">
        <f>SUMIFS('Quarterly Information'!$J$43:$J$1042,'Quarterly Information'!$I$43:$I$1042,Blends!$AZ26,'Quarterly Information'!$X$43:$X$1042,Lists!$D$34)*E25</f>
        <v>0</v>
      </c>
      <c r="BD26" s="85">
        <f>SUMIFS('Quarterly Information'!$J$43:$J$1042,'Quarterly Information'!$I$43:$I$1042,Blends!$AZ26,'Quarterly Information'!$X$43:$X$1042,Lists!$D$34)*F25</f>
        <v>0</v>
      </c>
      <c r="BE26" s="85">
        <f>SUMIFS('Quarterly Information'!$J$43:$J$1042,'Quarterly Information'!$I$43:$I$1042,Blends!$AZ26,'Quarterly Information'!$X$43:$X$1042,Lists!$D$34)*G25</f>
        <v>0</v>
      </c>
      <c r="BF26" s="85">
        <f>SUMIFS('Quarterly Information'!$J$43:$J$1042,'Quarterly Information'!$I$43:$I$1042,Blends!$AZ26,'Quarterly Information'!$X$43:$X$1042,Lists!$D$34)*H25</f>
        <v>0</v>
      </c>
      <c r="BG26" s="85">
        <f>SUMIFS('Quarterly Information'!$J$43:$J$1042,'Quarterly Information'!$I$43:$I$1042,Blends!$AZ26,'Quarterly Information'!$X$43:$X$1042,Lists!$D$34)*I25</f>
        <v>0</v>
      </c>
      <c r="BH26" s="85">
        <f>SUMIFS('Quarterly Information'!$J$43:$J$1042,'Quarterly Information'!$I$43:$I$1042,Blends!$AZ26,'Quarterly Information'!$X$43:$X$1042,Lists!$D$34)*J25</f>
        <v>0</v>
      </c>
      <c r="BJ26" s="10" t="s">
        <v>228</v>
      </c>
      <c r="BK26" s="85">
        <f>SUMIFS('Quarterly Information'!$J$43:$J$1042,'Quarterly Information'!$I$43:$I$1042,Blends!$BJ26,'Quarterly Information'!$X$43:$X$1042,Lists!$D$35)*C25</f>
        <v>0</v>
      </c>
      <c r="BL26" s="85">
        <f>SUMIFS('Quarterly Information'!$J$43:$J$1042,'Quarterly Information'!$I$43:$I$1042,Blends!$BJ26,'Quarterly Information'!$X$43:$X$1042,Lists!$D$35)*D25</f>
        <v>0</v>
      </c>
      <c r="BM26" s="85">
        <f>SUMIFS('Quarterly Information'!$J$43:$J$1042,'Quarterly Information'!$I$43:$I$1042,Blends!$BJ26,'Quarterly Information'!$X$43:$X$1042,Lists!$D$35)*E25</f>
        <v>0</v>
      </c>
      <c r="BN26" s="85">
        <f>SUMIFS('Quarterly Information'!$J$43:$J$1042,'Quarterly Information'!$I$43:$I$1042,Blends!$BJ26,'Quarterly Information'!$X$43:$X$1042,Lists!$D$35)*F25</f>
        <v>0</v>
      </c>
      <c r="BO26" s="85">
        <f>SUMIFS('Quarterly Information'!$J$43:$J$1042,'Quarterly Information'!$I$43:$I$1042,Blends!$BJ26,'Quarterly Information'!$X$43:$X$1042,Lists!$D$35)*G25</f>
        <v>0</v>
      </c>
      <c r="BP26" s="85">
        <f>SUMIFS('Quarterly Information'!$J$43:$J$1042,'Quarterly Information'!$I$43:$I$1042,Blends!$BJ26,'Quarterly Information'!$X$43:$X$1042,Lists!$D$35)*H25</f>
        <v>0</v>
      </c>
      <c r="BQ26" s="85">
        <f>SUMIFS('Quarterly Information'!$J$43:$J$1042,'Quarterly Information'!$I$43:$I$1042,Blends!$BJ26,'Quarterly Information'!$X$43:$X$1042,Lists!$D$35)*I25</f>
        <v>0</v>
      </c>
      <c r="BR26" s="85">
        <f>SUMIFS('Quarterly Information'!$J$43:$J$1042,'Quarterly Information'!$I$43:$I$1042,Blends!$BJ26,'Quarterly Information'!$X$43:$X$1042,Lists!$D$35)*J25</f>
        <v>0</v>
      </c>
      <c r="BT26" s="10" t="s">
        <v>228</v>
      </c>
      <c r="BU26" s="85">
        <f>SUMIFS('Quarterly Information'!$AA$43:$AA$1042,'Quarterly Information'!$I$43:$I$1042,Blends!$BT26)*Blends!C25</f>
        <v>0</v>
      </c>
      <c r="BV26" s="85">
        <f>SUMIFS('Quarterly Information'!$AA$43:$AA$1042,'Quarterly Information'!$I$43:$I$1042,Blends!$BT26)*Blends!D25</f>
        <v>0</v>
      </c>
      <c r="BW26" s="85">
        <f>SUMIFS('Quarterly Information'!$AA$43:$AA$1042,'Quarterly Information'!$I$43:$I$1042,Blends!$BT26)*Blends!E25</f>
        <v>0</v>
      </c>
      <c r="BX26" s="85">
        <f>SUMIFS('Quarterly Information'!$AA$43:$AA$1042,'Quarterly Information'!$I$43:$I$1042,Blends!$BT26)*Blends!F25</f>
        <v>0</v>
      </c>
      <c r="BY26" s="85">
        <f>SUMIFS('Quarterly Information'!$AA$43:$AA$1042,'Quarterly Information'!$I$43:$I$1042,Blends!$BT26)*Blends!G25</f>
        <v>0</v>
      </c>
      <c r="BZ26" s="85">
        <f>SUMIFS('Quarterly Information'!$AA$43:$AA$1042,'Quarterly Information'!$I$43:$I$1042,Blends!$BT26)*Blends!H25</f>
        <v>0</v>
      </c>
      <c r="CA26" s="85">
        <f>SUMIFS('Quarterly Information'!$AA$43:$AA$1042,'Quarterly Information'!$I$43:$I$1042,Blends!$BT26)*Blends!I25</f>
        <v>0</v>
      </c>
      <c r="CB26" s="85">
        <f>SUMIFS('Quarterly Information'!$AA$43:$AA$1042,'Quarterly Information'!$I$43:$I$1042,Blends!$BT26)*Blends!J25</f>
        <v>0</v>
      </c>
      <c r="CD26" s="10" t="s">
        <v>228</v>
      </c>
      <c r="CE26" s="85">
        <f>SUMIFS('Quarterly Information'!$AB$43:$AB$1042,'Quarterly Information'!$I$43:$I$1042,Blends!$CD26)*Blends!C25</f>
        <v>0</v>
      </c>
      <c r="CF26" s="85">
        <f>SUMIFS('Quarterly Information'!$AB$43:$AB$1042,'Quarterly Information'!$I$43:$I$1042,Blends!$CD26)*Blends!D25</f>
        <v>0</v>
      </c>
      <c r="CG26" s="85">
        <f>SUMIFS('Quarterly Information'!$AB$43:$AB$1042,'Quarterly Information'!$I$43:$I$1042,Blends!$CD26)*Blends!E25</f>
        <v>0</v>
      </c>
      <c r="CH26" s="85">
        <f>SUMIFS('Quarterly Information'!$AB$43:$AB$1042,'Quarterly Information'!$I$43:$I$1042,Blends!$CD26)*Blends!F25</f>
        <v>0</v>
      </c>
      <c r="CI26" s="85">
        <f>SUMIFS('Quarterly Information'!$AB$43:$AB$1042,'Quarterly Information'!$I$43:$I$1042,Blends!$CD26)*Blends!G25</f>
        <v>0</v>
      </c>
      <c r="CJ26" s="85">
        <f>SUMIFS('Quarterly Information'!$AB$43:$AB$1042,'Quarterly Information'!$I$43:$I$1042,Blends!$CD26)*Blends!H25</f>
        <v>0</v>
      </c>
      <c r="CK26" s="85">
        <f>SUMIFS('Quarterly Information'!$AB$43:$AB$1042,'Quarterly Information'!$I$43:$I$1042,Blends!$CD26)*Blends!I25</f>
        <v>0</v>
      </c>
      <c r="CL26" s="85">
        <f>SUMIFS('Quarterly Information'!$AB$43:$AB$1042,'Quarterly Information'!$I$43:$I$1042,Blends!$CD26)*Blends!J25</f>
        <v>0</v>
      </c>
      <c r="CN26" s="10" t="s">
        <v>228</v>
      </c>
      <c r="CO26" s="85">
        <f>SUMIFS('Quarterly Information'!$AC$43:$AC$1042,'Quarterly Information'!$I$43:$I$1042,Blends!$CN26)*Blends!C25</f>
        <v>0</v>
      </c>
      <c r="CP26" s="85">
        <f>SUMIFS('Quarterly Information'!$AC$43:$AC$1042,'Quarterly Information'!$I$43:$I$1042,Blends!$CN26)*Blends!D25</f>
        <v>0</v>
      </c>
      <c r="CQ26" s="85">
        <f>SUMIFS('Quarterly Information'!$AC$43:$AC$1042,'Quarterly Information'!$I$43:$I$1042,Blends!$CN26)*Blends!E25</f>
        <v>0</v>
      </c>
      <c r="CR26" s="85">
        <f>SUMIFS('Quarterly Information'!$AC$43:$AC$1042,'Quarterly Information'!$I$43:$I$1042,Blends!$CN26)*Blends!F25</f>
        <v>0</v>
      </c>
      <c r="CS26" s="85">
        <f>SUMIFS('Quarterly Information'!$AC$43:$AC$1042,'Quarterly Information'!$I$43:$I$1042,Blends!$CN26)*Blends!G25</f>
        <v>0</v>
      </c>
      <c r="CT26" s="85">
        <f>SUMIFS('Quarterly Information'!$AC$43:$AC$1042,'Quarterly Information'!$I$43:$I$1042,Blends!$CN26)*Blends!H25</f>
        <v>0</v>
      </c>
      <c r="CU26" s="85">
        <f>SUMIFS('Quarterly Information'!$AC$43:$AC$1042,'Quarterly Information'!$I$43:$I$1042,Blends!$CN26)*Blends!I25</f>
        <v>0</v>
      </c>
      <c r="CV26" s="85">
        <f>SUMIFS('Quarterly Information'!$AC$43:$AC$1042,'Quarterly Information'!$I$43:$I$1042,Blends!$CN26)*Blends!J25</f>
        <v>0</v>
      </c>
      <c r="CX26" s="10" t="s">
        <v>228</v>
      </c>
      <c r="CY26" s="85">
        <f>SUMIFS('Quarterly Information'!$AD$43:$AD$1042,'Quarterly Information'!$I$43:$I$1042,Blends!$CX26)*Blends!C25</f>
        <v>0</v>
      </c>
      <c r="CZ26" s="85">
        <f>SUMIFS('Quarterly Information'!$AD$43:$AD$1042,'Quarterly Information'!$I$43:$I$1042,Blends!$CX26)*Blends!D25</f>
        <v>0</v>
      </c>
      <c r="DA26" s="85">
        <f>SUMIFS('Quarterly Information'!$AD$43:$AD$1042,'Quarterly Information'!$I$43:$I$1042,Blends!$CX26)*Blends!E25</f>
        <v>0</v>
      </c>
      <c r="DB26" s="85">
        <f>SUMIFS('Quarterly Information'!$AD$43:$AD$1042,'Quarterly Information'!$I$43:$I$1042,Blends!$CX26)*Blends!F25</f>
        <v>0</v>
      </c>
      <c r="DC26" s="85">
        <f>SUMIFS('Quarterly Information'!$AD$43:$AD$1042,'Quarterly Information'!$I$43:$I$1042,Blends!$CX26)*Blends!G25</f>
        <v>0</v>
      </c>
      <c r="DD26" s="85">
        <f>SUMIFS('Quarterly Information'!$AD$43:$AD$1042,'Quarterly Information'!$I$43:$I$1042,Blends!$CX26)*Blends!H25</f>
        <v>0</v>
      </c>
      <c r="DE26" s="85">
        <f>SUMIFS('Quarterly Information'!$AD$43:$AD$1042,'Quarterly Information'!$I$43:$I$1042,Blends!$CX26)*Blends!I25</f>
        <v>0</v>
      </c>
      <c r="DF26" s="85">
        <f>SUMIFS('Quarterly Information'!$AD$43:$AD$1042,'Quarterly Information'!$I$43:$I$1042,Blends!$CX26)*Blends!J25</f>
        <v>0</v>
      </c>
      <c r="DH26" s="10" t="s">
        <v>228</v>
      </c>
      <c r="DI26" s="85">
        <f>SUMIFS('Quarterly Information'!$AE$43:$AE$1042,'Quarterly Information'!$I$43:$I$1042,Blends!$DH26)*Blends!C25</f>
        <v>0</v>
      </c>
      <c r="DJ26" s="85">
        <f>SUMIFS('Quarterly Information'!$AE$43:$AE$1042,'Quarterly Information'!$I$43:$I$1042,Blends!$DH26)*Blends!D25</f>
        <v>0</v>
      </c>
      <c r="DK26" s="85">
        <f>SUMIFS('Quarterly Information'!$AE$43:$AE$1042,'Quarterly Information'!$I$43:$I$1042,Blends!$DH26)*Blends!E25</f>
        <v>0</v>
      </c>
      <c r="DL26" s="85">
        <f>SUMIFS('Quarterly Information'!$AE$43:$AE$1042,'Quarterly Information'!$I$43:$I$1042,Blends!$DH26)*Blends!F25</f>
        <v>0</v>
      </c>
      <c r="DM26" s="85">
        <f>SUMIFS('Quarterly Information'!$AE$43:$AE$1042,'Quarterly Information'!$I$43:$I$1042,Blends!$DH26)*Blends!G25</f>
        <v>0</v>
      </c>
      <c r="DN26" s="85">
        <f>SUMIFS('Quarterly Information'!$AE$43:$AE$1042,'Quarterly Information'!$I$43:$I$1042,Blends!$DH26)*Blends!H25</f>
        <v>0</v>
      </c>
      <c r="DO26" s="85">
        <f>SUMIFS('Quarterly Information'!$AE$43:$AE$1042,'Quarterly Information'!$I$43:$I$1042,Blends!$DH26)*Blends!I25</f>
        <v>0</v>
      </c>
      <c r="DP26" s="85">
        <f>SUMIFS('Quarterly Information'!$AE$43:$AE$1042,'Quarterly Information'!$I$43:$I$1042,Blends!$DH26)*Blends!J25</f>
        <v>0</v>
      </c>
      <c r="DR26" s="10" t="s">
        <v>228</v>
      </c>
      <c r="DS26" s="85">
        <f>SUMIFS('Quarterly Information'!$AF$43:$AF$1042,'Quarterly Information'!$I$43:$I$1042,Blends!$DR26)*Blends!C25</f>
        <v>0</v>
      </c>
      <c r="DT26" s="85">
        <f>SUMIFS('Quarterly Information'!$AF$43:$AF$1042,'Quarterly Information'!$I$43:$I$1042,Blends!$DR26)*Blends!D25</f>
        <v>0</v>
      </c>
      <c r="DU26" s="85">
        <f>SUMIFS('Quarterly Information'!$AF$43:$AF$1042,'Quarterly Information'!$I$43:$I$1042,Blends!$DR26)*Blends!E25</f>
        <v>0</v>
      </c>
      <c r="DV26" s="85">
        <f>SUMIFS('Quarterly Information'!$AF$43:$AF$1042,'Quarterly Information'!$I$43:$I$1042,Blends!$DR26)*Blends!F25</f>
        <v>0</v>
      </c>
      <c r="DW26" s="85">
        <f>SUMIFS('Quarterly Information'!$AF$43:$AF$1042,'Quarterly Information'!$I$43:$I$1042,Blends!$DR26)*Blends!G25</f>
        <v>0</v>
      </c>
      <c r="DX26" s="85">
        <f>SUMIFS('Quarterly Information'!$AF$43:$AF$1042,'Quarterly Information'!$I$43:$I$1042,Blends!$DR26)*Blends!H25</f>
        <v>0</v>
      </c>
      <c r="DY26" s="85">
        <f>SUMIFS('Quarterly Information'!$AF$43:$AF$1042,'Quarterly Information'!$I$43:$I$1042,Blends!$DR26)*Blends!I25</f>
        <v>0</v>
      </c>
      <c r="DZ26" s="85">
        <f>SUMIFS('Quarterly Information'!$AF$43:$AF$1042,'Quarterly Information'!$I$43:$I$1042,Blends!$DR26)*Blends!J25</f>
        <v>0</v>
      </c>
    </row>
    <row r="27" spans="2:130">
      <c r="B27" s="10" t="s">
        <v>230</v>
      </c>
      <c r="C27" s="84"/>
      <c r="D27" s="84"/>
      <c r="E27" s="84">
        <v>0.46600000000000003</v>
      </c>
      <c r="F27" s="84">
        <v>0.5</v>
      </c>
      <c r="G27" s="84"/>
      <c r="H27" s="84"/>
      <c r="I27" s="84"/>
      <c r="J27" s="84"/>
      <c r="L27" s="10" t="s">
        <v>229</v>
      </c>
      <c r="M27" s="85">
        <f>SUMIFS('Quarterly Information'!$J$43:$J$1042,'Quarterly Information'!$I$43:$I$1042,Blends!$L27,'Quarterly Information'!$X$43:$X$1042,Lists!$D$30)*C26</f>
        <v>0</v>
      </c>
      <c r="N27" s="85">
        <f>SUMIFS('Quarterly Information'!$J$43:$J$1042,'Quarterly Information'!$I$43:$I$1042,Blends!$L27,'Quarterly Information'!$X$43:$X$1042,Lists!$D$30)*D26</f>
        <v>0</v>
      </c>
      <c r="O27" s="85">
        <f>SUMIFS('Quarterly Information'!$J$43:$J$1042,'Quarterly Information'!$I$43:$I$1042,Blends!$L27,'Quarterly Information'!$X$43:$X$1042,Lists!$D$30)*E26</f>
        <v>0</v>
      </c>
      <c r="P27" s="85">
        <f>SUMIFS('Quarterly Information'!$J$43:$J$1042,'Quarterly Information'!$I$43:$I$1042,Blends!$L27,'Quarterly Information'!$X$43:$X$1042,Lists!$D$30)*F26</f>
        <v>0</v>
      </c>
      <c r="Q27" s="85">
        <f>SUMIFS('Quarterly Information'!$J$43:$J$1042,'Quarterly Information'!$I$43:$I$1042,Blends!$L27,'Quarterly Information'!$X$43:$X$1042,Lists!$D$30)*G26</f>
        <v>0</v>
      </c>
      <c r="R27" s="85">
        <f>SUMIFS('Quarterly Information'!$J$43:$J$1042,'Quarterly Information'!$I$43:$I$1042,Blends!$L27,'Quarterly Information'!$X$43:$X$1042,Lists!$D$30)*H26</f>
        <v>0</v>
      </c>
      <c r="S27" s="85">
        <f>SUMIFS('Quarterly Information'!$J$43:$J$1042,'Quarterly Information'!$I$43:$I$1042,Blends!$L27,'Quarterly Information'!$X$43:$X$1042,Lists!$D$30)*I26</f>
        <v>0</v>
      </c>
      <c r="T27" s="85">
        <f>SUMIFS('Quarterly Information'!$J$43:$J$1042,'Quarterly Information'!$I$43:$I$1042,Blends!$L27,'Quarterly Information'!$X$43:$X$1042,Lists!$D$30)*J26</f>
        <v>0</v>
      </c>
      <c r="V27" s="10" t="s">
        <v>229</v>
      </c>
      <c r="W27" s="85">
        <f>SUMIFS('Quarterly Information'!$J$43:$J$1042,'Quarterly Information'!$I$43:$I$1042,Blends!$V27,'Quarterly Information'!$X$43:$X$1042,Lists!$D$31)*C26</f>
        <v>0</v>
      </c>
      <c r="X27" s="85">
        <f>SUMIFS('Quarterly Information'!$J$43:$J$1042,'Quarterly Information'!$I$43:$I$1042,Blends!$V27,'Quarterly Information'!$X$43:$X$1042,Lists!$D$31)*D26</f>
        <v>0</v>
      </c>
      <c r="Y27" s="85">
        <f>SUMIFS('Quarterly Information'!$J$43:$J$1042,'Quarterly Information'!$I$43:$I$1042,Blends!$V27,'Quarterly Information'!$X$43:$X$1042,Lists!$D$31)*E26</f>
        <v>0</v>
      </c>
      <c r="Z27" s="85">
        <f>SUMIFS('Quarterly Information'!$J$43:$J$1042,'Quarterly Information'!$I$43:$I$1042,Blends!$V27,'Quarterly Information'!$X$43:$X$1042,Lists!$D$31)*F26</f>
        <v>0</v>
      </c>
      <c r="AA27" s="85">
        <f>SUMIFS('Quarterly Information'!$J$43:$J$1042,'Quarterly Information'!$I$43:$I$1042,Blends!$V27,'Quarterly Information'!$X$43:$X$1042,Lists!$D$31)*G26</f>
        <v>0</v>
      </c>
      <c r="AB27" s="85">
        <f>SUMIFS('Quarterly Information'!$J$43:$J$1042,'Quarterly Information'!$I$43:$I$1042,Blends!$V27,'Quarterly Information'!$X$43:$X$1042,Lists!$D$31)*H26</f>
        <v>0</v>
      </c>
      <c r="AC27" s="85">
        <f>SUMIFS('Quarterly Information'!$J$43:$J$1042,'Quarterly Information'!$I$43:$I$1042,Blends!$V27,'Quarterly Information'!$X$43:$X$1042,Lists!$D$31)*I26</f>
        <v>0</v>
      </c>
      <c r="AD27" s="85">
        <f>SUMIFS('Quarterly Information'!$J$43:$J$1042,'Quarterly Information'!$I$43:$I$1042,Blends!$V27,'Quarterly Information'!$X$43:$X$1042,Lists!$D$31)*J26</f>
        <v>0</v>
      </c>
      <c r="AF27" s="10" t="s">
        <v>229</v>
      </c>
      <c r="AG27" s="85">
        <f>SUMIFS('Quarterly Information'!$J$43:$J$1042,'Quarterly Information'!$I$43:$I$1042,Blends!$AF27,'Quarterly Information'!$X$43:$X$1042,Lists!$D$32)*C26</f>
        <v>0</v>
      </c>
      <c r="AH27" s="85">
        <f>SUMIFS('Quarterly Information'!$J$43:$J$1042,'Quarterly Information'!$I$43:$I$1042,Blends!$AF27,'Quarterly Information'!$X$43:$X$1042,Lists!$D$32)*D26</f>
        <v>0</v>
      </c>
      <c r="AI27" s="85">
        <f>SUMIFS('Quarterly Information'!$J$43:$J$1042,'Quarterly Information'!$I$43:$I$1042,Blends!$AF27,'Quarterly Information'!$X$43:$X$1042,Lists!$D$32)*E26</f>
        <v>0</v>
      </c>
      <c r="AJ27" s="85">
        <f>SUMIFS('Quarterly Information'!$J$43:$J$1042,'Quarterly Information'!$I$43:$I$1042,Blends!$AF27,'Quarterly Information'!$X$43:$X$1042,Lists!$D$32)*F26</f>
        <v>0</v>
      </c>
      <c r="AK27" s="85">
        <f>SUMIFS('Quarterly Information'!$J$43:$J$1042,'Quarterly Information'!$I$43:$I$1042,Blends!$AF27,'Quarterly Information'!$X$43:$X$1042,Lists!$D$32)*G26</f>
        <v>0</v>
      </c>
      <c r="AL27" s="85">
        <f>SUMIFS('Quarterly Information'!$J$43:$J$1042,'Quarterly Information'!$I$43:$I$1042,Blends!$AF27,'Quarterly Information'!$X$43:$X$1042,Lists!$D$32)*H26</f>
        <v>0</v>
      </c>
      <c r="AM27" s="85">
        <f>SUMIFS('Quarterly Information'!$J$43:$J$1042,'Quarterly Information'!$I$43:$I$1042,Blends!$AF27,'Quarterly Information'!$X$43:$X$1042,Lists!$D$32)*I26</f>
        <v>0</v>
      </c>
      <c r="AN27" s="85">
        <f>SUMIFS('Quarterly Information'!$J$43:$J$1042,'Quarterly Information'!$I$43:$I$1042,Blends!$AF27,'Quarterly Information'!$X$43:$X$1042,Lists!$D$32)*J26</f>
        <v>0</v>
      </c>
      <c r="AP27" s="10" t="s">
        <v>229</v>
      </c>
      <c r="AQ27" s="85">
        <f>SUMIFS('Quarterly Information'!$J$43:$J$1042,'Quarterly Information'!$I$43:$I$1042,Blends!$AP27,'Quarterly Information'!$X$43:$X$1042,Lists!$D$33)*C26</f>
        <v>0</v>
      </c>
      <c r="AR27" s="85">
        <f>SUMIFS('Quarterly Information'!$J$43:$J$1042,'Quarterly Information'!$I$43:$I$1042,Blends!$AP27,'Quarterly Information'!$X$43:$X$1042,Lists!$D$33)*D26</f>
        <v>0</v>
      </c>
      <c r="AS27" s="85">
        <f>SUMIFS('Quarterly Information'!$J$43:$J$1042,'Quarterly Information'!$I$43:$I$1042,Blends!$AP27,'Quarterly Information'!$X$43:$X$1042,Lists!$D$33)*E26</f>
        <v>0</v>
      </c>
      <c r="AT27" s="85">
        <f>SUMIFS('Quarterly Information'!$J$43:$J$1042,'Quarterly Information'!$I$43:$I$1042,Blends!$AP27,'Quarterly Information'!$X$43:$X$1042,Lists!$D$33)*F26</f>
        <v>0</v>
      </c>
      <c r="AU27" s="85">
        <f>SUMIFS('Quarterly Information'!$J$43:$J$1042,'Quarterly Information'!$I$43:$I$1042,Blends!$AP27,'Quarterly Information'!$X$43:$X$1042,Lists!$D$33)*G26</f>
        <v>0</v>
      </c>
      <c r="AV27" s="85">
        <f>SUMIFS('Quarterly Information'!$J$43:$J$1042,'Quarterly Information'!$I$43:$I$1042,Blends!$AP27,'Quarterly Information'!$X$43:$X$1042,Lists!$D$33)*H26</f>
        <v>0</v>
      </c>
      <c r="AW27" s="85">
        <f>SUMIFS('Quarterly Information'!$J$43:$J$1042,'Quarterly Information'!$I$43:$I$1042,Blends!$AP27,'Quarterly Information'!$X$43:$X$1042,Lists!$D$33)*I26</f>
        <v>0</v>
      </c>
      <c r="AX27" s="85">
        <f>SUMIFS('Quarterly Information'!$J$43:$J$1042,'Quarterly Information'!$I$43:$I$1042,Blends!$AP27,'Quarterly Information'!$X$43:$X$1042,Lists!$D$33)*J26</f>
        <v>0</v>
      </c>
      <c r="AZ27" s="10" t="s">
        <v>229</v>
      </c>
      <c r="BA27" s="85">
        <f>SUMIFS('Quarterly Information'!$J$43:$J$1042,'Quarterly Information'!$I$43:$I$1042,Blends!$AZ27,'Quarterly Information'!$X$43:$X$1042,Lists!$D$34)*C26</f>
        <v>0</v>
      </c>
      <c r="BB27" s="85">
        <f>SUMIFS('Quarterly Information'!$J$43:$J$1042,'Quarterly Information'!$I$43:$I$1042,Blends!$AZ27,'Quarterly Information'!$X$43:$X$1042,Lists!$D$34)*D26</f>
        <v>0</v>
      </c>
      <c r="BC27" s="85">
        <f>SUMIFS('Quarterly Information'!$J$43:$J$1042,'Quarterly Information'!$I$43:$I$1042,Blends!$AZ27,'Quarterly Information'!$X$43:$X$1042,Lists!$D$34)*E26</f>
        <v>0</v>
      </c>
      <c r="BD27" s="85">
        <f>SUMIFS('Quarterly Information'!$J$43:$J$1042,'Quarterly Information'!$I$43:$I$1042,Blends!$AZ27,'Quarterly Information'!$X$43:$X$1042,Lists!$D$34)*F26</f>
        <v>0</v>
      </c>
      <c r="BE27" s="85">
        <f>SUMIFS('Quarterly Information'!$J$43:$J$1042,'Quarterly Information'!$I$43:$I$1042,Blends!$AZ27,'Quarterly Information'!$X$43:$X$1042,Lists!$D$34)*G26</f>
        <v>0</v>
      </c>
      <c r="BF27" s="85">
        <f>SUMIFS('Quarterly Information'!$J$43:$J$1042,'Quarterly Information'!$I$43:$I$1042,Blends!$AZ27,'Quarterly Information'!$X$43:$X$1042,Lists!$D$34)*H26</f>
        <v>0</v>
      </c>
      <c r="BG27" s="85">
        <f>SUMIFS('Quarterly Information'!$J$43:$J$1042,'Quarterly Information'!$I$43:$I$1042,Blends!$AZ27,'Quarterly Information'!$X$43:$X$1042,Lists!$D$34)*I26</f>
        <v>0</v>
      </c>
      <c r="BH27" s="85">
        <f>SUMIFS('Quarterly Information'!$J$43:$J$1042,'Quarterly Information'!$I$43:$I$1042,Blends!$AZ27,'Quarterly Information'!$X$43:$X$1042,Lists!$D$34)*J26</f>
        <v>0</v>
      </c>
      <c r="BJ27" s="10" t="s">
        <v>229</v>
      </c>
      <c r="BK27" s="85">
        <f>SUMIFS('Quarterly Information'!$J$43:$J$1042,'Quarterly Information'!$I$43:$I$1042,Blends!$BJ27,'Quarterly Information'!$X$43:$X$1042,Lists!$D$35)*C26</f>
        <v>0</v>
      </c>
      <c r="BL27" s="85">
        <f>SUMIFS('Quarterly Information'!$J$43:$J$1042,'Quarterly Information'!$I$43:$I$1042,Blends!$BJ27,'Quarterly Information'!$X$43:$X$1042,Lists!$D$35)*D26</f>
        <v>0</v>
      </c>
      <c r="BM27" s="85">
        <f>SUMIFS('Quarterly Information'!$J$43:$J$1042,'Quarterly Information'!$I$43:$I$1042,Blends!$BJ27,'Quarterly Information'!$X$43:$X$1042,Lists!$D$35)*E26</f>
        <v>0</v>
      </c>
      <c r="BN27" s="85">
        <f>SUMIFS('Quarterly Information'!$J$43:$J$1042,'Quarterly Information'!$I$43:$I$1042,Blends!$BJ27,'Quarterly Information'!$X$43:$X$1042,Lists!$D$35)*F26</f>
        <v>0</v>
      </c>
      <c r="BO27" s="85">
        <f>SUMIFS('Quarterly Information'!$J$43:$J$1042,'Quarterly Information'!$I$43:$I$1042,Blends!$BJ27,'Quarterly Information'!$X$43:$X$1042,Lists!$D$35)*G26</f>
        <v>0</v>
      </c>
      <c r="BP27" s="85">
        <f>SUMIFS('Quarterly Information'!$J$43:$J$1042,'Quarterly Information'!$I$43:$I$1042,Blends!$BJ27,'Quarterly Information'!$X$43:$X$1042,Lists!$D$35)*H26</f>
        <v>0</v>
      </c>
      <c r="BQ27" s="85">
        <f>SUMIFS('Quarterly Information'!$J$43:$J$1042,'Quarterly Information'!$I$43:$I$1042,Blends!$BJ27,'Quarterly Information'!$X$43:$X$1042,Lists!$D$35)*I26</f>
        <v>0</v>
      </c>
      <c r="BR27" s="85">
        <f>SUMIFS('Quarterly Information'!$J$43:$J$1042,'Quarterly Information'!$I$43:$I$1042,Blends!$BJ27,'Quarterly Information'!$X$43:$X$1042,Lists!$D$35)*J26</f>
        <v>0</v>
      </c>
      <c r="BT27" s="10" t="s">
        <v>229</v>
      </c>
      <c r="BU27" s="85">
        <f>SUMIFS('Quarterly Information'!$AA$43:$AA$1042,'Quarterly Information'!$I$43:$I$1042,Blends!$BT27)*Blends!C26</f>
        <v>0</v>
      </c>
      <c r="BV27" s="85">
        <f>SUMIFS('Quarterly Information'!$AA$43:$AA$1042,'Quarterly Information'!$I$43:$I$1042,Blends!$BT27)*Blends!D26</f>
        <v>0</v>
      </c>
      <c r="BW27" s="85">
        <f>SUMIFS('Quarterly Information'!$AA$43:$AA$1042,'Quarterly Information'!$I$43:$I$1042,Blends!$BT27)*Blends!E26</f>
        <v>0</v>
      </c>
      <c r="BX27" s="85">
        <f>SUMIFS('Quarterly Information'!$AA$43:$AA$1042,'Quarterly Information'!$I$43:$I$1042,Blends!$BT27)*Blends!F26</f>
        <v>0</v>
      </c>
      <c r="BY27" s="85">
        <f>SUMIFS('Quarterly Information'!$AA$43:$AA$1042,'Quarterly Information'!$I$43:$I$1042,Blends!$BT27)*Blends!G26</f>
        <v>0</v>
      </c>
      <c r="BZ27" s="85">
        <f>SUMIFS('Quarterly Information'!$AA$43:$AA$1042,'Quarterly Information'!$I$43:$I$1042,Blends!$BT27)*Blends!H26</f>
        <v>0</v>
      </c>
      <c r="CA27" s="85">
        <f>SUMIFS('Quarterly Information'!$AA$43:$AA$1042,'Quarterly Information'!$I$43:$I$1042,Blends!$BT27)*Blends!I26</f>
        <v>0</v>
      </c>
      <c r="CB27" s="85">
        <f>SUMIFS('Quarterly Information'!$AA$43:$AA$1042,'Quarterly Information'!$I$43:$I$1042,Blends!$BT27)*Blends!J26</f>
        <v>0</v>
      </c>
      <c r="CD27" s="10" t="s">
        <v>229</v>
      </c>
      <c r="CE27" s="85">
        <f>SUMIFS('Quarterly Information'!$AB$43:$AB$1042,'Quarterly Information'!$I$43:$I$1042,Blends!$CD27)*Blends!C26</f>
        <v>0</v>
      </c>
      <c r="CF27" s="85">
        <f>SUMIFS('Quarterly Information'!$AB$43:$AB$1042,'Quarterly Information'!$I$43:$I$1042,Blends!$CD27)*Blends!D26</f>
        <v>0</v>
      </c>
      <c r="CG27" s="85">
        <f>SUMIFS('Quarterly Information'!$AB$43:$AB$1042,'Quarterly Information'!$I$43:$I$1042,Blends!$CD27)*Blends!E26</f>
        <v>0</v>
      </c>
      <c r="CH27" s="85">
        <f>SUMIFS('Quarterly Information'!$AB$43:$AB$1042,'Quarterly Information'!$I$43:$I$1042,Blends!$CD27)*Blends!F26</f>
        <v>0</v>
      </c>
      <c r="CI27" s="85">
        <f>SUMIFS('Quarterly Information'!$AB$43:$AB$1042,'Quarterly Information'!$I$43:$I$1042,Blends!$CD27)*Blends!G26</f>
        <v>0</v>
      </c>
      <c r="CJ27" s="85">
        <f>SUMIFS('Quarterly Information'!$AB$43:$AB$1042,'Quarterly Information'!$I$43:$I$1042,Blends!$CD27)*Blends!H26</f>
        <v>0</v>
      </c>
      <c r="CK27" s="85">
        <f>SUMIFS('Quarterly Information'!$AB$43:$AB$1042,'Quarterly Information'!$I$43:$I$1042,Blends!$CD27)*Blends!I26</f>
        <v>0</v>
      </c>
      <c r="CL27" s="85">
        <f>SUMIFS('Quarterly Information'!$AB$43:$AB$1042,'Quarterly Information'!$I$43:$I$1042,Blends!$CD27)*Blends!J26</f>
        <v>0</v>
      </c>
      <c r="CN27" s="10" t="s">
        <v>229</v>
      </c>
      <c r="CO27" s="85">
        <f>SUMIFS('Quarterly Information'!$AC$43:$AC$1042,'Quarterly Information'!$I$43:$I$1042,Blends!$CN27)*Blends!C26</f>
        <v>0</v>
      </c>
      <c r="CP27" s="85">
        <f>SUMIFS('Quarterly Information'!$AC$43:$AC$1042,'Quarterly Information'!$I$43:$I$1042,Blends!$CN27)*Blends!D26</f>
        <v>0</v>
      </c>
      <c r="CQ27" s="85">
        <f>SUMIFS('Quarterly Information'!$AC$43:$AC$1042,'Quarterly Information'!$I$43:$I$1042,Blends!$CN27)*Blends!E26</f>
        <v>0</v>
      </c>
      <c r="CR27" s="85">
        <f>SUMIFS('Quarterly Information'!$AC$43:$AC$1042,'Quarterly Information'!$I$43:$I$1042,Blends!$CN27)*Blends!F26</f>
        <v>0</v>
      </c>
      <c r="CS27" s="85">
        <f>SUMIFS('Quarterly Information'!$AC$43:$AC$1042,'Quarterly Information'!$I$43:$I$1042,Blends!$CN27)*Blends!G26</f>
        <v>0</v>
      </c>
      <c r="CT27" s="85">
        <f>SUMIFS('Quarterly Information'!$AC$43:$AC$1042,'Quarterly Information'!$I$43:$I$1042,Blends!$CN27)*Blends!H26</f>
        <v>0</v>
      </c>
      <c r="CU27" s="85">
        <f>SUMIFS('Quarterly Information'!$AC$43:$AC$1042,'Quarterly Information'!$I$43:$I$1042,Blends!$CN27)*Blends!I26</f>
        <v>0</v>
      </c>
      <c r="CV27" s="85">
        <f>SUMIFS('Quarterly Information'!$AC$43:$AC$1042,'Quarterly Information'!$I$43:$I$1042,Blends!$CN27)*Blends!J26</f>
        <v>0</v>
      </c>
      <c r="CX27" s="10" t="s">
        <v>229</v>
      </c>
      <c r="CY27" s="85">
        <f>SUMIFS('Quarterly Information'!$AD$43:$AD$1042,'Quarterly Information'!$I$43:$I$1042,Blends!$CX27)*Blends!C26</f>
        <v>0</v>
      </c>
      <c r="CZ27" s="85">
        <f>SUMIFS('Quarterly Information'!$AD$43:$AD$1042,'Quarterly Information'!$I$43:$I$1042,Blends!$CX27)*Blends!D26</f>
        <v>0</v>
      </c>
      <c r="DA27" s="85">
        <f>SUMIFS('Quarterly Information'!$AD$43:$AD$1042,'Quarterly Information'!$I$43:$I$1042,Blends!$CX27)*Blends!E26</f>
        <v>0</v>
      </c>
      <c r="DB27" s="85">
        <f>SUMIFS('Quarterly Information'!$AD$43:$AD$1042,'Quarterly Information'!$I$43:$I$1042,Blends!$CX27)*Blends!F26</f>
        <v>0</v>
      </c>
      <c r="DC27" s="85">
        <f>SUMIFS('Quarterly Information'!$AD$43:$AD$1042,'Quarterly Information'!$I$43:$I$1042,Blends!$CX27)*Blends!G26</f>
        <v>0</v>
      </c>
      <c r="DD27" s="85">
        <f>SUMIFS('Quarterly Information'!$AD$43:$AD$1042,'Quarterly Information'!$I$43:$I$1042,Blends!$CX27)*Blends!H26</f>
        <v>0</v>
      </c>
      <c r="DE27" s="85">
        <f>SUMIFS('Quarterly Information'!$AD$43:$AD$1042,'Quarterly Information'!$I$43:$I$1042,Blends!$CX27)*Blends!I26</f>
        <v>0</v>
      </c>
      <c r="DF27" s="85">
        <f>SUMIFS('Quarterly Information'!$AD$43:$AD$1042,'Quarterly Information'!$I$43:$I$1042,Blends!$CX27)*Blends!J26</f>
        <v>0</v>
      </c>
      <c r="DH27" s="10" t="s">
        <v>229</v>
      </c>
      <c r="DI27" s="85">
        <f>SUMIFS('Quarterly Information'!$AE$43:$AE$1042,'Quarterly Information'!$I$43:$I$1042,Blends!$DH27)*Blends!C26</f>
        <v>0</v>
      </c>
      <c r="DJ27" s="85">
        <f>SUMIFS('Quarterly Information'!$AE$43:$AE$1042,'Quarterly Information'!$I$43:$I$1042,Blends!$DH27)*Blends!D26</f>
        <v>0</v>
      </c>
      <c r="DK27" s="85">
        <f>SUMIFS('Quarterly Information'!$AE$43:$AE$1042,'Quarterly Information'!$I$43:$I$1042,Blends!$DH27)*Blends!E26</f>
        <v>0</v>
      </c>
      <c r="DL27" s="85">
        <f>SUMIFS('Quarterly Information'!$AE$43:$AE$1042,'Quarterly Information'!$I$43:$I$1042,Blends!$DH27)*Blends!F26</f>
        <v>0</v>
      </c>
      <c r="DM27" s="85">
        <f>SUMIFS('Quarterly Information'!$AE$43:$AE$1042,'Quarterly Information'!$I$43:$I$1042,Blends!$DH27)*Blends!G26</f>
        <v>0</v>
      </c>
      <c r="DN27" s="85">
        <f>SUMIFS('Quarterly Information'!$AE$43:$AE$1042,'Quarterly Information'!$I$43:$I$1042,Blends!$DH27)*Blends!H26</f>
        <v>0</v>
      </c>
      <c r="DO27" s="85">
        <f>SUMIFS('Quarterly Information'!$AE$43:$AE$1042,'Quarterly Information'!$I$43:$I$1042,Blends!$DH27)*Blends!I26</f>
        <v>0</v>
      </c>
      <c r="DP27" s="85">
        <f>SUMIFS('Quarterly Information'!$AE$43:$AE$1042,'Quarterly Information'!$I$43:$I$1042,Blends!$DH27)*Blends!J26</f>
        <v>0</v>
      </c>
      <c r="DR27" s="10" t="s">
        <v>229</v>
      </c>
      <c r="DS27" s="85">
        <f>SUMIFS('Quarterly Information'!$AF$43:$AF$1042,'Quarterly Information'!$I$43:$I$1042,Blends!$DR27)*Blends!C26</f>
        <v>0</v>
      </c>
      <c r="DT27" s="85">
        <f>SUMIFS('Quarterly Information'!$AF$43:$AF$1042,'Quarterly Information'!$I$43:$I$1042,Blends!$DR27)*Blends!D26</f>
        <v>0</v>
      </c>
      <c r="DU27" s="85">
        <f>SUMIFS('Quarterly Information'!$AF$43:$AF$1042,'Quarterly Information'!$I$43:$I$1042,Blends!$DR27)*Blends!E26</f>
        <v>0</v>
      </c>
      <c r="DV27" s="85">
        <f>SUMIFS('Quarterly Information'!$AF$43:$AF$1042,'Quarterly Information'!$I$43:$I$1042,Blends!$DR27)*Blends!F26</f>
        <v>0</v>
      </c>
      <c r="DW27" s="85">
        <f>SUMIFS('Quarterly Information'!$AF$43:$AF$1042,'Quarterly Information'!$I$43:$I$1042,Blends!$DR27)*Blends!G26</f>
        <v>0</v>
      </c>
      <c r="DX27" s="85">
        <f>SUMIFS('Quarterly Information'!$AF$43:$AF$1042,'Quarterly Information'!$I$43:$I$1042,Blends!$DR27)*Blends!H26</f>
        <v>0</v>
      </c>
      <c r="DY27" s="85">
        <f>SUMIFS('Quarterly Information'!$AF$43:$AF$1042,'Quarterly Information'!$I$43:$I$1042,Blends!$DR27)*Blends!I26</f>
        <v>0</v>
      </c>
      <c r="DZ27" s="85">
        <f>SUMIFS('Quarterly Information'!$AF$43:$AF$1042,'Quarterly Information'!$I$43:$I$1042,Blends!$DR27)*Blends!J26</f>
        <v>0</v>
      </c>
    </row>
    <row r="28" spans="2:130">
      <c r="B28" s="10" t="s">
        <v>231</v>
      </c>
      <c r="C28" s="84"/>
      <c r="D28" s="84"/>
      <c r="E28" s="84">
        <v>0.79</v>
      </c>
      <c r="F28" s="84">
        <v>0.183</v>
      </c>
      <c r="G28" s="84"/>
      <c r="H28" s="84"/>
      <c r="I28" s="84"/>
      <c r="J28" s="84"/>
      <c r="L28" s="10" t="s">
        <v>230</v>
      </c>
      <c r="M28" s="85">
        <f>SUMIFS('Quarterly Information'!$J$43:$J$1042,'Quarterly Information'!$I$43:$I$1042,Blends!$L28,'Quarterly Information'!$X$43:$X$1042,Lists!$D$30)*C27</f>
        <v>0</v>
      </c>
      <c r="N28" s="85">
        <f>SUMIFS('Quarterly Information'!$J$43:$J$1042,'Quarterly Information'!$I$43:$I$1042,Blends!$L28,'Quarterly Information'!$X$43:$X$1042,Lists!$D$30)*D27</f>
        <v>0</v>
      </c>
      <c r="O28" s="85">
        <f>SUMIFS('Quarterly Information'!$J$43:$J$1042,'Quarterly Information'!$I$43:$I$1042,Blends!$L28,'Quarterly Information'!$X$43:$X$1042,Lists!$D$30)*E27</f>
        <v>0</v>
      </c>
      <c r="P28" s="85">
        <f>SUMIFS('Quarterly Information'!$J$43:$J$1042,'Quarterly Information'!$I$43:$I$1042,Blends!$L28,'Quarterly Information'!$X$43:$X$1042,Lists!$D$30)*F27</f>
        <v>0</v>
      </c>
      <c r="Q28" s="85">
        <f>SUMIFS('Quarterly Information'!$J$43:$J$1042,'Quarterly Information'!$I$43:$I$1042,Blends!$L28,'Quarterly Information'!$X$43:$X$1042,Lists!$D$30)*G27</f>
        <v>0</v>
      </c>
      <c r="R28" s="85">
        <f>SUMIFS('Quarterly Information'!$J$43:$J$1042,'Quarterly Information'!$I$43:$I$1042,Blends!$L28,'Quarterly Information'!$X$43:$X$1042,Lists!$D$30)*H27</f>
        <v>0</v>
      </c>
      <c r="S28" s="85">
        <f>SUMIFS('Quarterly Information'!$J$43:$J$1042,'Quarterly Information'!$I$43:$I$1042,Blends!$L28,'Quarterly Information'!$X$43:$X$1042,Lists!$D$30)*I27</f>
        <v>0</v>
      </c>
      <c r="T28" s="85">
        <f>SUMIFS('Quarterly Information'!$J$43:$J$1042,'Quarterly Information'!$I$43:$I$1042,Blends!$L28,'Quarterly Information'!$X$43:$X$1042,Lists!$D$30)*J27</f>
        <v>0</v>
      </c>
      <c r="V28" s="10" t="s">
        <v>230</v>
      </c>
      <c r="W28" s="85">
        <f>SUMIFS('Quarterly Information'!$J$43:$J$1042,'Quarterly Information'!$I$43:$I$1042,Blends!$V28,'Quarterly Information'!$X$43:$X$1042,Lists!$D$31)*C27</f>
        <v>0</v>
      </c>
      <c r="X28" s="85">
        <f>SUMIFS('Quarterly Information'!$J$43:$J$1042,'Quarterly Information'!$I$43:$I$1042,Blends!$V28,'Quarterly Information'!$X$43:$X$1042,Lists!$D$31)*D27</f>
        <v>0</v>
      </c>
      <c r="Y28" s="85">
        <f>SUMIFS('Quarterly Information'!$J$43:$J$1042,'Quarterly Information'!$I$43:$I$1042,Blends!$V28,'Quarterly Information'!$X$43:$X$1042,Lists!$D$31)*E27</f>
        <v>0</v>
      </c>
      <c r="Z28" s="85">
        <f>SUMIFS('Quarterly Information'!$J$43:$J$1042,'Quarterly Information'!$I$43:$I$1042,Blends!$V28,'Quarterly Information'!$X$43:$X$1042,Lists!$D$31)*F27</f>
        <v>0</v>
      </c>
      <c r="AA28" s="85">
        <f>SUMIFS('Quarterly Information'!$J$43:$J$1042,'Quarterly Information'!$I$43:$I$1042,Blends!$V28,'Quarterly Information'!$X$43:$X$1042,Lists!$D$31)*G27</f>
        <v>0</v>
      </c>
      <c r="AB28" s="85">
        <f>SUMIFS('Quarterly Information'!$J$43:$J$1042,'Quarterly Information'!$I$43:$I$1042,Blends!$V28,'Quarterly Information'!$X$43:$X$1042,Lists!$D$31)*H27</f>
        <v>0</v>
      </c>
      <c r="AC28" s="85">
        <f>SUMIFS('Quarterly Information'!$J$43:$J$1042,'Quarterly Information'!$I$43:$I$1042,Blends!$V28,'Quarterly Information'!$X$43:$X$1042,Lists!$D$31)*I27</f>
        <v>0</v>
      </c>
      <c r="AD28" s="85">
        <f>SUMIFS('Quarterly Information'!$J$43:$J$1042,'Quarterly Information'!$I$43:$I$1042,Blends!$V28,'Quarterly Information'!$X$43:$X$1042,Lists!$D$31)*J27</f>
        <v>0</v>
      </c>
      <c r="AF28" s="10" t="s">
        <v>230</v>
      </c>
      <c r="AG28" s="85">
        <f>SUMIFS('Quarterly Information'!$J$43:$J$1042,'Quarterly Information'!$I$43:$I$1042,Blends!$AF28,'Quarterly Information'!$X$43:$X$1042,Lists!$D$32)*C27</f>
        <v>0</v>
      </c>
      <c r="AH28" s="85">
        <f>SUMIFS('Quarterly Information'!$J$43:$J$1042,'Quarterly Information'!$I$43:$I$1042,Blends!$AF28,'Quarterly Information'!$X$43:$X$1042,Lists!$D$32)*D27</f>
        <v>0</v>
      </c>
      <c r="AI28" s="85">
        <f>SUMIFS('Quarterly Information'!$J$43:$J$1042,'Quarterly Information'!$I$43:$I$1042,Blends!$AF28,'Quarterly Information'!$X$43:$X$1042,Lists!$D$32)*E27</f>
        <v>0</v>
      </c>
      <c r="AJ28" s="85">
        <f>SUMIFS('Quarterly Information'!$J$43:$J$1042,'Quarterly Information'!$I$43:$I$1042,Blends!$AF28,'Quarterly Information'!$X$43:$X$1042,Lists!$D$32)*F27</f>
        <v>0</v>
      </c>
      <c r="AK28" s="85">
        <f>SUMIFS('Quarterly Information'!$J$43:$J$1042,'Quarterly Information'!$I$43:$I$1042,Blends!$AF28,'Quarterly Information'!$X$43:$X$1042,Lists!$D$32)*G27</f>
        <v>0</v>
      </c>
      <c r="AL28" s="85">
        <f>SUMIFS('Quarterly Information'!$J$43:$J$1042,'Quarterly Information'!$I$43:$I$1042,Blends!$AF28,'Quarterly Information'!$X$43:$X$1042,Lists!$D$32)*H27</f>
        <v>0</v>
      </c>
      <c r="AM28" s="85">
        <f>SUMIFS('Quarterly Information'!$J$43:$J$1042,'Quarterly Information'!$I$43:$I$1042,Blends!$AF28,'Quarterly Information'!$X$43:$X$1042,Lists!$D$32)*I27</f>
        <v>0</v>
      </c>
      <c r="AN28" s="85">
        <f>SUMIFS('Quarterly Information'!$J$43:$J$1042,'Quarterly Information'!$I$43:$I$1042,Blends!$AF28,'Quarterly Information'!$X$43:$X$1042,Lists!$D$32)*J27</f>
        <v>0</v>
      </c>
      <c r="AP28" s="10" t="s">
        <v>230</v>
      </c>
      <c r="AQ28" s="85">
        <f>SUMIFS('Quarterly Information'!$J$43:$J$1042,'Quarterly Information'!$I$43:$I$1042,Blends!$AP28,'Quarterly Information'!$X$43:$X$1042,Lists!$D$33)*C27</f>
        <v>0</v>
      </c>
      <c r="AR28" s="85">
        <f>SUMIFS('Quarterly Information'!$J$43:$J$1042,'Quarterly Information'!$I$43:$I$1042,Blends!$AP28,'Quarterly Information'!$X$43:$X$1042,Lists!$D$33)*D27</f>
        <v>0</v>
      </c>
      <c r="AS28" s="85">
        <f>SUMIFS('Quarterly Information'!$J$43:$J$1042,'Quarterly Information'!$I$43:$I$1042,Blends!$AP28,'Quarterly Information'!$X$43:$X$1042,Lists!$D$33)*E27</f>
        <v>0</v>
      </c>
      <c r="AT28" s="85">
        <f>SUMIFS('Quarterly Information'!$J$43:$J$1042,'Quarterly Information'!$I$43:$I$1042,Blends!$AP28,'Quarterly Information'!$X$43:$X$1042,Lists!$D$33)*F27</f>
        <v>0</v>
      </c>
      <c r="AU28" s="85">
        <f>SUMIFS('Quarterly Information'!$J$43:$J$1042,'Quarterly Information'!$I$43:$I$1042,Blends!$AP28,'Quarterly Information'!$X$43:$X$1042,Lists!$D$33)*G27</f>
        <v>0</v>
      </c>
      <c r="AV28" s="85">
        <f>SUMIFS('Quarterly Information'!$J$43:$J$1042,'Quarterly Information'!$I$43:$I$1042,Blends!$AP28,'Quarterly Information'!$X$43:$X$1042,Lists!$D$33)*H27</f>
        <v>0</v>
      </c>
      <c r="AW28" s="85">
        <f>SUMIFS('Quarterly Information'!$J$43:$J$1042,'Quarterly Information'!$I$43:$I$1042,Blends!$AP28,'Quarterly Information'!$X$43:$X$1042,Lists!$D$33)*I27</f>
        <v>0</v>
      </c>
      <c r="AX28" s="85">
        <f>SUMIFS('Quarterly Information'!$J$43:$J$1042,'Quarterly Information'!$I$43:$I$1042,Blends!$AP28,'Quarterly Information'!$X$43:$X$1042,Lists!$D$33)*J27</f>
        <v>0</v>
      </c>
      <c r="AZ28" s="10" t="s">
        <v>230</v>
      </c>
      <c r="BA28" s="85">
        <f>SUMIFS('Quarterly Information'!$J$43:$J$1042,'Quarterly Information'!$I$43:$I$1042,Blends!$AZ28,'Quarterly Information'!$X$43:$X$1042,Lists!$D$34)*C27</f>
        <v>0</v>
      </c>
      <c r="BB28" s="85">
        <f>SUMIFS('Quarterly Information'!$J$43:$J$1042,'Quarterly Information'!$I$43:$I$1042,Blends!$AZ28,'Quarterly Information'!$X$43:$X$1042,Lists!$D$34)*D27</f>
        <v>0</v>
      </c>
      <c r="BC28" s="85">
        <f>SUMIFS('Quarterly Information'!$J$43:$J$1042,'Quarterly Information'!$I$43:$I$1042,Blends!$AZ28,'Quarterly Information'!$X$43:$X$1042,Lists!$D$34)*E27</f>
        <v>0</v>
      </c>
      <c r="BD28" s="85">
        <f>SUMIFS('Quarterly Information'!$J$43:$J$1042,'Quarterly Information'!$I$43:$I$1042,Blends!$AZ28,'Quarterly Information'!$X$43:$X$1042,Lists!$D$34)*F27</f>
        <v>0</v>
      </c>
      <c r="BE28" s="85">
        <f>SUMIFS('Quarterly Information'!$J$43:$J$1042,'Quarterly Information'!$I$43:$I$1042,Blends!$AZ28,'Quarterly Information'!$X$43:$X$1042,Lists!$D$34)*G27</f>
        <v>0</v>
      </c>
      <c r="BF28" s="85">
        <f>SUMIFS('Quarterly Information'!$J$43:$J$1042,'Quarterly Information'!$I$43:$I$1042,Blends!$AZ28,'Quarterly Information'!$X$43:$X$1042,Lists!$D$34)*H27</f>
        <v>0</v>
      </c>
      <c r="BG28" s="85">
        <f>SUMIFS('Quarterly Information'!$J$43:$J$1042,'Quarterly Information'!$I$43:$I$1042,Blends!$AZ28,'Quarterly Information'!$X$43:$X$1042,Lists!$D$34)*I27</f>
        <v>0</v>
      </c>
      <c r="BH28" s="85">
        <f>SUMIFS('Quarterly Information'!$J$43:$J$1042,'Quarterly Information'!$I$43:$I$1042,Blends!$AZ28,'Quarterly Information'!$X$43:$X$1042,Lists!$D$34)*J27</f>
        <v>0</v>
      </c>
      <c r="BJ28" s="10" t="s">
        <v>230</v>
      </c>
      <c r="BK28" s="85">
        <f>SUMIFS('Quarterly Information'!$J$43:$J$1042,'Quarterly Information'!$I$43:$I$1042,Blends!$BJ28,'Quarterly Information'!$X$43:$X$1042,Lists!$D$35)*C27</f>
        <v>0</v>
      </c>
      <c r="BL28" s="85">
        <f>SUMIFS('Quarterly Information'!$J$43:$J$1042,'Quarterly Information'!$I$43:$I$1042,Blends!$BJ28,'Quarterly Information'!$X$43:$X$1042,Lists!$D$35)*D27</f>
        <v>0</v>
      </c>
      <c r="BM28" s="85">
        <f>SUMIFS('Quarterly Information'!$J$43:$J$1042,'Quarterly Information'!$I$43:$I$1042,Blends!$BJ28,'Quarterly Information'!$X$43:$X$1042,Lists!$D$35)*E27</f>
        <v>0</v>
      </c>
      <c r="BN28" s="85">
        <f>SUMIFS('Quarterly Information'!$J$43:$J$1042,'Quarterly Information'!$I$43:$I$1042,Blends!$BJ28,'Quarterly Information'!$X$43:$X$1042,Lists!$D$35)*F27</f>
        <v>0</v>
      </c>
      <c r="BO28" s="85">
        <f>SUMIFS('Quarterly Information'!$J$43:$J$1042,'Quarterly Information'!$I$43:$I$1042,Blends!$BJ28,'Quarterly Information'!$X$43:$X$1042,Lists!$D$35)*G27</f>
        <v>0</v>
      </c>
      <c r="BP28" s="85">
        <f>SUMIFS('Quarterly Information'!$J$43:$J$1042,'Quarterly Information'!$I$43:$I$1042,Blends!$BJ28,'Quarterly Information'!$X$43:$X$1042,Lists!$D$35)*H27</f>
        <v>0</v>
      </c>
      <c r="BQ28" s="85">
        <f>SUMIFS('Quarterly Information'!$J$43:$J$1042,'Quarterly Information'!$I$43:$I$1042,Blends!$BJ28,'Quarterly Information'!$X$43:$X$1042,Lists!$D$35)*I27</f>
        <v>0</v>
      </c>
      <c r="BR28" s="85">
        <f>SUMIFS('Quarterly Information'!$J$43:$J$1042,'Quarterly Information'!$I$43:$I$1042,Blends!$BJ28,'Quarterly Information'!$X$43:$X$1042,Lists!$D$35)*J27</f>
        <v>0</v>
      </c>
      <c r="BT28" s="10" t="s">
        <v>230</v>
      </c>
      <c r="BU28" s="85">
        <f>SUMIFS('Quarterly Information'!$AA$43:$AA$1042,'Quarterly Information'!$I$43:$I$1042,Blends!$BT28)*Blends!C27</f>
        <v>0</v>
      </c>
      <c r="BV28" s="85">
        <f>SUMIFS('Quarterly Information'!$AA$43:$AA$1042,'Quarterly Information'!$I$43:$I$1042,Blends!$BT28)*Blends!D27</f>
        <v>0</v>
      </c>
      <c r="BW28" s="85">
        <f>SUMIFS('Quarterly Information'!$AA$43:$AA$1042,'Quarterly Information'!$I$43:$I$1042,Blends!$BT28)*Blends!E27</f>
        <v>0</v>
      </c>
      <c r="BX28" s="85">
        <f>SUMIFS('Quarterly Information'!$AA$43:$AA$1042,'Quarterly Information'!$I$43:$I$1042,Blends!$BT28)*Blends!F27</f>
        <v>0</v>
      </c>
      <c r="BY28" s="85">
        <f>SUMIFS('Quarterly Information'!$AA$43:$AA$1042,'Quarterly Information'!$I$43:$I$1042,Blends!$BT28)*Blends!G27</f>
        <v>0</v>
      </c>
      <c r="BZ28" s="85">
        <f>SUMIFS('Quarterly Information'!$AA$43:$AA$1042,'Quarterly Information'!$I$43:$I$1042,Blends!$BT28)*Blends!H27</f>
        <v>0</v>
      </c>
      <c r="CA28" s="85">
        <f>SUMIFS('Quarterly Information'!$AA$43:$AA$1042,'Quarterly Information'!$I$43:$I$1042,Blends!$BT28)*Blends!I27</f>
        <v>0</v>
      </c>
      <c r="CB28" s="85">
        <f>SUMIFS('Quarterly Information'!$AA$43:$AA$1042,'Quarterly Information'!$I$43:$I$1042,Blends!$BT28)*Blends!J27</f>
        <v>0</v>
      </c>
      <c r="CD28" s="10" t="s">
        <v>230</v>
      </c>
      <c r="CE28" s="85">
        <f>SUMIFS('Quarterly Information'!$AB$43:$AB$1042,'Quarterly Information'!$I$43:$I$1042,Blends!$CD28)*Blends!C27</f>
        <v>0</v>
      </c>
      <c r="CF28" s="85">
        <f>SUMIFS('Quarterly Information'!$AB$43:$AB$1042,'Quarterly Information'!$I$43:$I$1042,Blends!$CD28)*Blends!D27</f>
        <v>0</v>
      </c>
      <c r="CG28" s="85">
        <f>SUMIFS('Quarterly Information'!$AB$43:$AB$1042,'Quarterly Information'!$I$43:$I$1042,Blends!$CD28)*Blends!E27</f>
        <v>0</v>
      </c>
      <c r="CH28" s="85">
        <f>SUMIFS('Quarterly Information'!$AB$43:$AB$1042,'Quarterly Information'!$I$43:$I$1042,Blends!$CD28)*Blends!F27</f>
        <v>0</v>
      </c>
      <c r="CI28" s="85">
        <f>SUMIFS('Quarterly Information'!$AB$43:$AB$1042,'Quarterly Information'!$I$43:$I$1042,Blends!$CD28)*Blends!G27</f>
        <v>0</v>
      </c>
      <c r="CJ28" s="85">
        <f>SUMIFS('Quarterly Information'!$AB$43:$AB$1042,'Quarterly Information'!$I$43:$I$1042,Blends!$CD28)*Blends!H27</f>
        <v>0</v>
      </c>
      <c r="CK28" s="85">
        <f>SUMIFS('Quarterly Information'!$AB$43:$AB$1042,'Quarterly Information'!$I$43:$I$1042,Blends!$CD28)*Blends!I27</f>
        <v>0</v>
      </c>
      <c r="CL28" s="85">
        <f>SUMIFS('Quarterly Information'!$AB$43:$AB$1042,'Quarterly Information'!$I$43:$I$1042,Blends!$CD28)*Blends!J27</f>
        <v>0</v>
      </c>
      <c r="CN28" s="10" t="s">
        <v>230</v>
      </c>
      <c r="CO28" s="85">
        <f>SUMIFS('Quarterly Information'!$AC$43:$AC$1042,'Quarterly Information'!$I$43:$I$1042,Blends!$CN28)*Blends!C27</f>
        <v>0</v>
      </c>
      <c r="CP28" s="85">
        <f>SUMIFS('Quarterly Information'!$AC$43:$AC$1042,'Quarterly Information'!$I$43:$I$1042,Blends!$CN28)*Blends!D27</f>
        <v>0</v>
      </c>
      <c r="CQ28" s="85">
        <f>SUMIFS('Quarterly Information'!$AC$43:$AC$1042,'Quarterly Information'!$I$43:$I$1042,Blends!$CN28)*Blends!E27</f>
        <v>0</v>
      </c>
      <c r="CR28" s="85">
        <f>SUMIFS('Quarterly Information'!$AC$43:$AC$1042,'Quarterly Information'!$I$43:$I$1042,Blends!$CN28)*Blends!F27</f>
        <v>0</v>
      </c>
      <c r="CS28" s="85">
        <f>SUMIFS('Quarterly Information'!$AC$43:$AC$1042,'Quarterly Information'!$I$43:$I$1042,Blends!$CN28)*Blends!G27</f>
        <v>0</v>
      </c>
      <c r="CT28" s="85">
        <f>SUMIFS('Quarterly Information'!$AC$43:$AC$1042,'Quarterly Information'!$I$43:$I$1042,Blends!$CN28)*Blends!H27</f>
        <v>0</v>
      </c>
      <c r="CU28" s="85">
        <f>SUMIFS('Quarterly Information'!$AC$43:$AC$1042,'Quarterly Information'!$I$43:$I$1042,Blends!$CN28)*Blends!I27</f>
        <v>0</v>
      </c>
      <c r="CV28" s="85">
        <f>SUMIFS('Quarterly Information'!$AC$43:$AC$1042,'Quarterly Information'!$I$43:$I$1042,Blends!$CN28)*Blends!J27</f>
        <v>0</v>
      </c>
      <c r="CX28" s="10" t="s">
        <v>230</v>
      </c>
      <c r="CY28" s="85">
        <f>SUMIFS('Quarterly Information'!$AD$43:$AD$1042,'Quarterly Information'!$I$43:$I$1042,Blends!$CX28)*Blends!C27</f>
        <v>0</v>
      </c>
      <c r="CZ28" s="85">
        <f>SUMIFS('Quarterly Information'!$AD$43:$AD$1042,'Quarterly Information'!$I$43:$I$1042,Blends!$CX28)*Blends!D27</f>
        <v>0</v>
      </c>
      <c r="DA28" s="85">
        <f>SUMIFS('Quarterly Information'!$AD$43:$AD$1042,'Quarterly Information'!$I$43:$I$1042,Blends!$CX28)*Blends!E27</f>
        <v>0</v>
      </c>
      <c r="DB28" s="85">
        <f>SUMIFS('Quarterly Information'!$AD$43:$AD$1042,'Quarterly Information'!$I$43:$I$1042,Blends!$CX28)*Blends!F27</f>
        <v>0</v>
      </c>
      <c r="DC28" s="85">
        <f>SUMIFS('Quarterly Information'!$AD$43:$AD$1042,'Quarterly Information'!$I$43:$I$1042,Blends!$CX28)*Blends!G27</f>
        <v>0</v>
      </c>
      <c r="DD28" s="85">
        <f>SUMIFS('Quarterly Information'!$AD$43:$AD$1042,'Quarterly Information'!$I$43:$I$1042,Blends!$CX28)*Blends!H27</f>
        <v>0</v>
      </c>
      <c r="DE28" s="85">
        <f>SUMIFS('Quarterly Information'!$AD$43:$AD$1042,'Quarterly Information'!$I$43:$I$1042,Blends!$CX28)*Blends!I27</f>
        <v>0</v>
      </c>
      <c r="DF28" s="85">
        <f>SUMIFS('Quarterly Information'!$AD$43:$AD$1042,'Quarterly Information'!$I$43:$I$1042,Blends!$CX28)*Blends!J27</f>
        <v>0</v>
      </c>
      <c r="DH28" s="10" t="s">
        <v>230</v>
      </c>
      <c r="DI28" s="85">
        <f>SUMIFS('Quarterly Information'!$AE$43:$AE$1042,'Quarterly Information'!$I$43:$I$1042,Blends!$DH28)*Blends!C27</f>
        <v>0</v>
      </c>
      <c r="DJ28" s="85">
        <f>SUMIFS('Quarterly Information'!$AE$43:$AE$1042,'Quarterly Information'!$I$43:$I$1042,Blends!$DH28)*Blends!D27</f>
        <v>0</v>
      </c>
      <c r="DK28" s="85">
        <f>SUMIFS('Quarterly Information'!$AE$43:$AE$1042,'Quarterly Information'!$I$43:$I$1042,Blends!$DH28)*Blends!E27</f>
        <v>0</v>
      </c>
      <c r="DL28" s="85">
        <f>SUMIFS('Quarterly Information'!$AE$43:$AE$1042,'Quarterly Information'!$I$43:$I$1042,Blends!$DH28)*Blends!F27</f>
        <v>0</v>
      </c>
      <c r="DM28" s="85">
        <f>SUMIFS('Quarterly Information'!$AE$43:$AE$1042,'Quarterly Information'!$I$43:$I$1042,Blends!$DH28)*Blends!G27</f>
        <v>0</v>
      </c>
      <c r="DN28" s="85">
        <f>SUMIFS('Quarterly Information'!$AE$43:$AE$1042,'Quarterly Information'!$I$43:$I$1042,Blends!$DH28)*Blends!H27</f>
        <v>0</v>
      </c>
      <c r="DO28" s="85">
        <f>SUMIFS('Quarterly Information'!$AE$43:$AE$1042,'Quarterly Information'!$I$43:$I$1042,Blends!$DH28)*Blends!I27</f>
        <v>0</v>
      </c>
      <c r="DP28" s="85">
        <f>SUMIFS('Quarterly Information'!$AE$43:$AE$1042,'Quarterly Information'!$I$43:$I$1042,Blends!$DH28)*Blends!J27</f>
        <v>0</v>
      </c>
      <c r="DR28" s="10" t="s">
        <v>230</v>
      </c>
      <c r="DS28" s="85">
        <f>SUMIFS('Quarterly Information'!$AF$43:$AF$1042,'Quarterly Information'!$I$43:$I$1042,Blends!$DR28)*Blends!C27</f>
        <v>0</v>
      </c>
      <c r="DT28" s="85">
        <f>SUMIFS('Quarterly Information'!$AF$43:$AF$1042,'Quarterly Information'!$I$43:$I$1042,Blends!$DR28)*Blends!D27</f>
        <v>0</v>
      </c>
      <c r="DU28" s="85">
        <f>SUMIFS('Quarterly Information'!$AF$43:$AF$1042,'Quarterly Information'!$I$43:$I$1042,Blends!$DR28)*Blends!E27</f>
        <v>0</v>
      </c>
      <c r="DV28" s="85">
        <f>SUMIFS('Quarterly Information'!$AF$43:$AF$1042,'Quarterly Information'!$I$43:$I$1042,Blends!$DR28)*Blends!F27</f>
        <v>0</v>
      </c>
      <c r="DW28" s="85">
        <f>SUMIFS('Quarterly Information'!$AF$43:$AF$1042,'Quarterly Information'!$I$43:$I$1042,Blends!$DR28)*Blends!G27</f>
        <v>0</v>
      </c>
      <c r="DX28" s="85">
        <f>SUMIFS('Quarterly Information'!$AF$43:$AF$1042,'Quarterly Information'!$I$43:$I$1042,Blends!$DR28)*Blends!H27</f>
        <v>0</v>
      </c>
      <c r="DY28" s="85">
        <f>SUMIFS('Quarterly Information'!$AF$43:$AF$1042,'Quarterly Information'!$I$43:$I$1042,Blends!$DR28)*Blends!I27</f>
        <v>0</v>
      </c>
      <c r="DZ28" s="85">
        <f>SUMIFS('Quarterly Information'!$AF$43:$AF$1042,'Quarterly Information'!$I$43:$I$1042,Blends!$DR28)*Blends!J27</f>
        <v>0</v>
      </c>
    </row>
    <row r="29" spans="2:130">
      <c r="B29" s="10" t="s">
        <v>232</v>
      </c>
      <c r="C29" s="84"/>
      <c r="D29" s="84"/>
      <c r="E29" s="84">
        <v>0.19500000000000001</v>
      </c>
      <c r="F29" s="84">
        <v>0.78799999999999992</v>
      </c>
      <c r="G29" s="84"/>
      <c r="H29" s="84"/>
      <c r="I29" s="84"/>
      <c r="J29" s="84"/>
      <c r="L29" s="10" t="s">
        <v>231</v>
      </c>
      <c r="M29" s="85">
        <f>SUMIFS('Quarterly Information'!$J$43:$J$1042,'Quarterly Information'!$I$43:$I$1042,Blends!$L29,'Quarterly Information'!$X$43:$X$1042,Lists!$D$30)*C28</f>
        <v>0</v>
      </c>
      <c r="N29" s="85">
        <f>SUMIFS('Quarterly Information'!$J$43:$J$1042,'Quarterly Information'!$I$43:$I$1042,Blends!$L29,'Quarterly Information'!$X$43:$X$1042,Lists!$D$30)*D28</f>
        <v>0</v>
      </c>
      <c r="O29" s="85">
        <f>SUMIFS('Quarterly Information'!$J$43:$J$1042,'Quarterly Information'!$I$43:$I$1042,Blends!$L29,'Quarterly Information'!$X$43:$X$1042,Lists!$D$30)*E28</f>
        <v>0</v>
      </c>
      <c r="P29" s="85">
        <f>SUMIFS('Quarterly Information'!$J$43:$J$1042,'Quarterly Information'!$I$43:$I$1042,Blends!$L29,'Quarterly Information'!$X$43:$X$1042,Lists!$D$30)*F28</f>
        <v>0</v>
      </c>
      <c r="Q29" s="85">
        <f>SUMIFS('Quarterly Information'!$J$43:$J$1042,'Quarterly Information'!$I$43:$I$1042,Blends!$L29,'Quarterly Information'!$X$43:$X$1042,Lists!$D$30)*G28</f>
        <v>0</v>
      </c>
      <c r="R29" s="85">
        <f>SUMIFS('Quarterly Information'!$J$43:$J$1042,'Quarterly Information'!$I$43:$I$1042,Blends!$L29,'Quarterly Information'!$X$43:$X$1042,Lists!$D$30)*H28</f>
        <v>0</v>
      </c>
      <c r="S29" s="85">
        <f>SUMIFS('Quarterly Information'!$J$43:$J$1042,'Quarterly Information'!$I$43:$I$1042,Blends!$L29,'Quarterly Information'!$X$43:$X$1042,Lists!$D$30)*I28</f>
        <v>0</v>
      </c>
      <c r="T29" s="85">
        <f>SUMIFS('Quarterly Information'!$J$43:$J$1042,'Quarterly Information'!$I$43:$I$1042,Blends!$L29,'Quarterly Information'!$X$43:$X$1042,Lists!$D$30)*J28</f>
        <v>0</v>
      </c>
      <c r="V29" s="10" t="s">
        <v>231</v>
      </c>
      <c r="W29" s="85">
        <f>SUMIFS('Quarterly Information'!$J$43:$J$1042,'Quarterly Information'!$I$43:$I$1042,Blends!$V29,'Quarterly Information'!$X$43:$X$1042,Lists!$D$31)*C28</f>
        <v>0</v>
      </c>
      <c r="X29" s="85">
        <f>SUMIFS('Quarterly Information'!$J$43:$J$1042,'Quarterly Information'!$I$43:$I$1042,Blends!$V29,'Quarterly Information'!$X$43:$X$1042,Lists!$D$31)*D28</f>
        <v>0</v>
      </c>
      <c r="Y29" s="85">
        <f>SUMIFS('Quarterly Information'!$J$43:$J$1042,'Quarterly Information'!$I$43:$I$1042,Blends!$V29,'Quarterly Information'!$X$43:$X$1042,Lists!$D$31)*E28</f>
        <v>0</v>
      </c>
      <c r="Z29" s="85">
        <f>SUMIFS('Quarterly Information'!$J$43:$J$1042,'Quarterly Information'!$I$43:$I$1042,Blends!$V29,'Quarterly Information'!$X$43:$X$1042,Lists!$D$31)*F28</f>
        <v>0</v>
      </c>
      <c r="AA29" s="85">
        <f>SUMIFS('Quarterly Information'!$J$43:$J$1042,'Quarterly Information'!$I$43:$I$1042,Blends!$V29,'Quarterly Information'!$X$43:$X$1042,Lists!$D$31)*G28</f>
        <v>0</v>
      </c>
      <c r="AB29" s="85">
        <f>SUMIFS('Quarterly Information'!$J$43:$J$1042,'Quarterly Information'!$I$43:$I$1042,Blends!$V29,'Quarterly Information'!$X$43:$X$1042,Lists!$D$31)*H28</f>
        <v>0</v>
      </c>
      <c r="AC29" s="85">
        <f>SUMIFS('Quarterly Information'!$J$43:$J$1042,'Quarterly Information'!$I$43:$I$1042,Blends!$V29,'Quarterly Information'!$X$43:$X$1042,Lists!$D$31)*I28</f>
        <v>0</v>
      </c>
      <c r="AD29" s="85">
        <f>SUMIFS('Quarterly Information'!$J$43:$J$1042,'Quarterly Information'!$I$43:$I$1042,Blends!$V29,'Quarterly Information'!$X$43:$X$1042,Lists!$D$31)*J28</f>
        <v>0</v>
      </c>
      <c r="AF29" s="10" t="s">
        <v>231</v>
      </c>
      <c r="AG29" s="85">
        <f>SUMIFS('Quarterly Information'!$J$43:$J$1042,'Quarterly Information'!$I$43:$I$1042,Blends!$AF29,'Quarterly Information'!$X$43:$X$1042,Lists!$D$32)*C28</f>
        <v>0</v>
      </c>
      <c r="AH29" s="85">
        <f>SUMIFS('Quarterly Information'!$J$43:$J$1042,'Quarterly Information'!$I$43:$I$1042,Blends!$AF29,'Quarterly Information'!$X$43:$X$1042,Lists!$D$32)*D28</f>
        <v>0</v>
      </c>
      <c r="AI29" s="85">
        <f>SUMIFS('Quarterly Information'!$J$43:$J$1042,'Quarterly Information'!$I$43:$I$1042,Blends!$AF29,'Quarterly Information'!$X$43:$X$1042,Lists!$D$32)*E28</f>
        <v>0</v>
      </c>
      <c r="AJ29" s="85">
        <f>SUMIFS('Quarterly Information'!$J$43:$J$1042,'Quarterly Information'!$I$43:$I$1042,Blends!$AF29,'Quarterly Information'!$X$43:$X$1042,Lists!$D$32)*F28</f>
        <v>0</v>
      </c>
      <c r="AK29" s="85">
        <f>SUMIFS('Quarterly Information'!$J$43:$J$1042,'Quarterly Information'!$I$43:$I$1042,Blends!$AF29,'Quarterly Information'!$X$43:$X$1042,Lists!$D$32)*G28</f>
        <v>0</v>
      </c>
      <c r="AL29" s="85">
        <f>SUMIFS('Quarterly Information'!$J$43:$J$1042,'Quarterly Information'!$I$43:$I$1042,Blends!$AF29,'Quarterly Information'!$X$43:$X$1042,Lists!$D$32)*H28</f>
        <v>0</v>
      </c>
      <c r="AM29" s="85">
        <f>SUMIFS('Quarterly Information'!$J$43:$J$1042,'Quarterly Information'!$I$43:$I$1042,Blends!$AF29,'Quarterly Information'!$X$43:$X$1042,Lists!$D$32)*I28</f>
        <v>0</v>
      </c>
      <c r="AN29" s="85">
        <f>SUMIFS('Quarterly Information'!$J$43:$J$1042,'Quarterly Information'!$I$43:$I$1042,Blends!$AF29,'Quarterly Information'!$X$43:$X$1042,Lists!$D$32)*J28</f>
        <v>0</v>
      </c>
      <c r="AP29" s="10" t="s">
        <v>231</v>
      </c>
      <c r="AQ29" s="85">
        <f>SUMIFS('Quarterly Information'!$J$43:$J$1042,'Quarterly Information'!$I$43:$I$1042,Blends!$AP29,'Quarterly Information'!$X$43:$X$1042,Lists!$D$33)*C28</f>
        <v>0</v>
      </c>
      <c r="AR29" s="85">
        <f>SUMIFS('Quarterly Information'!$J$43:$J$1042,'Quarterly Information'!$I$43:$I$1042,Blends!$AP29,'Quarterly Information'!$X$43:$X$1042,Lists!$D$33)*D28</f>
        <v>0</v>
      </c>
      <c r="AS29" s="85">
        <f>SUMIFS('Quarterly Information'!$J$43:$J$1042,'Quarterly Information'!$I$43:$I$1042,Blends!$AP29,'Quarterly Information'!$X$43:$X$1042,Lists!$D$33)*E28</f>
        <v>0</v>
      </c>
      <c r="AT29" s="85">
        <f>SUMIFS('Quarterly Information'!$J$43:$J$1042,'Quarterly Information'!$I$43:$I$1042,Blends!$AP29,'Quarterly Information'!$X$43:$X$1042,Lists!$D$33)*F28</f>
        <v>0</v>
      </c>
      <c r="AU29" s="85">
        <f>SUMIFS('Quarterly Information'!$J$43:$J$1042,'Quarterly Information'!$I$43:$I$1042,Blends!$AP29,'Quarterly Information'!$X$43:$X$1042,Lists!$D$33)*G28</f>
        <v>0</v>
      </c>
      <c r="AV29" s="85">
        <f>SUMIFS('Quarterly Information'!$J$43:$J$1042,'Quarterly Information'!$I$43:$I$1042,Blends!$AP29,'Quarterly Information'!$X$43:$X$1042,Lists!$D$33)*H28</f>
        <v>0</v>
      </c>
      <c r="AW29" s="85">
        <f>SUMIFS('Quarterly Information'!$J$43:$J$1042,'Quarterly Information'!$I$43:$I$1042,Blends!$AP29,'Quarterly Information'!$X$43:$X$1042,Lists!$D$33)*I28</f>
        <v>0</v>
      </c>
      <c r="AX29" s="85">
        <f>SUMIFS('Quarterly Information'!$J$43:$J$1042,'Quarterly Information'!$I$43:$I$1042,Blends!$AP29,'Quarterly Information'!$X$43:$X$1042,Lists!$D$33)*J28</f>
        <v>0</v>
      </c>
      <c r="AZ29" s="10" t="s">
        <v>231</v>
      </c>
      <c r="BA29" s="85">
        <f>SUMIFS('Quarterly Information'!$J$43:$J$1042,'Quarterly Information'!$I$43:$I$1042,Blends!$AZ29,'Quarterly Information'!$X$43:$X$1042,Lists!$D$34)*C28</f>
        <v>0</v>
      </c>
      <c r="BB29" s="85">
        <f>SUMIFS('Quarterly Information'!$J$43:$J$1042,'Quarterly Information'!$I$43:$I$1042,Blends!$AZ29,'Quarterly Information'!$X$43:$X$1042,Lists!$D$34)*D28</f>
        <v>0</v>
      </c>
      <c r="BC29" s="85">
        <f>SUMIFS('Quarterly Information'!$J$43:$J$1042,'Quarterly Information'!$I$43:$I$1042,Blends!$AZ29,'Quarterly Information'!$X$43:$X$1042,Lists!$D$34)*E28</f>
        <v>0</v>
      </c>
      <c r="BD29" s="85">
        <f>SUMIFS('Quarterly Information'!$J$43:$J$1042,'Quarterly Information'!$I$43:$I$1042,Blends!$AZ29,'Quarterly Information'!$X$43:$X$1042,Lists!$D$34)*F28</f>
        <v>0</v>
      </c>
      <c r="BE29" s="85">
        <f>SUMIFS('Quarterly Information'!$J$43:$J$1042,'Quarterly Information'!$I$43:$I$1042,Blends!$AZ29,'Quarterly Information'!$X$43:$X$1042,Lists!$D$34)*G28</f>
        <v>0</v>
      </c>
      <c r="BF29" s="85">
        <f>SUMIFS('Quarterly Information'!$J$43:$J$1042,'Quarterly Information'!$I$43:$I$1042,Blends!$AZ29,'Quarterly Information'!$X$43:$X$1042,Lists!$D$34)*H28</f>
        <v>0</v>
      </c>
      <c r="BG29" s="85">
        <f>SUMIFS('Quarterly Information'!$J$43:$J$1042,'Quarterly Information'!$I$43:$I$1042,Blends!$AZ29,'Quarterly Information'!$X$43:$X$1042,Lists!$D$34)*I28</f>
        <v>0</v>
      </c>
      <c r="BH29" s="85">
        <f>SUMIFS('Quarterly Information'!$J$43:$J$1042,'Quarterly Information'!$I$43:$I$1042,Blends!$AZ29,'Quarterly Information'!$X$43:$X$1042,Lists!$D$34)*J28</f>
        <v>0</v>
      </c>
      <c r="BJ29" s="10" t="s">
        <v>231</v>
      </c>
      <c r="BK29" s="85">
        <f>SUMIFS('Quarterly Information'!$J$43:$J$1042,'Quarterly Information'!$I$43:$I$1042,Blends!$BJ29,'Quarterly Information'!$X$43:$X$1042,Lists!$D$35)*C28</f>
        <v>0</v>
      </c>
      <c r="BL29" s="85">
        <f>SUMIFS('Quarterly Information'!$J$43:$J$1042,'Quarterly Information'!$I$43:$I$1042,Blends!$BJ29,'Quarterly Information'!$X$43:$X$1042,Lists!$D$35)*D28</f>
        <v>0</v>
      </c>
      <c r="BM29" s="85">
        <f>SUMIFS('Quarterly Information'!$J$43:$J$1042,'Quarterly Information'!$I$43:$I$1042,Blends!$BJ29,'Quarterly Information'!$X$43:$X$1042,Lists!$D$35)*E28</f>
        <v>0</v>
      </c>
      <c r="BN29" s="85">
        <f>SUMIFS('Quarterly Information'!$J$43:$J$1042,'Quarterly Information'!$I$43:$I$1042,Blends!$BJ29,'Quarterly Information'!$X$43:$X$1042,Lists!$D$35)*F28</f>
        <v>0</v>
      </c>
      <c r="BO29" s="85">
        <f>SUMIFS('Quarterly Information'!$J$43:$J$1042,'Quarterly Information'!$I$43:$I$1042,Blends!$BJ29,'Quarterly Information'!$X$43:$X$1042,Lists!$D$35)*G28</f>
        <v>0</v>
      </c>
      <c r="BP29" s="85">
        <f>SUMIFS('Quarterly Information'!$J$43:$J$1042,'Quarterly Information'!$I$43:$I$1042,Blends!$BJ29,'Quarterly Information'!$X$43:$X$1042,Lists!$D$35)*H28</f>
        <v>0</v>
      </c>
      <c r="BQ29" s="85">
        <f>SUMIFS('Quarterly Information'!$J$43:$J$1042,'Quarterly Information'!$I$43:$I$1042,Blends!$BJ29,'Quarterly Information'!$X$43:$X$1042,Lists!$D$35)*I28</f>
        <v>0</v>
      </c>
      <c r="BR29" s="85">
        <f>SUMIFS('Quarterly Information'!$J$43:$J$1042,'Quarterly Information'!$I$43:$I$1042,Blends!$BJ29,'Quarterly Information'!$X$43:$X$1042,Lists!$D$35)*J28</f>
        <v>0</v>
      </c>
      <c r="BT29" s="10" t="s">
        <v>231</v>
      </c>
      <c r="BU29" s="85">
        <f>SUMIFS('Quarterly Information'!$AA$43:$AA$1042,'Quarterly Information'!$I$43:$I$1042,Blends!$BT29)*Blends!C28</f>
        <v>0</v>
      </c>
      <c r="BV29" s="85">
        <f>SUMIFS('Quarterly Information'!$AA$43:$AA$1042,'Quarterly Information'!$I$43:$I$1042,Blends!$BT29)*Blends!D28</f>
        <v>0</v>
      </c>
      <c r="BW29" s="85">
        <f>SUMIFS('Quarterly Information'!$AA$43:$AA$1042,'Quarterly Information'!$I$43:$I$1042,Blends!$BT29)*Blends!E28</f>
        <v>0</v>
      </c>
      <c r="BX29" s="85">
        <f>SUMIFS('Quarterly Information'!$AA$43:$AA$1042,'Quarterly Information'!$I$43:$I$1042,Blends!$BT29)*Blends!F28</f>
        <v>0</v>
      </c>
      <c r="BY29" s="85">
        <f>SUMIFS('Quarterly Information'!$AA$43:$AA$1042,'Quarterly Information'!$I$43:$I$1042,Blends!$BT29)*Blends!G28</f>
        <v>0</v>
      </c>
      <c r="BZ29" s="85">
        <f>SUMIFS('Quarterly Information'!$AA$43:$AA$1042,'Quarterly Information'!$I$43:$I$1042,Blends!$BT29)*Blends!H28</f>
        <v>0</v>
      </c>
      <c r="CA29" s="85">
        <f>SUMIFS('Quarterly Information'!$AA$43:$AA$1042,'Quarterly Information'!$I$43:$I$1042,Blends!$BT29)*Blends!I28</f>
        <v>0</v>
      </c>
      <c r="CB29" s="85">
        <f>SUMIFS('Quarterly Information'!$AA$43:$AA$1042,'Quarterly Information'!$I$43:$I$1042,Blends!$BT29)*Blends!J28</f>
        <v>0</v>
      </c>
      <c r="CD29" s="10" t="s">
        <v>231</v>
      </c>
      <c r="CE29" s="85">
        <f>SUMIFS('Quarterly Information'!$AB$43:$AB$1042,'Quarterly Information'!$I$43:$I$1042,Blends!$CD29)*Blends!C28</f>
        <v>0</v>
      </c>
      <c r="CF29" s="85">
        <f>SUMIFS('Quarterly Information'!$AB$43:$AB$1042,'Quarterly Information'!$I$43:$I$1042,Blends!$CD29)*Blends!D28</f>
        <v>0</v>
      </c>
      <c r="CG29" s="85">
        <f>SUMIFS('Quarterly Information'!$AB$43:$AB$1042,'Quarterly Information'!$I$43:$I$1042,Blends!$CD29)*Blends!E28</f>
        <v>0</v>
      </c>
      <c r="CH29" s="85">
        <f>SUMIFS('Quarterly Information'!$AB$43:$AB$1042,'Quarterly Information'!$I$43:$I$1042,Blends!$CD29)*Blends!F28</f>
        <v>0</v>
      </c>
      <c r="CI29" s="85">
        <f>SUMIFS('Quarterly Information'!$AB$43:$AB$1042,'Quarterly Information'!$I$43:$I$1042,Blends!$CD29)*Blends!G28</f>
        <v>0</v>
      </c>
      <c r="CJ29" s="85">
        <f>SUMIFS('Quarterly Information'!$AB$43:$AB$1042,'Quarterly Information'!$I$43:$I$1042,Blends!$CD29)*Blends!H28</f>
        <v>0</v>
      </c>
      <c r="CK29" s="85">
        <f>SUMIFS('Quarterly Information'!$AB$43:$AB$1042,'Quarterly Information'!$I$43:$I$1042,Blends!$CD29)*Blends!I28</f>
        <v>0</v>
      </c>
      <c r="CL29" s="85">
        <f>SUMIFS('Quarterly Information'!$AB$43:$AB$1042,'Quarterly Information'!$I$43:$I$1042,Blends!$CD29)*Blends!J28</f>
        <v>0</v>
      </c>
      <c r="CN29" s="10" t="s">
        <v>231</v>
      </c>
      <c r="CO29" s="85">
        <f>SUMIFS('Quarterly Information'!$AC$43:$AC$1042,'Quarterly Information'!$I$43:$I$1042,Blends!$CN29)*Blends!C28</f>
        <v>0</v>
      </c>
      <c r="CP29" s="85">
        <f>SUMIFS('Quarterly Information'!$AC$43:$AC$1042,'Quarterly Information'!$I$43:$I$1042,Blends!$CN29)*Blends!D28</f>
        <v>0</v>
      </c>
      <c r="CQ29" s="85">
        <f>SUMIFS('Quarterly Information'!$AC$43:$AC$1042,'Quarterly Information'!$I$43:$I$1042,Blends!$CN29)*Blends!E28</f>
        <v>0</v>
      </c>
      <c r="CR29" s="85">
        <f>SUMIFS('Quarterly Information'!$AC$43:$AC$1042,'Quarterly Information'!$I$43:$I$1042,Blends!$CN29)*Blends!F28</f>
        <v>0</v>
      </c>
      <c r="CS29" s="85">
        <f>SUMIFS('Quarterly Information'!$AC$43:$AC$1042,'Quarterly Information'!$I$43:$I$1042,Blends!$CN29)*Blends!G28</f>
        <v>0</v>
      </c>
      <c r="CT29" s="85">
        <f>SUMIFS('Quarterly Information'!$AC$43:$AC$1042,'Quarterly Information'!$I$43:$I$1042,Blends!$CN29)*Blends!H28</f>
        <v>0</v>
      </c>
      <c r="CU29" s="85">
        <f>SUMIFS('Quarterly Information'!$AC$43:$AC$1042,'Quarterly Information'!$I$43:$I$1042,Blends!$CN29)*Blends!I28</f>
        <v>0</v>
      </c>
      <c r="CV29" s="85">
        <f>SUMIFS('Quarterly Information'!$AC$43:$AC$1042,'Quarterly Information'!$I$43:$I$1042,Blends!$CN29)*Blends!J28</f>
        <v>0</v>
      </c>
      <c r="CX29" s="10" t="s">
        <v>231</v>
      </c>
      <c r="CY29" s="85">
        <f>SUMIFS('Quarterly Information'!$AD$43:$AD$1042,'Quarterly Information'!$I$43:$I$1042,Blends!$CX29)*Blends!C28</f>
        <v>0</v>
      </c>
      <c r="CZ29" s="85">
        <f>SUMIFS('Quarterly Information'!$AD$43:$AD$1042,'Quarterly Information'!$I$43:$I$1042,Blends!$CX29)*Blends!D28</f>
        <v>0</v>
      </c>
      <c r="DA29" s="85">
        <f>SUMIFS('Quarterly Information'!$AD$43:$AD$1042,'Quarterly Information'!$I$43:$I$1042,Blends!$CX29)*Blends!E28</f>
        <v>0</v>
      </c>
      <c r="DB29" s="85">
        <f>SUMIFS('Quarterly Information'!$AD$43:$AD$1042,'Quarterly Information'!$I$43:$I$1042,Blends!$CX29)*Blends!F28</f>
        <v>0</v>
      </c>
      <c r="DC29" s="85">
        <f>SUMIFS('Quarterly Information'!$AD$43:$AD$1042,'Quarterly Information'!$I$43:$I$1042,Blends!$CX29)*Blends!G28</f>
        <v>0</v>
      </c>
      <c r="DD29" s="85">
        <f>SUMIFS('Quarterly Information'!$AD$43:$AD$1042,'Quarterly Information'!$I$43:$I$1042,Blends!$CX29)*Blends!H28</f>
        <v>0</v>
      </c>
      <c r="DE29" s="85">
        <f>SUMIFS('Quarterly Information'!$AD$43:$AD$1042,'Quarterly Information'!$I$43:$I$1042,Blends!$CX29)*Blends!I28</f>
        <v>0</v>
      </c>
      <c r="DF29" s="85">
        <f>SUMIFS('Quarterly Information'!$AD$43:$AD$1042,'Quarterly Information'!$I$43:$I$1042,Blends!$CX29)*Blends!J28</f>
        <v>0</v>
      </c>
      <c r="DH29" s="10" t="s">
        <v>231</v>
      </c>
      <c r="DI29" s="85">
        <f>SUMIFS('Quarterly Information'!$AE$43:$AE$1042,'Quarterly Information'!$I$43:$I$1042,Blends!$DH29)*Blends!C28</f>
        <v>0</v>
      </c>
      <c r="DJ29" s="85">
        <f>SUMIFS('Quarterly Information'!$AE$43:$AE$1042,'Quarterly Information'!$I$43:$I$1042,Blends!$DH29)*Blends!D28</f>
        <v>0</v>
      </c>
      <c r="DK29" s="85">
        <f>SUMIFS('Quarterly Information'!$AE$43:$AE$1042,'Quarterly Information'!$I$43:$I$1042,Blends!$DH29)*Blends!E28</f>
        <v>0</v>
      </c>
      <c r="DL29" s="85">
        <f>SUMIFS('Quarterly Information'!$AE$43:$AE$1042,'Quarterly Information'!$I$43:$I$1042,Blends!$DH29)*Blends!F28</f>
        <v>0</v>
      </c>
      <c r="DM29" s="85">
        <f>SUMIFS('Quarterly Information'!$AE$43:$AE$1042,'Quarterly Information'!$I$43:$I$1042,Blends!$DH29)*Blends!G28</f>
        <v>0</v>
      </c>
      <c r="DN29" s="85">
        <f>SUMIFS('Quarterly Information'!$AE$43:$AE$1042,'Quarterly Information'!$I$43:$I$1042,Blends!$DH29)*Blends!H28</f>
        <v>0</v>
      </c>
      <c r="DO29" s="85">
        <f>SUMIFS('Quarterly Information'!$AE$43:$AE$1042,'Quarterly Information'!$I$43:$I$1042,Blends!$DH29)*Blends!I28</f>
        <v>0</v>
      </c>
      <c r="DP29" s="85">
        <f>SUMIFS('Quarterly Information'!$AE$43:$AE$1042,'Quarterly Information'!$I$43:$I$1042,Blends!$DH29)*Blends!J28</f>
        <v>0</v>
      </c>
      <c r="DR29" s="10" t="s">
        <v>231</v>
      </c>
      <c r="DS29" s="85">
        <f>SUMIFS('Quarterly Information'!$AF$43:$AF$1042,'Quarterly Information'!$I$43:$I$1042,Blends!$DR29)*Blends!C28</f>
        <v>0</v>
      </c>
      <c r="DT29" s="85">
        <f>SUMIFS('Quarterly Information'!$AF$43:$AF$1042,'Quarterly Information'!$I$43:$I$1042,Blends!$DR29)*Blends!D28</f>
        <v>0</v>
      </c>
      <c r="DU29" s="85">
        <f>SUMIFS('Quarterly Information'!$AF$43:$AF$1042,'Quarterly Information'!$I$43:$I$1042,Blends!$DR29)*Blends!E28</f>
        <v>0</v>
      </c>
      <c r="DV29" s="85">
        <f>SUMIFS('Quarterly Information'!$AF$43:$AF$1042,'Quarterly Information'!$I$43:$I$1042,Blends!$DR29)*Blends!F28</f>
        <v>0</v>
      </c>
      <c r="DW29" s="85">
        <f>SUMIFS('Quarterly Information'!$AF$43:$AF$1042,'Quarterly Information'!$I$43:$I$1042,Blends!$DR29)*Blends!G28</f>
        <v>0</v>
      </c>
      <c r="DX29" s="85">
        <f>SUMIFS('Quarterly Information'!$AF$43:$AF$1042,'Quarterly Information'!$I$43:$I$1042,Blends!$DR29)*Blends!H28</f>
        <v>0</v>
      </c>
      <c r="DY29" s="85">
        <f>SUMIFS('Quarterly Information'!$AF$43:$AF$1042,'Quarterly Information'!$I$43:$I$1042,Blends!$DR29)*Blends!I28</f>
        <v>0</v>
      </c>
      <c r="DZ29" s="85">
        <f>SUMIFS('Quarterly Information'!$AF$43:$AF$1042,'Quarterly Information'!$I$43:$I$1042,Blends!$DR29)*Blends!J28</f>
        <v>0</v>
      </c>
    </row>
    <row r="30" spans="2:130">
      <c r="B30" s="10" t="s">
        <v>233</v>
      </c>
      <c r="C30" s="84"/>
      <c r="D30" s="84"/>
      <c r="E30" s="84"/>
      <c r="F30" s="84"/>
      <c r="G30" s="84"/>
      <c r="H30" s="84">
        <v>2.5000000000000001E-2</v>
      </c>
      <c r="I30" s="84"/>
      <c r="J30" s="84"/>
      <c r="L30" s="10" t="s">
        <v>232</v>
      </c>
      <c r="M30" s="85">
        <f>SUMIFS('Quarterly Information'!$J$43:$J$1042,'Quarterly Information'!$I$43:$I$1042,Blends!$L30,'Quarterly Information'!$X$43:$X$1042,Lists!$D$30)*C29</f>
        <v>0</v>
      </c>
      <c r="N30" s="85">
        <f>SUMIFS('Quarterly Information'!$J$43:$J$1042,'Quarterly Information'!$I$43:$I$1042,Blends!$L30,'Quarterly Information'!$X$43:$X$1042,Lists!$D$30)*D29</f>
        <v>0</v>
      </c>
      <c r="O30" s="85">
        <f>SUMIFS('Quarterly Information'!$J$43:$J$1042,'Quarterly Information'!$I$43:$I$1042,Blends!$L30,'Quarterly Information'!$X$43:$X$1042,Lists!$D$30)*E29</f>
        <v>0</v>
      </c>
      <c r="P30" s="85">
        <f>SUMIFS('Quarterly Information'!$J$43:$J$1042,'Quarterly Information'!$I$43:$I$1042,Blends!$L30,'Quarterly Information'!$X$43:$X$1042,Lists!$D$30)*F29</f>
        <v>0</v>
      </c>
      <c r="Q30" s="85">
        <f>SUMIFS('Quarterly Information'!$J$43:$J$1042,'Quarterly Information'!$I$43:$I$1042,Blends!$L30,'Quarterly Information'!$X$43:$X$1042,Lists!$D$30)*G29</f>
        <v>0</v>
      </c>
      <c r="R30" s="85">
        <f>SUMIFS('Quarterly Information'!$J$43:$J$1042,'Quarterly Information'!$I$43:$I$1042,Blends!$L30,'Quarterly Information'!$X$43:$X$1042,Lists!$D$30)*H29</f>
        <v>0</v>
      </c>
      <c r="S30" s="85">
        <f>SUMIFS('Quarterly Information'!$J$43:$J$1042,'Quarterly Information'!$I$43:$I$1042,Blends!$L30,'Quarterly Information'!$X$43:$X$1042,Lists!$D$30)*I29</f>
        <v>0</v>
      </c>
      <c r="T30" s="85">
        <f>SUMIFS('Quarterly Information'!$J$43:$J$1042,'Quarterly Information'!$I$43:$I$1042,Blends!$L30,'Quarterly Information'!$X$43:$X$1042,Lists!$D$30)*J29</f>
        <v>0</v>
      </c>
      <c r="V30" s="10" t="s">
        <v>232</v>
      </c>
      <c r="W30" s="85">
        <f>SUMIFS('Quarterly Information'!$J$43:$J$1042,'Quarterly Information'!$I$43:$I$1042,Blends!$V30,'Quarterly Information'!$X$43:$X$1042,Lists!$D$31)*C29</f>
        <v>0</v>
      </c>
      <c r="X30" s="85">
        <f>SUMIFS('Quarterly Information'!$J$43:$J$1042,'Quarterly Information'!$I$43:$I$1042,Blends!$V30,'Quarterly Information'!$X$43:$X$1042,Lists!$D$31)*D29</f>
        <v>0</v>
      </c>
      <c r="Y30" s="85">
        <f>SUMIFS('Quarterly Information'!$J$43:$J$1042,'Quarterly Information'!$I$43:$I$1042,Blends!$V30,'Quarterly Information'!$X$43:$X$1042,Lists!$D$31)*E29</f>
        <v>0</v>
      </c>
      <c r="Z30" s="85">
        <f>SUMIFS('Quarterly Information'!$J$43:$J$1042,'Quarterly Information'!$I$43:$I$1042,Blends!$V30,'Quarterly Information'!$X$43:$X$1042,Lists!$D$31)*F29</f>
        <v>0</v>
      </c>
      <c r="AA30" s="85">
        <f>SUMIFS('Quarterly Information'!$J$43:$J$1042,'Quarterly Information'!$I$43:$I$1042,Blends!$V30,'Quarterly Information'!$X$43:$X$1042,Lists!$D$31)*G29</f>
        <v>0</v>
      </c>
      <c r="AB30" s="85">
        <f>SUMIFS('Quarterly Information'!$J$43:$J$1042,'Quarterly Information'!$I$43:$I$1042,Blends!$V30,'Quarterly Information'!$X$43:$X$1042,Lists!$D$31)*H29</f>
        <v>0</v>
      </c>
      <c r="AC30" s="85">
        <f>SUMIFS('Quarterly Information'!$J$43:$J$1042,'Quarterly Information'!$I$43:$I$1042,Blends!$V30,'Quarterly Information'!$X$43:$X$1042,Lists!$D$31)*I29</f>
        <v>0</v>
      </c>
      <c r="AD30" s="85">
        <f>SUMIFS('Quarterly Information'!$J$43:$J$1042,'Quarterly Information'!$I$43:$I$1042,Blends!$V30,'Quarterly Information'!$X$43:$X$1042,Lists!$D$31)*J29</f>
        <v>0</v>
      </c>
      <c r="AF30" s="10" t="s">
        <v>232</v>
      </c>
      <c r="AG30" s="85">
        <f>SUMIFS('Quarterly Information'!$J$43:$J$1042,'Quarterly Information'!$I$43:$I$1042,Blends!$AF30,'Quarterly Information'!$X$43:$X$1042,Lists!$D$32)*C29</f>
        <v>0</v>
      </c>
      <c r="AH30" s="85">
        <f>SUMIFS('Quarterly Information'!$J$43:$J$1042,'Quarterly Information'!$I$43:$I$1042,Blends!$AF30,'Quarterly Information'!$X$43:$X$1042,Lists!$D$32)*D29</f>
        <v>0</v>
      </c>
      <c r="AI30" s="85">
        <f>SUMIFS('Quarterly Information'!$J$43:$J$1042,'Quarterly Information'!$I$43:$I$1042,Blends!$AF30,'Quarterly Information'!$X$43:$X$1042,Lists!$D$32)*E29</f>
        <v>0</v>
      </c>
      <c r="AJ30" s="85">
        <f>SUMIFS('Quarterly Information'!$J$43:$J$1042,'Quarterly Information'!$I$43:$I$1042,Blends!$AF30,'Quarterly Information'!$X$43:$X$1042,Lists!$D$32)*F29</f>
        <v>0</v>
      </c>
      <c r="AK30" s="85">
        <f>SUMIFS('Quarterly Information'!$J$43:$J$1042,'Quarterly Information'!$I$43:$I$1042,Blends!$AF30,'Quarterly Information'!$X$43:$X$1042,Lists!$D$32)*G29</f>
        <v>0</v>
      </c>
      <c r="AL30" s="85">
        <f>SUMIFS('Quarterly Information'!$J$43:$J$1042,'Quarterly Information'!$I$43:$I$1042,Blends!$AF30,'Quarterly Information'!$X$43:$X$1042,Lists!$D$32)*H29</f>
        <v>0</v>
      </c>
      <c r="AM30" s="85">
        <f>SUMIFS('Quarterly Information'!$J$43:$J$1042,'Quarterly Information'!$I$43:$I$1042,Blends!$AF30,'Quarterly Information'!$X$43:$X$1042,Lists!$D$32)*I29</f>
        <v>0</v>
      </c>
      <c r="AN30" s="85">
        <f>SUMIFS('Quarterly Information'!$J$43:$J$1042,'Quarterly Information'!$I$43:$I$1042,Blends!$AF30,'Quarterly Information'!$X$43:$X$1042,Lists!$D$32)*J29</f>
        <v>0</v>
      </c>
      <c r="AP30" s="10" t="s">
        <v>232</v>
      </c>
      <c r="AQ30" s="85">
        <f>SUMIFS('Quarterly Information'!$J$43:$J$1042,'Quarterly Information'!$I$43:$I$1042,Blends!$AP30,'Quarterly Information'!$X$43:$X$1042,Lists!$D$33)*C29</f>
        <v>0</v>
      </c>
      <c r="AR30" s="85">
        <f>SUMIFS('Quarterly Information'!$J$43:$J$1042,'Quarterly Information'!$I$43:$I$1042,Blends!$AP30,'Quarterly Information'!$X$43:$X$1042,Lists!$D$33)*D29</f>
        <v>0</v>
      </c>
      <c r="AS30" s="85">
        <f>SUMIFS('Quarterly Information'!$J$43:$J$1042,'Quarterly Information'!$I$43:$I$1042,Blends!$AP30,'Quarterly Information'!$X$43:$X$1042,Lists!$D$33)*E29</f>
        <v>0</v>
      </c>
      <c r="AT30" s="85">
        <f>SUMIFS('Quarterly Information'!$J$43:$J$1042,'Quarterly Information'!$I$43:$I$1042,Blends!$AP30,'Quarterly Information'!$X$43:$X$1042,Lists!$D$33)*F29</f>
        <v>0</v>
      </c>
      <c r="AU30" s="85">
        <f>SUMIFS('Quarterly Information'!$J$43:$J$1042,'Quarterly Information'!$I$43:$I$1042,Blends!$AP30,'Quarterly Information'!$X$43:$X$1042,Lists!$D$33)*G29</f>
        <v>0</v>
      </c>
      <c r="AV30" s="85">
        <f>SUMIFS('Quarterly Information'!$J$43:$J$1042,'Quarterly Information'!$I$43:$I$1042,Blends!$AP30,'Quarterly Information'!$X$43:$X$1042,Lists!$D$33)*H29</f>
        <v>0</v>
      </c>
      <c r="AW30" s="85">
        <f>SUMIFS('Quarterly Information'!$J$43:$J$1042,'Quarterly Information'!$I$43:$I$1042,Blends!$AP30,'Quarterly Information'!$X$43:$X$1042,Lists!$D$33)*I29</f>
        <v>0</v>
      </c>
      <c r="AX30" s="85">
        <f>SUMIFS('Quarterly Information'!$J$43:$J$1042,'Quarterly Information'!$I$43:$I$1042,Blends!$AP30,'Quarterly Information'!$X$43:$X$1042,Lists!$D$33)*J29</f>
        <v>0</v>
      </c>
      <c r="AZ30" s="10" t="s">
        <v>232</v>
      </c>
      <c r="BA30" s="85">
        <f>SUMIFS('Quarterly Information'!$J$43:$J$1042,'Quarterly Information'!$I$43:$I$1042,Blends!$AZ30,'Quarterly Information'!$X$43:$X$1042,Lists!$D$34)*C29</f>
        <v>0</v>
      </c>
      <c r="BB30" s="85">
        <f>SUMIFS('Quarterly Information'!$J$43:$J$1042,'Quarterly Information'!$I$43:$I$1042,Blends!$AZ30,'Quarterly Information'!$X$43:$X$1042,Lists!$D$34)*D29</f>
        <v>0</v>
      </c>
      <c r="BC30" s="85">
        <f>SUMIFS('Quarterly Information'!$J$43:$J$1042,'Quarterly Information'!$I$43:$I$1042,Blends!$AZ30,'Quarterly Information'!$X$43:$X$1042,Lists!$D$34)*E29</f>
        <v>0</v>
      </c>
      <c r="BD30" s="85">
        <f>SUMIFS('Quarterly Information'!$J$43:$J$1042,'Quarterly Information'!$I$43:$I$1042,Blends!$AZ30,'Quarterly Information'!$X$43:$X$1042,Lists!$D$34)*F29</f>
        <v>0</v>
      </c>
      <c r="BE30" s="85">
        <f>SUMIFS('Quarterly Information'!$J$43:$J$1042,'Quarterly Information'!$I$43:$I$1042,Blends!$AZ30,'Quarterly Information'!$X$43:$X$1042,Lists!$D$34)*G29</f>
        <v>0</v>
      </c>
      <c r="BF30" s="85">
        <f>SUMIFS('Quarterly Information'!$J$43:$J$1042,'Quarterly Information'!$I$43:$I$1042,Blends!$AZ30,'Quarterly Information'!$X$43:$X$1042,Lists!$D$34)*H29</f>
        <v>0</v>
      </c>
      <c r="BG30" s="85">
        <f>SUMIFS('Quarterly Information'!$J$43:$J$1042,'Quarterly Information'!$I$43:$I$1042,Blends!$AZ30,'Quarterly Information'!$X$43:$X$1042,Lists!$D$34)*I29</f>
        <v>0</v>
      </c>
      <c r="BH30" s="85">
        <f>SUMIFS('Quarterly Information'!$J$43:$J$1042,'Quarterly Information'!$I$43:$I$1042,Blends!$AZ30,'Quarterly Information'!$X$43:$X$1042,Lists!$D$34)*J29</f>
        <v>0</v>
      </c>
      <c r="BJ30" s="10" t="s">
        <v>232</v>
      </c>
      <c r="BK30" s="85">
        <f>SUMIFS('Quarterly Information'!$J$43:$J$1042,'Quarterly Information'!$I$43:$I$1042,Blends!$BJ30,'Quarterly Information'!$X$43:$X$1042,Lists!$D$35)*C29</f>
        <v>0</v>
      </c>
      <c r="BL30" s="85">
        <f>SUMIFS('Quarterly Information'!$J$43:$J$1042,'Quarterly Information'!$I$43:$I$1042,Blends!$BJ30,'Quarterly Information'!$X$43:$X$1042,Lists!$D$35)*D29</f>
        <v>0</v>
      </c>
      <c r="BM30" s="85">
        <f>SUMIFS('Quarterly Information'!$J$43:$J$1042,'Quarterly Information'!$I$43:$I$1042,Blends!$BJ30,'Quarterly Information'!$X$43:$X$1042,Lists!$D$35)*E29</f>
        <v>0</v>
      </c>
      <c r="BN30" s="85">
        <f>SUMIFS('Quarterly Information'!$J$43:$J$1042,'Quarterly Information'!$I$43:$I$1042,Blends!$BJ30,'Quarterly Information'!$X$43:$X$1042,Lists!$D$35)*F29</f>
        <v>0</v>
      </c>
      <c r="BO30" s="85">
        <f>SUMIFS('Quarterly Information'!$J$43:$J$1042,'Quarterly Information'!$I$43:$I$1042,Blends!$BJ30,'Quarterly Information'!$X$43:$X$1042,Lists!$D$35)*G29</f>
        <v>0</v>
      </c>
      <c r="BP30" s="85">
        <f>SUMIFS('Quarterly Information'!$J$43:$J$1042,'Quarterly Information'!$I$43:$I$1042,Blends!$BJ30,'Quarterly Information'!$X$43:$X$1042,Lists!$D$35)*H29</f>
        <v>0</v>
      </c>
      <c r="BQ30" s="85">
        <f>SUMIFS('Quarterly Information'!$J$43:$J$1042,'Quarterly Information'!$I$43:$I$1042,Blends!$BJ30,'Quarterly Information'!$X$43:$X$1042,Lists!$D$35)*I29</f>
        <v>0</v>
      </c>
      <c r="BR30" s="85">
        <f>SUMIFS('Quarterly Information'!$J$43:$J$1042,'Quarterly Information'!$I$43:$I$1042,Blends!$BJ30,'Quarterly Information'!$X$43:$X$1042,Lists!$D$35)*J29</f>
        <v>0</v>
      </c>
      <c r="BT30" s="10" t="s">
        <v>232</v>
      </c>
      <c r="BU30" s="85">
        <f>SUMIFS('Quarterly Information'!$AA$43:$AA$1042,'Quarterly Information'!$I$43:$I$1042,Blends!$BT30)*Blends!C29</f>
        <v>0</v>
      </c>
      <c r="BV30" s="85">
        <f>SUMIFS('Quarterly Information'!$AA$43:$AA$1042,'Quarterly Information'!$I$43:$I$1042,Blends!$BT30)*Blends!D29</f>
        <v>0</v>
      </c>
      <c r="BW30" s="85">
        <f>SUMIFS('Quarterly Information'!$AA$43:$AA$1042,'Quarterly Information'!$I$43:$I$1042,Blends!$BT30)*Blends!E29</f>
        <v>0</v>
      </c>
      <c r="BX30" s="85">
        <f>SUMIFS('Quarterly Information'!$AA$43:$AA$1042,'Quarterly Information'!$I$43:$I$1042,Blends!$BT30)*Blends!F29</f>
        <v>0</v>
      </c>
      <c r="BY30" s="85">
        <f>SUMIFS('Quarterly Information'!$AA$43:$AA$1042,'Quarterly Information'!$I$43:$I$1042,Blends!$BT30)*Blends!G29</f>
        <v>0</v>
      </c>
      <c r="BZ30" s="85">
        <f>SUMIFS('Quarterly Information'!$AA$43:$AA$1042,'Quarterly Information'!$I$43:$I$1042,Blends!$BT30)*Blends!H29</f>
        <v>0</v>
      </c>
      <c r="CA30" s="85">
        <f>SUMIFS('Quarterly Information'!$AA$43:$AA$1042,'Quarterly Information'!$I$43:$I$1042,Blends!$BT30)*Blends!I29</f>
        <v>0</v>
      </c>
      <c r="CB30" s="85">
        <f>SUMIFS('Quarterly Information'!$AA$43:$AA$1042,'Quarterly Information'!$I$43:$I$1042,Blends!$BT30)*Blends!J29</f>
        <v>0</v>
      </c>
      <c r="CD30" s="10" t="s">
        <v>232</v>
      </c>
      <c r="CE30" s="85">
        <f>SUMIFS('Quarterly Information'!$AB$43:$AB$1042,'Quarterly Information'!$I$43:$I$1042,Blends!$CD30)*Blends!C29</f>
        <v>0</v>
      </c>
      <c r="CF30" s="85">
        <f>SUMIFS('Quarterly Information'!$AB$43:$AB$1042,'Quarterly Information'!$I$43:$I$1042,Blends!$CD30)*Blends!D29</f>
        <v>0</v>
      </c>
      <c r="CG30" s="85">
        <f>SUMIFS('Quarterly Information'!$AB$43:$AB$1042,'Quarterly Information'!$I$43:$I$1042,Blends!$CD30)*Blends!E29</f>
        <v>0</v>
      </c>
      <c r="CH30" s="85">
        <f>SUMIFS('Quarterly Information'!$AB$43:$AB$1042,'Quarterly Information'!$I$43:$I$1042,Blends!$CD30)*Blends!F29</f>
        <v>0</v>
      </c>
      <c r="CI30" s="85">
        <f>SUMIFS('Quarterly Information'!$AB$43:$AB$1042,'Quarterly Information'!$I$43:$I$1042,Blends!$CD30)*Blends!G29</f>
        <v>0</v>
      </c>
      <c r="CJ30" s="85">
        <f>SUMIFS('Quarterly Information'!$AB$43:$AB$1042,'Quarterly Information'!$I$43:$I$1042,Blends!$CD30)*Blends!H29</f>
        <v>0</v>
      </c>
      <c r="CK30" s="85">
        <f>SUMIFS('Quarterly Information'!$AB$43:$AB$1042,'Quarterly Information'!$I$43:$I$1042,Blends!$CD30)*Blends!I29</f>
        <v>0</v>
      </c>
      <c r="CL30" s="85">
        <f>SUMIFS('Quarterly Information'!$AB$43:$AB$1042,'Quarterly Information'!$I$43:$I$1042,Blends!$CD30)*Blends!J29</f>
        <v>0</v>
      </c>
      <c r="CN30" s="10" t="s">
        <v>232</v>
      </c>
      <c r="CO30" s="85">
        <f>SUMIFS('Quarterly Information'!$AC$43:$AC$1042,'Quarterly Information'!$I$43:$I$1042,Blends!$CN30)*Blends!C29</f>
        <v>0</v>
      </c>
      <c r="CP30" s="85">
        <f>SUMIFS('Quarterly Information'!$AC$43:$AC$1042,'Quarterly Information'!$I$43:$I$1042,Blends!$CN30)*Blends!D29</f>
        <v>0</v>
      </c>
      <c r="CQ30" s="85">
        <f>SUMIFS('Quarterly Information'!$AC$43:$AC$1042,'Quarterly Information'!$I$43:$I$1042,Blends!$CN30)*Blends!E29</f>
        <v>0</v>
      </c>
      <c r="CR30" s="85">
        <f>SUMIFS('Quarterly Information'!$AC$43:$AC$1042,'Quarterly Information'!$I$43:$I$1042,Blends!$CN30)*Blends!F29</f>
        <v>0</v>
      </c>
      <c r="CS30" s="85">
        <f>SUMIFS('Quarterly Information'!$AC$43:$AC$1042,'Quarterly Information'!$I$43:$I$1042,Blends!$CN30)*Blends!G29</f>
        <v>0</v>
      </c>
      <c r="CT30" s="85">
        <f>SUMIFS('Quarterly Information'!$AC$43:$AC$1042,'Quarterly Information'!$I$43:$I$1042,Blends!$CN30)*Blends!H29</f>
        <v>0</v>
      </c>
      <c r="CU30" s="85">
        <f>SUMIFS('Quarterly Information'!$AC$43:$AC$1042,'Quarterly Information'!$I$43:$I$1042,Blends!$CN30)*Blends!I29</f>
        <v>0</v>
      </c>
      <c r="CV30" s="85">
        <f>SUMIFS('Quarterly Information'!$AC$43:$AC$1042,'Quarterly Information'!$I$43:$I$1042,Blends!$CN30)*Blends!J29</f>
        <v>0</v>
      </c>
      <c r="CX30" s="10" t="s">
        <v>232</v>
      </c>
      <c r="CY30" s="85">
        <f>SUMIFS('Quarterly Information'!$AD$43:$AD$1042,'Quarterly Information'!$I$43:$I$1042,Blends!$CX30)*Blends!C29</f>
        <v>0</v>
      </c>
      <c r="CZ30" s="85">
        <f>SUMIFS('Quarterly Information'!$AD$43:$AD$1042,'Quarterly Information'!$I$43:$I$1042,Blends!$CX30)*Blends!D29</f>
        <v>0</v>
      </c>
      <c r="DA30" s="85">
        <f>SUMIFS('Quarterly Information'!$AD$43:$AD$1042,'Quarterly Information'!$I$43:$I$1042,Blends!$CX30)*Blends!E29</f>
        <v>0</v>
      </c>
      <c r="DB30" s="85">
        <f>SUMIFS('Quarterly Information'!$AD$43:$AD$1042,'Quarterly Information'!$I$43:$I$1042,Blends!$CX30)*Blends!F29</f>
        <v>0</v>
      </c>
      <c r="DC30" s="85">
        <f>SUMIFS('Quarterly Information'!$AD$43:$AD$1042,'Quarterly Information'!$I$43:$I$1042,Blends!$CX30)*Blends!G29</f>
        <v>0</v>
      </c>
      <c r="DD30" s="85">
        <f>SUMIFS('Quarterly Information'!$AD$43:$AD$1042,'Quarterly Information'!$I$43:$I$1042,Blends!$CX30)*Blends!H29</f>
        <v>0</v>
      </c>
      <c r="DE30" s="85">
        <f>SUMIFS('Quarterly Information'!$AD$43:$AD$1042,'Quarterly Information'!$I$43:$I$1042,Blends!$CX30)*Blends!I29</f>
        <v>0</v>
      </c>
      <c r="DF30" s="85">
        <f>SUMIFS('Quarterly Information'!$AD$43:$AD$1042,'Quarterly Information'!$I$43:$I$1042,Blends!$CX30)*Blends!J29</f>
        <v>0</v>
      </c>
      <c r="DH30" s="10" t="s">
        <v>232</v>
      </c>
      <c r="DI30" s="85">
        <f>SUMIFS('Quarterly Information'!$AE$43:$AE$1042,'Quarterly Information'!$I$43:$I$1042,Blends!$DH30)*Blends!C29</f>
        <v>0</v>
      </c>
      <c r="DJ30" s="85">
        <f>SUMIFS('Quarterly Information'!$AE$43:$AE$1042,'Quarterly Information'!$I$43:$I$1042,Blends!$DH30)*Blends!D29</f>
        <v>0</v>
      </c>
      <c r="DK30" s="85">
        <f>SUMIFS('Quarterly Information'!$AE$43:$AE$1042,'Quarterly Information'!$I$43:$I$1042,Blends!$DH30)*Blends!E29</f>
        <v>0</v>
      </c>
      <c r="DL30" s="85">
        <f>SUMIFS('Quarterly Information'!$AE$43:$AE$1042,'Quarterly Information'!$I$43:$I$1042,Blends!$DH30)*Blends!F29</f>
        <v>0</v>
      </c>
      <c r="DM30" s="85">
        <f>SUMIFS('Quarterly Information'!$AE$43:$AE$1042,'Quarterly Information'!$I$43:$I$1042,Blends!$DH30)*Blends!G29</f>
        <v>0</v>
      </c>
      <c r="DN30" s="85">
        <f>SUMIFS('Quarterly Information'!$AE$43:$AE$1042,'Quarterly Information'!$I$43:$I$1042,Blends!$DH30)*Blends!H29</f>
        <v>0</v>
      </c>
      <c r="DO30" s="85">
        <f>SUMIFS('Quarterly Information'!$AE$43:$AE$1042,'Quarterly Information'!$I$43:$I$1042,Blends!$DH30)*Blends!I29</f>
        <v>0</v>
      </c>
      <c r="DP30" s="85">
        <f>SUMIFS('Quarterly Information'!$AE$43:$AE$1042,'Quarterly Information'!$I$43:$I$1042,Blends!$DH30)*Blends!J29</f>
        <v>0</v>
      </c>
      <c r="DR30" s="10" t="s">
        <v>232</v>
      </c>
      <c r="DS30" s="85">
        <f>SUMIFS('Quarterly Information'!$AF$43:$AF$1042,'Quarterly Information'!$I$43:$I$1042,Blends!$DR30)*Blends!C29</f>
        <v>0</v>
      </c>
      <c r="DT30" s="85">
        <f>SUMIFS('Quarterly Information'!$AF$43:$AF$1042,'Quarterly Information'!$I$43:$I$1042,Blends!$DR30)*Blends!D29</f>
        <v>0</v>
      </c>
      <c r="DU30" s="85">
        <f>SUMIFS('Quarterly Information'!$AF$43:$AF$1042,'Quarterly Information'!$I$43:$I$1042,Blends!$DR30)*Blends!E29</f>
        <v>0</v>
      </c>
      <c r="DV30" s="85">
        <f>SUMIFS('Quarterly Information'!$AF$43:$AF$1042,'Quarterly Information'!$I$43:$I$1042,Blends!$DR30)*Blends!F29</f>
        <v>0</v>
      </c>
      <c r="DW30" s="85">
        <f>SUMIFS('Quarterly Information'!$AF$43:$AF$1042,'Quarterly Information'!$I$43:$I$1042,Blends!$DR30)*Blends!G29</f>
        <v>0</v>
      </c>
      <c r="DX30" s="85">
        <f>SUMIFS('Quarterly Information'!$AF$43:$AF$1042,'Quarterly Information'!$I$43:$I$1042,Blends!$DR30)*Blends!H29</f>
        <v>0</v>
      </c>
      <c r="DY30" s="85">
        <f>SUMIFS('Quarterly Information'!$AF$43:$AF$1042,'Quarterly Information'!$I$43:$I$1042,Blends!$DR30)*Blends!I29</f>
        <v>0</v>
      </c>
      <c r="DZ30" s="85">
        <f>SUMIFS('Quarterly Information'!$AF$43:$AF$1042,'Quarterly Information'!$I$43:$I$1042,Blends!$DR30)*Blends!J29</f>
        <v>0</v>
      </c>
    </row>
    <row r="31" spans="2:130">
      <c r="B31" s="10" t="s">
        <v>234</v>
      </c>
      <c r="C31" s="84"/>
      <c r="D31" s="84"/>
      <c r="E31" s="84">
        <v>0.77</v>
      </c>
      <c r="F31" s="84">
        <v>0.19</v>
      </c>
      <c r="G31" s="84"/>
      <c r="H31" s="84"/>
      <c r="I31" s="84"/>
      <c r="J31" s="84"/>
      <c r="L31" s="10" t="s">
        <v>233</v>
      </c>
      <c r="M31" s="85">
        <f>SUMIFS('Quarterly Information'!$J$43:$J$1042,'Quarterly Information'!$I$43:$I$1042,Blends!$L31,'Quarterly Information'!$X$43:$X$1042,Lists!$D$30)*C30</f>
        <v>0</v>
      </c>
      <c r="N31" s="85">
        <f>SUMIFS('Quarterly Information'!$J$43:$J$1042,'Quarterly Information'!$I$43:$I$1042,Blends!$L31,'Quarterly Information'!$X$43:$X$1042,Lists!$D$30)*D30</f>
        <v>0</v>
      </c>
      <c r="O31" s="85">
        <f>SUMIFS('Quarterly Information'!$J$43:$J$1042,'Quarterly Information'!$I$43:$I$1042,Blends!$L31,'Quarterly Information'!$X$43:$X$1042,Lists!$D$30)*E30</f>
        <v>0</v>
      </c>
      <c r="P31" s="85">
        <f>SUMIFS('Quarterly Information'!$J$43:$J$1042,'Quarterly Information'!$I$43:$I$1042,Blends!$L31,'Quarterly Information'!$X$43:$X$1042,Lists!$D$30)*F30</f>
        <v>0</v>
      </c>
      <c r="Q31" s="85">
        <f>SUMIFS('Quarterly Information'!$J$43:$J$1042,'Quarterly Information'!$I$43:$I$1042,Blends!$L31,'Quarterly Information'!$X$43:$X$1042,Lists!$D$30)*G30</f>
        <v>0</v>
      </c>
      <c r="R31" s="85">
        <f>SUMIFS('Quarterly Information'!$J$43:$J$1042,'Quarterly Information'!$I$43:$I$1042,Blends!$L31,'Quarterly Information'!$X$43:$X$1042,Lists!$D$30)*H30</f>
        <v>0</v>
      </c>
      <c r="S31" s="85">
        <f>SUMIFS('Quarterly Information'!$J$43:$J$1042,'Quarterly Information'!$I$43:$I$1042,Blends!$L31,'Quarterly Information'!$X$43:$X$1042,Lists!$D$30)*I30</f>
        <v>0</v>
      </c>
      <c r="T31" s="85">
        <f>SUMIFS('Quarterly Information'!$J$43:$J$1042,'Quarterly Information'!$I$43:$I$1042,Blends!$L31,'Quarterly Information'!$X$43:$X$1042,Lists!$D$30)*J30</f>
        <v>0</v>
      </c>
      <c r="V31" s="10" t="s">
        <v>233</v>
      </c>
      <c r="W31" s="85">
        <f>SUMIFS('Quarterly Information'!$J$43:$J$1042,'Quarterly Information'!$I$43:$I$1042,Blends!$V31,'Quarterly Information'!$X$43:$X$1042,Lists!$D$31)*C30</f>
        <v>0</v>
      </c>
      <c r="X31" s="85">
        <f>SUMIFS('Quarterly Information'!$J$43:$J$1042,'Quarterly Information'!$I$43:$I$1042,Blends!$V31,'Quarterly Information'!$X$43:$X$1042,Lists!$D$31)*D30</f>
        <v>0</v>
      </c>
      <c r="Y31" s="85">
        <f>SUMIFS('Quarterly Information'!$J$43:$J$1042,'Quarterly Information'!$I$43:$I$1042,Blends!$V31,'Quarterly Information'!$X$43:$X$1042,Lists!$D$31)*E30</f>
        <v>0</v>
      </c>
      <c r="Z31" s="85">
        <f>SUMIFS('Quarterly Information'!$J$43:$J$1042,'Quarterly Information'!$I$43:$I$1042,Blends!$V31,'Quarterly Information'!$X$43:$X$1042,Lists!$D$31)*F30</f>
        <v>0</v>
      </c>
      <c r="AA31" s="85">
        <f>SUMIFS('Quarterly Information'!$J$43:$J$1042,'Quarterly Information'!$I$43:$I$1042,Blends!$V31,'Quarterly Information'!$X$43:$X$1042,Lists!$D$31)*G30</f>
        <v>0</v>
      </c>
      <c r="AB31" s="85">
        <f>SUMIFS('Quarterly Information'!$J$43:$J$1042,'Quarterly Information'!$I$43:$I$1042,Blends!$V31,'Quarterly Information'!$X$43:$X$1042,Lists!$D$31)*H30</f>
        <v>0</v>
      </c>
      <c r="AC31" s="85">
        <f>SUMIFS('Quarterly Information'!$J$43:$J$1042,'Quarterly Information'!$I$43:$I$1042,Blends!$V31,'Quarterly Information'!$X$43:$X$1042,Lists!$D$31)*I30</f>
        <v>0</v>
      </c>
      <c r="AD31" s="85">
        <f>SUMIFS('Quarterly Information'!$J$43:$J$1042,'Quarterly Information'!$I$43:$I$1042,Blends!$V31,'Quarterly Information'!$X$43:$X$1042,Lists!$D$31)*J30</f>
        <v>0</v>
      </c>
      <c r="AF31" s="10" t="s">
        <v>233</v>
      </c>
      <c r="AG31" s="85">
        <f>SUMIFS('Quarterly Information'!$J$43:$J$1042,'Quarterly Information'!$I$43:$I$1042,Blends!$AF31,'Quarterly Information'!$X$43:$X$1042,Lists!$D$32)*C30</f>
        <v>0</v>
      </c>
      <c r="AH31" s="85">
        <f>SUMIFS('Quarterly Information'!$J$43:$J$1042,'Quarterly Information'!$I$43:$I$1042,Blends!$AF31,'Quarterly Information'!$X$43:$X$1042,Lists!$D$32)*D30</f>
        <v>0</v>
      </c>
      <c r="AI31" s="85">
        <f>SUMIFS('Quarterly Information'!$J$43:$J$1042,'Quarterly Information'!$I$43:$I$1042,Blends!$AF31,'Quarterly Information'!$X$43:$X$1042,Lists!$D$32)*E30</f>
        <v>0</v>
      </c>
      <c r="AJ31" s="85">
        <f>SUMIFS('Quarterly Information'!$J$43:$J$1042,'Quarterly Information'!$I$43:$I$1042,Blends!$AF31,'Quarterly Information'!$X$43:$X$1042,Lists!$D$32)*F30</f>
        <v>0</v>
      </c>
      <c r="AK31" s="85">
        <f>SUMIFS('Quarterly Information'!$J$43:$J$1042,'Quarterly Information'!$I$43:$I$1042,Blends!$AF31,'Quarterly Information'!$X$43:$X$1042,Lists!$D$32)*G30</f>
        <v>0</v>
      </c>
      <c r="AL31" s="85">
        <f>SUMIFS('Quarterly Information'!$J$43:$J$1042,'Quarterly Information'!$I$43:$I$1042,Blends!$AF31,'Quarterly Information'!$X$43:$X$1042,Lists!$D$32)*H30</f>
        <v>0</v>
      </c>
      <c r="AM31" s="85">
        <f>SUMIFS('Quarterly Information'!$J$43:$J$1042,'Quarterly Information'!$I$43:$I$1042,Blends!$AF31,'Quarterly Information'!$X$43:$X$1042,Lists!$D$32)*I30</f>
        <v>0</v>
      </c>
      <c r="AN31" s="85">
        <f>SUMIFS('Quarterly Information'!$J$43:$J$1042,'Quarterly Information'!$I$43:$I$1042,Blends!$AF31,'Quarterly Information'!$X$43:$X$1042,Lists!$D$32)*J30</f>
        <v>0</v>
      </c>
      <c r="AP31" s="10" t="s">
        <v>233</v>
      </c>
      <c r="AQ31" s="85">
        <f>SUMIFS('Quarterly Information'!$J$43:$J$1042,'Quarterly Information'!$I$43:$I$1042,Blends!$AP31,'Quarterly Information'!$X$43:$X$1042,Lists!$D$33)*C30</f>
        <v>0</v>
      </c>
      <c r="AR31" s="85">
        <f>SUMIFS('Quarterly Information'!$J$43:$J$1042,'Quarterly Information'!$I$43:$I$1042,Blends!$AP31,'Quarterly Information'!$X$43:$X$1042,Lists!$D$33)*D30</f>
        <v>0</v>
      </c>
      <c r="AS31" s="85">
        <f>SUMIFS('Quarterly Information'!$J$43:$J$1042,'Quarterly Information'!$I$43:$I$1042,Blends!$AP31,'Quarterly Information'!$X$43:$X$1042,Lists!$D$33)*E30</f>
        <v>0</v>
      </c>
      <c r="AT31" s="85">
        <f>SUMIFS('Quarterly Information'!$J$43:$J$1042,'Quarterly Information'!$I$43:$I$1042,Blends!$AP31,'Quarterly Information'!$X$43:$X$1042,Lists!$D$33)*F30</f>
        <v>0</v>
      </c>
      <c r="AU31" s="85">
        <f>SUMIFS('Quarterly Information'!$J$43:$J$1042,'Quarterly Information'!$I$43:$I$1042,Blends!$AP31,'Quarterly Information'!$X$43:$X$1042,Lists!$D$33)*G30</f>
        <v>0</v>
      </c>
      <c r="AV31" s="85">
        <f>SUMIFS('Quarterly Information'!$J$43:$J$1042,'Quarterly Information'!$I$43:$I$1042,Blends!$AP31,'Quarterly Information'!$X$43:$X$1042,Lists!$D$33)*H30</f>
        <v>0</v>
      </c>
      <c r="AW31" s="85">
        <f>SUMIFS('Quarterly Information'!$J$43:$J$1042,'Quarterly Information'!$I$43:$I$1042,Blends!$AP31,'Quarterly Information'!$X$43:$X$1042,Lists!$D$33)*I30</f>
        <v>0</v>
      </c>
      <c r="AX31" s="85">
        <f>SUMIFS('Quarterly Information'!$J$43:$J$1042,'Quarterly Information'!$I$43:$I$1042,Blends!$AP31,'Quarterly Information'!$X$43:$X$1042,Lists!$D$33)*J30</f>
        <v>0</v>
      </c>
      <c r="AZ31" s="10" t="s">
        <v>233</v>
      </c>
      <c r="BA31" s="85">
        <f>SUMIFS('Quarterly Information'!$J$43:$J$1042,'Quarterly Information'!$I$43:$I$1042,Blends!$AZ31,'Quarterly Information'!$X$43:$X$1042,Lists!$D$34)*C30</f>
        <v>0</v>
      </c>
      <c r="BB31" s="85">
        <f>SUMIFS('Quarterly Information'!$J$43:$J$1042,'Quarterly Information'!$I$43:$I$1042,Blends!$AZ31,'Quarterly Information'!$X$43:$X$1042,Lists!$D$34)*D30</f>
        <v>0</v>
      </c>
      <c r="BC31" s="85">
        <f>SUMIFS('Quarterly Information'!$J$43:$J$1042,'Quarterly Information'!$I$43:$I$1042,Blends!$AZ31,'Quarterly Information'!$X$43:$X$1042,Lists!$D$34)*E30</f>
        <v>0</v>
      </c>
      <c r="BD31" s="85">
        <f>SUMIFS('Quarterly Information'!$J$43:$J$1042,'Quarterly Information'!$I$43:$I$1042,Blends!$AZ31,'Quarterly Information'!$X$43:$X$1042,Lists!$D$34)*F30</f>
        <v>0</v>
      </c>
      <c r="BE31" s="85">
        <f>SUMIFS('Quarterly Information'!$J$43:$J$1042,'Quarterly Information'!$I$43:$I$1042,Blends!$AZ31,'Quarterly Information'!$X$43:$X$1042,Lists!$D$34)*G30</f>
        <v>0</v>
      </c>
      <c r="BF31" s="85">
        <f>SUMIFS('Quarterly Information'!$J$43:$J$1042,'Quarterly Information'!$I$43:$I$1042,Blends!$AZ31,'Quarterly Information'!$X$43:$X$1042,Lists!$D$34)*H30</f>
        <v>0</v>
      </c>
      <c r="BG31" s="85">
        <f>SUMIFS('Quarterly Information'!$J$43:$J$1042,'Quarterly Information'!$I$43:$I$1042,Blends!$AZ31,'Quarterly Information'!$X$43:$X$1042,Lists!$D$34)*I30</f>
        <v>0</v>
      </c>
      <c r="BH31" s="85">
        <f>SUMIFS('Quarterly Information'!$J$43:$J$1042,'Quarterly Information'!$I$43:$I$1042,Blends!$AZ31,'Quarterly Information'!$X$43:$X$1042,Lists!$D$34)*J30</f>
        <v>0</v>
      </c>
      <c r="BJ31" s="10" t="s">
        <v>233</v>
      </c>
      <c r="BK31" s="85">
        <f>SUMIFS('Quarterly Information'!$J$43:$J$1042,'Quarterly Information'!$I$43:$I$1042,Blends!$BJ31,'Quarterly Information'!$X$43:$X$1042,Lists!$D$35)*C30</f>
        <v>0</v>
      </c>
      <c r="BL31" s="85">
        <f>SUMIFS('Quarterly Information'!$J$43:$J$1042,'Quarterly Information'!$I$43:$I$1042,Blends!$BJ31,'Quarterly Information'!$X$43:$X$1042,Lists!$D$35)*D30</f>
        <v>0</v>
      </c>
      <c r="BM31" s="85">
        <f>SUMIFS('Quarterly Information'!$J$43:$J$1042,'Quarterly Information'!$I$43:$I$1042,Blends!$BJ31,'Quarterly Information'!$X$43:$X$1042,Lists!$D$35)*E30</f>
        <v>0</v>
      </c>
      <c r="BN31" s="85">
        <f>SUMIFS('Quarterly Information'!$J$43:$J$1042,'Quarterly Information'!$I$43:$I$1042,Blends!$BJ31,'Quarterly Information'!$X$43:$X$1042,Lists!$D$35)*F30</f>
        <v>0</v>
      </c>
      <c r="BO31" s="85">
        <f>SUMIFS('Quarterly Information'!$J$43:$J$1042,'Quarterly Information'!$I$43:$I$1042,Blends!$BJ31,'Quarterly Information'!$X$43:$X$1042,Lists!$D$35)*G30</f>
        <v>0</v>
      </c>
      <c r="BP31" s="85">
        <f>SUMIFS('Quarterly Information'!$J$43:$J$1042,'Quarterly Information'!$I$43:$I$1042,Blends!$BJ31,'Quarterly Information'!$X$43:$X$1042,Lists!$D$35)*H30</f>
        <v>0</v>
      </c>
      <c r="BQ31" s="85">
        <f>SUMIFS('Quarterly Information'!$J$43:$J$1042,'Quarterly Information'!$I$43:$I$1042,Blends!$BJ31,'Quarterly Information'!$X$43:$X$1042,Lists!$D$35)*I30</f>
        <v>0</v>
      </c>
      <c r="BR31" s="85">
        <f>SUMIFS('Quarterly Information'!$J$43:$J$1042,'Quarterly Information'!$I$43:$I$1042,Blends!$BJ31,'Quarterly Information'!$X$43:$X$1042,Lists!$D$35)*J30</f>
        <v>0</v>
      </c>
      <c r="BT31" s="10" t="s">
        <v>233</v>
      </c>
      <c r="BU31" s="85">
        <f>SUMIFS('Quarterly Information'!$AA$43:$AA$1042,'Quarterly Information'!$I$43:$I$1042,Blends!$BT31)*Blends!C30</f>
        <v>0</v>
      </c>
      <c r="BV31" s="85">
        <f>SUMIFS('Quarterly Information'!$AA$43:$AA$1042,'Quarterly Information'!$I$43:$I$1042,Blends!$BT31)*Blends!D30</f>
        <v>0</v>
      </c>
      <c r="BW31" s="85">
        <f>SUMIFS('Quarterly Information'!$AA$43:$AA$1042,'Quarterly Information'!$I$43:$I$1042,Blends!$BT31)*Blends!E30</f>
        <v>0</v>
      </c>
      <c r="BX31" s="85">
        <f>SUMIFS('Quarterly Information'!$AA$43:$AA$1042,'Quarterly Information'!$I$43:$I$1042,Blends!$BT31)*Blends!F30</f>
        <v>0</v>
      </c>
      <c r="BY31" s="85">
        <f>SUMIFS('Quarterly Information'!$AA$43:$AA$1042,'Quarterly Information'!$I$43:$I$1042,Blends!$BT31)*Blends!G30</f>
        <v>0</v>
      </c>
      <c r="BZ31" s="85">
        <f>SUMIFS('Quarterly Information'!$AA$43:$AA$1042,'Quarterly Information'!$I$43:$I$1042,Blends!$BT31)*Blends!H30</f>
        <v>0</v>
      </c>
      <c r="CA31" s="85">
        <f>SUMIFS('Quarterly Information'!$AA$43:$AA$1042,'Quarterly Information'!$I$43:$I$1042,Blends!$BT31)*Blends!I30</f>
        <v>0</v>
      </c>
      <c r="CB31" s="85">
        <f>SUMIFS('Quarterly Information'!$AA$43:$AA$1042,'Quarterly Information'!$I$43:$I$1042,Blends!$BT31)*Blends!J30</f>
        <v>0</v>
      </c>
      <c r="CD31" s="10" t="s">
        <v>233</v>
      </c>
      <c r="CE31" s="85">
        <f>SUMIFS('Quarterly Information'!$AB$43:$AB$1042,'Quarterly Information'!$I$43:$I$1042,Blends!$CD31)*Blends!C30</f>
        <v>0</v>
      </c>
      <c r="CF31" s="85">
        <f>SUMIFS('Quarterly Information'!$AB$43:$AB$1042,'Quarterly Information'!$I$43:$I$1042,Blends!$CD31)*Blends!D30</f>
        <v>0</v>
      </c>
      <c r="CG31" s="85">
        <f>SUMIFS('Quarterly Information'!$AB$43:$AB$1042,'Quarterly Information'!$I$43:$I$1042,Blends!$CD31)*Blends!E30</f>
        <v>0</v>
      </c>
      <c r="CH31" s="85">
        <f>SUMIFS('Quarterly Information'!$AB$43:$AB$1042,'Quarterly Information'!$I$43:$I$1042,Blends!$CD31)*Blends!F30</f>
        <v>0</v>
      </c>
      <c r="CI31" s="85">
        <f>SUMIFS('Quarterly Information'!$AB$43:$AB$1042,'Quarterly Information'!$I$43:$I$1042,Blends!$CD31)*Blends!G30</f>
        <v>0</v>
      </c>
      <c r="CJ31" s="85">
        <f>SUMIFS('Quarterly Information'!$AB$43:$AB$1042,'Quarterly Information'!$I$43:$I$1042,Blends!$CD31)*Blends!H30</f>
        <v>0</v>
      </c>
      <c r="CK31" s="85">
        <f>SUMIFS('Quarterly Information'!$AB$43:$AB$1042,'Quarterly Information'!$I$43:$I$1042,Blends!$CD31)*Blends!I30</f>
        <v>0</v>
      </c>
      <c r="CL31" s="85">
        <f>SUMIFS('Quarterly Information'!$AB$43:$AB$1042,'Quarterly Information'!$I$43:$I$1042,Blends!$CD31)*Blends!J30</f>
        <v>0</v>
      </c>
      <c r="CN31" s="10" t="s">
        <v>233</v>
      </c>
      <c r="CO31" s="85">
        <f>SUMIFS('Quarterly Information'!$AC$43:$AC$1042,'Quarterly Information'!$I$43:$I$1042,Blends!$CN31)*Blends!C30</f>
        <v>0</v>
      </c>
      <c r="CP31" s="85">
        <f>SUMIFS('Quarterly Information'!$AC$43:$AC$1042,'Quarterly Information'!$I$43:$I$1042,Blends!$CN31)*Blends!D30</f>
        <v>0</v>
      </c>
      <c r="CQ31" s="85">
        <f>SUMIFS('Quarterly Information'!$AC$43:$AC$1042,'Quarterly Information'!$I$43:$I$1042,Blends!$CN31)*Blends!E30</f>
        <v>0</v>
      </c>
      <c r="CR31" s="85">
        <f>SUMIFS('Quarterly Information'!$AC$43:$AC$1042,'Quarterly Information'!$I$43:$I$1042,Blends!$CN31)*Blends!F30</f>
        <v>0</v>
      </c>
      <c r="CS31" s="85">
        <f>SUMIFS('Quarterly Information'!$AC$43:$AC$1042,'Quarterly Information'!$I$43:$I$1042,Blends!$CN31)*Blends!G30</f>
        <v>0</v>
      </c>
      <c r="CT31" s="85">
        <f>SUMIFS('Quarterly Information'!$AC$43:$AC$1042,'Quarterly Information'!$I$43:$I$1042,Blends!$CN31)*Blends!H30</f>
        <v>0</v>
      </c>
      <c r="CU31" s="85">
        <f>SUMIFS('Quarterly Information'!$AC$43:$AC$1042,'Quarterly Information'!$I$43:$I$1042,Blends!$CN31)*Blends!I30</f>
        <v>0</v>
      </c>
      <c r="CV31" s="85">
        <f>SUMIFS('Quarterly Information'!$AC$43:$AC$1042,'Quarterly Information'!$I$43:$I$1042,Blends!$CN31)*Blends!J30</f>
        <v>0</v>
      </c>
      <c r="CX31" s="10" t="s">
        <v>233</v>
      </c>
      <c r="CY31" s="85">
        <f>SUMIFS('Quarterly Information'!$AD$43:$AD$1042,'Quarterly Information'!$I$43:$I$1042,Blends!$CX31)*Blends!C30</f>
        <v>0</v>
      </c>
      <c r="CZ31" s="85">
        <f>SUMIFS('Quarterly Information'!$AD$43:$AD$1042,'Quarterly Information'!$I$43:$I$1042,Blends!$CX31)*Blends!D30</f>
        <v>0</v>
      </c>
      <c r="DA31" s="85">
        <f>SUMIFS('Quarterly Information'!$AD$43:$AD$1042,'Quarterly Information'!$I$43:$I$1042,Blends!$CX31)*Blends!E30</f>
        <v>0</v>
      </c>
      <c r="DB31" s="85">
        <f>SUMIFS('Quarterly Information'!$AD$43:$AD$1042,'Quarterly Information'!$I$43:$I$1042,Blends!$CX31)*Blends!F30</f>
        <v>0</v>
      </c>
      <c r="DC31" s="85">
        <f>SUMIFS('Quarterly Information'!$AD$43:$AD$1042,'Quarterly Information'!$I$43:$I$1042,Blends!$CX31)*Blends!G30</f>
        <v>0</v>
      </c>
      <c r="DD31" s="85">
        <f>SUMIFS('Quarterly Information'!$AD$43:$AD$1042,'Quarterly Information'!$I$43:$I$1042,Blends!$CX31)*Blends!H30</f>
        <v>0</v>
      </c>
      <c r="DE31" s="85">
        <f>SUMIFS('Quarterly Information'!$AD$43:$AD$1042,'Quarterly Information'!$I$43:$I$1042,Blends!$CX31)*Blends!I30</f>
        <v>0</v>
      </c>
      <c r="DF31" s="85">
        <f>SUMIFS('Quarterly Information'!$AD$43:$AD$1042,'Quarterly Information'!$I$43:$I$1042,Blends!$CX31)*Blends!J30</f>
        <v>0</v>
      </c>
      <c r="DH31" s="10" t="s">
        <v>233</v>
      </c>
      <c r="DI31" s="85">
        <f>SUMIFS('Quarterly Information'!$AE$43:$AE$1042,'Quarterly Information'!$I$43:$I$1042,Blends!$DH31)*Blends!C30</f>
        <v>0</v>
      </c>
      <c r="DJ31" s="85">
        <f>SUMIFS('Quarterly Information'!$AE$43:$AE$1042,'Quarterly Information'!$I$43:$I$1042,Blends!$DH31)*Blends!D30</f>
        <v>0</v>
      </c>
      <c r="DK31" s="85">
        <f>SUMIFS('Quarterly Information'!$AE$43:$AE$1042,'Quarterly Information'!$I$43:$I$1042,Blends!$DH31)*Blends!E30</f>
        <v>0</v>
      </c>
      <c r="DL31" s="85">
        <f>SUMIFS('Quarterly Information'!$AE$43:$AE$1042,'Quarterly Information'!$I$43:$I$1042,Blends!$DH31)*Blends!F30</f>
        <v>0</v>
      </c>
      <c r="DM31" s="85">
        <f>SUMIFS('Quarterly Information'!$AE$43:$AE$1042,'Quarterly Information'!$I$43:$I$1042,Blends!$DH31)*Blends!G30</f>
        <v>0</v>
      </c>
      <c r="DN31" s="85">
        <f>SUMIFS('Quarterly Information'!$AE$43:$AE$1042,'Quarterly Information'!$I$43:$I$1042,Blends!$DH31)*Blends!H30</f>
        <v>0</v>
      </c>
      <c r="DO31" s="85">
        <f>SUMIFS('Quarterly Information'!$AE$43:$AE$1042,'Quarterly Information'!$I$43:$I$1042,Blends!$DH31)*Blends!I30</f>
        <v>0</v>
      </c>
      <c r="DP31" s="85">
        <f>SUMIFS('Quarterly Information'!$AE$43:$AE$1042,'Quarterly Information'!$I$43:$I$1042,Blends!$DH31)*Blends!J30</f>
        <v>0</v>
      </c>
      <c r="DR31" s="10" t="s">
        <v>233</v>
      </c>
      <c r="DS31" s="85">
        <f>SUMIFS('Quarterly Information'!$AF$43:$AF$1042,'Quarterly Information'!$I$43:$I$1042,Blends!$DR31)*Blends!C30</f>
        <v>0</v>
      </c>
      <c r="DT31" s="85">
        <f>SUMIFS('Quarterly Information'!$AF$43:$AF$1042,'Quarterly Information'!$I$43:$I$1042,Blends!$DR31)*Blends!D30</f>
        <v>0</v>
      </c>
      <c r="DU31" s="85">
        <f>SUMIFS('Quarterly Information'!$AF$43:$AF$1042,'Quarterly Information'!$I$43:$I$1042,Blends!$DR31)*Blends!E30</f>
        <v>0</v>
      </c>
      <c r="DV31" s="85">
        <f>SUMIFS('Quarterly Information'!$AF$43:$AF$1042,'Quarterly Information'!$I$43:$I$1042,Blends!$DR31)*Blends!F30</f>
        <v>0</v>
      </c>
      <c r="DW31" s="85">
        <f>SUMIFS('Quarterly Information'!$AF$43:$AF$1042,'Quarterly Information'!$I$43:$I$1042,Blends!$DR31)*Blends!G30</f>
        <v>0</v>
      </c>
      <c r="DX31" s="85">
        <f>SUMIFS('Quarterly Information'!$AF$43:$AF$1042,'Quarterly Information'!$I$43:$I$1042,Blends!$DR31)*Blends!H30</f>
        <v>0</v>
      </c>
      <c r="DY31" s="85">
        <f>SUMIFS('Quarterly Information'!$AF$43:$AF$1042,'Quarterly Information'!$I$43:$I$1042,Blends!$DR31)*Blends!I30</f>
        <v>0</v>
      </c>
      <c r="DZ31" s="85">
        <f>SUMIFS('Quarterly Information'!$AF$43:$AF$1042,'Quarterly Information'!$I$43:$I$1042,Blends!$DR31)*Blends!J30</f>
        <v>0</v>
      </c>
    </row>
    <row r="32" spans="2:130">
      <c r="B32" s="10" t="s">
        <v>235</v>
      </c>
      <c r="C32" s="84"/>
      <c r="D32" s="84"/>
      <c r="E32" s="84">
        <v>0.48499999999999999</v>
      </c>
      <c r="F32" s="84">
        <v>0.48</v>
      </c>
      <c r="G32" s="84"/>
      <c r="H32" s="84"/>
      <c r="I32" s="84"/>
      <c r="J32" s="84"/>
      <c r="L32" s="10" t="s">
        <v>234</v>
      </c>
      <c r="M32" s="85">
        <f>SUMIFS('Quarterly Information'!$J$43:$J$1042,'Quarterly Information'!$I$43:$I$1042,Blends!$L32,'Quarterly Information'!$X$43:$X$1042,Lists!$D$30)*C31</f>
        <v>0</v>
      </c>
      <c r="N32" s="85">
        <f>SUMIFS('Quarterly Information'!$J$43:$J$1042,'Quarterly Information'!$I$43:$I$1042,Blends!$L32,'Quarterly Information'!$X$43:$X$1042,Lists!$D$30)*D31</f>
        <v>0</v>
      </c>
      <c r="O32" s="85">
        <f>SUMIFS('Quarterly Information'!$J$43:$J$1042,'Quarterly Information'!$I$43:$I$1042,Blends!$L32,'Quarterly Information'!$X$43:$X$1042,Lists!$D$30)*E31</f>
        <v>0</v>
      </c>
      <c r="P32" s="85">
        <f>SUMIFS('Quarterly Information'!$J$43:$J$1042,'Quarterly Information'!$I$43:$I$1042,Blends!$L32,'Quarterly Information'!$X$43:$X$1042,Lists!$D$30)*F31</f>
        <v>0</v>
      </c>
      <c r="Q32" s="85">
        <f>SUMIFS('Quarterly Information'!$J$43:$J$1042,'Quarterly Information'!$I$43:$I$1042,Blends!$L32,'Quarterly Information'!$X$43:$X$1042,Lists!$D$30)*G31</f>
        <v>0</v>
      </c>
      <c r="R32" s="85">
        <f>SUMIFS('Quarterly Information'!$J$43:$J$1042,'Quarterly Information'!$I$43:$I$1042,Blends!$L32,'Quarterly Information'!$X$43:$X$1042,Lists!$D$30)*H31</f>
        <v>0</v>
      </c>
      <c r="S32" s="85">
        <f>SUMIFS('Quarterly Information'!$J$43:$J$1042,'Quarterly Information'!$I$43:$I$1042,Blends!$L32,'Quarterly Information'!$X$43:$X$1042,Lists!$D$30)*I31</f>
        <v>0</v>
      </c>
      <c r="T32" s="85">
        <f>SUMIFS('Quarterly Information'!$J$43:$J$1042,'Quarterly Information'!$I$43:$I$1042,Blends!$L32,'Quarterly Information'!$X$43:$X$1042,Lists!$D$30)*J31</f>
        <v>0</v>
      </c>
      <c r="V32" s="10" t="s">
        <v>234</v>
      </c>
      <c r="W32" s="85">
        <f>SUMIFS('Quarterly Information'!$J$43:$J$1042,'Quarterly Information'!$I$43:$I$1042,Blends!$V32,'Quarterly Information'!$X$43:$X$1042,Lists!$D$31)*C31</f>
        <v>0</v>
      </c>
      <c r="X32" s="85">
        <f>SUMIFS('Quarterly Information'!$J$43:$J$1042,'Quarterly Information'!$I$43:$I$1042,Blends!$V32,'Quarterly Information'!$X$43:$X$1042,Lists!$D$31)*D31</f>
        <v>0</v>
      </c>
      <c r="Y32" s="85">
        <f>SUMIFS('Quarterly Information'!$J$43:$J$1042,'Quarterly Information'!$I$43:$I$1042,Blends!$V32,'Quarterly Information'!$X$43:$X$1042,Lists!$D$31)*E31</f>
        <v>0</v>
      </c>
      <c r="Z32" s="85">
        <f>SUMIFS('Quarterly Information'!$J$43:$J$1042,'Quarterly Information'!$I$43:$I$1042,Blends!$V32,'Quarterly Information'!$X$43:$X$1042,Lists!$D$31)*F31</f>
        <v>0</v>
      </c>
      <c r="AA32" s="85">
        <f>SUMIFS('Quarterly Information'!$J$43:$J$1042,'Quarterly Information'!$I$43:$I$1042,Blends!$V32,'Quarterly Information'!$X$43:$X$1042,Lists!$D$31)*G31</f>
        <v>0</v>
      </c>
      <c r="AB32" s="85">
        <f>SUMIFS('Quarterly Information'!$J$43:$J$1042,'Quarterly Information'!$I$43:$I$1042,Blends!$V32,'Quarterly Information'!$X$43:$X$1042,Lists!$D$31)*H31</f>
        <v>0</v>
      </c>
      <c r="AC32" s="85">
        <f>SUMIFS('Quarterly Information'!$J$43:$J$1042,'Quarterly Information'!$I$43:$I$1042,Blends!$V32,'Quarterly Information'!$X$43:$X$1042,Lists!$D$31)*I31</f>
        <v>0</v>
      </c>
      <c r="AD32" s="85">
        <f>SUMIFS('Quarterly Information'!$J$43:$J$1042,'Quarterly Information'!$I$43:$I$1042,Blends!$V32,'Quarterly Information'!$X$43:$X$1042,Lists!$D$31)*J31</f>
        <v>0</v>
      </c>
      <c r="AF32" s="10" t="s">
        <v>234</v>
      </c>
      <c r="AG32" s="85">
        <f>SUMIFS('Quarterly Information'!$J$43:$J$1042,'Quarterly Information'!$I$43:$I$1042,Blends!$AF32,'Quarterly Information'!$X$43:$X$1042,Lists!$D$32)*C31</f>
        <v>0</v>
      </c>
      <c r="AH32" s="85">
        <f>SUMIFS('Quarterly Information'!$J$43:$J$1042,'Quarterly Information'!$I$43:$I$1042,Blends!$AF32,'Quarterly Information'!$X$43:$X$1042,Lists!$D$32)*D31</f>
        <v>0</v>
      </c>
      <c r="AI32" s="85">
        <f>SUMIFS('Quarterly Information'!$J$43:$J$1042,'Quarterly Information'!$I$43:$I$1042,Blends!$AF32,'Quarterly Information'!$X$43:$X$1042,Lists!$D$32)*E31</f>
        <v>0</v>
      </c>
      <c r="AJ32" s="85">
        <f>SUMIFS('Quarterly Information'!$J$43:$J$1042,'Quarterly Information'!$I$43:$I$1042,Blends!$AF32,'Quarterly Information'!$X$43:$X$1042,Lists!$D$32)*F31</f>
        <v>0</v>
      </c>
      <c r="AK32" s="85">
        <f>SUMIFS('Quarterly Information'!$J$43:$J$1042,'Quarterly Information'!$I$43:$I$1042,Blends!$AF32,'Quarterly Information'!$X$43:$X$1042,Lists!$D$32)*G31</f>
        <v>0</v>
      </c>
      <c r="AL32" s="85">
        <f>SUMIFS('Quarterly Information'!$J$43:$J$1042,'Quarterly Information'!$I$43:$I$1042,Blends!$AF32,'Quarterly Information'!$X$43:$X$1042,Lists!$D$32)*H31</f>
        <v>0</v>
      </c>
      <c r="AM32" s="85">
        <f>SUMIFS('Quarterly Information'!$J$43:$J$1042,'Quarterly Information'!$I$43:$I$1042,Blends!$AF32,'Quarterly Information'!$X$43:$X$1042,Lists!$D$32)*I31</f>
        <v>0</v>
      </c>
      <c r="AN32" s="85">
        <f>SUMIFS('Quarterly Information'!$J$43:$J$1042,'Quarterly Information'!$I$43:$I$1042,Blends!$AF32,'Quarterly Information'!$X$43:$X$1042,Lists!$D$32)*J31</f>
        <v>0</v>
      </c>
      <c r="AP32" s="10" t="s">
        <v>234</v>
      </c>
      <c r="AQ32" s="85">
        <f>SUMIFS('Quarterly Information'!$J$43:$J$1042,'Quarterly Information'!$I$43:$I$1042,Blends!$AP32,'Quarterly Information'!$X$43:$X$1042,Lists!$D$33)*C31</f>
        <v>0</v>
      </c>
      <c r="AR32" s="85">
        <f>SUMIFS('Quarterly Information'!$J$43:$J$1042,'Quarterly Information'!$I$43:$I$1042,Blends!$AP32,'Quarterly Information'!$X$43:$X$1042,Lists!$D$33)*D31</f>
        <v>0</v>
      </c>
      <c r="AS32" s="85">
        <f>SUMIFS('Quarterly Information'!$J$43:$J$1042,'Quarterly Information'!$I$43:$I$1042,Blends!$AP32,'Quarterly Information'!$X$43:$X$1042,Lists!$D$33)*E31</f>
        <v>0</v>
      </c>
      <c r="AT32" s="85">
        <f>SUMIFS('Quarterly Information'!$J$43:$J$1042,'Quarterly Information'!$I$43:$I$1042,Blends!$AP32,'Quarterly Information'!$X$43:$X$1042,Lists!$D$33)*F31</f>
        <v>0</v>
      </c>
      <c r="AU32" s="85">
        <f>SUMIFS('Quarterly Information'!$J$43:$J$1042,'Quarterly Information'!$I$43:$I$1042,Blends!$AP32,'Quarterly Information'!$X$43:$X$1042,Lists!$D$33)*G31</f>
        <v>0</v>
      </c>
      <c r="AV32" s="85">
        <f>SUMIFS('Quarterly Information'!$J$43:$J$1042,'Quarterly Information'!$I$43:$I$1042,Blends!$AP32,'Quarterly Information'!$X$43:$X$1042,Lists!$D$33)*H31</f>
        <v>0</v>
      </c>
      <c r="AW32" s="85">
        <f>SUMIFS('Quarterly Information'!$J$43:$J$1042,'Quarterly Information'!$I$43:$I$1042,Blends!$AP32,'Quarterly Information'!$X$43:$X$1042,Lists!$D$33)*I31</f>
        <v>0</v>
      </c>
      <c r="AX32" s="85">
        <f>SUMIFS('Quarterly Information'!$J$43:$J$1042,'Quarterly Information'!$I$43:$I$1042,Blends!$AP32,'Quarterly Information'!$X$43:$X$1042,Lists!$D$33)*J31</f>
        <v>0</v>
      </c>
      <c r="AZ32" s="10" t="s">
        <v>234</v>
      </c>
      <c r="BA32" s="85">
        <f>SUMIFS('Quarterly Information'!$J$43:$J$1042,'Quarterly Information'!$I$43:$I$1042,Blends!$AZ32,'Quarterly Information'!$X$43:$X$1042,Lists!$D$34)*C31</f>
        <v>0</v>
      </c>
      <c r="BB32" s="85">
        <f>SUMIFS('Quarterly Information'!$J$43:$J$1042,'Quarterly Information'!$I$43:$I$1042,Blends!$AZ32,'Quarterly Information'!$X$43:$X$1042,Lists!$D$34)*D31</f>
        <v>0</v>
      </c>
      <c r="BC32" s="85">
        <f>SUMIFS('Quarterly Information'!$J$43:$J$1042,'Quarterly Information'!$I$43:$I$1042,Blends!$AZ32,'Quarterly Information'!$X$43:$X$1042,Lists!$D$34)*E31</f>
        <v>0</v>
      </c>
      <c r="BD32" s="85">
        <f>SUMIFS('Quarterly Information'!$J$43:$J$1042,'Quarterly Information'!$I$43:$I$1042,Blends!$AZ32,'Quarterly Information'!$X$43:$X$1042,Lists!$D$34)*F31</f>
        <v>0</v>
      </c>
      <c r="BE32" s="85">
        <f>SUMIFS('Quarterly Information'!$J$43:$J$1042,'Quarterly Information'!$I$43:$I$1042,Blends!$AZ32,'Quarterly Information'!$X$43:$X$1042,Lists!$D$34)*G31</f>
        <v>0</v>
      </c>
      <c r="BF32" s="85">
        <f>SUMIFS('Quarterly Information'!$J$43:$J$1042,'Quarterly Information'!$I$43:$I$1042,Blends!$AZ32,'Quarterly Information'!$X$43:$X$1042,Lists!$D$34)*H31</f>
        <v>0</v>
      </c>
      <c r="BG32" s="85">
        <f>SUMIFS('Quarterly Information'!$J$43:$J$1042,'Quarterly Information'!$I$43:$I$1042,Blends!$AZ32,'Quarterly Information'!$X$43:$X$1042,Lists!$D$34)*I31</f>
        <v>0</v>
      </c>
      <c r="BH32" s="85">
        <f>SUMIFS('Quarterly Information'!$J$43:$J$1042,'Quarterly Information'!$I$43:$I$1042,Blends!$AZ32,'Quarterly Information'!$X$43:$X$1042,Lists!$D$34)*J31</f>
        <v>0</v>
      </c>
      <c r="BJ32" s="10" t="s">
        <v>234</v>
      </c>
      <c r="BK32" s="85">
        <f>SUMIFS('Quarterly Information'!$J$43:$J$1042,'Quarterly Information'!$I$43:$I$1042,Blends!$BJ32,'Quarterly Information'!$X$43:$X$1042,Lists!$D$35)*C31</f>
        <v>0</v>
      </c>
      <c r="BL32" s="85">
        <f>SUMIFS('Quarterly Information'!$J$43:$J$1042,'Quarterly Information'!$I$43:$I$1042,Blends!$BJ32,'Quarterly Information'!$X$43:$X$1042,Lists!$D$35)*D31</f>
        <v>0</v>
      </c>
      <c r="BM32" s="85">
        <f>SUMIFS('Quarterly Information'!$J$43:$J$1042,'Quarterly Information'!$I$43:$I$1042,Blends!$BJ32,'Quarterly Information'!$X$43:$X$1042,Lists!$D$35)*E31</f>
        <v>0</v>
      </c>
      <c r="BN32" s="85">
        <f>SUMIFS('Quarterly Information'!$J$43:$J$1042,'Quarterly Information'!$I$43:$I$1042,Blends!$BJ32,'Quarterly Information'!$X$43:$X$1042,Lists!$D$35)*F31</f>
        <v>0</v>
      </c>
      <c r="BO32" s="85">
        <f>SUMIFS('Quarterly Information'!$J$43:$J$1042,'Quarterly Information'!$I$43:$I$1042,Blends!$BJ32,'Quarterly Information'!$X$43:$X$1042,Lists!$D$35)*G31</f>
        <v>0</v>
      </c>
      <c r="BP32" s="85">
        <f>SUMIFS('Quarterly Information'!$J$43:$J$1042,'Quarterly Information'!$I$43:$I$1042,Blends!$BJ32,'Quarterly Information'!$X$43:$X$1042,Lists!$D$35)*H31</f>
        <v>0</v>
      </c>
      <c r="BQ32" s="85">
        <f>SUMIFS('Quarterly Information'!$J$43:$J$1042,'Quarterly Information'!$I$43:$I$1042,Blends!$BJ32,'Quarterly Information'!$X$43:$X$1042,Lists!$D$35)*I31</f>
        <v>0</v>
      </c>
      <c r="BR32" s="85">
        <f>SUMIFS('Quarterly Information'!$J$43:$J$1042,'Quarterly Information'!$I$43:$I$1042,Blends!$BJ32,'Quarterly Information'!$X$43:$X$1042,Lists!$D$35)*J31</f>
        <v>0</v>
      </c>
      <c r="BT32" s="10" t="s">
        <v>234</v>
      </c>
      <c r="BU32" s="85">
        <f>SUMIFS('Quarterly Information'!$AA$43:$AA$1042,'Quarterly Information'!$I$43:$I$1042,Blends!$BT32)*Blends!C31</f>
        <v>0</v>
      </c>
      <c r="BV32" s="85">
        <f>SUMIFS('Quarterly Information'!$AA$43:$AA$1042,'Quarterly Information'!$I$43:$I$1042,Blends!$BT32)*Blends!D31</f>
        <v>0</v>
      </c>
      <c r="BW32" s="85">
        <f>SUMIFS('Quarterly Information'!$AA$43:$AA$1042,'Quarterly Information'!$I$43:$I$1042,Blends!$BT32)*Blends!E31</f>
        <v>0</v>
      </c>
      <c r="BX32" s="85">
        <f>SUMIFS('Quarterly Information'!$AA$43:$AA$1042,'Quarterly Information'!$I$43:$I$1042,Blends!$BT32)*Blends!F31</f>
        <v>0</v>
      </c>
      <c r="BY32" s="85">
        <f>SUMIFS('Quarterly Information'!$AA$43:$AA$1042,'Quarterly Information'!$I$43:$I$1042,Blends!$BT32)*Blends!G31</f>
        <v>0</v>
      </c>
      <c r="BZ32" s="85">
        <f>SUMIFS('Quarterly Information'!$AA$43:$AA$1042,'Quarterly Information'!$I$43:$I$1042,Blends!$BT32)*Blends!H31</f>
        <v>0</v>
      </c>
      <c r="CA32" s="85">
        <f>SUMIFS('Quarterly Information'!$AA$43:$AA$1042,'Quarterly Information'!$I$43:$I$1042,Blends!$BT32)*Blends!I31</f>
        <v>0</v>
      </c>
      <c r="CB32" s="85">
        <f>SUMIFS('Quarterly Information'!$AA$43:$AA$1042,'Quarterly Information'!$I$43:$I$1042,Blends!$BT32)*Blends!J31</f>
        <v>0</v>
      </c>
      <c r="CD32" s="10" t="s">
        <v>234</v>
      </c>
      <c r="CE32" s="85">
        <f>SUMIFS('Quarterly Information'!$AB$43:$AB$1042,'Quarterly Information'!$I$43:$I$1042,Blends!$CD32)*Blends!C31</f>
        <v>0</v>
      </c>
      <c r="CF32" s="85">
        <f>SUMIFS('Quarterly Information'!$AB$43:$AB$1042,'Quarterly Information'!$I$43:$I$1042,Blends!$CD32)*Blends!D31</f>
        <v>0</v>
      </c>
      <c r="CG32" s="85">
        <f>SUMIFS('Quarterly Information'!$AB$43:$AB$1042,'Quarterly Information'!$I$43:$I$1042,Blends!$CD32)*Blends!E31</f>
        <v>0</v>
      </c>
      <c r="CH32" s="85">
        <f>SUMIFS('Quarterly Information'!$AB$43:$AB$1042,'Quarterly Information'!$I$43:$I$1042,Blends!$CD32)*Blends!F31</f>
        <v>0</v>
      </c>
      <c r="CI32" s="85">
        <f>SUMIFS('Quarterly Information'!$AB$43:$AB$1042,'Quarterly Information'!$I$43:$I$1042,Blends!$CD32)*Blends!G31</f>
        <v>0</v>
      </c>
      <c r="CJ32" s="85">
        <f>SUMIFS('Quarterly Information'!$AB$43:$AB$1042,'Quarterly Information'!$I$43:$I$1042,Blends!$CD32)*Blends!H31</f>
        <v>0</v>
      </c>
      <c r="CK32" s="85">
        <f>SUMIFS('Quarterly Information'!$AB$43:$AB$1042,'Quarterly Information'!$I$43:$I$1042,Blends!$CD32)*Blends!I31</f>
        <v>0</v>
      </c>
      <c r="CL32" s="85">
        <f>SUMIFS('Quarterly Information'!$AB$43:$AB$1042,'Quarterly Information'!$I$43:$I$1042,Blends!$CD32)*Blends!J31</f>
        <v>0</v>
      </c>
      <c r="CN32" s="10" t="s">
        <v>234</v>
      </c>
      <c r="CO32" s="85">
        <f>SUMIFS('Quarterly Information'!$AC$43:$AC$1042,'Quarterly Information'!$I$43:$I$1042,Blends!$CN32)*Blends!C31</f>
        <v>0</v>
      </c>
      <c r="CP32" s="85">
        <f>SUMIFS('Quarterly Information'!$AC$43:$AC$1042,'Quarterly Information'!$I$43:$I$1042,Blends!$CN32)*Blends!D31</f>
        <v>0</v>
      </c>
      <c r="CQ32" s="85">
        <f>SUMIFS('Quarterly Information'!$AC$43:$AC$1042,'Quarterly Information'!$I$43:$I$1042,Blends!$CN32)*Blends!E31</f>
        <v>0</v>
      </c>
      <c r="CR32" s="85">
        <f>SUMIFS('Quarterly Information'!$AC$43:$AC$1042,'Quarterly Information'!$I$43:$I$1042,Blends!$CN32)*Blends!F31</f>
        <v>0</v>
      </c>
      <c r="CS32" s="85">
        <f>SUMIFS('Quarterly Information'!$AC$43:$AC$1042,'Quarterly Information'!$I$43:$I$1042,Blends!$CN32)*Blends!G31</f>
        <v>0</v>
      </c>
      <c r="CT32" s="85">
        <f>SUMIFS('Quarterly Information'!$AC$43:$AC$1042,'Quarterly Information'!$I$43:$I$1042,Blends!$CN32)*Blends!H31</f>
        <v>0</v>
      </c>
      <c r="CU32" s="85">
        <f>SUMIFS('Quarterly Information'!$AC$43:$AC$1042,'Quarterly Information'!$I$43:$I$1042,Blends!$CN32)*Blends!I31</f>
        <v>0</v>
      </c>
      <c r="CV32" s="85">
        <f>SUMIFS('Quarterly Information'!$AC$43:$AC$1042,'Quarterly Information'!$I$43:$I$1042,Blends!$CN32)*Blends!J31</f>
        <v>0</v>
      </c>
      <c r="CX32" s="10" t="s">
        <v>234</v>
      </c>
      <c r="CY32" s="85">
        <f>SUMIFS('Quarterly Information'!$AD$43:$AD$1042,'Quarterly Information'!$I$43:$I$1042,Blends!$CX32)*Blends!C31</f>
        <v>0</v>
      </c>
      <c r="CZ32" s="85">
        <f>SUMIFS('Quarterly Information'!$AD$43:$AD$1042,'Quarterly Information'!$I$43:$I$1042,Blends!$CX32)*Blends!D31</f>
        <v>0</v>
      </c>
      <c r="DA32" s="85">
        <f>SUMIFS('Quarterly Information'!$AD$43:$AD$1042,'Quarterly Information'!$I$43:$I$1042,Blends!$CX32)*Blends!E31</f>
        <v>0</v>
      </c>
      <c r="DB32" s="85">
        <f>SUMIFS('Quarterly Information'!$AD$43:$AD$1042,'Quarterly Information'!$I$43:$I$1042,Blends!$CX32)*Blends!F31</f>
        <v>0</v>
      </c>
      <c r="DC32" s="85">
        <f>SUMIFS('Quarterly Information'!$AD$43:$AD$1042,'Quarterly Information'!$I$43:$I$1042,Blends!$CX32)*Blends!G31</f>
        <v>0</v>
      </c>
      <c r="DD32" s="85">
        <f>SUMIFS('Quarterly Information'!$AD$43:$AD$1042,'Quarterly Information'!$I$43:$I$1042,Blends!$CX32)*Blends!H31</f>
        <v>0</v>
      </c>
      <c r="DE32" s="85">
        <f>SUMIFS('Quarterly Information'!$AD$43:$AD$1042,'Quarterly Information'!$I$43:$I$1042,Blends!$CX32)*Blends!I31</f>
        <v>0</v>
      </c>
      <c r="DF32" s="85">
        <f>SUMIFS('Quarterly Information'!$AD$43:$AD$1042,'Quarterly Information'!$I$43:$I$1042,Blends!$CX32)*Blends!J31</f>
        <v>0</v>
      </c>
      <c r="DH32" s="10" t="s">
        <v>234</v>
      </c>
      <c r="DI32" s="85">
        <f>SUMIFS('Quarterly Information'!$AE$43:$AE$1042,'Quarterly Information'!$I$43:$I$1042,Blends!$DH32)*Blends!C31</f>
        <v>0</v>
      </c>
      <c r="DJ32" s="85">
        <f>SUMIFS('Quarterly Information'!$AE$43:$AE$1042,'Quarterly Information'!$I$43:$I$1042,Blends!$DH32)*Blends!D31</f>
        <v>0</v>
      </c>
      <c r="DK32" s="85">
        <f>SUMIFS('Quarterly Information'!$AE$43:$AE$1042,'Quarterly Information'!$I$43:$I$1042,Blends!$DH32)*Blends!E31</f>
        <v>0</v>
      </c>
      <c r="DL32" s="85">
        <f>SUMIFS('Quarterly Information'!$AE$43:$AE$1042,'Quarterly Information'!$I$43:$I$1042,Blends!$DH32)*Blends!F31</f>
        <v>0</v>
      </c>
      <c r="DM32" s="85">
        <f>SUMIFS('Quarterly Information'!$AE$43:$AE$1042,'Quarterly Information'!$I$43:$I$1042,Blends!$DH32)*Blends!G31</f>
        <v>0</v>
      </c>
      <c r="DN32" s="85">
        <f>SUMIFS('Quarterly Information'!$AE$43:$AE$1042,'Quarterly Information'!$I$43:$I$1042,Blends!$DH32)*Blends!H31</f>
        <v>0</v>
      </c>
      <c r="DO32" s="85">
        <f>SUMIFS('Quarterly Information'!$AE$43:$AE$1042,'Quarterly Information'!$I$43:$I$1042,Blends!$DH32)*Blends!I31</f>
        <v>0</v>
      </c>
      <c r="DP32" s="85">
        <f>SUMIFS('Quarterly Information'!$AE$43:$AE$1042,'Quarterly Information'!$I$43:$I$1042,Blends!$DH32)*Blends!J31</f>
        <v>0</v>
      </c>
      <c r="DR32" s="10" t="s">
        <v>234</v>
      </c>
      <c r="DS32" s="85">
        <f>SUMIFS('Quarterly Information'!$AF$43:$AF$1042,'Quarterly Information'!$I$43:$I$1042,Blends!$DR32)*Blends!C31</f>
        <v>0</v>
      </c>
      <c r="DT32" s="85">
        <f>SUMIFS('Quarterly Information'!$AF$43:$AF$1042,'Quarterly Information'!$I$43:$I$1042,Blends!$DR32)*Blends!D31</f>
        <v>0</v>
      </c>
      <c r="DU32" s="85">
        <f>SUMIFS('Quarterly Information'!$AF$43:$AF$1042,'Quarterly Information'!$I$43:$I$1042,Blends!$DR32)*Blends!E31</f>
        <v>0</v>
      </c>
      <c r="DV32" s="85">
        <f>SUMIFS('Quarterly Information'!$AF$43:$AF$1042,'Quarterly Information'!$I$43:$I$1042,Blends!$DR32)*Blends!F31</f>
        <v>0</v>
      </c>
      <c r="DW32" s="85">
        <f>SUMIFS('Quarterly Information'!$AF$43:$AF$1042,'Quarterly Information'!$I$43:$I$1042,Blends!$DR32)*Blends!G31</f>
        <v>0</v>
      </c>
      <c r="DX32" s="85">
        <f>SUMIFS('Quarterly Information'!$AF$43:$AF$1042,'Quarterly Information'!$I$43:$I$1042,Blends!$DR32)*Blends!H31</f>
        <v>0</v>
      </c>
      <c r="DY32" s="85">
        <f>SUMIFS('Quarterly Information'!$AF$43:$AF$1042,'Quarterly Information'!$I$43:$I$1042,Blends!$DR32)*Blends!I31</f>
        <v>0</v>
      </c>
      <c r="DZ32" s="85">
        <f>SUMIFS('Quarterly Information'!$AF$43:$AF$1042,'Quarterly Information'!$I$43:$I$1042,Blends!$DR32)*Blends!J31</f>
        <v>0</v>
      </c>
    </row>
    <row r="33" spans="2:130">
      <c r="B33" s="10" t="s">
        <v>236</v>
      </c>
      <c r="C33" s="84"/>
      <c r="D33" s="84"/>
      <c r="E33" s="84"/>
      <c r="F33" s="84">
        <v>0.88</v>
      </c>
      <c r="G33" s="84"/>
      <c r="H33" s="84"/>
      <c r="I33" s="84"/>
      <c r="J33" s="84"/>
      <c r="L33" s="10" t="s">
        <v>235</v>
      </c>
      <c r="M33" s="85">
        <f>SUMIFS('Quarterly Information'!$J$43:$J$1042,'Quarterly Information'!$I$43:$I$1042,Blends!$L33,'Quarterly Information'!$X$43:$X$1042,Lists!$D$30)*C32</f>
        <v>0</v>
      </c>
      <c r="N33" s="85">
        <f>SUMIFS('Quarterly Information'!$J$43:$J$1042,'Quarterly Information'!$I$43:$I$1042,Blends!$L33,'Quarterly Information'!$X$43:$X$1042,Lists!$D$30)*D32</f>
        <v>0</v>
      </c>
      <c r="O33" s="85">
        <f>SUMIFS('Quarterly Information'!$J$43:$J$1042,'Quarterly Information'!$I$43:$I$1042,Blends!$L33,'Quarterly Information'!$X$43:$X$1042,Lists!$D$30)*E32</f>
        <v>0</v>
      </c>
      <c r="P33" s="85">
        <f>SUMIFS('Quarterly Information'!$J$43:$J$1042,'Quarterly Information'!$I$43:$I$1042,Blends!$L33,'Quarterly Information'!$X$43:$X$1042,Lists!$D$30)*F32</f>
        <v>0</v>
      </c>
      <c r="Q33" s="85">
        <f>SUMIFS('Quarterly Information'!$J$43:$J$1042,'Quarterly Information'!$I$43:$I$1042,Blends!$L33,'Quarterly Information'!$X$43:$X$1042,Lists!$D$30)*G32</f>
        <v>0</v>
      </c>
      <c r="R33" s="85">
        <f>SUMIFS('Quarterly Information'!$J$43:$J$1042,'Quarterly Information'!$I$43:$I$1042,Blends!$L33,'Quarterly Information'!$X$43:$X$1042,Lists!$D$30)*H32</f>
        <v>0</v>
      </c>
      <c r="S33" s="85">
        <f>SUMIFS('Quarterly Information'!$J$43:$J$1042,'Quarterly Information'!$I$43:$I$1042,Blends!$L33,'Quarterly Information'!$X$43:$X$1042,Lists!$D$30)*I32</f>
        <v>0</v>
      </c>
      <c r="T33" s="85">
        <f>SUMIFS('Quarterly Information'!$J$43:$J$1042,'Quarterly Information'!$I$43:$I$1042,Blends!$L33,'Quarterly Information'!$X$43:$X$1042,Lists!$D$30)*J32</f>
        <v>0</v>
      </c>
      <c r="V33" s="10" t="s">
        <v>235</v>
      </c>
      <c r="W33" s="85">
        <f>SUMIFS('Quarterly Information'!$J$43:$J$1042,'Quarterly Information'!$I$43:$I$1042,Blends!$V33,'Quarterly Information'!$X$43:$X$1042,Lists!$D$31)*C32</f>
        <v>0</v>
      </c>
      <c r="X33" s="85">
        <f>SUMIFS('Quarterly Information'!$J$43:$J$1042,'Quarterly Information'!$I$43:$I$1042,Blends!$V33,'Quarterly Information'!$X$43:$X$1042,Lists!$D$31)*D32</f>
        <v>0</v>
      </c>
      <c r="Y33" s="85">
        <f>SUMIFS('Quarterly Information'!$J$43:$J$1042,'Quarterly Information'!$I$43:$I$1042,Blends!$V33,'Quarterly Information'!$X$43:$X$1042,Lists!$D$31)*E32</f>
        <v>0</v>
      </c>
      <c r="Z33" s="85">
        <f>SUMIFS('Quarterly Information'!$J$43:$J$1042,'Quarterly Information'!$I$43:$I$1042,Blends!$V33,'Quarterly Information'!$X$43:$X$1042,Lists!$D$31)*F32</f>
        <v>0</v>
      </c>
      <c r="AA33" s="85">
        <f>SUMIFS('Quarterly Information'!$J$43:$J$1042,'Quarterly Information'!$I$43:$I$1042,Blends!$V33,'Quarterly Information'!$X$43:$X$1042,Lists!$D$31)*G32</f>
        <v>0</v>
      </c>
      <c r="AB33" s="85">
        <f>SUMIFS('Quarterly Information'!$J$43:$J$1042,'Quarterly Information'!$I$43:$I$1042,Blends!$V33,'Quarterly Information'!$X$43:$X$1042,Lists!$D$31)*H32</f>
        <v>0</v>
      </c>
      <c r="AC33" s="85">
        <f>SUMIFS('Quarterly Information'!$J$43:$J$1042,'Quarterly Information'!$I$43:$I$1042,Blends!$V33,'Quarterly Information'!$X$43:$X$1042,Lists!$D$31)*I32</f>
        <v>0</v>
      </c>
      <c r="AD33" s="85">
        <f>SUMIFS('Quarterly Information'!$J$43:$J$1042,'Quarterly Information'!$I$43:$I$1042,Blends!$V33,'Quarterly Information'!$X$43:$X$1042,Lists!$D$31)*J32</f>
        <v>0</v>
      </c>
      <c r="AF33" s="10" t="s">
        <v>235</v>
      </c>
      <c r="AG33" s="85">
        <f>SUMIFS('Quarterly Information'!$J$43:$J$1042,'Quarterly Information'!$I$43:$I$1042,Blends!$AF33,'Quarterly Information'!$X$43:$X$1042,Lists!$D$32)*C32</f>
        <v>0</v>
      </c>
      <c r="AH33" s="85">
        <f>SUMIFS('Quarterly Information'!$J$43:$J$1042,'Quarterly Information'!$I$43:$I$1042,Blends!$AF33,'Quarterly Information'!$X$43:$X$1042,Lists!$D$32)*D32</f>
        <v>0</v>
      </c>
      <c r="AI33" s="85">
        <f>SUMIFS('Quarterly Information'!$J$43:$J$1042,'Quarterly Information'!$I$43:$I$1042,Blends!$AF33,'Quarterly Information'!$X$43:$X$1042,Lists!$D$32)*E32</f>
        <v>0</v>
      </c>
      <c r="AJ33" s="85">
        <f>SUMIFS('Quarterly Information'!$J$43:$J$1042,'Quarterly Information'!$I$43:$I$1042,Blends!$AF33,'Quarterly Information'!$X$43:$X$1042,Lists!$D$32)*F32</f>
        <v>0</v>
      </c>
      <c r="AK33" s="85">
        <f>SUMIFS('Quarterly Information'!$J$43:$J$1042,'Quarterly Information'!$I$43:$I$1042,Blends!$AF33,'Quarterly Information'!$X$43:$X$1042,Lists!$D$32)*G32</f>
        <v>0</v>
      </c>
      <c r="AL33" s="85">
        <f>SUMIFS('Quarterly Information'!$J$43:$J$1042,'Quarterly Information'!$I$43:$I$1042,Blends!$AF33,'Quarterly Information'!$X$43:$X$1042,Lists!$D$32)*H32</f>
        <v>0</v>
      </c>
      <c r="AM33" s="85">
        <f>SUMIFS('Quarterly Information'!$J$43:$J$1042,'Quarterly Information'!$I$43:$I$1042,Blends!$AF33,'Quarterly Information'!$X$43:$X$1042,Lists!$D$32)*I32</f>
        <v>0</v>
      </c>
      <c r="AN33" s="85">
        <f>SUMIFS('Quarterly Information'!$J$43:$J$1042,'Quarterly Information'!$I$43:$I$1042,Blends!$AF33,'Quarterly Information'!$X$43:$X$1042,Lists!$D$32)*J32</f>
        <v>0</v>
      </c>
      <c r="AP33" s="10" t="s">
        <v>235</v>
      </c>
      <c r="AQ33" s="85">
        <f>SUMIFS('Quarterly Information'!$J$43:$J$1042,'Quarterly Information'!$I$43:$I$1042,Blends!$AP33,'Quarterly Information'!$X$43:$X$1042,Lists!$D$33)*C32</f>
        <v>0</v>
      </c>
      <c r="AR33" s="85">
        <f>SUMIFS('Quarterly Information'!$J$43:$J$1042,'Quarterly Information'!$I$43:$I$1042,Blends!$AP33,'Quarterly Information'!$X$43:$X$1042,Lists!$D$33)*D32</f>
        <v>0</v>
      </c>
      <c r="AS33" s="85">
        <f>SUMIFS('Quarterly Information'!$J$43:$J$1042,'Quarterly Information'!$I$43:$I$1042,Blends!$AP33,'Quarterly Information'!$X$43:$X$1042,Lists!$D$33)*E32</f>
        <v>0</v>
      </c>
      <c r="AT33" s="85">
        <f>SUMIFS('Quarterly Information'!$J$43:$J$1042,'Quarterly Information'!$I$43:$I$1042,Blends!$AP33,'Quarterly Information'!$X$43:$X$1042,Lists!$D$33)*F32</f>
        <v>0</v>
      </c>
      <c r="AU33" s="85">
        <f>SUMIFS('Quarterly Information'!$J$43:$J$1042,'Quarterly Information'!$I$43:$I$1042,Blends!$AP33,'Quarterly Information'!$X$43:$X$1042,Lists!$D$33)*G32</f>
        <v>0</v>
      </c>
      <c r="AV33" s="85">
        <f>SUMIFS('Quarterly Information'!$J$43:$J$1042,'Quarterly Information'!$I$43:$I$1042,Blends!$AP33,'Quarterly Information'!$X$43:$X$1042,Lists!$D$33)*H32</f>
        <v>0</v>
      </c>
      <c r="AW33" s="85">
        <f>SUMIFS('Quarterly Information'!$J$43:$J$1042,'Quarterly Information'!$I$43:$I$1042,Blends!$AP33,'Quarterly Information'!$X$43:$X$1042,Lists!$D$33)*I32</f>
        <v>0</v>
      </c>
      <c r="AX33" s="85">
        <f>SUMIFS('Quarterly Information'!$J$43:$J$1042,'Quarterly Information'!$I$43:$I$1042,Blends!$AP33,'Quarterly Information'!$X$43:$X$1042,Lists!$D$33)*J32</f>
        <v>0</v>
      </c>
      <c r="AZ33" s="10" t="s">
        <v>235</v>
      </c>
      <c r="BA33" s="85">
        <f>SUMIFS('Quarterly Information'!$J$43:$J$1042,'Quarterly Information'!$I$43:$I$1042,Blends!$AZ33,'Quarterly Information'!$X$43:$X$1042,Lists!$D$34)*C32</f>
        <v>0</v>
      </c>
      <c r="BB33" s="85">
        <f>SUMIFS('Quarterly Information'!$J$43:$J$1042,'Quarterly Information'!$I$43:$I$1042,Blends!$AZ33,'Quarterly Information'!$X$43:$X$1042,Lists!$D$34)*D32</f>
        <v>0</v>
      </c>
      <c r="BC33" s="85">
        <f>SUMIFS('Quarterly Information'!$J$43:$J$1042,'Quarterly Information'!$I$43:$I$1042,Blends!$AZ33,'Quarterly Information'!$X$43:$X$1042,Lists!$D$34)*E32</f>
        <v>0</v>
      </c>
      <c r="BD33" s="85">
        <f>SUMIFS('Quarterly Information'!$J$43:$J$1042,'Quarterly Information'!$I$43:$I$1042,Blends!$AZ33,'Quarterly Information'!$X$43:$X$1042,Lists!$D$34)*F32</f>
        <v>0</v>
      </c>
      <c r="BE33" s="85">
        <f>SUMIFS('Quarterly Information'!$J$43:$J$1042,'Quarterly Information'!$I$43:$I$1042,Blends!$AZ33,'Quarterly Information'!$X$43:$X$1042,Lists!$D$34)*G32</f>
        <v>0</v>
      </c>
      <c r="BF33" s="85">
        <f>SUMIFS('Quarterly Information'!$J$43:$J$1042,'Quarterly Information'!$I$43:$I$1042,Blends!$AZ33,'Quarterly Information'!$X$43:$X$1042,Lists!$D$34)*H32</f>
        <v>0</v>
      </c>
      <c r="BG33" s="85">
        <f>SUMIFS('Quarterly Information'!$J$43:$J$1042,'Quarterly Information'!$I$43:$I$1042,Blends!$AZ33,'Quarterly Information'!$X$43:$X$1042,Lists!$D$34)*I32</f>
        <v>0</v>
      </c>
      <c r="BH33" s="85">
        <f>SUMIFS('Quarterly Information'!$J$43:$J$1042,'Quarterly Information'!$I$43:$I$1042,Blends!$AZ33,'Quarterly Information'!$X$43:$X$1042,Lists!$D$34)*J32</f>
        <v>0</v>
      </c>
      <c r="BJ33" s="10" t="s">
        <v>235</v>
      </c>
      <c r="BK33" s="85">
        <f>SUMIFS('Quarterly Information'!$J$43:$J$1042,'Quarterly Information'!$I$43:$I$1042,Blends!$BJ33,'Quarterly Information'!$X$43:$X$1042,Lists!$D$35)*C32</f>
        <v>0</v>
      </c>
      <c r="BL33" s="85">
        <f>SUMIFS('Quarterly Information'!$J$43:$J$1042,'Quarterly Information'!$I$43:$I$1042,Blends!$BJ33,'Quarterly Information'!$X$43:$X$1042,Lists!$D$35)*D32</f>
        <v>0</v>
      </c>
      <c r="BM33" s="85">
        <f>SUMIFS('Quarterly Information'!$J$43:$J$1042,'Quarterly Information'!$I$43:$I$1042,Blends!$BJ33,'Quarterly Information'!$X$43:$X$1042,Lists!$D$35)*E32</f>
        <v>0</v>
      </c>
      <c r="BN33" s="85">
        <f>SUMIFS('Quarterly Information'!$J$43:$J$1042,'Quarterly Information'!$I$43:$I$1042,Blends!$BJ33,'Quarterly Information'!$X$43:$X$1042,Lists!$D$35)*F32</f>
        <v>0</v>
      </c>
      <c r="BO33" s="85">
        <f>SUMIFS('Quarterly Information'!$J$43:$J$1042,'Quarterly Information'!$I$43:$I$1042,Blends!$BJ33,'Quarterly Information'!$X$43:$X$1042,Lists!$D$35)*G32</f>
        <v>0</v>
      </c>
      <c r="BP33" s="85">
        <f>SUMIFS('Quarterly Information'!$J$43:$J$1042,'Quarterly Information'!$I$43:$I$1042,Blends!$BJ33,'Quarterly Information'!$X$43:$X$1042,Lists!$D$35)*H32</f>
        <v>0</v>
      </c>
      <c r="BQ33" s="85">
        <f>SUMIFS('Quarterly Information'!$J$43:$J$1042,'Quarterly Information'!$I$43:$I$1042,Blends!$BJ33,'Quarterly Information'!$X$43:$X$1042,Lists!$D$35)*I32</f>
        <v>0</v>
      </c>
      <c r="BR33" s="85">
        <f>SUMIFS('Quarterly Information'!$J$43:$J$1042,'Quarterly Information'!$I$43:$I$1042,Blends!$BJ33,'Quarterly Information'!$X$43:$X$1042,Lists!$D$35)*J32</f>
        <v>0</v>
      </c>
      <c r="BT33" s="10" t="s">
        <v>235</v>
      </c>
      <c r="BU33" s="85">
        <f>SUMIFS('Quarterly Information'!$AA$43:$AA$1042,'Quarterly Information'!$I$43:$I$1042,Blends!$BT33)*Blends!C32</f>
        <v>0</v>
      </c>
      <c r="BV33" s="85">
        <f>SUMIFS('Quarterly Information'!$AA$43:$AA$1042,'Quarterly Information'!$I$43:$I$1042,Blends!$BT33)*Blends!D32</f>
        <v>0</v>
      </c>
      <c r="BW33" s="85">
        <f>SUMIFS('Quarterly Information'!$AA$43:$AA$1042,'Quarterly Information'!$I$43:$I$1042,Blends!$BT33)*Blends!E32</f>
        <v>0</v>
      </c>
      <c r="BX33" s="85">
        <f>SUMIFS('Quarterly Information'!$AA$43:$AA$1042,'Quarterly Information'!$I$43:$I$1042,Blends!$BT33)*Blends!F32</f>
        <v>0</v>
      </c>
      <c r="BY33" s="85">
        <f>SUMIFS('Quarterly Information'!$AA$43:$AA$1042,'Quarterly Information'!$I$43:$I$1042,Blends!$BT33)*Blends!G32</f>
        <v>0</v>
      </c>
      <c r="BZ33" s="85">
        <f>SUMIFS('Quarterly Information'!$AA$43:$AA$1042,'Quarterly Information'!$I$43:$I$1042,Blends!$BT33)*Blends!H32</f>
        <v>0</v>
      </c>
      <c r="CA33" s="85">
        <f>SUMIFS('Quarterly Information'!$AA$43:$AA$1042,'Quarterly Information'!$I$43:$I$1042,Blends!$BT33)*Blends!I32</f>
        <v>0</v>
      </c>
      <c r="CB33" s="85">
        <f>SUMIFS('Quarterly Information'!$AA$43:$AA$1042,'Quarterly Information'!$I$43:$I$1042,Blends!$BT33)*Blends!J32</f>
        <v>0</v>
      </c>
      <c r="CD33" s="10" t="s">
        <v>235</v>
      </c>
      <c r="CE33" s="85">
        <f>SUMIFS('Quarterly Information'!$AB$43:$AB$1042,'Quarterly Information'!$I$43:$I$1042,Blends!$CD33)*Blends!C32</f>
        <v>0</v>
      </c>
      <c r="CF33" s="85">
        <f>SUMIFS('Quarterly Information'!$AB$43:$AB$1042,'Quarterly Information'!$I$43:$I$1042,Blends!$CD33)*Blends!D32</f>
        <v>0</v>
      </c>
      <c r="CG33" s="85">
        <f>SUMIFS('Quarterly Information'!$AB$43:$AB$1042,'Quarterly Information'!$I$43:$I$1042,Blends!$CD33)*Blends!E32</f>
        <v>0</v>
      </c>
      <c r="CH33" s="85">
        <f>SUMIFS('Quarterly Information'!$AB$43:$AB$1042,'Quarterly Information'!$I$43:$I$1042,Blends!$CD33)*Blends!F32</f>
        <v>0</v>
      </c>
      <c r="CI33" s="85">
        <f>SUMIFS('Quarterly Information'!$AB$43:$AB$1042,'Quarterly Information'!$I$43:$I$1042,Blends!$CD33)*Blends!G32</f>
        <v>0</v>
      </c>
      <c r="CJ33" s="85">
        <f>SUMIFS('Quarterly Information'!$AB$43:$AB$1042,'Quarterly Information'!$I$43:$I$1042,Blends!$CD33)*Blends!H32</f>
        <v>0</v>
      </c>
      <c r="CK33" s="85">
        <f>SUMIFS('Quarterly Information'!$AB$43:$AB$1042,'Quarterly Information'!$I$43:$I$1042,Blends!$CD33)*Blends!I32</f>
        <v>0</v>
      </c>
      <c r="CL33" s="85">
        <f>SUMIFS('Quarterly Information'!$AB$43:$AB$1042,'Quarterly Information'!$I$43:$I$1042,Blends!$CD33)*Blends!J32</f>
        <v>0</v>
      </c>
      <c r="CN33" s="10" t="s">
        <v>235</v>
      </c>
      <c r="CO33" s="85">
        <f>SUMIFS('Quarterly Information'!$AC$43:$AC$1042,'Quarterly Information'!$I$43:$I$1042,Blends!$CN33)*Blends!C32</f>
        <v>0</v>
      </c>
      <c r="CP33" s="85">
        <f>SUMIFS('Quarterly Information'!$AC$43:$AC$1042,'Quarterly Information'!$I$43:$I$1042,Blends!$CN33)*Blends!D32</f>
        <v>0</v>
      </c>
      <c r="CQ33" s="85">
        <f>SUMIFS('Quarterly Information'!$AC$43:$AC$1042,'Quarterly Information'!$I$43:$I$1042,Blends!$CN33)*Blends!E32</f>
        <v>0</v>
      </c>
      <c r="CR33" s="85">
        <f>SUMIFS('Quarterly Information'!$AC$43:$AC$1042,'Quarterly Information'!$I$43:$I$1042,Blends!$CN33)*Blends!F32</f>
        <v>0</v>
      </c>
      <c r="CS33" s="85">
        <f>SUMIFS('Quarterly Information'!$AC$43:$AC$1042,'Quarterly Information'!$I$43:$I$1042,Blends!$CN33)*Blends!G32</f>
        <v>0</v>
      </c>
      <c r="CT33" s="85">
        <f>SUMIFS('Quarterly Information'!$AC$43:$AC$1042,'Quarterly Information'!$I$43:$I$1042,Blends!$CN33)*Blends!H32</f>
        <v>0</v>
      </c>
      <c r="CU33" s="85">
        <f>SUMIFS('Quarterly Information'!$AC$43:$AC$1042,'Quarterly Information'!$I$43:$I$1042,Blends!$CN33)*Blends!I32</f>
        <v>0</v>
      </c>
      <c r="CV33" s="85">
        <f>SUMIFS('Quarterly Information'!$AC$43:$AC$1042,'Quarterly Information'!$I$43:$I$1042,Blends!$CN33)*Blends!J32</f>
        <v>0</v>
      </c>
      <c r="CX33" s="10" t="s">
        <v>235</v>
      </c>
      <c r="CY33" s="85">
        <f>SUMIFS('Quarterly Information'!$AD$43:$AD$1042,'Quarterly Information'!$I$43:$I$1042,Blends!$CX33)*Blends!C32</f>
        <v>0</v>
      </c>
      <c r="CZ33" s="85">
        <f>SUMIFS('Quarterly Information'!$AD$43:$AD$1042,'Quarterly Information'!$I$43:$I$1042,Blends!$CX33)*Blends!D32</f>
        <v>0</v>
      </c>
      <c r="DA33" s="85">
        <f>SUMIFS('Quarterly Information'!$AD$43:$AD$1042,'Quarterly Information'!$I$43:$I$1042,Blends!$CX33)*Blends!E32</f>
        <v>0</v>
      </c>
      <c r="DB33" s="85">
        <f>SUMIFS('Quarterly Information'!$AD$43:$AD$1042,'Quarterly Information'!$I$43:$I$1042,Blends!$CX33)*Blends!F32</f>
        <v>0</v>
      </c>
      <c r="DC33" s="85">
        <f>SUMIFS('Quarterly Information'!$AD$43:$AD$1042,'Quarterly Information'!$I$43:$I$1042,Blends!$CX33)*Blends!G32</f>
        <v>0</v>
      </c>
      <c r="DD33" s="85">
        <f>SUMIFS('Quarterly Information'!$AD$43:$AD$1042,'Quarterly Information'!$I$43:$I$1042,Blends!$CX33)*Blends!H32</f>
        <v>0</v>
      </c>
      <c r="DE33" s="85">
        <f>SUMIFS('Quarterly Information'!$AD$43:$AD$1042,'Quarterly Information'!$I$43:$I$1042,Blends!$CX33)*Blends!I32</f>
        <v>0</v>
      </c>
      <c r="DF33" s="85">
        <f>SUMIFS('Quarterly Information'!$AD$43:$AD$1042,'Quarterly Information'!$I$43:$I$1042,Blends!$CX33)*Blends!J32</f>
        <v>0</v>
      </c>
      <c r="DH33" s="10" t="s">
        <v>235</v>
      </c>
      <c r="DI33" s="85">
        <f>SUMIFS('Quarterly Information'!$AE$43:$AE$1042,'Quarterly Information'!$I$43:$I$1042,Blends!$DH33)*Blends!C32</f>
        <v>0</v>
      </c>
      <c r="DJ33" s="85">
        <f>SUMIFS('Quarterly Information'!$AE$43:$AE$1042,'Quarterly Information'!$I$43:$I$1042,Blends!$DH33)*Blends!D32</f>
        <v>0</v>
      </c>
      <c r="DK33" s="85">
        <f>SUMIFS('Quarterly Information'!$AE$43:$AE$1042,'Quarterly Information'!$I$43:$I$1042,Blends!$DH33)*Blends!E32</f>
        <v>0</v>
      </c>
      <c r="DL33" s="85">
        <f>SUMIFS('Quarterly Information'!$AE$43:$AE$1042,'Quarterly Information'!$I$43:$I$1042,Blends!$DH33)*Blends!F32</f>
        <v>0</v>
      </c>
      <c r="DM33" s="85">
        <f>SUMIFS('Quarterly Information'!$AE$43:$AE$1042,'Quarterly Information'!$I$43:$I$1042,Blends!$DH33)*Blends!G32</f>
        <v>0</v>
      </c>
      <c r="DN33" s="85">
        <f>SUMIFS('Quarterly Information'!$AE$43:$AE$1042,'Quarterly Information'!$I$43:$I$1042,Blends!$DH33)*Blends!H32</f>
        <v>0</v>
      </c>
      <c r="DO33" s="85">
        <f>SUMIFS('Quarterly Information'!$AE$43:$AE$1042,'Quarterly Information'!$I$43:$I$1042,Blends!$DH33)*Blends!I32</f>
        <v>0</v>
      </c>
      <c r="DP33" s="85">
        <f>SUMIFS('Quarterly Information'!$AE$43:$AE$1042,'Quarterly Information'!$I$43:$I$1042,Blends!$DH33)*Blends!J32</f>
        <v>0</v>
      </c>
      <c r="DR33" s="10" t="s">
        <v>235</v>
      </c>
      <c r="DS33" s="85">
        <f>SUMIFS('Quarterly Information'!$AF$43:$AF$1042,'Quarterly Information'!$I$43:$I$1042,Blends!$DR33)*Blends!C32</f>
        <v>0</v>
      </c>
      <c r="DT33" s="85">
        <f>SUMIFS('Quarterly Information'!$AF$43:$AF$1042,'Quarterly Information'!$I$43:$I$1042,Blends!$DR33)*Blends!D32</f>
        <v>0</v>
      </c>
      <c r="DU33" s="85">
        <f>SUMIFS('Quarterly Information'!$AF$43:$AF$1042,'Quarterly Information'!$I$43:$I$1042,Blends!$DR33)*Blends!E32</f>
        <v>0</v>
      </c>
      <c r="DV33" s="85">
        <f>SUMIFS('Quarterly Information'!$AF$43:$AF$1042,'Quarterly Information'!$I$43:$I$1042,Blends!$DR33)*Blends!F32</f>
        <v>0</v>
      </c>
      <c r="DW33" s="85">
        <f>SUMIFS('Quarterly Information'!$AF$43:$AF$1042,'Quarterly Information'!$I$43:$I$1042,Blends!$DR33)*Blends!G32</f>
        <v>0</v>
      </c>
      <c r="DX33" s="85">
        <f>SUMIFS('Quarterly Information'!$AF$43:$AF$1042,'Quarterly Information'!$I$43:$I$1042,Blends!$DR33)*Blends!H32</f>
        <v>0</v>
      </c>
      <c r="DY33" s="85">
        <f>SUMIFS('Quarterly Information'!$AF$43:$AF$1042,'Quarterly Information'!$I$43:$I$1042,Blends!$DR33)*Blends!I32</f>
        <v>0</v>
      </c>
      <c r="DZ33" s="85">
        <f>SUMIFS('Quarterly Information'!$AF$43:$AF$1042,'Quarterly Information'!$I$43:$I$1042,Blends!$DR33)*Blends!J32</f>
        <v>0</v>
      </c>
    </row>
    <row r="34" spans="2:130">
      <c r="B34" s="10" t="s">
        <v>237</v>
      </c>
      <c r="C34" s="84"/>
      <c r="D34" s="84"/>
      <c r="E34" s="84">
        <v>0.57999999999999996</v>
      </c>
      <c r="F34" s="84">
        <v>0.42</v>
      </c>
      <c r="G34" s="84"/>
      <c r="H34" s="84"/>
      <c r="I34" s="84"/>
      <c r="J34" s="84"/>
      <c r="L34" s="10" t="s">
        <v>236</v>
      </c>
      <c r="M34" s="85">
        <f>SUMIFS('Quarterly Information'!$J$43:$J$1042,'Quarterly Information'!$I$43:$I$1042,Blends!$L34,'Quarterly Information'!$X$43:$X$1042,Lists!$D$30)*C33</f>
        <v>0</v>
      </c>
      <c r="N34" s="85">
        <f>SUMIFS('Quarterly Information'!$J$43:$J$1042,'Quarterly Information'!$I$43:$I$1042,Blends!$L34,'Quarterly Information'!$X$43:$X$1042,Lists!$D$30)*D33</f>
        <v>0</v>
      </c>
      <c r="O34" s="85">
        <f>SUMIFS('Quarterly Information'!$J$43:$J$1042,'Quarterly Information'!$I$43:$I$1042,Blends!$L34,'Quarterly Information'!$X$43:$X$1042,Lists!$D$30)*E33</f>
        <v>0</v>
      </c>
      <c r="P34" s="85">
        <f>SUMIFS('Quarterly Information'!$J$43:$J$1042,'Quarterly Information'!$I$43:$I$1042,Blends!$L34,'Quarterly Information'!$X$43:$X$1042,Lists!$D$30)*F33</f>
        <v>0</v>
      </c>
      <c r="Q34" s="85">
        <f>SUMIFS('Quarterly Information'!$J$43:$J$1042,'Quarterly Information'!$I$43:$I$1042,Blends!$L34,'Quarterly Information'!$X$43:$X$1042,Lists!$D$30)*G33</f>
        <v>0</v>
      </c>
      <c r="R34" s="85">
        <f>SUMIFS('Quarterly Information'!$J$43:$J$1042,'Quarterly Information'!$I$43:$I$1042,Blends!$L34,'Quarterly Information'!$X$43:$X$1042,Lists!$D$30)*H33</f>
        <v>0</v>
      </c>
      <c r="S34" s="85">
        <f>SUMIFS('Quarterly Information'!$J$43:$J$1042,'Quarterly Information'!$I$43:$I$1042,Blends!$L34,'Quarterly Information'!$X$43:$X$1042,Lists!$D$30)*I33</f>
        <v>0</v>
      </c>
      <c r="T34" s="85">
        <f>SUMIFS('Quarterly Information'!$J$43:$J$1042,'Quarterly Information'!$I$43:$I$1042,Blends!$L34,'Quarterly Information'!$X$43:$X$1042,Lists!$D$30)*J33</f>
        <v>0</v>
      </c>
      <c r="V34" s="10" t="s">
        <v>236</v>
      </c>
      <c r="W34" s="85">
        <f>SUMIFS('Quarterly Information'!$J$43:$J$1042,'Quarterly Information'!$I$43:$I$1042,Blends!$V34,'Quarterly Information'!$X$43:$X$1042,Lists!$D$31)*C33</f>
        <v>0</v>
      </c>
      <c r="X34" s="85">
        <f>SUMIFS('Quarterly Information'!$J$43:$J$1042,'Quarterly Information'!$I$43:$I$1042,Blends!$V34,'Quarterly Information'!$X$43:$X$1042,Lists!$D$31)*D33</f>
        <v>0</v>
      </c>
      <c r="Y34" s="85">
        <f>SUMIFS('Quarterly Information'!$J$43:$J$1042,'Quarterly Information'!$I$43:$I$1042,Blends!$V34,'Quarterly Information'!$X$43:$X$1042,Lists!$D$31)*E33</f>
        <v>0</v>
      </c>
      <c r="Z34" s="85">
        <f>SUMIFS('Quarterly Information'!$J$43:$J$1042,'Quarterly Information'!$I$43:$I$1042,Blends!$V34,'Quarterly Information'!$X$43:$X$1042,Lists!$D$31)*F33</f>
        <v>0</v>
      </c>
      <c r="AA34" s="85">
        <f>SUMIFS('Quarterly Information'!$J$43:$J$1042,'Quarterly Information'!$I$43:$I$1042,Blends!$V34,'Quarterly Information'!$X$43:$X$1042,Lists!$D$31)*G33</f>
        <v>0</v>
      </c>
      <c r="AB34" s="85">
        <f>SUMIFS('Quarterly Information'!$J$43:$J$1042,'Quarterly Information'!$I$43:$I$1042,Blends!$V34,'Quarterly Information'!$X$43:$X$1042,Lists!$D$31)*H33</f>
        <v>0</v>
      </c>
      <c r="AC34" s="85">
        <f>SUMIFS('Quarterly Information'!$J$43:$J$1042,'Quarterly Information'!$I$43:$I$1042,Blends!$V34,'Quarterly Information'!$X$43:$X$1042,Lists!$D$31)*I33</f>
        <v>0</v>
      </c>
      <c r="AD34" s="85">
        <f>SUMIFS('Quarterly Information'!$J$43:$J$1042,'Quarterly Information'!$I$43:$I$1042,Blends!$V34,'Quarterly Information'!$X$43:$X$1042,Lists!$D$31)*J33</f>
        <v>0</v>
      </c>
      <c r="AF34" s="10" t="s">
        <v>236</v>
      </c>
      <c r="AG34" s="85">
        <f>SUMIFS('Quarterly Information'!$J$43:$J$1042,'Quarterly Information'!$I$43:$I$1042,Blends!$AF34,'Quarterly Information'!$X$43:$X$1042,Lists!$D$32)*C33</f>
        <v>0</v>
      </c>
      <c r="AH34" s="85">
        <f>SUMIFS('Quarterly Information'!$J$43:$J$1042,'Quarterly Information'!$I$43:$I$1042,Blends!$AF34,'Quarterly Information'!$X$43:$X$1042,Lists!$D$32)*D33</f>
        <v>0</v>
      </c>
      <c r="AI34" s="85">
        <f>SUMIFS('Quarterly Information'!$J$43:$J$1042,'Quarterly Information'!$I$43:$I$1042,Blends!$AF34,'Quarterly Information'!$X$43:$X$1042,Lists!$D$32)*E33</f>
        <v>0</v>
      </c>
      <c r="AJ34" s="85">
        <f>SUMIFS('Quarterly Information'!$J$43:$J$1042,'Quarterly Information'!$I$43:$I$1042,Blends!$AF34,'Quarterly Information'!$X$43:$X$1042,Lists!$D$32)*F33</f>
        <v>0</v>
      </c>
      <c r="AK34" s="85">
        <f>SUMIFS('Quarterly Information'!$J$43:$J$1042,'Quarterly Information'!$I$43:$I$1042,Blends!$AF34,'Quarterly Information'!$X$43:$X$1042,Lists!$D$32)*G33</f>
        <v>0</v>
      </c>
      <c r="AL34" s="85">
        <f>SUMIFS('Quarterly Information'!$J$43:$J$1042,'Quarterly Information'!$I$43:$I$1042,Blends!$AF34,'Quarterly Information'!$X$43:$X$1042,Lists!$D$32)*H33</f>
        <v>0</v>
      </c>
      <c r="AM34" s="85">
        <f>SUMIFS('Quarterly Information'!$J$43:$J$1042,'Quarterly Information'!$I$43:$I$1042,Blends!$AF34,'Quarterly Information'!$X$43:$X$1042,Lists!$D$32)*I33</f>
        <v>0</v>
      </c>
      <c r="AN34" s="85">
        <f>SUMIFS('Quarterly Information'!$J$43:$J$1042,'Quarterly Information'!$I$43:$I$1042,Blends!$AF34,'Quarterly Information'!$X$43:$X$1042,Lists!$D$32)*J33</f>
        <v>0</v>
      </c>
      <c r="AP34" s="10" t="s">
        <v>236</v>
      </c>
      <c r="AQ34" s="85">
        <f>SUMIFS('Quarterly Information'!$J$43:$J$1042,'Quarterly Information'!$I$43:$I$1042,Blends!$AP34,'Quarterly Information'!$X$43:$X$1042,Lists!$D$33)*C33</f>
        <v>0</v>
      </c>
      <c r="AR34" s="85">
        <f>SUMIFS('Quarterly Information'!$J$43:$J$1042,'Quarterly Information'!$I$43:$I$1042,Blends!$AP34,'Quarterly Information'!$X$43:$X$1042,Lists!$D$33)*D33</f>
        <v>0</v>
      </c>
      <c r="AS34" s="85">
        <f>SUMIFS('Quarterly Information'!$J$43:$J$1042,'Quarterly Information'!$I$43:$I$1042,Blends!$AP34,'Quarterly Information'!$X$43:$X$1042,Lists!$D$33)*E33</f>
        <v>0</v>
      </c>
      <c r="AT34" s="85">
        <f>SUMIFS('Quarterly Information'!$J$43:$J$1042,'Quarterly Information'!$I$43:$I$1042,Blends!$AP34,'Quarterly Information'!$X$43:$X$1042,Lists!$D$33)*F33</f>
        <v>0</v>
      </c>
      <c r="AU34" s="85">
        <f>SUMIFS('Quarterly Information'!$J$43:$J$1042,'Quarterly Information'!$I$43:$I$1042,Blends!$AP34,'Quarterly Information'!$X$43:$X$1042,Lists!$D$33)*G33</f>
        <v>0</v>
      </c>
      <c r="AV34" s="85">
        <f>SUMIFS('Quarterly Information'!$J$43:$J$1042,'Quarterly Information'!$I$43:$I$1042,Blends!$AP34,'Quarterly Information'!$X$43:$X$1042,Lists!$D$33)*H33</f>
        <v>0</v>
      </c>
      <c r="AW34" s="85">
        <f>SUMIFS('Quarterly Information'!$J$43:$J$1042,'Quarterly Information'!$I$43:$I$1042,Blends!$AP34,'Quarterly Information'!$X$43:$X$1042,Lists!$D$33)*I33</f>
        <v>0</v>
      </c>
      <c r="AX34" s="85">
        <f>SUMIFS('Quarterly Information'!$J$43:$J$1042,'Quarterly Information'!$I$43:$I$1042,Blends!$AP34,'Quarterly Information'!$X$43:$X$1042,Lists!$D$33)*J33</f>
        <v>0</v>
      </c>
      <c r="AZ34" s="10" t="s">
        <v>236</v>
      </c>
      <c r="BA34" s="85">
        <f>SUMIFS('Quarterly Information'!$J$43:$J$1042,'Quarterly Information'!$I$43:$I$1042,Blends!$AZ34,'Quarterly Information'!$X$43:$X$1042,Lists!$D$34)*C33</f>
        <v>0</v>
      </c>
      <c r="BB34" s="85">
        <f>SUMIFS('Quarterly Information'!$J$43:$J$1042,'Quarterly Information'!$I$43:$I$1042,Blends!$AZ34,'Quarterly Information'!$X$43:$X$1042,Lists!$D$34)*D33</f>
        <v>0</v>
      </c>
      <c r="BC34" s="85">
        <f>SUMIFS('Quarterly Information'!$J$43:$J$1042,'Quarterly Information'!$I$43:$I$1042,Blends!$AZ34,'Quarterly Information'!$X$43:$X$1042,Lists!$D$34)*E33</f>
        <v>0</v>
      </c>
      <c r="BD34" s="85">
        <f>SUMIFS('Quarterly Information'!$J$43:$J$1042,'Quarterly Information'!$I$43:$I$1042,Blends!$AZ34,'Quarterly Information'!$X$43:$X$1042,Lists!$D$34)*F33</f>
        <v>0</v>
      </c>
      <c r="BE34" s="85">
        <f>SUMIFS('Quarterly Information'!$J$43:$J$1042,'Quarterly Information'!$I$43:$I$1042,Blends!$AZ34,'Quarterly Information'!$X$43:$X$1042,Lists!$D$34)*G33</f>
        <v>0</v>
      </c>
      <c r="BF34" s="85">
        <f>SUMIFS('Quarterly Information'!$J$43:$J$1042,'Quarterly Information'!$I$43:$I$1042,Blends!$AZ34,'Quarterly Information'!$X$43:$X$1042,Lists!$D$34)*H33</f>
        <v>0</v>
      </c>
      <c r="BG34" s="85">
        <f>SUMIFS('Quarterly Information'!$J$43:$J$1042,'Quarterly Information'!$I$43:$I$1042,Blends!$AZ34,'Quarterly Information'!$X$43:$X$1042,Lists!$D$34)*I33</f>
        <v>0</v>
      </c>
      <c r="BH34" s="85">
        <f>SUMIFS('Quarterly Information'!$J$43:$J$1042,'Quarterly Information'!$I$43:$I$1042,Blends!$AZ34,'Quarterly Information'!$X$43:$X$1042,Lists!$D$34)*J33</f>
        <v>0</v>
      </c>
      <c r="BJ34" s="10" t="s">
        <v>236</v>
      </c>
      <c r="BK34" s="85">
        <f>SUMIFS('Quarterly Information'!$J$43:$J$1042,'Quarterly Information'!$I$43:$I$1042,Blends!$BJ34,'Quarterly Information'!$X$43:$X$1042,Lists!$D$35)*C33</f>
        <v>0</v>
      </c>
      <c r="BL34" s="85">
        <f>SUMIFS('Quarterly Information'!$J$43:$J$1042,'Quarterly Information'!$I$43:$I$1042,Blends!$BJ34,'Quarterly Information'!$X$43:$X$1042,Lists!$D$35)*D33</f>
        <v>0</v>
      </c>
      <c r="BM34" s="85">
        <f>SUMIFS('Quarterly Information'!$J$43:$J$1042,'Quarterly Information'!$I$43:$I$1042,Blends!$BJ34,'Quarterly Information'!$X$43:$X$1042,Lists!$D$35)*E33</f>
        <v>0</v>
      </c>
      <c r="BN34" s="85">
        <f>SUMIFS('Quarterly Information'!$J$43:$J$1042,'Quarterly Information'!$I$43:$I$1042,Blends!$BJ34,'Quarterly Information'!$X$43:$X$1042,Lists!$D$35)*F33</f>
        <v>0</v>
      </c>
      <c r="BO34" s="85">
        <f>SUMIFS('Quarterly Information'!$J$43:$J$1042,'Quarterly Information'!$I$43:$I$1042,Blends!$BJ34,'Quarterly Information'!$X$43:$X$1042,Lists!$D$35)*G33</f>
        <v>0</v>
      </c>
      <c r="BP34" s="85">
        <f>SUMIFS('Quarterly Information'!$J$43:$J$1042,'Quarterly Information'!$I$43:$I$1042,Blends!$BJ34,'Quarterly Information'!$X$43:$X$1042,Lists!$D$35)*H33</f>
        <v>0</v>
      </c>
      <c r="BQ34" s="85">
        <f>SUMIFS('Quarterly Information'!$J$43:$J$1042,'Quarterly Information'!$I$43:$I$1042,Blends!$BJ34,'Quarterly Information'!$X$43:$X$1042,Lists!$D$35)*I33</f>
        <v>0</v>
      </c>
      <c r="BR34" s="85">
        <f>SUMIFS('Quarterly Information'!$J$43:$J$1042,'Quarterly Information'!$I$43:$I$1042,Blends!$BJ34,'Quarterly Information'!$X$43:$X$1042,Lists!$D$35)*J33</f>
        <v>0</v>
      </c>
      <c r="BT34" s="10" t="s">
        <v>236</v>
      </c>
      <c r="BU34" s="85">
        <f>SUMIFS('Quarterly Information'!$AA$43:$AA$1042,'Quarterly Information'!$I$43:$I$1042,Blends!$BT34)*Blends!C33</f>
        <v>0</v>
      </c>
      <c r="BV34" s="85">
        <f>SUMIFS('Quarterly Information'!$AA$43:$AA$1042,'Quarterly Information'!$I$43:$I$1042,Blends!$BT34)*Blends!D33</f>
        <v>0</v>
      </c>
      <c r="BW34" s="85">
        <f>SUMIFS('Quarterly Information'!$AA$43:$AA$1042,'Quarterly Information'!$I$43:$I$1042,Blends!$BT34)*Blends!E33</f>
        <v>0</v>
      </c>
      <c r="BX34" s="85">
        <f>SUMIFS('Quarterly Information'!$AA$43:$AA$1042,'Quarterly Information'!$I$43:$I$1042,Blends!$BT34)*Blends!F33</f>
        <v>0</v>
      </c>
      <c r="BY34" s="85">
        <f>SUMIFS('Quarterly Information'!$AA$43:$AA$1042,'Quarterly Information'!$I$43:$I$1042,Blends!$BT34)*Blends!G33</f>
        <v>0</v>
      </c>
      <c r="BZ34" s="85">
        <f>SUMIFS('Quarterly Information'!$AA$43:$AA$1042,'Quarterly Information'!$I$43:$I$1042,Blends!$BT34)*Blends!H33</f>
        <v>0</v>
      </c>
      <c r="CA34" s="85">
        <f>SUMIFS('Quarterly Information'!$AA$43:$AA$1042,'Quarterly Information'!$I$43:$I$1042,Blends!$BT34)*Blends!I33</f>
        <v>0</v>
      </c>
      <c r="CB34" s="85">
        <f>SUMIFS('Quarterly Information'!$AA$43:$AA$1042,'Quarterly Information'!$I$43:$I$1042,Blends!$BT34)*Blends!J33</f>
        <v>0</v>
      </c>
      <c r="CD34" s="10" t="s">
        <v>236</v>
      </c>
      <c r="CE34" s="85">
        <f>SUMIFS('Quarterly Information'!$AB$43:$AB$1042,'Quarterly Information'!$I$43:$I$1042,Blends!$CD34)*Blends!C33</f>
        <v>0</v>
      </c>
      <c r="CF34" s="85">
        <f>SUMIFS('Quarterly Information'!$AB$43:$AB$1042,'Quarterly Information'!$I$43:$I$1042,Blends!$CD34)*Blends!D33</f>
        <v>0</v>
      </c>
      <c r="CG34" s="85">
        <f>SUMIFS('Quarterly Information'!$AB$43:$AB$1042,'Quarterly Information'!$I$43:$I$1042,Blends!$CD34)*Blends!E33</f>
        <v>0</v>
      </c>
      <c r="CH34" s="85">
        <f>SUMIFS('Quarterly Information'!$AB$43:$AB$1042,'Quarterly Information'!$I$43:$I$1042,Blends!$CD34)*Blends!F33</f>
        <v>0</v>
      </c>
      <c r="CI34" s="85">
        <f>SUMIFS('Quarterly Information'!$AB$43:$AB$1042,'Quarterly Information'!$I$43:$I$1042,Blends!$CD34)*Blends!G33</f>
        <v>0</v>
      </c>
      <c r="CJ34" s="85">
        <f>SUMIFS('Quarterly Information'!$AB$43:$AB$1042,'Quarterly Information'!$I$43:$I$1042,Blends!$CD34)*Blends!H33</f>
        <v>0</v>
      </c>
      <c r="CK34" s="85">
        <f>SUMIFS('Quarterly Information'!$AB$43:$AB$1042,'Quarterly Information'!$I$43:$I$1042,Blends!$CD34)*Blends!I33</f>
        <v>0</v>
      </c>
      <c r="CL34" s="85">
        <f>SUMIFS('Quarterly Information'!$AB$43:$AB$1042,'Quarterly Information'!$I$43:$I$1042,Blends!$CD34)*Blends!J33</f>
        <v>0</v>
      </c>
      <c r="CN34" s="10" t="s">
        <v>236</v>
      </c>
      <c r="CO34" s="85">
        <f>SUMIFS('Quarterly Information'!$AC$43:$AC$1042,'Quarterly Information'!$I$43:$I$1042,Blends!$CN34)*Blends!C33</f>
        <v>0</v>
      </c>
      <c r="CP34" s="85">
        <f>SUMIFS('Quarterly Information'!$AC$43:$AC$1042,'Quarterly Information'!$I$43:$I$1042,Blends!$CN34)*Blends!D33</f>
        <v>0</v>
      </c>
      <c r="CQ34" s="85">
        <f>SUMIFS('Quarterly Information'!$AC$43:$AC$1042,'Quarterly Information'!$I$43:$I$1042,Blends!$CN34)*Blends!E33</f>
        <v>0</v>
      </c>
      <c r="CR34" s="85">
        <f>SUMIFS('Quarterly Information'!$AC$43:$AC$1042,'Quarterly Information'!$I$43:$I$1042,Blends!$CN34)*Blends!F33</f>
        <v>0</v>
      </c>
      <c r="CS34" s="85">
        <f>SUMIFS('Quarterly Information'!$AC$43:$AC$1042,'Quarterly Information'!$I$43:$I$1042,Blends!$CN34)*Blends!G33</f>
        <v>0</v>
      </c>
      <c r="CT34" s="85">
        <f>SUMIFS('Quarterly Information'!$AC$43:$AC$1042,'Quarterly Information'!$I$43:$I$1042,Blends!$CN34)*Blends!H33</f>
        <v>0</v>
      </c>
      <c r="CU34" s="85">
        <f>SUMIFS('Quarterly Information'!$AC$43:$AC$1042,'Quarterly Information'!$I$43:$I$1042,Blends!$CN34)*Blends!I33</f>
        <v>0</v>
      </c>
      <c r="CV34" s="85">
        <f>SUMIFS('Quarterly Information'!$AC$43:$AC$1042,'Quarterly Information'!$I$43:$I$1042,Blends!$CN34)*Blends!J33</f>
        <v>0</v>
      </c>
      <c r="CX34" s="10" t="s">
        <v>236</v>
      </c>
      <c r="CY34" s="85">
        <f>SUMIFS('Quarterly Information'!$AD$43:$AD$1042,'Quarterly Information'!$I$43:$I$1042,Blends!$CX34)*Blends!C33</f>
        <v>0</v>
      </c>
      <c r="CZ34" s="85">
        <f>SUMIFS('Quarterly Information'!$AD$43:$AD$1042,'Quarterly Information'!$I$43:$I$1042,Blends!$CX34)*Blends!D33</f>
        <v>0</v>
      </c>
      <c r="DA34" s="85">
        <f>SUMIFS('Quarterly Information'!$AD$43:$AD$1042,'Quarterly Information'!$I$43:$I$1042,Blends!$CX34)*Blends!E33</f>
        <v>0</v>
      </c>
      <c r="DB34" s="85">
        <f>SUMIFS('Quarterly Information'!$AD$43:$AD$1042,'Quarterly Information'!$I$43:$I$1042,Blends!$CX34)*Blends!F33</f>
        <v>0</v>
      </c>
      <c r="DC34" s="85">
        <f>SUMIFS('Quarterly Information'!$AD$43:$AD$1042,'Quarterly Information'!$I$43:$I$1042,Blends!$CX34)*Blends!G33</f>
        <v>0</v>
      </c>
      <c r="DD34" s="85">
        <f>SUMIFS('Quarterly Information'!$AD$43:$AD$1042,'Quarterly Information'!$I$43:$I$1042,Blends!$CX34)*Blends!H33</f>
        <v>0</v>
      </c>
      <c r="DE34" s="85">
        <f>SUMIFS('Quarterly Information'!$AD$43:$AD$1042,'Quarterly Information'!$I$43:$I$1042,Blends!$CX34)*Blends!I33</f>
        <v>0</v>
      </c>
      <c r="DF34" s="85">
        <f>SUMIFS('Quarterly Information'!$AD$43:$AD$1042,'Quarterly Information'!$I$43:$I$1042,Blends!$CX34)*Blends!J33</f>
        <v>0</v>
      </c>
      <c r="DH34" s="10" t="s">
        <v>236</v>
      </c>
      <c r="DI34" s="85">
        <f>SUMIFS('Quarterly Information'!$AE$43:$AE$1042,'Quarterly Information'!$I$43:$I$1042,Blends!$DH34)*Blends!C33</f>
        <v>0</v>
      </c>
      <c r="DJ34" s="85">
        <f>SUMIFS('Quarterly Information'!$AE$43:$AE$1042,'Quarterly Information'!$I$43:$I$1042,Blends!$DH34)*Blends!D33</f>
        <v>0</v>
      </c>
      <c r="DK34" s="85">
        <f>SUMIFS('Quarterly Information'!$AE$43:$AE$1042,'Quarterly Information'!$I$43:$I$1042,Blends!$DH34)*Blends!E33</f>
        <v>0</v>
      </c>
      <c r="DL34" s="85">
        <f>SUMIFS('Quarterly Information'!$AE$43:$AE$1042,'Quarterly Information'!$I$43:$I$1042,Blends!$DH34)*Blends!F33</f>
        <v>0</v>
      </c>
      <c r="DM34" s="85">
        <f>SUMIFS('Quarterly Information'!$AE$43:$AE$1042,'Quarterly Information'!$I$43:$I$1042,Blends!$DH34)*Blends!G33</f>
        <v>0</v>
      </c>
      <c r="DN34" s="85">
        <f>SUMIFS('Quarterly Information'!$AE$43:$AE$1042,'Quarterly Information'!$I$43:$I$1042,Blends!$DH34)*Blends!H33</f>
        <v>0</v>
      </c>
      <c r="DO34" s="85">
        <f>SUMIFS('Quarterly Information'!$AE$43:$AE$1042,'Quarterly Information'!$I$43:$I$1042,Blends!$DH34)*Blends!I33</f>
        <v>0</v>
      </c>
      <c r="DP34" s="85">
        <f>SUMIFS('Quarterly Information'!$AE$43:$AE$1042,'Quarterly Information'!$I$43:$I$1042,Blends!$DH34)*Blends!J33</f>
        <v>0</v>
      </c>
      <c r="DR34" s="10" t="s">
        <v>236</v>
      </c>
      <c r="DS34" s="85">
        <f>SUMIFS('Quarterly Information'!$AF$43:$AF$1042,'Quarterly Information'!$I$43:$I$1042,Blends!$DR34)*Blends!C33</f>
        <v>0</v>
      </c>
      <c r="DT34" s="85">
        <f>SUMIFS('Quarterly Information'!$AF$43:$AF$1042,'Quarterly Information'!$I$43:$I$1042,Blends!$DR34)*Blends!D33</f>
        <v>0</v>
      </c>
      <c r="DU34" s="85">
        <f>SUMIFS('Quarterly Information'!$AF$43:$AF$1042,'Quarterly Information'!$I$43:$I$1042,Blends!$DR34)*Blends!E33</f>
        <v>0</v>
      </c>
      <c r="DV34" s="85">
        <f>SUMIFS('Quarterly Information'!$AF$43:$AF$1042,'Quarterly Information'!$I$43:$I$1042,Blends!$DR34)*Blends!F33</f>
        <v>0</v>
      </c>
      <c r="DW34" s="85">
        <f>SUMIFS('Quarterly Information'!$AF$43:$AF$1042,'Quarterly Information'!$I$43:$I$1042,Blends!$DR34)*Blends!G33</f>
        <v>0</v>
      </c>
      <c r="DX34" s="85">
        <f>SUMIFS('Quarterly Information'!$AF$43:$AF$1042,'Quarterly Information'!$I$43:$I$1042,Blends!$DR34)*Blends!H33</f>
        <v>0</v>
      </c>
      <c r="DY34" s="85">
        <f>SUMIFS('Quarterly Information'!$AF$43:$AF$1042,'Quarterly Information'!$I$43:$I$1042,Blends!$DR34)*Blends!I33</f>
        <v>0</v>
      </c>
      <c r="DZ34" s="85">
        <f>SUMIFS('Quarterly Information'!$AF$43:$AF$1042,'Quarterly Information'!$I$43:$I$1042,Blends!$DR34)*Blends!J33</f>
        <v>0</v>
      </c>
    </row>
    <row r="35" spans="2:130">
      <c r="B35" s="10" t="s">
        <v>238</v>
      </c>
      <c r="C35" s="84"/>
      <c r="D35" s="84"/>
      <c r="E35" s="84">
        <v>0.85</v>
      </c>
      <c r="F35" s="84">
        <v>0.15</v>
      </c>
      <c r="G35" s="84"/>
      <c r="H35" s="84"/>
      <c r="I35" s="84"/>
      <c r="J35" s="84"/>
      <c r="L35" s="10" t="s">
        <v>237</v>
      </c>
      <c r="M35" s="85">
        <f>SUMIFS('Quarterly Information'!$J$43:$J$1042,'Quarterly Information'!$I$43:$I$1042,Blends!$L35,'Quarterly Information'!$X$43:$X$1042,Lists!$D$30)*C34</f>
        <v>0</v>
      </c>
      <c r="N35" s="85">
        <f>SUMIFS('Quarterly Information'!$J$43:$J$1042,'Quarterly Information'!$I$43:$I$1042,Blends!$L35,'Quarterly Information'!$X$43:$X$1042,Lists!$D$30)*D34</f>
        <v>0</v>
      </c>
      <c r="O35" s="85">
        <f>SUMIFS('Quarterly Information'!$J$43:$J$1042,'Quarterly Information'!$I$43:$I$1042,Blends!$L35,'Quarterly Information'!$X$43:$X$1042,Lists!$D$30)*E34</f>
        <v>0</v>
      </c>
      <c r="P35" s="85">
        <f>SUMIFS('Quarterly Information'!$J$43:$J$1042,'Quarterly Information'!$I$43:$I$1042,Blends!$L35,'Quarterly Information'!$X$43:$X$1042,Lists!$D$30)*F34</f>
        <v>0</v>
      </c>
      <c r="Q35" s="85">
        <f>SUMIFS('Quarterly Information'!$J$43:$J$1042,'Quarterly Information'!$I$43:$I$1042,Blends!$L35,'Quarterly Information'!$X$43:$X$1042,Lists!$D$30)*G34</f>
        <v>0</v>
      </c>
      <c r="R35" s="85">
        <f>SUMIFS('Quarterly Information'!$J$43:$J$1042,'Quarterly Information'!$I$43:$I$1042,Blends!$L35,'Quarterly Information'!$X$43:$X$1042,Lists!$D$30)*H34</f>
        <v>0</v>
      </c>
      <c r="S35" s="85">
        <f>SUMIFS('Quarterly Information'!$J$43:$J$1042,'Quarterly Information'!$I$43:$I$1042,Blends!$L35,'Quarterly Information'!$X$43:$X$1042,Lists!$D$30)*I34</f>
        <v>0</v>
      </c>
      <c r="T35" s="85">
        <f>SUMIFS('Quarterly Information'!$J$43:$J$1042,'Quarterly Information'!$I$43:$I$1042,Blends!$L35,'Quarterly Information'!$X$43:$X$1042,Lists!$D$30)*J34</f>
        <v>0</v>
      </c>
      <c r="V35" s="10" t="s">
        <v>237</v>
      </c>
      <c r="W35" s="85">
        <f>SUMIFS('Quarterly Information'!$J$43:$J$1042,'Quarterly Information'!$I$43:$I$1042,Blends!$V35,'Quarterly Information'!$X$43:$X$1042,Lists!$D$31)*C34</f>
        <v>0</v>
      </c>
      <c r="X35" s="85">
        <f>SUMIFS('Quarterly Information'!$J$43:$J$1042,'Quarterly Information'!$I$43:$I$1042,Blends!$V35,'Quarterly Information'!$X$43:$X$1042,Lists!$D$31)*D34</f>
        <v>0</v>
      </c>
      <c r="Y35" s="85">
        <f>SUMIFS('Quarterly Information'!$J$43:$J$1042,'Quarterly Information'!$I$43:$I$1042,Blends!$V35,'Quarterly Information'!$X$43:$X$1042,Lists!$D$31)*E34</f>
        <v>0</v>
      </c>
      <c r="Z35" s="85">
        <f>SUMIFS('Quarterly Information'!$J$43:$J$1042,'Quarterly Information'!$I$43:$I$1042,Blends!$V35,'Quarterly Information'!$X$43:$X$1042,Lists!$D$31)*F34</f>
        <v>0</v>
      </c>
      <c r="AA35" s="85">
        <f>SUMIFS('Quarterly Information'!$J$43:$J$1042,'Quarterly Information'!$I$43:$I$1042,Blends!$V35,'Quarterly Information'!$X$43:$X$1042,Lists!$D$31)*G34</f>
        <v>0</v>
      </c>
      <c r="AB35" s="85">
        <f>SUMIFS('Quarterly Information'!$J$43:$J$1042,'Quarterly Information'!$I$43:$I$1042,Blends!$V35,'Quarterly Information'!$X$43:$X$1042,Lists!$D$31)*H34</f>
        <v>0</v>
      </c>
      <c r="AC35" s="85">
        <f>SUMIFS('Quarterly Information'!$J$43:$J$1042,'Quarterly Information'!$I$43:$I$1042,Blends!$V35,'Quarterly Information'!$X$43:$X$1042,Lists!$D$31)*I34</f>
        <v>0</v>
      </c>
      <c r="AD35" s="85">
        <f>SUMIFS('Quarterly Information'!$J$43:$J$1042,'Quarterly Information'!$I$43:$I$1042,Blends!$V35,'Quarterly Information'!$X$43:$X$1042,Lists!$D$31)*J34</f>
        <v>0</v>
      </c>
      <c r="AF35" s="10" t="s">
        <v>237</v>
      </c>
      <c r="AG35" s="85">
        <f>SUMIFS('Quarterly Information'!$J$43:$J$1042,'Quarterly Information'!$I$43:$I$1042,Blends!$AF35,'Quarterly Information'!$X$43:$X$1042,Lists!$D$32)*C34</f>
        <v>0</v>
      </c>
      <c r="AH35" s="85">
        <f>SUMIFS('Quarterly Information'!$J$43:$J$1042,'Quarterly Information'!$I$43:$I$1042,Blends!$AF35,'Quarterly Information'!$X$43:$X$1042,Lists!$D$32)*D34</f>
        <v>0</v>
      </c>
      <c r="AI35" s="85">
        <f>SUMIFS('Quarterly Information'!$J$43:$J$1042,'Quarterly Information'!$I$43:$I$1042,Blends!$AF35,'Quarterly Information'!$X$43:$X$1042,Lists!$D$32)*E34</f>
        <v>0</v>
      </c>
      <c r="AJ35" s="85">
        <f>SUMIFS('Quarterly Information'!$J$43:$J$1042,'Quarterly Information'!$I$43:$I$1042,Blends!$AF35,'Quarterly Information'!$X$43:$X$1042,Lists!$D$32)*F34</f>
        <v>0</v>
      </c>
      <c r="AK35" s="85">
        <f>SUMIFS('Quarterly Information'!$J$43:$J$1042,'Quarterly Information'!$I$43:$I$1042,Blends!$AF35,'Quarterly Information'!$X$43:$X$1042,Lists!$D$32)*G34</f>
        <v>0</v>
      </c>
      <c r="AL35" s="85">
        <f>SUMIFS('Quarterly Information'!$J$43:$J$1042,'Quarterly Information'!$I$43:$I$1042,Blends!$AF35,'Quarterly Information'!$X$43:$X$1042,Lists!$D$32)*H34</f>
        <v>0</v>
      </c>
      <c r="AM35" s="85">
        <f>SUMIFS('Quarterly Information'!$J$43:$J$1042,'Quarterly Information'!$I$43:$I$1042,Blends!$AF35,'Quarterly Information'!$X$43:$X$1042,Lists!$D$32)*I34</f>
        <v>0</v>
      </c>
      <c r="AN35" s="85">
        <f>SUMIFS('Quarterly Information'!$J$43:$J$1042,'Quarterly Information'!$I$43:$I$1042,Blends!$AF35,'Quarterly Information'!$X$43:$X$1042,Lists!$D$32)*J34</f>
        <v>0</v>
      </c>
      <c r="AP35" s="10" t="s">
        <v>237</v>
      </c>
      <c r="AQ35" s="85">
        <f>SUMIFS('Quarterly Information'!$J$43:$J$1042,'Quarterly Information'!$I$43:$I$1042,Blends!$AP35,'Quarterly Information'!$X$43:$X$1042,Lists!$D$33)*C34</f>
        <v>0</v>
      </c>
      <c r="AR35" s="85">
        <f>SUMIFS('Quarterly Information'!$J$43:$J$1042,'Quarterly Information'!$I$43:$I$1042,Blends!$AP35,'Quarterly Information'!$X$43:$X$1042,Lists!$D$33)*D34</f>
        <v>0</v>
      </c>
      <c r="AS35" s="85">
        <f>SUMIFS('Quarterly Information'!$J$43:$J$1042,'Quarterly Information'!$I$43:$I$1042,Blends!$AP35,'Quarterly Information'!$X$43:$X$1042,Lists!$D$33)*E34</f>
        <v>0</v>
      </c>
      <c r="AT35" s="85">
        <f>SUMIFS('Quarterly Information'!$J$43:$J$1042,'Quarterly Information'!$I$43:$I$1042,Blends!$AP35,'Quarterly Information'!$X$43:$X$1042,Lists!$D$33)*F34</f>
        <v>0</v>
      </c>
      <c r="AU35" s="85">
        <f>SUMIFS('Quarterly Information'!$J$43:$J$1042,'Quarterly Information'!$I$43:$I$1042,Blends!$AP35,'Quarterly Information'!$X$43:$X$1042,Lists!$D$33)*G34</f>
        <v>0</v>
      </c>
      <c r="AV35" s="85">
        <f>SUMIFS('Quarterly Information'!$J$43:$J$1042,'Quarterly Information'!$I$43:$I$1042,Blends!$AP35,'Quarterly Information'!$X$43:$X$1042,Lists!$D$33)*H34</f>
        <v>0</v>
      </c>
      <c r="AW35" s="85">
        <f>SUMIFS('Quarterly Information'!$J$43:$J$1042,'Quarterly Information'!$I$43:$I$1042,Blends!$AP35,'Quarterly Information'!$X$43:$X$1042,Lists!$D$33)*I34</f>
        <v>0</v>
      </c>
      <c r="AX35" s="85">
        <f>SUMIFS('Quarterly Information'!$J$43:$J$1042,'Quarterly Information'!$I$43:$I$1042,Blends!$AP35,'Quarterly Information'!$X$43:$X$1042,Lists!$D$33)*J34</f>
        <v>0</v>
      </c>
      <c r="AZ35" s="10" t="s">
        <v>237</v>
      </c>
      <c r="BA35" s="85">
        <f>SUMIFS('Quarterly Information'!$J$43:$J$1042,'Quarterly Information'!$I$43:$I$1042,Blends!$AZ35,'Quarterly Information'!$X$43:$X$1042,Lists!$D$34)*C34</f>
        <v>0</v>
      </c>
      <c r="BB35" s="85">
        <f>SUMIFS('Quarterly Information'!$J$43:$J$1042,'Quarterly Information'!$I$43:$I$1042,Blends!$AZ35,'Quarterly Information'!$X$43:$X$1042,Lists!$D$34)*D34</f>
        <v>0</v>
      </c>
      <c r="BC35" s="85">
        <f>SUMIFS('Quarterly Information'!$J$43:$J$1042,'Quarterly Information'!$I$43:$I$1042,Blends!$AZ35,'Quarterly Information'!$X$43:$X$1042,Lists!$D$34)*E34</f>
        <v>0</v>
      </c>
      <c r="BD35" s="85">
        <f>SUMIFS('Quarterly Information'!$J$43:$J$1042,'Quarterly Information'!$I$43:$I$1042,Blends!$AZ35,'Quarterly Information'!$X$43:$X$1042,Lists!$D$34)*F34</f>
        <v>0</v>
      </c>
      <c r="BE35" s="85">
        <f>SUMIFS('Quarterly Information'!$J$43:$J$1042,'Quarterly Information'!$I$43:$I$1042,Blends!$AZ35,'Quarterly Information'!$X$43:$X$1042,Lists!$D$34)*G34</f>
        <v>0</v>
      </c>
      <c r="BF35" s="85">
        <f>SUMIFS('Quarterly Information'!$J$43:$J$1042,'Quarterly Information'!$I$43:$I$1042,Blends!$AZ35,'Quarterly Information'!$X$43:$X$1042,Lists!$D$34)*H34</f>
        <v>0</v>
      </c>
      <c r="BG35" s="85">
        <f>SUMIFS('Quarterly Information'!$J$43:$J$1042,'Quarterly Information'!$I$43:$I$1042,Blends!$AZ35,'Quarterly Information'!$X$43:$X$1042,Lists!$D$34)*I34</f>
        <v>0</v>
      </c>
      <c r="BH35" s="85">
        <f>SUMIFS('Quarterly Information'!$J$43:$J$1042,'Quarterly Information'!$I$43:$I$1042,Blends!$AZ35,'Quarterly Information'!$X$43:$X$1042,Lists!$D$34)*J34</f>
        <v>0</v>
      </c>
      <c r="BJ35" s="10" t="s">
        <v>237</v>
      </c>
      <c r="BK35" s="85">
        <f>SUMIFS('Quarterly Information'!$J$43:$J$1042,'Quarterly Information'!$I$43:$I$1042,Blends!$BJ35,'Quarterly Information'!$X$43:$X$1042,Lists!$D$35)*C34</f>
        <v>0</v>
      </c>
      <c r="BL35" s="85">
        <f>SUMIFS('Quarterly Information'!$J$43:$J$1042,'Quarterly Information'!$I$43:$I$1042,Blends!$BJ35,'Quarterly Information'!$X$43:$X$1042,Lists!$D$35)*D34</f>
        <v>0</v>
      </c>
      <c r="BM35" s="85">
        <f>SUMIFS('Quarterly Information'!$J$43:$J$1042,'Quarterly Information'!$I$43:$I$1042,Blends!$BJ35,'Quarterly Information'!$X$43:$X$1042,Lists!$D$35)*E34</f>
        <v>0</v>
      </c>
      <c r="BN35" s="85">
        <f>SUMIFS('Quarterly Information'!$J$43:$J$1042,'Quarterly Information'!$I$43:$I$1042,Blends!$BJ35,'Quarterly Information'!$X$43:$X$1042,Lists!$D$35)*F34</f>
        <v>0</v>
      </c>
      <c r="BO35" s="85">
        <f>SUMIFS('Quarterly Information'!$J$43:$J$1042,'Quarterly Information'!$I$43:$I$1042,Blends!$BJ35,'Quarterly Information'!$X$43:$X$1042,Lists!$D$35)*G34</f>
        <v>0</v>
      </c>
      <c r="BP35" s="85">
        <f>SUMIFS('Quarterly Information'!$J$43:$J$1042,'Quarterly Information'!$I$43:$I$1042,Blends!$BJ35,'Quarterly Information'!$X$43:$X$1042,Lists!$D$35)*H34</f>
        <v>0</v>
      </c>
      <c r="BQ35" s="85">
        <f>SUMIFS('Quarterly Information'!$J$43:$J$1042,'Quarterly Information'!$I$43:$I$1042,Blends!$BJ35,'Quarterly Information'!$X$43:$X$1042,Lists!$D$35)*I34</f>
        <v>0</v>
      </c>
      <c r="BR35" s="85">
        <f>SUMIFS('Quarterly Information'!$J$43:$J$1042,'Quarterly Information'!$I$43:$I$1042,Blends!$BJ35,'Quarterly Information'!$X$43:$X$1042,Lists!$D$35)*J34</f>
        <v>0</v>
      </c>
      <c r="BT35" s="10" t="s">
        <v>237</v>
      </c>
      <c r="BU35" s="85">
        <f>SUMIFS('Quarterly Information'!$AA$43:$AA$1042,'Quarterly Information'!$I$43:$I$1042,Blends!$BT35)*Blends!C34</f>
        <v>0</v>
      </c>
      <c r="BV35" s="85">
        <f>SUMIFS('Quarterly Information'!$AA$43:$AA$1042,'Quarterly Information'!$I$43:$I$1042,Blends!$BT35)*Blends!D34</f>
        <v>0</v>
      </c>
      <c r="BW35" s="85">
        <f>SUMIFS('Quarterly Information'!$AA$43:$AA$1042,'Quarterly Information'!$I$43:$I$1042,Blends!$BT35)*Blends!E34</f>
        <v>0</v>
      </c>
      <c r="BX35" s="85">
        <f>SUMIFS('Quarterly Information'!$AA$43:$AA$1042,'Quarterly Information'!$I$43:$I$1042,Blends!$BT35)*Blends!F34</f>
        <v>0</v>
      </c>
      <c r="BY35" s="85">
        <f>SUMIFS('Quarterly Information'!$AA$43:$AA$1042,'Quarterly Information'!$I$43:$I$1042,Blends!$BT35)*Blends!G34</f>
        <v>0</v>
      </c>
      <c r="BZ35" s="85">
        <f>SUMIFS('Quarterly Information'!$AA$43:$AA$1042,'Quarterly Information'!$I$43:$I$1042,Blends!$BT35)*Blends!H34</f>
        <v>0</v>
      </c>
      <c r="CA35" s="85">
        <f>SUMIFS('Quarterly Information'!$AA$43:$AA$1042,'Quarterly Information'!$I$43:$I$1042,Blends!$BT35)*Blends!I34</f>
        <v>0</v>
      </c>
      <c r="CB35" s="85">
        <f>SUMIFS('Quarterly Information'!$AA$43:$AA$1042,'Quarterly Information'!$I$43:$I$1042,Blends!$BT35)*Blends!J34</f>
        <v>0</v>
      </c>
      <c r="CD35" s="10" t="s">
        <v>237</v>
      </c>
      <c r="CE35" s="85">
        <f>SUMIFS('Quarterly Information'!$AB$43:$AB$1042,'Quarterly Information'!$I$43:$I$1042,Blends!$CD35)*Blends!C34</f>
        <v>0</v>
      </c>
      <c r="CF35" s="85">
        <f>SUMIFS('Quarterly Information'!$AB$43:$AB$1042,'Quarterly Information'!$I$43:$I$1042,Blends!$CD35)*Blends!D34</f>
        <v>0</v>
      </c>
      <c r="CG35" s="85">
        <f>SUMIFS('Quarterly Information'!$AB$43:$AB$1042,'Quarterly Information'!$I$43:$I$1042,Blends!$CD35)*Blends!E34</f>
        <v>0</v>
      </c>
      <c r="CH35" s="85">
        <f>SUMIFS('Quarterly Information'!$AB$43:$AB$1042,'Quarterly Information'!$I$43:$I$1042,Blends!$CD35)*Blends!F34</f>
        <v>0</v>
      </c>
      <c r="CI35" s="85">
        <f>SUMIFS('Quarterly Information'!$AB$43:$AB$1042,'Quarterly Information'!$I$43:$I$1042,Blends!$CD35)*Blends!G34</f>
        <v>0</v>
      </c>
      <c r="CJ35" s="85">
        <f>SUMIFS('Quarterly Information'!$AB$43:$AB$1042,'Quarterly Information'!$I$43:$I$1042,Blends!$CD35)*Blends!H34</f>
        <v>0</v>
      </c>
      <c r="CK35" s="85">
        <f>SUMIFS('Quarterly Information'!$AB$43:$AB$1042,'Quarterly Information'!$I$43:$I$1042,Blends!$CD35)*Blends!I34</f>
        <v>0</v>
      </c>
      <c r="CL35" s="85">
        <f>SUMIFS('Quarterly Information'!$AB$43:$AB$1042,'Quarterly Information'!$I$43:$I$1042,Blends!$CD35)*Blends!J34</f>
        <v>0</v>
      </c>
      <c r="CN35" s="10" t="s">
        <v>237</v>
      </c>
      <c r="CO35" s="85">
        <f>SUMIFS('Quarterly Information'!$AC$43:$AC$1042,'Quarterly Information'!$I$43:$I$1042,Blends!$CN35)*Blends!C34</f>
        <v>0</v>
      </c>
      <c r="CP35" s="85">
        <f>SUMIFS('Quarterly Information'!$AC$43:$AC$1042,'Quarterly Information'!$I$43:$I$1042,Blends!$CN35)*Blends!D34</f>
        <v>0</v>
      </c>
      <c r="CQ35" s="85">
        <f>SUMIFS('Quarterly Information'!$AC$43:$AC$1042,'Quarterly Information'!$I$43:$I$1042,Blends!$CN35)*Blends!E34</f>
        <v>0</v>
      </c>
      <c r="CR35" s="85">
        <f>SUMIFS('Quarterly Information'!$AC$43:$AC$1042,'Quarterly Information'!$I$43:$I$1042,Blends!$CN35)*Blends!F34</f>
        <v>0</v>
      </c>
      <c r="CS35" s="85">
        <f>SUMIFS('Quarterly Information'!$AC$43:$AC$1042,'Quarterly Information'!$I$43:$I$1042,Blends!$CN35)*Blends!G34</f>
        <v>0</v>
      </c>
      <c r="CT35" s="85">
        <f>SUMIFS('Quarterly Information'!$AC$43:$AC$1042,'Quarterly Information'!$I$43:$I$1042,Blends!$CN35)*Blends!H34</f>
        <v>0</v>
      </c>
      <c r="CU35" s="85">
        <f>SUMIFS('Quarterly Information'!$AC$43:$AC$1042,'Quarterly Information'!$I$43:$I$1042,Blends!$CN35)*Blends!I34</f>
        <v>0</v>
      </c>
      <c r="CV35" s="85">
        <f>SUMIFS('Quarterly Information'!$AC$43:$AC$1042,'Quarterly Information'!$I$43:$I$1042,Blends!$CN35)*Blends!J34</f>
        <v>0</v>
      </c>
      <c r="CX35" s="10" t="s">
        <v>237</v>
      </c>
      <c r="CY35" s="85">
        <f>SUMIFS('Quarterly Information'!$AD$43:$AD$1042,'Quarterly Information'!$I$43:$I$1042,Blends!$CX35)*Blends!C34</f>
        <v>0</v>
      </c>
      <c r="CZ35" s="85">
        <f>SUMIFS('Quarterly Information'!$AD$43:$AD$1042,'Quarterly Information'!$I$43:$I$1042,Blends!$CX35)*Blends!D34</f>
        <v>0</v>
      </c>
      <c r="DA35" s="85">
        <f>SUMIFS('Quarterly Information'!$AD$43:$AD$1042,'Quarterly Information'!$I$43:$I$1042,Blends!$CX35)*Blends!E34</f>
        <v>0</v>
      </c>
      <c r="DB35" s="85">
        <f>SUMIFS('Quarterly Information'!$AD$43:$AD$1042,'Quarterly Information'!$I$43:$I$1042,Blends!$CX35)*Blends!F34</f>
        <v>0</v>
      </c>
      <c r="DC35" s="85">
        <f>SUMIFS('Quarterly Information'!$AD$43:$AD$1042,'Quarterly Information'!$I$43:$I$1042,Blends!$CX35)*Blends!G34</f>
        <v>0</v>
      </c>
      <c r="DD35" s="85">
        <f>SUMIFS('Quarterly Information'!$AD$43:$AD$1042,'Quarterly Information'!$I$43:$I$1042,Blends!$CX35)*Blends!H34</f>
        <v>0</v>
      </c>
      <c r="DE35" s="85">
        <f>SUMIFS('Quarterly Information'!$AD$43:$AD$1042,'Quarterly Information'!$I$43:$I$1042,Blends!$CX35)*Blends!I34</f>
        <v>0</v>
      </c>
      <c r="DF35" s="85">
        <f>SUMIFS('Quarterly Information'!$AD$43:$AD$1042,'Quarterly Information'!$I$43:$I$1042,Blends!$CX35)*Blends!J34</f>
        <v>0</v>
      </c>
      <c r="DH35" s="10" t="s">
        <v>237</v>
      </c>
      <c r="DI35" s="85">
        <f>SUMIFS('Quarterly Information'!$AE$43:$AE$1042,'Quarterly Information'!$I$43:$I$1042,Blends!$DH35)*Blends!C34</f>
        <v>0</v>
      </c>
      <c r="DJ35" s="85">
        <f>SUMIFS('Quarterly Information'!$AE$43:$AE$1042,'Quarterly Information'!$I$43:$I$1042,Blends!$DH35)*Blends!D34</f>
        <v>0</v>
      </c>
      <c r="DK35" s="85">
        <f>SUMIFS('Quarterly Information'!$AE$43:$AE$1042,'Quarterly Information'!$I$43:$I$1042,Blends!$DH35)*Blends!E34</f>
        <v>0</v>
      </c>
      <c r="DL35" s="85">
        <f>SUMIFS('Quarterly Information'!$AE$43:$AE$1042,'Quarterly Information'!$I$43:$I$1042,Blends!$DH35)*Blends!F34</f>
        <v>0</v>
      </c>
      <c r="DM35" s="85">
        <f>SUMIFS('Quarterly Information'!$AE$43:$AE$1042,'Quarterly Information'!$I$43:$I$1042,Blends!$DH35)*Blends!G34</f>
        <v>0</v>
      </c>
      <c r="DN35" s="85">
        <f>SUMIFS('Quarterly Information'!$AE$43:$AE$1042,'Quarterly Information'!$I$43:$I$1042,Blends!$DH35)*Blends!H34</f>
        <v>0</v>
      </c>
      <c r="DO35" s="85">
        <f>SUMIFS('Quarterly Information'!$AE$43:$AE$1042,'Quarterly Information'!$I$43:$I$1042,Blends!$DH35)*Blends!I34</f>
        <v>0</v>
      </c>
      <c r="DP35" s="85">
        <f>SUMIFS('Quarterly Information'!$AE$43:$AE$1042,'Quarterly Information'!$I$43:$I$1042,Blends!$DH35)*Blends!J34</f>
        <v>0</v>
      </c>
      <c r="DR35" s="10" t="s">
        <v>237</v>
      </c>
      <c r="DS35" s="85">
        <f>SUMIFS('Quarterly Information'!$AF$43:$AF$1042,'Quarterly Information'!$I$43:$I$1042,Blends!$DR35)*Blends!C34</f>
        <v>0</v>
      </c>
      <c r="DT35" s="85">
        <f>SUMIFS('Quarterly Information'!$AF$43:$AF$1042,'Quarterly Information'!$I$43:$I$1042,Blends!$DR35)*Blends!D34</f>
        <v>0</v>
      </c>
      <c r="DU35" s="85">
        <f>SUMIFS('Quarterly Information'!$AF$43:$AF$1042,'Quarterly Information'!$I$43:$I$1042,Blends!$DR35)*Blends!E34</f>
        <v>0</v>
      </c>
      <c r="DV35" s="85">
        <f>SUMIFS('Quarterly Information'!$AF$43:$AF$1042,'Quarterly Information'!$I$43:$I$1042,Blends!$DR35)*Blends!F34</f>
        <v>0</v>
      </c>
      <c r="DW35" s="85">
        <f>SUMIFS('Quarterly Information'!$AF$43:$AF$1042,'Quarterly Information'!$I$43:$I$1042,Blends!$DR35)*Blends!G34</f>
        <v>0</v>
      </c>
      <c r="DX35" s="85">
        <f>SUMIFS('Quarterly Information'!$AF$43:$AF$1042,'Quarterly Information'!$I$43:$I$1042,Blends!$DR35)*Blends!H34</f>
        <v>0</v>
      </c>
      <c r="DY35" s="85">
        <f>SUMIFS('Quarterly Information'!$AF$43:$AF$1042,'Quarterly Information'!$I$43:$I$1042,Blends!$DR35)*Blends!I34</f>
        <v>0</v>
      </c>
      <c r="DZ35" s="85">
        <f>SUMIFS('Quarterly Information'!$AF$43:$AF$1042,'Quarterly Information'!$I$43:$I$1042,Blends!$DR35)*Blends!J34</f>
        <v>0</v>
      </c>
    </row>
    <row r="36" spans="2:130">
      <c r="B36" s="10" t="s">
        <v>239</v>
      </c>
      <c r="C36" s="84"/>
      <c r="D36" s="84"/>
      <c r="E36" s="84">
        <v>0.85099999999999998</v>
      </c>
      <c r="F36" s="84">
        <v>0.115</v>
      </c>
      <c r="G36" s="84"/>
      <c r="H36" s="84"/>
      <c r="I36" s="84"/>
      <c r="J36" s="84"/>
      <c r="L36" s="10" t="s">
        <v>238</v>
      </c>
      <c r="M36" s="85">
        <f>SUMIFS('Quarterly Information'!$J$43:$J$1042,'Quarterly Information'!$I$43:$I$1042,Blends!$L36,'Quarterly Information'!$X$43:$X$1042,Lists!$D$30)*C35</f>
        <v>0</v>
      </c>
      <c r="N36" s="85">
        <f>SUMIFS('Quarterly Information'!$J$43:$J$1042,'Quarterly Information'!$I$43:$I$1042,Blends!$L36,'Quarterly Information'!$X$43:$X$1042,Lists!$D$30)*D35</f>
        <v>0</v>
      </c>
      <c r="O36" s="85">
        <f>SUMIFS('Quarterly Information'!$J$43:$J$1042,'Quarterly Information'!$I$43:$I$1042,Blends!$L36,'Quarterly Information'!$X$43:$X$1042,Lists!$D$30)*E35</f>
        <v>0</v>
      </c>
      <c r="P36" s="85">
        <f>SUMIFS('Quarterly Information'!$J$43:$J$1042,'Quarterly Information'!$I$43:$I$1042,Blends!$L36,'Quarterly Information'!$X$43:$X$1042,Lists!$D$30)*F35</f>
        <v>0</v>
      </c>
      <c r="Q36" s="85">
        <f>SUMIFS('Quarterly Information'!$J$43:$J$1042,'Quarterly Information'!$I$43:$I$1042,Blends!$L36,'Quarterly Information'!$X$43:$X$1042,Lists!$D$30)*G35</f>
        <v>0</v>
      </c>
      <c r="R36" s="85">
        <f>SUMIFS('Quarterly Information'!$J$43:$J$1042,'Quarterly Information'!$I$43:$I$1042,Blends!$L36,'Quarterly Information'!$X$43:$X$1042,Lists!$D$30)*H35</f>
        <v>0</v>
      </c>
      <c r="S36" s="85">
        <f>SUMIFS('Quarterly Information'!$J$43:$J$1042,'Quarterly Information'!$I$43:$I$1042,Blends!$L36,'Quarterly Information'!$X$43:$X$1042,Lists!$D$30)*I35</f>
        <v>0</v>
      </c>
      <c r="T36" s="85">
        <f>SUMIFS('Quarterly Information'!$J$43:$J$1042,'Quarterly Information'!$I$43:$I$1042,Blends!$L36,'Quarterly Information'!$X$43:$X$1042,Lists!$D$30)*J35</f>
        <v>0</v>
      </c>
      <c r="V36" s="10" t="s">
        <v>238</v>
      </c>
      <c r="W36" s="85">
        <f>SUMIFS('Quarterly Information'!$J$43:$J$1042,'Quarterly Information'!$I$43:$I$1042,Blends!$V36,'Quarterly Information'!$X$43:$X$1042,Lists!$D$31)*C35</f>
        <v>0</v>
      </c>
      <c r="X36" s="85">
        <f>SUMIFS('Quarterly Information'!$J$43:$J$1042,'Quarterly Information'!$I$43:$I$1042,Blends!$V36,'Quarterly Information'!$X$43:$X$1042,Lists!$D$31)*D35</f>
        <v>0</v>
      </c>
      <c r="Y36" s="85">
        <f>SUMIFS('Quarterly Information'!$J$43:$J$1042,'Quarterly Information'!$I$43:$I$1042,Blends!$V36,'Quarterly Information'!$X$43:$X$1042,Lists!$D$31)*E35</f>
        <v>0</v>
      </c>
      <c r="Z36" s="85">
        <f>SUMIFS('Quarterly Information'!$J$43:$J$1042,'Quarterly Information'!$I$43:$I$1042,Blends!$V36,'Quarterly Information'!$X$43:$X$1042,Lists!$D$31)*F35</f>
        <v>0</v>
      </c>
      <c r="AA36" s="85">
        <f>SUMIFS('Quarterly Information'!$J$43:$J$1042,'Quarterly Information'!$I$43:$I$1042,Blends!$V36,'Quarterly Information'!$X$43:$X$1042,Lists!$D$31)*G35</f>
        <v>0</v>
      </c>
      <c r="AB36" s="85">
        <f>SUMIFS('Quarterly Information'!$J$43:$J$1042,'Quarterly Information'!$I$43:$I$1042,Blends!$V36,'Quarterly Information'!$X$43:$X$1042,Lists!$D$31)*H35</f>
        <v>0</v>
      </c>
      <c r="AC36" s="85">
        <f>SUMIFS('Quarterly Information'!$J$43:$J$1042,'Quarterly Information'!$I$43:$I$1042,Blends!$V36,'Quarterly Information'!$X$43:$X$1042,Lists!$D$31)*I35</f>
        <v>0</v>
      </c>
      <c r="AD36" s="85">
        <f>SUMIFS('Quarterly Information'!$J$43:$J$1042,'Quarterly Information'!$I$43:$I$1042,Blends!$V36,'Quarterly Information'!$X$43:$X$1042,Lists!$D$31)*J35</f>
        <v>0</v>
      </c>
      <c r="AF36" s="10" t="s">
        <v>238</v>
      </c>
      <c r="AG36" s="85">
        <f>SUMIFS('Quarterly Information'!$J$43:$J$1042,'Quarterly Information'!$I$43:$I$1042,Blends!$AF36,'Quarterly Information'!$X$43:$X$1042,Lists!$D$32)*C35</f>
        <v>0</v>
      </c>
      <c r="AH36" s="85">
        <f>SUMIFS('Quarterly Information'!$J$43:$J$1042,'Quarterly Information'!$I$43:$I$1042,Blends!$AF36,'Quarterly Information'!$X$43:$X$1042,Lists!$D$32)*D35</f>
        <v>0</v>
      </c>
      <c r="AI36" s="85">
        <f>SUMIFS('Quarterly Information'!$J$43:$J$1042,'Quarterly Information'!$I$43:$I$1042,Blends!$AF36,'Quarterly Information'!$X$43:$X$1042,Lists!$D$32)*E35</f>
        <v>0</v>
      </c>
      <c r="AJ36" s="85">
        <f>SUMIFS('Quarterly Information'!$J$43:$J$1042,'Quarterly Information'!$I$43:$I$1042,Blends!$AF36,'Quarterly Information'!$X$43:$X$1042,Lists!$D$32)*F35</f>
        <v>0</v>
      </c>
      <c r="AK36" s="85">
        <f>SUMIFS('Quarterly Information'!$J$43:$J$1042,'Quarterly Information'!$I$43:$I$1042,Blends!$AF36,'Quarterly Information'!$X$43:$X$1042,Lists!$D$32)*G35</f>
        <v>0</v>
      </c>
      <c r="AL36" s="85">
        <f>SUMIFS('Quarterly Information'!$J$43:$J$1042,'Quarterly Information'!$I$43:$I$1042,Blends!$AF36,'Quarterly Information'!$X$43:$X$1042,Lists!$D$32)*H35</f>
        <v>0</v>
      </c>
      <c r="AM36" s="85">
        <f>SUMIFS('Quarterly Information'!$J$43:$J$1042,'Quarterly Information'!$I$43:$I$1042,Blends!$AF36,'Quarterly Information'!$X$43:$X$1042,Lists!$D$32)*I35</f>
        <v>0</v>
      </c>
      <c r="AN36" s="85">
        <f>SUMIFS('Quarterly Information'!$J$43:$J$1042,'Quarterly Information'!$I$43:$I$1042,Blends!$AF36,'Quarterly Information'!$X$43:$X$1042,Lists!$D$32)*J35</f>
        <v>0</v>
      </c>
      <c r="AP36" s="10" t="s">
        <v>238</v>
      </c>
      <c r="AQ36" s="85">
        <f>SUMIFS('Quarterly Information'!$J$43:$J$1042,'Quarterly Information'!$I$43:$I$1042,Blends!$AP36,'Quarterly Information'!$X$43:$X$1042,Lists!$D$33)*C35</f>
        <v>0</v>
      </c>
      <c r="AR36" s="85">
        <f>SUMIFS('Quarterly Information'!$J$43:$J$1042,'Quarterly Information'!$I$43:$I$1042,Blends!$AP36,'Quarterly Information'!$X$43:$X$1042,Lists!$D$33)*D35</f>
        <v>0</v>
      </c>
      <c r="AS36" s="85">
        <f>SUMIFS('Quarterly Information'!$J$43:$J$1042,'Quarterly Information'!$I$43:$I$1042,Blends!$AP36,'Quarterly Information'!$X$43:$X$1042,Lists!$D$33)*E35</f>
        <v>0</v>
      </c>
      <c r="AT36" s="85">
        <f>SUMIFS('Quarterly Information'!$J$43:$J$1042,'Quarterly Information'!$I$43:$I$1042,Blends!$AP36,'Quarterly Information'!$X$43:$X$1042,Lists!$D$33)*F35</f>
        <v>0</v>
      </c>
      <c r="AU36" s="85">
        <f>SUMIFS('Quarterly Information'!$J$43:$J$1042,'Quarterly Information'!$I$43:$I$1042,Blends!$AP36,'Quarterly Information'!$X$43:$X$1042,Lists!$D$33)*G35</f>
        <v>0</v>
      </c>
      <c r="AV36" s="85">
        <f>SUMIFS('Quarterly Information'!$J$43:$J$1042,'Quarterly Information'!$I$43:$I$1042,Blends!$AP36,'Quarterly Information'!$X$43:$X$1042,Lists!$D$33)*H35</f>
        <v>0</v>
      </c>
      <c r="AW36" s="85">
        <f>SUMIFS('Quarterly Information'!$J$43:$J$1042,'Quarterly Information'!$I$43:$I$1042,Blends!$AP36,'Quarterly Information'!$X$43:$X$1042,Lists!$D$33)*I35</f>
        <v>0</v>
      </c>
      <c r="AX36" s="85">
        <f>SUMIFS('Quarterly Information'!$J$43:$J$1042,'Quarterly Information'!$I$43:$I$1042,Blends!$AP36,'Quarterly Information'!$X$43:$X$1042,Lists!$D$33)*J35</f>
        <v>0</v>
      </c>
      <c r="AZ36" s="10" t="s">
        <v>238</v>
      </c>
      <c r="BA36" s="85">
        <f>SUMIFS('Quarterly Information'!$J$43:$J$1042,'Quarterly Information'!$I$43:$I$1042,Blends!$AZ36,'Quarterly Information'!$X$43:$X$1042,Lists!$D$34)*C35</f>
        <v>0</v>
      </c>
      <c r="BB36" s="85">
        <f>SUMIFS('Quarterly Information'!$J$43:$J$1042,'Quarterly Information'!$I$43:$I$1042,Blends!$AZ36,'Quarterly Information'!$X$43:$X$1042,Lists!$D$34)*D35</f>
        <v>0</v>
      </c>
      <c r="BC36" s="85">
        <f>SUMIFS('Quarterly Information'!$J$43:$J$1042,'Quarterly Information'!$I$43:$I$1042,Blends!$AZ36,'Quarterly Information'!$X$43:$X$1042,Lists!$D$34)*E35</f>
        <v>0</v>
      </c>
      <c r="BD36" s="85">
        <f>SUMIFS('Quarterly Information'!$J$43:$J$1042,'Quarterly Information'!$I$43:$I$1042,Blends!$AZ36,'Quarterly Information'!$X$43:$X$1042,Lists!$D$34)*F35</f>
        <v>0</v>
      </c>
      <c r="BE36" s="85">
        <f>SUMIFS('Quarterly Information'!$J$43:$J$1042,'Quarterly Information'!$I$43:$I$1042,Blends!$AZ36,'Quarterly Information'!$X$43:$X$1042,Lists!$D$34)*G35</f>
        <v>0</v>
      </c>
      <c r="BF36" s="85">
        <f>SUMIFS('Quarterly Information'!$J$43:$J$1042,'Quarterly Information'!$I$43:$I$1042,Blends!$AZ36,'Quarterly Information'!$X$43:$X$1042,Lists!$D$34)*H35</f>
        <v>0</v>
      </c>
      <c r="BG36" s="85">
        <f>SUMIFS('Quarterly Information'!$J$43:$J$1042,'Quarterly Information'!$I$43:$I$1042,Blends!$AZ36,'Quarterly Information'!$X$43:$X$1042,Lists!$D$34)*I35</f>
        <v>0</v>
      </c>
      <c r="BH36" s="85">
        <f>SUMIFS('Quarterly Information'!$J$43:$J$1042,'Quarterly Information'!$I$43:$I$1042,Blends!$AZ36,'Quarterly Information'!$X$43:$X$1042,Lists!$D$34)*J35</f>
        <v>0</v>
      </c>
      <c r="BJ36" s="10" t="s">
        <v>238</v>
      </c>
      <c r="BK36" s="85">
        <f>SUMIFS('Quarterly Information'!$J$43:$J$1042,'Quarterly Information'!$I$43:$I$1042,Blends!$BJ36,'Quarterly Information'!$X$43:$X$1042,Lists!$D$35)*C35</f>
        <v>0</v>
      </c>
      <c r="BL36" s="85">
        <f>SUMIFS('Quarterly Information'!$J$43:$J$1042,'Quarterly Information'!$I$43:$I$1042,Blends!$BJ36,'Quarterly Information'!$X$43:$X$1042,Lists!$D$35)*D35</f>
        <v>0</v>
      </c>
      <c r="BM36" s="85">
        <f>SUMIFS('Quarterly Information'!$J$43:$J$1042,'Quarterly Information'!$I$43:$I$1042,Blends!$BJ36,'Quarterly Information'!$X$43:$X$1042,Lists!$D$35)*E35</f>
        <v>0</v>
      </c>
      <c r="BN36" s="85">
        <f>SUMIFS('Quarterly Information'!$J$43:$J$1042,'Quarterly Information'!$I$43:$I$1042,Blends!$BJ36,'Quarterly Information'!$X$43:$X$1042,Lists!$D$35)*F35</f>
        <v>0</v>
      </c>
      <c r="BO36" s="85">
        <f>SUMIFS('Quarterly Information'!$J$43:$J$1042,'Quarterly Information'!$I$43:$I$1042,Blends!$BJ36,'Quarterly Information'!$X$43:$X$1042,Lists!$D$35)*G35</f>
        <v>0</v>
      </c>
      <c r="BP36" s="85">
        <f>SUMIFS('Quarterly Information'!$J$43:$J$1042,'Quarterly Information'!$I$43:$I$1042,Blends!$BJ36,'Quarterly Information'!$X$43:$X$1042,Lists!$D$35)*H35</f>
        <v>0</v>
      </c>
      <c r="BQ36" s="85">
        <f>SUMIFS('Quarterly Information'!$J$43:$J$1042,'Quarterly Information'!$I$43:$I$1042,Blends!$BJ36,'Quarterly Information'!$X$43:$X$1042,Lists!$D$35)*I35</f>
        <v>0</v>
      </c>
      <c r="BR36" s="85">
        <f>SUMIFS('Quarterly Information'!$J$43:$J$1042,'Quarterly Information'!$I$43:$I$1042,Blends!$BJ36,'Quarterly Information'!$X$43:$X$1042,Lists!$D$35)*J35</f>
        <v>0</v>
      </c>
      <c r="BT36" s="10" t="s">
        <v>238</v>
      </c>
      <c r="BU36" s="85">
        <f>SUMIFS('Quarterly Information'!$AA$43:$AA$1042,'Quarterly Information'!$I$43:$I$1042,Blends!$BT36)*Blends!C35</f>
        <v>0</v>
      </c>
      <c r="BV36" s="85">
        <f>SUMIFS('Quarterly Information'!$AA$43:$AA$1042,'Quarterly Information'!$I$43:$I$1042,Blends!$BT36)*Blends!D35</f>
        <v>0</v>
      </c>
      <c r="BW36" s="85">
        <f>SUMIFS('Quarterly Information'!$AA$43:$AA$1042,'Quarterly Information'!$I$43:$I$1042,Blends!$BT36)*Blends!E35</f>
        <v>0</v>
      </c>
      <c r="BX36" s="85">
        <f>SUMIFS('Quarterly Information'!$AA$43:$AA$1042,'Quarterly Information'!$I$43:$I$1042,Blends!$BT36)*Blends!F35</f>
        <v>0</v>
      </c>
      <c r="BY36" s="85">
        <f>SUMIFS('Quarterly Information'!$AA$43:$AA$1042,'Quarterly Information'!$I$43:$I$1042,Blends!$BT36)*Blends!G35</f>
        <v>0</v>
      </c>
      <c r="BZ36" s="85">
        <f>SUMIFS('Quarterly Information'!$AA$43:$AA$1042,'Quarterly Information'!$I$43:$I$1042,Blends!$BT36)*Blends!H35</f>
        <v>0</v>
      </c>
      <c r="CA36" s="85">
        <f>SUMIFS('Quarterly Information'!$AA$43:$AA$1042,'Quarterly Information'!$I$43:$I$1042,Blends!$BT36)*Blends!I35</f>
        <v>0</v>
      </c>
      <c r="CB36" s="85">
        <f>SUMIFS('Quarterly Information'!$AA$43:$AA$1042,'Quarterly Information'!$I$43:$I$1042,Blends!$BT36)*Blends!J35</f>
        <v>0</v>
      </c>
      <c r="CD36" s="10" t="s">
        <v>238</v>
      </c>
      <c r="CE36" s="85">
        <f>SUMIFS('Quarterly Information'!$AB$43:$AB$1042,'Quarterly Information'!$I$43:$I$1042,Blends!$CD36)*Blends!C35</f>
        <v>0</v>
      </c>
      <c r="CF36" s="85">
        <f>SUMIFS('Quarterly Information'!$AB$43:$AB$1042,'Quarterly Information'!$I$43:$I$1042,Blends!$CD36)*Blends!D35</f>
        <v>0</v>
      </c>
      <c r="CG36" s="85">
        <f>SUMIFS('Quarterly Information'!$AB$43:$AB$1042,'Quarterly Information'!$I$43:$I$1042,Blends!$CD36)*Blends!E35</f>
        <v>0</v>
      </c>
      <c r="CH36" s="85">
        <f>SUMIFS('Quarterly Information'!$AB$43:$AB$1042,'Quarterly Information'!$I$43:$I$1042,Blends!$CD36)*Blends!F35</f>
        <v>0</v>
      </c>
      <c r="CI36" s="85">
        <f>SUMIFS('Quarterly Information'!$AB$43:$AB$1042,'Quarterly Information'!$I$43:$I$1042,Blends!$CD36)*Blends!G35</f>
        <v>0</v>
      </c>
      <c r="CJ36" s="85">
        <f>SUMIFS('Quarterly Information'!$AB$43:$AB$1042,'Quarterly Information'!$I$43:$I$1042,Blends!$CD36)*Blends!H35</f>
        <v>0</v>
      </c>
      <c r="CK36" s="85">
        <f>SUMIFS('Quarterly Information'!$AB$43:$AB$1042,'Quarterly Information'!$I$43:$I$1042,Blends!$CD36)*Blends!I35</f>
        <v>0</v>
      </c>
      <c r="CL36" s="85">
        <f>SUMIFS('Quarterly Information'!$AB$43:$AB$1042,'Quarterly Information'!$I$43:$I$1042,Blends!$CD36)*Blends!J35</f>
        <v>0</v>
      </c>
      <c r="CN36" s="10" t="s">
        <v>238</v>
      </c>
      <c r="CO36" s="85">
        <f>SUMIFS('Quarterly Information'!$AC$43:$AC$1042,'Quarterly Information'!$I$43:$I$1042,Blends!$CN36)*Blends!C35</f>
        <v>0</v>
      </c>
      <c r="CP36" s="85">
        <f>SUMIFS('Quarterly Information'!$AC$43:$AC$1042,'Quarterly Information'!$I$43:$I$1042,Blends!$CN36)*Blends!D35</f>
        <v>0</v>
      </c>
      <c r="CQ36" s="85">
        <f>SUMIFS('Quarterly Information'!$AC$43:$AC$1042,'Quarterly Information'!$I$43:$I$1042,Blends!$CN36)*Blends!E35</f>
        <v>0</v>
      </c>
      <c r="CR36" s="85">
        <f>SUMIFS('Quarterly Information'!$AC$43:$AC$1042,'Quarterly Information'!$I$43:$I$1042,Blends!$CN36)*Blends!F35</f>
        <v>0</v>
      </c>
      <c r="CS36" s="85">
        <f>SUMIFS('Quarterly Information'!$AC$43:$AC$1042,'Quarterly Information'!$I$43:$I$1042,Blends!$CN36)*Blends!G35</f>
        <v>0</v>
      </c>
      <c r="CT36" s="85">
        <f>SUMIFS('Quarterly Information'!$AC$43:$AC$1042,'Quarterly Information'!$I$43:$I$1042,Blends!$CN36)*Blends!H35</f>
        <v>0</v>
      </c>
      <c r="CU36" s="85">
        <f>SUMIFS('Quarterly Information'!$AC$43:$AC$1042,'Quarterly Information'!$I$43:$I$1042,Blends!$CN36)*Blends!I35</f>
        <v>0</v>
      </c>
      <c r="CV36" s="85">
        <f>SUMIFS('Quarterly Information'!$AC$43:$AC$1042,'Quarterly Information'!$I$43:$I$1042,Blends!$CN36)*Blends!J35</f>
        <v>0</v>
      </c>
      <c r="CX36" s="10" t="s">
        <v>238</v>
      </c>
      <c r="CY36" s="85">
        <f>SUMIFS('Quarterly Information'!$AD$43:$AD$1042,'Quarterly Information'!$I$43:$I$1042,Blends!$CX36)*Blends!C35</f>
        <v>0</v>
      </c>
      <c r="CZ36" s="85">
        <f>SUMIFS('Quarterly Information'!$AD$43:$AD$1042,'Quarterly Information'!$I$43:$I$1042,Blends!$CX36)*Blends!D35</f>
        <v>0</v>
      </c>
      <c r="DA36" s="85">
        <f>SUMIFS('Quarterly Information'!$AD$43:$AD$1042,'Quarterly Information'!$I$43:$I$1042,Blends!$CX36)*Blends!E35</f>
        <v>0</v>
      </c>
      <c r="DB36" s="85">
        <f>SUMIFS('Quarterly Information'!$AD$43:$AD$1042,'Quarterly Information'!$I$43:$I$1042,Blends!$CX36)*Blends!F35</f>
        <v>0</v>
      </c>
      <c r="DC36" s="85">
        <f>SUMIFS('Quarterly Information'!$AD$43:$AD$1042,'Quarterly Information'!$I$43:$I$1042,Blends!$CX36)*Blends!G35</f>
        <v>0</v>
      </c>
      <c r="DD36" s="85">
        <f>SUMIFS('Quarterly Information'!$AD$43:$AD$1042,'Quarterly Information'!$I$43:$I$1042,Blends!$CX36)*Blends!H35</f>
        <v>0</v>
      </c>
      <c r="DE36" s="85">
        <f>SUMIFS('Quarterly Information'!$AD$43:$AD$1042,'Quarterly Information'!$I$43:$I$1042,Blends!$CX36)*Blends!I35</f>
        <v>0</v>
      </c>
      <c r="DF36" s="85">
        <f>SUMIFS('Quarterly Information'!$AD$43:$AD$1042,'Quarterly Information'!$I$43:$I$1042,Blends!$CX36)*Blends!J35</f>
        <v>0</v>
      </c>
      <c r="DH36" s="10" t="s">
        <v>238</v>
      </c>
      <c r="DI36" s="85">
        <f>SUMIFS('Quarterly Information'!$AE$43:$AE$1042,'Quarterly Information'!$I$43:$I$1042,Blends!$DH36)*Blends!C35</f>
        <v>0</v>
      </c>
      <c r="DJ36" s="85">
        <f>SUMIFS('Quarterly Information'!$AE$43:$AE$1042,'Quarterly Information'!$I$43:$I$1042,Blends!$DH36)*Blends!D35</f>
        <v>0</v>
      </c>
      <c r="DK36" s="85">
        <f>SUMIFS('Quarterly Information'!$AE$43:$AE$1042,'Quarterly Information'!$I$43:$I$1042,Blends!$DH36)*Blends!E35</f>
        <v>0</v>
      </c>
      <c r="DL36" s="85">
        <f>SUMIFS('Quarterly Information'!$AE$43:$AE$1042,'Quarterly Information'!$I$43:$I$1042,Blends!$DH36)*Blends!F35</f>
        <v>0</v>
      </c>
      <c r="DM36" s="85">
        <f>SUMIFS('Quarterly Information'!$AE$43:$AE$1042,'Quarterly Information'!$I$43:$I$1042,Blends!$DH36)*Blends!G35</f>
        <v>0</v>
      </c>
      <c r="DN36" s="85">
        <f>SUMIFS('Quarterly Information'!$AE$43:$AE$1042,'Quarterly Information'!$I$43:$I$1042,Blends!$DH36)*Blends!H35</f>
        <v>0</v>
      </c>
      <c r="DO36" s="85">
        <f>SUMIFS('Quarterly Information'!$AE$43:$AE$1042,'Quarterly Information'!$I$43:$I$1042,Blends!$DH36)*Blends!I35</f>
        <v>0</v>
      </c>
      <c r="DP36" s="85">
        <f>SUMIFS('Quarterly Information'!$AE$43:$AE$1042,'Quarterly Information'!$I$43:$I$1042,Blends!$DH36)*Blends!J35</f>
        <v>0</v>
      </c>
      <c r="DR36" s="10" t="s">
        <v>238</v>
      </c>
      <c r="DS36" s="85">
        <f>SUMIFS('Quarterly Information'!$AF$43:$AF$1042,'Quarterly Information'!$I$43:$I$1042,Blends!$DR36)*Blends!C35</f>
        <v>0</v>
      </c>
      <c r="DT36" s="85">
        <f>SUMIFS('Quarterly Information'!$AF$43:$AF$1042,'Quarterly Information'!$I$43:$I$1042,Blends!$DR36)*Blends!D35</f>
        <v>0</v>
      </c>
      <c r="DU36" s="85">
        <f>SUMIFS('Quarterly Information'!$AF$43:$AF$1042,'Quarterly Information'!$I$43:$I$1042,Blends!$DR36)*Blends!E35</f>
        <v>0</v>
      </c>
      <c r="DV36" s="85">
        <f>SUMIFS('Quarterly Information'!$AF$43:$AF$1042,'Quarterly Information'!$I$43:$I$1042,Blends!$DR36)*Blends!F35</f>
        <v>0</v>
      </c>
      <c r="DW36" s="85">
        <f>SUMIFS('Quarterly Information'!$AF$43:$AF$1042,'Quarterly Information'!$I$43:$I$1042,Blends!$DR36)*Blends!G35</f>
        <v>0</v>
      </c>
      <c r="DX36" s="85">
        <f>SUMIFS('Quarterly Information'!$AF$43:$AF$1042,'Quarterly Information'!$I$43:$I$1042,Blends!$DR36)*Blends!H35</f>
        <v>0</v>
      </c>
      <c r="DY36" s="85">
        <f>SUMIFS('Quarterly Information'!$AF$43:$AF$1042,'Quarterly Information'!$I$43:$I$1042,Blends!$DR36)*Blends!I35</f>
        <v>0</v>
      </c>
      <c r="DZ36" s="85">
        <f>SUMIFS('Quarterly Information'!$AF$43:$AF$1042,'Quarterly Information'!$I$43:$I$1042,Blends!$DR36)*Blends!J35</f>
        <v>0</v>
      </c>
    </row>
    <row r="37" spans="2:130">
      <c r="B37" s="10" t="s">
        <v>240</v>
      </c>
      <c r="C37" s="84"/>
      <c r="D37" s="84"/>
      <c r="E37" s="84">
        <v>0.55000000000000004</v>
      </c>
      <c r="F37" s="84">
        <v>0.42</v>
      </c>
      <c r="G37" s="84"/>
      <c r="H37" s="84"/>
      <c r="I37" s="84"/>
      <c r="J37" s="84"/>
      <c r="L37" s="10" t="s">
        <v>239</v>
      </c>
      <c r="M37" s="85">
        <f>SUMIFS('Quarterly Information'!$J$43:$J$1042,'Quarterly Information'!$I$43:$I$1042,Blends!$L37,'Quarterly Information'!$X$43:$X$1042,Lists!$D$30)*C36</f>
        <v>0</v>
      </c>
      <c r="N37" s="85">
        <f>SUMIFS('Quarterly Information'!$J$43:$J$1042,'Quarterly Information'!$I$43:$I$1042,Blends!$L37,'Quarterly Information'!$X$43:$X$1042,Lists!$D$30)*D36</f>
        <v>0</v>
      </c>
      <c r="O37" s="85">
        <f>SUMIFS('Quarterly Information'!$J$43:$J$1042,'Quarterly Information'!$I$43:$I$1042,Blends!$L37,'Quarterly Information'!$X$43:$X$1042,Lists!$D$30)*E36</f>
        <v>0</v>
      </c>
      <c r="P37" s="85">
        <f>SUMIFS('Quarterly Information'!$J$43:$J$1042,'Quarterly Information'!$I$43:$I$1042,Blends!$L37,'Quarterly Information'!$X$43:$X$1042,Lists!$D$30)*F36</f>
        <v>0</v>
      </c>
      <c r="Q37" s="85">
        <f>SUMIFS('Quarterly Information'!$J$43:$J$1042,'Quarterly Information'!$I$43:$I$1042,Blends!$L37,'Quarterly Information'!$X$43:$X$1042,Lists!$D$30)*G36</f>
        <v>0</v>
      </c>
      <c r="R37" s="85">
        <f>SUMIFS('Quarterly Information'!$J$43:$J$1042,'Quarterly Information'!$I$43:$I$1042,Blends!$L37,'Quarterly Information'!$X$43:$X$1042,Lists!$D$30)*H36</f>
        <v>0</v>
      </c>
      <c r="S37" s="85">
        <f>SUMIFS('Quarterly Information'!$J$43:$J$1042,'Quarterly Information'!$I$43:$I$1042,Blends!$L37,'Quarterly Information'!$X$43:$X$1042,Lists!$D$30)*I36</f>
        <v>0</v>
      </c>
      <c r="T37" s="85">
        <f>SUMIFS('Quarterly Information'!$J$43:$J$1042,'Quarterly Information'!$I$43:$I$1042,Blends!$L37,'Quarterly Information'!$X$43:$X$1042,Lists!$D$30)*J36</f>
        <v>0</v>
      </c>
      <c r="V37" s="10" t="s">
        <v>239</v>
      </c>
      <c r="W37" s="85">
        <f>SUMIFS('Quarterly Information'!$J$43:$J$1042,'Quarterly Information'!$I$43:$I$1042,Blends!$V37,'Quarterly Information'!$X$43:$X$1042,Lists!$D$31)*C36</f>
        <v>0</v>
      </c>
      <c r="X37" s="85">
        <f>SUMIFS('Quarterly Information'!$J$43:$J$1042,'Quarterly Information'!$I$43:$I$1042,Blends!$V37,'Quarterly Information'!$X$43:$X$1042,Lists!$D$31)*D36</f>
        <v>0</v>
      </c>
      <c r="Y37" s="85">
        <f>SUMIFS('Quarterly Information'!$J$43:$J$1042,'Quarterly Information'!$I$43:$I$1042,Blends!$V37,'Quarterly Information'!$X$43:$X$1042,Lists!$D$31)*E36</f>
        <v>0</v>
      </c>
      <c r="Z37" s="85">
        <f>SUMIFS('Quarterly Information'!$J$43:$J$1042,'Quarterly Information'!$I$43:$I$1042,Blends!$V37,'Quarterly Information'!$X$43:$X$1042,Lists!$D$31)*F36</f>
        <v>0</v>
      </c>
      <c r="AA37" s="85">
        <f>SUMIFS('Quarterly Information'!$J$43:$J$1042,'Quarterly Information'!$I$43:$I$1042,Blends!$V37,'Quarterly Information'!$X$43:$X$1042,Lists!$D$31)*G36</f>
        <v>0</v>
      </c>
      <c r="AB37" s="85">
        <f>SUMIFS('Quarterly Information'!$J$43:$J$1042,'Quarterly Information'!$I$43:$I$1042,Blends!$V37,'Quarterly Information'!$X$43:$X$1042,Lists!$D$31)*H36</f>
        <v>0</v>
      </c>
      <c r="AC37" s="85">
        <f>SUMIFS('Quarterly Information'!$J$43:$J$1042,'Quarterly Information'!$I$43:$I$1042,Blends!$V37,'Quarterly Information'!$X$43:$X$1042,Lists!$D$31)*I36</f>
        <v>0</v>
      </c>
      <c r="AD37" s="85">
        <f>SUMIFS('Quarterly Information'!$J$43:$J$1042,'Quarterly Information'!$I$43:$I$1042,Blends!$V37,'Quarterly Information'!$X$43:$X$1042,Lists!$D$31)*J36</f>
        <v>0</v>
      </c>
      <c r="AF37" s="10" t="s">
        <v>239</v>
      </c>
      <c r="AG37" s="85">
        <f>SUMIFS('Quarterly Information'!$J$43:$J$1042,'Quarterly Information'!$I$43:$I$1042,Blends!$AF37,'Quarterly Information'!$X$43:$X$1042,Lists!$D$32)*C36</f>
        <v>0</v>
      </c>
      <c r="AH37" s="85">
        <f>SUMIFS('Quarterly Information'!$J$43:$J$1042,'Quarterly Information'!$I$43:$I$1042,Blends!$AF37,'Quarterly Information'!$X$43:$X$1042,Lists!$D$32)*D36</f>
        <v>0</v>
      </c>
      <c r="AI37" s="85">
        <f>SUMIFS('Quarterly Information'!$J$43:$J$1042,'Quarterly Information'!$I$43:$I$1042,Blends!$AF37,'Quarterly Information'!$X$43:$X$1042,Lists!$D$32)*E36</f>
        <v>0</v>
      </c>
      <c r="AJ37" s="85">
        <f>SUMIFS('Quarterly Information'!$J$43:$J$1042,'Quarterly Information'!$I$43:$I$1042,Blends!$AF37,'Quarterly Information'!$X$43:$X$1042,Lists!$D$32)*F36</f>
        <v>0</v>
      </c>
      <c r="AK37" s="85">
        <f>SUMIFS('Quarterly Information'!$J$43:$J$1042,'Quarterly Information'!$I$43:$I$1042,Blends!$AF37,'Quarterly Information'!$X$43:$X$1042,Lists!$D$32)*G36</f>
        <v>0</v>
      </c>
      <c r="AL37" s="85">
        <f>SUMIFS('Quarterly Information'!$J$43:$J$1042,'Quarterly Information'!$I$43:$I$1042,Blends!$AF37,'Quarterly Information'!$X$43:$X$1042,Lists!$D$32)*H36</f>
        <v>0</v>
      </c>
      <c r="AM37" s="85">
        <f>SUMIFS('Quarterly Information'!$J$43:$J$1042,'Quarterly Information'!$I$43:$I$1042,Blends!$AF37,'Quarterly Information'!$X$43:$X$1042,Lists!$D$32)*I36</f>
        <v>0</v>
      </c>
      <c r="AN37" s="85">
        <f>SUMIFS('Quarterly Information'!$J$43:$J$1042,'Quarterly Information'!$I$43:$I$1042,Blends!$AF37,'Quarterly Information'!$X$43:$X$1042,Lists!$D$32)*J36</f>
        <v>0</v>
      </c>
      <c r="AP37" s="10" t="s">
        <v>239</v>
      </c>
      <c r="AQ37" s="85">
        <f>SUMIFS('Quarterly Information'!$J$43:$J$1042,'Quarterly Information'!$I$43:$I$1042,Blends!$AP37,'Quarterly Information'!$X$43:$X$1042,Lists!$D$33)*C36</f>
        <v>0</v>
      </c>
      <c r="AR37" s="85">
        <f>SUMIFS('Quarterly Information'!$J$43:$J$1042,'Quarterly Information'!$I$43:$I$1042,Blends!$AP37,'Quarterly Information'!$X$43:$X$1042,Lists!$D$33)*D36</f>
        <v>0</v>
      </c>
      <c r="AS37" s="85">
        <f>SUMIFS('Quarterly Information'!$J$43:$J$1042,'Quarterly Information'!$I$43:$I$1042,Blends!$AP37,'Quarterly Information'!$X$43:$X$1042,Lists!$D$33)*E36</f>
        <v>0</v>
      </c>
      <c r="AT37" s="85">
        <f>SUMIFS('Quarterly Information'!$J$43:$J$1042,'Quarterly Information'!$I$43:$I$1042,Blends!$AP37,'Quarterly Information'!$X$43:$X$1042,Lists!$D$33)*F36</f>
        <v>0</v>
      </c>
      <c r="AU37" s="85">
        <f>SUMIFS('Quarterly Information'!$J$43:$J$1042,'Quarterly Information'!$I$43:$I$1042,Blends!$AP37,'Quarterly Information'!$X$43:$X$1042,Lists!$D$33)*G36</f>
        <v>0</v>
      </c>
      <c r="AV37" s="85">
        <f>SUMIFS('Quarterly Information'!$J$43:$J$1042,'Quarterly Information'!$I$43:$I$1042,Blends!$AP37,'Quarterly Information'!$X$43:$X$1042,Lists!$D$33)*H36</f>
        <v>0</v>
      </c>
      <c r="AW37" s="85">
        <f>SUMIFS('Quarterly Information'!$J$43:$J$1042,'Quarterly Information'!$I$43:$I$1042,Blends!$AP37,'Quarterly Information'!$X$43:$X$1042,Lists!$D$33)*I36</f>
        <v>0</v>
      </c>
      <c r="AX37" s="85">
        <f>SUMIFS('Quarterly Information'!$J$43:$J$1042,'Quarterly Information'!$I$43:$I$1042,Blends!$AP37,'Quarterly Information'!$X$43:$X$1042,Lists!$D$33)*J36</f>
        <v>0</v>
      </c>
      <c r="AZ37" s="10" t="s">
        <v>239</v>
      </c>
      <c r="BA37" s="85">
        <f>SUMIFS('Quarterly Information'!$J$43:$J$1042,'Quarterly Information'!$I$43:$I$1042,Blends!$AZ37,'Quarterly Information'!$X$43:$X$1042,Lists!$D$34)*C36</f>
        <v>0</v>
      </c>
      <c r="BB37" s="85">
        <f>SUMIFS('Quarterly Information'!$J$43:$J$1042,'Quarterly Information'!$I$43:$I$1042,Blends!$AZ37,'Quarterly Information'!$X$43:$X$1042,Lists!$D$34)*D36</f>
        <v>0</v>
      </c>
      <c r="BC37" s="85">
        <f>SUMIFS('Quarterly Information'!$J$43:$J$1042,'Quarterly Information'!$I$43:$I$1042,Blends!$AZ37,'Quarterly Information'!$X$43:$X$1042,Lists!$D$34)*E36</f>
        <v>0</v>
      </c>
      <c r="BD37" s="85">
        <f>SUMIFS('Quarterly Information'!$J$43:$J$1042,'Quarterly Information'!$I$43:$I$1042,Blends!$AZ37,'Quarterly Information'!$X$43:$X$1042,Lists!$D$34)*F36</f>
        <v>0</v>
      </c>
      <c r="BE37" s="85">
        <f>SUMIFS('Quarterly Information'!$J$43:$J$1042,'Quarterly Information'!$I$43:$I$1042,Blends!$AZ37,'Quarterly Information'!$X$43:$X$1042,Lists!$D$34)*G36</f>
        <v>0</v>
      </c>
      <c r="BF37" s="85">
        <f>SUMIFS('Quarterly Information'!$J$43:$J$1042,'Quarterly Information'!$I$43:$I$1042,Blends!$AZ37,'Quarterly Information'!$X$43:$X$1042,Lists!$D$34)*H36</f>
        <v>0</v>
      </c>
      <c r="BG37" s="85">
        <f>SUMIFS('Quarterly Information'!$J$43:$J$1042,'Quarterly Information'!$I$43:$I$1042,Blends!$AZ37,'Quarterly Information'!$X$43:$X$1042,Lists!$D$34)*I36</f>
        <v>0</v>
      </c>
      <c r="BH37" s="85">
        <f>SUMIFS('Quarterly Information'!$J$43:$J$1042,'Quarterly Information'!$I$43:$I$1042,Blends!$AZ37,'Quarterly Information'!$X$43:$X$1042,Lists!$D$34)*J36</f>
        <v>0</v>
      </c>
      <c r="BJ37" s="10" t="s">
        <v>239</v>
      </c>
      <c r="BK37" s="85">
        <f>SUMIFS('Quarterly Information'!$J$43:$J$1042,'Quarterly Information'!$I$43:$I$1042,Blends!$BJ37,'Quarterly Information'!$X$43:$X$1042,Lists!$D$35)*C36</f>
        <v>0</v>
      </c>
      <c r="BL37" s="85">
        <f>SUMIFS('Quarterly Information'!$J$43:$J$1042,'Quarterly Information'!$I$43:$I$1042,Blends!$BJ37,'Quarterly Information'!$X$43:$X$1042,Lists!$D$35)*D36</f>
        <v>0</v>
      </c>
      <c r="BM37" s="85">
        <f>SUMIFS('Quarterly Information'!$J$43:$J$1042,'Quarterly Information'!$I$43:$I$1042,Blends!$BJ37,'Quarterly Information'!$X$43:$X$1042,Lists!$D$35)*E36</f>
        <v>0</v>
      </c>
      <c r="BN37" s="85">
        <f>SUMIFS('Quarterly Information'!$J$43:$J$1042,'Quarterly Information'!$I$43:$I$1042,Blends!$BJ37,'Quarterly Information'!$X$43:$X$1042,Lists!$D$35)*F36</f>
        <v>0</v>
      </c>
      <c r="BO37" s="85">
        <f>SUMIFS('Quarterly Information'!$J$43:$J$1042,'Quarterly Information'!$I$43:$I$1042,Blends!$BJ37,'Quarterly Information'!$X$43:$X$1042,Lists!$D$35)*G36</f>
        <v>0</v>
      </c>
      <c r="BP37" s="85">
        <f>SUMIFS('Quarterly Information'!$J$43:$J$1042,'Quarterly Information'!$I$43:$I$1042,Blends!$BJ37,'Quarterly Information'!$X$43:$X$1042,Lists!$D$35)*H36</f>
        <v>0</v>
      </c>
      <c r="BQ37" s="85">
        <f>SUMIFS('Quarterly Information'!$J$43:$J$1042,'Quarterly Information'!$I$43:$I$1042,Blends!$BJ37,'Quarterly Information'!$X$43:$X$1042,Lists!$D$35)*I36</f>
        <v>0</v>
      </c>
      <c r="BR37" s="85">
        <f>SUMIFS('Quarterly Information'!$J$43:$J$1042,'Quarterly Information'!$I$43:$I$1042,Blends!$BJ37,'Quarterly Information'!$X$43:$X$1042,Lists!$D$35)*J36</f>
        <v>0</v>
      </c>
      <c r="BT37" s="10" t="s">
        <v>239</v>
      </c>
      <c r="BU37" s="85">
        <f>SUMIFS('Quarterly Information'!$AA$43:$AA$1042,'Quarterly Information'!$I$43:$I$1042,Blends!$BT37)*Blends!C36</f>
        <v>0</v>
      </c>
      <c r="BV37" s="85">
        <f>SUMIFS('Quarterly Information'!$AA$43:$AA$1042,'Quarterly Information'!$I$43:$I$1042,Blends!$BT37)*Blends!D36</f>
        <v>0</v>
      </c>
      <c r="BW37" s="85">
        <f>SUMIFS('Quarterly Information'!$AA$43:$AA$1042,'Quarterly Information'!$I$43:$I$1042,Blends!$BT37)*Blends!E36</f>
        <v>0</v>
      </c>
      <c r="BX37" s="85">
        <f>SUMIFS('Quarterly Information'!$AA$43:$AA$1042,'Quarterly Information'!$I$43:$I$1042,Blends!$BT37)*Blends!F36</f>
        <v>0</v>
      </c>
      <c r="BY37" s="85">
        <f>SUMIFS('Quarterly Information'!$AA$43:$AA$1042,'Quarterly Information'!$I$43:$I$1042,Blends!$BT37)*Blends!G36</f>
        <v>0</v>
      </c>
      <c r="BZ37" s="85">
        <f>SUMIFS('Quarterly Information'!$AA$43:$AA$1042,'Quarterly Information'!$I$43:$I$1042,Blends!$BT37)*Blends!H36</f>
        <v>0</v>
      </c>
      <c r="CA37" s="85">
        <f>SUMIFS('Quarterly Information'!$AA$43:$AA$1042,'Quarterly Information'!$I$43:$I$1042,Blends!$BT37)*Blends!I36</f>
        <v>0</v>
      </c>
      <c r="CB37" s="85">
        <f>SUMIFS('Quarterly Information'!$AA$43:$AA$1042,'Quarterly Information'!$I$43:$I$1042,Blends!$BT37)*Blends!J36</f>
        <v>0</v>
      </c>
      <c r="CD37" s="10" t="s">
        <v>239</v>
      </c>
      <c r="CE37" s="85">
        <f>SUMIFS('Quarterly Information'!$AB$43:$AB$1042,'Quarterly Information'!$I$43:$I$1042,Blends!$CD37)*Blends!C36</f>
        <v>0</v>
      </c>
      <c r="CF37" s="85">
        <f>SUMIFS('Quarterly Information'!$AB$43:$AB$1042,'Quarterly Information'!$I$43:$I$1042,Blends!$CD37)*Blends!D36</f>
        <v>0</v>
      </c>
      <c r="CG37" s="85">
        <f>SUMIFS('Quarterly Information'!$AB$43:$AB$1042,'Quarterly Information'!$I$43:$I$1042,Blends!$CD37)*Blends!E36</f>
        <v>0</v>
      </c>
      <c r="CH37" s="85">
        <f>SUMIFS('Quarterly Information'!$AB$43:$AB$1042,'Quarterly Information'!$I$43:$I$1042,Blends!$CD37)*Blends!F36</f>
        <v>0</v>
      </c>
      <c r="CI37" s="85">
        <f>SUMIFS('Quarterly Information'!$AB$43:$AB$1042,'Quarterly Information'!$I$43:$I$1042,Blends!$CD37)*Blends!G36</f>
        <v>0</v>
      </c>
      <c r="CJ37" s="85">
        <f>SUMIFS('Quarterly Information'!$AB$43:$AB$1042,'Quarterly Information'!$I$43:$I$1042,Blends!$CD37)*Blends!H36</f>
        <v>0</v>
      </c>
      <c r="CK37" s="85">
        <f>SUMIFS('Quarterly Information'!$AB$43:$AB$1042,'Quarterly Information'!$I$43:$I$1042,Blends!$CD37)*Blends!I36</f>
        <v>0</v>
      </c>
      <c r="CL37" s="85">
        <f>SUMIFS('Quarterly Information'!$AB$43:$AB$1042,'Quarterly Information'!$I$43:$I$1042,Blends!$CD37)*Blends!J36</f>
        <v>0</v>
      </c>
      <c r="CN37" s="10" t="s">
        <v>239</v>
      </c>
      <c r="CO37" s="85">
        <f>SUMIFS('Quarterly Information'!$AC$43:$AC$1042,'Quarterly Information'!$I$43:$I$1042,Blends!$CN37)*Blends!C36</f>
        <v>0</v>
      </c>
      <c r="CP37" s="85">
        <f>SUMIFS('Quarterly Information'!$AC$43:$AC$1042,'Quarterly Information'!$I$43:$I$1042,Blends!$CN37)*Blends!D36</f>
        <v>0</v>
      </c>
      <c r="CQ37" s="85">
        <f>SUMIFS('Quarterly Information'!$AC$43:$AC$1042,'Quarterly Information'!$I$43:$I$1042,Blends!$CN37)*Blends!E36</f>
        <v>0</v>
      </c>
      <c r="CR37" s="85">
        <f>SUMIFS('Quarterly Information'!$AC$43:$AC$1042,'Quarterly Information'!$I$43:$I$1042,Blends!$CN37)*Blends!F36</f>
        <v>0</v>
      </c>
      <c r="CS37" s="85">
        <f>SUMIFS('Quarterly Information'!$AC$43:$AC$1042,'Quarterly Information'!$I$43:$I$1042,Blends!$CN37)*Blends!G36</f>
        <v>0</v>
      </c>
      <c r="CT37" s="85">
        <f>SUMIFS('Quarterly Information'!$AC$43:$AC$1042,'Quarterly Information'!$I$43:$I$1042,Blends!$CN37)*Blends!H36</f>
        <v>0</v>
      </c>
      <c r="CU37" s="85">
        <f>SUMIFS('Quarterly Information'!$AC$43:$AC$1042,'Quarterly Information'!$I$43:$I$1042,Blends!$CN37)*Blends!I36</f>
        <v>0</v>
      </c>
      <c r="CV37" s="85">
        <f>SUMIFS('Quarterly Information'!$AC$43:$AC$1042,'Quarterly Information'!$I$43:$I$1042,Blends!$CN37)*Blends!J36</f>
        <v>0</v>
      </c>
      <c r="CX37" s="10" t="s">
        <v>239</v>
      </c>
      <c r="CY37" s="85">
        <f>SUMIFS('Quarterly Information'!$AD$43:$AD$1042,'Quarterly Information'!$I$43:$I$1042,Blends!$CX37)*Blends!C36</f>
        <v>0</v>
      </c>
      <c r="CZ37" s="85">
        <f>SUMIFS('Quarterly Information'!$AD$43:$AD$1042,'Quarterly Information'!$I$43:$I$1042,Blends!$CX37)*Blends!D36</f>
        <v>0</v>
      </c>
      <c r="DA37" s="85">
        <f>SUMIFS('Quarterly Information'!$AD$43:$AD$1042,'Quarterly Information'!$I$43:$I$1042,Blends!$CX37)*Blends!E36</f>
        <v>0</v>
      </c>
      <c r="DB37" s="85">
        <f>SUMIFS('Quarterly Information'!$AD$43:$AD$1042,'Quarterly Information'!$I$43:$I$1042,Blends!$CX37)*Blends!F36</f>
        <v>0</v>
      </c>
      <c r="DC37" s="85">
        <f>SUMIFS('Quarterly Information'!$AD$43:$AD$1042,'Quarterly Information'!$I$43:$I$1042,Blends!$CX37)*Blends!G36</f>
        <v>0</v>
      </c>
      <c r="DD37" s="85">
        <f>SUMIFS('Quarterly Information'!$AD$43:$AD$1042,'Quarterly Information'!$I$43:$I$1042,Blends!$CX37)*Blends!H36</f>
        <v>0</v>
      </c>
      <c r="DE37" s="85">
        <f>SUMIFS('Quarterly Information'!$AD$43:$AD$1042,'Quarterly Information'!$I$43:$I$1042,Blends!$CX37)*Blends!I36</f>
        <v>0</v>
      </c>
      <c r="DF37" s="85">
        <f>SUMIFS('Quarterly Information'!$AD$43:$AD$1042,'Quarterly Information'!$I$43:$I$1042,Blends!$CX37)*Blends!J36</f>
        <v>0</v>
      </c>
      <c r="DH37" s="10" t="s">
        <v>239</v>
      </c>
      <c r="DI37" s="85">
        <f>SUMIFS('Quarterly Information'!$AE$43:$AE$1042,'Quarterly Information'!$I$43:$I$1042,Blends!$DH37)*Blends!C36</f>
        <v>0</v>
      </c>
      <c r="DJ37" s="85">
        <f>SUMIFS('Quarterly Information'!$AE$43:$AE$1042,'Quarterly Information'!$I$43:$I$1042,Blends!$DH37)*Blends!D36</f>
        <v>0</v>
      </c>
      <c r="DK37" s="85">
        <f>SUMIFS('Quarterly Information'!$AE$43:$AE$1042,'Quarterly Information'!$I$43:$I$1042,Blends!$DH37)*Blends!E36</f>
        <v>0</v>
      </c>
      <c r="DL37" s="85">
        <f>SUMIFS('Quarterly Information'!$AE$43:$AE$1042,'Quarterly Information'!$I$43:$I$1042,Blends!$DH37)*Blends!F36</f>
        <v>0</v>
      </c>
      <c r="DM37" s="85">
        <f>SUMIFS('Quarterly Information'!$AE$43:$AE$1042,'Quarterly Information'!$I$43:$I$1042,Blends!$DH37)*Blends!G36</f>
        <v>0</v>
      </c>
      <c r="DN37" s="85">
        <f>SUMIFS('Quarterly Information'!$AE$43:$AE$1042,'Quarterly Information'!$I$43:$I$1042,Blends!$DH37)*Blends!H36</f>
        <v>0</v>
      </c>
      <c r="DO37" s="85">
        <f>SUMIFS('Quarterly Information'!$AE$43:$AE$1042,'Quarterly Information'!$I$43:$I$1042,Blends!$DH37)*Blends!I36</f>
        <v>0</v>
      </c>
      <c r="DP37" s="85">
        <f>SUMIFS('Quarterly Information'!$AE$43:$AE$1042,'Quarterly Information'!$I$43:$I$1042,Blends!$DH37)*Blends!J36</f>
        <v>0</v>
      </c>
      <c r="DR37" s="10" t="s">
        <v>239</v>
      </c>
      <c r="DS37" s="85">
        <f>SUMIFS('Quarterly Information'!$AF$43:$AF$1042,'Quarterly Information'!$I$43:$I$1042,Blends!$DR37)*Blends!C36</f>
        <v>0</v>
      </c>
      <c r="DT37" s="85">
        <f>SUMIFS('Quarterly Information'!$AF$43:$AF$1042,'Quarterly Information'!$I$43:$I$1042,Blends!$DR37)*Blends!D36</f>
        <v>0</v>
      </c>
      <c r="DU37" s="85">
        <f>SUMIFS('Quarterly Information'!$AF$43:$AF$1042,'Quarterly Information'!$I$43:$I$1042,Blends!$DR37)*Blends!E36</f>
        <v>0</v>
      </c>
      <c r="DV37" s="85">
        <f>SUMIFS('Quarterly Information'!$AF$43:$AF$1042,'Quarterly Information'!$I$43:$I$1042,Blends!$DR37)*Blends!F36</f>
        <v>0</v>
      </c>
      <c r="DW37" s="85">
        <f>SUMIFS('Quarterly Information'!$AF$43:$AF$1042,'Quarterly Information'!$I$43:$I$1042,Blends!$DR37)*Blends!G36</f>
        <v>0</v>
      </c>
      <c r="DX37" s="85">
        <f>SUMIFS('Quarterly Information'!$AF$43:$AF$1042,'Quarterly Information'!$I$43:$I$1042,Blends!$DR37)*Blends!H36</f>
        <v>0</v>
      </c>
      <c r="DY37" s="85">
        <f>SUMIFS('Quarterly Information'!$AF$43:$AF$1042,'Quarterly Information'!$I$43:$I$1042,Blends!$DR37)*Blends!I36</f>
        <v>0</v>
      </c>
      <c r="DZ37" s="85">
        <f>SUMIFS('Quarterly Information'!$AF$43:$AF$1042,'Quarterly Information'!$I$43:$I$1042,Blends!$DR37)*Blends!J36</f>
        <v>0</v>
      </c>
    </row>
    <row r="38" spans="2:130">
      <c r="B38" s="10" t="s">
        <v>241</v>
      </c>
      <c r="C38" s="84"/>
      <c r="D38" s="84"/>
      <c r="E38" s="84">
        <v>0.82</v>
      </c>
      <c r="F38" s="84">
        <v>0.15</v>
      </c>
      <c r="G38" s="84"/>
      <c r="H38" s="84"/>
      <c r="I38" s="84"/>
      <c r="J38" s="84"/>
      <c r="L38" s="10" t="s">
        <v>240</v>
      </c>
      <c r="M38" s="85">
        <f>SUMIFS('Quarterly Information'!$J$43:$J$1042,'Quarterly Information'!$I$43:$I$1042,Blends!$L38,'Quarterly Information'!$X$43:$X$1042,Lists!$D$30)*C37</f>
        <v>0</v>
      </c>
      <c r="N38" s="85">
        <f>SUMIFS('Quarterly Information'!$J$43:$J$1042,'Quarterly Information'!$I$43:$I$1042,Blends!$L38,'Quarterly Information'!$X$43:$X$1042,Lists!$D$30)*D37</f>
        <v>0</v>
      </c>
      <c r="O38" s="85">
        <f>SUMIFS('Quarterly Information'!$J$43:$J$1042,'Quarterly Information'!$I$43:$I$1042,Blends!$L38,'Quarterly Information'!$X$43:$X$1042,Lists!$D$30)*E37</f>
        <v>0</v>
      </c>
      <c r="P38" s="85">
        <f>SUMIFS('Quarterly Information'!$J$43:$J$1042,'Quarterly Information'!$I$43:$I$1042,Blends!$L38,'Quarterly Information'!$X$43:$X$1042,Lists!$D$30)*F37</f>
        <v>0</v>
      </c>
      <c r="Q38" s="85">
        <f>SUMIFS('Quarterly Information'!$J$43:$J$1042,'Quarterly Information'!$I$43:$I$1042,Blends!$L38,'Quarterly Information'!$X$43:$X$1042,Lists!$D$30)*G37</f>
        <v>0</v>
      </c>
      <c r="R38" s="85">
        <f>SUMIFS('Quarterly Information'!$J$43:$J$1042,'Quarterly Information'!$I$43:$I$1042,Blends!$L38,'Quarterly Information'!$X$43:$X$1042,Lists!$D$30)*H37</f>
        <v>0</v>
      </c>
      <c r="S38" s="85">
        <f>SUMIFS('Quarterly Information'!$J$43:$J$1042,'Quarterly Information'!$I$43:$I$1042,Blends!$L38,'Quarterly Information'!$X$43:$X$1042,Lists!$D$30)*I37</f>
        <v>0</v>
      </c>
      <c r="T38" s="85">
        <f>SUMIFS('Quarterly Information'!$J$43:$J$1042,'Quarterly Information'!$I$43:$I$1042,Blends!$L38,'Quarterly Information'!$X$43:$X$1042,Lists!$D$30)*J37</f>
        <v>0</v>
      </c>
      <c r="V38" s="10" t="s">
        <v>240</v>
      </c>
      <c r="W38" s="85">
        <f>SUMIFS('Quarterly Information'!$J$43:$J$1042,'Quarterly Information'!$I$43:$I$1042,Blends!$V38,'Quarterly Information'!$X$43:$X$1042,Lists!$D$31)*C37</f>
        <v>0</v>
      </c>
      <c r="X38" s="85">
        <f>SUMIFS('Quarterly Information'!$J$43:$J$1042,'Quarterly Information'!$I$43:$I$1042,Blends!$V38,'Quarterly Information'!$X$43:$X$1042,Lists!$D$31)*D37</f>
        <v>0</v>
      </c>
      <c r="Y38" s="85">
        <f>SUMIFS('Quarterly Information'!$J$43:$J$1042,'Quarterly Information'!$I$43:$I$1042,Blends!$V38,'Quarterly Information'!$X$43:$X$1042,Lists!$D$31)*E37</f>
        <v>0</v>
      </c>
      <c r="Z38" s="85">
        <f>SUMIFS('Quarterly Information'!$J$43:$J$1042,'Quarterly Information'!$I$43:$I$1042,Blends!$V38,'Quarterly Information'!$X$43:$X$1042,Lists!$D$31)*F37</f>
        <v>0</v>
      </c>
      <c r="AA38" s="85">
        <f>SUMIFS('Quarterly Information'!$J$43:$J$1042,'Quarterly Information'!$I$43:$I$1042,Blends!$V38,'Quarterly Information'!$X$43:$X$1042,Lists!$D$31)*G37</f>
        <v>0</v>
      </c>
      <c r="AB38" s="85">
        <f>SUMIFS('Quarterly Information'!$J$43:$J$1042,'Quarterly Information'!$I$43:$I$1042,Blends!$V38,'Quarterly Information'!$X$43:$X$1042,Lists!$D$31)*H37</f>
        <v>0</v>
      </c>
      <c r="AC38" s="85">
        <f>SUMIFS('Quarterly Information'!$J$43:$J$1042,'Quarterly Information'!$I$43:$I$1042,Blends!$V38,'Quarterly Information'!$X$43:$X$1042,Lists!$D$31)*I37</f>
        <v>0</v>
      </c>
      <c r="AD38" s="85">
        <f>SUMIFS('Quarterly Information'!$J$43:$J$1042,'Quarterly Information'!$I$43:$I$1042,Blends!$V38,'Quarterly Information'!$X$43:$X$1042,Lists!$D$31)*J37</f>
        <v>0</v>
      </c>
      <c r="AF38" s="10" t="s">
        <v>240</v>
      </c>
      <c r="AG38" s="85">
        <f>SUMIFS('Quarterly Information'!$J$43:$J$1042,'Quarterly Information'!$I$43:$I$1042,Blends!$AF38,'Quarterly Information'!$X$43:$X$1042,Lists!$D$32)*C37</f>
        <v>0</v>
      </c>
      <c r="AH38" s="85">
        <f>SUMIFS('Quarterly Information'!$J$43:$J$1042,'Quarterly Information'!$I$43:$I$1042,Blends!$AF38,'Quarterly Information'!$X$43:$X$1042,Lists!$D$32)*D37</f>
        <v>0</v>
      </c>
      <c r="AI38" s="85">
        <f>SUMIFS('Quarterly Information'!$J$43:$J$1042,'Quarterly Information'!$I$43:$I$1042,Blends!$AF38,'Quarterly Information'!$X$43:$X$1042,Lists!$D$32)*E37</f>
        <v>0</v>
      </c>
      <c r="AJ38" s="85">
        <f>SUMIFS('Quarterly Information'!$J$43:$J$1042,'Quarterly Information'!$I$43:$I$1042,Blends!$AF38,'Quarterly Information'!$X$43:$X$1042,Lists!$D$32)*F37</f>
        <v>0</v>
      </c>
      <c r="AK38" s="85">
        <f>SUMIFS('Quarterly Information'!$J$43:$J$1042,'Quarterly Information'!$I$43:$I$1042,Blends!$AF38,'Quarterly Information'!$X$43:$X$1042,Lists!$D$32)*G37</f>
        <v>0</v>
      </c>
      <c r="AL38" s="85">
        <f>SUMIFS('Quarterly Information'!$J$43:$J$1042,'Quarterly Information'!$I$43:$I$1042,Blends!$AF38,'Quarterly Information'!$X$43:$X$1042,Lists!$D$32)*H37</f>
        <v>0</v>
      </c>
      <c r="AM38" s="85">
        <f>SUMIFS('Quarterly Information'!$J$43:$J$1042,'Quarterly Information'!$I$43:$I$1042,Blends!$AF38,'Quarterly Information'!$X$43:$X$1042,Lists!$D$32)*I37</f>
        <v>0</v>
      </c>
      <c r="AN38" s="85">
        <f>SUMIFS('Quarterly Information'!$J$43:$J$1042,'Quarterly Information'!$I$43:$I$1042,Blends!$AF38,'Quarterly Information'!$X$43:$X$1042,Lists!$D$32)*J37</f>
        <v>0</v>
      </c>
      <c r="AP38" s="10" t="s">
        <v>240</v>
      </c>
      <c r="AQ38" s="85">
        <f>SUMIFS('Quarterly Information'!$J$43:$J$1042,'Quarterly Information'!$I$43:$I$1042,Blends!$AP38,'Quarterly Information'!$X$43:$X$1042,Lists!$D$33)*C37</f>
        <v>0</v>
      </c>
      <c r="AR38" s="85">
        <f>SUMIFS('Quarterly Information'!$J$43:$J$1042,'Quarterly Information'!$I$43:$I$1042,Blends!$AP38,'Quarterly Information'!$X$43:$X$1042,Lists!$D$33)*D37</f>
        <v>0</v>
      </c>
      <c r="AS38" s="85">
        <f>SUMIFS('Quarterly Information'!$J$43:$J$1042,'Quarterly Information'!$I$43:$I$1042,Blends!$AP38,'Quarterly Information'!$X$43:$X$1042,Lists!$D$33)*E37</f>
        <v>0</v>
      </c>
      <c r="AT38" s="85">
        <f>SUMIFS('Quarterly Information'!$J$43:$J$1042,'Quarterly Information'!$I$43:$I$1042,Blends!$AP38,'Quarterly Information'!$X$43:$X$1042,Lists!$D$33)*F37</f>
        <v>0</v>
      </c>
      <c r="AU38" s="85">
        <f>SUMIFS('Quarterly Information'!$J$43:$J$1042,'Quarterly Information'!$I$43:$I$1042,Blends!$AP38,'Quarterly Information'!$X$43:$X$1042,Lists!$D$33)*G37</f>
        <v>0</v>
      </c>
      <c r="AV38" s="85">
        <f>SUMIFS('Quarterly Information'!$J$43:$J$1042,'Quarterly Information'!$I$43:$I$1042,Blends!$AP38,'Quarterly Information'!$X$43:$X$1042,Lists!$D$33)*H37</f>
        <v>0</v>
      </c>
      <c r="AW38" s="85">
        <f>SUMIFS('Quarterly Information'!$J$43:$J$1042,'Quarterly Information'!$I$43:$I$1042,Blends!$AP38,'Quarterly Information'!$X$43:$X$1042,Lists!$D$33)*I37</f>
        <v>0</v>
      </c>
      <c r="AX38" s="85">
        <f>SUMIFS('Quarterly Information'!$J$43:$J$1042,'Quarterly Information'!$I$43:$I$1042,Blends!$AP38,'Quarterly Information'!$X$43:$X$1042,Lists!$D$33)*J37</f>
        <v>0</v>
      </c>
      <c r="AZ38" s="10" t="s">
        <v>240</v>
      </c>
      <c r="BA38" s="85">
        <f>SUMIFS('Quarterly Information'!$J$43:$J$1042,'Quarterly Information'!$I$43:$I$1042,Blends!$AZ38,'Quarterly Information'!$X$43:$X$1042,Lists!$D$34)*C37</f>
        <v>0</v>
      </c>
      <c r="BB38" s="85">
        <f>SUMIFS('Quarterly Information'!$J$43:$J$1042,'Quarterly Information'!$I$43:$I$1042,Blends!$AZ38,'Quarterly Information'!$X$43:$X$1042,Lists!$D$34)*D37</f>
        <v>0</v>
      </c>
      <c r="BC38" s="85">
        <f>SUMIFS('Quarterly Information'!$J$43:$J$1042,'Quarterly Information'!$I$43:$I$1042,Blends!$AZ38,'Quarterly Information'!$X$43:$X$1042,Lists!$D$34)*E37</f>
        <v>0</v>
      </c>
      <c r="BD38" s="85">
        <f>SUMIFS('Quarterly Information'!$J$43:$J$1042,'Quarterly Information'!$I$43:$I$1042,Blends!$AZ38,'Quarterly Information'!$X$43:$X$1042,Lists!$D$34)*F37</f>
        <v>0</v>
      </c>
      <c r="BE38" s="85">
        <f>SUMIFS('Quarterly Information'!$J$43:$J$1042,'Quarterly Information'!$I$43:$I$1042,Blends!$AZ38,'Quarterly Information'!$X$43:$X$1042,Lists!$D$34)*G37</f>
        <v>0</v>
      </c>
      <c r="BF38" s="85">
        <f>SUMIFS('Quarterly Information'!$J$43:$J$1042,'Quarterly Information'!$I$43:$I$1042,Blends!$AZ38,'Quarterly Information'!$X$43:$X$1042,Lists!$D$34)*H37</f>
        <v>0</v>
      </c>
      <c r="BG38" s="85">
        <f>SUMIFS('Quarterly Information'!$J$43:$J$1042,'Quarterly Information'!$I$43:$I$1042,Blends!$AZ38,'Quarterly Information'!$X$43:$X$1042,Lists!$D$34)*I37</f>
        <v>0</v>
      </c>
      <c r="BH38" s="85">
        <f>SUMIFS('Quarterly Information'!$J$43:$J$1042,'Quarterly Information'!$I$43:$I$1042,Blends!$AZ38,'Quarterly Information'!$X$43:$X$1042,Lists!$D$34)*J37</f>
        <v>0</v>
      </c>
      <c r="BJ38" s="10" t="s">
        <v>240</v>
      </c>
      <c r="BK38" s="85">
        <f>SUMIFS('Quarterly Information'!$J$43:$J$1042,'Quarterly Information'!$I$43:$I$1042,Blends!$BJ38,'Quarterly Information'!$X$43:$X$1042,Lists!$D$35)*C37</f>
        <v>0</v>
      </c>
      <c r="BL38" s="85">
        <f>SUMIFS('Quarterly Information'!$J$43:$J$1042,'Quarterly Information'!$I$43:$I$1042,Blends!$BJ38,'Quarterly Information'!$X$43:$X$1042,Lists!$D$35)*D37</f>
        <v>0</v>
      </c>
      <c r="BM38" s="85">
        <f>SUMIFS('Quarterly Information'!$J$43:$J$1042,'Quarterly Information'!$I$43:$I$1042,Blends!$BJ38,'Quarterly Information'!$X$43:$X$1042,Lists!$D$35)*E37</f>
        <v>0</v>
      </c>
      <c r="BN38" s="85">
        <f>SUMIFS('Quarterly Information'!$J$43:$J$1042,'Quarterly Information'!$I$43:$I$1042,Blends!$BJ38,'Quarterly Information'!$X$43:$X$1042,Lists!$D$35)*F37</f>
        <v>0</v>
      </c>
      <c r="BO38" s="85">
        <f>SUMIFS('Quarterly Information'!$J$43:$J$1042,'Quarterly Information'!$I$43:$I$1042,Blends!$BJ38,'Quarterly Information'!$X$43:$X$1042,Lists!$D$35)*G37</f>
        <v>0</v>
      </c>
      <c r="BP38" s="85">
        <f>SUMIFS('Quarterly Information'!$J$43:$J$1042,'Quarterly Information'!$I$43:$I$1042,Blends!$BJ38,'Quarterly Information'!$X$43:$X$1042,Lists!$D$35)*H37</f>
        <v>0</v>
      </c>
      <c r="BQ38" s="85">
        <f>SUMIFS('Quarterly Information'!$J$43:$J$1042,'Quarterly Information'!$I$43:$I$1042,Blends!$BJ38,'Quarterly Information'!$X$43:$X$1042,Lists!$D$35)*I37</f>
        <v>0</v>
      </c>
      <c r="BR38" s="85">
        <f>SUMIFS('Quarterly Information'!$J$43:$J$1042,'Quarterly Information'!$I$43:$I$1042,Blends!$BJ38,'Quarterly Information'!$X$43:$X$1042,Lists!$D$35)*J37</f>
        <v>0</v>
      </c>
      <c r="BT38" s="10" t="s">
        <v>240</v>
      </c>
      <c r="BU38" s="85">
        <f>SUMIFS('Quarterly Information'!$AA$43:$AA$1042,'Quarterly Information'!$I$43:$I$1042,Blends!$BT38)*Blends!C37</f>
        <v>0</v>
      </c>
      <c r="BV38" s="85">
        <f>SUMIFS('Quarterly Information'!$AA$43:$AA$1042,'Quarterly Information'!$I$43:$I$1042,Blends!$BT38)*Blends!D37</f>
        <v>0</v>
      </c>
      <c r="BW38" s="85">
        <f>SUMIFS('Quarterly Information'!$AA$43:$AA$1042,'Quarterly Information'!$I$43:$I$1042,Blends!$BT38)*Blends!E37</f>
        <v>0</v>
      </c>
      <c r="BX38" s="85">
        <f>SUMIFS('Quarterly Information'!$AA$43:$AA$1042,'Quarterly Information'!$I$43:$I$1042,Blends!$BT38)*Blends!F37</f>
        <v>0</v>
      </c>
      <c r="BY38" s="85">
        <f>SUMIFS('Quarterly Information'!$AA$43:$AA$1042,'Quarterly Information'!$I$43:$I$1042,Blends!$BT38)*Blends!G37</f>
        <v>0</v>
      </c>
      <c r="BZ38" s="85">
        <f>SUMIFS('Quarterly Information'!$AA$43:$AA$1042,'Quarterly Information'!$I$43:$I$1042,Blends!$BT38)*Blends!H37</f>
        <v>0</v>
      </c>
      <c r="CA38" s="85">
        <f>SUMIFS('Quarterly Information'!$AA$43:$AA$1042,'Quarterly Information'!$I$43:$I$1042,Blends!$BT38)*Blends!I37</f>
        <v>0</v>
      </c>
      <c r="CB38" s="85">
        <f>SUMIFS('Quarterly Information'!$AA$43:$AA$1042,'Quarterly Information'!$I$43:$I$1042,Blends!$BT38)*Blends!J37</f>
        <v>0</v>
      </c>
      <c r="CD38" s="10" t="s">
        <v>240</v>
      </c>
      <c r="CE38" s="85">
        <f>SUMIFS('Quarterly Information'!$AB$43:$AB$1042,'Quarterly Information'!$I$43:$I$1042,Blends!$CD38)*Blends!C37</f>
        <v>0</v>
      </c>
      <c r="CF38" s="85">
        <f>SUMIFS('Quarterly Information'!$AB$43:$AB$1042,'Quarterly Information'!$I$43:$I$1042,Blends!$CD38)*Blends!D37</f>
        <v>0</v>
      </c>
      <c r="CG38" s="85">
        <f>SUMIFS('Quarterly Information'!$AB$43:$AB$1042,'Quarterly Information'!$I$43:$I$1042,Blends!$CD38)*Blends!E37</f>
        <v>0</v>
      </c>
      <c r="CH38" s="85">
        <f>SUMIFS('Quarterly Information'!$AB$43:$AB$1042,'Quarterly Information'!$I$43:$I$1042,Blends!$CD38)*Blends!F37</f>
        <v>0</v>
      </c>
      <c r="CI38" s="85">
        <f>SUMIFS('Quarterly Information'!$AB$43:$AB$1042,'Quarterly Information'!$I$43:$I$1042,Blends!$CD38)*Blends!G37</f>
        <v>0</v>
      </c>
      <c r="CJ38" s="85">
        <f>SUMIFS('Quarterly Information'!$AB$43:$AB$1042,'Quarterly Information'!$I$43:$I$1042,Blends!$CD38)*Blends!H37</f>
        <v>0</v>
      </c>
      <c r="CK38" s="85">
        <f>SUMIFS('Quarterly Information'!$AB$43:$AB$1042,'Quarterly Information'!$I$43:$I$1042,Blends!$CD38)*Blends!I37</f>
        <v>0</v>
      </c>
      <c r="CL38" s="85">
        <f>SUMIFS('Quarterly Information'!$AB$43:$AB$1042,'Quarterly Information'!$I$43:$I$1042,Blends!$CD38)*Blends!J37</f>
        <v>0</v>
      </c>
      <c r="CN38" s="10" t="s">
        <v>240</v>
      </c>
      <c r="CO38" s="85">
        <f>SUMIFS('Quarterly Information'!$AC$43:$AC$1042,'Quarterly Information'!$I$43:$I$1042,Blends!$CN38)*Blends!C37</f>
        <v>0</v>
      </c>
      <c r="CP38" s="85">
        <f>SUMIFS('Quarterly Information'!$AC$43:$AC$1042,'Quarterly Information'!$I$43:$I$1042,Blends!$CN38)*Blends!D37</f>
        <v>0</v>
      </c>
      <c r="CQ38" s="85">
        <f>SUMIFS('Quarterly Information'!$AC$43:$AC$1042,'Quarterly Information'!$I$43:$I$1042,Blends!$CN38)*Blends!E37</f>
        <v>0</v>
      </c>
      <c r="CR38" s="85">
        <f>SUMIFS('Quarterly Information'!$AC$43:$AC$1042,'Quarterly Information'!$I$43:$I$1042,Blends!$CN38)*Blends!F37</f>
        <v>0</v>
      </c>
      <c r="CS38" s="85">
        <f>SUMIFS('Quarterly Information'!$AC$43:$AC$1042,'Quarterly Information'!$I$43:$I$1042,Blends!$CN38)*Blends!G37</f>
        <v>0</v>
      </c>
      <c r="CT38" s="85">
        <f>SUMIFS('Quarterly Information'!$AC$43:$AC$1042,'Quarterly Information'!$I$43:$I$1042,Blends!$CN38)*Blends!H37</f>
        <v>0</v>
      </c>
      <c r="CU38" s="85">
        <f>SUMIFS('Quarterly Information'!$AC$43:$AC$1042,'Quarterly Information'!$I$43:$I$1042,Blends!$CN38)*Blends!I37</f>
        <v>0</v>
      </c>
      <c r="CV38" s="85">
        <f>SUMIFS('Quarterly Information'!$AC$43:$AC$1042,'Quarterly Information'!$I$43:$I$1042,Blends!$CN38)*Blends!J37</f>
        <v>0</v>
      </c>
      <c r="CX38" s="10" t="s">
        <v>240</v>
      </c>
      <c r="CY38" s="85">
        <f>SUMIFS('Quarterly Information'!$AD$43:$AD$1042,'Quarterly Information'!$I$43:$I$1042,Blends!$CX38)*Blends!C37</f>
        <v>0</v>
      </c>
      <c r="CZ38" s="85">
        <f>SUMIFS('Quarterly Information'!$AD$43:$AD$1042,'Quarterly Information'!$I$43:$I$1042,Blends!$CX38)*Blends!D37</f>
        <v>0</v>
      </c>
      <c r="DA38" s="85">
        <f>SUMIFS('Quarterly Information'!$AD$43:$AD$1042,'Quarterly Information'!$I$43:$I$1042,Blends!$CX38)*Blends!E37</f>
        <v>0</v>
      </c>
      <c r="DB38" s="85">
        <f>SUMIFS('Quarterly Information'!$AD$43:$AD$1042,'Quarterly Information'!$I$43:$I$1042,Blends!$CX38)*Blends!F37</f>
        <v>0</v>
      </c>
      <c r="DC38" s="85">
        <f>SUMIFS('Quarterly Information'!$AD$43:$AD$1042,'Quarterly Information'!$I$43:$I$1042,Blends!$CX38)*Blends!G37</f>
        <v>0</v>
      </c>
      <c r="DD38" s="85">
        <f>SUMIFS('Quarterly Information'!$AD$43:$AD$1042,'Quarterly Information'!$I$43:$I$1042,Blends!$CX38)*Blends!H37</f>
        <v>0</v>
      </c>
      <c r="DE38" s="85">
        <f>SUMIFS('Quarterly Information'!$AD$43:$AD$1042,'Quarterly Information'!$I$43:$I$1042,Blends!$CX38)*Blends!I37</f>
        <v>0</v>
      </c>
      <c r="DF38" s="85">
        <f>SUMIFS('Quarterly Information'!$AD$43:$AD$1042,'Quarterly Information'!$I$43:$I$1042,Blends!$CX38)*Blends!J37</f>
        <v>0</v>
      </c>
      <c r="DH38" s="10" t="s">
        <v>240</v>
      </c>
      <c r="DI38" s="85">
        <f>SUMIFS('Quarterly Information'!$AE$43:$AE$1042,'Quarterly Information'!$I$43:$I$1042,Blends!$DH38)*Blends!C37</f>
        <v>0</v>
      </c>
      <c r="DJ38" s="85">
        <f>SUMIFS('Quarterly Information'!$AE$43:$AE$1042,'Quarterly Information'!$I$43:$I$1042,Blends!$DH38)*Blends!D37</f>
        <v>0</v>
      </c>
      <c r="DK38" s="85">
        <f>SUMIFS('Quarterly Information'!$AE$43:$AE$1042,'Quarterly Information'!$I$43:$I$1042,Blends!$DH38)*Blends!E37</f>
        <v>0</v>
      </c>
      <c r="DL38" s="85">
        <f>SUMIFS('Quarterly Information'!$AE$43:$AE$1042,'Quarterly Information'!$I$43:$I$1042,Blends!$DH38)*Blends!F37</f>
        <v>0</v>
      </c>
      <c r="DM38" s="85">
        <f>SUMIFS('Quarterly Information'!$AE$43:$AE$1042,'Quarterly Information'!$I$43:$I$1042,Blends!$DH38)*Blends!G37</f>
        <v>0</v>
      </c>
      <c r="DN38" s="85">
        <f>SUMIFS('Quarterly Information'!$AE$43:$AE$1042,'Quarterly Information'!$I$43:$I$1042,Blends!$DH38)*Blends!H37</f>
        <v>0</v>
      </c>
      <c r="DO38" s="85">
        <f>SUMIFS('Quarterly Information'!$AE$43:$AE$1042,'Quarterly Information'!$I$43:$I$1042,Blends!$DH38)*Blends!I37</f>
        <v>0</v>
      </c>
      <c r="DP38" s="85">
        <f>SUMIFS('Quarterly Information'!$AE$43:$AE$1042,'Quarterly Information'!$I$43:$I$1042,Blends!$DH38)*Blends!J37</f>
        <v>0</v>
      </c>
      <c r="DR38" s="10" t="s">
        <v>240</v>
      </c>
      <c r="DS38" s="85">
        <f>SUMIFS('Quarterly Information'!$AF$43:$AF$1042,'Quarterly Information'!$I$43:$I$1042,Blends!$DR38)*Blends!C37</f>
        <v>0</v>
      </c>
      <c r="DT38" s="85">
        <f>SUMIFS('Quarterly Information'!$AF$43:$AF$1042,'Quarterly Information'!$I$43:$I$1042,Blends!$DR38)*Blends!D37</f>
        <v>0</v>
      </c>
      <c r="DU38" s="85">
        <f>SUMIFS('Quarterly Information'!$AF$43:$AF$1042,'Quarterly Information'!$I$43:$I$1042,Blends!$DR38)*Blends!E37</f>
        <v>0</v>
      </c>
      <c r="DV38" s="85">
        <f>SUMIFS('Quarterly Information'!$AF$43:$AF$1042,'Quarterly Information'!$I$43:$I$1042,Blends!$DR38)*Blends!F37</f>
        <v>0</v>
      </c>
      <c r="DW38" s="85">
        <f>SUMIFS('Quarterly Information'!$AF$43:$AF$1042,'Quarterly Information'!$I$43:$I$1042,Blends!$DR38)*Blends!G37</f>
        <v>0</v>
      </c>
      <c r="DX38" s="85">
        <f>SUMIFS('Quarterly Information'!$AF$43:$AF$1042,'Quarterly Information'!$I$43:$I$1042,Blends!$DR38)*Blends!H37</f>
        <v>0</v>
      </c>
      <c r="DY38" s="85">
        <f>SUMIFS('Quarterly Information'!$AF$43:$AF$1042,'Quarterly Information'!$I$43:$I$1042,Blends!$DR38)*Blends!I37</f>
        <v>0</v>
      </c>
      <c r="DZ38" s="85">
        <f>SUMIFS('Quarterly Information'!$AF$43:$AF$1042,'Quarterly Information'!$I$43:$I$1042,Blends!$DR38)*Blends!J37</f>
        <v>0</v>
      </c>
    </row>
    <row r="39" spans="2:130">
      <c r="B39" s="10" t="s">
        <v>242</v>
      </c>
      <c r="C39" s="84"/>
      <c r="D39" s="84"/>
      <c r="E39" s="84">
        <v>0.65099999999999991</v>
      </c>
      <c r="F39" s="84">
        <v>0.315</v>
      </c>
      <c r="G39" s="84"/>
      <c r="H39" s="84"/>
      <c r="I39" s="84"/>
      <c r="J39" s="84"/>
      <c r="L39" s="10" t="s">
        <v>241</v>
      </c>
      <c r="M39" s="85">
        <f>SUMIFS('Quarterly Information'!$J$43:$J$1042,'Quarterly Information'!$I$43:$I$1042,Blends!$L39,'Quarterly Information'!$X$43:$X$1042,Lists!$D$30)*C38</f>
        <v>0</v>
      </c>
      <c r="N39" s="85">
        <f>SUMIFS('Quarterly Information'!$J$43:$J$1042,'Quarterly Information'!$I$43:$I$1042,Blends!$L39,'Quarterly Information'!$X$43:$X$1042,Lists!$D$30)*D38</f>
        <v>0</v>
      </c>
      <c r="O39" s="85">
        <f>SUMIFS('Quarterly Information'!$J$43:$J$1042,'Quarterly Information'!$I$43:$I$1042,Blends!$L39,'Quarterly Information'!$X$43:$X$1042,Lists!$D$30)*E38</f>
        <v>0</v>
      </c>
      <c r="P39" s="85">
        <f>SUMIFS('Quarterly Information'!$J$43:$J$1042,'Quarterly Information'!$I$43:$I$1042,Blends!$L39,'Quarterly Information'!$X$43:$X$1042,Lists!$D$30)*F38</f>
        <v>0</v>
      </c>
      <c r="Q39" s="85">
        <f>SUMIFS('Quarterly Information'!$J$43:$J$1042,'Quarterly Information'!$I$43:$I$1042,Blends!$L39,'Quarterly Information'!$X$43:$X$1042,Lists!$D$30)*G38</f>
        <v>0</v>
      </c>
      <c r="R39" s="85">
        <f>SUMIFS('Quarterly Information'!$J$43:$J$1042,'Quarterly Information'!$I$43:$I$1042,Blends!$L39,'Quarterly Information'!$X$43:$X$1042,Lists!$D$30)*H38</f>
        <v>0</v>
      </c>
      <c r="S39" s="85">
        <f>SUMIFS('Quarterly Information'!$J$43:$J$1042,'Quarterly Information'!$I$43:$I$1042,Blends!$L39,'Quarterly Information'!$X$43:$X$1042,Lists!$D$30)*I38</f>
        <v>0</v>
      </c>
      <c r="T39" s="85">
        <f>SUMIFS('Quarterly Information'!$J$43:$J$1042,'Quarterly Information'!$I$43:$I$1042,Blends!$L39,'Quarterly Information'!$X$43:$X$1042,Lists!$D$30)*J38</f>
        <v>0</v>
      </c>
      <c r="V39" s="10" t="s">
        <v>241</v>
      </c>
      <c r="W39" s="85">
        <f>SUMIFS('Quarterly Information'!$J$43:$J$1042,'Quarterly Information'!$I$43:$I$1042,Blends!$V39,'Quarterly Information'!$X$43:$X$1042,Lists!$D$31)*C38</f>
        <v>0</v>
      </c>
      <c r="X39" s="85">
        <f>SUMIFS('Quarterly Information'!$J$43:$J$1042,'Quarterly Information'!$I$43:$I$1042,Blends!$V39,'Quarterly Information'!$X$43:$X$1042,Lists!$D$31)*D38</f>
        <v>0</v>
      </c>
      <c r="Y39" s="85">
        <f>SUMIFS('Quarterly Information'!$J$43:$J$1042,'Quarterly Information'!$I$43:$I$1042,Blends!$V39,'Quarterly Information'!$X$43:$X$1042,Lists!$D$31)*E38</f>
        <v>0</v>
      </c>
      <c r="Z39" s="85">
        <f>SUMIFS('Quarterly Information'!$J$43:$J$1042,'Quarterly Information'!$I$43:$I$1042,Blends!$V39,'Quarterly Information'!$X$43:$X$1042,Lists!$D$31)*F38</f>
        <v>0</v>
      </c>
      <c r="AA39" s="85">
        <f>SUMIFS('Quarterly Information'!$J$43:$J$1042,'Quarterly Information'!$I$43:$I$1042,Blends!$V39,'Quarterly Information'!$X$43:$X$1042,Lists!$D$31)*G38</f>
        <v>0</v>
      </c>
      <c r="AB39" s="85">
        <f>SUMIFS('Quarterly Information'!$J$43:$J$1042,'Quarterly Information'!$I$43:$I$1042,Blends!$V39,'Quarterly Information'!$X$43:$X$1042,Lists!$D$31)*H38</f>
        <v>0</v>
      </c>
      <c r="AC39" s="85">
        <f>SUMIFS('Quarterly Information'!$J$43:$J$1042,'Quarterly Information'!$I$43:$I$1042,Blends!$V39,'Quarterly Information'!$X$43:$X$1042,Lists!$D$31)*I38</f>
        <v>0</v>
      </c>
      <c r="AD39" s="85">
        <f>SUMIFS('Quarterly Information'!$J$43:$J$1042,'Quarterly Information'!$I$43:$I$1042,Blends!$V39,'Quarterly Information'!$X$43:$X$1042,Lists!$D$31)*J38</f>
        <v>0</v>
      </c>
      <c r="AF39" s="10" t="s">
        <v>241</v>
      </c>
      <c r="AG39" s="85">
        <f>SUMIFS('Quarterly Information'!$J$43:$J$1042,'Quarterly Information'!$I$43:$I$1042,Blends!$AF39,'Quarterly Information'!$X$43:$X$1042,Lists!$D$32)*C38</f>
        <v>0</v>
      </c>
      <c r="AH39" s="85">
        <f>SUMIFS('Quarterly Information'!$J$43:$J$1042,'Quarterly Information'!$I$43:$I$1042,Blends!$AF39,'Quarterly Information'!$X$43:$X$1042,Lists!$D$32)*D38</f>
        <v>0</v>
      </c>
      <c r="AI39" s="85">
        <f>SUMIFS('Quarterly Information'!$J$43:$J$1042,'Quarterly Information'!$I$43:$I$1042,Blends!$AF39,'Quarterly Information'!$X$43:$X$1042,Lists!$D$32)*E38</f>
        <v>0</v>
      </c>
      <c r="AJ39" s="85">
        <f>SUMIFS('Quarterly Information'!$J$43:$J$1042,'Quarterly Information'!$I$43:$I$1042,Blends!$AF39,'Quarterly Information'!$X$43:$X$1042,Lists!$D$32)*F38</f>
        <v>0</v>
      </c>
      <c r="AK39" s="85">
        <f>SUMIFS('Quarterly Information'!$J$43:$J$1042,'Quarterly Information'!$I$43:$I$1042,Blends!$AF39,'Quarterly Information'!$X$43:$X$1042,Lists!$D$32)*G38</f>
        <v>0</v>
      </c>
      <c r="AL39" s="85">
        <f>SUMIFS('Quarterly Information'!$J$43:$J$1042,'Quarterly Information'!$I$43:$I$1042,Blends!$AF39,'Quarterly Information'!$X$43:$X$1042,Lists!$D$32)*H38</f>
        <v>0</v>
      </c>
      <c r="AM39" s="85">
        <f>SUMIFS('Quarterly Information'!$J$43:$J$1042,'Quarterly Information'!$I$43:$I$1042,Blends!$AF39,'Quarterly Information'!$X$43:$X$1042,Lists!$D$32)*I38</f>
        <v>0</v>
      </c>
      <c r="AN39" s="85">
        <f>SUMIFS('Quarterly Information'!$J$43:$J$1042,'Quarterly Information'!$I$43:$I$1042,Blends!$AF39,'Quarterly Information'!$X$43:$X$1042,Lists!$D$32)*J38</f>
        <v>0</v>
      </c>
      <c r="AP39" s="10" t="s">
        <v>241</v>
      </c>
      <c r="AQ39" s="85">
        <f>SUMIFS('Quarterly Information'!$J$43:$J$1042,'Quarterly Information'!$I$43:$I$1042,Blends!$AP39,'Quarterly Information'!$X$43:$X$1042,Lists!$D$33)*C38</f>
        <v>0</v>
      </c>
      <c r="AR39" s="85">
        <f>SUMIFS('Quarterly Information'!$J$43:$J$1042,'Quarterly Information'!$I$43:$I$1042,Blends!$AP39,'Quarterly Information'!$X$43:$X$1042,Lists!$D$33)*D38</f>
        <v>0</v>
      </c>
      <c r="AS39" s="85">
        <f>SUMIFS('Quarterly Information'!$J$43:$J$1042,'Quarterly Information'!$I$43:$I$1042,Blends!$AP39,'Quarterly Information'!$X$43:$X$1042,Lists!$D$33)*E38</f>
        <v>0</v>
      </c>
      <c r="AT39" s="85">
        <f>SUMIFS('Quarterly Information'!$J$43:$J$1042,'Quarterly Information'!$I$43:$I$1042,Blends!$AP39,'Quarterly Information'!$X$43:$X$1042,Lists!$D$33)*F38</f>
        <v>0</v>
      </c>
      <c r="AU39" s="85">
        <f>SUMIFS('Quarterly Information'!$J$43:$J$1042,'Quarterly Information'!$I$43:$I$1042,Blends!$AP39,'Quarterly Information'!$X$43:$X$1042,Lists!$D$33)*G38</f>
        <v>0</v>
      </c>
      <c r="AV39" s="85">
        <f>SUMIFS('Quarterly Information'!$J$43:$J$1042,'Quarterly Information'!$I$43:$I$1042,Blends!$AP39,'Quarterly Information'!$X$43:$X$1042,Lists!$D$33)*H38</f>
        <v>0</v>
      </c>
      <c r="AW39" s="85">
        <f>SUMIFS('Quarterly Information'!$J$43:$J$1042,'Quarterly Information'!$I$43:$I$1042,Blends!$AP39,'Quarterly Information'!$X$43:$X$1042,Lists!$D$33)*I38</f>
        <v>0</v>
      </c>
      <c r="AX39" s="85">
        <f>SUMIFS('Quarterly Information'!$J$43:$J$1042,'Quarterly Information'!$I$43:$I$1042,Blends!$AP39,'Quarterly Information'!$X$43:$X$1042,Lists!$D$33)*J38</f>
        <v>0</v>
      </c>
      <c r="AZ39" s="10" t="s">
        <v>241</v>
      </c>
      <c r="BA39" s="85">
        <f>SUMIFS('Quarterly Information'!$J$43:$J$1042,'Quarterly Information'!$I$43:$I$1042,Blends!$AZ39,'Quarterly Information'!$X$43:$X$1042,Lists!$D$34)*C38</f>
        <v>0</v>
      </c>
      <c r="BB39" s="85">
        <f>SUMIFS('Quarterly Information'!$J$43:$J$1042,'Quarterly Information'!$I$43:$I$1042,Blends!$AZ39,'Quarterly Information'!$X$43:$X$1042,Lists!$D$34)*D38</f>
        <v>0</v>
      </c>
      <c r="BC39" s="85">
        <f>SUMIFS('Quarterly Information'!$J$43:$J$1042,'Quarterly Information'!$I$43:$I$1042,Blends!$AZ39,'Quarterly Information'!$X$43:$X$1042,Lists!$D$34)*E38</f>
        <v>0</v>
      </c>
      <c r="BD39" s="85">
        <f>SUMIFS('Quarterly Information'!$J$43:$J$1042,'Quarterly Information'!$I$43:$I$1042,Blends!$AZ39,'Quarterly Information'!$X$43:$X$1042,Lists!$D$34)*F38</f>
        <v>0</v>
      </c>
      <c r="BE39" s="85">
        <f>SUMIFS('Quarterly Information'!$J$43:$J$1042,'Quarterly Information'!$I$43:$I$1042,Blends!$AZ39,'Quarterly Information'!$X$43:$X$1042,Lists!$D$34)*G38</f>
        <v>0</v>
      </c>
      <c r="BF39" s="85">
        <f>SUMIFS('Quarterly Information'!$J$43:$J$1042,'Quarterly Information'!$I$43:$I$1042,Blends!$AZ39,'Quarterly Information'!$X$43:$X$1042,Lists!$D$34)*H38</f>
        <v>0</v>
      </c>
      <c r="BG39" s="85">
        <f>SUMIFS('Quarterly Information'!$J$43:$J$1042,'Quarterly Information'!$I$43:$I$1042,Blends!$AZ39,'Quarterly Information'!$X$43:$X$1042,Lists!$D$34)*I38</f>
        <v>0</v>
      </c>
      <c r="BH39" s="85">
        <f>SUMIFS('Quarterly Information'!$J$43:$J$1042,'Quarterly Information'!$I$43:$I$1042,Blends!$AZ39,'Quarterly Information'!$X$43:$X$1042,Lists!$D$34)*J38</f>
        <v>0</v>
      </c>
      <c r="BJ39" s="10" t="s">
        <v>241</v>
      </c>
      <c r="BK39" s="85">
        <f>SUMIFS('Quarterly Information'!$J$43:$J$1042,'Quarterly Information'!$I$43:$I$1042,Blends!$BJ39,'Quarterly Information'!$X$43:$X$1042,Lists!$D$35)*C38</f>
        <v>0</v>
      </c>
      <c r="BL39" s="85">
        <f>SUMIFS('Quarterly Information'!$J$43:$J$1042,'Quarterly Information'!$I$43:$I$1042,Blends!$BJ39,'Quarterly Information'!$X$43:$X$1042,Lists!$D$35)*D38</f>
        <v>0</v>
      </c>
      <c r="BM39" s="85">
        <f>SUMIFS('Quarterly Information'!$J$43:$J$1042,'Quarterly Information'!$I$43:$I$1042,Blends!$BJ39,'Quarterly Information'!$X$43:$X$1042,Lists!$D$35)*E38</f>
        <v>0</v>
      </c>
      <c r="BN39" s="85">
        <f>SUMIFS('Quarterly Information'!$J$43:$J$1042,'Quarterly Information'!$I$43:$I$1042,Blends!$BJ39,'Quarterly Information'!$X$43:$X$1042,Lists!$D$35)*F38</f>
        <v>0</v>
      </c>
      <c r="BO39" s="85">
        <f>SUMIFS('Quarterly Information'!$J$43:$J$1042,'Quarterly Information'!$I$43:$I$1042,Blends!$BJ39,'Quarterly Information'!$X$43:$X$1042,Lists!$D$35)*G38</f>
        <v>0</v>
      </c>
      <c r="BP39" s="85">
        <f>SUMIFS('Quarterly Information'!$J$43:$J$1042,'Quarterly Information'!$I$43:$I$1042,Blends!$BJ39,'Quarterly Information'!$X$43:$X$1042,Lists!$D$35)*H38</f>
        <v>0</v>
      </c>
      <c r="BQ39" s="85">
        <f>SUMIFS('Quarterly Information'!$J$43:$J$1042,'Quarterly Information'!$I$43:$I$1042,Blends!$BJ39,'Quarterly Information'!$X$43:$X$1042,Lists!$D$35)*I38</f>
        <v>0</v>
      </c>
      <c r="BR39" s="85">
        <f>SUMIFS('Quarterly Information'!$J$43:$J$1042,'Quarterly Information'!$I$43:$I$1042,Blends!$BJ39,'Quarterly Information'!$X$43:$X$1042,Lists!$D$35)*J38</f>
        <v>0</v>
      </c>
      <c r="BT39" s="10" t="s">
        <v>241</v>
      </c>
      <c r="BU39" s="85">
        <f>SUMIFS('Quarterly Information'!$AA$43:$AA$1042,'Quarterly Information'!$I$43:$I$1042,Blends!$BT39)*Blends!C38</f>
        <v>0</v>
      </c>
      <c r="BV39" s="85">
        <f>SUMIFS('Quarterly Information'!$AA$43:$AA$1042,'Quarterly Information'!$I$43:$I$1042,Blends!$BT39)*Blends!D38</f>
        <v>0</v>
      </c>
      <c r="BW39" s="85">
        <f>SUMIFS('Quarterly Information'!$AA$43:$AA$1042,'Quarterly Information'!$I$43:$I$1042,Blends!$BT39)*Blends!E38</f>
        <v>0</v>
      </c>
      <c r="BX39" s="85">
        <f>SUMIFS('Quarterly Information'!$AA$43:$AA$1042,'Quarterly Information'!$I$43:$I$1042,Blends!$BT39)*Blends!F38</f>
        <v>0</v>
      </c>
      <c r="BY39" s="85">
        <f>SUMIFS('Quarterly Information'!$AA$43:$AA$1042,'Quarterly Information'!$I$43:$I$1042,Blends!$BT39)*Blends!G38</f>
        <v>0</v>
      </c>
      <c r="BZ39" s="85">
        <f>SUMIFS('Quarterly Information'!$AA$43:$AA$1042,'Quarterly Information'!$I$43:$I$1042,Blends!$BT39)*Blends!H38</f>
        <v>0</v>
      </c>
      <c r="CA39" s="85">
        <f>SUMIFS('Quarterly Information'!$AA$43:$AA$1042,'Quarterly Information'!$I$43:$I$1042,Blends!$BT39)*Blends!I38</f>
        <v>0</v>
      </c>
      <c r="CB39" s="85">
        <f>SUMIFS('Quarterly Information'!$AA$43:$AA$1042,'Quarterly Information'!$I$43:$I$1042,Blends!$BT39)*Blends!J38</f>
        <v>0</v>
      </c>
      <c r="CD39" s="10" t="s">
        <v>241</v>
      </c>
      <c r="CE39" s="85">
        <f>SUMIFS('Quarterly Information'!$AB$43:$AB$1042,'Quarterly Information'!$I$43:$I$1042,Blends!$CD39)*Blends!C38</f>
        <v>0</v>
      </c>
      <c r="CF39" s="85">
        <f>SUMIFS('Quarterly Information'!$AB$43:$AB$1042,'Quarterly Information'!$I$43:$I$1042,Blends!$CD39)*Blends!D38</f>
        <v>0</v>
      </c>
      <c r="CG39" s="85">
        <f>SUMIFS('Quarterly Information'!$AB$43:$AB$1042,'Quarterly Information'!$I$43:$I$1042,Blends!$CD39)*Blends!E38</f>
        <v>0</v>
      </c>
      <c r="CH39" s="85">
        <f>SUMIFS('Quarterly Information'!$AB$43:$AB$1042,'Quarterly Information'!$I$43:$I$1042,Blends!$CD39)*Blends!F38</f>
        <v>0</v>
      </c>
      <c r="CI39" s="85">
        <f>SUMIFS('Quarterly Information'!$AB$43:$AB$1042,'Quarterly Information'!$I$43:$I$1042,Blends!$CD39)*Blends!G38</f>
        <v>0</v>
      </c>
      <c r="CJ39" s="85">
        <f>SUMIFS('Quarterly Information'!$AB$43:$AB$1042,'Quarterly Information'!$I$43:$I$1042,Blends!$CD39)*Blends!H38</f>
        <v>0</v>
      </c>
      <c r="CK39" s="85">
        <f>SUMIFS('Quarterly Information'!$AB$43:$AB$1042,'Quarterly Information'!$I$43:$I$1042,Blends!$CD39)*Blends!I38</f>
        <v>0</v>
      </c>
      <c r="CL39" s="85">
        <f>SUMIFS('Quarterly Information'!$AB$43:$AB$1042,'Quarterly Information'!$I$43:$I$1042,Blends!$CD39)*Blends!J38</f>
        <v>0</v>
      </c>
      <c r="CN39" s="10" t="s">
        <v>241</v>
      </c>
      <c r="CO39" s="85">
        <f>SUMIFS('Quarterly Information'!$AC$43:$AC$1042,'Quarterly Information'!$I$43:$I$1042,Blends!$CN39)*Blends!C38</f>
        <v>0</v>
      </c>
      <c r="CP39" s="85">
        <f>SUMIFS('Quarterly Information'!$AC$43:$AC$1042,'Quarterly Information'!$I$43:$I$1042,Blends!$CN39)*Blends!D38</f>
        <v>0</v>
      </c>
      <c r="CQ39" s="85">
        <f>SUMIFS('Quarterly Information'!$AC$43:$AC$1042,'Quarterly Information'!$I$43:$I$1042,Blends!$CN39)*Blends!E38</f>
        <v>0</v>
      </c>
      <c r="CR39" s="85">
        <f>SUMIFS('Quarterly Information'!$AC$43:$AC$1042,'Quarterly Information'!$I$43:$I$1042,Blends!$CN39)*Blends!F38</f>
        <v>0</v>
      </c>
      <c r="CS39" s="85">
        <f>SUMIFS('Quarterly Information'!$AC$43:$AC$1042,'Quarterly Information'!$I$43:$I$1042,Blends!$CN39)*Blends!G38</f>
        <v>0</v>
      </c>
      <c r="CT39" s="85">
        <f>SUMIFS('Quarterly Information'!$AC$43:$AC$1042,'Quarterly Information'!$I$43:$I$1042,Blends!$CN39)*Blends!H38</f>
        <v>0</v>
      </c>
      <c r="CU39" s="85">
        <f>SUMIFS('Quarterly Information'!$AC$43:$AC$1042,'Quarterly Information'!$I$43:$I$1042,Blends!$CN39)*Blends!I38</f>
        <v>0</v>
      </c>
      <c r="CV39" s="85">
        <f>SUMIFS('Quarterly Information'!$AC$43:$AC$1042,'Quarterly Information'!$I$43:$I$1042,Blends!$CN39)*Blends!J38</f>
        <v>0</v>
      </c>
      <c r="CX39" s="10" t="s">
        <v>241</v>
      </c>
      <c r="CY39" s="85">
        <f>SUMIFS('Quarterly Information'!$AD$43:$AD$1042,'Quarterly Information'!$I$43:$I$1042,Blends!$CX39)*Blends!C38</f>
        <v>0</v>
      </c>
      <c r="CZ39" s="85">
        <f>SUMIFS('Quarterly Information'!$AD$43:$AD$1042,'Quarterly Information'!$I$43:$I$1042,Blends!$CX39)*Blends!D38</f>
        <v>0</v>
      </c>
      <c r="DA39" s="85">
        <f>SUMIFS('Quarterly Information'!$AD$43:$AD$1042,'Quarterly Information'!$I$43:$I$1042,Blends!$CX39)*Blends!E38</f>
        <v>0</v>
      </c>
      <c r="DB39" s="85">
        <f>SUMIFS('Quarterly Information'!$AD$43:$AD$1042,'Quarterly Information'!$I$43:$I$1042,Blends!$CX39)*Blends!F38</f>
        <v>0</v>
      </c>
      <c r="DC39" s="85">
        <f>SUMIFS('Quarterly Information'!$AD$43:$AD$1042,'Quarterly Information'!$I$43:$I$1042,Blends!$CX39)*Blends!G38</f>
        <v>0</v>
      </c>
      <c r="DD39" s="85">
        <f>SUMIFS('Quarterly Information'!$AD$43:$AD$1042,'Quarterly Information'!$I$43:$I$1042,Blends!$CX39)*Blends!H38</f>
        <v>0</v>
      </c>
      <c r="DE39" s="85">
        <f>SUMIFS('Quarterly Information'!$AD$43:$AD$1042,'Quarterly Information'!$I$43:$I$1042,Blends!$CX39)*Blends!I38</f>
        <v>0</v>
      </c>
      <c r="DF39" s="85">
        <f>SUMIFS('Quarterly Information'!$AD$43:$AD$1042,'Quarterly Information'!$I$43:$I$1042,Blends!$CX39)*Blends!J38</f>
        <v>0</v>
      </c>
      <c r="DH39" s="10" t="s">
        <v>241</v>
      </c>
      <c r="DI39" s="85">
        <f>SUMIFS('Quarterly Information'!$AE$43:$AE$1042,'Quarterly Information'!$I$43:$I$1042,Blends!$DH39)*Blends!C38</f>
        <v>0</v>
      </c>
      <c r="DJ39" s="85">
        <f>SUMIFS('Quarterly Information'!$AE$43:$AE$1042,'Quarterly Information'!$I$43:$I$1042,Blends!$DH39)*Blends!D38</f>
        <v>0</v>
      </c>
      <c r="DK39" s="85">
        <f>SUMIFS('Quarterly Information'!$AE$43:$AE$1042,'Quarterly Information'!$I$43:$I$1042,Blends!$DH39)*Blends!E38</f>
        <v>0</v>
      </c>
      <c r="DL39" s="85">
        <f>SUMIFS('Quarterly Information'!$AE$43:$AE$1042,'Quarterly Information'!$I$43:$I$1042,Blends!$DH39)*Blends!F38</f>
        <v>0</v>
      </c>
      <c r="DM39" s="85">
        <f>SUMIFS('Quarterly Information'!$AE$43:$AE$1042,'Quarterly Information'!$I$43:$I$1042,Blends!$DH39)*Blends!G38</f>
        <v>0</v>
      </c>
      <c r="DN39" s="85">
        <f>SUMIFS('Quarterly Information'!$AE$43:$AE$1042,'Quarterly Information'!$I$43:$I$1042,Blends!$DH39)*Blends!H38</f>
        <v>0</v>
      </c>
      <c r="DO39" s="85">
        <f>SUMIFS('Quarterly Information'!$AE$43:$AE$1042,'Quarterly Information'!$I$43:$I$1042,Blends!$DH39)*Blends!I38</f>
        <v>0</v>
      </c>
      <c r="DP39" s="85">
        <f>SUMIFS('Quarterly Information'!$AE$43:$AE$1042,'Quarterly Information'!$I$43:$I$1042,Blends!$DH39)*Blends!J38</f>
        <v>0</v>
      </c>
      <c r="DR39" s="10" t="s">
        <v>241</v>
      </c>
      <c r="DS39" s="85">
        <f>SUMIFS('Quarterly Information'!$AF$43:$AF$1042,'Quarterly Information'!$I$43:$I$1042,Blends!$DR39)*Blends!C38</f>
        <v>0</v>
      </c>
      <c r="DT39" s="85">
        <f>SUMIFS('Quarterly Information'!$AF$43:$AF$1042,'Quarterly Information'!$I$43:$I$1042,Blends!$DR39)*Blends!D38</f>
        <v>0</v>
      </c>
      <c r="DU39" s="85">
        <f>SUMIFS('Quarterly Information'!$AF$43:$AF$1042,'Quarterly Information'!$I$43:$I$1042,Blends!$DR39)*Blends!E38</f>
        <v>0</v>
      </c>
      <c r="DV39" s="85">
        <f>SUMIFS('Quarterly Information'!$AF$43:$AF$1042,'Quarterly Information'!$I$43:$I$1042,Blends!$DR39)*Blends!F38</f>
        <v>0</v>
      </c>
      <c r="DW39" s="85">
        <f>SUMIFS('Quarterly Information'!$AF$43:$AF$1042,'Quarterly Information'!$I$43:$I$1042,Blends!$DR39)*Blends!G38</f>
        <v>0</v>
      </c>
      <c r="DX39" s="85">
        <f>SUMIFS('Quarterly Information'!$AF$43:$AF$1042,'Quarterly Information'!$I$43:$I$1042,Blends!$DR39)*Blends!H38</f>
        <v>0</v>
      </c>
      <c r="DY39" s="85">
        <f>SUMIFS('Quarterly Information'!$AF$43:$AF$1042,'Quarterly Information'!$I$43:$I$1042,Blends!$DR39)*Blends!I38</f>
        <v>0</v>
      </c>
      <c r="DZ39" s="85">
        <f>SUMIFS('Quarterly Information'!$AF$43:$AF$1042,'Quarterly Information'!$I$43:$I$1042,Blends!$DR39)*Blends!J38</f>
        <v>0</v>
      </c>
    </row>
    <row r="40" spans="2:130">
      <c r="B40" s="10" t="s">
        <v>243</v>
      </c>
      <c r="C40" s="84"/>
      <c r="D40" s="84"/>
      <c r="E40" s="84">
        <v>0.57999999999999996</v>
      </c>
      <c r="F40" s="84">
        <v>0.39299999999999996</v>
      </c>
      <c r="G40" s="84"/>
      <c r="H40" s="84"/>
      <c r="I40" s="84"/>
      <c r="J40" s="84"/>
      <c r="L40" s="10" t="s">
        <v>242</v>
      </c>
      <c r="M40" s="85">
        <f>SUMIFS('Quarterly Information'!$J$43:$J$1042,'Quarterly Information'!$I$43:$I$1042,Blends!$L40,'Quarterly Information'!$X$43:$X$1042,Lists!$D$30)*C39</f>
        <v>0</v>
      </c>
      <c r="N40" s="85">
        <f>SUMIFS('Quarterly Information'!$J$43:$J$1042,'Quarterly Information'!$I$43:$I$1042,Blends!$L40,'Quarterly Information'!$X$43:$X$1042,Lists!$D$30)*D39</f>
        <v>0</v>
      </c>
      <c r="O40" s="85">
        <f>SUMIFS('Quarterly Information'!$J$43:$J$1042,'Quarterly Information'!$I$43:$I$1042,Blends!$L40,'Quarterly Information'!$X$43:$X$1042,Lists!$D$30)*E39</f>
        <v>0</v>
      </c>
      <c r="P40" s="85">
        <f>SUMIFS('Quarterly Information'!$J$43:$J$1042,'Quarterly Information'!$I$43:$I$1042,Blends!$L40,'Quarterly Information'!$X$43:$X$1042,Lists!$D$30)*F39</f>
        <v>0</v>
      </c>
      <c r="Q40" s="85">
        <f>SUMIFS('Quarterly Information'!$J$43:$J$1042,'Quarterly Information'!$I$43:$I$1042,Blends!$L40,'Quarterly Information'!$X$43:$X$1042,Lists!$D$30)*G39</f>
        <v>0</v>
      </c>
      <c r="R40" s="85">
        <f>SUMIFS('Quarterly Information'!$J$43:$J$1042,'Quarterly Information'!$I$43:$I$1042,Blends!$L40,'Quarterly Information'!$X$43:$X$1042,Lists!$D$30)*H39</f>
        <v>0</v>
      </c>
      <c r="S40" s="85">
        <f>SUMIFS('Quarterly Information'!$J$43:$J$1042,'Quarterly Information'!$I$43:$I$1042,Blends!$L40,'Quarterly Information'!$X$43:$X$1042,Lists!$D$30)*I39</f>
        <v>0</v>
      </c>
      <c r="T40" s="85">
        <f>SUMIFS('Quarterly Information'!$J$43:$J$1042,'Quarterly Information'!$I$43:$I$1042,Blends!$L40,'Quarterly Information'!$X$43:$X$1042,Lists!$D$30)*J39</f>
        <v>0</v>
      </c>
      <c r="V40" s="10" t="s">
        <v>242</v>
      </c>
      <c r="W40" s="85">
        <f>SUMIFS('Quarterly Information'!$J$43:$J$1042,'Quarterly Information'!$I$43:$I$1042,Blends!$V40,'Quarterly Information'!$X$43:$X$1042,Lists!$D$31)*C39</f>
        <v>0</v>
      </c>
      <c r="X40" s="85">
        <f>SUMIFS('Quarterly Information'!$J$43:$J$1042,'Quarterly Information'!$I$43:$I$1042,Blends!$V40,'Quarterly Information'!$X$43:$X$1042,Lists!$D$31)*D39</f>
        <v>0</v>
      </c>
      <c r="Y40" s="85">
        <f>SUMIFS('Quarterly Information'!$J$43:$J$1042,'Quarterly Information'!$I$43:$I$1042,Blends!$V40,'Quarterly Information'!$X$43:$X$1042,Lists!$D$31)*E39</f>
        <v>0</v>
      </c>
      <c r="Z40" s="85">
        <f>SUMIFS('Quarterly Information'!$J$43:$J$1042,'Quarterly Information'!$I$43:$I$1042,Blends!$V40,'Quarterly Information'!$X$43:$X$1042,Lists!$D$31)*F39</f>
        <v>0</v>
      </c>
      <c r="AA40" s="85">
        <f>SUMIFS('Quarterly Information'!$J$43:$J$1042,'Quarterly Information'!$I$43:$I$1042,Blends!$V40,'Quarterly Information'!$X$43:$X$1042,Lists!$D$31)*G39</f>
        <v>0</v>
      </c>
      <c r="AB40" s="85">
        <f>SUMIFS('Quarterly Information'!$J$43:$J$1042,'Quarterly Information'!$I$43:$I$1042,Blends!$V40,'Quarterly Information'!$X$43:$X$1042,Lists!$D$31)*H39</f>
        <v>0</v>
      </c>
      <c r="AC40" s="85">
        <f>SUMIFS('Quarterly Information'!$J$43:$J$1042,'Quarterly Information'!$I$43:$I$1042,Blends!$V40,'Quarterly Information'!$X$43:$X$1042,Lists!$D$31)*I39</f>
        <v>0</v>
      </c>
      <c r="AD40" s="85">
        <f>SUMIFS('Quarterly Information'!$J$43:$J$1042,'Quarterly Information'!$I$43:$I$1042,Blends!$V40,'Quarterly Information'!$X$43:$X$1042,Lists!$D$31)*J39</f>
        <v>0</v>
      </c>
      <c r="AF40" s="10" t="s">
        <v>242</v>
      </c>
      <c r="AG40" s="85">
        <f>SUMIFS('Quarterly Information'!$J$43:$J$1042,'Quarterly Information'!$I$43:$I$1042,Blends!$AF40,'Quarterly Information'!$X$43:$X$1042,Lists!$D$32)*C39</f>
        <v>0</v>
      </c>
      <c r="AH40" s="85">
        <f>SUMIFS('Quarterly Information'!$J$43:$J$1042,'Quarterly Information'!$I$43:$I$1042,Blends!$AF40,'Quarterly Information'!$X$43:$X$1042,Lists!$D$32)*D39</f>
        <v>0</v>
      </c>
      <c r="AI40" s="85">
        <f>SUMIFS('Quarterly Information'!$J$43:$J$1042,'Quarterly Information'!$I$43:$I$1042,Blends!$AF40,'Quarterly Information'!$X$43:$X$1042,Lists!$D$32)*E39</f>
        <v>0</v>
      </c>
      <c r="AJ40" s="85">
        <f>SUMIFS('Quarterly Information'!$J$43:$J$1042,'Quarterly Information'!$I$43:$I$1042,Blends!$AF40,'Quarterly Information'!$X$43:$X$1042,Lists!$D$32)*F39</f>
        <v>0</v>
      </c>
      <c r="AK40" s="85">
        <f>SUMIFS('Quarterly Information'!$J$43:$J$1042,'Quarterly Information'!$I$43:$I$1042,Blends!$AF40,'Quarterly Information'!$X$43:$X$1042,Lists!$D$32)*G39</f>
        <v>0</v>
      </c>
      <c r="AL40" s="85">
        <f>SUMIFS('Quarterly Information'!$J$43:$J$1042,'Quarterly Information'!$I$43:$I$1042,Blends!$AF40,'Quarterly Information'!$X$43:$X$1042,Lists!$D$32)*H39</f>
        <v>0</v>
      </c>
      <c r="AM40" s="85">
        <f>SUMIFS('Quarterly Information'!$J$43:$J$1042,'Quarterly Information'!$I$43:$I$1042,Blends!$AF40,'Quarterly Information'!$X$43:$X$1042,Lists!$D$32)*I39</f>
        <v>0</v>
      </c>
      <c r="AN40" s="85">
        <f>SUMIFS('Quarterly Information'!$J$43:$J$1042,'Quarterly Information'!$I$43:$I$1042,Blends!$AF40,'Quarterly Information'!$X$43:$X$1042,Lists!$D$32)*J39</f>
        <v>0</v>
      </c>
      <c r="AP40" s="10" t="s">
        <v>242</v>
      </c>
      <c r="AQ40" s="85">
        <f>SUMIFS('Quarterly Information'!$J$43:$J$1042,'Quarterly Information'!$I$43:$I$1042,Blends!$AP40,'Quarterly Information'!$X$43:$X$1042,Lists!$D$33)*C39</f>
        <v>0</v>
      </c>
      <c r="AR40" s="85">
        <f>SUMIFS('Quarterly Information'!$J$43:$J$1042,'Quarterly Information'!$I$43:$I$1042,Blends!$AP40,'Quarterly Information'!$X$43:$X$1042,Lists!$D$33)*D39</f>
        <v>0</v>
      </c>
      <c r="AS40" s="85">
        <f>SUMIFS('Quarterly Information'!$J$43:$J$1042,'Quarterly Information'!$I$43:$I$1042,Blends!$AP40,'Quarterly Information'!$X$43:$X$1042,Lists!$D$33)*E39</f>
        <v>0</v>
      </c>
      <c r="AT40" s="85">
        <f>SUMIFS('Quarterly Information'!$J$43:$J$1042,'Quarterly Information'!$I$43:$I$1042,Blends!$AP40,'Quarterly Information'!$X$43:$X$1042,Lists!$D$33)*F39</f>
        <v>0</v>
      </c>
      <c r="AU40" s="85">
        <f>SUMIFS('Quarterly Information'!$J$43:$J$1042,'Quarterly Information'!$I$43:$I$1042,Blends!$AP40,'Quarterly Information'!$X$43:$X$1042,Lists!$D$33)*G39</f>
        <v>0</v>
      </c>
      <c r="AV40" s="85">
        <f>SUMIFS('Quarterly Information'!$J$43:$J$1042,'Quarterly Information'!$I$43:$I$1042,Blends!$AP40,'Quarterly Information'!$X$43:$X$1042,Lists!$D$33)*H39</f>
        <v>0</v>
      </c>
      <c r="AW40" s="85">
        <f>SUMIFS('Quarterly Information'!$J$43:$J$1042,'Quarterly Information'!$I$43:$I$1042,Blends!$AP40,'Quarterly Information'!$X$43:$X$1042,Lists!$D$33)*I39</f>
        <v>0</v>
      </c>
      <c r="AX40" s="85">
        <f>SUMIFS('Quarterly Information'!$J$43:$J$1042,'Quarterly Information'!$I$43:$I$1042,Blends!$AP40,'Quarterly Information'!$X$43:$X$1042,Lists!$D$33)*J39</f>
        <v>0</v>
      </c>
      <c r="AZ40" s="10" t="s">
        <v>242</v>
      </c>
      <c r="BA40" s="85">
        <f>SUMIFS('Quarterly Information'!$J$43:$J$1042,'Quarterly Information'!$I$43:$I$1042,Blends!$AZ40,'Quarterly Information'!$X$43:$X$1042,Lists!$D$34)*C39</f>
        <v>0</v>
      </c>
      <c r="BB40" s="85">
        <f>SUMIFS('Quarterly Information'!$J$43:$J$1042,'Quarterly Information'!$I$43:$I$1042,Blends!$AZ40,'Quarterly Information'!$X$43:$X$1042,Lists!$D$34)*D39</f>
        <v>0</v>
      </c>
      <c r="BC40" s="85">
        <f>SUMIFS('Quarterly Information'!$J$43:$J$1042,'Quarterly Information'!$I$43:$I$1042,Blends!$AZ40,'Quarterly Information'!$X$43:$X$1042,Lists!$D$34)*E39</f>
        <v>0</v>
      </c>
      <c r="BD40" s="85">
        <f>SUMIFS('Quarterly Information'!$J$43:$J$1042,'Quarterly Information'!$I$43:$I$1042,Blends!$AZ40,'Quarterly Information'!$X$43:$X$1042,Lists!$D$34)*F39</f>
        <v>0</v>
      </c>
      <c r="BE40" s="85">
        <f>SUMIFS('Quarterly Information'!$J$43:$J$1042,'Quarterly Information'!$I$43:$I$1042,Blends!$AZ40,'Quarterly Information'!$X$43:$X$1042,Lists!$D$34)*G39</f>
        <v>0</v>
      </c>
      <c r="BF40" s="85">
        <f>SUMIFS('Quarterly Information'!$J$43:$J$1042,'Quarterly Information'!$I$43:$I$1042,Blends!$AZ40,'Quarterly Information'!$X$43:$X$1042,Lists!$D$34)*H39</f>
        <v>0</v>
      </c>
      <c r="BG40" s="85">
        <f>SUMIFS('Quarterly Information'!$J$43:$J$1042,'Quarterly Information'!$I$43:$I$1042,Blends!$AZ40,'Quarterly Information'!$X$43:$X$1042,Lists!$D$34)*I39</f>
        <v>0</v>
      </c>
      <c r="BH40" s="85">
        <f>SUMIFS('Quarterly Information'!$J$43:$J$1042,'Quarterly Information'!$I$43:$I$1042,Blends!$AZ40,'Quarterly Information'!$X$43:$X$1042,Lists!$D$34)*J39</f>
        <v>0</v>
      </c>
      <c r="BJ40" s="10" t="s">
        <v>242</v>
      </c>
      <c r="BK40" s="85">
        <f>SUMIFS('Quarterly Information'!$J$43:$J$1042,'Quarterly Information'!$I$43:$I$1042,Blends!$BJ40,'Quarterly Information'!$X$43:$X$1042,Lists!$D$35)*C39</f>
        <v>0</v>
      </c>
      <c r="BL40" s="85">
        <f>SUMIFS('Quarterly Information'!$J$43:$J$1042,'Quarterly Information'!$I$43:$I$1042,Blends!$BJ40,'Quarterly Information'!$X$43:$X$1042,Lists!$D$35)*D39</f>
        <v>0</v>
      </c>
      <c r="BM40" s="85">
        <f>SUMIFS('Quarterly Information'!$J$43:$J$1042,'Quarterly Information'!$I$43:$I$1042,Blends!$BJ40,'Quarterly Information'!$X$43:$X$1042,Lists!$D$35)*E39</f>
        <v>0</v>
      </c>
      <c r="BN40" s="85">
        <f>SUMIFS('Quarterly Information'!$J$43:$J$1042,'Quarterly Information'!$I$43:$I$1042,Blends!$BJ40,'Quarterly Information'!$X$43:$X$1042,Lists!$D$35)*F39</f>
        <v>0</v>
      </c>
      <c r="BO40" s="85">
        <f>SUMIFS('Quarterly Information'!$J$43:$J$1042,'Quarterly Information'!$I$43:$I$1042,Blends!$BJ40,'Quarterly Information'!$X$43:$X$1042,Lists!$D$35)*G39</f>
        <v>0</v>
      </c>
      <c r="BP40" s="85">
        <f>SUMIFS('Quarterly Information'!$J$43:$J$1042,'Quarterly Information'!$I$43:$I$1042,Blends!$BJ40,'Quarterly Information'!$X$43:$X$1042,Lists!$D$35)*H39</f>
        <v>0</v>
      </c>
      <c r="BQ40" s="85">
        <f>SUMIFS('Quarterly Information'!$J$43:$J$1042,'Quarterly Information'!$I$43:$I$1042,Blends!$BJ40,'Quarterly Information'!$X$43:$X$1042,Lists!$D$35)*I39</f>
        <v>0</v>
      </c>
      <c r="BR40" s="85">
        <f>SUMIFS('Quarterly Information'!$J$43:$J$1042,'Quarterly Information'!$I$43:$I$1042,Blends!$BJ40,'Quarterly Information'!$X$43:$X$1042,Lists!$D$35)*J39</f>
        <v>0</v>
      </c>
      <c r="BT40" s="10" t="s">
        <v>242</v>
      </c>
      <c r="BU40" s="85">
        <f>SUMIFS('Quarterly Information'!$AA$43:$AA$1042,'Quarterly Information'!$I$43:$I$1042,Blends!$BT40)*Blends!C39</f>
        <v>0</v>
      </c>
      <c r="BV40" s="85">
        <f>SUMIFS('Quarterly Information'!$AA$43:$AA$1042,'Quarterly Information'!$I$43:$I$1042,Blends!$BT40)*Blends!D39</f>
        <v>0</v>
      </c>
      <c r="BW40" s="85">
        <f>SUMIFS('Quarterly Information'!$AA$43:$AA$1042,'Quarterly Information'!$I$43:$I$1042,Blends!$BT40)*Blends!E39</f>
        <v>0</v>
      </c>
      <c r="BX40" s="85">
        <f>SUMIFS('Quarterly Information'!$AA$43:$AA$1042,'Quarterly Information'!$I$43:$I$1042,Blends!$BT40)*Blends!F39</f>
        <v>0</v>
      </c>
      <c r="BY40" s="85">
        <f>SUMIFS('Quarterly Information'!$AA$43:$AA$1042,'Quarterly Information'!$I$43:$I$1042,Blends!$BT40)*Blends!G39</f>
        <v>0</v>
      </c>
      <c r="BZ40" s="85">
        <f>SUMIFS('Quarterly Information'!$AA$43:$AA$1042,'Quarterly Information'!$I$43:$I$1042,Blends!$BT40)*Blends!H39</f>
        <v>0</v>
      </c>
      <c r="CA40" s="85">
        <f>SUMIFS('Quarterly Information'!$AA$43:$AA$1042,'Quarterly Information'!$I$43:$I$1042,Blends!$BT40)*Blends!I39</f>
        <v>0</v>
      </c>
      <c r="CB40" s="85">
        <f>SUMIFS('Quarterly Information'!$AA$43:$AA$1042,'Quarterly Information'!$I$43:$I$1042,Blends!$BT40)*Blends!J39</f>
        <v>0</v>
      </c>
      <c r="CD40" s="10" t="s">
        <v>242</v>
      </c>
      <c r="CE40" s="85">
        <f>SUMIFS('Quarterly Information'!$AB$43:$AB$1042,'Quarterly Information'!$I$43:$I$1042,Blends!$CD40)*Blends!C39</f>
        <v>0</v>
      </c>
      <c r="CF40" s="85">
        <f>SUMIFS('Quarterly Information'!$AB$43:$AB$1042,'Quarterly Information'!$I$43:$I$1042,Blends!$CD40)*Blends!D39</f>
        <v>0</v>
      </c>
      <c r="CG40" s="85">
        <f>SUMIFS('Quarterly Information'!$AB$43:$AB$1042,'Quarterly Information'!$I$43:$I$1042,Blends!$CD40)*Blends!E39</f>
        <v>0</v>
      </c>
      <c r="CH40" s="85">
        <f>SUMIFS('Quarterly Information'!$AB$43:$AB$1042,'Quarterly Information'!$I$43:$I$1042,Blends!$CD40)*Blends!F39</f>
        <v>0</v>
      </c>
      <c r="CI40" s="85">
        <f>SUMIFS('Quarterly Information'!$AB$43:$AB$1042,'Quarterly Information'!$I$43:$I$1042,Blends!$CD40)*Blends!G39</f>
        <v>0</v>
      </c>
      <c r="CJ40" s="85">
        <f>SUMIFS('Quarterly Information'!$AB$43:$AB$1042,'Quarterly Information'!$I$43:$I$1042,Blends!$CD40)*Blends!H39</f>
        <v>0</v>
      </c>
      <c r="CK40" s="85">
        <f>SUMIFS('Quarterly Information'!$AB$43:$AB$1042,'Quarterly Information'!$I$43:$I$1042,Blends!$CD40)*Blends!I39</f>
        <v>0</v>
      </c>
      <c r="CL40" s="85">
        <f>SUMIFS('Quarterly Information'!$AB$43:$AB$1042,'Quarterly Information'!$I$43:$I$1042,Blends!$CD40)*Blends!J39</f>
        <v>0</v>
      </c>
      <c r="CN40" s="10" t="s">
        <v>242</v>
      </c>
      <c r="CO40" s="85">
        <f>SUMIFS('Quarterly Information'!$AC$43:$AC$1042,'Quarterly Information'!$I$43:$I$1042,Blends!$CN40)*Blends!C39</f>
        <v>0</v>
      </c>
      <c r="CP40" s="85">
        <f>SUMIFS('Quarterly Information'!$AC$43:$AC$1042,'Quarterly Information'!$I$43:$I$1042,Blends!$CN40)*Blends!D39</f>
        <v>0</v>
      </c>
      <c r="CQ40" s="85">
        <f>SUMIFS('Quarterly Information'!$AC$43:$AC$1042,'Quarterly Information'!$I$43:$I$1042,Blends!$CN40)*Blends!E39</f>
        <v>0</v>
      </c>
      <c r="CR40" s="85">
        <f>SUMIFS('Quarterly Information'!$AC$43:$AC$1042,'Quarterly Information'!$I$43:$I$1042,Blends!$CN40)*Blends!F39</f>
        <v>0</v>
      </c>
      <c r="CS40" s="85">
        <f>SUMIFS('Quarterly Information'!$AC$43:$AC$1042,'Quarterly Information'!$I$43:$I$1042,Blends!$CN40)*Blends!G39</f>
        <v>0</v>
      </c>
      <c r="CT40" s="85">
        <f>SUMIFS('Quarterly Information'!$AC$43:$AC$1042,'Quarterly Information'!$I$43:$I$1042,Blends!$CN40)*Blends!H39</f>
        <v>0</v>
      </c>
      <c r="CU40" s="85">
        <f>SUMIFS('Quarterly Information'!$AC$43:$AC$1042,'Quarterly Information'!$I$43:$I$1042,Blends!$CN40)*Blends!I39</f>
        <v>0</v>
      </c>
      <c r="CV40" s="85">
        <f>SUMIFS('Quarterly Information'!$AC$43:$AC$1042,'Quarterly Information'!$I$43:$I$1042,Blends!$CN40)*Blends!J39</f>
        <v>0</v>
      </c>
      <c r="CX40" s="10" t="s">
        <v>242</v>
      </c>
      <c r="CY40" s="85">
        <f>SUMIFS('Quarterly Information'!$AD$43:$AD$1042,'Quarterly Information'!$I$43:$I$1042,Blends!$CX40)*Blends!C39</f>
        <v>0</v>
      </c>
      <c r="CZ40" s="85">
        <f>SUMIFS('Quarterly Information'!$AD$43:$AD$1042,'Quarterly Information'!$I$43:$I$1042,Blends!$CX40)*Blends!D39</f>
        <v>0</v>
      </c>
      <c r="DA40" s="85">
        <f>SUMIFS('Quarterly Information'!$AD$43:$AD$1042,'Quarterly Information'!$I$43:$I$1042,Blends!$CX40)*Blends!E39</f>
        <v>0</v>
      </c>
      <c r="DB40" s="85">
        <f>SUMIFS('Quarterly Information'!$AD$43:$AD$1042,'Quarterly Information'!$I$43:$I$1042,Blends!$CX40)*Blends!F39</f>
        <v>0</v>
      </c>
      <c r="DC40" s="85">
        <f>SUMIFS('Quarterly Information'!$AD$43:$AD$1042,'Quarterly Information'!$I$43:$I$1042,Blends!$CX40)*Blends!G39</f>
        <v>0</v>
      </c>
      <c r="DD40" s="85">
        <f>SUMIFS('Quarterly Information'!$AD$43:$AD$1042,'Quarterly Information'!$I$43:$I$1042,Blends!$CX40)*Blends!H39</f>
        <v>0</v>
      </c>
      <c r="DE40" s="85">
        <f>SUMIFS('Quarterly Information'!$AD$43:$AD$1042,'Quarterly Information'!$I$43:$I$1042,Blends!$CX40)*Blends!I39</f>
        <v>0</v>
      </c>
      <c r="DF40" s="85">
        <f>SUMIFS('Quarterly Information'!$AD$43:$AD$1042,'Quarterly Information'!$I$43:$I$1042,Blends!$CX40)*Blends!J39</f>
        <v>0</v>
      </c>
      <c r="DH40" s="10" t="s">
        <v>242</v>
      </c>
      <c r="DI40" s="85">
        <f>SUMIFS('Quarterly Information'!$AE$43:$AE$1042,'Quarterly Information'!$I$43:$I$1042,Blends!$DH40)*Blends!C39</f>
        <v>0</v>
      </c>
      <c r="DJ40" s="85">
        <f>SUMIFS('Quarterly Information'!$AE$43:$AE$1042,'Quarterly Information'!$I$43:$I$1042,Blends!$DH40)*Blends!D39</f>
        <v>0</v>
      </c>
      <c r="DK40" s="85">
        <f>SUMIFS('Quarterly Information'!$AE$43:$AE$1042,'Quarterly Information'!$I$43:$I$1042,Blends!$DH40)*Blends!E39</f>
        <v>0</v>
      </c>
      <c r="DL40" s="85">
        <f>SUMIFS('Quarterly Information'!$AE$43:$AE$1042,'Quarterly Information'!$I$43:$I$1042,Blends!$DH40)*Blends!F39</f>
        <v>0</v>
      </c>
      <c r="DM40" s="85">
        <f>SUMIFS('Quarterly Information'!$AE$43:$AE$1042,'Quarterly Information'!$I$43:$I$1042,Blends!$DH40)*Blends!G39</f>
        <v>0</v>
      </c>
      <c r="DN40" s="85">
        <f>SUMIFS('Quarterly Information'!$AE$43:$AE$1042,'Quarterly Information'!$I$43:$I$1042,Blends!$DH40)*Blends!H39</f>
        <v>0</v>
      </c>
      <c r="DO40" s="85">
        <f>SUMIFS('Quarterly Information'!$AE$43:$AE$1042,'Quarterly Information'!$I$43:$I$1042,Blends!$DH40)*Blends!I39</f>
        <v>0</v>
      </c>
      <c r="DP40" s="85">
        <f>SUMIFS('Quarterly Information'!$AE$43:$AE$1042,'Quarterly Information'!$I$43:$I$1042,Blends!$DH40)*Blends!J39</f>
        <v>0</v>
      </c>
      <c r="DR40" s="10" t="s">
        <v>242</v>
      </c>
      <c r="DS40" s="85">
        <f>SUMIFS('Quarterly Information'!$AF$43:$AF$1042,'Quarterly Information'!$I$43:$I$1042,Blends!$DR40)*Blends!C39</f>
        <v>0</v>
      </c>
      <c r="DT40" s="85">
        <f>SUMIFS('Quarterly Information'!$AF$43:$AF$1042,'Quarterly Information'!$I$43:$I$1042,Blends!$DR40)*Blends!D39</f>
        <v>0</v>
      </c>
      <c r="DU40" s="85">
        <f>SUMIFS('Quarterly Information'!$AF$43:$AF$1042,'Quarterly Information'!$I$43:$I$1042,Blends!$DR40)*Blends!E39</f>
        <v>0</v>
      </c>
      <c r="DV40" s="85">
        <f>SUMIFS('Quarterly Information'!$AF$43:$AF$1042,'Quarterly Information'!$I$43:$I$1042,Blends!$DR40)*Blends!F39</f>
        <v>0</v>
      </c>
      <c r="DW40" s="85">
        <f>SUMIFS('Quarterly Information'!$AF$43:$AF$1042,'Quarterly Information'!$I$43:$I$1042,Blends!$DR40)*Blends!G39</f>
        <v>0</v>
      </c>
      <c r="DX40" s="85">
        <f>SUMIFS('Quarterly Information'!$AF$43:$AF$1042,'Quarterly Information'!$I$43:$I$1042,Blends!$DR40)*Blends!H39</f>
        <v>0</v>
      </c>
      <c r="DY40" s="85">
        <f>SUMIFS('Quarterly Information'!$AF$43:$AF$1042,'Quarterly Information'!$I$43:$I$1042,Blends!$DR40)*Blends!I39</f>
        <v>0</v>
      </c>
      <c r="DZ40" s="85">
        <f>SUMIFS('Quarterly Information'!$AF$43:$AF$1042,'Quarterly Information'!$I$43:$I$1042,Blends!$DR40)*Blends!J39</f>
        <v>0</v>
      </c>
    </row>
    <row r="41" spans="2:130">
      <c r="B41" s="10" t="s">
        <v>244</v>
      </c>
      <c r="C41" s="84"/>
      <c r="D41" s="84"/>
      <c r="E41" s="84"/>
      <c r="F41" s="84">
        <v>0.52500000000000002</v>
      </c>
      <c r="G41" s="84"/>
      <c r="H41" s="84"/>
      <c r="I41" s="84">
        <v>0.47499999999999998</v>
      </c>
      <c r="J41" s="84"/>
      <c r="L41" s="10" t="s">
        <v>243</v>
      </c>
      <c r="M41" s="85">
        <f>SUMIFS('Quarterly Information'!$J$43:$J$1042,'Quarterly Information'!$I$43:$I$1042,Blends!$L41,'Quarterly Information'!$X$43:$X$1042,Lists!$D$30)*C40</f>
        <v>0</v>
      </c>
      <c r="N41" s="85">
        <f>SUMIFS('Quarterly Information'!$J$43:$J$1042,'Quarterly Information'!$I$43:$I$1042,Blends!$L41,'Quarterly Information'!$X$43:$X$1042,Lists!$D$30)*D40</f>
        <v>0</v>
      </c>
      <c r="O41" s="85">
        <f>SUMIFS('Quarterly Information'!$J$43:$J$1042,'Quarterly Information'!$I$43:$I$1042,Blends!$L41,'Quarterly Information'!$X$43:$X$1042,Lists!$D$30)*E40</f>
        <v>0</v>
      </c>
      <c r="P41" s="85">
        <f>SUMIFS('Quarterly Information'!$J$43:$J$1042,'Quarterly Information'!$I$43:$I$1042,Blends!$L41,'Quarterly Information'!$X$43:$X$1042,Lists!$D$30)*F40</f>
        <v>0</v>
      </c>
      <c r="Q41" s="85">
        <f>SUMIFS('Quarterly Information'!$J$43:$J$1042,'Quarterly Information'!$I$43:$I$1042,Blends!$L41,'Quarterly Information'!$X$43:$X$1042,Lists!$D$30)*G40</f>
        <v>0</v>
      </c>
      <c r="R41" s="85">
        <f>SUMIFS('Quarterly Information'!$J$43:$J$1042,'Quarterly Information'!$I$43:$I$1042,Blends!$L41,'Quarterly Information'!$X$43:$X$1042,Lists!$D$30)*H40</f>
        <v>0</v>
      </c>
      <c r="S41" s="85">
        <f>SUMIFS('Quarterly Information'!$J$43:$J$1042,'Quarterly Information'!$I$43:$I$1042,Blends!$L41,'Quarterly Information'!$X$43:$X$1042,Lists!$D$30)*I40</f>
        <v>0</v>
      </c>
      <c r="T41" s="85">
        <f>SUMIFS('Quarterly Information'!$J$43:$J$1042,'Quarterly Information'!$I$43:$I$1042,Blends!$L41,'Quarterly Information'!$X$43:$X$1042,Lists!$D$30)*J40</f>
        <v>0</v>
      </c>
      <c r="V41" s="10" t="s">
        <v>243</v>
      </c>
      <c r="W41" s="85">
        <f>SUMIFS('Quarterly Information'!$J$43:$J$1042,'Quarterly Information'!$I$43:$I$1042,Blends!$V41,'Quarterly Information'!$X$43:$X$1042,Lists!$D$31)*C40</f>
        <v>0</v>
      </c>
      <c r="X41" s="85">
        <f>SUMIFS('Quarterly Information'!$J$43:$J$1042,'Quarterly Information'!$I$43:$I$1042,Blends!$V41,'Quarterly Information'!$X$43:$X$1042,Lists!$D$31)*D40</f>
        <v>0</v>
      </c>
      <c r="Y41" s="85">
        <f>SUMIFS('Quarterly Information'!$J$43:$J$1042,'Quarterly Information'!$I$43:$I$1042,Blends!$V41,'Quarterly Information'!$X$43:$X$1042,Lists!$D$31)*E40</f>
        <v>0</v>
      </c>
      <c r="Z41" s="85">
        <f>SUMIFS('Quarterly Information'!$J$43:$J$1042,'Quarterly Information'!$I$43:$I$1042,Blends!$V41,'Quarterly Information'!$X$43:$X$1042,Lists!$D$31)*F40</f>
        <v>0</v>
      </c>
      <c r="AA41" s="85">
        <f>SUMIFS('Quarterly Information'!$J$43:$J$1042,'Quarterly Information'!$I$43:$I$1042,Blends!$V41,'Quarterly Information'!$X$43:$X$1042,Lists!$D$31)*G40</f>
        <v>0</v>
      </c>
      <c r="AB41" s="85">
        <f>SUMIFS('Quarterly Information'!$J$43:$J$1042,'Quarterly Information'!$I$43:$I$1042,Blends!$V41,'Quarterly Information'!$X$43:$X$1042,Lists!$D$31)*H40</f>
        <v>0</v>
      </c>
      <c r="AC41" s="85">
        <f>SUMIFS('Quarterly Information'!$J$43:$J$1042,'Quarterly Information'!$I$43:$I$1042,Blends!$V41,'Quarterly Information'!$X$43:$X$1042,Lists!$D$31)*I40</f>
        <v>0</v>
      </c>
      <c r="AD41" s="85">
        <f>SUMIFS('Quarterly Information'!$J$43:$J$1042,'Quarterly Information'!$I$43:$I$1042,Blends!$V41,'Quarterly Information'!$X$43:$X$1042,Lists!$D$31)*J40</f>
        <v>0</v>
      </c>
      <c r="AF41" s="10" t="s">
        <v>243</v>
      </c>
      <c r="AG41" s="85">
        <f>SUMIFS('Quarterly Information'!$J$43:$J$1042,'Quarterly Information'!$I$43:$I$1042,Blends!$AF41,'Quarterly Information'!$X$43:$X$1042,Lists!$D$32)*C40</f>
        <v>0</v>
      </c>
      <c r="AH41" s="85">
        <f>SUMIFS('Quarterly Information'!$J$43:$J$1042,'Quarterly Information'!$I$43:$I$1042,Blends!$AF41,'Quarterly Information'!$X$43:$X$1042,Lists!$D$32)*D40</f>
        <v>0</v>
      </c>
      <c r="AI41" s="85">
        <f>SUMIFS('Quarterly Information'!$J$43:$J$1042,'Quarterly Information'!$I$43:$I$1042,Blends!$AF41,'Quarterly Information'!$X$43:$X$1042,Lists!$D$32)*E40</f>
        <v>0</v>
      </c>
      <c r="AJ41" s="85">
        <f>SUMIFS('Quarterly Information'!$J$43:$J$1042,'Quarterly Information'!$I$43:$I$1042,Blends!$AF41,'Quarterly Information'!$X$43:$X$1042,Lists!$D$32)*F40</f>
        <v>0</v>
      </c>
      <c r="AK41" s="85">
        <f>SUMIFS('Quarterly Information'!$J$43:$J$1042,'Quarterly Information'!$I$43:$I$1042,Blends!$AF41,'Quarterly Information'!$X$43:$X$1042,Lists!$D$32)*G40</f>
        <v>0</v>
      </c>
      <c r="AL41" s="85">
        <f>SUMIFS('Quarterly Information'!$J$43:$J$1042,'Quarterly Information'!$I$43:$I$1042,Blends!$AF41,'Quarterly Information'!$X$43:$X$1042,Lists!$D$32)*H40</f>
        <v>0</v>
      </c>
      <c r="AM41" s="85">
        <f>SUMIFS('Quarterly Information'!$J$43:$J$1042,'Quarterly Information'!$I$43:$I$1042,Blends!$AF41,'Quarterly Information'!$X$43:$X$1042,Lists!$D$32)*I40</f>
        <v>0</v>
      </c>
      <c r="AN41" s="85">
        <f>SUMIFS('Quarterly Information'!$J$43:$J$1042,'Quarterly Information'!$I$43:$I$1042,Blends!$AF41,'Quarterly Information'!$X$43:$X$1042,Lists!$D$32)*J40</f>
        <v>0</v>
      </c>
      <c r="AP41" s="10" t="s">
        <v>243</v>
      </c>
      <c r="AQ41" s="85">
        <f>SUMIFS('Quarterly Information'!$J$43:$J$1042,'Quarterly Information'!$I$43:$I$1042,Blends!$AP41,'Quarterly Information'!$X$43:$X$1042,Lists!$D$33)*C40</f>
        <v>0</v>
      </c>
      <c r="AR41" s="85">
        <f>SUMIFS('Quarterly Information'!$J$43:$J$1042,'Quarterly Information'!$I$43:$I$1042,Blends!$AP41,'Quarterly Information'!$X$43:$X$1042,Lists!$D$33)*D40</f>
        <v>0</v>
      </c>
      <c r="AS41" s="85">
        <f>SUMIFS('Quarterly Information'!$J$43:$J$1042,'Quarterly Information'!$I$43:$I$1042,Blends!$AP41,'Quarterly Information'!$X$43:$X$1042,Lists!$D$33)*E40</f>
        <v>0</v>
      </c>
      <c r="AT41" s="85">
        <f>SUMIFS('Quarterly Information'!$J$43:$J$1042,'Quarterly Information'!$I$43:$I$1042,Blends!$AP41,'Quarterly Information'!$X$43:$X$1042,Lists!$D$33)*F40</f>
        <v>0</v>
      </c>
      <c r="AU41" s="85">
        <f>SUMIFS('Quarterly Information'!$J$43:$J$1042,'Quarterly Information'!$I$43:$I$1042,Blends!$AP41,'Quarterly Information'!$X$43:$X$1042,Lists!$D$33)*G40</f>
        <v>0</v>
      </c>
      <c r="AV41" s="85">
        <f>SUMIFS('Quarterly Information'!$J$43:$J$1042,'Quarterly Information'!$I$43:$I$1042,Blends!$AP41,'Quarterly Information'!$X$43:$X$1042,Lists!$D$33)*H40</f>
        <v>0</v>
      </c>
      <c r="AW41" s="85">
        <f>SUMIFS('Quarterly Information'!$J$43:$J$1042,'Quarterly Information'!$I$43:$I$1042,Blends!$AP41,'Quarterly Information'!$X$43:$X$1042,Lists!$D$33)*I40</f>
        <v>0</v>
      </c>
      <c r="AX41" s="85">
        <f>SUMIFS('Quarterly Information'!$J$43:$J$1042,'Quarterly Information'!$I$43:$I$1042,Blends!$AP41,'Quarterly Information'!$X$43:$X$1042,Lists!$D$33)*J40</f>
        <v>0</v>
      </c>
      <c r="AZ41" s="10" t="s">
        <v>243</v>
      </c>
      <c r="BA41" s="85">
        <f>SUMIFS('Quarterly Information'!$J$43:$J$1042,'Quarterly Information'!$I$43:$I$1042,Blends!$AZ41,'Quarterly Information'!$X$43:$X$1042,Lists!$D$34)*C40</f>
        <v>0</v>
      </c>
      <c r="BB41" s="85">
        <f>SUMIFS('Quarterly Information'!$J$43:$J$1042,'Quarterly Information'!$I$43:$I$1042,Blends!$AZ41,'Quarterly Information'!$X$43:$X$1042,Lists!$D$34)*D40</f>
        <v>0</v>
      </c>
      <c r="BC41" s="85">
        <f>SUMIFS('Quarterly Information'!$J$43:$J$1042,'Quarterly Information'!$I$43:$I$1042,Blends!$AZ41,'Quarterly Information'!$X$43:$X$1042,Lists!$D$34)*E40</f>
        <v>0</v>
      </c>
      <c r="BD41" s="85">
        <f>SUMIFS('Quarterly Information'!$J$43:$J$1042,'Quarterly Information'!$I$43:$I$1042,Blends!$AZ41,'Quarterly Information'!$X$43:$X$1042,Lists!$D$34)*F40</f>
        <v>0</v>
      </c>
      <c r="BE41" s="85">
        <f>SUMIFS('Quarterly Information'!$J$43:$J$1042,'Quarterly Information'!$I$43:$I$1042,Blends!$AZ41,'Quarterly Information'!$X$43:$X$1042,Lists!$D$34)*G40</f>
        <v>0</v>
      </c>
      <c r="BF41" s="85">
        <f>SUMIFS('Quarterly Information'!$J$43:$J$1042,'Quarterly Information'!$I$43:$I$1042,Blends!$AZ41,'Quarterly Information'!$X$43:$X$1042,Lists!$D$34)*H40</f>
        <v>0</v>
      </c>
      <c r="BG41" s="85">
        <f>SUMIFS('Quarterly Information'!$J$43:$J$1042,'Quarterly Information'!$I$43:$I$1042,Blends!$AZ41,'Quarterly Information'!$X$43:$X$1042,Lists!$D$34)*I40</f>
        <v>0</v>
      </c>
      <c r="BH41" s="85">
        <f>SUMIFS('Quarterly Information'!$J$43:$J$1042,'Quarterly Information'!$I$43:$I$1042,Blends!$AZ41,'Quarterly Information'!$X$43:$X$1042,Lists!$D$34)*J40</f>
        <v>0</v>
      </c>
      <c r="BJ41" s="10" t="s">
        <v>243</v>
      </c>
      <c r="BK41" s="85">
        <f>SUMIFS('Quarterly Information'!$J$43:$J$1042,'Quarterly Information'!$I$43:$I$1042,Blends!$BJ41,'Quarterly Information'!$X$43:$X$1042,Lists!$D$35)*C40</f>
        <v>0</v>
      </c>
      <c r="BL41" s="85">
        <f>SUMIFS('Quarterly Information'!$J$43:$J$1042,'Quarterly Information'!$I$43:$I$1042,Blends!$BJ41,'Quarterly Information'!$X$43:$X$1042,Lists!$D$35)*D40</f>
        <v>0</v>
      </c>
      <c r="BM41" s="85">
        <f>SUMIFS('Quarterly Information'!$J$43:$J$1042,'Quarterly Information'!$I$43:$I$1042,Blends!$BJ41,'Quarterly Information'!$X$43:$X$1042,Lists!$D$35)*E40</f>
        <v>0</v>
      </c>
      <c r="BN41" s="85">
        <f>SUMIFS('Quarterly Information'!$J$43:$J$1042,'Quarterly Information'!$I$43:$I$1042,Blends!$BJ41,'Quarterly Information'!$X$43:$X$1042,Lists!$D$35)*F40</f>
        <v>0</v>
      </c>
      <c r="BO41" s="85">
        <f>SUMIFS('Quarterly Information'!$J$43:$J$1042,'Quarterly Information'!$I$43:$I$1042,Blends!$BJ41,'Quarterly Information'!$X$43:$X$1042,Lists!$D$35)*G40</f>
        <v>0</v>
      </c>
      <c r="BP41" s="85">
        <f>SUMIFS('Quarterly Information'!$J$43:$J$1042,'Quarterly Information'!$I$43:$I$1042,Blends!$BJ41,'Quarterly Information'!$X$43:$X$1042,Lists!$D$35)*H40</f>
        <v>0</v>
      </c>
      <c r="BQ41" s="85">
        <f>SUMIFS('Quarterly Information'!$J$43:$J$1042,'Quarterly Information'!$I$43:$I$1042,Blends!$BJ41,'Quarterly Information'!$X$43:$X$1042,Lists!$D$35)*I40</f>
        <v>0</v>
      </c>
      <c r="BR41" s="85">
        <f>SUMIFS('Quarterly Information'!$J$43:$J$1042,'Quarterly Information'!$I$43:$I$1042,Blends!$BJ41,'Quarterly Information'!$X$43:$X$1042,Lists!$D$35)*J40</f>
        <v>0</v>
      </c>
      <c r="BT41" s="10" t="s">
        <v>243</v>
      </c>
      <c r="BU41" s="85">
        <f>SUMIFS('Quarterly Information'!$AA$43:$AA$1042,'Quarterly Information'!$I$43:$I$1042,Blends!$BT41)*Blends!C40</f>
        <v>0</v>
      </c>
      <c r="BV41" s="85">
        <f>SUMIFS('Quarterly Information'!$AA$43:$AA$1042,'Quarterly Information'!$I$43:$I$1042,Blends!$BT41)*Blends!D40</f>
        <v>0</v>
      </c>
      <c r="BW41" s="85">
        <f>SUMIFS('Quarterly Information'!$AA$43:$AA$1042,'Quarterly Information'!$I$43:$I$1042,Blends!$BT41)*Blends!E40</f>
        <v>0</v>
      </c>
      <c r="BX41" s="85">
        <f>SUMIFS('Quarterly Information'!$AA$43:$AA$1042,'Quarterly Information'!$I$43:$I$1042,Blends!$BT41)*Blends!F40</f>
        <v>0</v>
      </c>
      <c r="BY41" s="85">
        <f>SUMIFS('Quarterly Information'!$AA$43:$AA$1042,'Quarterly Information'!$I$43:$I$1042,Blends!$BT41)*Blends!G40</f>
        <v>0</v>
      </c>
      <c r="BZ41" s="85">
        <f>SUMIFS('Quarterly Information'!$AA$43:$AA$1042,'Quarterly Information'!$I$43:$I$1042,Blends!$BT41)*Blends!H40</f>
        <v>0</v>
      </c>
      <c r="CA41" s="85">
        <f>SUMIFS('Quarterly Information'!$AA$43:$AA$1042,'Quarterly Information'!$I$43:$I$1042,Blends!$BT41)*Blends!I40</f>
        <v>0</v>
      </c>
      <c r="CB41" s="85">
        <f>SUMIFS('Quarterly Information'!$AA$43:$AA$1042,'Quarterly Information'!$I$43:$I$1042,Blends!$BT41)*Blends!J40</f>
        <v>0</v>
      </c>
      <c r="CD41" s="10" t="s">
        <v>243</v>
      </c>
      <c r="CE41" s="85">
        <f>SUMIFS('Quarterly Information'!$AB$43:$AB$1042,'Quarterly Information'!$I$43:$I$1042,Blends!$CD41)*Blends!C40</f>
        <v>0</v>
      </c>
      <c r="CF41" s="85">
        <f>SUMIFS('Quarterly Information'!$AB$43:$AB$1042,'Quarterly Information'!$I$43:$I$1042,Blends!$CD41)*Blends!D40</f>
        <v>0</v>
      </c>
      <c r="CG41" s="85">
        <f>SUMIFS('Quarterly Information'!$AB$43:$AB$1042,'Quarterly Information'!$I$43:$I$1042,Blends!$CD41)*Blends!E40</f>
        <v>0</v>
      </c>
      <c r="CH41" s="85">
        <f>SUMIFS('Quarterly Information'!$AB$43:$AB$1042,'Quarterly Information'!$I$43:$I$1042,Blends!$CD41)*Blends!F40</f>
        <v>0</v>
      </c>
      <c r="CI41" s="85">
        <f>SUMIFS('Quarterly Information'!$AB$43:$AB$1042,'Quarterly Information'!$I$43:$I$1042,Blends!$CD41)*Blends!G40</f>
        <v>0</v>
      </c>
      <c r="CJ41" s="85">
        <f>SUMIFS('Quarterly Information'!$AB$43:$AB$1042,'Quarterly Information'!$I$43:$I$1042,Blends!$CD41)*Blends!H40</f>
        <v>0</v>
      </c>
      <c r="CK41" s="85">
        <f>SUMIFS('Quarterly Information'!$AB$43:$AB$1042,'Quarterly Information'!$I$43:$I$1042,Blends!$CD41)*Blends!I40</f>
        <v>0</v>
      </c>
      <c r="CL41" s="85">
        <f>SUMIFS('Quarterly Information'!$AB$43:$AB$1042,'Quarterly Information'!$I$43:$I$1042,Blends!$CD41)*Blends!J40</f>
        <v>0</v>
      </c>
      <c r="CN41" s="10" t="s">
        <v>243</v>
      </c>
      <c r="CO41" s="85">
        <f>SUMIFS('Quarterly Information'!$AC$43:$AC$1042,'Quarterly Information'!$I$43:$I$1042,Blends!$CN41)*Blends!C40</f>
        <v>0</v>
      </c>
      <c r="CP41" s="85">
        <f>SUMIFS('Quarterly Information'!$AC$43:$AC$1042,'Quarterly Information'!$I$43:$I$1042,Blends!$CN41)*Blends!D40</f>
        <v>0</v>
      </c>
      <c r="CQ41" s="85">
        <f>SUMIFS('Quarterly Information'!$AC$43:$AC$1042,'Quarterly Information'!$I$43:$I$1042,Blends!$CN41)*Blends!E40</f>
        <v>0</v>
      </c>
      <c r="CR41" s="85">
        <f>SUMIFS('Quarterly Information'!$AC$43:$AC$1042,'Quarterly Information'!$I$43:$I$1042,Blends!$CN41)*Blends!F40</f>
        <v>0</v>
      </c>
      <c r="CS41" s="85">
        <f>SUMIFS('Quarterly Information'!$AC$43:$AC$1042,'Quarterly Information'!$I$43:$I$1042,Blends!$CN41)*Blends!G40</f>
        <v>0</v>
      </c>
      <c r="CT41" s="85">
        <f>SUMIFS('Quarterly Information'!$AC$43:$AC$1042,'Quarterly Information'!$I$43:$I$1042,Blends!$CN41)*Blends!H40</f>
        <v>0</v>
      </c>
      <c r="CU41" s="85">
        <f>SUMIFS('Quarterly Information'!$AC$43:$AC$1042,'Quarterly Information'!$I$43:$I$1042,Blends!$CN41)*Blends!I40</f>
        <v>0</v>
      </c>
      <c r="CV41" s="85">
        <f>SUMIFS('Quarterly Information'!$AC$43:$AC$1042,'Quarterly Information'!$I$43:$I$1042,Blends!$CN41)*Blends!J40</f>
        <v>0</v>
      </c>
      <c r="CX41" s="10" t="s">
        <v>243</v>
      </c>
      <c r="CY41" s="85">
        <f>SUMIFS('Quarterly Information'!$AD$43:$AD$1042,'Quarterly Information'!$I$43:$I$1042,Blends!$CX41)*Blends!C40</f>
        <v>0</v>
      </c>
      <c r="CZ41" s="85">
        <f>SUMIFS('Quarterly Information'!$AD$43:$AD$1042,'Quarterly Information'!$I$43:$I$1042,Blends!$CX41)*Blends!D40</f>
        <v>0</v>
      </c>
      <c r="DA41" s="85">
        <f>SUMIFS('Quarterly Information'!$AD$43:$AD$1042,'Quarterly Information'!$I$43:$I$1042,Blends!$CX41)*Blends!E40</f>
        <v>0</v>
      </c>
      <c r="DB41" s="85">
        <f>SUMIFS('Quarterly Information'!$AD$43:$AD$1042,'Quarterly Information'!$I$43:$I$1042,Blends!$CX41)*Blends!F40</f>
        <v>0</v>
      </c>
      <c r="DC41" s="85">
        <f>SUMIFS('Quarterly Information'!$AD$43:$AD$1042,'Quarterly Information'!$I$43:$I$1042,Blends!$CX41)*Blends!G40</f>
        <v>0</v>
      </c>
      <c r="DD41" s="85">
        <f>SUMIFS('Quarterly Information'!$AD$43:$AD$1042,'Quarterly Information'!$I$43:$I$1042,Blends!$CX41)*Blends!H40</f>
        <v>0</v>
      </c>
      <c r="DE41" s="85">
        <f>SUMIFS('Quarterly Information'!$AD$43:$AD$1042,'Quarterly Information'!$I$43:$I$1042,Blends!$CX41)*Blends!I40</f>
        <v>0</v>
      </c>
      <c r="DF41" s="85">
        <f>SUMIFS('Quarterly Information'!$AD$43:$AD$1042,'Quarterly Information'!$I$43:$I$1042,Blends!$CX41)*Blends!J40</f>
        <v>0</v>
      </c>
      <c r="DH41" s="10" t="s">
        <v>243</v>
      </c>
      <c r="DI41" s="85">
        <f>SUMIFS('Quarterly Information'!$AE$43:$AE$1042,'Quarterly Information'!$I$43:$I$1042,Blends!$DH41)*Blends!C40</f>
        <v>0</v>
      </c>
      <c r="DJ41" s="85">
        <f>SUMIFS('Quarterly Information'!$AE$43:$AE$1042,'Quarterly Information'!$I$43:$I$1042,Blends!$DH41)*Blends!D40</f>
        <v>0</v>
      </c>
      <c r="DK41" s="85">
        <f>SUMIFS('Quarterly Information'!$AE$43:$AE$1042,'Quarterly Information'!$I$43:$I$1042,Blends!$DH41)*Blends!E40</f>
        <v>0</v>
      </c>
      <c r="DL41" s="85">
        <f>SUMIFS('Quarterly Information'!$AE$43:$AE$1042,'Quarterly Information'!$I$43:$I$1042,Blends!$DH41)*Blends!F40</f>
        <v>0</v>
      </c>
      <c r="DM41" s="85">
        <f>SUMIFS('Quarterly Information'!$AE$43:$AE$1042,'Quarterly Information'!$I$43:$I$1042,Blends!$DH41)*Blends!G40</f>
        <v>0</v>
      </c>
      <c r="DN41" s="85">
        <f>SUMIFS('Quarterly Information'!$AE$43:$AE$1042,'Quarterly Information'!$I$43:$I$1042,Blends!$DH41)*Blends!H40</f>
        <v>0</v>
      </c>
      <c r="DO41" s="85">
        <f>SUMIFS('Quarterly Information'!$AE$43:$AE$1042,'Quarterly Information'!$I$43:$I$1042,Blends!$DH41)*Blends!I40</f>
        <v>0</v>
      </c>
      <c r="DP41" s="85">
        <f>SUMIFS('Quarterly Information'!$AE$43:$AE$1042,'Quarterly Information'!$I$43:$I$1042,Blends!$DH41)*Blends!J40</f>
        <v>0</v>
      </c>
      <c r="DR41" s="10" t="s">
        <v>243</v>
      </c>
      <c r="DS41" s="85">
        <f>SUMIFS('Quarterly Information'!$AF$43:$AF$1042,'Quarterly Information'!$I$43:$I$1042,Blends!$DR41)*Blends!C40</f>
        <v>0</v>
      </c>
      <c r="DT41" s="85">
        <f>SUMIFS('Quarterly Information'!$AF$43:$AF$1042,'Quarterly Information'!$I$43:$I$1042,Blends!$DR41)*Blends!D40</f>
        <v>0</v>
      </c>
      <c r="DU41" s="85">
        <f>SUMIFS('Quarterly Information'!$AF$43:$AF$1042,'Quarterly Information'!$I$43:$I$1042,Blends!$DR41)*Blends!E40</f>
        <v>0</v>
      </c>
      <c r="DV41" s="85">
        <f>SUMIFS('Quarterly Information'!$AF$43:$AF$1042,'Quarterly Information'!$I$43:$I$1042,Blends!$DR41)*Blends!F40</f>
        <v>0</v>
      </c>
      <c r="DW41" s="85">
        <f>SUMIFS('Quarterly Information'!$AF$43:$AF$1042,'Quarterly Information'!$I$43:$I$1042,Blends!$DR41)*Blends!G40</f>
        <v>0</v>
      </c>
      <c r="DX41" s="85">
        <f>SUMIFS('Quarterly Information'!$AF$43:$AF$1042,'Quarterly Information'!$I$43:$I$1042,Blends!$DR41)*Blends!H40</f>
        <v>0</v>
      </c>
      <c r="DY41" s="85">
        <f>SUMIFS('Quarterly Information'!$AF$43:$AF$1042,'Quarterly Information'!$I$43:$I$1042,Blends!$DR41)*Blends!I40</f>
        <v>0</v>
      </c>
      <c r="DZ41" s="85">
        <f>SUMIFS('Quarterly Information'!$AF$43:$AF$1042,'Quarterly Information'!$I$43:$I$1042,Blends!$DR41)*Blends!J40</f>
        <v>0</v>
      </c>
    </row>
    <row r="42" spans="2:130">
      <c r="B42" s="10" t="s">
        <v>245</v>
      </c>
      <c r="C42" s="84"/>
      <c r="D42" s="84"/>
      <c r="E42" s="84">
        <v>0.505</v>
      </c>
      <c r="F42" s="84">
        <v>0.47</v>
      </c>
      <c r="G42" s="84"/>
      <c r="H42" s="84"/>
      <c r="I42" s="84"/>
      <c r="J42" s="84"/>
      <c r="L42" s="10" t="s">
        <v>244</v>
      </c>
      <c r="M42" s="85">
        <f>SUMIFS('Quarterly Information'!$J$43:$J$1042,'Quarterly Information'!$I$43:$I$1042,Blends!$L42,'Quarterly Information'!$X$43:$X$1042,Lists!$D$30)*C41</f>
        <v>0</v>
      </c>
      <c r="N42" s="85">
        <f>SUMIFS('Quarterly Information'!$J$43:$J$1042,'Quarterly Information'!$I$43:$I$1042,Blends!$L42,'Quarterly Information'!$X$43:$X$1042,Lists!$D$30)*D41</f>
        <v>0</v>
      </c>
      <c r="O42" s="85">
        <f>SUMIFS('Quarterly Information'!$J$43:$J$1042,'Quarterly Information'!$I$43:$I$1042,Blends!$L42,'Quarterly Information'!$X$43:$X$1042,Lists!$D$30)*E41</f>
        <v>0</v>
      </c>
      <c r="P42" s="85">
        <f>SUMIFS('Quarterly Information'!$J$43:$J$1042,'Quarterly Information'!$I$43:$I$1042,Blends!$L42,'Quarterly Information'!$X$43:$X$1042,Lists!$D$30)*F41</f>
        <v>0</v>
      </c>
      <c r="Q42" s="85">
        <f>SUMIFS('Quarterly Information'!$J$43:$J$1042,'Quarterly Information'!$I$43:$I$1042,Blends!$L42,'Quarterly Information'!$X$43:$X$1042,Lists!$D$30)*G41</f>
        <v>0</v>
      </c>
      <c r="R42" s="85">
        <f>SUMIFS('Quarterly Information'!$J$43:$J$1042,'Quarterly Information'!$I$43:$I$1042,Blends!$L42,'Quarterly Information'!$X$43:$X$1042,Lists!$D$30)*H41</f>
        <v>0</v>
      </c>
      <c r="S42" s="85">
        <f>SUMIFS('Quarterly Information'!$J$43:$J$1042,'Quarterly Information'!$I$43:$I$1042,Blends!$L42,'Quarterly Information'!$X$43:$X$1042,Lists!$D$30)*I41</f>
        <v>0</v>
      </c>
      <c r="T42" s="85">
        <f>SUMIFS('Quarterly Information'!$J$43:$J$1042,'Quarterly Information'!$I$43:$I$1042,Blends!$L42,'Quarterly Information'!$X$43:$X$1042,Lists!$D$30)*J41</f>
        <v>0</v>
      </c>
      <c r="V42" s="10" t="s">
        <v>244</v>
      </c>
      <c r="W42" s="85">
        <f>SUMIFS('Quarterly Information'!$J$43:$J$1042,'Quarterly Information'!$I$43:$I$1042,Blends!$V42,'Quarterly Information'!$X$43:$X$1042,Lists!$D$31)*C41</f>
        <v>0</v>
      </c>
      <c r="X42" s="85">
        <f>SUMIFS('Quarterly Information'!$J$43:$J$1042,'Quarterly Information'!$I$43:$I$1042,Blends!$V42,'Quarterly Information'!$X$43:$X$1042,Lists!$D$31)*D41</f>
        <v>0</v>
      </c>
      <c r="Y42" s="85">
        <f>SUMIFS('Quarterly Information'!$J$43:$J$1042,'Quarterly Information'!$I$43:$I$1042,Blends!$V42,'Quarterly Information'!$X$43:$X$1042,Lists!$D$31)*E41</f>
        <v>0</v>
      </c>
      <c r="Z42" s="85">
        <f>SUMIFS('Quarterly Information'!$J$43:$J$1042,'Quarterly Information'!$I$43:$I$1042,Blends!$V42,'Quarterly Information'!$X$43:$X$1042,Lists!$D$31)*F41</f>
        <v>0</v>
      </c>
      <c r="AA42" s="85">
        <f>SUMIFS('Quarterly Information'!$J$43:$J$1042,'Quarterly Information'!$I$43:$I$1042,Blends!$V42,'Quarterly Information'!$X$43:$X$1042,Lists!$D$31)*G41</f>
        <v>0</v>
      </c>
      <c r="AB42" s="85">
        <f>SUMIFS('Quarterly Information'!$J$43:$J$1042,'Quarterly Information'!$I$43:$I$1042,Blends!$V42,'Quarterly Information'!$X$43:$X$1042,Lists!$D$31)*H41</f>
        <v>0</v>
      </c>
      <c r="AC42" s="85">
        <f>SUMIFS('Quarterly Information'!$J$43:$J$1042,'Quarterly Information'!$I$43:$I$1042,Blends!$V42,'Quarterly Information'!$X$43:$X$1042,Lists!$D$31)*I41</f>
        <v>0</v>
      </c>
      <c r="AD42" s="85">
        <f>SUMIFS('Quarterly Information'!$J$43:$J$1042,'Quarterly Information'!$I$43:$I$1042,Blends!$V42,'Quarterly Information'!$X$43:$X$1042,Lists!$D$31)*J41</f>
        <v>0</v>
      </c>
      <c r="AF42" s="10" t="s">
        <v>244</v>
      </c>
      <c r="AG42" s="85">
        <f>SUMIFS('Quarterly Information'!$J$43:$J$1042,'Quarterly Information'!$I$43:$I$1042,Blends!$AF42,'Quarterly Information'!$X$43:$X$1042,Lists!$D$32)*C41</f>
        <v>0</v>
      </c>
      <c r="AH42" s="85">
        <f>SUMIFS('Quarterly Information'!$J$43:$J$1042,'Quarterly Information'!$I$43:$I$1042,Blends!$AF42,'Quarterly Information'!$X$43:$X$1042,Lists!$D$32)*D41</f>
        <v>0</v>
      </c>
      <c r="AI42" s="85">
        <f>SUMIFS('Quarterly Information'!$J$43:$J$1042,'Quarterly Information'!$I$43:$I$1042,Blends!$AF42,'Quarterly Information'!$X$43:$X$1042,Lists!$D$32)*E41</f>
        <v>0</v>
      </c>
      <c r="AJ42" s="85">
        <f>SUMIFS('Quarterly Information'!$J$43:$J$1042,'Quarterly Information'!$I$43:$I$1042,Blends!$AF42,'Quarterly Information'!$X$43:$X$1042,Lists!$D$32)*F41</f>
        <v>0</v>
      </c>
      <c r="AK42" s="85">
        <f>SUMIFS('Quarterly Information'!$J$43:$J$1042,'Quarterly Information'!$I$43:$I$1042,Blends!$AF42,'Quarterly Information'!$X$43:$X$1042,Lists!$D$32)*G41</f>
        <v>0</v>
      </c>
      <c r="AL42" s="85">
        <f>SUMIFS('Quarterly Information'!$J$43:$J$1042,'Quarterly Information'!$I$43:$I$1042,Blends!$AF42,'Quarterly Information'!$X$43:$X$1042,Lists!$D$32)*H41</f>
        <v>0</v>
      </c>
      <c r="AM42" s="85">
        <f>SUMIFS('Quarterly Information'!$J$43:$J$1042,'Quarterly Information'!$I$43:$I$1042,Blends!$AF42,'Quarterly Information'!$X$43:$X$1042,Lists!$D$32)*I41</f>
        <v>0</v>
      </c>
      <c r="AN42" s="85">
        <f>SUMIFS('Quarterly Information'!$J$43:$J$1042,'Quarterly Information'!$I$43:$I$1042,Blends!$AF42,'Quarterly Information'!$X$43:$X$1042,Lists!$D$32)*J41</f>
        <v>0</v>
      </c>
      <c r="AP42" s="10" t="s">
        <v>244</v>
      </c>
      <c r="AQ42" s="85">
        <f>SUMIFS('Quarterly Information'!$J$43:$J$1042,'Quarterly Information'!$I$43:$I$1042,Blends!$AP42,'Quarterly Information'!$X$43:$X$1042,Lists!$D$33)*C41</f>
        <v>0</v>
      </c>
      <c r="AR42" s="85">
        <f>SUMIFS('Quarterly Information'!$J$43:$J$1042,'Quarterly Information'!$I$43:$I$1042,Blends!$AP42,'Quarterly Information'!$X$43:$X$1042,Lists!$D$33)*D41</f>
        <v>0</v>
      </c>
      <c r="AS42" s="85">
        <f>SUMIFS('Quarterly Information'!$J$43:$J$1042,'Quarterly Information'!$I$43:$I$1042,Blends!$AP42,'Quarterly Information'!$X$43:$X$1042,Lists!$D$33)*E41</f>
        <v>0</v>
      </c>
      <c r="AT42" s="85">
        <f>SUMIFS('Quarterly Information'!$J$43:$J$1042,'Quarterly Information'!$I$43:$I$1042,Blends!$AP42,'Quarterly Information'!$X$43:$X$1042,Lists!$D$33)*F41</f>
        <v>0</v>
      </c>
      <c r="AU42" s="85">
        <f>SUMIFS('Quarterly Information'!$J$43:$J$1042,'Quarterly Information'!$I$43:$I$1042,Blends!$AP42,'Quarterly Information'!$X$43:$X$1042,Lists!$D$33)*G41</f>
        <v>0</v>
      </c>
      <c r="AV42" s="85">
        <f>SUMIFS('Quarterly Information'!$J$43:$J$1042,'Quarterly Information'!$I$43:$I$1042,Blends!$AP42,'Quarterly Information'!$X$43:$X$1042,Lists!$D$33)*H41</f>
        <v>0</v>
      </c>
      <c r="AW42" s="85">
        <f>SUMIFS('Quarterly Information'!$J$43:$J$1042,'Quarterly Information'!$I$43:$I$1042,Blends!$AP42,'Quarterly Information'!$X$43:$X$1042,Lists!$D$33)*I41</f>
        <v>0</v>
      </c>
      <c r="AX42" s="85">
        <f>SUMIFS('Quarterly Information'!$J$43:$J$1042,'Quarterly Information'!$I$43:$I$1042,Blends!$AP42,'Quarterly Information'!$X$43:$X$1042,Lists!$D$33)*J41</f>
        <v>0</v>
      </c>
      <c r="AZ42" s="10" t="s">
        <v>244</v>
      </c>
      <c r="BA42" s="85">
        <f>SUMIFS('Quarterly Information'!$J$43:$J$1042,'Quarterly Information'!$I$43:$I$1042,Blends!$AZ42,'Quarterly Information'!$X$43:$X$1042,Lists!$D$34)*C41</f>
        <v>0</v>
      </c>
      <c r="BB42" s="85">
        <f>SUMIFS('Quarterly Information'!$J$43:$J$1042,'Quarterly Information'!$I$43:$I$1042,Blends!$AZ42,'Quarterly Information'!$X$43:$X$1042,Lists!$D$34)*D41</f>
        <v>0</v>
      </c>
      <c r="BC42" s="85">
        <f>SUMIFS('Quarterly Information'!$J$43:$J$1042,'Quarterly Information'!$I$43:$I$1042,Blends!$AZ42,'Quarterly Information'!$X$43:$X$1042,Lists!$D$34)*E41</f>
        <v>0</v>
      </c>
      <c r="BD42" s="85">
        <f>SUMIFS('Quarterly Information'!$J$43:$J$1042,'Quarterly Information'!$I$43:$I$1042,Blends!$AZ42,'Quarterly Information'!$X$43:$X$1042,Lists!$D$34)*F41</f>
        <v>0</v>
      </c>
      <c r="BE42" s="85">
        <f>SUMIFS('Quarterly Information'!$J$43:$J$1042,'Quarterly Information'!$I$43:$I$1042,Blends!$AZ42,'Quarterly Information'!$X$43:$X$1042,Lists!$D$34)*G41</f>
        <v>0</v>
      </c>
      <c r="BF42" s="85">
        <f>SUMIFS('Quarterly Information'!$J$43:$J$1042,'Quarterly Information'!$I$43:$I$1042,Blends!$AZ42,'Quarterly Information'!$X$43:$X$1042,Lists!$D$34)*H41</f>
        <v>0</v>
      </c>
      <c r="BG42" s="85">
        <f>SUMIFS('Quarterly Information'!$J$43:$J$1042,'Quarterly Information'!$I$43:$I$1042,Blends!$AZ42,'Quarterly Information'!$X$43:$X$1042,Lists!$D$34)*I41</f>
        <v>0</v>
      </c>
      <c r="BH42" s="85">
        <f>SUMIFS('Quarterly Information'!$J$43:$J$1042,'Quarterly Information'!$I$43:$I$1042,Blends!$AZ42,'Quarterly Information'!$X$43:$X$1042,Lists!$D$34)*J41</f>
        <v>0</v>
      </c>
      <c r="BJ42" s="10" t="s">
        <v>244</v>
      </c>
      <c r="BK42" s="85">
        <f>SUMIFS('Quarterly Information'!$J$43:$J$1042,'Quarterly Information'!$I$43:$I$1042,Blends!$BJ42,'Quarterly Information'!$X$43:$X$1042,Lists!$D$35)*C41</f>
        <v>0</v>
      </c>
      <c r="BL42" s="85">
        <f>SUMIFS('Quarterly Information'!$J$43:$J$1042,'Quarterly Information'!$I$43:$I$1042,Blends!$BJ42,'Quarterly Information'!$X$43:$X$1042,Lists!$D$35)*D41</f>
        <v>0</v>
      </c>
      <c r="BM42" s="85">
        <f>SUMIFS('Quarterly Information'!$J$43:$J$1042,'Quarterly Information'!$I$43:$I$1042,Blends!$BJ42,'Quarterly Information'!$X$43:$X$1042,Lists!$D$35)*E41</f>
        <v>0</v>
      </c>
      <c r="BN42" s="85">
        <f>SUMIFS('Quarterly Information'!$J$43:$J$1042,'Quarterly Information'!$I$43:$I$1042,Blends!$BJ42,'Quarterly Information'!$X$43:$X$1042,Lists!$D$35)*F41</f>
        <v>0</v>
      </c>
      <c r="BO42" s="85">
        <f>SUMIFS('Quarterly Information'!$J$43:$J$1042,'Quarterly Information'!$I$43:$I$1042,Blends!$BJ42,'Quarterly Information'!$X$43:$X$1042,Lists!$D$35)*G41</f>
        <v>0</v>
      </c>
      <c r="BP42" s="85">
        <f>SUMIFS('Quarterly Information'!$J$43:$J$1042,'Quarterly Information'!$I$43:$I$1042,Blends!$BJ42,'Quarterly Information'!$X$43:$X$1042,Lists!$D$35)*H41</f>
        <v>0</v>
      </c>
      <c r="BQ42" s="85">
        <f>SUMIFS('Quarterly Information'!$J$43:$J$1042,'Quarterly Information'!$I$43:$I$1042,Blends!$BJ42,'Quarterly Information'!$X$43:$X$1042,Lists!$D$35)*I41</f>
        <v>0</v>
      </c>
      <c r="BR42" s="85">
        <f>SUMIFS('Quarterly Information'!$J$43:$J$1042,'Quarterly Information'!$I$43:$I$1042,Blends!$BJ42,'Quarterly Information'!$X$43:$X$1042,Lists!$D$35)*J41</f>
        <v>0</v>
      </c>
      <c r="BT42" s="10" t="s">
        <v>244</v>
      </c>
      <c r="BU42" s="85">
        <f>SUMIFS('Quarterly Information'!$AA$43:$AA$1042,'Quarterly Information'!$I$43:$I$1042,Blends!$BT42)*Blends!C41</f>
        <v>0</v>
      </c>
      <c r="BV42" s="85">
        <f>SUMIFS('Quarterly Information'!$AA$43:$AA$1042,'Quarterly Information'!$I$43:$I$1042,Blends!$BT42)*Blends!D41</f>
        <v>0</v>
      </c>
      <c r="BW42" s="85">
        <f>SUMIFS('Quarterly Information'!$AA$43:$AA$1042,'Quarterly Information'!$I$43:$I$1042,Blends!$BT42)*Blends!E41</f>
        <v>0</v>
      </c>
      <c r="BX42" s="85">
        <f>SUMIFS('Quarterly Information'!$AA$43:$AA$1042,'Quarterly Information'!$I$43:$I$1042,Blends!$BT42)*Blends!F41</f>
        <v>0</v>
      </c>
      <c r="BY42" s="85">
        <f>SUMIFS('Quarterly Information'!$AA$43:$AA$1042,'Quarterly Information'!$I$43:$I$1042,Blends!$BT42)*Blends!G41</f>
        <v>0</v>
      </c>
      <c r="BZ42" s="85">
        <f>SUMIFS('Quarterly Information'!$AA$43:$AA$1042,'Quarterly Information'!$I$43:$I$1042,Blends!$BT42)*Blends!H41</f>
        <v>0</v>
      </c>
      <c r="CA42" s="85">
        <f>SUMIFS('Quarterly Information'!$AA$43:$AA$1042,'Quarterly Information'!$I$43:$I$1042,Blends!$BT42)*Blends!I41</f>
        <v>0</v>
      </c>
      <c r="CB42" s="85">
        <f>SUMIFS('Quarterly Information'!$AA$43:$AA$1042,'Quarterly Information'!$I$43:$I$1042,Blends!$BT42)*Blends!J41</f>
        <v>0</v>
      </c>
      <c r="CD42" s="10" t="s">
        <v>244</v>
      </c>
      <c r="CE42" s="85">
        <f>SUMIFS('Quarterly Information'!$AB$43:$AB$1042,'Quarterly Information'!$I$43:$I$1042,Blends!$CD42)*Blends!C41</f>
        <v>0</v>
      </c>
      <c r="CF42" s="85">
        <f>SUMIFS('Quarterly Information'!$AB$43:$AB$1042,'Quarterly Information'!$I$43:$I$1042,Blends!$CD42)*Blends!D41</f>
        <v>0</v>
      </c>
      <c r="CG42" s="85">
        <f>SUMIFS('Quarterly Information'!$AB$43:$AB$1042,'Quarterly Information'!$I$43:$I$1042,Blends!$CD42)*Blends!E41</f>
        <v>0</v>
      </c>
      <c r="CH42" s="85">
        <f>SUMIFS('Quarterly Information'!$AB$43:$AB$1042,'Quarterly Information'!$I$43:$I$1042,Blends!$CD42)*Blends!F41</f>
        <v>0</v>
      </c>
      <c r="CI42" s="85">
        <f>SUMIFS('Quarterly Information'!$AB$43:$AB$1042,'Quarterly Information'!$I$43:$I$1042,Blends!$CD42)*Blends!G41</f>
        <v>0</v>
      </c>
      <c r="CJ42" s="85">
        <f>SUMIFS('Quarterly Information'!$AB$43:$AB$1042,'Quarterly Information'!$I$43:$I$1042,Blends!$CD42)*Blends!H41</f>
        <v>0</v>
      </c>
      <c r="CK42" s="85">
        <f>SUMIFS('Quarterly Information'!$AB$43:$AB$1042,'Quarterly Information'!$I$43:$I$1042,Blends!$CD42)*Blends!I41</f>
        <v>0</v>
      </c>
      <c r="CL42" s="85">
        <f>SUMIFS('Quarterly Information'!$AB$43:$AB$1042,'Quarterly Information'!$I$43:$I$1042,Blends!$CD42)*Blends!J41</f>
        <v>0</v>
      </c>
      <c r="CN42" s="10" t="s">
        <v>244</v>
      </c>
      <c r="CO42" s="85">
        <f>SUMIFS('Quarterly Information'!$AC$43:$AC$1042,'Quarterly Information'!$I$43:$I$1042,Blends!$CN42)*Blends!C41</f>
        <v>0</v>
      </c>
      <c r="CP42" s="85">
        <f>SUMIFS('Quarterly Information'!$AC$43:$AC$1042,'Quarterly Information'!$I$43:$I$1042,Blends!$CN42)*Blends!D41</f>
        <v>0</v>
      </c>
      <c r="CQ42" s="85">
        <f>SUMIFS('Quarterly Information'!$AC$43:$AC$1042,'Quarterly Information'!$I$43:$I$1042,Blends!$CN42)*Blends!E41</f>
        <v>0</v>
      </c>
      <c r="CR42" s="85">
        <f>SUMIFS('Quarterly Information'!$AC$43:$AC$1042,'Quarterly Information'!$I$43:$I$1042,Blends!$CN42)*Blends!F41</f>
        <v>0</v>
      </c>
      <c r="CS42" s="85">
        <f>SUMIFS('Quarterly Information'!$AC$43:$AC$1042,'Quarterly Information'!$I$43:$I$1042,Blends!$CN42)*Blends!G41</f>
        <v>0</v>
      </c>
      <c r="CT42" s="85">
        <f>SUMIFS('Quarterly Information'!$AC$43:$AC$1042,'Quarterly Information'!$I$43:$I$1042,Blends!$CN42)*Blends!H41</f>
        <v>0</v>
      </c>
      <c r="CU42" s="85">
        <f>SUMIFS('Quarterly Information'!$AC$43:$AC$1042,'Quarterly Information'!$I$43:$I$1042,Blends!$CN42)*Blends!I41</f>
        <v>0</v>
      </c>
      <c r="CV42" s="85">
        <f>SUMIFS('Quarterly Information'!$AC$43:$AC$1042,'Quarterly Information'!$I$43:$I$1042,Blends!$CN42)*Blends!J41</f>
        <v>0</v>
      </c>
      <c r="CX42" s="10" t="s">
        <v>244</v>
      </c>
      <c r="CY42" s="85">
        <f>SUMIFS('Quarterly Information'!$AD$43:$AD$1042,'Quarterly Information'!$I$43:$I$1042,Blends!$CX42)*Blends!C41</f>
        <v>0</v>
      </c>
      <c r="CZ42" s="85">
        <f>SUMIFS('Quarterly Information'!$AD$43:$AD$1042,'Quarterly Information'!$I$43:$I$1042,Blends!$CX42)*Blends!D41</f>
        <v>0</v>
      </c>
      <c r="DA42" s="85">
        <f>SUMIFS('Quarterly Information'!$AD$43:$AD$1042,'Quarterly Information'!$I$43:$I$1042,Blends!$CX42)*Blends!E41</f>
        <v>0</v>
      </c>
      <c r="DB42" s="85">
        <f>SUMIFS('Quarterly Information'!$AD$43:$AD$1042,'Quarterly Information'!$I$43:$I$1042,Blends!$CX42)*Blends!F41</f>
        <v>0</v>
      </c>
      <c r="DC42" s="85">
        <f>SUMIFS('Quarterly Information'!$AD$43:$AD$1042,'Quarterly Information'!$I$43:$I$1042,Blends!$CX42)*Blends!G41</f>
        <v>0</v>
      </c>
      <c r="DD42" s="85">
        <f>SUMIFS('Quarterly Information'!$AD$43:$AD$1042,'Quarterly Information'!$I$43:$I$1042,Blends!$CX42)*Blends!H41</f>
        <v>0</v>
      </c>
      <c r="DE42" s="85">
        <f>SUMIFS('Quarterly Information'!$AD$43:$AD$1042,'Quarterly Information'!$I$43:$I$1042,Blends!$CX42)*Blends!I41</f>
        <v>0</v>
      </c>
      <c r="DF42" s="85">
        <f>SUMIFS('Quarterly Information'!$AD$43:$AD$1042,'Quarterly Information'!$I$43:$I$1042,Blends!$CX42)*Blends!J41</f>
        <v>0</v>
      </c>
      <c r="DH42" s="10" t="s">
        <v>244</v>
      </c>
      <c r="DI42" s="85">
        <f>SUMIFS('Quarterly Information'!$AE$43:$AE$1042,'Quarterly Information'!$I$43:$I$1042,Blends!$DH42)*Blends!C41</f>
        <v>0</v>
      </c>
      <c r="DJ42" s="85">
        <f>SUMIFS('Quarterly Information'!$AE$43:$AE$1042,'Quarterly Information'!$I$43:$I$1042,Blends!$DH42)*Blends!D41</f>
        <v>0</v>
      </c>
      <c r="DK42" s="85">
        <f>SUMIFS('Quarterly Information'!$AE$43:$AE$1042,'Quarterly Information'!$I$43:$I$1042,Blends!$DH42)*Blends!E41</f>
        <v>0</v>
      </c>
      <c r="DL42" s="85">
        <f>SUMIFS('Quarterly Information'!$AE$43:$AE$1042,'Quarterly Information'!$I$43:$I$1042,Blends!$DH42)*Blends!F41</f>
        <v>0</v>
      </c>
      <c r="DM42" s="85">
        <f>SUMIFS('Quarterly Information'!$AE$43:$AE$1042,'Quarterly Information'!$I$43:$I$1042,Blends!$DH42)*Blends!G41</f>
        <v>0</v>
      </c>
      <c r="DN42" s="85">
        <f>SUMIFS('Quarterly Information'!$AE$43:$AE$1042,'Quarterly Information'!$I$43:$I$1042,Blends!$DH42)*Blends!H41</f>
        <v>0</v>
      </c>
      <c r="DO42" s="85">
        <f>SUMIFS('Quarterly Information'!$AE$43:$AE$1042,'Quarterly Information'!$I$43:$I$1042,Blends!$DH42)*Blends!I41</f>
        <v>0</v>
      </c>
      <c r="DP42" s="85">
        <f>SUMIFS('Quarterly Information'!$AE$43:$AE$1042,'Quarterly Information'!$I$43:$I$1042,Blends!$DH42)*Blends!J41</f>
        <v>0</v>
      </c>
      <c r="DR42" s="10" t="s">
        <v>244</v>
      </c>
      <c r="DS42" s="85">
        <f>SUMIFS('Quarterly Information'!$AF$43:$AF$1042,'Quarterly Information'!$I$43:$I$1042,Blends!$DR42)*Blends!C41</f>
        <v>0</v>
      </c>
      <c r="DT42" s="85">
        <f>SUMIFS('Quarterly Information'!$AF$43:$AF$1042,'Quarterly Information'!$I$43:$I$1042,Blends!$DR42)*Blends!D41</f>
        <v>0</v>
      </c>
      <c r="DU42" s="85">
        <f>SUMIFS('Quarterly Information'!$AF$43:$AF$1042,'Quarterly Information'!$I$43:$I$1042,Blends!$DR42)*Blends!E41</f>
        <v>0</v>
      </c>
      <c r="DV42" s="85">
        <f>SUMIFS('Quarterly Information'!$AF$43:$AF$1042,'Quarterly Information'!$I$43:$I$1042,Blends!$DR42)*Blends!F41</f>
        <v>0</v>
      </c>
      <c r="DW42" s="85">
        <f>SUMIFS('Quarterly Information'!$AF$43:$AF$1042,'Quarterly Information'!$I$43:$I$1042,Blends!$DR42)*Blends!G41</f>
        <v>0</v>
      </c>
      <c r="DX42" s="85">
        <f>SUMIFS('Quarterly Information'!$AF$43:$AF$1042,'Quarterly Information'!$I$43:$I$1042,Blends!$DR42)*Blends!H41</f>
        <v>0</v>
      </c>
      <c r="DY42" s="85">
        <f>SUMIFS('Quarterly Information'!$AF$43:$AF$1042,'Quarterly Information'!$I$43:$I$1042,Blends!$DR42)*Blends!I41</f>
        <v>0</v>
      </c>
      <c r="DZ42" s="85">
        <f>SUMIFS('Quarterly Information'!$AF$43:$AF$1042,'Quarterly Information'!$I$43:$I$1042,Blends!$DR42)*Blends!J41</f>
        <v>0</v>
      </c>
    </row>
    <row r="43" spans="2:130">
      <c r="B43" s="10" t="s">
        <v>246</v>
      </c>
      <c r="C43" s="84"/>
      <c r="D43" s="84">
        <v>0.185</v>
      </c>
      <c r="E43" s="84"/>
      <c r="F43" s="84">
        <v>0.69499999999999995</v>
      </c>
      <c r="G43" s="84"/>
      <c r="H43" s="84"/>
      <c r="I43" s="84">
        <v>0.12</v>
      </c>
      <c r="J43" s="84"/>
      <c r="L43" s="10" t="s">
        <v>245</v>
      </c>
      <c r="M43" s="85">
        <f>SUMIFS('Quarterly Information'!$J$43:$J$1042,'Quarterly Information'!$I$43:$I$1042,Blends!$L43,'Quarterly Information'!$X$43:$X$1042,Lists!$D$30)*C42</f>
        <v>0</v>
      </c>
      <c r="N43" s="85">
        <f>SUMIFS('Quarterly Information'!$J$43:$J$1042,'Quarterly Information'!$I$43:$I$1042,Blends!$L43,'Quarterly Information'!$X$43:$X$1042,Lists!$D$30)*D42</f>
        <v>0</v>
      </c>
      <c r="O43" s="85">
        <f>SUMIFS('Quarterly Information'!$J$43:$J$1042,'Quarterly Information'!$I$43:$I$1042,Blends!$L43,'Quarterly Information'!$X$43:$X$1042,Lists!$D$30)*E42</f>
        <v>0</v>
      </c>
      <c r="P43" s="85">
        <f>SUMIFS('Quarterly Information'!$J$43:$J$1042,'Quarterly Information'!$I$43:$I$1042,Blends!$L43,'Quarterly Information'!$X$43:$X$1042,Lists!$D$30)*F42</f>
        <v>0</v>
      </c>
      <c r="Q43" s="85">
        <f>SUMIFS('Quarterly Information'!$J$43:$J$1042,'Quarterly Information'!$I$43:$I$1042,Blends!$L43,'Quarterly Information'!$X$43:$X$1042,Lists!$D$30)*G42</f>
        <v>0</v>
      </c>
      <c r="R43" s="85">
        <f>SUMIFS('Quarterly Information'!$J$43:$J$1042,'Quarterly Information'!$I$43:$I$1042,Blends!$L43,'Quarterly Information'!$X$43:$X$1042,Lists!$D$30)*H42</f>
        <v>0</v>
      </c>
      <c r="S43" s="85">
        <f>SUMIFS('Quarterly Information'!$J$43:$J$1042,'Quarterly Information'!$I$43:$I$1042,Blends!$L43,'Quarterly Information'!$X$43:$X$1042,Lists!$D$30)*I42</f>
        <v>0</v>
      </c>
      <c r="T43" s="85">
        <f>SUMIFS('Quarterly Information'!$J$43:$J$1042,'Quarterly Information'!$I$43:$I$1042,Blends!$L43,'Quarterly Information'!$X$43:$X$1042,Lists!$D$30)*J42</f>
        <v>0</v>
      </c>
      <c r="V43" s="10" t="s">
        <v>245</v>
      </c>
      <c r="W43" s="85">
        <f>SUMIFS('Quarterly Information'!$J$43:$J$1042,'Quarterly Information'!$I$43:$I$1042,Blends!$V43,'Quarterly Information'!$X$43:$X$1042,Lists!$D$31)*C42</f>
        <v>0</v>
      </c>
      <c r="X43" s="85">
        <f>SUMIFS('Quarterly Information'!$J$43:$J$1042,'Quarterly Information'!$I$43:$I$1042,Blends!$V43,'Quarterly Information'!$X$43:$X$1042,Lists!$D$31)*D42</f>
        <v>0</v>
      </c>
      <c r="Y43" s="85">
        <f>SUMIFS('Quarterly Information'!$J$43:$J$1042,'Quarterly Information'!$I$43:$I$1042,Blends!$V43,'Quarterly Information'!$X$43:$X$1042,Lists!$D$31)*E42</f>
        <v>0</v>
      </c>
      <c r="Z43" s="85">
        <f>SUMIFS('Quarterly Information'!$J$43:$J$1042,'Quarterly Information'!$I$43:$I$1042,Blends!$V43,'Quarterly Information'!$X$43:$X$1042,Lists!$D$31)*F42</f>
        <v>0</v>
      </c>
      <c r="AA43" s="85">
        <f>SUMIFS('Quarterly Information'!$J$43:$J$1042,'Quarterly Information'!$I$43:$I$1042,Blends!$V43,'Quarterly Information'!$X$43:$X$1042,Lists!$D$31)*G42</f>
        <v>0</v>
      </c>
      <c r="AB43" s="85">
        <f>SUMIFS('Quarterly Information'!$J$43:$J$1042,'Quarterly Information'!$I$43:$I$1042,Blends!$V43,'Quarterly Information'!$X$43:$X$1042,Lists!$D$31)*H42</f>
        <v>0</v>
      </c>
      <c r="AC43" s="85">
        <f>SUMIFS('Quarterly Information'!$J$43:$J$1042,'Quarterly Information'!$I$43:$I$1042,Blends!$V43,'Quarterly Information'!$X$43:$X$1042,Lists!$D$31)*I42</f>
        <v>0</v>
      </c>
      <c r="AD43" s="85">
        <f>SUMIFS('Quarterly Information'!$J$43:$J$1042,'Quarterly Information'!$I$43:$I$1042,Blends!$V43,'Quarterly Information'!$X$43:$X$1042,Lists!$D$31)*J42</f>
        <v>0</v>
      </c>
      <c r="AF43" s="10" t="s">
        <v>245</v>
      </c>
      <c r="AG43" s="85">
        <f>SUMIFS('Quarterly Information'!$J$43:$J$1042,'Quarterly Information'!$I$43:$I$1042,Blends!$AF43,'Quarterly Information'!$X$43:$X$1042,Lists!$D$32)*C42</f>
        <v>0</v>
      </c>
      <c r="AH43" s="85">
        <f>SUMIFS('Quarterly Information'!$J$43:$J$1042,'Quarterly Information'!$I$43:$I$1042,Blends!$AF43,'Quarterly Information'!$X$43:$X$1042,Lists!$D$32)*D42</f>
        <v>0</v>
      </c>
      <c r="AI43" s="85">
        <f>SUMIFS('Quarterly Information'!$J$43:$J$1042,'Quarterly Information'!$I$43:$I$1042,Blends!$AF43,'Quarterly Information'!$X$43:$X$1042,Lists!$D$32)*E42</f>
        <v>0</v>
      </c>
      <c r="AJ43" s="85">
        <f>SUMIFS('Quarterly Information'!$J$43:$J$1042,'Quarterly Information'!$I$43:$I$1042,Blends!$AF43,'Quarterly Information'!$X$43:$X$1042,Lists!$D$32)*F42</f>
        <v>0</v>
      </c>
      <c r="AK43" s="85">
        <f>SUMIFS('Quarterly Information'!$J$43:$J$1042,'Quarterly Information'!$I$43:$I$1042,Blends!$AF43,'Quarterly Information'!$X$43:$X$1042,Lists!$D$32)*G42</f>
        <v>0</v>
      </c>
      <c r="AL43" s="85">
        <f>SUMIFS('Quarterly Information'!$J$43:$J$1042,'Quarterly Information'!$I$43:$I$1042,Blends!$AF43,'Quarterly Information'!$X$43:$X$1042,Lists!$D$32)*H42</f>
        <v>0</v>
      </c>
      <c r="AM43" s="85">
        <f>SUMIFS('Quarterly Information'!$J$43:$J$1042,'Quarterly Information'!$I$43:$I$1042,Blends!$AF43,'Quarterly Information'!$X$43:$X$1042,Lists!$D$32)*I42</f>
        <v>0</v>
      </c>
      <c r="AN43" s="85">
        <f>SUMIFS('Quarterly Information'!$J$43:$J$1042,'Quarterly Information'!$I$43:$I$1042,Blends!$AF43,'Quarterly Information'!$X$43:$X$1042,Lists!$D$32)*J42</f>
        <v>0</v>
      </c>
      <c r="AP43" s="10" t="s">
        <v>245</v>
      </c>
      <c r="AQ43" s="85">
        <f>SUMIFS('Quarterly Information'!$J$43:$J$1042,'Quarterly Information'!$I$43:$I$1042,Blends!$AP43,'Quarterly Information'!$X$43:$X$1042,Lists!$D$33)*C42</f>
        <v>0</v>
      </c>
      <c r="AR43" s="85">
        <f>SUMIFS('Quarterly Information'!$J$43:$J$1042,'Quarterly Information'!$I$43:$I$1042,Blends!$AP43,'Quarterly Information'!$X$43:$X$1042,Lists!$D$33)*D42</f>
        <v>0</v>
      </c>
      <c r="AS43" s="85">
        <f>SUMIFS('Quarterly Information'!$J$43:$J$1042,'Quarterly Information'!$I$43:$I$1042,Blends!$AP43,'Quarterly Information'!$X$43:$X$1042,Lists!$D$33)*E42</f>
        <v>0</v>
      </c>
      <c r="AT43" s="85">
        <f>SUMIFS('Quarterly Information'!$J$43:$J$1042,'Quarterly Information'!$I$43:$I$1042,Blends!$AP43,'Quarterly Information'!$X$43:$X$1042,Lists!$D$33)*F42</f>
        <v>0</v>
      </c>
      <c r="AU43" s="85">
        <f>SUMIFS('Quarterly Information'!$J$43:$J$1042,'Quarterly Information'!$I$43:$I$1042,Blends!$AP43,'Quarterly Information'!$X$43:$X$1042,Lists!$D$33)*G42</f>
        <v>0</v>
      </c>
      <c r="AV43" s="85">
        <f>SUMIFS('Quarterly Information'!$J$43:$J$1042,'Quarterly Information'!$I$43:$I$1042,Blends!$AP43,'Quarterly Information'!$X$43:$X$1042,Lists!$D$33)*H42</f>
        <v>0</v>
      </c>
      <c r="AW43" s="85">
        <f>SUMIFS('Quarterly Information'!$J$43:$J$1042,'Quarterly Information'!$I$43:$I$1042,Blends!$AP43,'Quarterly Information'!$X$43:$X$1042,Lists!$D$33)*I42</f>
        <v>0</v>
      </c>
      <c r="AX43" s="85">
        <f>SUMIFS('Quarterly Information'!$J$43:$J$1042,'Quarterly Information'!$I$43:$I$1042,Blends!$AP43,'Quarterly Information'!$X$43:$X$1042,Lists!$D$33)*J42</f>
        <v>0</v>
      </c>
      <c r="AZ43" s="10" t="s">
        <v>245</v>
      </c>
      <c r="BA43" s="85">
        <f>SUMIFS('Quarterly Information'!$J$43:$J$1042,'Quarterly Information'!$I$43:$I$1042,Blends!$AZ43,'Quarterly Information'!$X$43:$X$1042,Lists!$D$34)*C42</f>
        <v>0</v>
      </c>
      <c r="BB43" s="85">
        <f>SUMIFS('Quarterly Information'!$J$43:$J$1042,'Quarterly Information'!$I$43:$I$1042,Blends!$AZ43,'Quarterly Information'!$X$43:$X$1042,Lists!$D$34)*D42</f>
        <v>0</v>
      </c>
      <c r="BC43" s="85">
        <f>SUMIFS('Quarterly Information'!$J$43:$J$1042,'Quarterly Information'!$I$43:$I$1042,Blends!$AZ43,'Quarterly Information'!$X$43:$X$1042,Lists!$D$34)*E42</f>
        <v>0</v>
      </c>
      <c r="BD43" s="85">
        <f>SUMIFS('Quarterly Information'!$J$43:$J$1042,'Quarterly Information'!$I$43:$I$1042,Blends!$AZ43,'Quarterly Information'!$X$43:$X$1042,Lists!$D$34)*F42</f>
        <v>0</v>
      </c>
      <c r="BE43" s="85">
        <f>SUMIFS('Quarterly Information'!$J$43:$J$1042,'Quarterly Information'!$I$43:$I$1042,Blends!$AZ43,'Quarterly Information'!$X$43:$X$1042,Lists!$D$34)*G42</f>
        <v>0</v>
      </c>
      <c r="BF43" s="85">
        <f>SUMIFS('Quarterly Information'!$J$43:$J$1042,'Quarterly Information'!$I$43:$I$1042,Blends!$AZ43,'Quarterly Information'!$X$43:$X$1042,Lists!$D$34)*H42</f>
        <v>0</v>
      </c>
      <c r="BG43" s="85">
        <f>SUMIFS('Quarterly Information'!$J$43:$J$1042,'Quarterly Information'!$I$43:$I$1042,Blends!$AZ43,'Quarterly Information'!$X$43:$X$1042,Lists!$D$34)*I42</f>
        <v>0</v>
      </c>
      <c r="BH43" s="85">
        <f>SUMIFS('Quarterly Information'!$J$43:$J$1042,'Quarterly Information'!$I$43:$I$1042,Blends!$AZ43,'Quarterly Information'!$X$43:$X$1042,Lists!$D$34)*J42</f>
        <v>0</v>
      </c>
      <c r="BJ43" s="10" t="s">
        <v>245</v>
      </c>
      <c r="BK43" s="85">
        <f>SUMIFS('Quarterly Information'!$J$43:$J$1042,'Quarterly Information'!$I$43:$I$1042,Blends!$BJ43,'Quarterly Information'!$X$43:$X$1042,Lists!$D$35)*C42</f>
        <v>0</v>
      </c>
      <c r="BL43" s="85">
        <f>SUMIFS('Quarterly Information'!$J$43:$J$1042,'Quarterly Information'!$I$43:$I$1042,Blends!$BJ43,'Quarterly Information'!$X$43:$X$1042,Lists!$D$35)*D42</f>
        <v>0</v>
      </c>
      <c r="BM43" s="85">
        <f>SUMIFS('Quarterly Information'!$J$43:$J$1042,'Quarterly Information'!$I$43:$I$1042,Blends!$BJ43,'Quarterly Information'!$X$43:$X$1042,Lists!$D$35)*E42</f>
        <v>0</v>
      </c>
      <c r="BN43" s="85">
        <f>SUMIFS('Quarterly Information'!$J$43:$J$1042,'Quarterly Information'!$I$43:$I$1042,Blends!$BJ43,'Quarterly Information'!$X$43:$X$1042,Lists!$D$35)*F42</f>
        <v>0</v>
      </c>
      <c r="BO43" s="85">
        <f>SUMIFS('Quarterly Information'!$J$43:$J$1042,'Quarterly Information'!$I$43:$I$1042,Blends!$BJ43,'Quarterly Information'!$X$43:$X$1042,Lists!$D$35)*G42</f>
        <v>0</v>
      </c>
      <c r="BP43" s="85">
        <f>SUMIFS('Quarterly Information'!$J$43:$J$1042,'Quarterly Information'!$I$43:$I$1042,Blends!$BJ43,'Quarterly Information'!$X$43:$X$1042,Lists!$D$35)*H42</f>
        <v>0</v>
      </c>
      <c r="BQ43" s="85">
        <f>SUMIFS('Quarterly Information'!$J$43:$J$1042,'Quarterly Information'!$I$43:$I$1042,Blends!$BJ43,'Quarterly Information'!$X$43:$X$1042,Lists!$D$35)*I42</f>
        <v>0</v>
      </c>
      <c r="BR43" s="85">
        <f>SUMIFS('Quarterly Information'!$J$43:$J$1042,'Quarterly Information'!$I$43:$I$1042,Blends!$BJ43,'Quarterly Information'!$X$43:$X$1042,Lists!$D$35)*J42</f>
        <v>0</v>
      </c>
      <c r="BT43" s="10" t="s">
        <v>245</v>
      </c>
      <c r="BU43" s="85">
        <f>SUMIFS('Quarterly Information'!$AA$43:$AA$1042,'Quarterly Information'!$I$43:$I$1042,Blends!$BT43)*Blends!C42</f>
        <v>0</v>
      </c>
      <c r="BV43" s="85">
        <f>SUMIFS('Quarterly Information'!$AA$43:$AA$1042,'Quarterly Information'!$I$43:$I$1042,Blends!$BT43)*Blends!D42</f>
        <v>0</v>
      </c>
      <c r="BW43" s="85">
        <f>SUMIFS('Quarterly Information'!$AA$43:$AA$1042,'Quarterly Information'!$I$43:$I$1042,Blends!$BT43)*Blends!E42</f>
        <v>0</v>
      </c>
      <c r="BX43" s="85">
        <f>SUMIFS('Quarterly Information'!$AA$43:$AA$1042,'Quarterly Information'!$I$43:$I$1042,Blends!$BT43)*Blends!F42</f>
        <v>0</v>
      </c>
      <c r="BY43" s="85">
        <f>SUMIFS('Quarterly Information'!$AA$43:$AA$1042,'Quarterly Information'!$I$43:$I$1042,Blends!$BT43)*Blends!G42</f>
        <v>0</v>
      </c>
      <c r="BZ43" s="85">
        <f>SUMIFS('Quarterly Information'!$AA$43:$AA$1042,'Quarterly Information'!$I$43:$I$1042,Blends!$BT43)*Blends!H42</f>
        <v>0</v>
      </c>
      <c r="CA43" s="85">
        <f>SUMIFS('Quarterly Information'!$AA$43:$AA$1042,'Quarterly Information'!$I$43:$I$1042,Blends!$BT43)*Blends!I42</f>
        <v>0</v>
      </c>
      <c r="CB43" s="85">
        <f>SUMIFS('Quarterly Information'!$AA$43:$AA$1042,'Quarterly Information'!$I$43:$I$1042,Blends!$BT43)*Blends!J42</f>
        <v>0</v>
      </c>
      <c r="CD43" s="10" t="s">
        <v>245</v>
      </c>
      <c r="CE43" s="85">
        <f>SUMIFS('Quarterly Information'!$AB$43:$AB$1042,'Quarterly Information'!$I$43:$I$1042,Blends!$CD43)*Blends!C42</f>
        <v>0</v>
      </c>
      <c r="CF43" s="85">
        <f>SUMIFS('Quarterly Information'!$AB$43:$AB$1042,'Quarterly Information'!$I$43:$I$1042,Blends!$CD43)*Blends!D42</f>
        <v>0</v>
      </c>
      <c r="CG43" s="85">
        <f>SUMIFS('Quarterly Information'!$AB$43:$AB$1042,'Quarterly Information'!$I$43:$I$1042,Blends!$CD43)*Blends!E42</f>
        <v>0</v>
      </c>
      <c r="CH43" s="85">
        <f>SUMIFS('Quarterly Information'!$AB$43:$AB$1042,'Quarterly Information'!$I$43:$I$1042,Blends!$CD43)*Blends!F42</f>
        <v>0</v>
      </c>
      <c r="CI43" s="85">
        <f>SUMIFS('Quarterly Information'!$AB$43:$AB$1042,'Quarterly Information'!$I$43:$I$1042,Blends!$CD43)*Blends!G42</f>
        <v>0</v>
      </c>
      <c r="CJ43" s="85">
        <f>SUMIFS('Quarterly Information'!$AB$43:$AB$1042,'Quarterly Information'!$I$43:$I$1042,Blends!$CD43)*Blends!H42</f>
        <v>0</v>
      </c>
      <c r="CK43" s="85">
        <f>SUMIFS('Quarterly Information'!$AB$43:$AB$1042,'Quarterly Information'!$I$43:$I$1042,Blends!$CD43)*Blends!I42</f>
        <v>0</v>
      </c>
      <c r="CL43" s="85">
        <f>SUMIFS('Quarterly Information'!$AB$43:$AB$1042,'Quarterly Information'!$I$43:$I$1042,Blends!$CD43)*Blends!J42</f>
        <v>0</v>
      </c>
      <c r="CN43" s="10" t="s">
        <v>245</v>
      </c>
      <c r="CO43" s="85">
        <f>SUMIFS('Quarterly Information'!$AC$43:$AC$1042,'Quarterly Information'!$I$43:$I$1042,Blends!$CN43)*Blends!C42</f>
        <v>0</v>
      </c>
      <c r="CP43" s="85">
        <f>SUMIFS('Quarterly Information'!$AC$43:$AC$1042,'Quarterly Information'!$I$43:$I$1042,Blends!$CN43)*Blends!D42</f>
        <v>0</v>
      </c>
      <c r="CQ43" s="85">
        <f>SUMIFS('Quarterly Information'!$AC$43:$AC$1042,'Quarterly Information'!$I$43:$I$1042,Blends!$CN43)*Blends!E42</f>
        <v>0</v>
      </c>
      <c r="CR43" s="85">
        <f>SUMIFS('Quarterly Information'!$AC$43:$AC$1042,'Quarterly Information'!$I$43:$I$1042,Blends!$CN43)*Blends!F42</f>
        <v>0</v>
      </c>
      <c r="CS43" s="85">
        <f>SUMIFS('Quarterly Information'!$AC$43:$AC$1042,'Quarterly Information'!$I$43:$I$1042,Blends!$CN43)*Blends!G42</f>
        <v>0</v>
      </c>
      <c r="CT43" s="85">
        <f>SUMIFS('Quarterly Information'!$AC$43:$AC$1042,'Quarterly Information'!$I$43:$I$1042,Blends!$CN43)*Blends!H42</f>
        <v>0</v>
      </c>
      <c r="CU43" s="85">
        <f>SUMIFS('Quarterly Information'!$AC$43:$AC$1042,'Quarterly Information'!$I$43:$I$1042,Blends!$CN43)*Blends!I42</f>
        <v>0</v>
      </c>
      <c r="CV43" s="85">
        <f>SUMIFS('Quarterly Information'!$AC$43:$AC$1042,'Quarterly Information'!$I$43:$I$1042,Blends!$CN43)*Blends!J42</f>
        <v>0</v>
      </c>
      <c r="CX43" s="10" t="s">
        <v>245</v>
      </c>
      <c r="CY43" s="85">
        <f>SUMIFS('Quarterly Information'!$AD$43:$AD$1042,'Quarterly Information'!$I$43:$I$1042,Blends!$CX43)*Blends!C42</f>
        <v>0</v>
      </c>
      <c r="CZ43" s="85">
        <f>SUMIFS('Quarterly Information'!$AD$43:$AD$1042,'Quarterly Information'!$I$43:$I$1042,Blends!$CX43)*Blends!D42</f>
        <v>0</v>
      </c>
      <c r="DA43" s="85">
        <f>SUMIFS('Quarterly Information'!$AD$43:$AD$1042,'Quarterly Information'!$I$43:$I$1042,Blends!$CX43)*Blends!E42</f>
        <v>0</v>
      </c>
      <c r="DB43" s="85">
        <f>SUMIFS('Quarterly Information'!$AD$43:$AD$1042,'Quarterly Information'!$I$43:$I$1042,Blends!$CX43)*Blends!F42</f>
        <v>0</v>
      </c>
      <c r="DC43" s="85">
        <f>SUMIFS('Quarterly Information'!$AD$43:$AD$1042,'Quarterly Information'!$I$43:$I$1042,Blends!$CX43)*Blends!G42</f>
        <v>0</v>
      </c>
      <c r="DD43" s="85">
        <f>SUMIFS('Quarterly Information'!$AD$43:$AD$1042,'Quarterly Information'!$I$43:$I$1042,Blends!$CX43)*Blends!H42</f>
        <v>0</v>
      </c>
      <c r="DE43" s="85">
        <f>SUMIFS('Quarterly Information'!$AD$43:$AD$1042,'Quarterly Information'!$I$43:$I$1042,Blends!$CX43)*Blends!I42</f>
        <v>0</v>
      </c>
      <c r="DF43" s="85">
        <f>SUMIFS('Quarterly Information'!$AD$43:$AD$1042,'Quarterly Information'!$I$43:$I$1042,Blends!$CX43)*Blends!J42</f>
        <v>0</v>
      </c>
      <c r="DH43" s="10" t="s">
        <v>245</v>
      </c>
      <c r="DI43" s="85">
        <f>SUMIFS('Quarterly Information'!$AE$43:$AE$1042,'Quarterly Information'!$I$43:$I$1042,Blends!$DH43)*Blends!C42</f>
        <v>0</v>
      </c>
      <c r="DJ43" s="85">
        <f>SUMIFS('Quarterly Information'!$AE$43:$AE$1042,'Quarterly Information'!$I$43:$I$1042,Blends!$DH43)*Blends!D42</f>
        <v>0</v>
      </c>
      <c r="DK43" s="85">
        <f>SUMIFS('Quarterly Information'!$AE$43:$AE$1042,'Quarterly Information'!$I$43:$I$1042,Blends!$DH43)*Blends!E42</f>
        <v>0</v>
      </c>
      <c r="DL43" s="85">
        <f>SUMIFS('Quarterly Information'!$AE$43:$AE$1042,'Quarterly Information'!$I$43:$I$1042,Blends!$DH43)*Blends!F42</f>
        <v>0</v>
      </c>
      <c r="DM43" s="85">
        <f>SUMIFS('Quarterly Information'!$AE$43:$AE$1042,'Quarterly Information'!$I$43:$I$1042,Blends!$DH43)*Blends!G42</f>
        <v>0</v>
      </c>
      <c r="DN43" s="85">
        <f>SUMIFS('Quarterly Information'!$AE$43:$AE$1042,'Quarterly Information'!$I$43:$I$1042,Blends!$DH43)*Blends!H42</f>
        <v>0</v>
      </c>
      <c r="DO43" s="85">
        <f>SUMIFS('Quarterly Information'!$AE$43:$AE$1042,'Quarterly Information'!$I$43:$I$1042,Blends!$DH43)*Blends!I42</f>
        <v>0</v>
      </c>
      <c r="DP43" s="85">
        <f>SUMIFS('Quarterly Information'!$AE$43:$AE$1042,'Quarterly Information'!$I$43:$I$1042,Blends!$DH43)*Blends!J42</f>
        <v>0</v>
      </c>
      <c r="DR43" s="10" t="s">
        <v>245</v>
      </c>
      <c r="DS43" s="85">
        <f>SUMIFS('Quarterly Information'!$AF$43:$AF$1042,'Quarterly Information'!$I$43:$I$1042,Blends!$DR43)*Blends!C42</f>
        <v>0</v>
      </c>
      <c r="DT43" s="85">
        <f>SUMIFS('Quarterly Information'!$AF$43:$AF$1042,'Quarterly Information'!$I$43:$I$1042,Blends!$DR43)*Blends!D42</f>
        <v>0</v>
      </c>
      <c r="DU43" s="85">
        <f>SUMIFS('Quarterly Information'!$AF$43:$AF$1042,'Quarterly Information'!$I$43:$I$1042,Blends!$DR43)*Blends!E42</f>
        <v>0</v>
      </c>
      <c r="DV43" s="85">
        <f>SUMIFS('Quarterly Information'!$AF$43:$AF$1042,'Quarterly Information'!$I$43:$I$1042,Blends!$DR43)*Blends!F42</f>
        <v>0</v>
      </c>
      <c r="DW43" s="85">
        <f>SUMIFS('Quarterly Information'!$AF$43:$AF$1042,'Quarterly Information'!$I$43:$I$1042,Blends!$DR43)*Blends!G42</f>
        <v>0</v>
      </c>
      <c r="DX43" s="85">
        <f>SUMIFS('Quarterly Information'!$AF$43:$AF$1042,'Quarterly Information'!$I$43:$I$1042,Blends!$DR43)*Blends!H42</f>
        <v>0</v>
      </c>
      <c r="DY43" s="85">
        <f>SUMIFS('Quarterly Information'!$AF$43:$AF$1042,'Quarterly Information'!$I$43:$I$1042,Blends!$DR43)*Blends!I42</f>
        <v>0</v>
      </c>
      <c r="DZ43" s="85">
        <f>SUMIFS('Quarterly Information'!$AF$43:$AF$1042,'Quarterly Information'!$I$43:$I$1042,Blends!$DR43)*Blends!J42</f>
        <v>0</v>
      </c>
    </row>
    <row r="44" spans="2:130">
      <c r="B44" s="10" t="s">
        <v>247</v>
      </c>
      <c r="C44" s="84"/>
      <c r="D44" s="84"/>
      <c r="E44" s="84">
        <v>5.0999999999999997E-2</v>
      </c>
      <c r="F44" s="84">
        <v>0.93</v>
      </c>
      <c r="G44" s="84"/>
      <c r="H44" s="84"/>
      <c r="I44" s="84"/>
      <c r="J44" s="84"/>
      <c r="L44" s="10" t="s">
        <v>246</v>
      </c>
      <c r="M44" s="85">
        <f>SUMIFS('Quarterly Information'!$J$43:$J$1042,'Quarterly Information'!$I$43:$I$1042,Blends!$L44,'Quarterly Information'!$X$43:$X$1042,Lists!$D$30)*C43</f>
        <v>0</v>
      </c>
      <c r="N44" s="85">
        <f>SUMIFS('Quarterly Information'!$J$43:$J$1042,'Quarterly Information'!$I$43:$I$1042,Blends!$L44,'Quarterly Information'!$X$43:$X$1042,Lists!$D$30)*D43</f>
        <v>0</v>
      </c>
      <c r="O44" s="85">
        <f>SUMIFS('Quarterly Information'!$J$43:$J$1042,'Quarterly Information'!$I$43:$I$1042,Blends!$L44,'Quarterly Information'!$X$43:$X$1042,Lists!$D$30)*E43</f>
        <v>0</v>
      </c>
      <c r="P44" s="85">
        <f>SUMIFS('Quarterly Information'!$J$43:$J$1042,'Quarterly Information'!$I$43:$I$1042,Blends!$L44,'Quarterly Information'!$X$43:$X$1042,Lists!$D$30)*F43</f>
        <v>0</v>
      </c>
      <c r="Q44" s="85">
        <f>SUMIFS('Quarterly Information'!$J$43:$J$1042,'Quarterly Information'!$I$43:$I$1042,Blends!$L44,'Quarterly Information'!$X$43:$X$1042,Lists!$D$30)*G43</f>
        <v>0</v>
      </c>
      <c r="R44" s="85">
        <f>SUMIFS('Quarterly Information'!$J$43:$J$1042,'Quarterly Information'!$I$43:$I$1042,Blends!$L44,'Quarterly Information'!$X$43:$X$1042,Lists!$D$30)*H43</f>
        <v>0</v>
      </c>
      <c r="S44" s="85">
        <f>SUMIFS('Quarterly Information'!$J$43:$J$1042,'Quarterly Information'!$I$43:$I$1042,Blends!$L44,'Quarterly Information'!$X$43:$X$1042,Lists!$D$30)*I43</f>
        <v>0</v>
      </c>
      <c r="T44" s="85">
        <f>SUMIFS('Quarterly Information'!$J$43:$J$1042,'Quarterly Information'!$I$43:$I$1042,Blends!$L44,'Quarterly Information'!$X$43:$X$1042,Lists!$D$30)*J43</f>
        <v>0</v>
      </c>
      <c r="V44" s="10" t="s">
        <v>246</v>
      </c>
      <c r="W44" s="85">
        <f>SUMIFS('Quarterly Information'!$J$43:$J$1042,'Quarterly Information'!$I$43:$I$1042,Blends!$V44,'Quarterly Information'!$X$43:$X$1042,Lists!$D$31)*C43</f>
        <v>0</v>
      </c>
      <c r="X44" s="85">
        <f>SUMIFS('Quarterly Information'!$J$43:$J$1042,'Quarterly Information'!$I$43:$I$1042,Blends!$V44,'Quarterly Information'!$X$43:$X$1042,Lists!$D$31)*D43</f>
        <v>0</v>
      </c>
      <c r="Y44" s="85">
        <f>SUMIFS('Quarterly Information'!$J$43:$J$1042,'Quarterly Information'!$I$43:$I$1042,Blends!$V44,'Quarterly Information'!$X$43:$X$1042,Lists!$D$31)*E43</f>
        <v>0</v>
      </c>
      <c r="Z44" s="85">
        <f>SUMIFS('Quarterly Information'!$J$43:$J$1042,'Quarterly Information'!$I$43:$I$1042,Blends!$V44,'Quarterly Information'!$X$43:$X$1042,Lists!$D$31)*F43</f>
        <v>0</v>
      </c>
      <c r="AA44" s="85">
        <f>SUMIFS('Quarterly Information'!$J$43:$J$1042,'Quarterly Information'!$I$43:$I$1042,Blends!$V44,'Quarterly Information'!$X$43:$X$1042,Lists!$D$31)*G43</f>
        <v>0</v>
      </c>
      <c r="AB44" s="85">
        <f>SUMIFS('Quarterly Information'!$J$43:$J$1042,'Quarterly Information'!$I$43:$I$1042,Blends!$V44,'Quarterly Information'!$X$43:$X$1042,Lists!$D$31)*H43</f>
        <v>0</v>
      </c>
      <c r="AC44" s="85">
        <f>SUMIFS('Quarterly Information'!$J$43:$J$1042,'Quarterly Information'!$I$43:$I$1042,Blends!$V44,'Quarterly Information'!$X$43:$X$1042,Lists!$D$31)*I43</f>
        <v>0</v>
      </c>
      <c r="AD44" s="85">
        <f>SUMIFS('Quarterly Information'!$J$43:$J$1042,'Quarterly Information'!$I$43:$I$1042,Blends!$V44,'Quarterly Information'!$X$43:$X$1042,Lists!$D$31)*J43</f>
        <v>0</v>
      </c>
      <c r="AF44" s="10" t="s">
        <v>246</v>
      </c>
      <c r="AG44" s="85">
        <f>SUMIFS('Quarterly Information'!$J$43:$J$1042,'Quarterly Information'!$I$43:$I$1042,Blends!$AF44,'Quarterly Information'!$X$43:$X$1042,Lists!$D$32)*C43</f>
        <v>0</v>
      </c>
      <c r="AH44" s="85">
        <f>SUMIFS('Quarterly Information'!$J$43:$J$1042,'Quarterly Information'!$I$43:$I$1042,Blends!$AF44,'Quarterly Information'!$X$43:$X$1042,Lists!$D$32)*D43</f>
        <v>0</v>
      </c>
      <c r="AI44" s="85">
        <f>SUMIFS('Quarterly Information'!$J$43:$J$1042,'Quarterly Information'!$I$43:$I$1042,Blends!$AF44,'Quarterly Information'!$X$43:$X$1042,Lists!$D$32)*E43</f>
        <v>0</v>
      </c>
      <c r="AJ44" s="85">
        <f>SUMIFS('Quarterly Information'!$J$43:$J$1042,'Quarterly Information'!$I$43:$I$1042,Blends!$AF44,'Quarterly Information'!$X$43:$X$1042,Lists!$D$32)*F43</f>
        <v>0</v>
      </c>
      <c r="AK44" s="85">
        <f>SUMIFS('Quarterly Information'!$J$43:$J$1042,'Quarterly Information'!$I$43:$I$1042,Blends!$AF44,'Quarterly Information'!$X$43:$X$1042,Lists!$D$32)*G43</f>
        <v>0</v>
      </c>
      <c r="AL44" s="85">
        <f>SUMIFS('Quarterly Information'!$J$43:$J$1042,'Quarterly Information'!$I$43:$I$1042,Blends!$AF44,'Quarterly Information'!$X$43:$X$1042,Lists!$D$32)*H43</f>
        <v>0</v>
      </c>
      <c r="AM44" s="85">
        <f>SUMIFS('Quarterly Information'!$J$43:$J$1042,'Quarterly Information'!$I$43:$I$1042,Blends!$AF44,'Quarterly Information'!$X$43:$X$1042,Lists!$D$32)*I43</f>
        <v>0</v>
      </c>
      <c r="AN44" s="85">
        <f>SUMIFS('Quarterly Information'!$J$43:$J$1042,'Quarterly Information'!$I$43:$I$1042,Blends!$AF44,'Quarterly Information'!$X$43:$X$1042,Lists!$D$32)*J43</f>
        <v>0</v>
      </c>
      <c r="AP44" s="10" t="s">
        <v>246</v>
      </c>
      <c r="AQ44" s="85">
        <f>SUMIFS('Quarterly Information'!$J$43:$J$1042,'Quarterly Information'!$I$43:$I$1042,Blends!$AP44,'Quarterly Information'!$X$43:$X$1042,Lists!$D$33)*C43</f>
        <v>0</v>
      </c>
      <c r="AR44" s="85">
        <f>SUMIFS('Quarterly Information'!$J$43:$J$1042,'Quarterly Information'!$I$43:$I$1042,Blends!$AP44,'Quarterly Information'!$X$43:$X$1042,Lists!$D$33)*D43</f>
        <v>0</v>
      </c>
      <c r="AS44" s="85">
        <f>SUMIFS('Quarterly Information'!$J$43:$J$1042,'Quarterly Information'!$I$43:$I$1042,Blends!$AP44,'Quarterly Information'!$X$43:$X$1042,Lists!$D$33)*E43</f>
        <v>0</v>
      </c>
      <c r="AT44" s="85">
        <f>SUMIFS('Quarterly Information'!$J$43:$J$1042,'Quarterly Information'!$I$43:$I$1042,Blends!$AP44,'Quarterly Information'!$X$43:$X$1042,Lists!$D$33)*F43</f>
        <v>0</v>
      </c>
      <c r="AU44" s="85">
        <f>SUMIFS('Quarterly Information'!$J$43:$J$1042,'Quarterly Information'!$I$43:$I$1042,Blends!$AP44,'Quarterly Information'!$X$43:$X$1042,Lists!$D$33)*G43</f>
        <v>0</v>
      </c>
      <c r="AV44" s="85">
        <f>SUMIFS('Quarterly Information'!$J$43:$J$1042,'Quarterly Information'!$I$43:$I$1042,Blends!$AP44,'Quarterly Information'!$X$43:$X$1042,Lists!$D$33)*H43</f>
        <v>0</v>
      </c>
      <c r="AW44" s="85">
        <f>SUMIFS('Quarterly Information'!$J$43:$J$1042,'Quarterly Information'!$I$43:$I$1042,Blends!$AP44,'Quarterly Information'!$X$43:$X$1042,Lists!$D$33)*I43</f>
        <v>0</v>
      </c>
      <c r="AX44" s="85">
        <f>SUMIFS('Quarterly Information'!$J$43:$J$1042,'Quarterly Information'!$I$43:$I$1042,Blends!$AP44,'Quarterly Information'!$X$43:$X$1042,Lists!$D$33)*J43</f>
        <v>0</v>
      </c>
      <c r="AZ44" s="10" t="s">
        <v>246</v>
      </c>
      <c r="BA44" s="85">
        <f>SUMIFS('Quarterly Information'!$J$43:$J$1042,'Quarterly Information'!$I$43:$I$1042,Blends!$AZ44,'Quarterly Information'!$X$43:$X$1042,Lists!$D$34)*C43</f>
        <v>0</v>
      </c>
      <c r="BB44" s="85">
        <f>SUMIFS('Quarterly Information'!$J$43:$J$1042,'Quarterly Information'!$I$43:$I$1042,Blends!$AZ44,'Quarterly Information'!$X$43:$X$1042,Lists!$D$34)*D43</f>
        <v>0</v>
      </c>
      <c r="BC44" s="85">
        <f>SUMIFS('Quarterly Information'!$J$43:$J$1042,'Quarterly Information'!$I$43:$I$1042,Blends!$AZ44,'Quarterly Information'!$X$43:$X$1042,Lists!$D$34)*E43</f>
        <v>0</v>
      </c>
      <c r="BD44" s="85">
        <f>SUMIFS('Quarterly Information'!$J$43:$J$1042,'Quarterly Information'!$I$43:$I$1042,Blends!$AZ44,'Quarterly Information'!$X$43:$X$1042,Lists!$D$34)*F43</f>
        <v>0</v>
      </c>
      <c r="BE44" s="85">
        <f>SUMIFS('Quarterly Information'!$J$43:$J$1042,'Quarterly Information'!$I$43:$I$1042,Blends!$AZ44,'Quarterly Information'!$X$43:$X$1042,Lists!$D$34)*G43</f>
        <v>0</v>
      </c>
      <c r="BF44" s="85">
        <f>SUMIFS('Quarterly Information'!$J$43:$J$1042,'Quarterly Information'!$I$43:$I$1042,Blends!$AZ44,'Quarterly Information'!$X$43:$X$1042,Lists!$D$34)*H43</f>
        <v>0</v>
      </c>
      <c r="BG44" s="85">
        <f>SUMIFS('Quarterly Information'!$J$43:$J$1042,'Quarterly Information'!$I$43:$I$1042,Blends!$AZ44,'Quarterly Information'!$X$43:$X$1042,Lists!$D$34)*I43</f>
        <v>0</v>
      </c>
      <c r="BH44" s="85">
        <f>SUMIFS('Quarterly Information'!$J$43:$J$1042,'Quarterly Information'!$I$43:$I$1042,Blends!$AZ44,'Quarterly Information'!$X$43:$X$1042,Lists!$D$34)*J43</f>
        <v>0</v>
      </c>
      <c r="BJ44" s="10" t="s">
        <v>246</v>
      </c>
      <c r="BK44" s="85">
        <f>SUMIFS('Quarterly Information'!$J$43:$J$1042,'Quarterly Information'!$I$43:$I$1042,Blends!$BJ44,'Quarterly Information'!$X$43:$X$1042,Lists!$D$35)*C43</f>
        <v>0</v>
      </c>
      <c r="BL44" s="85">
        <f>SUMIFS('Quarterly Information'!$J$43:$J$1042,'Quarterly Information'!$I$43:$I$1042,Blends!$BJ44,'Quarterly Information'!$X$43:$X$1042,Lists!$D$35)*D43</f>
        <v>0</v>
      </c>
      <c r="BM44" s="85">
        <f>SUMIFS('Quarterly Information'!$J$43:$J$1042,'Quarterly Information'!$I$43:$I$1042,Blends!$BJ44,'Quarterly Information'!$X$43:$X$1042,Lists!$D$35)*E43</f>
        <v>0</v>
      </c>
      <c r="BN44" s="85">
        <f>SUMIFS('Quarterly Information'!$J$43:$J$1042,'Quarterly Information'!$I$43:$I$1042,Blends!$BJ44,'Quarterly Information'!$X$43:$X$1042,Lists!$D$35)*F43</f>
        <v>0</v>
      </c>
      <c r="BO44" s="85">
        <f>SUMIFS('Quarterly Information'!$J$43:$J$1042,'Quarterly Information'!$I$43:$I$1042,Blends!$BJ44,'Quarterly Information'!$X$43:$X$1042,Lists!$D$35)*G43</f>
        <v>0</v>
      </c>
      <c r="BP44" s="85">
        <f>SUMIFS('Quarterly Information'!$J$43:$J$1042,'Quarterly Information'!$I$43:$I$1042,Blends!$BJ44,'Quarterly Information'!$X$43:$X$1042,Lists!$D$35)*H43</f>
        <v>0</v>
      </c>
      <c r="BQ44" s="85">
        <f>SUMIFS('Quarterly Information'!$J$43:$J$1042,'Quarterly Information'!$I$43:$I$1042,Blends!$BJ44,'Quarterly Information'!$X$43:$X$1042,Lists!$D$35)*I43</f>
        <v>0</v>
      </c>
      <c r="BR44" s="85">
        <f>SUMIFS('Quarterly Information'!$J$43:$J$1042,'Quarterly Information'!$I$43:$I$1042,Blends!$BJ44,'Quarterly Information'!$X$43:$X$1042,Lists!$D$35)*J43</f>
        <v>0</v>
      </c>
      <c r="BT44" s="10" t="s">
        <v>246</v>
      </c>
      <c r="BU44" s="85">
        <f>SUMIFS('Quarterly Information'!$AA$43:$AA$1042,'Quarterly Information'!$I$43:$I$1042,Blends!$BT44)*Blends!C43</f>
        <v>0</v>
      </c>
      <c r="BV44" s="85">
        <f>SUMIFS('Quarterly Information'!$AA$43:$AA$1042,'Quarterly Information'!$I$43:$I$1042,Blends!$BT44)*Blends!D43</f>
        <v>0</v>
      </c>
      <c r="BW44" s="85">
        <f>SUMIFS('Quarterly Information'!$AA$43:$AA$1042,'Quarterly Information'!$I$43:$I$1042,Blends!$BT44)*Blends!E43</f>
        <v>0</v>
      </c>
      <c r="BX44" s="85">
        <f>SUMIFS('Quarterly Information'!$AA$43:$AA$1042,'Quarterly Information'!$I$43:$I$1042,Blends!$BT44)*Blends!F43</f>
        <v>0</v>
      </c>
      <c r="BY44" s="85">
        <f>SUMIFS('Quarterly Information'!$AA$43:$AA$1042,'Quarterly Information'!$I$43:$I$1042,Blends!$BT44)*Blends!G43</f>
        <v>0</v>
      </c>
      <c r="BZ44" s="85">
        <f>SUMIFS('Quarterly Information'!$AA$43:$AA$1042,'Quarterly Information'!$I$43:$I$1042,Blends!$BT44)*Blends!H43</f>
        <v>0</v>
      </c>
      <c r="CA44" s="85">
        <f>SUMIFS('Quarterly Information'!$AA$43:$AA$1042,'Quarterly Information'!$I$43:$I$1042,Blends!$BT44)*Blends!I43</f>
        <v>0</v>
      </c>
      <c r="CB44" s="85">
        <f>SUMIFS('Quarterly Information'!$AA$43:$AA$1042,'Quarterly Information'!$I$43:$I$1042,Blends!$BT44)*Blends!J43</f>
        <v>0</v>
      </c>
      <c r="CD44" s="10" t="s">
        <v>246</v>
      </c>
      <c r="CE44" s="85">
        <f>SUMIFS('Quarterly Information'!$AB$43:$AB$1042,'Quarterly Information'!$I$43:$I$1042,Blends!$CD44)*Blends!C43</f>
        <v>0</v>
      </c>
      <c r="CF44" s="85">
        <f>SUMIFS('Quarterly Information'!$AB$43:$AB$1042,'Quarterly Information'!$I$43:$I$1042,Blends!$CD44)*Blends!D43</f>
        <v>0</v>
      </c>
      <c r="CG44" s="85">
        <f>SUMIFS('Quarterly Information'!$AB$43:$AB$1042,'Quarterly Information'!$I$43:$I$1042,Blends!$CD44)*Blends!E43</f>
        <v>0</v>
      </c>
      <c r="CH44" s="85">
        <f>SUMIFS('Quarterly Information'!$AB$43:$AB$1042,'Quarterly Information'!$I$43:$I$1042,Blends!$CD44)*Blends!F43</f>
        <v>0</v>
      </c>
      <c r="CI44" s="85">
        <f>SUMIFS('Quarterly Information'!$AB$43:$AB$1042,'Quarterly Information'!$I$43:$I$1042,Blends!$CD44)*Blends!G43</f>
        <v>0</v>
      </c>
      <c r="CJ44" s="85">
        <f>SUMIFS('Quarterly Information'!$AB$43:$AB$1042,'Quarterly Information'!$I$43:$I$1042,Blends!$CD44)*Blends!H43</f>
        <v>0</v>
      </c>
      <c r="CK44" s="85">
        <f>SUMIFS('Quarterly Information'!$AB$43:$AB$1042,'Quarterly Information'!$I$43:$I$1042,Blends!$CD44)*Blends!I43</f>
        <v>0</v>
      </c>
      <c r="CL44" s="85">
        <f>SUMIFS('Quarterly Information'!$AB$43:$AB$1042,'Quarterly Information'!$I$43:$I$1042,Blends!$CD44)*Blends!J43</f>
        <v>0</v>
      </c>
      <c r="CN44" s="10" t="s">
        <v>246</v>
      </c>
      <c r="CO44" s="85">
        <f>SUMIFS('Quarterly Information'!$AC$43:$AC$1042,'Quarterly Information'!$I$43:$I$1042,Blends!$CN44)*Blends!C43</f>
        <v>0</v>
      </c>
      <c r="CP44" s="85">
        <f>SUMIFS('Quarterly Information'!$AC$43:$AC$1042,'Quarterly Information'!$I$43:$I$1042,Blends!$CN44)*Blends!D43</f>
        <v>0</v>
      </c>
      <c r="CQ44" s="85">
        <f>SUMIFS('Quarterly Information'!$AC$43:$AC$1042,'Quarterly Information'!$I$43:$I$1042,Blends!$CN44)*Blends!E43</f>
        <v>0</v>
      </c>
      <c r="CR44" s="85">
        <f>SUMIFS('Quarterly Information'!$AC$43:$AC$1042,'Quarterly Information'!$I$43:$I$1042,Blends!$CN44)*Blends!F43</f>
        <v>0</v>
      </c>
      <c r="CS44" s="85">
        <f>SUMIFS('Quarterly Information'!$AC$43:$AC$1042,'Quarterly Information'!$I$43:$I$1042,Blends!$CN44)*Blends!G43</f>
        <v>0</v>
      </c>
      <c r="CT44" s="85">
        <f>SUMIFS('Quarterly Information'!$AC$43:$AC$1042,'Quarterly Information'!$I$43:$I$1042,Blends!$CN44)*Blends!H43</f>
        <v>0</v>
      </c>
      <c r="CU44" s="85">
        <f>SUMIFS('Quarterly Information'!$AC$43:$AC$1042,'Quarterly Information'!$I$43:$I$1042,Blends!$CN44)*Blends!I43</f>
        <v>0</v>
      </c>
      <c r="CV44" s="85">
        <f>SUMIFS('Quarterly Information'!$AC$43:$AC$1042,'Quarterly Information'!$I$43:$I$1042,Blends!$CN44)*Blends!J43</f>
        <v>0</v>
      </c>
      <c r="CX44" s="10" t="s">
        <v>246</v>
      </c>
      <c r="CY44" s="85">
        <f>SUMIFS('Quarterly Information'!$AD$43:$AD$1042,'Quarterly Information'!$I$43:$I$1042,Blends!$CX44)*Blends!C43</f>
        <v>0</v>
      </c>
      <c r="CZ44" s="85">
        <f>SUMIFS('Quarterly Information'!$AD$43:$AD$1042,'Quarterly Information'!$I$43:$I$1042,Blends!$CX44)*Blends!D43</f>
        <v>0</v>
      </c>
      <c r="DA44" s="85">
        <f>SUMIFS('Quarterly Information'!$AD$43:$AD$1042,'Quarterly Information'!$I$43:$I$1042,Blends!$CX44)*Blends!E43</f>
        <v>0</v>
      </c>
      <c r="DB44" s="85">
        <f>SUMIFS('Quarterly Information'!$AD$43:$AD$1042,'Quarterly Information'!$I$43:$I$1042,Blends!$CX44)*Blends!F43</f>
        <v>0</v>
      </c>
      <c r="DC44" s="85">
        <f>SUMIFS('Quarterly Information'!$AD$43:$AD$1042,'Quarterly Information'!$I$43:$I$1042,Blends!$CX44)*Blends!G43</f>
        <v>0</v>
      </c>
      <c r="DD44" s="85">
        <f>SUMIFS('Quarterly Information'!$AD$43:$AD$1042,'Quarterly Information'!$I$43:$I$1042,Blends!$CX44)*Blends!H43</f>
        <v>0</v>
      </c>
      <c r="DE44" s="85">
        <f>SUMIFS('Quarterly Information'!$AD$43:$AD$1042,'Quarterly Information'!$I$43:$I$1042,Blends!$CX44)*Blends!I43</f>
        <v>0</v>
      </c>
      <c r="DF44" s="85">
        <f>SUMIFS('Quarterly Information'!$AD$43:$AD$1042,'Quarterly Information'!$I$43:$I$1042,Blends!$CX44)*Blends!J43</f>
        <v>0</v>
      </c>
      <c r="DH44" s="10" t="s">
        <v>246</v>
      </c>
      <c r="DI44" s="85">
        <f>SUMIFS('Quarterly Information'!$AE$43:$AE$1042,'Quarterly Information'!$I$43:$I$1042,Blends!$DH44)*Blends!C43</f>
        <v>0</v>
      </c>
      <c r="DJ44" s="85">
        <f>SUMIFS('Quarterly Information'!$AE$43:$AE$1042,'Quarterly Information'!$I$43:$I$1042,Blends!$DH44)*Blends!D43</f>
        <v>0</v>
      </c>
      <c r="DK44" s="85">
        <f>SUMIFS('Quarterly Information'!$AE$43:$AE$1042,'Quarterly Information'!$I$43:$I$1042,Blends!$DH44)*Blends!E43</f>
        <v>0</v>
      </c>
      <c r="DL44" s="85">
        <f>SUMIFS('Quarterly Information'!$AE$43:$AE$1042,'Quarterly Information'!$I$43:$I$1042,Blends!$DH44)*Blends!F43</f>
        <v>0</v>
      </c>
      <c r="DM44" s="85">
        <f>SUMIFS('Quarterly Information'!$AE$43:$AE$1042,'Quarterly Information'!$I$43:$I$1042,Blends!$DH44)*Blends!G43</f>
        <v>0</v>
      </c>
      <c r="DN44" s="85">
        <f>SUMIFS('Quarterly Information'!$AE$43:$AE$1042,'Quarterly Information'!$I$43:$I$1042,Blends!$DH44)*Blends!H43</f>
        <v>0</v>
      </c>
      <c r="DO44" s="85">
        <f>SUMIFS('Quarterly Information'!$AE$43:$AE$1042,'Quarterly Information'!$I$43:$I$1042,Blends!$DH44)*Blends!I43</f>
        <v>0</v>
      </c>
      <c r="DP44" s="85">
        <f>SUMIFS('Quarterly Information'!$AE$43:$AE$1042,'Quarterly Information'!$I$43:$I$1042,Blends!$DH44)*Blends!J43</f>
        <v>0</v>
      </c>
      <c r="DR44" s="10" t="s">
        <v>246</v>
      </c>
      <c r="DS44" s="85">
        <f>SUMIFS('Quarterly Information'!$AF$43:$AF$1042,'Quarterly Information'!$I$43:$I$1042,Blends!$DR44)*Blends!C43</f>
        <v>0</v>
      </c>
      <c r="DT44" s="85">
        <f>SUMIFS('Quarterly Information'!$AF$43:$AF$1042,'Quarterly Information'!$I$43:$I$1042,Blends!$DR44)*Blends!D43</f>
        <v>0</v>
      </c>
      <c r="DU44" s="85">
        <f>SUMIFS('Quarterly Information'!$AF$43:$AF$1042,'Quarterly Information'!$I$43:$I$1042,Blends!$DR44)*Blends!E43</f>
        <v>0</v>
      </c>
      <c r="DV44" s="85">
        <f>SUMIFS('Quarterly Information'!$AF$43:$AF$1042,'Quarterly Information'!$I$43:$I$1042,Blends!$DR44)*Blends!F43</f>
        <v>0</v>
      </c>
      <c r="DW44" s="85">
        <f>SUMIFS('Quarterly Information'!$AF$43:$AF$1042,'Quarterly Information'!$I$43:$I$1042,Blends!$DR44)*Blends!G43</f>
        <v>0</v>
      </c>
      <c r="DX44" s="85">
        <f>SUMIFS('Quarterly Information'!$AF$43:$AF$1042,'Quarterly Information'!$I$43:$I$1042,Blends!$DR44)*Blends!H43</f>
        <v>0</v>
      </c>
      <c r="DY44" s="85">
        <f>SUMIFS('Quarterly Information'!$AF$43:$AF$1042,'Quarterly Information'!$I$43:$I$1042,Blends!$DR44)*Blends!I43</f>
        <v>0</v>
      </c>
      <c r="DZ44" s="85">
        <f>SUMIFS('Quarterly Information'!$AF$43:$AF$1042,'Quarterly Information'!$I$43:$I$1042,Blends!$DR44)*Blends!J43</f>
        <v>0</v>
      </c>
    </row>
    <row r="45" spans="2:130">
      <c r="B45" s="10" t="s">
        <v>248</v>
      </c>
      <c r="C45" s="84"/>
      <c r="D45" s="84">
        <v>0.15</v>
      </c>
      <c r="E45" s="84">
        <v>0.25</v>
      </c>
      <c r="F45" s="84">
        <v>0.5</v>
      </c>
      <c r="G45" s="84">
        <v>0.1</v>
      </c>
      <c r="H45" s="84"/>
      <c r="I45" s="84"/>
      <c r="J45" s="84"/>
      <c r="L45" s="10" t="s">
        <v>247</v>
      </c>
      <c r="M45" s="85">
        <f>SUMIFS('Quarterly Information'!$J$43:$J$1042,'Quarterly Information'!$I$43:$I$1042,Blends!$L45,'Quarterly Information'!$X$43:$X$1042,Lists!$D$30)*C44</f>
        <v>0</v>
      </c>
      <c r="N45" s="85">
        <f>SUMIFS('Quarterly Information'!$J$43:$J$1042,'Quarterly Information'!$I$43:$I$1042,Blends!$L45,'Quarterly Information'!$X$43:$X$1042,Lists!$D$30)*D44</f>
        <v>0</v>
      </c>
      <c r="O45" s="85">
        <f>SUMIFS('Quarterly Information'!$J$43:$J$1042,'Quarterly Information'!$I$43:$I$1042,Blends!$L45,'Quarterly Information'!$X$43:$X$1042,Lists!$D$30)*E44</f>
        <v>0</v>
      </c>
      <c r="P45" s="85">
        <f>SUMIFS('Quarterly Information'!$J$43:$J$1042,'Quarterly Information'!$I$43:$I$1042,Blends!$L45,'Quarterly Information'!$X$43:$X$1042,Lists!$D$30)*F44</f>
        <v>0</v>
      </c>
      <c r="Q45" s="85">
        <f>SUMIFS('Quarterly Information'!$J$43:$J$1042,'Quarterly Information'!$I$43:$I$1042,Blends!$L45,'Quarterly Information'!$X$43:$X$1042,Lists!$D$30)*G44</f>
        <v>0</v>
      </c>
      <c r="R45" s="85">
        <f>SUMIFS('Quarterly Information'!$J$43:$J$1042,'Quarterly Information'!$I$43:$I$1042,Blends!$L45,'Quarterly Information'!$X$43:$X$1042,Lists!$D$30)*H44</f>
        <v>0</v>
      </c>
      <c r="S45" s="85">
        <f>SUMIFS('Quarterly Information'!$J$43:$J$1042,'Quarterly Information'!$I$43:$I$1042,Blends!$L45,'Quarterly Information'!$X$43:$X$1042,Lists!$D$30)*I44</f>
        <v>0</v>
      </c>
      <c r="T45" s="85">
        <f>SUMIFS('Quarterly Information'!$J$43:$J$1042,'Quarterly Information'!$I$43:$I$1042,Blends!$L45,'Quarterly Information'!$X$43:$X$1042,Lists!$D$30)*J44</f>
        <v>0</v>
      </c>
      <c r="V45" s="10" t="s">
        <v>247</v>
      </c>
      <c r="W45" s="85">
        <f>SUMIFS('Quarterly Information'!$J$43:$J$1042,'Quarterly Information'!$I$43:$I$1042,Blends!$V45,'Quarterly Information'!$X$43:$X$1042,Lists!$D$31)*C44</f>
        <v>0</v>
      </c>
      <c r="X45" s="85">
        <f>SUMIFS('Quarterly Information'!$J$43:$J$1042,'Quarterly Information'!$I$43:$I$1042,Blends!$V45,'Quarterly Information'!$X$43:$X$1042,Lists!$D$31)*D44</f>
        <v>0</v>
      </c>
      <c r="Y45" s="85">
        <f>SUMIFS('Quarterly Information'!$J$43:$J$1042,'Quarterly Information'!$I$43:$I$1042,Blends!$V45,'Quarterly Information'!$X$43:$X$1042,Lists!$D$31)*E44</f>
        <v>0</v>
      </c>
      <c r="Z45" s="85">
        <f>SUMIFS('Quarterly Information'!$J$43:$J$1042,'Quarterly Information'!$I$43:$I$1042,Blends!$V45,'Quarterly Information'!$X$43:$X$1042,Lists!$D$31)*F44</f>
        <v>0</v>
      </c>
      <c r="AA45" s="85">
        <f>SUMIFS('Quarterly Information'!$J$43:$J$1042,'Quarterly Information'!$I$43:$I$1042,Blends!$V45,'Quarterly Information'!$X$43:$X$1042,Lists!$D$31)*G44</f>
        <v>0</v>
      </c>
      <c r="AB45" s="85">
        <f>SUMIFS('Quarterly Information'!$J$43:$J$1042,'Quarterly Information'!$I$43:$I$1042,Blends!$V45,'Quarterly Information'!$X$43:$X$1042,Lists!$D$31)*H44</f>
        <v>0</v>
      </c>
      <c r="AC45" s="85">
        <f>SUMIFS('Quarterly Information'!$J$43:$J$1042,'Quarterly Information'!$I$43:$I$1042,Blends!$V45,'Quarterly Information'!$X$43:$X$1042,Lists!$D$31)*I44</f>
        <v>0</v>
      </c>
      <c r="AD45" s="85">
        <f>SUMIFS('Quarterly Information'!$J$43:$J$1042,'Quarterly Information'!$I$43:$I$1042,Blends!$V45,'Quarterly Information'!$X$43:$X$1042,Lists!$D$31)*J44</f>
        <v>0</v>
      </c>
      <c r="AF45" s="10" t="s">
        <v>247</v>
      </c>
      <c r="AG45" s="85">
        <f>SUMIFS('Quarterly Information'!$J$43:$J$1042,'Quarterly Information'!$I$43:$I$1042,Blends!$AF45,'Quarterly Information'!$X$43:$X$1042,Lists!$D$32)*C44</f>
        <v>0</v>
      </c>
      <c r="AH45" s="85">
        <f>SUMIFS('Quarterly Information'!$J$43:$J$1042,'Quarterly Information'!$I$43:$I$1042,Blends!$AF45,'Quarterly Information'!$X$43:$X$1042,Lists!$D$32)*D44</f>
        <v>0</v>
      </c>
      <c r="AI45" s="85">
        <f>SUMIFS('Quarterly Information'!$J$43:$J$1042,'Quarterly Information'!$I$43:$I$1042,Blends!$AF45,'Quarterly Information'!$X$43:$X$1042,Lists!$D$32)*E44</f>
        <v>0</v>
      </c>
      <c r="AJ45" s="85">
        <f>SUMIFS('Quarterly Information'!$J$43:$J$1042,'Quarterly Information'!$I$43:$I$1042,Blends!$AF45,'Quarterly Information'!$X$43:$X$1042,Lists!$D$32)*F44</f>
        <v>0</v>
      </c>
      <c r="AK45" s="85">
        <f>SUMIFS('Quarterly Information'!$J$43:$J$1042,'Quarterly Information'!$I$43:$I$1042,Blends!$AF45,'Quarterly Information'!$X$43:$X$1042,Lists!$D$32)*G44</f>
        <v>0</v>
      </c>
      <c r="AL45" s="85">
        <f>SUMIFS('Quarterly Information'!$J$43:$J$1042,'Quarterly Information'!$I$43:$I$1042,Blends!$AF45,'Quarterly Information'!$X$43:$X$1042,Lists!$D$32)*H44</f>
        <v>0</v>
      </c>
      <c r="AM45" s="85">
        <f>SUMIFS('Quarterly Information'!$J$43:$J$1042,'Quarterly Information'!$I$43:$I$1042,Blends!$AF45,'Quarterly Information'!$X$43:$X$1042,Lists!$D$32)*I44</f>
        <v>0</v>
      </c>
      <c r="AN45" s="85">
        <f>SUMIFS('Quarterly Information'!$J$43:$J$1042,'Quarterly Information'!$I$43:$I$1042,Blends!$AF45,'Quarterly Information'!$X$43:$X$1042,Lists!$D$32)*J44</f>
        <v>0</v>
      </c>
      <c r="AP45" s="10" t="s">
        <v>247</v>
      </c>
      <c r="AQ45" s="85">
        <f>SUMIFS('Quarterly Information'!$J$43:$J$1042,'Quarterly Information'!$I$43:$I$1042,Blends!$AP45,'Quarterly Information'!$X$43:$X$1042,Lists!$D$33)*C44</f>
        <v>0</v>
      </c>
      <c r="AR45" s="85">
        <f>SUMIFS('Quarterly Information'!$J$43:$J$1042,'Quarterly Information'!$I$43:$I$1042,Blends!$AP45,'Quarterly Information'!$X$43:$X$1042,Lists!$D$33)*D44</f>
        <v>0</v>
      </c>
      <c r="AS45" s="85">
        <f>SUMIFS('Quarterly Information'!$J$43:$J$1042,'Quarterly Information'!$I$43:$I$1042,Blends!$AP45,'Quarterly Information'!$X$43:$X$1042,Lists!$D$33)*E44</f>
        <v>0</v>
      </c>
      <c r="AT45" s="85">
        <f>SUMIFS('Quarterly Information'!$J$43:$J$1042,'Quarterly Information'!$I$43:$I$1042,Blends!$AP45,'Quarterly Information'!$X$43:$X$1042,Lists!$D$33)*F44</f>
        <v>0</v>
      </c>
      <c r="AU45" s="85">
        <f>SUMIFS('Quarterly Information'!$J$43:$J$1042,'Quarterly Information'!$I$43:$I$1042,Blends!$AP45,'Quarterly Information'!$X$43:$X$1042,Lists!$D$33)*G44</f>
        <v>0</v>
      </c>
      <c r="AV45" s="85">
        <f>SUMIFS('Quarterly Information'!$J$43:$J$1042,'Quarterly Information'!$I$43:$I$1042,Blends!$AP45,'Quarterly Information'!$X$43:$X$1042,Lists!$D$33)*H44</f>
        <v>0</v>
      </c>
      <c r="AW45" s="85">
        <f>SUMIFS('Quarterly Information'!$J$43:$J$1042,'Quarterly Information'!$I$43:$I$1042,Blends!$AP45,'Quarterly Information'!$X$43:$X$1042,Lists!$D$33)*I44</f>
        <v>0</v>
      </c>
      <c r="AX45" s="85">
        <f>SUMIFS('Quarterly Information'!$J$43:$J$1042,'Quarterly Information'!$I$43:$I$1042,Blends!$AP45,'Quarterly Information'!$X$43:$X$1042,Lists!$D$33)*J44</f>
        <v>0</v>
      </c>
      <c r="AZ45" s="10" t="s">
        <v>247</v>
      </c>
      <c r="BA45" s="85">
        <f>SUMIFS('Quarterly Information'!$J$43:$J$1042,'Quarterly Information'!$I$43:$I$1042,Blends!$AZ45,'Quarterly Information'!$X$43:$X$1042,Lists!$D$34)*C44</f>
        <v>0</v>
      </c>
      <c r="BB45" s="85">
        <f>SUMIFS('Quarterly Information'!$J$43:$J$1042,'Quarterly Information'!$I$43:$I$1042,Blends!$AZ45,'Quarterly Information'!$X$43:$X$1042,Lists!$D$34)*D44</f>
        <v>0</v>
      </c>
      <c r="BC45" s="85">
        <f>SUMIFS('Quarterly Information'!$J$43:$J$1042,'Quarterly Information'!$I$43:$I$1042,Blends!$AZ45,'Quarterly Information'!$X$43:$X$1042,Lists!$D$34)*E44</f>
        <v>0</v>
      </c>
      <c r="BD45" s="85">
        <f>SUMIFS('Quarterly Information'!$J$43:$J$1042,'Quarterly Information'!$I$43:$I$1042,Blends!$AZ45,'Quarterly Information'!$X$43:$X$1042,Lists!$D$34)*F44</f>
        <v>0</v>
      </c>
      <c r="BE45" s="85">
        <f>SUMIFS('Quarterly Information'!$J$43:$J$1042,'Quarterly Information'!$I$43:$I$1042,Blends!$AZ45,'Quarterly Information'!$X$43:$X$1042,Lists!$D$34)*G44</f>
        <v>0</v>
      </c>
      <c r="BF45" s="85">
        <f>SUMIFS('Quarterly Information'!$J$43:$J$1042,'Quarterly Information'!$I$43:$I$1042,Blends!$AZ45,'Quarterly Information'!$X$43:$X$1042,Lists!$D$34)*H44</f>
        <v>0</v>
      </c>
      <c r="BG45" s="85">
        <f>SUMIFS('Quarterly Information'!$J$43:$J$1042,'Quarterly Information'!$I$43:$I$1042,Blends!$AZ45,'Quarterly Information'!$X$43:$X$1042,Lists!$D$34)*I44</f>
        <v>0</v>
      </c>
      <c r="BH45" s="85">
        <f>SUMIFS('Quarterly Information'!$J$43:$J$1042,'Quarterly Information'!$I$43:$I$1042,Blends!$AZ45,'Quarterly Information'!$X$43:$X$1042,Lists!$D$34)*J44</f>
        <v>0</v>
      </c>
      <c r="BJ45" s="10" t="s">
        <v>247</v>
      </c>
      <c r="BK45" s="85">
        <f>SUMIFS('Quarterly Information'!$J$43:$J$1042,'Quarterly Information'!$I$43:$I$1042,Blends!$BJ45,'Quarterly Information'!$X$43:$X$1042,Lists!$D$35)*C44</f>
        <v>0</v>
      </c>
      <c r="BL45" s="85">
        <f>SUMIFS('Quarterly Information'!$J$43:$J$1042,'Quarterly Information'!$I$43:$I$1042,Blends!$BJ45,'Quarterly Information'!$X$43:$X$1042,Lists!$D$35)*D44</f>
        <v>0</v>
      </c>
      <c r="BM45" s="85">
        <f>SUMIFS('Quarterly Information'!$J$43:$J$1042,'Quarterly Information'!$I$43:$I$1042,Blends!$BJ45,'Quarterly Information'!$X$43:$X$1042,Lists!$D$35)*E44</f>
        <v>0</v>
      </c>
      <c r="BN45" s="85">
        <f>SUMIFS('Quarterly Information'!$J$43:$J$1042,'Quarterly Information'!$I$43:$I$1042,Blends!$BJ45,'Quarterly Information'!$X$43:$X$1042,Lists!$D$35)*F44</f>
        <v>0</v>
      </c>
      <c r="BO45" s="85">
        <f>SUMIFS('Quarterly Information'!$J$43:$J$1042,'Quarterly Information'!$I$43:$I$1042,Blends!$BJ45,'Quarterly Information'!$X$43:$X$1042,Lists!$D$35)*G44</f>
        <v>0</v>
      </c>
      <c r="BP45" s="85">
        <f>SUMIFS('Quarterly Information'!$J$43:$J$1042,'Quarterly Information'!$I$43:$I$1042,Blends!$BJ45,'Quarterly Information'!$X$43:$X$1042,Lists!$D$35)*H44</f>
        <v>0</v>
      </c>
      <c r="BQ45" s="85">
        <f>SUMIFS('Quarterly Information'!$J$43:$J$1042,'Quarterly Information'!$I$43:$I$1042,Blends!$BJ45,'Quarterly Information'!$X$43:$X$1042,Lists!$D$35)*I44</f>
        <v>0</v>
      </c>
      <c r="BR45" s="85">
        <f>SUMIFS('Quarterly Information'!$J$43:$J$1042,'Quarterly Information'!$I$43:$I$1042,Blends!$BJ45,'Quarterly Information'!$X$43:$X$1042,Lists!$D$35)*J44</f>
        <v>0</v>
      </c>
      <c r="BT45" s="10" t="s">
        <v>247</v>
      </c>
      <c r="BU45" s="85">
        <f>SUMIFS('Quarterly Information'!$AA$43:$AA$1042,'Quarterly Information'!$I$43:$I$1042,Blends!$BT45)*Blends!C44</f>
        <v>0</v>
      </c>
      <c r="BV45" s="85">
        <f>SUMIFS('Quarterly Information'!$AA$43:$AA$1042,'Quarterly Information'!$I$43:$I$1042,Blends!$BT45)*Blends!D44</f>
        <v>0</v>
      </c>
      <c r="BW45" s="85">
        <f>SUMIFS('Quarterly Information'!$AA$43:$AA$1042,'Quarterly Information'!$I$43:$I$1042,Blends!$BT45)*Blends!E44</f>
        <v>0</v>
      </c>
      <c r="BX45" s="85">
        <f>SUMIFS('Quarterly Information'!$AA$43:$AA$1042,'Quarterly Information'!$I$43:$I$1042,Blends!$BT45)*Blends!F44</f>
        <v>0</v>
      </c>
      <c r="BY45" s="85">
        <f>SUMIFS('Quarterly Information'!$AA$43:$AA$1042,'Quarterly Information'!$I$43:$I$1042,Blends!$BT45)*Blends!G44</f>
        <v>0</v>
      </c>
      <c r="BZ45" s="85">
        <f>SUMIFS('Quarterly Information'!$AA$43:$AA$1042,'Quarterly Information'!$I$43:$I$1042,Blends!$BT45)*Blends!H44</f>
        <v>0</v>
      </c>
      <c r="CA45" s="85">
        <f>SUMIFS('Quarterly Information'!$AA$43:$AA$1042,'Quarterly Information'!$I$43:$I$1042,Blends!$BT45)*Blends!I44</f>
        <v>0</v>
      </c>
      <c r="CB45" s="85">
        <f>SUMIFS('Quarterly Information'!$AA$43:$AA$1042,'Quarterly Information'!$I$43:$I$1042,Blends!$BT45)*Blends!J44</f>
        <v>0</v>
      </c>
      <c r="CD45" s="10" t="s">
        <v>247</v>
      </c>
      <c r="CE45" s="85">
        <f>SUMIFS('Quarterly Information'!$AB$43:$AB$1042,'Quarterly Information'!$I$43:$I$1042,Blends!$CD45)*Blends!C44</f>
        <v>0</v>
      </c>
      <c r="CF45" s="85">
        <f>SUMIFS('Quarterly Information'!$AB$43:$AB$1042,'Quarterly Information'!$I$43:$I$1042,Blends!$CD45)*Blends!D44</f>
        <v>0</v>
      </c>
      <c r="CG45" s="85">
        <f>SUMIFS('Quarterly Information'!$AB$43:$AB$1042,'Quarterly Information'!$I$43:$I$1042,Blends!$CD45)*Blends!E44</f>
        <v>0</v>
      </c>
      <c r="CH45" s="85">
        <f>SUMIFS('Quarterly Information'!$AB$43:$AB$1042,'Quarterly Information'!$I$43:$I$1042,Blends!$CD45)*Blends!F44</f>
        <v>0</v>
      </c>
      <c r="CI45" s="85">
        <f>SUMIFS('Quarterly Information'!$AB$43:$AB$1042,'Quarterly Information'!$I$43:$I$1042,Blends!$CD45)*Blends!G44</f>
        <v>0</v>
      </c>
      <c r="CJ45" s="85">
        <f>SUMIFS('Quarterly Information'!$AB$43:$AB$1042,'Quarterly Information'!$I$43:$I$1042,Blends!$CD45)*Blends!H44</f>
        <v>0</v>
      </c>
      <c r="CK45" s="85">
        <f>SUMIFS('Quarterly Information'!$AB$43:$AB$1042,'Quarterly Information'!$I$43:$I$1042,Blends!$CD45)*Blends!I44</f>
        <v>0</v>
      </c>
      <c r="CL45" s="85">
        <f>SUMIFS('Quarterly Information'!$AB$43:$AB$1042,'Quarterly Information'!$I$43:$I$1042,Blends!$CD45)*Blends!J44</f>
        <v>0</v>
      </c>
      <c r="CN45" s="10" t="s">
        <v>247</v>
      </c>
      <c r="CO45" s="85">
        <f>SUMIFS('Quarterly Information'!$AC$43:$AC$1042,'Quarterly Information'!$I$43:$I$1042,Blends!$CN45)*Blends!C44</f>
        <v>0</v>
      </c>
      <c r="CP45" s="85">
        <f>SUMIFS('Quarterly Information'!$AC$43:$AC$1042,'Quarterly Information'!$I$43:$I$1042,Blends!$CN45)*Blends!D44</f>
        <v>0</v>
      </c>
      <c r="CQ45" s="85">
        <f>SUMIFS('Quarterly Information'!$AC$43:$AC$1042,'Quarterly Information'!$I$43:$I$1042,Blends!$CN45)*Blends!E44</f>
        <v>0</v>
      </c>
      <c r="CR45" s="85">
        <f>SUMIFS('Quarterly Information'!$AC$43:$AC$1042,'Quarterly Information'!$I$43:$I$1042,Blends!$CN45)*Blends!F44</f>
        <v>0</v>
      </c>
      <c r="CS45" s="85">
        <f>SUMIFS('Quarterly Information'!$AC$43:$AC$1042,'Quarterly Information'!$I$43:$I$1042,Blends!$CN45)*Blends!G44</f>
        <v>0</v>
      </c>
      <c r="CT45" s="85">
        <f>SUMIFS('Quarterly Information'!$AC$43:$AC$1042,'Quarterly Information'!$I$43:$I$1042,Blends!$CN45)*Blends!H44</f>
        <v>0</v>
      </c>
      <c r="CU45" s="85">
        <f>SUMIFS('Quarterly Information'!$AC$43:$AC$1042,'Quarterly Information'!$I$43:$I$1042,Blends!$CN45)*Blends!I44</f>
        <v>0</v>
      </c>
      <c r="CV45" s="85">
        <f>SUMIFS('Quarterly Information'!$AC$43:$AC$1042,'Quarterly Information'!$I$43:$I$1042,Blends!$CN45)*Blends!J44</f>
        <v>0</v>
      </c>
      <c r="CX45" s="10" t="s">
        <v>247</v>
      </c>
      <c r="CY45" s="85">
        <f>SUMIFS('Quarterly Information'!$AD$43:$AD$1042,'Quarterly Information'!$I$43:$I$1042,Blends!$CX45)*Blends!C44</f>
        <v>0</v>
      </c>
      <c r="CZ45" s="85">
        <f>SUMIFS('Quarterly Information'!$AD$43:$AD$1042,'Quarterly Information'!$I$43:$I$1042,Blends!$CX45)*Blends!D44</f>
        <v>0</v>
      </c>
      <c r="DA45" s="85">
        <f>SUMIFS('Quarterly Information'!$AD$43:$AD$1042,'Quarterly Information'!$I$43:$I$1042,Blends!$CX45)*Blends!E44</f>
        <v>0</v>
      </c>
      <c r="DB45" s="85">
        <f>SUMIFS('Quarterly Information'!$AD$43:$AD$1042,'Quarterly Information'!$I$43:$I$1042,Blends!$CX45)*Blends!F44</f>
        <v>0</v>
      </c>
      <c r="DC45" s="85">
        <f>SUMIFS('Quarterly Information'!$AD$43:$AD$1042,'Quarterly Information'!$I$43:$I$1042,Blends!$CX45)*Blends!G44</f>
        <v>0</v>
      </c>
      <c r="DD45" s="85">
        <f>SUMIFS('Quarterly Information'!$AD$43:$AD$1042,'Quarterly Information'!$I$43:$I$1042,Blends!$CX45)*Blends!H44</f>
        <v>0</v>
      </c>
      <c r="DE45" s="85">
        <f>SUMIFS('Quarterly Information'!$AD$43:$AD$1042,'Quarterly Information'!$I$43:$I$1042,Blends!$CX45)*Blends!I44</f>
        <v>0</v>
      </c>
      <c r="DF45" s="85">
        <f>SUMIFS('Quarterly Information'!$AD$43:$AD$1042,'Quarterly Information'!$I$43:$I$1042,Blends!$CX45)*Blends!J44</f>
        <v>0</v>
      </c>
      <c r="DH45" s="10" t="s">
        <v>247</v>
      </c>
      <c r="DI45" s="85">
        <f>SUMIFS('Quarterly Information'!$AE$43:$AE$1042,'Quarterly Information'!$I$43:$I$1042,Blends!$DH45)*Blends!C44</f>
        <v>0</v>
      </c>
      <c r="DJ45" s="85">
        <f>SUMIFS('Quarterly Information'!$AE$43:$AE$1042,'Quarterly Information'!$I$43:$I$1042,Blends!$DH45)*Blends!D44</f>
        <v>0</v>
      </c>
      <c r="DK45" s="85">
        <f>SUMIFS('Quarterly Information'!$AE$43:$AE$1042,'Quarterly Information'!$I$43:$I$1042,Blends!$DH45)*Blends!E44</f>
        <v>0</v>
      </c>
      <c r="DL45" s="85">
        <f>SUMIFS('Quarterly Information'!$AE$43:$AE$1042,'Quarterly Information'!$I$43:$I$1042,Blends!$DH45)*Blends!F44</f>
        <v>0</v>
      </c>
      <c r="DM45" s="85">
        <f>SUMIFS('Quarterly Information'!$AE$43:$AE$1042,'Quarterly Information'!$I$43:$I$1042,Blends!$DH45)*Blends!G44</f>
        <v>0</v>
      </c>
      <c r="DN45" s="85">
        <f>SUMIFS('Quarterly Information'!$AE$43:$AE$1042,'Quarterly Information'!$I$43:$I$1042,Blends!$DH45)*Blends!H44</f>
        <v>0</v>
      </c>
      <c r="DO45" s="85">
        <f>SUMIFS('Quarterly Information'!$AE$43:$AE$1042,'Quarterly Information'!$I$43:$I$1042,Blends!$DH45)*Blends!I44</f>
        <v>0</v>
      </c>
      <c r="DP45" s="85">
        <f>SUMIFS('Quarterly Information'!$AE$43:$AE$1042,'Quarterly Information'!$I$43:$I$1042,Blends!$DH45)*Blends!J44</f>
        <v>0</v>
      </c>
      <c r="DR45" s="10" t="s">
        <v>247</v>
      </c>
      <c r="DS45" s="85">
        <f>SUMIFS('Quarterly Information'!$AF$43:$AF$1042,'Quarterly Information'!$I$43:$I$1042,Blends!$DR45)*Blends!C44</f>
        <v>0</v>
      </c>
      <c r="DT45" s="85">
        <f>SUMIFS('Quarterly Information'!$AF$43:$AF$1042,'Quarterly Information'!$I$43:$I$1042,Blends!$DR45)*Blends!D44</f>
        <v>0</v>
      </c>
      <c r="DU45" s="85">
        <f>SUMIFS('Quarterly Information'!$AF$43:$AF$1042,'Quarterly Information'!$I$43:$I$1042,Blends!$DR45)*Blends!E44</f>
        <v>0</v>
      </c>
      <c r="DV45" s="85">
        <f>SUMIFS('Quarterly Information'!$AF$43:$AF$1042,'Quarterly Information'!$I$43:$I$1042,Blends!$DR45)*Blends!F44</f>
        <v>0</v>
      </c>
      <c r="DW45" s="85">
        <f>SUMIFS('Quarterly Information'!$AF$43:$AF$1042,'Quarterly Information'!$I$43:$I$1042,Blends!$DR45)*Blends!G44</f>
        <v>0</v>
      </c>
      <c r="DX45" s="85">
        <f>SUMIFS('Quarterly Information'!$AF$43:$AF$1042,'Quarterly Information'!$I$43:$I$1042,Blends!$DR45)*Blends!H44</f>
        <v>0</v>
      </c>
      <c r="DY45" s="85">
        <f>SUMIFS('Quarterly Information'!$AF$43:$AF$1042,'Quarterly Information'!$I$43:$I$1042,Blends!$DR45)*Blends!I44</f>
        <v>0</v>
      </c>
      <c r="DZ45" s="85">
        <f>SUMIFS('Quarterly Information'!$AF$43:$AF$1042,'Quarterly Information'!$I$43:$I$1042,Blends!$DR45)*Blends!J44</f>
        <v>0</v>
      </c>
    </row>
    <row r="46" spans="2:130">
      <c r="B46" s="10" t="s">
        <v>249</v>
      </c>
      <c r="C46" s="84"/>
      <c r="D46" s="84">
        <v>0.25</v>
      </c>
      <c r="E46" s="84">
        <v>0.25</v>
      </c>
      <c r="F46" s="84">
        <v>0.4</v>
      </c>
      <c r="G46" s="84">
        <v>0.1</v>
      </c>
      <c r="H46" s="84"/>
      <c r="I46" s="84"/>
      <c r="J46" s="84"/>
      <c r="L46" s="10" t="s">
        <v>248</v>
      </c>
      <c r="M46" s="85">
        <f>SUMIFS('Quarterly Information'!$J$43:$J$1042,'Quarterly Information'!$I$43:$I$1042,Blends!$L46,'Quarterly Information'!$X$43:$X$1042,Lists!$D$30)*C45</f>
        <v>0</v>
      </c>
      <c r="N46" s="85">
        <f>SUMIFS('Quarterly Information'!$J$43:$J$1042,'Quarterly Information'!$I$43:$I$1042,Blends!$L46,'Quarterly Information'!$X$43:$X$1042,Lists!$D$30)*D45</f>
        <v>0</v>
      </c>
      <c r="O46" s="85">
        <f>SUMIFS('Quarterly Information'!$J$43:$J$1042,'Quarterly Information'!$I$43:$I$1042,Blends!$L46,'Quarterly Information'!$X$43:$X$1042,Lists!$D$30)*E45</f>
        <v>0</v>
      </c>
      <c r="P46" s="85">
        <f>SUMIFS('Quarterly Information'!$J$43:$J$1042,'Quarterly Information'!$I$43:$I$1042,Blends!$L46,'Quarterly Information'!$X$43:$X$1042,Lists!$D$30)*F45</f>
        <v>0</v>
      </c>
      <c r="Q46" s="85">
        <f>SUMIFS('Quarterly Information'!$J$43:$J$1042,'Quarterly Information'!$I$43:$I$1042,Blends!$L46,'Quarterly Information'!$X$43:$X$1042,Lists!$D$30)*G45</f>
        <v>0</v>
      </c>
      <c r="R46" s="85">
        <f>SUMIFS('Quarterly Information'!$J$43:$J$1042,'Quarterly Information'!$I$43:$I$1042,Blends!$L46,'Quarterly Information'!$X$43:$X$1042,Lists!$D$30)*H45</f>
        <v>0</v>
      </c>
      <c r="S46" s="85">
        <f>SUMIFS('Quarterly Information'!$J$43:$J$1042,'Quarterly Information'!$I$43:$I$1042,Blends!$L46,'Quarterly Information'!$X$43:$X$1042,Lists!$D$30)*I45</f>
        <v>0</v>
      </c>
      <c r="T46" s="85">
        <f>SUMIFS('Quarterly Information'!$J$43:$J$1042,'Quarterly Information'!$I$43:$I$1042,Blends!$L46,'Quarterly Information'!$X$43:$X$1042,Lists!$D$30)*J45</f>
        <v>0</v>
      </c>
      <c r="V46" s="10" t="s">
        <v>248</v>
      </c>
      <c r="W46" s="85">
        <f>SUMIFS('Quarterly Information'!$J$43:$J$1042,'Quarterly Information'!$I$43:$I$1042,Blends!$V46,'Quarterly Information'!$X$43:$X$1042,Lists!$D$31)*C45</f>
        <v>0</v>
      </c>
      <c r="X46" s="85">
        <f>SUMIFS('Quarterly Information'!$J$43:$J$1042,'Quarterly Information'!$I$43:$I$1042,Blends!$V46,'Quarterly Information'!$X$43:$X$1042,Lists!$D$31)*D45</f>
        <v>0</v>
      </c>
      <c r="Y46" s="85">
        <f>SUMIFS('Quarterly Information'!$J$43:$J$1042,'Quarterly Information'!$I$43:$I$1042,Blends!$V46,'Quarterly Information'!$X$43:$X$1042,Lists!$D$31)*E45</f>
        <v>0</v>
      </c>
      <c r="Z46" s="85">
        <f>SUMIFS('Quarterly Information'!$J$43:$J$1042,'Quarterly Information'!$I$43:$I$1042,Blends!$V46,'Quarterly Information'!$X$43:$X$1042,Lists!$D$31)*F45</f>
        <v>0</v>
      </c>
      <c r="AA46" s="85">
        <f>SUMIFS('Quarterly Information'!$J$43:$J$1042,'Quarterly Information'!$I$43:$I$1042,Blends!$V46,'Quarterly Information'!$X$43:$X$1042,Lists!$D$31)*G45</f>
        <v>0</v>
      </c>
      <c r="AB46" s="85">
        <f>SUMIFS('Quarterly Information'!$J$43:$J$1042,'Quarterly Information'!$I$43:$I$1042,Blends!$V46,'Quarterly Information'!$X$43:$X$1042,Lists!$D$31)*H45</f>
        <v>0</v>
      </c>
      <c r="AC46" s="85">
        <f>SUMIFS('Quarterly Information'!$J$43:$J$1042,'Quarterly Information'!$I$43:$I$1042,Blends!$V46,'Quarterly Information'!$X$43:$X$1042,Lists!$D$31)*I45</f>
        <v>0</v>
      </c>
      <c r="AD46" s="85">
        <f>SUMIFS('Quarterly Information'!$J$43:$J$1042,'Quarterly Information'!$I$43:$I$1042,Blends!$V46,'Quarterly Information'!$X$43:$X$1042,Lists!$D$31)*J45</f>
        <v>0</v>
      </c>
      <c r="AF46" s="10" t="s">
        <v>248</v>
      </c>
      <c r="AG46" s="85">
        <f>SUMIFS('Quarterly Information'!$J$43:$J$1042,'Quarterly Information'!$I$43:$I$1042,Blends!$AF46,'Quarterly Information'!$X$43:$X$1042,Lists!$D$32)*C45</f>
        <v>0</v>
      </c>
      <c r="AH46" s="85">
        <f>SUMIFS('Quarterly Information'!$J$43:$J$1042,'Quarterly Information'!$I$43:$I$1042,Blends!$AF46,'Quarterly Information'!$X$43:$X$1042,Lists!$D$32)*D45</f>
        <v>0</v>
      </c>
      <c r="AI46" s="85">
        <f>SUMIFS('Quarterly Information'!$J$43:$J$1042,'Quarterly Information'!$I$43:$I$1042,Blends!$AF46,'Quarterly Information'!$X$43:$X$1042,Lists!$D$32)*E45</f>
        <v>0</v>
      </c>
      <c r="AJ46" s="85">
        <f>SUMIFS('Quarterly Information'!$J$43:$J$1042,'Quarterly Information'!$I$43:$I$1042,Blends!$AF46,'Quarterly Information'!$X$43:$X$1042,Lists!$D$32)*F45</f>
        <v>0</v>
      </c>
      <c r="AK46" s="85">
        <f>SUMIFS('Quarterly Information'!$J$43:$J$1042,'Quarterly Information'!$I$43:$I$1042,Blends!$AF46,'Quarterly Information'!$X$43:$X$1042,Lists!$D$32)*G45</f>
        <v>0</v>
      </c>
      <c r="AL46" s="85">
        <f>SUMIFS('Quarterly Information'!$J$43:$J$1042,'Quarterly Information'!$I$43:$I$1042,Blends!$AF46,'Quarterly Information'!$X$43:$X$1042,Lists!$D$32)*H45</f>
        <v>0</v>
      </c>
      <c r="AM46" s="85">
        <f>SUMIFS('Quarterly Information'!$J$43:$J$1042,'Quarterly Information'!$I$43:$I$1042,Blends!$AF46,'Quarterly Information'!$X$43:$X$1042,Lists!$D$32)*I45</f>
        <v>0</v>
      </c>
      <c r="AN46" s="85">
        <f>SUMIFS('Quarterly Information'!$J$43:$J$1042,'Quarterly Information'!$I$43:$I$1042,Blends!$AF46,'Quarterly Information'!$X$43:$X$1042,Lists!$D$32)*J45</f>
        <v>0</v>
      </c>
      <c r="AP46" s="10" t="s">
        <v>248</v>
      </c>
      <c r="AQ46" s="85">
        <f>SUMIFS('Quarterly Information'!$J$43:$J$1042,'Quarterly Information'!$I$43:$I$1042,Blends!$AP46,'Quarterly Information'!$X$43:$X$1042,Lists!$D$33)*C45</f>
        <v>0</v>
      </c>
      <c r="AR46" s="85">
        <f>SUMIFS('Quarterly Information'!$J$43:$J$1042,'Quarterly Information'!$I$43:$I$1042,Blends!$AP46,'Quarterly Information'!$X$43:$X$1042,Lists!$D$33)*D45</f>
        <v>0</v>
      </c>
      <c r="AS46" s="85">
        <f>SUMIFS('Quarterly Information'!$J$43:$J$1042,'Quarterly Information'!$I$43:$I$1042,Blends!$AP46,'Quarterly Information'!$X$43:$X$1042,Lists!$D$33)*E45</f>
        <v>0</v>
      </c>
      <c r="AT46" s="85">
        <f>SUMIFS('Quarterly Information'!$J$43:$J$1042,'Quarterly Information'!$I$43:$I$1042,Blends!$AP46,'Quarterly Information'!$X$43:$X$1042,Lists!$D$33)*F45</f>
        <v>0</v>
      </c>
      <c r="AU46" s="85">
        <f>SUMIFS('Quarterly Information'!$J$43:$J$1042,'Quarterly Information'!$I$43:$I$1042,Blends!$AP46,'Quarterly Information'!$X$43:$X$1042,Lists!$D$33)*G45</f>
        <v>0</v>
      </c>
      <c r="AV46" s="85">
        <f>SUMIFS('Quarterly Information'!$J$43:$J$1042,'Quarterly Information'!$I$43:$I$1042,Blends!$AP46,'Quarterly Information'!$X$43:$X$1042,Lists!$D$33)*H45</f>
        <v>0</v>
      </c>
      <c r="AW46" s="85">
        <f>SUMIFS('Quarterly Information'!$J$43:$J$1042,'Quarterly Information'!$I$43:$I$1042,Blends!$AP46,'Quarterly Information'!$X$43:$X$1042,Lists!$D$33)*I45</f>
        <v>0</v>
      </c>
      <c r="AX46" s="85">
        <f>SUMIFS('Quarterly Information'!$J$43:$J$1042,'Quarterly Information'!$I$43:$I$1042,Blends!$AP46,'Quarterly Information'!$X$43:$X$1042,Lists!$D$33)*J45</f>
        <v>0</v>
      </c>
      <c r="AZ46" s="10" t="s">
        <v>248</v>
      </c>
      <c r="BA46" s="85">
        <f>SUMIFS('Quarterly Information'!$J$43:$J$1042,'Quarterly Information'!$I$43:$I$1042,Blends!$AZ46,'Quarterly Information'!$X$43:$X$1042,Lists!$D$34)*C45</f>
        <v>0</v>
      </c>
      <c r="BB46" s="85">
        <f>SUMIFS('Quarterly Information'!$J$43:$J$1042,'Quarterly Information'!$I$43:$I$1042,Blends!$AZ46,'Quarterly Information'!$X$43:$X$1042,Lists!$D$34)*D45</f>
        <v>0</v>
      </c>
      <c r="BC46" s="85">
        <f>SUMIFS('Quarterly Information'!$J$43:$J$1042,'Quarterly Information'!$I$43:$I$1042,Blends!$AZ46,'Quarterly Information'!$X$43:$X$1042,Lists!$D$34)*E45</f>
        <v>0</v>
      </c>
      <c r="BD46" s="85">
        <f>SUMIFS('Quarterly Information'!$J$43:$J$1042,'Quarterly Information'!$I$43:$I$1042,Blends!$AZ46,'Quarterly Information'!$X$43:$X$1042,Lists!$D$34)*F45</f>
        <v>0</v>
      </c>
      <c r="BE46" s="85">
        <f>SUMIFS('Quarterly Information'!$J$43:$J$1042,'Quarterly Information'!$I$43:$I$1042,Blends!$AZ46,'Quarterly Information'!$X$43:$X$1042,Lists!$D$34)*G45</f>
        <v>0</v>
      </c>
      <c r="BF46" s="85">
        <f>SUMIFS('Quarterly Information'!$J$43:$J$1042,'Quarterly Information'!$I$43:$I$1042,Blends!$AZ46,'Quarterly Information'!$X$43:$X$1042,Lists!$D$34)*H45</f>
        <v>0</v>
      </c>
      <c r="BG46" s="85">
        <f>SUMIFS('Quarterly Information'!$J$43:$J$1042,'Quarterly Information'!$I$43:$I$1042,Blends!$AZ46,'Quarterly Information'!$X$43:$X$1042,Lists!$D$34)*I45</f>
        <v>0</v>
      </c>
      <c r="BH46" s="85">
        <f>SUMIFS('Quarterly Information'!$J$43:$J$1042,'Quarterly Information'!$I$43:$I$1042,Blends!$AZ46,'Quarterly Information'!$X$43:$X$1042,Lists!$D$34)*J45</f>
        <v>0</v>
      </c>
      <c r="BJ46" s="10" t="s">
        <v>248</v>
      </c>
      <c r="BK46" s="85">
        <f>SUMIFS('Quarterly Information'!$J$43:$J$1042,'Quarterly Information'!$I$43:$I$1042,Blends!$BJ46,'Quarterly Information'!$X$43:$X$1042,Lists!$D$35)*C45</f>
        <v>0</v>
      </c>
      <c r="BL46" s="85">
        <f>SUMIFS('Quarterly Information'!$J$43:$J$1042,'Quarterly Information'!$I$43:$I$1042,Blends!$BJ46,'Quarterly Information'!$X$43:$X$1042,Lists!$D$35)*D45</f>
        <v>0</v>
      </c>
      <c r="BM46" s="85">
        <f>SUMIFS('Quarterly Information'!$J$43:$J$1042,'Quarterly Information'!$I$43:$I$1042,Blends!$BJ46,'Quarterly Information'!$X$43:$X$1042,Lists!$D$35)*E45</f>
        <v>0</v>
      </c>
      <c r="BN46" s="85">
        <f>SUMIFS('Quarterly Information'!$J$43:$J$1042,'Quarterly Information'!$I$43:$I$1042,Blends!$BJ46,'Quarterly Information'!$X$43:$X$1042,Lists!$D$35)*F45</f>
        <v>0</v>
      </c>
      <c r="BO46" s="85">
        <f>SUMIFS('Quarterly Information'!$J$43:$J$1042,'Quarterly Information'!$I$43:$I$1042,Blends!$BJ46,'Quarterly Information'!$X$43:$X$1042,Lists!$D$35)*G45</f>
        <v>0</v>
      </c>
      <c r="BP46" s="85">
        <f>SUMIFS('Quarterly Information'!$J$43:$J$1042,'Quarterly Information'!$I$43:$I$1042,Blends!$BJ46,'Quarterly Information'!$X$43:$X$1042,Lists!$D$35)*H45</f>
        <v>0</v>
      </c>
      <c r="BQ46" s="85">
        <f>SUMIFS('Quarterly Information'!$J$43:$J$1042,'Quarterly Information'!$I$43:$I$1042,Blends!$BJ46,'Quarterly Information'!$X$43:$X$1042,Lists!$D$35)*I45</f>
        <v>0</v>
      </c>
      <c r="BR46" s="85">
        <f>SUMIFS('Quarterly Information'!$J$43:$J$1042,'Quarterly Information'!$I$43:$I$1042,Blends!$BJ46,'Quarterly Information'!$X$43:$X$1042,Lists!$D$35)*J45</f>
        <v>0</v>
      </c>
      <c r="BT46" s="10" t="s">
        <v>248</v>
      </c>
      <c r="BU46" s="85">
        <f>SUMIFS('Quarterly Information'!$AA$43:$AA$1042,'Quarterly Information'!$I$43:$I$1042,Blends!$BT46)*Blends!C45</f>
        <v>0</v>
      </c>
      <c r="BV46" s="85">
        <f>SUMIFS('Quarterly Information'!$AA$43:$AA$1042,'Quarterly Information'!$I$43:$I$1042,Blends!$BT46)*Blends!D45</f>
        <v>0</v>
      </c>
      <c r="BW46" s="85">
        <f>SUMIFS('Quarterly Information'!$AA$43:$AA$1042,'Quarterly Information'!$I$43:$I$1042,Blends!$BT46)*Blends!E45</f>
        <v>0</v>
      </c>
      <c r="BX46" s="85">
        <f>SUMIFS('Quarterly Information'!$AA$43:$AA$1042,'Quarterly Information'!$I$43:$I$1042,Blends!$BT46)*Blends!F45</f>
        <v>0</v>
      </c>
      <c r="BY46" s="85">
        <f>SUMIFS('Quarterly Information'!$AA$43:$AA$1042,'Quarterly Information'!$I$43:$I$1042,Blends!$BT46)*Blends!G45</f>
        <v>0</v>
      </c>
      <c r="BZ46" s="85">
        <f>SUMIFS('Quarterly Information'!$AA$43:$AA$1042,'Quarterly Information'!$I$43:$I$1042,Blends!$BT46)*Blends!H45</f>
        <v>0</v>
      </c>
      <c r="CA46" s="85">
        <f>SUMIFS('Quarterly Information'!$AA$43:$AA$1042,'Quarterly Information'!$I$43:$I$1042,Blends!$BT46)*Blends!I45</f>
        <v>0</v>
      </c>
      <c r="CB46" s="85">
        <f>SUMIFS('Quarterly Information'!$AA$43:$AA$1042,'Quarterly Information'!$I$43:$I$1042,Blends!$BT46)*Blends!J45</f>
        <v>0</v>
      </c>
      <c r="CD46" s="10" t="s">
        <v>248</v>
      </c>
      <c r="CE46" s="85">
        <f>SUMIFS('Quarterly Information'!$AB$43:$AB$1042,'Quarterly Information'!$I$43:$I$1042,Blends!$CD46)*Blends!C45</f>
        <v>0</v>
      </c>
      <c r="CF46" s="85">
        <f>SUMIFS('Quarterly Information'!$AB$43:$AB$1042,'Quarterly Information'!$I$43:$I$1042,Blends!$CD46)*Blends!D45</f>
        <v>0</v>
      </c>
      <c r="CG46" s="85">
        <f>SUMIFS('Quarterly Information'!$AB$43:$AB$1042,'Quarterly Information'!$I$43:$I$1042,Blends!$CD46)*Blends!E45</f>
        <v>0</v>
      </c>
      <c r="CH46" s="85">
        <f>SUMIFS('Quarterly Information'!$AB$43:$AB$1042,'Quarterly Information'!$I$43:$I$1042,Blends!$CD46)*Blends!F45</f>
        <v>0</v>
      </c>
      <c r="CI46" s="85">
        <f>SUMIFS('Quarterly Information'!$AB$43:$AB$1042,'Quarterly Information'!$I$43:$I$1042,Blends!$CD46)*Blends!G45</f>
        <v>0</v>
      </c>
      <c r="CJ46" s="85">
        <f>SUMIFS('Quarterly Information'!$AB$43:$AB$1042,'Quarterly Information'!$I$43:$I$1042,Blends!$CD46)*Blends!H45</f>
        <v>0</v>
      </c>
      <c r="CK46" s="85">
        <f>SUMIFS('Quarterly Information'!$AB$43:$AB$1042,'Quarterly Information'!$I$43:$I$1042,Blends!$CD46)*Blends!I45</f>
        <v>0</v>
      </c>
      <c r="CL46" s="85">
        <f>SUMIFS('Quarterly Information'!$AB$43:$AB$1042,'Quarterly Information'!$I$43:$I$1042,Blends!$CD46)*Blends!J45</f>
        <v>0</v>
      </c>
      <c r="CN46" s="10" t="s">
        <v>248</v>
      </c>
      <c r="CO46" s="85">
        <f>SUMIFS('Quarterly Information'!$AC$43:$AC$1042,'Quarterly Information'!$I$43:$I$1042,Blends!$CN46)*Blends!C45</f>
        <v>0</v>
      </c>
      <c r="CP46" s="85">
        <f>SUMIFS('Quarterly Information'!$AC$43:$AC$1042,'Quarterly Information'!$I$43:$I$1042,Blends!$CN46)*Blends!D45</f>
        <v>0</v>
      </c>
      <c r="CQ46" s="85">
        <f>SUMIFS('Quarterly Information'!$AC$43:$AC$1042,'Quarterly Information'!$I$43:$I$1042,Blends!$CN46)*Blends!E45</f>
        <v>0</v>
      </c>
      <c r="CR46" s="85">
        <f>SUMIFS('Quarterly Information'!$AC$43:$AC$1042,'Quarterly Information'!$I$43:$I$1042,Blends!$CN46)*Blends!F45</f>
        <v>0</v>
      </c>
      <c r="CS46" s="85">
        <f>SUMIFS('Quarterly Information'!$AC$43:$AC$1042,'Quarterly Information'!$I$43:$I$1042,Blends!$CN46)*Blends!G45</f>
        <v>0</v>
      </c>
      <c r="CT46" s="85">
        <f>SUMIFS('Quarterly Information'!$AC$43:$AC$1042,'Quarterly Information'!$I$43:$I$1042,Blends!$CN46)*Blends!H45</f>
        <v>0</v>
      </c>
      <c r="CU46" s="85">
        <f>SUMIFS('Quarterly Information'!$AC$43:$AC$1042,'Quarterly Information'!$I$43:$I$1042,Blends!$CN46)*Blends!I45</f>
        <v>0</v>
      </c>
      <c r="CV46" s="85">
        <f>SUMIFS('Quarterly Information'!$AC$43:$AC$1042,'Quarterly Information'!$I$43:$I$1042,Blends!$CN46)*Blends!J45</f>
        <v>0</v>
      </c>
      <c r="CX46" s="10" t="s">
        <v>248</v>
      </c>
      <c r="CY46" s="85">
        <f>SUMIFS('Quarterly Information'!$AD$43:$AD$1042,'Quarterly Information'!$I$43:$I$1042,Blends!$CX46)*Blends!C45</f>
        <v>0</v>
      </c>
      <c r="CZ46" s="85">
        <f>SUMIFS('Quarterly Information'!$AD$43:$AD$1042,'Quarterly Information'!$I$43:$I$1042,Blends!$CX46)*Blends!D45</f>
        <v>0</v>
      </c>
      <c r="DA46" s="85">
        <f>SUMIFS('Quarterly Information'!$AD$43:$AD$1042,'Quarterly Information'!$I$43:$I$1042,Blends!$CX46)*Blends!E45</f>
        <v>0</v>
      </c>
      <c r="DB46" s="85">
        <f>SUMIFS('Quarterly Information'!$AD$43:$AD$1042,'Quarterly Information'!$I$43:$I$1042,Blends!$CX46)*Blends!F45</f>
        <v>0</v>
      </c>
      <c r="DC46" s="85">
        <f>SUMIFS('Quarterly Information'!$AD$43:$AD$1042,'Quarterly Information'!$I$43:$I$1042,Blends!$CX46)*Blends!G45</f>
        <v>0</v>
      </c>
      <c r="DD46" s="85">
        <f>SUMIFS('Quarterly Information'!$AD$43:$AD$1042,'Quarterly Information'!$I$43:$I$1042,Blends!$CX46)*Blends!H45</f>
        <v>0</v>
      </c>
      <c r="DE46" s="85">
        <f>SUMIFS('Quarterly Information'!$AD$43:$AD$1042,'Quarterly Information'!$I$43:$I$1042,Blends!$CX46)*Blends!I45</f>
        <v>0</v>
      </c>
      <c r="DF46" s="85">
        <f>SUMIFS('Quarterly Information'!$AD$43:$AD$1042,'Quarterly Information'!$I$43:$I$1042,Blends!$CX46)*Blends!J45</f>
        <v>0</v>
      </c>
      <c r="DH46" s="10" t="s">
        <v>248</v>
      </c>
      <c r="DI46" s="85">
        <f>SUMIFS('Quarterly Information'!$AE$43:$AE$1042,'Quarterly Information'!$I$43:$I$1042,Blends!$DH46)*Blends!C45</f>
        <v>0</v>
      </c>
      <c r="DJ46" s="85">
        <f>SUMIFS('Quarterly Information'!$AE$43:$AE$1042,'Quarterly Information'!$I$43:$I$1042,Blends!$DH46)*Blends!D45</f>
        <v>0</v>
      </c>
      <c r="DK46" s="85">
        <f>SUMIFS('Quarterly Information'!$AE$43:$AE$1042,'Quarterly Information'!$I$43:$I$1042,Blends!$DH46)*Blends!E45</f>
        <v>0</v>
      </c>
      <c r="DL46" s="85">
        <f>SUMIFS('Quarterly Information'!$AE$43:$AE$1042,'Quarterly Information'!$I$43:$I$1042,Blends!$DH46)*Blends!F45</f>
        <v>0</v>
      </c>
      <c r="DM46" s="85">
        <f>SUMIFS('Quarterly Information'!$AE$43:$AE$1042,'Quarterly Information'!$I$43:$I$1042,Blends!$DH46)*Blends!G45</f>
        <v>0</v>
      </c>
      <c r="DN46" s="85">
        <f>SUMIFS('Quarterly Information'!$AE$43:$AE$1042,'Quarterly Information'!$I$43:$I$1042,Blends!$DH46)*Blends!H45</f>
        <v>0</v>
      </c>
      <c r="DO46" s="85">
        <f>SUMIFS('Quarterly Information'!$AE$43:$AE$1042,'Quarterly Information'!$I$43:$I$1042,Blends!$DH46)*Blends!I45</f>
        <v>0</v>
      </c>
      <c r="DP46" s="85">
        <f>SUMIFS('Quarterly Information'!$AE$43:$AE$1042,'Quarterly Information'!$I$43:$I$1042,Blends!$DH46)*Blends!J45</f>
        <v>0</v>
      </c>
      <c r="DR46" s="10" t="s">
        <v>248</v>
      </c>
      <c r="DS46" s="85">
        <f>SUMIFS('Quarterly Information'!$AF$43:$AF$1042,'Quarterly Information'!$I$43:$I$1042,Blends!$DR46)*Blends!C45</f>
        <v>0</v>
      </c>
      <c r="DT46" s="85">
        <f>SUMIFS('Quarterly Information'!$AF$43:$AF$1042,'Quarterly Information'!$I$43:$I$1042,Blends!$DR46)*Blends!D45</f>
        <v>0</v>
      </c>
      <c r="DU46" s="85">
        <f>SUMIFS('Quarterly Information'!$AF$43:$AF$1042,'Quarterly Information'!$I$43:$I$1042,Blends!$DR46)*Blends!E45</f>
        <v>0</v>
      </c>
      <c r="DV46" s="85">
        <f>SUMIFS('Quarterly Information'!$AF$43:$AF$1042,'Quarterly Information'!$I$43:$I$1042,Blends!$DR46)*Blends!F45</f>
        <v>0</v>
      </c>
      <c r="DW46" s="85">
        <f>SUMIFS('Quarterly Information'!$AF$43:$AF$1042,'Quarterly Information'!$I$43:$I$1042,Blends!$DR46)*Blends!G45</f>
        <v>0</v>
      </c>
      <c r="DX46" s="85">
        <f>SUMIFS('Quarterly Information'!$AF$43:$AF$1042,'Quarterly Information'!$I$43:$I$1042,Blends!$DR46)*Blends!H45</f>
        <v>0</v>
      </c>
      <c r="DY46" s="85">
        <f>SUMIFS('Quarterly Information'!$AF$43:$AF$1042,'Quarterly Information'!$I$43:$I$1042,Blends!$DR46)*Blends!I45</f>
        <v>0</v>
      </c>
      <c r="DZ46" s="85">
        <f>SUMIFS('Quarterly Information'!$AF$43:$AF$1042,'Quarterly Information'!$I$43:$I$1042,Blends!$DR46)*Blends!J45</f>
        <v>0</v>
      </c>
    </row>
    <row r="47" spans="2:130">
      <c r="B47" s="10" t="s">
        <v>250</v>
      </c>
      <c r="C47" s="84"/>
      <c r="D47" s="84"/>
      <c r="E47" s="84">
        <v>0.77500000000000002</v>
      </c>
      <c r="F47" s="84"/>
      <c r="G47" s="84">
        <v>0.2</v>
      </c>
      <c r="H47" s="84"/>
      <c r="I47" s="84"/>
      <c r="J47" s="84"/>
      <c r="L47" s="10" t="s">
        <v>249</v>
      </c>
      <c r="M47" s="85">
        <f>SUMIFS('Quarterly Information'!$J$43:$J$1042,'Quarterly Information'!$I$43:$I$1042,Blends!$L47,'Quarterly Information'!$X$43:$X$1042,Lists!$D$30)*C46</f>
        <v>0</v>
      </c>
      <c r="N47" s="85">
        <f>SUMIFS('Quarterly Information'!$J$43:$J$1042,'Quarterly Information'!$I$43:$I$1042,Blends!$L47,'Quarterly Information'!$X$43:$X$1042,Lists!$D$30)*D46</f>
        <v>0</v>
      </c>
      <c r="O47" s="85">
        <f>SUMIFS('Quarterly Information'!$J$43:$J$1042,'Quarterly Information'!$I$43:$I$1042,Blends!$L47,'Quarterly Information'!$X$43:$X$1042,Lists!$D$30)*E46</f>
        <v>0</v>
      </c>
      <c r="P47" s="85">
        <f>SUMIFS('Quarterly Information'!$J$43:$J$1042,'Quarterly Information'!$I$43:$I$1042,Blends!$L47,'Quarterly Information'!$X$43:$X$1042,Lists!$D$30)*F46</f>
        <v>0</v>
      </c>
      <c r="Q47" s="85">
        <f>SUMIFS('Quarterly Information'!$J$43:$J$1042,'Quarterly Information'!$I$43:$I$1042,Blends!$L47,'Quarterly Information'!$X$43:$X$1042,Lists!$D$30)*G46</f>
        <v>0</v>
      </c>
      <c r="R47" s="85">
        <f>SUMIFS('Quarterly Information'!$J$43:$J$1042,'Quarterly Information'!$I$43:$I$1042,Blends!$L47,'Quarterly Information'!$X$43:$X$1042,Lists!$D$30)*H46</f>
        <v>0</v>
      </c>
      <c r="S47" s="85">
        <f>SUMIFS('Quarterly Information'!$J$43:$J$1042,'Quarterly Information'!$I$43:$I$1042,Blends!$L47,'Quarterly Information'!$X$43:$X$1042,Lists!$D$30)*I46</f>
        <v>0</v>
      </c>
      <c r="T47" s="85">
        <f>SUMIFS('Quarterly Information'!$J$43:$J$1042,'Quarterly Information'!$I$43:$I$1042,Blends!$L47,'Quarterly Information'!$X$43:$X$1042,Lists!$D$30)*J46</f>
        <v>0</v>
      </c>
      <c r="V47" s="10" t="s">
        <v>249</v>
      </c>
      <c r="W47" s="85">
        <f>SUMIFS('Quarterly Information'!$J$43:$J$1042,'Quarterly Information'!$I$43:$I$1042,Blends!$V47,'Quarterly Information'!$X$43:$X$1042,Lists!$D$31)*C46</f>
        <v>0</v>
      </c>
      <c r="X47" s="85">
        <f>SUMIFS('Quarterly Information'!$J$43:$J$1042,'Quarterly Information'!$I$43:$I$1042,Blends!$V47,'Quarterly Information'!$X$43:$X$1042,Lists!$D$31)*D46</f>
        <v>0</v>
      </c>
      <c r="Y47" s="85">
        <f>SUMIFS('Quarterly Information'!$J$43:$J$1042,'Quarterly Information'!$I$43:$I$1042,Blends!$V47,'Quarterly Information'!$X$43:$X$1042,Lists!$D$31)*E46</f>
        <v>0</v>
      </c>
      <c r="Z47" s="85">
        <f>SUMIFS('Quarterly Information'!$J$43:$J$1042,'Quarterly Information'!$I$43:$I$1042,Blends!$V47,'Quarterly Information'!$X$43:$X$1042,Lists!$D$31)*F46</f>
        <v>0</v>
      </c>
      <c r="AA47" s="85">
        <f>SUMIFS('Quarterly Information'!$J$43:$J$1042,'Quarterly Information'!$I$43:$I$1042,Blends!$V47,'Quarterly Information'!$X$43:$X$1042,Lists!$D$31)*G46</f>
        <v>0</v>
      </c>
      <c r="AB47" s="85">
        <f>SUMIFS('Quarterly Information'!$J$43:$J$1042,'Quarterly Information'!$I$43:$I$1042,Blends!$V47,'Quarterly Information'!$X$43:$X$1042,Lists!$D$31)*H46</f>
        <v>0</v>
      </c>
      <c r="AC47" s="85">
        <f>SUMIFS('Quarterly Information'!$J$43:$J$1042,'Quarterly Information'!$I$43:$I$1042,Blends!$V47,'Quarterly Information'!$X$43:$X$1042,Lists!$D$31)*I46</f>
        <v>0</v>
      </c>
      <c r="AD47" s="85">
        <f>SUMIFS('Quarterly Information'!$J$43:$J$1042,'Quarterly Information'!$I$43:$I$1042,Blends!$V47,'Quarterly Information'!$X$43:$X$1042,Lists!$D$31)*J46</f>
        <v>0</v>
      </c>
      <c r="AF47" s="10" t="s">
        <v>249</v>
      </c>
      <c r="AG47" s="85">
        <f>SUMIFS('Quarterly Information'!$J$43:$J$1042,'Quarterly Information'!$I$43:$I$1042,Blends!$AF47,'Quarterly Information'!$X$43:$X$1042,Lists!$D$32)*C46</f>
        <v>0</v>
      </c>
      <c r="AH47" s="85">
        <f>SUMIFS('Quarterly Information'!$J$43:$J$1042,'Quarterly Information'!$I$43:$I$1042,Blends!$AF47,'Quarterly Information'!$X$43:$X$1042,Lists!$D$32)*D46</f>
        <v>0</v>
      </c>
      <c r="AI47" s="85">
        <f>SUMIFS('Quarterly Information'!$J$43:$J$1042,'Quarterly Information'!$I$43:$I$1042,Blends!$AF47,'Quarterly Information'!$X$43:$X$1042,Lists!$D$32)*E46</f>
        <v>0</v>
      </c>
      <c r="AJ47" s="85">
        <f>SUMIFS('Quarterly Information'!$J$43:$J$1042,'Quarterly Information'!$I$43:$I$1042,Blends!$AF47,'Quarterly Information'!$X$43:$X$1042,Lists!$D$32)*F46</f>
        <v>0</v>
      </c>
      <c r="AK47" s="85">
        <f>SUMIFS('Quarterly Information'!$J$43:$J$1042,'Quarterly Information'!$I$43:$I$1042,Blends!$AF47,'Quarterly Information'!$X$43:$X$1042,Lists!$D$32)*G46</f>
        <v>0</v>
      </c>
      <c r="AL47" s="85">
        <f>SUMIFS('Quarterly Information'!$J$43:$J$1042,'Quarterly Information'!$I$43:$I$1042,Blends!$AF47,'Quarterly Information'!$X$43:$X$1042,Lists!$D$32)*H46</f>
        <v>0</v>
      </c>
      <c r="AM47" s="85">
        <f>SUMIFS('Quarterly Information'!$J$43:$J$1042,'Quarterly Information'!$I$43:$I$1042,Blends!$AF47,'Quarterly Information'!$X$43:$X$1042,Lists!$D$32)*I46</f>
        <v>0</v>
      </c>
      <c r="AN47" s="85">
        <f>SUMIFS('Quarterly Information'!$J$43:$J$1042,'Quarterly Information'!$I$43:$I$1042,Blends!$AF47,'Quarterly Information'!$X$43:$X$1042,Lists!$D$32)*J46</f>
        <v>0</v>
      </c>
      <c r="AP47" s="10" t="s">
        <v>249</v>
      </c>
      <c r="AQ47" s="85">
        <f>SUMIFS('Quarterly Information'!$J$43:$J$1042,'Quarterly Information'!$I$43:$I$1042,Blends!$AP47,'Quarterly Information'!$X$43:$X$1042,Lists!$D$33)*C46</f>
        <v>0</v>
      </c>
      <c r="AR47" s="85">
        <f>SUMIFS('Quarterly Information'!$J$43:$J$1042,'Quarterly Information'!$I$43:$I$1042,Blends!$AP47,'Quarterly Information'!$X$43:$X$1042,Lists!$D$33)*D46</f>
        <v>0</v>
      </c>
      <c r="AS47" s="85">
        <f>SUMIFS('Quarterly Information'!$J$43:$J$1042,'Quarterly Information'!$I$43:$I$1042,Blends!$AP47,'Quarterly Information'!$X$43:$X$1042,Lists!$D$33)*E46</f>
        <v>0</v>
      </c>
      <c r="AT47" s="85">
        <f>SUMIFS('Quarterly Information'!$J$43:$J$1042,'Quarterly Information'!$I$43:$I$1042,Blends!$AP47,'Quarterly Information'!$X$43:$X$1042,Lists!$D$33)*F46</f>
        <v>0</v>
      </c>
      <c r="AU47" s="85">
        <f>SUMIFS('Quarterly Information'!$J$43:$J$1042,'Quarterly Information'!$I$43:$I$1042,Blends!$AP47,'Quarterly Information'!$X$43:$X$1042,Lists!$D$33)*G46</f>
        <v>0</v>
      </c>
      <c r="AV47" s="85">
        <f>SUMIFS('Quarterly Information'!$J$43:$J$1042,'Quarterly Information'!$I$43:$I$1042,Blends!$AP47,'Quarterly Information'!$X$43:$X$1042,Lists!$D$33)*H46</f>
        <v>0</v>
      </c>
      <c r="AW47" s="85">
        <f>SUMIFS('Quarterly Information'!$J$43:$J$1042,'Quarterly Information'!$I$43:$I$1042,Blends!$AP47,'Quarterly Information'!$X$43:$X$1042,Lists!$D$33)*I46</f>
        <v>0</v>
      </c>
      <c r="AX47" s="85">
        <f>SUMIFS('Quarterly Information'!$J$43:$J$1042,'Quarterly Information'!$I$43:$I$1042,Blends!$AP47,'Quarterly Information'!$X$43:$X$1042,Lists!$D$33)*J46</f>
        <v>0</v>
      </c>
      <c r="AZ47" s="10" t="s">
        <v>249</v>
      </c>
      <c r="BA47" s="85">
        <f>SUMIFS('Quarterly Information'!$J$43:$J$1042,'Quarterly Information'!$I$43:$I$1042,Blends!$AZ47,'Quarterly Information'!$X$43:$X$1042,Lists!$D$34)*C46</f>
        <v>0</v>
      </c>
      <c r="BB47" s="85">
        <f>SUMIFS('Quarterly Information'!$J$43:$J$1042,'Quarterly Information'!$I$43:$I$1042,Blends!$AZ47,'Quarterly Information'!$X$43:$X$1042,Lists!$D$34)*D46</f>
        <v>0</v>
      </c>
      <c r="BC47" s="85">
        <f>SUMIFS('Quarterly Information'!$J$43:$J$1042,'Quarterly Information'!$I$43:$I$1042,Blends!$AZ47,'Quarterly Information'!$X$43:$X$1042,Lists!$D$34)*E46</f>
        <v>0</v>
      </c>
      <c r="BD47" s="85">
        <f>SUMIFS('Quarterly Information'!$J$43:$J$1042,'Quarterly Information'!$I$43:$I$1042,Blends!$AZ47,'Quarterly Information'!$X$43:$X$1042,Lists!$D$34)*F46</f>
        <v>0</v>
      </c>
      <c r="BE47" s="85">
        <f>SUMIFS('Quarterly Information'!$J$43:$J$1042,'Quarterly Information'!$I$43:$I$1042,Blends!$AZ47,'Quarterly Information'!$X$43:$X$1042,Lists!$D$34)*G46</f>
        <v>0</v>
      </c>
      <c r="BF47" s="85">
        <f>SUMIFS('Quarterly Information'!$J$43:$J$1042,'Quarterly Information'!$I$43:$I$1042,Blends!$AZ47,'Quarterly Information'!$X$43:$X$1042,Lists!$D$34)*H46</f>
        <v>0</v>
      </c>
      <c r="BG47" s="85">
        <f>SUMIFS('Quarterly Information'!$J$43:$J$1042,'Quarterly Information'!$I$43:$I$1042,Blends!$AZ47,'Quarterly Information'!$X$43:$X$1042,Lists!$D$34)*I46</f>
        <v>0</v>
      </c>
      <c r="BH47" s="85">
        <f>SUMIFS('Quarterly Information'!$J$43:$J$1042,'Quarterly Information'!$I$43:$I$1042,Blends!$AZ47,'Quarterly Information'!$X$43:$X$1042,Lists!$D$34)*J46</f>
        <v>0</v>
      </c>
      <c r="BJ47" s="10" t="s">
        <v>249</v>
      </c>
      <c r="BK47" s="85">
        <f>SUMIFS('Quarterly Information'!$J$43:$J$1042,'Quarterly Information'!$I$43:$I$1042,Blends!$BJ47,'Quarterly Information'!$X$43:$X$1042,Lists!$D$35)*C46</f>
        <v>0</v>
      </c>
      <c r="BL47" s="85">
        <f>SUMIFS('Quarterly Information'!$J$43:$J$1042,'Quarterly Information'!$I$43:$I$1042,Blends!$BJ47,'Quarterly Information'!$X$43:$X$1042,Lists!$D$35)*D46</f>
        <v>0</v>
      </c>
      <c r="BM47" s="85">
        <f>SUMIFS('Quarterly Information'!$J$43:$J$1042,'Quarterly Information'!$I$43:$I$1042,Blends!$BJ47,'Quarterly Information'!$X$43:$X$1042,Lists!$D$35)*E46</f>
        <v>0</v>
      </c>
      <c r="BN47" s="85">
        <f>SUMIFS('Quarterly Information'!$J$43:$J$1042,'Quarterly Information'!$I$43:$I$1042,Blends!$BJ47,'Quarterly Information'!$X$43:$X$1042,Lists!$D$35)*F46</f>
        <v>0</v>
      </c>
      <c r="BO47" s="85">
        <f>SUMIFS('Quarterly Information'!$J$43:$J$1042,'Quarterly Information'!$I$43:$I$1042,Blends!$BJ47,'Quarterly Information'!$X$43:$X$1042,Lists!$D$35)*G46</f>
        <v>0</v>
      </c>
      <c r="BP47" s="85">
        <f>SUMIFS('Quarterly Information'!$J$43:$J$1042,'Quarterly Information'!$I$43:$I$1042,Blends!$BJ47,'Quarterly Information'!$X$43:$X$1042,Lists!$D$35)*H46</f>
        <v>0</v>
      </c>
      <c r="BQ47" s="85">
        <f>SUMIFS('Quarterly Information'!$J$43:$J$1042,'Quarterly Information'!$I$43:$I$1042,Blends!$BJ47,'Quarterly Information'!$X$43:$X$1042,Lists!$D$35)*I46</f>
        <v>0</v>
      </c>
      <c r="BR47" s="85">
        <f>SUMIFS('Quarterly Information'!$J$43:$J$1042,'Quarterly Information'!$I$43:$I$1042,Blends!$BJ47,'Quarterly Information'!$X$43:$X$1042,Lists!$D$35)*J46</f>
        <v>0</v>
      </c>
      <c r="BT47" s="10" t="s">
        <v>249</v>
      </c>
      <c r="BU47" s="85">
        <f>SUMIFS('Quarterly Information'!$AA$43:$AA$1042,'Quarterly Information'!$I$43:$I$1042,Blends!$BT47)*Blends!C46</f>
        <v>0</v>
      </c>
      <c r="BV47" s="85">
        <f>SUMIFS('Quarterly Information'!$AA$43:$AA$1042,'Quarterly Information'!$I$43:$I$1042,Blends!$BT47)*Blends!D46</f>
        <v>0</v>
      </c>
      <c r="BW47" s="85">
        <f>SUMIFS('Quarterly Information'!$AA$43:$AA$1042,'Quarterly Information'!$I$43:$I$1042,Blends!$BT47)*Blends!E46</f>
        <v>0</v>
      </c>
      <c r="BX47" s="85">
        <f>SUMIFS('Quarterly Information'!$AA$43:$AA$1042,'Quarterly Information'!$I$43:$I$1042,Blends!$BT47)*Blends!F46</f>
        <v>0</v>
      </c>
      <c r="BY47" s="85">
        <f>SUMIFS('Quarterly Information'!$AA$43:$AA$1042,'Quarterly Information'!$I$43:$I$1042,Blends!$BT47)*Blends!G46</f>
        <v>0</v>
      </c>
      <c r="BZ47" s="85">
        <f>SUMIFS('Quarterly Information'!$AA$43:$AA$1042,'Quarterly Information'!$I$43:$I$1042,Blends!$BT47)*Blends!H46</f>
        <v>0</v>
      </c>
      <c r="CA47" s="85">
        <f>SUMIFS('Quarterly Information'!$AA$43:$AA$1042,'Quarterly Information'!$I$43:$I$1042,Blends!$BT47)*Blends!I46</f>
        <v>0</v>
      </c>
      <c r="CB47" s="85">
        <f>SUMIFS('Quarterly Information'!$AA$43:$AA$1042,'Quarterly Information'!$I$43:$I$1042,Blends!$BT47)*Blends!J46</f>
        <v>0</v>
      </c>
      <c r="CD47" s="10" t="s">
        <v>249</v>
      </c>
      <c r="CE47" s="85">
        <f>SUMIFS('Quarterly Information'!$AB$43:$AB$1042,'Quarterly Information'!$I$43:$I$1042,Blends!$CD47)*Blends!C46</f>
        <v>0</v>
      </c>
      <c r="CF47" s="85">
        <f>SUMIFS('Quarterly Information'!$AB$43:$AB$1042,'Quarterly Information'!$I$43:$I$1042,Blends!$CD47)*Blends!D46</f>
        <v>0</v>
      </c>
      <c r="CG47" s="85">
        <f>SUMIFS('Quarterly Information'!$AB$43:$AB$1042,'Quarterly Information'!$I$43:$I$1042,Blends!$CD47)*Blends!E46</f>
        <v>0</v>
      </c>
      <c r="CH47" s="85">
        <f>SUMIFS('Quarterly Information'!$AB$43:$AB$1042,'Quarterly Information'!$I$43:$I$1042,Blends!$CD47)*Blends!F46</f>
        <v>0</v>
      </c>
      <c r="CI47" s="85">
        <f>SUMIFS('Quarterly Information'!$AB$43:$AB$1042,'Quarterly Information'!$I$43:$I$1042,Blends!$CD47)*Blends!G46</f>
        <v>0</v>
      </c>
      <c r="CJ47" s="85">
        <f>SUMIFS('Quarterly Information'!$AB$43:$AB$1042,'Quarterly Information'!$I$43:$I$1042,Blends!$CD47)*Blends!H46</f>
        <v>0</v>
      </c>
      <c r="CK47" s="85">
        <f>SUMIFS('Quarterly Information'!$AB$43:$AB$1042,'Quarterly Information'!$I$43:$I$1042,Blends!$CD47)*Blends!I46</f>
        <v>0</v>
      </c>
      <c r="CL47" s="85">
        <f>SUMIFS('Quarterly Information'!$AB$43:$AB$1042,'Quarterly Information'!$I$43:$I$1042,Blends!$CD47)*Blends!J46</f>
        <v>0</v>
      </c>
      <c r="CN47" s="10" t="s">
        <v>249</v>
      </c>
      <c r="CO47" s="85">
        <f>SUMIFS('Quarterly Information'!$AC$43:$AC$1042,'Quarterly Information'!$I$43:$I$1042,Blends!$CN47)*Blends!C46</f>
        <v>0</v>
      </c>
      <c r="CP47" s="85">
        <f>SUMIFS('Quarterly Information'!$AC$43:$AC$1042,'Quarterly Information'!$I$43:$I$1042,Blends!$CN47)*Blends!D46</f>
        <v>0</v>
      </c>
      <c r="CQ47" s="85">
        <f>SUMIFS('Quarterly Information'!$AC$43:$AC$1042,'Quarterly Information'!$I$43:$I$1042,Blends!$CN47)*Blends!E46</f>
        <v>0</v>
      </c>
      <c r="CR47" s="85">
        <f>SUMIFS('Quarterly Information'!$AC$43:$AC$1042,'Quarterly Information'!$I$43:$I$1042,Blends!$CN47)*Blends!F46</f>
        <v>0</v>
      </c>
      <c r="CS47" s="85">
        <f>SUMIFS('Quarterly Information'!$AC$43:$AC$1042,'Quarterly Information'!$I$43:$I$1042,Blends!$CN47)*Blends!G46</f>
        <v>0</v>
      </c>
      <c r="CT47" s="85">
        <f>SUMIFS('Quarterly Information'!$AC$43:$AC$1042,'Quarterly Information'!$I$43:$I$1042,Blends!$CN47)*Blends!H46</f>
        <v>0</v>
      </c>
      <c r="CU47" s="85">
        <f>SUMIFS('Quarterly Information'!$AC$43:$AC$1042,'Quarterly Information'!$I$43:$I$1042,Blends!$CN47)*Blends!I46</f>
        <v>0</v>
      </c>
      <c r="CV47" s="85">
        <f>SUMIFS('Quarterly Information'!$AC$43:$AC$1042,'Quarterly Information'!$I$43:$I$1042,Blends!$CN47)*Blends!J46</f>
        <v>0</v>
      </c>
      <c r="CX47" s="10" t="s">
        <v>249</v>
      </c>
      <c r="CY47" s="85">
        <f>SUMIFS('Quarterly Information'!$AD$43:$AD$1042,'Quarterly Information'!$I$43:$I$1042,Blends!$CX47)*Blends!C46</f>
        <v>0</v>
      </c>
      <c r="CZ47" s="85">
        <f>SUMIFS('Quarterly Information'!$AD$43:$AD$1042,'Quarterly Information'!$I$43:$I$1042,Blends!$CX47)*Blends!D46</f>
        <v>0</v>
      </c>
      <c r="DA47" s="85">
        <f>SUMIFS('Quarterly Information'!$AD$43:$AD$1042,'Quarterly Information'!$I$43:$I$1042,Blends!$CX47)*Blends!E46</f>
        <v>0</v>
      </c>
      <c r="DB47" s="85">
        <f>SUMIFS('Quarterly Information'!$AD$43:$AD$1042,'Quarterly Information'!$I$43:$I$1042,Blends!$CX47)*Blends!F46</f>
        <v>0</v>
      </c>
      <c r="DC47" s="85">
        <f>SUMIFS('Quarterly Information'!$AD$43:$AD$1042,'Quarterly Information'!$I$43:$I$1042,Blends!$CX47)*Blends!G46</f>
        <v>0</v>
      </c>
      <c r="DD47" s="85">
        <f>SUMIFS('Quarterly Information'!$AD$43:$AD$1042,'Quarterly Information'!$I$43:$I$1042,Blends!$CX47)*Blends!H46</f>
        <v>0</v>
      </c>
      <c r="DE47" s="85">
        <f>SUMIFS('Quarterly Information'!$AD$43:$AD$1042,'Quarterly Information'!$I$43:$I$1042,Blends!$CX47)*Blends!I46</f>
        <v>0</v>
      </c>
      <c r="DF47" s="85">
        <f>SUMIFS('Quarterly Information'!$AD$43:$AD$1042,'Quarterly Information'!$I$43:$I$1042,Blends!$CX47)*Blends!J46</f>
        <v>0</v>
      </c>
      <c r="DH47" s="10" t="s">
        <v>249</v>
      </c>
      <c r="DI47" s="85">
        <f>SUMIFS('Quarterly Information'!$AE$43:$AE$1042,'Quarterly Information'!$I$43:$I$1042,Blends!$DH47)*Blends!C46</f>
        <v>0</v>
      </c>
      <c r="DJ47" s="85">
        <f>SUMIFS('Quarterly Information'!$AE$43:$AE$1042,'Quarterly Information'!$I$43:$I$1042,Blends!$DH47)*Blends!D46</f>
        <v>0</v>
      </c>
      <c r="DK47" s="85">
        <f>SUMIFS('Quarterly Information'!$AE$43:$AE$1042,'Quarterly Information'!$I$43:$I$1042,Blends!$DH47)*Blends!E46</f>
        <v>0</v>
      </c>
      <c r="DL47" s="85">
        <f>SUMIFS('Quarterly Information'!$AE$43:$AE$1042,'Quarterly Information'!$I$43:$I$1042,Blends!$DH47)*Blends!F46</f>
        <v>0</v>
      </c>
      <c r="DM47" s="85">
        <f>SUMIFS('Quarterly Information'!$AE$43:$AE$1042,'Quarterly Information'!$I$43:$I$1042,Blends!$DH47)*Blends!G46</f>
        <v>0</v>
      </c>
      <c r="DN47" s="85">
        <f>SUMIFS('Quarterly Information'!$AE$43:$AE$1042,'Quarterly Information'!$I$43:$I$1042,Blends!$DH47)*Blends!H46</f>
        <v>0</v>
      </c>
      <c r="DO47" s="85">
        <f>SUMIFS('Quarterly Information'!$AE$43:$AE$1042,'Quarterly Information'!$I$43:$I$1042,Blends!$DH47)*Blends!I46</f>
        <v>0</v>
      </c>
      <c r="DP47" s="85">
        <f>SUMIFS('Quarterly Information'!$AE$43:$AE$1042,'Quarterly Information'!$I$43:$I$1042,Blends!$DH47)*Blends!J46</f>
        <v>0</v>
      </c>
      <c r="DR47" s="10" t="s">
        <v>249</v>
      </c>
      <c r="DS47" s="85">
        <f>SUMIFS('Quarterly Information'!$AF$43:$AF$1042,'Quarterly Information'!$I$43:$I$1042,Blends!$DR47)*Blends!C46</f>
        <v>0</v>
      </c>
      <c r="DT47" s="85">
        <f>SUMIFS('Quarterly Information'!$AF$43:$AF$1042,'Quarterly Information'!$I$43:$I$1042,Blends!$DR47)*Blends!D46</f>
        <v>0</v>
      </c>
      <c r="DU47" s="85">
        <f>SUMIFS('Quarterly Information'!$AF$43:$AF$1042,'Quarterly Information'!$I$43:$I$1042,Blends!$DR47)*Blends!E46</f>
        <v>0</v>
      </c>
      <c r="DV47" s="85">
        <f>SUMIFS('Quarterly Information'!$AF$43:$AF$1042,'Quarterly Information'!$I$43:$I$1042,Blends!$DR47)*Blends!F46</f>
        <v>0</v>
      </c>
      <c r="DW47" s="85">
        <f>SUMIFS('Quarterly Information'!$AF$43:$AF$1042,'Quarterly Information'!$I$43:$I$1042,Blends!$DR47)*Blends!G46</f>
        <v>0</v>
      </c>
      <c r="DX47" s="85">
        <f>SUMIFS('Quarterly Information'!$AF$43:$AF$1042,'Quarterly Information'!$I$43:$I$1042,Blends!$DR47)*Blends!H46</f>
        <v>0</v>
      </c>
      <c r="DY47" s="85">
        <f>SUMIFS('Quarterly Information'!$AF$43:$AF$1042,'Quarterly Information'!$I$43:$I$1042,Blends!$DR47)*Blends!I46</f>
        <v>0</v>
      </c>
      <c r="DZ47" s="85">
        <f>SUMIFS('Quarterly Information'!$AF$43:$AF$1042,'Quarterly Information'!$I$43:$I$1042,Blends!$DR47)*Blends!J46</f>
        <v>0</v>
      </c>
    </row>
    <row r="48" spans="2:130">
      <c r="B48" s="10" t="s">
        <v>251</v>
      </c>
      <c r="C48" s="84"/>
      <c r="D48" s="84"/>
      <c r="E48" s="84"/>
      <c r="F48" s="84"/>
      <c r="G48" s="84"/>
      <c r="H48" s="84">
        <v>0.1</v>
      </c>
      <c r="I48" s="84"/>
      <c r="J48" s="84"/>
      <c r="L48" s="10" t="s">
        <v>250</v>
      </c>
      <c r="M48" s="85">
        <f>SUMIFS('Quarterly Information'!$J$43:$J$1042,'Quarterly Information'!$I$43:$I$1042,Blends!$L48,'Quarterly Information'!$X$43:$X$1042,Lists!$D$30)*C47</f>
        <v>0</v>
      </c>
      <c r="N48" s="85">
        <f>SUMIFS('Quarterly Information'!$J$43:$J$1042,'Quarterly Information'!$I$43:$I$1042,Blends!$L48,'Quarterly Information'!$X$43:$X$1042,Lists!$D$30)*D47</f>
        <v>0</v>
      </c>
      <c r="O48" s="85">
        <f>SUMIFS('Quarterly Information'!$J$43:$J$1042,'Quarterly Information'!$I$43:$I$1042,Blends!$L48,'Quarterly Information'!$X$43:$X$1042,Lists!$D$30)*E47</f>
        <v>0</v>
      </c>
      <c r="P48" s="85">
        <f>SUMIFS('Quarterly Information'!$J$43:$J$1042,'Quarterly Information'!$I$43:$I$1042,Blends!$L48,'Quarterly Information'!$X$43:$X$1042,Lists!$D$30)*F47</f>
        <v>0</v>
      </c>
      <c r="Q48" s="85">
        <f>SUMIFS('Quarterly Information'!$J$43:$J$1042,'Quarterly Information'!$I$43:$I$1042,Blends!$L48,'Quarterly Information'!$X$43:$X$1042,Lists!$D$30)*G47</f>
        <v>0</v>
      </c>
      <c r="R48" s="85">
        <f>SUMIFS('Quarterly Information'!$J$43:$J$1042,'Quarterly Information'!$I$43:$I$1042,Blends!$L48,'Quarterly Information'!$X$43:$X$1042,Lists!$D$30)*H47</f>
        <v>0</v>
      </c>
      <c r="S48" s="85">
        <f>SUMIFS('Quarterly Information'!$J$43:$J$1042,'Quarterly Information'!$I$43:$I$1042,Blends!$L48,'Quarterly Information'!$X$43:$X$1042,Lists!$D$30)*I47</f>
        <v>0</v>
      </c>
      <c r="T48" s="85">
        <f>SUMIFS('Quarterly Information'!$J$43:$J$1042,'Quarterly Information'!$I$43:$I$1042,Blends!$L48,'Quarterly Information'!$X$43:$X$1042,Lists!$D$30)*J47</f>
        <v>0</v>
      </c>
      <c r="V48" s="10" t="s">
        <v>250</v>
      </c>
      <c r="W48" s="85">
        <f>SUMIFS('Quarterly Information'!$J$43:$J$1042,'Quarterly Information'!$I$43:$I$1042,Blends!$V48,'Quarterly Information'!$X$43:$X$1042,Lists!$D$31)*C47</f>
        <v>0</v>
      </c>
      <c r="X48" s="85">
        <f>SUMIFS('Quarterly Information'!$J$43:$J$1042,'Quarterly Information'!$I$43:$I$1042,Blends!$V48,'Quarterly Information'!$X$43:$X$1042,Lists!$D$31)*D47</f>
        <v>0</v>
      </c>
      <c r="Y48" s="85">
        <f>SUMIFS('Quarterly Information'!$J$43:$J$1042,'Quarterly Information'!$I$43:$I$1042,Blends!$V48,'Quarterly Information'!$X$43:$X$1042,Lists!$D$31)*E47</f>
        <v>0</v>
      </c>
      <c r="Z48" s="85">
        <f>SUMIFS('Quarterly Information'!$J$43:$J$1042,'Quarterly Information'!$I$43:$I$1042,Blends!$V48,'Quarterly Information'!$X$43:$X$1042,Lists!$D$31)*F47</f>
        <v>0</v>
      </c>
      <c r="AA48" s="85">
        <f>SUMIFS('Quarterly Information'!$J$43:$J$1042,'Quarterly Information'!$I$43:$I$1042,Blends!$V48,'Quarterly Information'!$X$43:$X$1042,Lists!$D$31)*G47</f>
        <v>0</v>
      </c>
      <c r="AB48" s="85">
        <f>SUMIFS('Quarterly Information'!$J$43:$J$1042,'Quarterly Information'!$I$43:$I$1042,Blends!$V48,'Quarterly Information'!$X$43:$X$1042,Lists!$D$31)*H47</f>
        <v>0</v>
      </c>
      <c r="AC48" s="85">
        <f>SUMIFS('Quarterly Information'!$J$43:$J$1042,'Quarterly Information'!$I$43:$I$1042,Blends!$V48,'Quarterly Information'!$X$43:$X$1042,Lists!$D$31)*I47</f>
        <v>0</v>
      </c>
      <c r="AD48" s="85">
        <f>SUMIFS('Quarterly Information'!$J$43:$J$1042,'Quarterly Information'!$I$43:$I$1042,Blends!$V48,'Quarterly Information'!$X$43:$X$1042,Lists!$D$31)*J47</f>
        <v>0</v>
      </c>
      <c r="AF48" s="10" t="s">
        <v>250</v>
      </c>
      <c r="AG48" s="85">
        <f>SUMIFS('Quarterly Information'!$J$43:$J$1042,'Quarterly Information'!$I$43:$I$1042,Blends!$AF48,'Quarterly Information'!$X$43:$X$1042,Lists!$D$32)*C47</f>
        <v>0</v>
      </c>
      <c r="AH48" s="85">
        <f>SUMIFS('Quarterly Information'!$J$43:$J$1042,'Quarterly Information'!$I$43:$I$1042,Blends!$AF48,'Quarterly Information'!$X$43:$X$1042,Lists!$D$32)*D47</f>
        <v>0</v>
      </c>
      <c r="AI48" s="85">
        <f>SUMIFS('Quarterly Information'!$J$43:$J$1042,'Quarterly Information'!$I$43:$I$1042,Blends!$AF48,'Quarterly Information'!$X$43:$X$1042,Lists!$D$32)*E47</f>
        <v>0</v>
      </c>
      <c r="AJ48" s="85">
        <f>SUMIFS('Quarterly Information'!$J$43:$J$1042,'Quarterly Information'!$I$43:$I$1042,Blends!$AF48,'Quarterly Information'!$X$43:$X$1042,Lists!$D$32)*F47</f>
        <v>0</v>
      </c>
      <c r="AK48" s="85">
        <f>SUMIFS('Quarterly Information'!$J$43:$J$1042,'Quarterly Information'!$I$43:$I$1042,Blends!$AF48,'Quarterly Information'!$X$43:$X$1042,Lists!$D$32)*G47</f>
        <v>0</v>
      </c>
      <c r="AL48" s="85">
        <f>SUMIFS('Quarterly Information'!$J$43:$J$1042,'Quarterly Information'!$I$43:$I$1042,Blends!$AF48,'Quarterly Information'!$X$43:$X$1042,Lists!$D$32)*H47</f>
        <v>0</v>
      </c>
      <c r="AM48" s="85">
        <f>SUMIFS('Quarterly Information'!$J$43:$J$1042,'Quarterly Information'!$I$43:$I$1042,Blends!$AF48,'Quarterly Information'!$X$43:$X$1042,Lists!$D$32)*I47</f>
        <v>0</v>
      </c>
      <c r="AN48" s="85">
        <f>SUMIFS('Quarterly Information'!$J$43:$J$1042,'Quarterly Information'!$I$43:$I$1042,Blends!$AF48,'Quarterly Information'!$X$43:$X$1042,Lists!$D$32)*J47</f>
        <v>0</v>
      </c>
      <c r="AP48" s="10" t="s">
        <v>250</v>
      </c>
      <c r="AQ48" s="85">
        <f>SUMIFS('Quarterly Information'!$J$43:$J$1042,'Quarterly Information'!$I$43:$I$1042,Blends!$AP48,'Quarterly Information'!$X$43:$X$1042,Lists!$D$33)*C47</f>
        <v>0</v>
      </c>
      <c r="AR48" s="85">
        <f>SUMIFS('Quarterly Information'!$J$43:$J$1042,'Quarterly Information'!$I$43:$I$1042,Blends!$AP48,'Quarterly Information'!$X$43:$X$1042,Lists!$D$33)*D47</f>
        <v>0</v>
      </c>
      <c r="AS48" s="85">
        <f>SUMIFS('Quarterly Information'!$J$43:$J$1042,'Quarterly Information'!$I$43:$I$1042,Blends!$AP48,'Quarterly Information'!$X$43:$X$1042,Lists!$D$33)*E47</f>
        <v>0</v>
      </c>
      <c r="AT48" s="85">
        <f>SUMIFS('Quarterly Information'!$J$43:$J$1042,'Quarterly Information'!$I$43:$I$1042,Blends!$AP48,'Quarterly Information'!$X$43:$X$1042,Lists!$D$33)*F47</f>
        <v>0</v>
      </c>
      <c r="AU48" s="85">
        <f>SUMIFS('Quarterly Information'!$J$43:$J$1042,'Quarterly Information'!$I$43:$I$1042,Blends!$AP48,'Quarterly Information'!$X$43:$X$1042,Lists!$D$33)*G47</f>
        <v>0</v>
      </c>
      <c r="AV48" s="85">
        <f>SUMIFS('Quarterly Information'!$J$43:$J$1042,'Quarterly Information'!$I$43:$I$1042,Blends!$AP48,'Quarterly Information'!$X$43:$X$1042,Lists!$D$33)*H47</f>
        <v>0</v>
      </c>
      <c r="AW48" s="85">
        <f>SUMIFS('Quarterly Information'!$J$43:$J$1042,'Quarterly Information'!$I$43:$I$1042,Blends!$AP48,'Quarterly Information'!$X$43:$X$1042,Lists!$D$33)*I47</f>
        <v>0</v>
      </c>
      <c r="AX48" s="85">
        <f>SUMIFS('Quarterly Information'!$J$43:$J$1042,'Quarterly Information'!$I$43:$I$1042,Blends!$AP48,'Quarterly Information'!$X$43:$X$1042,Lists!$D$33)*J47</f>
        <v>0</v>
      </c>
      <c r="AZ48" s="10" t="s">
        <v>250</v>
      </c>
      <c r="BA48" s="85">
        <f>SUMIFS('Quarterly Information'!$J$43:$J$1042,'Quarterly Information'!$I$43:$I$1042,Blends!$AZ48,'Quarterly Information'!$X$43:$X$1042,Lists!$D$34)*C47</f>
        <v>0</v>
      </c>
      <c r="BB48" s="85">
        <f>SUMIFS('Quarterly Information'!$J$43:$J$1042,'Quarterly Information'!$I$43:$I$1042,Blends!$AZ48,'Quarterly Information'!$X$43:$X$1042,Lists!$D$34)*D47</f>
        <v>0</v>
      </c>
      <c r="BC48" s="85">
        <f>SUMIFS('Quarterly Information'!$J$43:$J$1042,'Quarterly Information'!$I$43:$I$1042,Blends!$AZ48,'Quarterly Information'!$X$43:$X$1042,Lists!$D$34)*E47</f>
        <v>0</v>
      </c>
      <c r="BD48" s="85">
        <f>SUMIFS('Quarterly Information'!$J$43:$J$1042,'Quarterly Information'!$I$43:$I$1042,Blends!$AZ48,'Quarterly Information'!$X$43:$X$1042,Lists!$D$34)*F47</f>
        <v>0</v>
      </c>
      <c r="BE48" s="85">
        <f>SUMIFS('Quarterly Information'!$J$43:$J$1042,'Quarterly Information'!$I$43:$I$1042,Blends!$AZ48,'Quarterly Information'!$X$43:$X$1042,Lists!$D$34)*G47</f>
        <v>0</v>
      </c>
      <c r="BF48" s="85">
        <f>SUMIFS('Quarterly Information'!$J$43:$J$1042,'Quarterly Information'!$I$43:$I$1042,Blends!$AZ48,'Quarterly Information'!$X$43:$X$1042,Lists!$D$34)*H47</f>
        <v>0</v>
      </c>
      <c r="BG48" s="85">
        <f>SUMIFS('Quarterly Information'!$J$43:$J$1042,'Quarterly Information'!$I$43:$I$1042,Blends!$AZ48,'Quarterly Information'!$X$43:$X$1042,Lists!$D$34)*I47</f>
        <v>0</v>
      </c>
      <c r="BH48" s="85">
        <f>SUMIFS('Quarterly Information'!$J$43:$J$1042,'Quarterly Information'!$I$43:$I$1042,Blends!$AZ48,'Quarterly Information'!$X$43:$X$1042,Lists!$D$34)*J47</f>
        <v>0</v>
      </c>
      <c r="BJ48" s="10" t="s">
        <v>250</v>
      </c>
      <c r="BK48" s="85">
        <f>SUMIFS('Quarterly Information'!$J$43:$J$1042,'Quarterly Information'!$I$43:$I$1042,Blends!$BJ48,'Quarterly Information'!$X$43:$X$1042,Lists!$D$35)*C47</f>
        <v>0</v>
      </c>
      <c r="BL48" s="85">
        <f>SUMIFS('Quarterly Information'!$J$43:$J$1042,'Quarterly Information'!$I$43:$I$1042,Blends!$BJ48,'Quarterly Information'!$X$43:$X$1042,Lists!$D$35)*D47</f>
        <v>0</v>
      </c>
      <c r="BM48" s="85">
        <f>SUMIFS('Quarterly Information'!$J$43:$J$1042,'Quarterly Information'!$I$43:$I$1042,Blends!$BJ48,'Quarterly Information'!$X$43:$X$1042,Lists!$D$35)*E47</f>
        <v>0</v>
      </c>
      <c r="BN48" s="85">
        <f>SUMIFS('Quarterly Information'!$J$43:$J$1042,'Quarterly Information'!$I$43:$I$1042,Blends!$BJ48,'Quarterly Information'!$X$43:$X$1042,Lists!$D$35)*F47</f>
        <v>0</v>
      </c>
      <c r="BO48" s="85">
        <f>SUMIFS('Quarterly Information'!$J$43:$J$1042,'Quarterly Information'!$I$43:$I$1042,Blends!$BJ48,'Quarterly Information'!$X$43:$X$1042,Lists!$D$35)*G47</f>
        <v>0</v>
      </c>
      <c r="BP48" s="85">
        <f>SUMIFS('Quarterly Information'!$J$43:$J$1042,'Quarterly Information'!$I$43:$I$1042,Blends!$BJ48,'Quarterly Information'!$X$43:$X$1042,Lists!$D$35)*H47</f>
        <v>0</v>
      </c>
      <c r="BQ48" s="85">
        <f>SUMIFS('Quarterly Information'!$J$43:$J$1042,'Quarterly Information'!$I$43:$I$1042,Blends!$BJ48,'Quarterly Information'!$X$43:$X$1042,Lists!$D$35)*I47</f>
        <v>0</v>
      </c>
      <c r="BR48" s="85">
        <f>SUMIFS('Quarterly Information'!$J$43:$J$1042,'Quarterly Information'!$I$43:$I$1042,Blends!$BJ48,'Quarterly Information'!$X$43:$X$1042,Lists!$D$35)*J47</f>
        <v>0</v>
      </c>
      <c r="BT48" s="10" t="s">
        <v>250</v>
      </c>
      <c r="BU48" s="85">
        <f>SUMIFS('Quarterly Information'!$AA$43:$AA$1042,'Quarterly Information'!$I$43:$I$1042,Blends!$BT48)*Blends!C47</f>
        <v>0</v>
      </c>
      <c r="BV48" s="85">
        <f>SUMIFS('Quarterly Information'!$AA$43:$AA$1042,'Quarterly Information'!$I$43:$I$1042,Blends!$BT48)*Blends!D47</f>
        <v>0</v>
      </c>
      <c r="BW48" s="85">
        <f>SUMIFS('Quarterly Information'!$AA$43:$AA$1042,'Quarterly Information'!$I$43:$I$1042,Blends!$BT48)*Blends!E47</f>
        <v>0</v>
      </c>
      <c r="BX48" s="85">
        <f>SUMIFS('Quarterly Information'!$AA$43:$AA$1042,'Quarterly Information'!$I$43:$I$1042,Blends!$BT48)*Blends!F47</f>
        <v>0</v>
      </c>
      <c r="BY48" s="85">
        <f>SUMIFS('Quarterly Information'!$AA$43:$AA$1042,'Quarterly Information'!$I$43:$I$1042,Blends!$BT48)*Blends!G47</f>
        <v>0</v>
      </c>
      <c r="BZ48" s="85">
        <f>SUMIFS('Quarterly Information'!$AA$43:$AA$1042,'Quarterly Information'!$I$43:$I$1042,Blends!$BT48)*Blends!H47</f>
        <v>0</v>
      </c>
      <c r="CA48" s="85">
        <f>SUMIFS('Quarterly Information'!$AA$43:$AA$1042,'Quarterly Information'!$I$43:$I$1042,Blends!$BT48)*Blends!I47</f>
        <v>0</v>
      </c>
      <c r="CB48" s="85">
        <f>SUMIFS('Quarterly Information'!$AA$43:$AA$1042,'Quarterly Information'!$I$43:$I$1042,Blends!$BT48)*Blends!J47</f>
        <v>0</v>
      </c>
      <c r="CD48" s="10" t="s">
        <v>250</v>
      </c>
      <c r="CE48" s="85">
        <f>SUMIFS('Quarterly Information'!$AB$43:$AB$1042,'Quarterly Information'!$I$43:$I$1042,Blends!$CD48)*Blends!C47</f>
        <v>0</v>
      </c>
      <c r="CF48" s="85">
        <f>SUMIFS('Quarterly Information'!$AB$43:$AB$1042,'Quarterly Information'!$I$43:$I$1042,Blends!$CD48)*Blends!D47</f>
        <v>0</v>
      </c>
      <c r="CG48" s="85">
        <f>SUMIFS('Quarterly Information'!$AB$43:$AB$1042,'Quarterly Information'!$I$43:$I$1042,Blends!$CD48)*Blends!E47</f>
        <v>0</v>
      </c>
      <c r="CH48" s="85">
        <f>SUMIFS('Quarterly Information'!$AB$43:$AB$1042,'Quarterly Information'!$I$43:$I$1042,Blends!$CD48)*Blends!F47</f>
        <v>0</v>
      </c>
      <c r="CI48" s="85">
        <f>SUMIFS('Quarterly Information'!$AB$43:$AB$1042,'Quarterly Information'!$I$43:$I$1042,Blends!$CD48)*Blends!G47</f>
        <v>0</v>
      </c>
      <c r="CJ48" s="85">
        <f>SUMIFS('Quarterly Information'!$AB$43:$AB$1042,'Quarterly Information'!$I$43:$I$1042,Blends!$CD48)*Blends!H47</f>
        <v>0</v>
      </c>
      <c r="CK48" s="85">
        <f>SUMIFS('Quarterly Information'!$AB$43:$AB$1042,'Quarterly Information'!$I$43:$I$1042,Blends!$CD48)*Blends!I47</f>
        <v>0</v>
      </c>
      <c r="CL48" s="85">
        <f>SUMIFS('Quarterly Information'!$AB$43:$AB$1042,'Quarterly Information'!$I$43:$I$1042,Blends!$CD48)*Blends!J47</f>
        <v>0</v>
      </c>
      <c r="CN48" s="10" t="s">
        <v>250</v>
      </c>
      <c r="CO48" s="85">
        <f>SUMIFS('Quarterly Information'!$AC$43:$AC$1042,'Quarterly Information'!$I$43:$I$1042,Blends!$CN48)*Blends!C47</f>
        <v>0</v>
      </c>
      <c r="CP48" s="85">
        <f>SUMIFS('Quarterly Information'!$AC$43:$AC$1042,'Quarterly Information'!$I$43:$I$1042,Blends!$CN48)*Blends!D47</f>
        <v>0</v>
      </c>
      <c r="CQ48" s="85">
        <f>SUMIFS('Quarterly Information'!$AC$43:$AC$1042,'Quarterly Information'!$I$43:$I$1042,Blends!$CN48)*Blends!E47</f>
        <v>0</v>
      </c>
      <c r="CR48" s="85">
        <f>SUMIFS('Quarterly Information'!$AC$43:$AC$1042,'Quarterly Information'!$I$43:$I$1042,Blends!$CN48)*Blends!F47</f>
        <v>0</v>
      </c>
      <c r="CS48" s="85">
        <f>SUMIFS('Quarterly Information'!$AC$43:$AC$1042,'Quarterly Information'!$I$43:$I$1042,Blends!$CN48)*Blends!G47</f>
        <v>0</v>
      </c>
      <c r="CT48" s="85">
        <f>SUMIFS('Quarterly Information'!$AC$43:$AC$1042,'Quarterly Information'!$I$43:$I$1042,Blends!$CN48)*Blends!H47</f>
        <v>0</v>
      </c>
      <c r="CU48" s="85">
        <f>SUMIFS('Quarterly Information'!$AC$43:$AC$1042,'Quarterly Information'!$I$43:$I$1042,Blends!$CN48)*Blends!I47</f>
        <v>0</v>
      </c>
      <c r="CV48" s="85">
        <f>SUMIFS('Quarterly Information'!$AC$43:$AC$1042,'Quarterly Information'!$I$43:$I$1042,Blends!$CN48)*Blends!J47</f>
        <v>0</v>
      </c>
      <c r="CX48" s="10" t="s">
        <v>250</v>
      </c>
      <c r="CY48" s="85">
        <f>SUMIFS('Quarterly Information'!$AD$43:$AD$1042,'Quarterly Information'!$I$43:$I$1042,Blends!$CX48)*Blends!C47</f>
        <v>0</v>
      </c>
      <c r="CZ48" s="85">
        <f>SUMIFS('Quarterly Information'!$AD$43:$AD$1042,'Quarterly Information'!$I$43:$I$1042,Blends!$CX48)*Blends!D47</f>
        <v>0</v>
      </c>
      <c r="DA48" s="85">
        <f>SUMIFS('Quarterly Information'!$AD$43:$AD$1042,'Quarterly Information'!$I$43:$I$1042,Blends!$CX48)*Blends!E47</f>
        <v>0</v>
      </c>
      <c r="DB48" s="85">
        <f>SUMIFS('Quarterly Information'!$AD$43:$AD$1042,'Quarterly Information'!$I$43:$I$1042,Blends!$CX48)*Blends!F47</f>
        <v>0</v>
      </c>
      <c r="DC48" s="85">
        <f>SUMIFS('Quarterly Information'!$AD$43:$AD$1042,'Quarterly Information'!$I$43:$I$1042,Blends!$CX48)*Blends!G47</f>
        <v>0</v>
      </c>
      <c r="DD48" s="85">
        <f>SUMIFS('Quarterly Information'!$AD$43:$AD$1042,'Quarterly Information'!$I$43:$I$1042,Blends!$CX48)*Blends!H47</f>
        <v>0</v>
      </c>
      <c r="DE48" s="85">
        <f>SUMIFS('Quarterly Information'!$AD$43:$AD$1042,'Quarterly Information'!$I$43:$I$1042,Blends!$CX48)*Blends!I47</f>
        <v>0</v>
      </c>
      <c r="DF48" s="85">
        <f>SUMIFS('Quarterly Information'!$AD$43:$AD$1042,'Quarterly Information'!$I$43:$I$1042,Blends!$CX48)*Blends!J47</f>
        <v>0</v>
      </c>
      <c r="DH48" s="10" t="s">
        <v>250</v>
      </c>
      <c r="DI48" s="85">
        <f>SUMIFS('Quarterly Information'!$AE$43:$AE$1042,'Quarterly Information'!$I$43:$I$1042,Blends!$DH48)*Blends!C47</f>
        <v>0</v>
      </c>
      <c r="DJ48" s="85">
        <f>SUMIFS('Quarterly Information'!$AE$43:$AE$1042,'Quarterly Information'!$I$43:$I$1042,Blends!$DH48)*Blends!D47</f>
        <v>0</v>
      </c>
      <c r="DK48" s="85">
        <f>SUMIFS('Quarterly Information'!$AE$43:$AE$1042,'Quarterly Information'!$I$43:$I$1042,Blends!$DH48)*Blends!E47</f>
        <v>0</v>
      </c>
      <c r="DL48" s="85">
        <f>SUMIFS('Quarterly Information'!$AE$43:$AE$1042,'Quarterly Information'!$I$43:$I$1042,Blends!$DH48)*Blends!F47</f>
        <v>0</v>
      </c>
      <c r="DM48" s="85">
        <f>SUMIFS('Quarterly Information'!$AE$43:$AE$1042,'Quarterly Information'!$I$43:$I$1042,Blends!$DH48)*Blends!G47</f>
        <v>0</v>
      </c>
      <c r="DN48" s="85">
        <f>SUMIFS('Quarterly Information'!$AE$43:$AE$1042,'Quarterly Information'!$I$43:$I$1042,Blends!$DH48)*Blends!H47</f>
        <v>0</v>
      </c>
      <c r="DO48" s="85">
        <f>SUMIFS('Quarterly Information'!$AE$43:$AE$1042,'Quarterly Information'!$I$43:$I$1042,Blends!$DH48)*Blends!I47</f>
        <v>0</v>
      </c>
      <c r="DP48" s="85">
        <f>SUMIFS('Quarterly Information'!$AE$43:$AE$1042,'Quarterly Information'!$I$43:$I$1042,Blends!$DH48)*Blends!J47</f>
        <v>0</v>
      </c>
      <c r="DR48" s="10" t="s">
        <v>250</v>
      </c>
      <c r="DS48" s="85">
        <f>SUMIFS('Quarterly Information'!$AF$43:$AF$1042,'Quarterly Information'!$I$43:$I$1042,Blends!$DR48)*Blends!C47</f>
        <v>0</v>
      </c>
      <c r="DT48" s="85">
        <f>SUMIFS('Quarterly Information'!$AF$43:$AF$1042,'Quarterly Information'!$I$43:$I$1042,Blends!$DR48)*Blends!D47</f>
        <v>0</v>
      </c>
      <c r="DU48" s="85">
        <f>SUMIFS('Quarterly Information'!$AF$43:$AF$1042,'Quarterly Information'!$I$43:$I$1042,Blends!$DR48)*Blends!E47</f>
        <v>0</v>
      </c>
      <c r="DV48" s="85">
        <f>SUMIFS('Quarterly Information'!$AF$43:$AF$1042,'Quarterly Information'!$I$43:$I$1042,Blends!$DR48)*Blends!F47</f>
        <v>0</v>
      </c>
      <c r="DW48" s="85">
        <f>SUMIFS('Quarterly Information'!$AF$43:$AF$1042,'Quarterly Information'!$I$43:$I$1042,Blends!$DR48)*Blends!G47</f>
        <v>0</v>
      </c>
      <c r="DX48" s="85">
        <f>SUMIFS('Quarterly Information'!$AF$43:$AF$1042,'Quarterly Information'!$I$43:$I$1042,Blends!$DR48)*Blends!H47</f>
        <v>0</v>
      </c>
      <c r="DY48" s="85">
        <f>SUMIFS('Quarterly Information'!$AF$43:$AF$1042,'Quarterly Information'!$I$43:$I$1042,Blends!$DR48)*Blends!I47</f>
        <v>0</v>
      </c>
      <c r="DZ48" s="85">
        <f>SUMIFS('Quarterly Information'!$AF$43:$AF$1042,'Quarterly Information'!$I$43:$I$1042,Blends!$DR48)*Blends!J47</f>
        <v>0</v>
      </c>
    </row>
    <row r="49" spans="2:130">
      <c r="B49" s="10" t="s">
        <v>252</v>
      </c>
      <c r="C49" s="84"/>
      <c r="D49" s="84"/>
      <c r="E49" s="84"/>
      <c r="F49" s="84"/>
      <c r="G49" s="84"/>
      <c r="H49" s="84">
        <v>0.76</v>
      </c>
      <c r="I49" s="84"/>
      <c r="J49" s="84"/>
      <c r="L49" s="10" t="s">
        <v>251</v>
      </c>
      <c r="M49" s="85">
        <f>SUMIFS('Quarterly Information'!$J$43:$J$1042,'Quarterly Information'!$I$43:$I$1042,Blends!$L49,'Quarterly Information'!$X$43:$X$1042,Lists!$D$30)*C48</f>
        <v>0</v>
      </c>
      <c r="N49" s="85">
        <f>SUMIFS('Quarterly Information'!$J$43:$J$1042,'Quarterly Information'!$I$43:$I$1042,Blends!$L49,'Quarterly Information'!$X$43:$X$1042,Lists!$D$30)*D48</f>
        <v>0</v>
      </c>
      <c r="O49" s="85">
        <f>SUMIFS('Quarterly Information'!$J$43:$J$1042,'Quarterly Information'!$I$43:$I$1042,Blends!$L49,'Quarterly Information'!$X$43:$X$1042,Lists!$D$30)*E48</f>
        <v>0</v>
      </c>
      <c r="P49" s="85">
        <f>SUMIFS('Quarterly Information'!$J$43:$J$1042,'Quarterly Information'!$I$43:$I$1042,Blends!$L49,'Quarterly Information'!$X$43:$X$1042,Lists!$D$30)*F48</f>
        <v>0</v>
      </c>
      <c r="Q49" s="85">
        <f>SUMIFS('Quarterly Information'!$J$43:$J$1042,'Quarterly Information'!$I$43:$I$1042,Blends!$L49,'Quarterly Information'!$X$43:$X$1042,Lists!$D$30)*G48</f>
        <v>0</v>
      </c>
      <c r="R49" s="85">
        <f>SUMIFS('Quarterly Information'!$J$43:$J$1042,'Quarterly Information'!$I$43:$I$1042,Blends!$L49,'Quarterly Information'!$X$43:$X$1042,Lists!$D$30)*H48</f>
        <v>0</v>
      </c>
      <c r="S49" s="85">
        <f>SUMIFS('Quarterly Information'!$J$43:$J$1042,'Quarterly Information'!$I$43:$I$1042,Blends!$L49,'Quarterly Information'!$X$43:$X$1042,Lists!$D$30)*I48</f>
        <v>0</v>
      </c>
      <c r="T49" s="85">
        <f>SUMIFS('Quarterly Information'!$J$43:$J$1042,'Quarterly Information'!$I$43:$I$1042,Blends!$L49,'Quarterly Information'!$X$43:$X$1042,Lists!$D$30)*J48</f>
        <v>0</v>
      </c>
      <c r="V49" s="10" t="s">
        <v>251</v>
      </c>
      <c r="W49" s="85">
        <f>SUMIFS('Quarterly Information'!$J$43:$J$1042,'Quarterly Information'!$I$43:$I$1042,Blends!$V49,'Quarterly Information'!$X$43:$X$1042,Lists!$D$31)*C48</f>
        <v>0</v>
      </c>
      <c r="X49" s="85">
        <f>SUMIFS('Quarterly Information'!$J$43:$J$1042,'Quarterly Information'!$I$43:$I$1042,Blends!$V49,'Quarterly Information'!$X$43:$X$1042,Lists!$D$31)*D48</f>
        <v>0</v>
      </c>
      <c r="Y49" s="85">
        <f>SUMIFS('Quarterly Information'!$J$43:$J$1042,'Quarterly Information'!$I$43:$I$1042,Blends!$V49,'Quarterly Information'!$X$43:$X$1042,Lists!$D$31)*E48</f>
        <v>0</v>
      </c>
      <c r="Z49" s="85">
        <f>SUMIFS('Quarterly Information'!$J$43:$J$1042,'Quarterly Information'!$I$43:$I$1042,Blends!$V49,'Quarterly Information'!$X$43:$X$1042,Lists!$D$31)*F48</f>
        <v>0</v>
      </c>
      <c r="AA49" s="85">
        <f>SUMIFS('Quarterly Information'!$J$43:$J$1042,'Quarterly Information'!$I$43:$I$1042,Blends!$V49,'Quarterly Information'!$X$43:$X$1042,Lists!$D$31)*G48</f>
        <v>0</v>
      </c>
      <c r="AB49" s="85">
        <f>SUMIFS('Quarterly Information'!$J$43:$J$1042,'Quarterly Information'!$I$43:$I$1042,Blends!$V49,'Quarterly Information'!$X$43:$X$1042,Lists!$D$31)*H48</f>
        <v>0</v>
      </c>
      <c r="AC49" s="85">
        <f>SUMIFS('Quarterly Information'!$J$43:$J$1042,'Quarterly Information'!$I$43:$I$1042,Blends!$V49,'Quarterly Information'!$X$43:$X$1042,Lists!$D$31)*I48</f>
        <v>0</v>
      </c>
      <c r="AD49" s="85">
        <f>SUMIFS('Quarterly Information'!$J$43:$J$1042,'Quarterly Information'!$I$43:$I$1042,Blends!$V49,'Quarterly Information'!$X$43:$X$1042,Lists!$D$31)*J48</f>
        <v>0</v>
      </c>
      <c r="AF49" s="10" t="s">
        <v>251</v>
      </c>
      <c r="AG49" s="85">
        <f>SUMIFS('Quarterly Information'!$J$43:$J$1042,'Quarterly Information'!$I$43:$I$1042,Blends!$AF49,'Quarterly Information'!$X$43:$X$1042,Lists!$D$32)*C48</f>
        <v>0</v>
      </c>
      <c r="AH49" s="85">
        <f>SUMIFS('Quarterly Information'!$J$43:$J$1042,'Quarterly Information'!$I$43:$I$1042,Blends!$AF49,'Quarterly Information'!$X$43:$X$1042,Lists!$D$32)*D48</f>
        <v>0</v>
      </c>
      <c r="AI49" s="85">
        <f>SUMIFS('Quarterly Information'!$J$43:$J$1042,'Quarterly Information'!$I$43:$I$1042,Blends!$AF49,'Quarterly Information'!$X$43:$X$1042,Lists!$D$32)*E48</f>
        <v>0</v>
      </c>
      <c r="AJ49" s="85">
        <f>SUMIFS('Quarterly Information'!$J$43:$J$1042,'Quarterly Information'!$I$43:$I$1042,Blends!$AF49,'Quarterly Information'!$X$43:$X$1042,Lists!$D$32)*F48</f>
        <v>0</v>
      </c>
      <c r="AK49" s="85">
        <f>SUMIFS('Quarterly Information'!$J$43:$J$1042,'Quarterly Information'!$I$43:$I$1042,Blends!$AF49,'Quarterly Information'!$X$43:$X$1042,Lists!$D$32)*G48</f>
        <v>0</v>
      </c>
      <c r="AL49" s="85">
        <f>SUMIFS('Quarterly Information'!$J$43:$J$1042,'Quarterly Information'!$I$43:$I$1042,Blends!$AF49,'Quarterly Information'!$X$43:$X$1042,Lists!$D$32)*H48</f>
        <v>0</v>
      </c>
      <c r="AM49" s="85">
        <f>SUMIFS('Quarterly Information'!$J$43:$J$1042,'Quarterly Information'!$I$43:$I$1042,Blends!$AF49,'Quarterly Information'!$X$43:$X$1042,Lists!$D$32)*I48</f>
        <v>0</v>
      </c>
      <c r="AN49" s="85">
        <f>SUMIFS('Quarterly Information'!$J$43:$J$1042,'Quarterly Information'!$I$43:$I$1042,Blends!$AF49,'Quarterly Information'!$X$43:$X$1042,Lists!$D$32)*J48</f>
        <v>0</v>
      </c>
      <c r="AP49" s="10" t="s">
        <v>251</v>
      </c>
      <c r="AQ49" s="85">
        <f>SUMIFS('Quarterly Information'!$J$43:$J$1042,'Quarterly Information'!$I$43:$I$1042,Blends!$AP49,'Quarterly Information'!$X$43:$X$1042,Lists!$D$33)*C48</f>
        <v>0</v>
      </c>
      <c r="AR49" s="85">
        <f>SUMIFS('Quarterly Information'!$J$43:$J$1042,'Quarterly Information'!$I$43:$I$1042,Blends!$AP49,'Quarterly Information'!$X$43:$X$1042,Lists!$D$33)*D48</f>
        <v>0</v>
      </c>
      <c r="AS49" s="85">
        <f>SUMIFS('Quarterly Information'!$J$43:$J$1042,'Quarterly Information'!$I$43:$I$1042,Blends!$AP49,'Quarterly Information'!$X$43:$X$1042,Lists!$D$33)*E48</f>
        <v>0</v>
      </c>
      <c r="AT49" s="85">
        <f>SUMIFS('Quarterly Information'!$J$43:$J$1042,'Quarterly Information'!$I$43:$I$1042,Blends!$AP49,'Quarterly Information'!$X$43:$X$1042,Lists!$D$33)*F48</f>
        <v>0</v>
      </c>
      <c r="AU49" s="85">
        <f>SUMIFS('Quarterly Information'!$J$43:$J$1042,'Quarterly Information'!$I$43:$I$1042,Blends!$AP49,'Quarterly Information'!$X$43:$X$1042,Lists!$D$33)*G48</f>
        <v>0</v>
      </c>
      <c r="AV49" s="85">
        <f>SUMIFS('Quarterly Information'!$J$43:$J$1042,'Quarterly Information'!$I$43:$I$1042,Blends!$AP49,'Quarterly Information'!$X$43:$X$1042,Lists!$D$33)*H48</f>
        <v>0</v>
      </c>
      <c r="AW49" s="85">
        <f>SUMIFS('Quarterly Information'!$J$43:$J$1042,'Quarterly Information'!$I$43:$I$1042,Blends!$AP49,'Quarterly Information'!$X$43:$X$1042,Lists!$D$33)*I48</f>
        <v>0</v>
      </c>
      <c r="AX49" s="85">
        <f>SUMIFS('Quarterly Information'!$J$43:$J$1042,'Quarterly Information'!$I$43:$I$1042,Blends!$AP49,'Quarterly Information'!$X$43:$X$1042,Lists!$D$33)*J48</f>
        <v>0</v>
      </c>
      <c r="AZ49" s="10" t="s">
        <v>251</v>
      </c>
      <c r="BA49" s="85">
        <f>SUMIFS('Quarterly Information'!$J$43:$J$1042,'Quarterly Information'!$I$43:$I$1042,Blends!$AZ49,'Quarterly Information'!$X$43:$X$1042,Lists!$D$34)*C48</f>
        <v>0</v>
      </c>
      <c r="BB49" s="85">
        <f>SUMIFS('Quarterly Information'!$J$43:$J$1042,'Quarterly Information'!$I$43:$I$1042,Blends!$AZ49,'Quarterly Information'!$X$43:$X$1042,Lists!$D$34)*D48</f>
        <v>0</v>
      </c>
      <c r="BC49" s="85">
        <f>SUMIFS('Quarterly Information'!$J$43:$J$1042,'Quarterly Information'!$I$43:$I$1042,Blends!$AZ49,'Quarterly Information'!$X$43:$X$1042,Lists!$D$34)*E48</f>
        <v>0</v>
      </c>
      <c r="BD49" s="85">
        <f>SUMIFS('Quarterly Information'!$J$43:$J$1042,'Quarterly Information'!$I$43:$I$1042,Blends!$AZ49,'Quarterly Information'!$X$43:$X$1042,Lists!$D$34)*F48</f>
        <v>0</v>
      </c>
      <c r="BE49" s="85">
        <f>SUMIFS('Quarterly Information'!$J$43:$J$1042,'Quarterly Information'!$I$43:$I$1042,Blends!$AZ49,'Quarterly Information'!$X$43:$X$1042,Lists!$D$34)*G48</f>
        <v>0</v>
      </c>
      <c r="BF49" s="85">
        <f>SUMIFS('Quarterly Information'!$J$43:$J$1042,'Quarterly Information'!$I$43:$I$1042,Blends!$AZ49,'Quarterly Information'!$X$43:$X$1042,Lists!$D$34)*H48</f>
        <v>0</v>
      </c>
      <c r="BG49" s="85">
        <f>SUMIFS('Quarterly Information'!$J$43:$J$1042,'Quarterly Information'!$I$43:$I$1042,Blends!$AZ49,'Quarterly Information'!$X$43:$X$1042,Lists!$D$34)*I48</f>
        <v>0</v>
      </c>
      <c r="BH49" s="85">
        <f>SUMIFS('Quarterly Information'!$J$43:$J$1042,'Quarterly Information'!$I$43:$I$1042,Blends!$AZ49,'Quarterly Information'!$X$43:$X$1042,Lists!$D$34)*J48</f>
        <v>0</v>
      </c>
      <c r="BJ49" s="10" t="s">
        <v>251</v>
      </c>
      <c r="BK49" s="85">
        <f>SUMIFS('Quarterly Information'!$J$43:$J$1042,'Quarterly Information'!$I$43:$I$1042,Blends!$BJ49,'Quarterly Information'!$X$43:$X$1042,Lists!$D$35)*C48</f>
        <v>0</v>
      </c>
      <c r="BL49" s="85">
        <f>SUMIFS('Quarterly Information'!$J$43:$J$1042,'Quarterly Information'!$I$43:$I$1042,Blends!$BJ49,'Quarterly Information'!$X$43:$X$1042,Lists!$D$35)*D48</f>
        <v>0</v>
      </c>
      <c r="BM49" s="85">
        <f>SUMIFS('Quarterly Information'!$J$43:$J$1042,'Quarterly Information'!$I$43:$I$1042,Blends!$BJ49,'Quarterly Information'!$X$43:$X$1042,Lists!$D$35)*E48</f>
        <v>0</v>
      </c>
      <c r="BN49" s="85">
        <f>SUMIFS('Quarterly Information'!$J$43:$J$1042,'Quarterly Information'!$I$43:$I$1042,Blends!$BJ49,'Quarterly Information'!$X$43:$X$1042,Lists!$D$35)*F48</f>
        <v>0</v>
      </c>
      <c r="BO49" s="85">
        <f>SUMIFS('Quarterly Information'!$J$43:$J$1042,'Quarterly Information'!$I$43:$I$1042,Blends!$BJ49,'Quarterly Information'!$X$43:$X$1042,Lists!$D$35)*G48</f>
        <v>0</v>
      </c>
      <c r="BP49" s="85">
        <f>SUMIFS('Quarterly Information'!$J$43:$J$1042,'Quarterly Information'!$I$43:$I$1042,Blends!$BJ49,'Quarterly Information'!$X$43:$X$1042,Lists!$D$35)*H48</f>
        <v>0</v>
      </c>
      <c r="BQ49" s="85">
        <f>SUMIFS('Quarterly Information'!$J$43:$J$1042,'Quarterly Information'!$I$43:$I$1042,Blends!$BJ49,'Quarterly Information'!$X$43:$X$1042,Lists!$D$35)*I48</f>
        <v>0</v>
      </c>
      <c r="BR49" s="85">
        <f>SUMIFS('Quarterly Information'!$J$43:$J$1042,'Quarterly Information'!$I$43:$I$1042,Blends!$BJ49,'Quarterly Information'!$X$43:$X$1042,Lists!$D$35)*J48</f>
        <v>0</v>
      </c>
      <c r="BT49" s="10" t="s">
        <v>251</v>
      </c>
      <c r="BU49" s="85">
        <f>SUMIFS('Quarterly Information'!$AA$43:$AA$1042,'Quarterly Information'!$I$43:$I$1042,Blends!$BT49)*Blends!C48</f>
        <v>0</v>
      </c>
      <c r="BV49" s="85">
        <f>SUMIFS('Quarterly Information'!$AA$43:$AA$1042,'Quarterly Information'!$I$43:$I$1042,Blends!$BT49)*Blends!D48</f>
        <v>0</v>
      </c>
      <c r="BW49" s="85">
        <f>SUMIFS('Quarterly Information'!$AA$43:$AA$1042,'Quarterly Information'!$I$43:$I$1042,Blends!$BT49)*Blends!E48</f>
        <v>0</v>
      </c>
      <c r="BX49" s="85">
        <f>SUMIFS('Quarterly Information'!$AA$43:$AA$1042,'Quarterly Information'!$I$43:$I$1042,Blends!$BT49)*Blends!F48</f>
        <v>0</v>
      </c>
      <c r="BY49" s="85">
        <f>SUMIFS('Quarterly Information'!$AA$43:$AA$1042,'Quarterly Information'!$I$43:$I$1042,Blends!$BT49)*Blends!G48</f>
        <v>0</v>
      </c>
      <c r="BZ49" s="85">
        <f>SUMIFS('Quarterly Information'!$AA$43:$AA$1042,'Quarterly Information'!$I$43:$I$1042,Blends!$BT49)*Blends!H48</f>
        <v>0</v>
      </c>
      <c r="CA49" s="85">
        <f>SUMIFS('Quarterly Information'!$AA$43:$AA$1042,'Quarterly Information'!$I$43:$I$1042,Blends!$BT49)*Blends!I48</f>
        <v>0</v>
      </c>
      <c r="CB49" s="85">
        <f>SUMIFS('Quarterly Information'!$AA$43:$AA$1042,'Quarterly Information'!$I$43:$I$1042,Blends!$BT49)*Blends!J48</f>
        <v>0</v>
      </c>
      <c r="CD49" s="10" t="s">
        <v>251</v>
      </c>
      <c r="CE49" s="85">
        <f>SUMIFS('Quarterly Information'!$AB$43:$AB$1042,'Quarterly Information'!$I$43:$I$1042,Blends!$CD49)*Blends!C48</f>
        <v>0</v>
      </c>
      <c r="CF49" s="85">
        <f>SUMIFS('Quarterly Information'!$AB$43:$AB$1042,'Quarterly Information'!$I$43:$I$1042,Blends!$CD49)*Blends!D48</f>
        <v>0</v>
      </c>
      <c r="CG49" s="85">
        <f>SUMIFS('Quarterly Information'!$AB$43:$AB$1042,'Quarterly Information'!$I$43:$I$1042,Blends!$CD49)*Blends!E48</f>
        <v>0</v>
      </c>
      <c r="CH49" s="85">
        <f>SUMIFS('Quarterly Information'!$AB$43:$AB$1042,'Quarterly Information'!$I$43:$I$1042,Blends!$CD49)*Blends!F48</f>
        <v>0</v>
      </c>
      <c r="CI49" s="85">
        <f>SUMIFS('Quarterly Information'!$AB$43:$AB$1042,'Quarterly Information'!$I$43:$I$1042,Blends!$CD49)*Blends!G48</f>
        <v>0</v>
      </c>
      <c r="CJ49" s="85">
        <f>SUMIFS('Quarterly Information'!$AB$43:$AB$1042,'Quarterly Information'!$I$43:$I$1042,Blends!$CD49)*Blends!H48</f>
        <v>0</v>
      </c>
      <c r="CK49" s="85">
        <f>SUMIFS('Quarterly Information'!$AB$43:$AB$1042,'Quarterly Information'!$I$43:$I$1042,Blends!$CD49)*Blends!I48</f>
        <v>0</v>
      </c>
      <c r="CL49" s="85">
        <f>SUMIFS('Quarterly Information'!$AB$43:$AB$1042,'Quarterly Information'!$I$43:$I$1042,Blends!$CD49)*Blends!J48</f>
        <v>0</v>
      </c>
      <c r="CN49" s="10" t="s">
        <v>251</v>
      </c>
      <c r="CO49" s="85">
        <f>SUMIFS('Quarterly Information'!$AC$43:$AC$1042,'Quarterly Information'!$I$43:$I$1042,Blends!$CN49)*Blends!C48</f>
        <v>0</v>
      </c>
      <c r="CP49" s="85">
        <f>SUMIFS('Quarterly Information'!$AC$43:$AC$1042,'Quarterly Information'!$I$43:$I$1042,Blends!$CN49)*Blends!D48</f>
        <v>0</v>
      </c>
      <c r="CQ49" s="85">
        <f>SUMIFS('Quarterly Information'!$AC$43:$AC$1042,'Quarterly Information'!$I$43:$I$1042,Blends!$CN49)*Blends!E48</f>
        <v>0</v>
      </c>
      <c r="CR49" s="85">
        <f>SUMIFS('Quarterly Information'!$AC$43:$AC$1042,'Quarterly Information'!$I$43:$I$1042,Blends!$CN49)*Blends!F48</f>
        <v>0</v>
      </c>
      <c r="CS49" s="85">
        <f>SUMIFS('Quarterly Information'!$AC$43:$AC$1042,'Quarterly Information'!$I$43:$I$1042,Blends!$CN49)*Blends!G48</f>
        <v>0</v>
      </c>
      <c r="CT49" s="85">
        <f>SUMIFS('Quarterly Information'!$AC$43:$AC$1042,'Quarterly Information'!$I$43:$I$1042,Blends!$CN49)*Blends!H48</f>
        <v>0</v>
      </c>
      <c r="CU49" s="85">
        <f>SUMIFS('Quarterly Information'!$AC$43:$AC$1042,'Quarterly Information'!$I$43:$I$1042,Blends!$CN49)*Blends!I48</f>
        <v>0</v>
      </c>
      <c r="CV49" s="85">
        <f>SUMIFS('Quarterly Information'!$AC$43:$AC$1042,'Quarterly Information'!$I$43:$I$1042,Blends!$CN49)*Blends!J48</f>
        <v>0</v>
      </c>
      <c r="CX49" s="10" t="s">
        <v>251</v>
      </c>
      <c r="CY49" s="85">
        <f>SUMIFS('Quarterly Information'!$AD$43:$AD$1042,'Quarterly Information'!$I$43:$I$1042,Blends!$CX49)*Blends!C48</f>
        <v>0</v>
      </c>
      <c r="CZ49" s="85">
        <f>SUMIFS('Quarterly Information'!$AD$43:$AD$1042,'Quarterly Information'!$I$43:$I$1042,Blends!$CX49)*Blends!D48</f>
        <v>0</v>
      </c>
      <c r="DA49" s="85">
        <f>SUMIFS('Quarterly Information'!$AD$43:$AD$1042,'Quarterly Information'!$I$43:$I$1042,Blends!$CX49)*Blends!E48</f>
        <v>0</v>
      </c>
      <c r="DB49" s="85">
        <f>SUMIFS('Quarterly Information'!$AD$43:$AD$1042,'Quarterly Information'!$I$43:$I$1042,Blends!$CX49)*Blends!F48</f>
        <v>0</v>
      </c>
      <c r="DC49" s="85">
        <f>SUMIFS('Quarterly Information'!$AD$43:$AD$1042,'Quarterly Information'!$I$43:$I$1042,Blends!$CX49)*Blends!G48</f>
        <v>0</v>
      </c>
      <c r="DD49" s="85">
        <f>SUMIFS('Quarterly Information'!$AD$43:$AD$1042,'Quarterly Information'!$I$43:$I$1042,Blends!$CX49)*Blends!H48</f>
        <v>0</v>
      </c>
      <c r="DE49" s="85">
        <f>SUMIFS('Quarterly Information'!$AD$43:$AD$1042,'Quarterly Information'!$I$43:$I$1042,Blends!$CX49)*Blends!I48</f>
        <v>0</v>
      </c>
      <c r="DF49" s="85">
        <f>SUMIFS('Quarterly Information'!$AD$43:$AD$1042,'Quarterly Information'!$I$43:$I$1042,Blends!$CX49)*Blends!J48</f>
        <v>0</v>
      </c>
      <c r="DH49" s="10" t="s">
        <v>251</v>
      </c>
      <c r="DI49" s="85">
        <f>SUMIFS('Quarterly Information'!$AE$43:$AE$1042,'Quarterly Information'!$I$43:$I$1042,Blends!$DH49)*Blends!C48</f>
        <v>0</v>
      </c>
      <c r="DJ49" s="85">
        <f>SUMIFS('Quarterly Information'!$AE$43:$AE$1042,'Quarterly Information'!$I$43:$I$1042,Blends!$DH49)*Blends!D48</f>
        <v>0</v>
      </c>
      <c r="DK49" s="85">
        <f>SUMIFS('Quarterly Information'!$AE$43:$AE$1042,'Quarterly Information'!$I$43:$I$1042,Blends!$DH49)*Blends!E48</f>
        <v>0</v>
      </c>
      <c r="DL49" s="85">
        <f>SUMIFS('Quarterly Information'!$AE$43:$AE$1042,'Quarterly Information'!$I$43:$I$1042,Blends!$DH49)*Blends!F48</f>
        <v>0</v>
      </c>
      <c r="DM49" s="85">
        <f>SUMIFS('Quarterly Information'!$AE$43:$AE$1042,'Quarterly Information'!$I$43:$I$1042,Blends!$DH49)*Blends!G48</f>
        <v>0</v>
      </c>
      <c r="DN49" s="85">
        <f>SUMIFS('Quarterly Information'!$AE$43:$AE$1042,'Quarterly Information'!$I$43:$I$1042,Blends!$DH49)*Blends!H48</f>
        <v>0</v>
      </c>
      <c r="DO49" s="85">
        <f>SUMIFS('Quarterly Information'!$AE$43:$AE$1042,'Quarterly Information'!$I$43:$I$1042,Blends!$DH49)*Blends!I48</f>
        <v>0</v>
      </c>
      <c r="DP49" s="85">
        <f>SUMIFS('Quarterly Information'!$AE$43:$AE$1042,'Quarterly Information'!$I$43:$I$1042,Blends!$DH49)*Blends!J48</f>
        <v>0</v>
      </c>
      <c r="DR49" s="10" t="s">
        <v>251</v>
      </c>
      <c r="DS49" s="85">
        <f>SUMIFS('Quarterly Information'!$AF$43:$AF$1042,'Quarterly Information'!$I$43:$I$1042,Blends!$DR49)*Blends!C48</f>
        <v>0</v>
      </c>
      <c r="DT49" s="85">
        <f>SUMIFS('Quarterly Information'!$AF$43:$AF$1042,'Quarterly Information'!$I$43:$I$1042,Blends!$DR49)*Blends!D48</f>
        <v>0</v>
      </c>
      <c r="DU49" s="85">
        <f>SUMIFS('Quarterly Information'!$AF$43:$AF$1042,'Quarterly Information'!$I$43:$I$1042,Blends!$DR49)*Blends!E48</f>
        <v>0</v>
      </c>
      <c r="DV49" s="85">
        <f>SUMIFS('Quarterly Information'!$AF$43:$AF$1042,'Quarterly Information'!$I$43:$I$1042,Blends!$DR49)*Blends!F48</f>
        <v>0</v>
      </c>
      <c r="DW49" s="85">
        <f>SUMIFS('Quarterly Information'!$AF$43:$AF$1042,'Quarterly Information'!$I$43:$I$1042,Blends!$DR49)*Blends!G48</f>
        <v>0</v>
      </c>
      <c r="DX49" s="85">
        <f>SUMIFS('Quarterly Information'!$AF$43:$AF$1042,'Quarterly Information'!$I$43:$I$1042,Blends!$DR49)*Blends!H48</f>
        <v>0</v>
      </c>
      <c r="DY49" s="85">
        <f>SUMIFS('Quarterly Information'!$AF$43:$AF$1042,'Quarterly Information'!$I$43:$I$1042,Blends!$DR49)*Blends!I48</f>
        <v>0</v>
      </c>
      <c r="DZ49" s="85">
        <f>SUMIFS('Quarterly Information'!$AF$43:$AF$1042,'Quarterly Information'!$I$43:$I$1042,Blends!$DR49)*Blends!J48</f>
        <v>0</v>
      </c>
    </row>
    <row r="50" spans="2:130">
      <c r="B50" s="10" t="s">
        <v>253</v>
      </c>
      <c r="C50" s="84"/>
      <c r="D50" s="84"/>
      <c r="E50" s="84"/>
      <c r="F50" s="84"/>
      <c r="G50" s="84"/>
      <c r="H50" s="84">
        <v>0.28999999999999998</v>
      </c>
      <c r="I50" s="84"/>
      <c r="J50" s="84"/>
      <c r="L50" s="10" t="s">
        <v>252</v>
      </c>
      <c r="M50" s="85">
        <f>SUMIFS('Quarterly Information'!$J$43:$J$1042,'Quarterly Information'!$I$43:$I$1042,Blends!$L50,'Quarterly Information'!$X$43:$X$1042,Lists!$D$30)*C49</f>
        <v>0</v>
      </c>
      <c r="N50" s="85">
        <f>SUMIFS('Quarterly Information'!$J$43:$J$1042,'Quarterly Information'!$I$43:$I$1042,Blends!$L50,'Quarterly Information'!$X$43:$X$1042,Lists!$D$30)*D49</f>
        <v>0</v>
      </c>
      <c r="O50" s="85">
        <f>SUMIFS('Quarterly Information'!$J$43:$J$1042,'Quarterly Information'!$I$43:$I$1042,Blends!$L50,'Quarterly Information'!$X$43:$X$1042,Lists!$D$30)*E49</f>
        <v>0</v>
      </c>
      <c r="P50" s="85">
        <f>SUMIFS('Quarterly Information'!$J$43:$J$1042,'Quarterly Information'!$I$43:$I$1042,Blends!$L50,'Quarterly Information'!$X$43:$X$1042,Lists!$D$30)*F49</f>
        <v>0</v>
      </c>
      <c r="Q50" s="85">
        <f>SUMIFS('Quarterly Information'!$J$43:$J$1042,'Quarterly Information'!$I$43:$I$1042,Blends!$L50,'Quarterly Information'!$X$43:$X$1042,Lists!$D$30)*G49</f>
        <v>0</v>
      </c>
      <c r="R50" s="85">
        <f>SUMIFS('Quarterly Information'!$J$43:$J$1042,'Quarterly Information'!$I$43:$I$1042,Blends!$L50,'Quarterly Information'!$X$43:$X$1042,Lists!$D$30)*H49</f>
        <v>0</v>
      </c>
      <c r="S50" s="85">
        <f>SUMIFS('Quarterly Information'!$J$43:$J$1042,'Quarterly Information'!$I$43:$I$1042,Blends!$L50,'Quarterly Information'!$X$43:$X$1042,Lists!$D$30)*I49</f>
        <v>0</v>
      </c>
      <c r="T50" s="85">
        <f>SUMIFS('Quarterly Information'!$J$43:$J$1042,'Quarterly Information'!$I$43:$I$1042,Blends!$L50,'Quarterly Information'!$X$43:$X$1042,Lists!$D$30)*J49</f>
        <v>0</v>
      </c>
      <c r="V50" s="10" t="s">
        <v>252</v>
      </c>
      <c r="W50" s="85">
        <f>SUMIFS('Quarterly Information'!$J$43:$J$1042,'Quarterly Information'!$I$43:$I$1042,Blends!$V50,'Quarterly Information'!$X$43:$X$1042,Lists!$D$31)*C49</f>
        <v>0</v>
      </c>
      <c r="X50" s="85">
        <f>SUMIFS('Quarterly Information'!$J$43:$J$1042,'Quarterly Information'!$I$43:$I$1042,Blends!$V50,'Quarterly Information'!$X$43:$X$1042,Lists!$D$31)*D49</f>
        <v>0</v>
      </c>
      <c r="Y50" s="85">
        <f>SUMIFS('Quarterly Information'!$J$43:$J$1042,'Quarterly Information'!$I$43:$I$1042,Blends!$V50,'Quarterly Information'!$X$43:$X$1042,Lists!$D$31)*E49</f>
        <v>0</v>
      </c>
      <c r="Z50" s="85">
        <f>SUMIFS('Quarterly Information'!$J$43:$J$1042,'Quarterly Information'!$I$43:$I$1042,Blends!$V50,'Quarterly Information'!$X$43:$X$1042,Lists!$D$31)*F49</f>
        <v>0</v>
      </c>
      <c r="AA50" s="85">
        <f>SUMIFS('Quarterly Information'!$J$43:$J$1042,'Quarterly Information'!$I$43:$I$1042,Blends!$V50,'Quarterly Information'!$X$43:$X$1042,Lists!$D$31)*G49</f>
        <v>0</v>
      </c>
      <c r="AB50" s="85">
        <f>SUMIFS('Quarterly Information'!$J$43:$J$1042,'Quarterly Information'!$I$43:$I$1042,Blends!$V50,'Quarterly Information'!$X$43:$X$1042,Lists!$D$31)*H49</f>
        <v>0</v>
      </c>
      <c r="AC50" s="85">
        <f>SUMIFS('Quarterly Information'!$J$43:$J$1042,'Quarterly Information'!$I$43:$I$1042,Blends!$V50,'Quarterly Information'!$X$43:$X$1042,Lists!$D$31)*I49</f>
        <v>0</v>
      </c>
      <c r="AD50" s="85">
        <f>SUMIFS('Quarterly Information'!$J$43:$J$1042,'Quarterly Information'!$I$43:$I$1042,Blends!$V50,'Quarterly Information'!$X$43:$X$1042,Lists!$D$31)*J49</f>
        <v>0</v>
      </c>
      <c r="AF50" s="10" t="s">
        <v>252</v>
      </c>
      <c r="AG50" s="85">
        <f>SUMIFS('Quarterly Information'!$J$43:$J$1042,'Quarterly Information'!$I$43:$I$1042,Blends!$AF50,'Quarterly Information'!$X$43:$X$1042,Lists!$D$32)*C49</f>
        <v>0</v>
      </c>
      <c r="AH50" s="85">
        <f>SUMIFS('Quarterly Information'!$J$43:$J$1042,'Quarterly Information'!$I$43:$I$1042,Blends!$AF50,'Quarterly Information'!$X$43:$X$1042,Lists!$D$32)*D49</f>
        <v>0</v>
      </c>
      <c r="AI50" s="85">
        <f>SUMIFS('Quarterly Information'!$J$43:$J$1042,'Quarterly Information'!$I$43:$I$1042,Blends!$AF50,'Quarterly Information'!$X$43:$X$1042,Lists!$D$32)*E49</f>
        <v>0</v>
      </c>
      <c r="AJ50" s="85">
        <f>SUMIFS('Quarterly Information'!$J$43:$J$1042,'Quarterly Information'!$I$43:$I$1042,Blends!$AF50,'Quarterly Information'!$X$43:$X$1042,Lists!$D$32)*F49</f>
        <v>0</v>
      </c>
      <c r="AK50" s="85">
        <f>SUMIFS('Quarterly Information'!$J$43:$J$1042,'Quarterly Information'!$I$43:$I$1042,Blends!$AF50,'Quarterly Information'!$X$43:$X$1042,Lists!$D$32)*G49</f>
        <v>0</v>
      </c>
      <c r="AL50" s="85">
        <f>SUMIFS('Quarterly Information'!$J$43:$J$1042,'Quarterly Information'!$I$43:$I$1042,Blends!$AF50,'Quarterly Information'!$X$43:$X$1042,Lists!$D$32)*H49</f>
        <v>0</v>
      </c>
      <c r="AM50" s="85">
        <f>SUMIFS('Quarterly Information'!$J$43:$J$1042,'Quarterly Information'!$I$43:$I$1042,Blends!$AF50,'Quarterly Information'!$X$43:$X$1042,Lists!$D$32)*I49</f>
        <v>0</v>
      </c>
      <c r="AN50" s="85">
        <f>SUMIFS('Quarterly Information'!$J$43:$J$1042,'Quarterly Information'!$I$43:$I$1042,Blends!$AF50,'Quarterly Information'!$X$43:$X$1042,Lists!$D$32)*J49</f>
        <v>0</v>
      </c>
      <c r="AP50" s="10" t="s">
        <v>252</v>
      </c>
      <c r="AQ50" s="85">
        <f>SUMIFS('Quarterly Information'!$J$43:$J$1042,'Quarterly Information'!$I$43:$I$1042,Blends!$AP50,'Quarterly Information'!$X$43:$X$1042,Lists!$D$33)*C49</f>
        <v>0</v>
      </c>
      <c r="AR50" s="85">
        <f>SUMIFS('Quarterly Information'!$J$43:$J$1042,'Quarterly Information'!$I$43:$I$1042,Blends!$AP50,'Quarterly Information'!$X$43:$X$1042,Lists!$D$33)*D49</f>
        <v>0</v>
      </c>
      <c r="AS50" s="85">
        <f>SUMIFS('Quarterly Information'!$J$43:$J$1042,'Quarterly Information'!$I$43:$I$1042,Blends!$AP50,'Quarterly Information'!$X$43:$X$1042,Lists!$D$33)*E49</f>
        <v>0</v>
      </c>
      <c r="AT50" s="85">
        <f>SUMIFS('Quarterly Information'!$J$43:$J$1042,'Quarterly Information'!$I$43:$I$1042,Blends!$AP50,'Quarterly Information'!$X$43:$X$1042,Lists!$D$33)*F49</f>
        <v>0</v>
      </c>
      <c r="AU50" s="85">
        <f>SUMIFS('Quarterly Information'!$J$43:$J$1042,'Quarterly Information'!$I$43:$I$1042,Blends!$AP50,'Quarterly Information'!$X$43:$X$1042,Lists!$D$33)*G49</f>
        <v>0</v>
      </c>
      <c r="AV50" s="85">
        <f>SUMIFS('Quarterly Information'!$J$43:$J$1042,'Quarterly Information'!$I$43:$I$1042,Blends!$AP50,'Quarterly Information'!$X$43:$X$1042,Lists!$D$33)*H49</f>
        <v>0</v>
      </c>
      <c r="AW50" s="85">
        <f>SUMIFS('Quarterly Information'!$J$43:$J$1042,'Quarterly Information'!$I$43:$I$1042,Blends!$AP50,'Quarterly Information'!$X$43:$X$1042,Lists!$D$33)*I49</f>
        <v>0</v>
      </c>
      <c r="AX50" s="85">
        <f>SUMIFS('Quarterly Information'!$J$43:$J$1042,'Quarterly Information'!$I$43:$I$1042,Blends!$AP50,'Quarterly Information'!$X$43:$X$1042,Lists!$D$33)*J49</f>
        <v>0</v>
      </c>
      <c r="AZ50" s="10" t="s">
        <v>252</v>
      </c>
      <c r="BA50" s="85">
        <f>SUMIFS('Quarterly Information'!$J$43:$J$1042,'Quarterly Information'!$I$43:$I$1042,Blends!$AZ50,'Quarterly Information'!$X$43:$X$1042,Lists!$D$34)*C49</f>
        <v>0</v>
      </c>
      <c r="BB50" s="85">
        <f>SUMIFS('Quarterly Information'!$J$43:$J$1042,'Quarterly Information'!$I$43:$I$1042,Blends!$AZ50,'Quarterly Information'!$X$43:$X$1042,Lists!$D$34)*D49</f>
        <v>0</v>
      </c>
      <c r="BC50" s="85">
        <f>SUMIFS('Quarterly Information'!$J$43:$J$1042,'Quarterly Information'!$I$43:$I$1042,Blends!$AZ50,'Quarterly Information'!$X$43:$X$1042,Lists!$D$34)*E49</f>
        <v>0</v>
      </c>
      <c r="BD50" s="85">
        <f>SUMIFS('Quarterly Information'!$J$43:$J$1042,'Quarterly Information'!$I$43:$I$1042,Blends!$AZ50,'Quarterly Information'!$X$43:$X$1042,Lists!$D$34)*F49</f>
        <v>0</v>
      </c>
      <c r="BE50" s="85">
        <f>SUMIFS('Quarterly Information'!$J$43:$J$1042,'Quarterly Information'!$I$43:$I$1042,Blends!$AZ50,'Quarterly Information'!$X$43:$X$1042,Lists!$D$34)*G49</f>
        <v>0</v>
      </c>
      <c r="BF50" s="85">
        <f>SUMIFS('Quarterly Information'!$J$43:$J$1042,'Quarterly Information'!$I$43:$I$1042,Blends!$AZ50,'Quarterly Information'!$X$43:$X$1042,Lists!$D$34)*H49</f>
        <v>0</v>
      </c>
      <c r="BG50" s="85">
        <f>SUMIFS('Quarterly Information'!$J$43:$J$1042,'Quarterly Information'!$I$43:$I$1042,Blends!$AZ50,'Quarterly Information'!$X$43:$X$1042,Lists!$D$34)*I49</f>
        <v>0</v>
      </c>
      <c r="BH50" s="85">
        <f>SUMIFS('Quarterly Information'!$J$43:$J$1042,'Quarterly Information'!$I$43:$I$1042,Blends!$AZ50,'Quarterly Information'!$X$43:$X$1042,Lists!$D$34)*J49</f>
        <v>0</v>
      </c>
      <c r="BJ50" s="10" t="s">
        <v>252</v>
      </c>
      <c r="BK50" s="85">
        <f>SUMIFS('Quarterly Information'!$J$43:$J$1042,'Quarterly Information'!$I$43:$I$1042,Blends!$BJ50,'Quarterly Information'!$X$43:$X$1042,Lists!$D$35)*C49</f>
        <v>0</v>
      </c>
      <c r="BL50" s="85">
        <f>SUMIFS('Quarterly Information'!$J$43:$J$1042,'Quarterly Information'!$I$43:$I$1042,Blends!$BJ50,'Quarterly Information'!$X$43:$X$1042,Lists!$D$35)*D49</f>
        <v>0</v>
      </c>
      <c r="BM50" s="85">
        <f>SUMIFS('Quarterly Information'!$J$43:$J$1042,'Quarterly Information'!$I$43:$I$1042,Blends!$BJ50,'Quarterly Information'!$X$43:$X$1042,Lists!$D$35)*E49</f>
        <v>0</v>
      </c>
      <c r="BN50" s="85">
        <f>SUMIFS('Quarterly Information'!$J$43:$J$1042,'Quarterly Information'!$I$43:$I$1042,Blends!$BJ50,'Quarterly Information'!$X$43:$X$1042,Lists!$D$35)*F49</f>
        <v>0</v>
      </c>
      <c r="BO50" s="85">
        <f>SUMIFS('Quarterly Information'!$J$43:$J$1042,'Quarterly Information'!$I$43:$I$1042,Blends!$BJ50,'Quarterly Information'!$X$43:$X$1042,Lists!$D$35)*G49</f>
        <v>0</v>
      </c>
      <c r="BP50" s="85">
        <f>SUMIFS('Quarterly Information'!$J$43:$J$1042,'Quarterly Information'!$I$43:$I$1042,Blends!$BJ50,'Quarterly Information'!$X$43:$X$1042,Lists!$D$35)*H49</f>
        <v>0</v>
      </c>
      <c r="BQ50" s="85">
        <f>SUMIFS('Quarterly Information'!$J$43:$J$1042,'Quarterly Information'!$I$43:$I$1042,Blends!$BJ50,'Quarterly Information'!$X$43:$X$1042,Lists!$D$35)*I49</f>
        <v>0</v>
      </c>
      <c r="BR50" s="85">
        <f>SUMIFS('Quarterly Information'!$J$43:$J$1042,'Quarterly Information'!$I$43:$I$1042,Blends!$BJ50,'Quarterly Information'!$X$43:$X$1042,Lists!$D$35)*J49</f>
        <v>0</v>
      </c>
      <c r="BT50" s="10" t="s">
        <v>252</v>
      </c>
      <c r="BU50" s="85">
        <f>SUMIFS('Quarterly Information'!$AA$43:$AA$1042,'Quarterly Information'!$I$43:$I$1042,Blends!$BT50)*Blends!C49</f>
        <v>0</v>
      </c>
      <c r="BV50" s="85">
        <f>SUMIFS('Quarterly Information'!$AA$43:$AA$1042,'Quarterly Information'!$I$43:$I$1042,Blends!$BT50)*Blends!D49</f>
        <v>0</v>
      </c>
      <c r="BW50" s="85">
        <f>SUMIFS('Quarterly Information'!$AA$43:$AA$1042,'Quarterly Information'!$I$43:$I$1042,Blends!$BT50)*Blends!E49</f>
        <v>0</v>
      </c>
      <c r="BX50" s="85">
        <f>SUMIFS('Quarterly Information'!$AA$43:$AA$1042,'Quarterly Information'!$I$43:$I$1042,Blends!$BT50)*Blends!F49</f>
        <v>0</v>
      </c>
      <c r="BY50" s="85">
        <f>SUMIFS('Quarterly Information'!$AA$43:$AA$1042,'Quarterly Information'!$I$43:$I$1042,Blends!$BT50)*Blends!G49</f>
        <v>0</v>
      </c>
      <c r="BZ50" s="85">
        <f>SUMIFS('Quarterly Information'!$AA$43:$AA$1042,'Quarterly Information'!$I$43:$I$1042,Blends!$BT50)*Blends!H49</f>
        <v>0</v>
      </c>
      <c r="CA50" s="85">
        <f>SUMIFS('Quarterly Information'!$AA$43:$AA$1042,'Quarterly Information'!$I$43:$I$1042,Blends!$BT50)*Blends!I49</f>
        <v>0</v>
      </c>
      <c r="CB50" s="85">
        <f>SUMIFS('Quarterly Information'!$AA$43:$AA$1042,'Quarterly Information'!$I$43:$I$1042,Blends!$BT50)*Blends!J49</f>
        <v>0</v>
      </c>
      <c r="CD50" s="10" t="s">
        <v>252</v>
      </c>
      <c r="CE50" s="85">
        <f>SUMIFS('Quarterly Information'!$AB$43:$AB$1042,'Quarterly Information'!$I$43:$I$1042,Blends!$CD50)*Blends!C49</f>
        <v>0</v>
      </c>
      <c r="CF50" s="85">
        <f>SUMIFS('Quarterly Information'!$AB$43:$AB$1042,'Quarterly Information'!$I$43:$I$1042,Blends!$CD50)*Blends!D49</f>
        <v>0</v>
      </c>
      <c r="CG50" s="85">
        <f>SUMIFS('Quarterly Information'!$AB$43:$AB$1042,'Quarterly Information'!$I$43:$I$1042,Blends!$CD50)*Blends!E49</f>
        <v>0</v>
      </c>
      <c r="CH50" s="85">
        <f>SUMIFS('Quarterly Information'!$AB$43:$AB$1042,'Quarterly Information'!$I$43:$I$1042,Blends!$CD50)*Blends!F49</f>
        <v>0</v>
      </c>
      <c r="CI50" s="85">
        <f>SUMIFS('Quarterly Information'!$AB$43:$AB$1042,'Quarterly Information'!$I$43:$I$1042,Blends!$CD50)*Blends!G49</f>
        <v>0</v>
      </c>
      <c r="CJ50" s="85">
        <f>SUMIFS('Quarterly Information'!$AB$43:$AB$1042,'Quarterly Information'!$I$43:$I$1042,Blends!$CD50)*Blends!H49</f>
        <v>0</v>
      </c>
      <c r="CK50" s="85">
        <f>SUMIFS('Quarterly Information'!$AB$43:$AB$1042,'Quarterly Information'!$I$43:$I$1042,Blends!$CD50)*Blends!I49</f>
        <v>0</v>
      </c>
      <c r="CL50" s="85">
        <f>SUMIFS('Quarterly Information'!$AB$43:$AB$1042,'Quarterly Information'!$I$43:$I$1042,Blends!$CD50)*Blends!J49</f>
        <v>0</v>
      </c>
      <c r="CN50" s="10" t="s">
        <v>252</v>
      </c>
      <c r="CO50" s="85">
        <f>SUMIFS('Quarterly Information'!$AC$43:$AC$1042,'Quarterly Information'!$I$43:$I$1042,Blends!$CN50)*Blends!C49</f>
        <v>0</v>
      </c>
      <c r="CP50" s="85">
        <f>SUMIFS('Quarterly Information'!$AC$43:$AC$1042,'Quarterly Information'!$I$43:$I$1042,Blends!$CN50)*Blends!D49</f>
        <v>0</v>
      </c>
      <c r="CQ50" s="85">
        <f>SUMIFS('Quarterly Information'!$AC$43:$AC$1042,'Quarterly Information'!$I$43:$I$1042,Blends!$CN50)*Blends!E49</f>
        <v>0</v>
      </c>
      <c r="CR50" s="85">
        <f>SUMIFS('Quarterly Information'!$AC$43:$AC$1042,'Quarterly Information'!$I$43:$I$1042,Blends!$CN50)*Blends!F49</f>
        <v>0</v>
      </c>
      <c r="CS50" s="85">
        <f>SUMIFS('Quarterly Information'!$AC$43:$AC$1042,'Quarterly Information'!$I$43:$I$1042,Blends!$CN50)*Blends!G49</f>
        <v>0</v>
      </c>
      <c r="CT50" s="85">
        <f>SUMIFS('Quarterly Information'!$AC$43:$AC$1042,'Quarterly Information'!$I$43:$I$1042,Blends!$CN50)*Blends!H49</f>
        <v>0</v>
      </c>
      <c r="CU50" s="85">
        <f>SUMIFS('Quarterly Information'!$AC$43:$AC$1042,'Quarterly Information'!$I$43:$I$1042,Blends!$CN50)*Blends!I49</f>
        <v>0</v>
      </c>
      <c r="CV50" s="85">
        <f>SUMIFS('Quarterly Information'!$AC$43:$AC$1042,'Quarterly Information'!$I$43:$I$1042,Blends!$CN50)*Blends!J49</f>
        <v>0</v>
      </c>
      <c r="CX50" s="10" t="s">
        <v>252</v>
      </c>
      <c r="CY50" s="85">
        <f>SUMIFS('Quarterly Information'!$AD$43:$AD$1042,'Quarterly Information'!$I$43:$I$1042,Blends!$CX50)*Blends!C49</f>
        <v>0</v>
      </c>
      <c r="CZ50" s="85">
        <f>SUMIFS('Quarterly Information'!$AD$43:$AD$1042,'Quarterly Information'!$I$43:$I$1042,Blends!$CX50)*Blends!D49</f>
        <v>0</v>
      </c>
      <c r="DA50" s="85">
        <f>SUMIFS('Quarterly Information'!$AD$43:$AD$1042,'Quarterly Information'!$I$43:$I$1042,Blends!$CX50)*Blends!E49</f>
        <v>0</v>
      </c>
      <c r="DB50" s="85">
        <f>SUMIFS('Quarterly Information'!$AD$43:$AD$1042,'Quarterly Information'!$I$43:$I$1042,Blends!$CX50)*Blends!F49</f>
        <v>0</v>
      </c>
      <c r="DC50" s="85">
        <f>SUMIFS('Quarterly Information'!$AD$43:$AD$1042,'Quarterly Information'!$I$43:$I$1042,Blends!$CX50)*Blends!G49</f>
        <v>0</v>
      </c>
      <c r="DD50" s="85">
        <f>SUMIFS('Quarterly Information'!$AD$43:$AD$1042,'Quarterly Information'!$I$43:$I$1042,Blends!$CX50)*Blends!H49</f>
        <v>0</v>
      </c>
      <c r="DE50" s="85">
        <f>SUMIFS('Quarterly Information'!$AD$43:$AD$1042,'Quarterly Information'!$I$43:$I$1042,Blends!$CX50)*Blends!I49</f>
        <v>0</v>
      </c>
      <c r="DF50" s="85">
        <f>SUMIFS('Quarterly Information'!$AD$43:$AD$1042,'Quarterly Information'!$I$43:$I$1042,Blends!$CX50)*Blends!J49</f>
        <v>0</v>
      </c>
      <c r="DH50" s="10" t="s">
        <v>252</v>
      </c>
      <c r="DI50" s="85">
        <f>SUMIFS('Quarterly Information'!$AE$43:$AE$1042,'Quarterly Information'!$I$43:$I$1042,Blends!$DH50)*Blends!C49</f>
        <v>0</v>
      </c>
      <c r="DJ50" s="85">
        <f>SUMIFS('Quarterly Information'!$AE$43:$AE$1042,'Quarterly Information'!$I$43:$I$1042,Blends!$DH50)*Blends!D49</f>
        <v>0</v>
      </c>
      <c r="DK50" s="85">
        <f>SUMIFS('Quarterly Information'!$AE$43:$AE$1042,'Quarterly Information'!$I$43:$I$1042,Blends!$DH50)*Blends!E49</f>
        <v>0</v>
      </c>
      <c r="DL50" s="85">
        <f>SUMIFS('Quarterly Information'!$AE$43:$AE$1042,'Quarterly Information'!$I$43:$I$1042,Blends!$DH50)*Blends!F49</f>
        <v>0</v>
      </c>
      <c r="DM50" s="85">
        <f>SUMIFS('Quarterly Information'!$AE$43:$AE$1042,'Quarterly Information'!$I$43:$I$1042,Blends!$DH50)*Blends!G49</f>
        <v>0</v>
      </c>
      <c r="DN50" s="85">
        <f>SUMIFS('Quarterly Information'!$AE$43:$AE$1042,'Quarterly Information'!$I$43:$I$1042,Blends!$DH50)*Blends!H49</f>
        <v>0</v>
      </c>
      <c r="DO50" s="85">
        <f>SUMIFS('Quarterly Information'!$AE$43:$AE$1042,'Quarterly Information'!$I$43:$I$1042,Blends!$DH50)*Blends!I49</f>
        <v>0</v>
      </c>
      <c r="DP50" s="85">
        <f>SUMIFS('Quarterly Information'!$AE$43:$AE$1042,'Quarterly Information'!$I$43:$I$1042,Blends!$DH50)*Blends!J49</f>
        <v>0</v>
      </c>
      <c r="DR50" s="10" t="s">
        <v>252</v>
      </c>
      <c r="DS50" s="85">
        <f>SUMIFS('Quarterly Information'!$AF$43:$AF$1042,'Quarterly Information'!$I$43:$I$1042,Blends!$DR50)*Blends!C49</f>
        <v>0</v>
      </c>
      <c r="DT50" s="85">
        <f>SUMIFS('Quarterly Information'!$AF$43:$AF$1042,'Quarterly Information'!$I$43:$I$1042,Blends!$DR50)*Blends!D49</f>
        <v>0</v>
      </c>
      <c r="DU50" s="85">
        <f>SUMIFS('Quarterly Information'!$AF$43:$AF$1042,'Quarterly Information'!$I$43:$I$1042,Blends!$DR50)*Blends!E49</f>
        <v>0</v>
      </c>
      <c r="DV50" s="85">
        <f>SUMIFS('Quarterly Information'!$AF$43:$AF$1042,'Quarterly Information'!$I$43:$I$1042,Blends!$DR50)*Blends!F49</f>
        <v>0</v>
      </c>
      <c r="DW50" s="85">
        <f>SUMIFS('Quarterly Information'!$AF$43:$AF$1042,'Quarterly Information'!$I$43:$I$1042,Blends!$DR50)*Blends!G49</f>
        <v>0</v>
      </c>
      <c r="DX50" s="85">
        <f>SUMIFS('Quarterly Information'!$AF$43:$AF$1042,'Quarterly Information'!$I$43:$I$1042,Blends!$DR50)*Blends!H49</f>
        <v>0</v>
      </c>
      <c r="DY50" s="85">
        <f>SUMIFS('Quarterly Information'!$AF$43:$AF$1042,'Quarterly Information'!$I$43:$I$1042,Blends!$DR50)*Blends!I49</f>
        <v>0</v>
      </c>
      <c r="DZ50" s="85">
        <f>SUMIFS('Quarterly Information'!$AF$43:$AF$1042,'Quarterly Information'!$I$43:$I$1042,Blends!$DR50)*Blends!J49</f>
        <v>0</v>
      </c>
    </row>
    <row r="51" spans="2:130">
      <c r="B51" s="10" t="s">
        <v>254</v>
      </c>
      <c r="C51" s="84"/>
      <c r="D51" s="84"/>
      <c r="E51" s="84">
        <v>0.63200000000000001</v>
      </c>
      <c r="F51" s="84">
        <v>0.16</v>
      </c>
      <c r="G51" s="84">
        <v>0.18</v>
      </c>
      <c r="H51" s="84"/>
      <c r="I51" s="84"/>
      <c r="J51" s="84"/>
      <c r="L51" s="10" t="s">
        <v>253</v>
      </c>
      <c r="M51" s="85">
        <f>SUMIFS('Quarterly Information'!$J$43:$J$1042,'Quarterly Information'!$I$43:$I$1042,Blends!$L51,'Quarterly Information'!$X$43:$X$1042,Lists!$D$30)*C50</f>
        <v>0</v>
      </c>
      <c r="N51" s="85">
        <f>SUMIFS('Quarterly Information'!$J$43:$J$1042,'Quarterly Information'!$I$43:$I$1042,Blends!$L51,'Quarterly Information'!$X$43:$X$1042,Lists!$D$30)*D50</f>
        <v>0</v>
      </c>
      <c r="O51" s="85">
        <f>SUMIFS('Quarterly Information'!$J$43:$J$1042,'Quarterly Information'!$I$43:$I$1042,Blends!$L51,'Quarterly Information'!$X$43:$X$1042,Lists!$D$30)*E50</f>
        <v>0</v>
      </c>
      <c r="P51" s="85">
        <f>SUMIFS('Quarterly Information'!$J$43:$J$1042,'Quarterly Information'!$I$43:$I$1042,Blends!$L51,'Quarterly Information'!$X$43:$X$1042,Lists!$D$30)*F50</f>
        <v>0</v>
      </c>
      <c r="Q51" s="85">
        <f>SUMIFS('Quarterly Information'!$J$43:$J$1042,'Quarterly Information'!$I$43:$I$1042,Blends!$L51,'Quarterly Information'!$X$43:$X$1042,Lists!$D$30)*G50</f>
        <v>0</v>
      </c>
      <c r="R51" s="85">
        <f>SUMIFS('Quarterly Information'!$J$43:$J$1042,'Quarterly Information'!$I$43:$I$1042,Blends!$L51,'Quarterly Information'!$X$43:$X$1042,Lists!$D$30)*H50</f>
        <v>0</v>
      </c>
      <c r="S51" s="85">
        <f>SUMIFS('Quarterly Information'!$J$43:$J$1042,'Quarterly Information'!$I$43:$I$1042,Blends!$L51,'Quarterly Information'!$X$43:$X$1042,Lists!$D$30)*I50</f>
        <v>0</v>
      </c>
      <c r="T51" s="85">
        <f>SUMIFS('Quarterly Information'!$J$43:$J$1042,'Quarterly Information'!$I$43:$I$1042,Blends!$L51,'Quarterly Information'!$X$43:$X$1042,Lists!$D$30)*J50</f>
        <v>0</v>
      </c>
      <c r="V51" s="10" t="s">
        <v>253</v>
      </c>
      <c r="W51" s="85">
        <f>SUMIFS('Quarterly Information'!$J$43:$J$1042,'Quarterly Information'!$I$43:$I$1042,Blends!$V51,'Quarterly Information'!$X$43:$X$1042,Lists!$D$31)*C50</f>
        <v>0</v>
      </c>
      <c r="X51" s="85">
        <f>SUMIFS('Quarterly Information'!$J$43:$J$1042,'Quarterly Information'!$I$43:$I$1042,Blends!$V51,'Quarterly Information'!$X$43:$X$1042,Lists!$D$31)*D50</f>
        <v>0</v>
      </c>
      <c r="Y51" s="85">
        <f>SUMIFS('Quarterly Information'!$J$43:$J$1042,'Quarterly Information'!$I$43:$I$1042,Blends!$V51,'Quarterly Information'!$X$43:$X$1042,Lists!$D$31)*E50</f>
        <v>0</v>
      </c>
      <c r="Z51" s="85">
        <f>SUMIFS('Quarterly Information'!$J$43:$J$1042,'Quarterly Information'!$I$43:$I$1042,Blends!$V51,'Quarterly Information'!$X$43:$X$1042,Lists!$D$31)*F50</f>
        <v>0</v>
      </c>
      <c r="AA51" s="85">
        <f>SUMIFS('Quarterly Information'!$J$43:$J$1042,'Quarterly Information'!$I$43:$I$1042,Blends!$V51,'Quarterly Information'!$X$43:$X$1042,Lists!$D$31)*G50</f>
        <v>0</v>
      </c>
      <c r="AB51" s="85">
        <f>SUMIFS('Quarterly Information'!$J$43:$J$1042,'Quarterly Information'!$I$43:$I$1042,Blends!$V51,'Quarterly Information'!$X$43:$X$1042,Lists!$D$31)*H50</f>
        <v>0</v>
      </c>
      <c r="AC51" s="85">
        <f>SUMIFS('Quarterly Information'!$J$43:$J$1042,'Quarterly Information'!$I$43:$I$1042,Blends!$V51,'Quarterly Information'!$X$43:$X$1042,Lists!$D$31)*I50</f>
        <v>0</v>
      </c>
      <c r="AD51" s="85">
        <f>SUMIFS('Quarterly Information'!$J$43:$J$1042,'Quarterly Information'!$I$43:$I$1042,Blends!$V51,'Quarterly Information'!$X$43:$X$1042,Lists!$D$31)*J50</f>
        <v>0</v>
      </c>
      <c r="AF51" s="10" t="s">
        <v>253</v>
      </c>
      <c r="AG51" s="85">
        <f>SUMIFS('Quarterly Information'!$J$43:$J$1042,'Quarterly Information'!$I$43:$I$1042,Blends!$AF51,'Quarterly Information'!$X$43:$X$1042,Lists!$D$32)*C50</f>
        <v>0</v>
      </c>
      <c r="AH51" s="85">
        <f>SUMIFS('Quarterly Information'!$J$43:$J$1042,'Quarterly Information'!$I$43:$I$1042,Blends!$AF51,'Quarterly Information'!$X$43:$X$1042,Lists!$D$32)*D50</f>
        <v>0</v>
      </c>
      <c r="AI51" s="85">
        <f>SUMIFS('Quarterly Information'!$J$43:$J$1042,'Quarterly Information'!$I$43:$I$1042,Blends!$AF51,'Quarterly Information'!$X$43:$X$1042,Lists!$D$32)*E50</f>
        <v>0</v>
      </c>
      <c r="AJ51" s="85">
        <f>SUMIFS('Quarterly Information'!$J$43:$J$1042,'Quarterly Information'!$I$43:$I$1042,Blends!$AF51,'Quarterly Information'!$X$43:$X$1042,Lists!$D$32)*F50</f>
        <v>0</v>
      </c>
      <c r="AK51" s="85">
        <f>SUMIFS('Quarterly Information'!$J$43:$J$1042,'Quarterly Information'!$I$43:$I$1042,Blends!$AF51,'Quarterly Information'!$X$43:$X$1042,Lists!$D$32)*G50</f>
        <v>0</v>
      </c>
      <c r="AL51" s="85">
        <f>SUMIFS('Quarterly Information'!$J$43:$J$1042,'Quarterly Information'!$I$43:$I$1042,Blends!$AF51,'Quarterly Information'!$X$43:$X$1042,Lists!$D$32)*H50</f>
        <v>0</v>
      </c>
      <c r="AM51" s="85">
        <f>SUMIFS('Quarterly Information'!$J$43:$J$1042,'Quarterly Information'!$I$43:$I$1042,Blends!$AF51,'Quarterly Information'!$X$43:$X$1042,Lists!$D$32)*I50</f>
        <v>0</v>
      </c>
      <c r="AN51" s="85">
        <f>SUMIFS('Quarterly Information'!$J$43:$J$1042,'Quarterly Information'!$I$43:$I$1042,Blends!$AF51,'Quarterly Information'!$X$43:$X$1042,Lists!$D$32)*J50</f>
        <v>0</v>
      </c>
      <c r="AP51" s="10" t="s">
        <v>253</v>
      </c>
      <c r="AQ51" s="85">
        <f>SUMIFS('Quarterly Information'!$J$43:$J$1042,'Quarterly Information'!$I$43:$I$1042,Blends!$AP51,'Quarterly Information'!$X$43:$X$1042,Lists!$D$33)*C50</f>
        <v>0</v>
      </c>
      <c r="AR51" s="85">
        <f>SUMIFS('Quarterly Information'!$J$43:$J$1042,'Quarterly Information'!$I$43:$I$1042,Blends!$AP51,'Quarterly Information'!$X$43:$X$1042,Lists!$D$33)*D50</f>
        <v>0</v>
      </c>
      <c r="AS51" s="85">
        <f>SUMIFS('Quarterly Information'!$J$43:$J$1042,'Quarterly Information'!$I$43:$I$1042,Blends!$AP51,'Quarterly Information'!$X$43:$X$1042,Lists!$D$33)*E50</f>
        <v>0</v>
      </c>
      <c r="AT51" s="85">
        <f>SUMIFS('Quarterly Information'!$J$43:$J$1042,'Quarterly Information'!$I$43:$I$1042,Blends!$AP51,'Quarterly Information'!$X$43:$X$1042,Lists!$D$33)*F50</f>
        <v>0</v>
      </c>
      <c r="AU51" s="85">
        <f>SUMIFS('Quarterly Information'!$J$43:$J$1042,'Quarterly Information'!$I$43:$I$1042,Blends!$AP51,'Quarterly Information'!$X$43:$X$1042,Lists!$D$33)*G50</f>
        <v>0</v>
      </c>
      <c r="AV51" s="85">
        <f>SUMIFS('Quarterly Information'!$J$43:$J$1042,'Quarterly Information'!$I$43:$I$1042,Blends!$AP51,'Quarterly Information'!$X$43:$X$1042,Lists!$D$33)*H50</f>
        <v>0</v>
      </c>
      <c r="AW51" s="85">
        <f>SUMIFS('Quarterly Information'!$J$43:$J$1042,'Quarterly Information'!$I$43:$I$1042,Blends!$AP51,'Quarterly Information'!$X$43:$X$1042,Lists!$D$33)*I50</f>
        <v>0</v>
      </c>
      <c r="AX51" s="85">
        <f>SUMIFS('Quarterly Information'!$J$43:$J$1042,'Quarterly Information'!$I$43:$I$1042,Blends!$AP51,'Quarterly Information'!$X$43:$X$1042,Lists!$D$33)*J50</f>
        <v>0</v>
      </c>
      <c r="AZ51" s="10" t="s">
        <v>253</v>
      </c>
      <c r="BA51" s="85">
        <f>SUMIFS('Quarterly Information'!$J$43:$J$1042,'Quarterly Information'!$I$43:$I$1042,Blends!$AZ51,'Quarterly Information'!$X$43:$X$1042,Lists!$D$34)*C50</f>
        <v>0</v>
      </c>
      <c r="BB51" s="85">
        <f>SUMIFS('Quarterly Information'!$J$43:$J$1042,'Quarterly Information'!$I$43:$I$1042,Blends!$AZ51,'Quarterly Information'!$X$43:$X$1042,Lists!$D$34)*D50</f>
        <v>0</v>
      </c>
      <c r="BC51" s="85">
        <f>SUMIFS('Quarterly Information'!$J$43:$J$1042,'Quarterly Information'!$I$43:$I$1042,Blends!$AZ51,'Quarterly Information'!$X$43:$X$1042,Lists!$D$34)*E50</f>
        <v>0</v>
      </c>
      <c r="BD51" s="85">
        <f>SUMIFS('Quarterly Information'!$J$43:$J$1042,'Quarterly Information'!$I$43:$I$1042,Blends!$AZ51,'Quarterly Information'!$X$43:$X$1042,Lists!$D$34)*F50</f>
        <v>0</v>
      </c>
      <c r="BE51" s="85">
        <f>SUMIFS('Quarterly Information'!$J$43:$J$1042,'Quarterly Information'!$I$43:$I$1042,Blends!$AZ51,'Quarterly Information'!$X$43:$X$1042,Lists!$D$34)*G50</f>
        <v>0</v>
      </c>
      <c r="BF51" s="85">
        <f>SUMIFS('Quarterly Information'!$J$43:$J$1042,'Quarterly Information'!$I$43:$I$1042,Blends!$AZ51,'Quarterly Information'!$X$43:$X$1042,Lists!$D$34)*H50</f>
        <v>0</v>
      </c>
      <c r="BG51" s="85">
        <f>SUMIFS('Quarterly Information'!$J$43:$J$1042,'Quarterly Information'!$I$43:$I$1042,Blends!$AZ51,'Quarterly Information'!$X$43:$X$1042,Lists!$D$34)*I50</f>
        <v>0</v>
      </c>
      <c r="BH51" s="85">
        <f>SUMIFS('Quarterly Information'!$J$43:$J$1042,'Quarterly Information'!$I$43:$I$1042,Blends!$AZ51,'Quarterly Information'!$X$43:$X$1042,Lists!$D$34)*J50</f>
        <v>0</v>
      </c>
      <c r="BJ51" s="10" t="s">
        <v>253</v>
      </c>
      <c r="BK51" s="85">
        <f>SUMIFS('Quarterly Information'!$J$43:$J$1042,'Quarterly Information'!$I$43:$I$1042,Blends!$BJ51,'Quarterly Information'!$X$43:$X$1042,Lists!$D$35)*C50</f>
        <v>0</v>
      </c>
      <c r="BL51" s="85">
        <f>SUMIFS('Quarterly Information'!$J$43:$J$1042,'Quarterly Information'!$I$43:$I$1042,Blends!$BJ51,'Quarterly Information'!$X$43:$X$1042,Lists!$D$35)*D50</f>
        <v>0</v>
      </c>
      <c r="BM51" s="85">
        <f>SUMIFS('Quarterly Information'!$J$43:$J$1042,'Quarterly Information'!$I$43:$I$1042,Blends!$BJ51,'Quarterly Information'!$X$43:$X$1042,Lists!$D$35)*E50</f>
        <v>0</v>
      </c>
      <c r="BN51" s="85">
        <f>SUMIFS('Quarterly Information'!$J$43:$J$1042,'Quarterly Information'!$I$43:$I$1042,Blends!$BJ51,'Quarterly Information'!$X$43:$X$1042,Lists!$D$35)*F50</f>
        <v>0</v>
      </c>
      <c r="BO51" s="85">
        <f>SUMIFS('Quarterly Information'!$J$43:$J$1042,'Quarterly Information'!$I$43:$I$1042,Blends!$BJ51,'Quarterly Information'!$X$43:$X$1042,Lists!$D$35)*G50</f>
        <v>0</v>
      </c>
      <c r="BP51" s="85">
        <f>SUMIFS('Quarterly Information'!$J$43:$J$1042,'Quarterly Information'!$I$43:$I$1042,Blends!$BJ51,'Quarterly Information'!$X$43:$X$1042,Lists!$D$35)*H50</f>
        <v>0</v>
      </c>
      <c r="BQ51" s="85">
        <f>SUMIFS('Quarterly Information'!$J$43:$J$1042,'Quarterly Information'!$I$43:$I$1042,Blends!$BJ51,'Quarterly Information'!$X$43:$X$1042,Lists!$D$35)*I50</f>
        <v>0</v>
      </c>
      <c r="BR51" s="85">
        <f>SUMIFS('Quarterly Information'!$J$43:$J$1042,'Quarterly Information'!$I$43:$I$1042,Blends!$BJ51,'Quarterly Information'!$X$43:$X$1042,Lists!$D$35)*J50</f>
        <v>0</v>
      </c>
      <c r="BT51" s="10" t="s">
        <v>253</v>
      </c>
      <c r="BU51" s="85">
        <f>SUMIFS('Quarterly Information'!$AA$43:$AA$1042,'Quarterly Information'!$I$43:$I$1042,Blends!$BT51)*Blends!C50</f>
        <v>0</v>
      </c>
      <c r="BV51" s="85">
        <f>SUMIFS('Quarterly Information'!$AA$43:$AA$1042,'Quarterly Information'!$I$43:$I$1042,Blends!$BT51)*Blends!D50</f>
        <v>0</v>
      </c>
      <c r="BW51" s="85">
        <f>SUMIFS('Quarterly Information'!$AA$43:$AA$1042,'Quarterly Information'!$I$43:$I$1042,Blends!$BT51)*Blends!E50</f>
        <v>0</v>
      </c>
      <c r="BX51" s="85">
        <f>SUMIFS('Quarterly Information'!$AA$43:$AA$1042,'Quarterly Information'!$I$43:$I$1042,Blends!$BT51)*Blends!F50</f>
        <v>0</v>
      </c>
      <c r="BY51" s="85">
        <f>SUMIFS('Quarterly Information'!$AA$43:$AA$1042,'Quarterly Information'!$I$43:$I$1042,Blends!$BT51)*Blends!G50</f>
        <v>0</v>
      </c>
      <c r="BZ51" s="85">
        <f>SUMIFS('Quarterly Information'!$AA$43:$AA$1042,'Quarterly Information'!$I$43:$I$1042,Blends!$BT51)*Blends!H50</f>
        <v>0</v>
      </c>
      <c r="CA51" s="85">
        <f>SUMIFS('Quarterly Information'!$AA$43:$AA$1042,'Quarterly Information'!$I$43:$I$1042,Blends!$BT51)*Blends!I50</f>
        <v>0</v>
      </c>
      <c r="CB51" s="85">
        <f>SUMIFS('Quarterly Information'!$AA$43:$AA$1042,'Quarterly Information'!$I$43:$I$1042,Blends!$BT51)*Blends!J50</f>
        <v>0</v>
      </c>
      <c r="CD51" s="10" t="s">
        <v>253</v>
      </c>
      <c r="CE51" s="85">
        <f>SUMIFS('Quarterly Information'!$AB$43:$AB$1042,'Quarterly Information'!$I$43:$I$1042,Blends!$CD51)*Blends!C50</f>
        <v>0</v>
      </c>
      <c r="CF51" s="85">
        <f>SUMIFS('Quarterly Information'!$AB$43:$AB$1042,'Quarterly Information'!$I$43:$I$1042,Blends!$CD51)*Blends!D50</f>
        <v>0</v>
      </c>
      <c r="CG51" s="85">
        <f>SUMIFS('Quarterly Information'!$AB$43:$AB$1042,'Quarterly Information'!$I$43:$I$1042,Blends!$CD51)*Blends!E50</f>
        <v>0</v>
      </c>
      <c r="CH51" s="85">
        <f>SUMIFS('Quarterly Information'!$AB$43:$AB$1042,'Quarterly Information'!$I$43:$I$1042,Blends!$CD51)*Blends!F50</f>
        <v>0</v>
      </c>
      <c r="CI51" s="85">
        <f>SUMIFS('Quarterly Information'!$AB$43:$AB$1042,'Quarterly Information'!$I$43:$I$1042,Blends!$CD51)*Blends!G50</f>
        <v>0</v>
      </c>
      <c r="CJ51" s="85">
        <f>SUMIFS('Quarterly Information'!$AB$43:$AB$1042,'Quarterly Information'!$I$43:$I$1042,Blends!$CD51)*Blends!H50</f>
        <v>0</v>
      </c>
      <c r="CK51" s="85">
        <f>SUMIFS('Quarterly Information'!$AB$43:$AB$1042,'Quarterly Information'!$I$43:$I$1042,Blends!$CD51)*Blends!I50</f>
        <v>0</v>
      </c>
      <c r="CL51" s="85">
        <f>SUMIFS('Quarterly Information'!$AB$43:$AB$1042,'Quarterly Information'!$I$43:$I$1042,Blends!$CD51)*Blends!J50</f>
        <v>0</v>
      </c>
      <c r="CN51" s="10" t="s">
        <v>253</v>
      </c>
      <c r="CO51" s="85">
        <f>SUMIFS('Quarterly Information'!$AC$43:$AC$1042,'Quarterly Information'!$I$43:$I$1042,Blends!$CN51)*Blends!C50</f>
        <v>0</v>
      </c>
      <c r="CP51" s="85">
        <f>SUMIFS('Quarterly Information'!$AC$43:$AC$1042,'Quarterly Information'!$I$43:$I$1042,Blends!$CN51)*Blends!D50</f>
        <v>0</v>
      </c>
      <c r="CQ51" s="85">
        <f>SUMIFS('Quarterly Information'!$AC$43:$AC$1042,'Quarterly Information'!$I$43:$I$1042,Blends!$CN51)*Blends!E50</f>
        <v>0</v>
      </c>
      <c r="CR51" s="85">
        <f>SUMIFS('Quarterly Information'!$AC$43:$AC$1042,'Quarterly Information'!$I$43:$I$1042,Blends!$CN51)*Blends!F50</f>
        <v>0</v>
      </c>
      <c r="CS51" s="85">
        <f>SUMIFS('Quarterly Information'!$AC$43:$AC$1042,'Quarterly Information'!$I$43:$I$1042,Blends!$CN51)*Blends!G50</f>
        <v>0</v>
      </c>
      <c r="CT51" s="85">
        <f>SUMIFS('Quarterly Information'!$AC$43:$AC$1042,'Quarterly Information'!$I$43:$I$1042,Blends!$CN51)*Blends!H50</f>
        <v>0</v>
      </c>
      <c r="CU51" s="85">
        <f>SUMIFS('Quarterly Information'!$AC$43:$AC$1042,'Quarterly Information'!$I$43:$I$1042,Blends!$CN51)*Blends!I50</f>
        <v>0</v>
      </c>
      <c r="CV51" s="85">
        <f>SUMIFS('Quarterly Information'!$AC$43:$AC$1042,'Quarterly Information'!$I$43:$I$1042,Blends!$CN51)*Blends!J50</f>
        <v>0</v>
      </c>
      <c r="CX51" s="10" t="s">
        <v>253</v>
      </c>
      <c r="CY51" s="85">
        <f>SUMIFS('Quarterly Information'!$AD$43:$AD$1042,'Quarterly Information'!$I$43:$I$1042,Blends!$CX51)*Blends!C50</f>
        <v>0</v>
      </c>
      <c r="CZ51" s="85">
        <f>SUMIFS('Quarterly Information'!$AD$43:$AD$1042,'Quarterly Information'!$I$43:$I$1042,Blends!$CX51)*Blends!D50</f>
        <v>0</v>
      </c>
      <c r="DA51" s="85">
        <f>SUMIFS('Quarterly Information'!$AD$43:$AD$1042,'Quarterly Information'!$I$43:$I$1042,Blends!$CX51)*Blends!E50</f>
        <v>0</v>
      </c>
      <c r="DB51" s="85">
        <f>SUMIFS('Quarterly Information'!$AD$43:$AD$1042,'Quarterly Information'!$I$43:$I$1042,Blends!$CX51)*Blends!F50</f>
        <v>0</v>
      </c>
      <c r="DC51" s="85">
        <f>SUMIFS('Quarterly Information'!$AD$43:$AD$1042,'Quarterly Information'!$I$43:$I$1042,Blends!$CX51)*Blends!G50</f>
        <v>0</v>
      </c>
      <c r="DD51" s="85">
        <f>SUMIFS('Quarterly Information'!$AD$43:$AD$1042,'Quarterly Information'!$I$43:$I$1042,Blends!$CX51)*Blends!H50</f>
        <v>0</v>
      </c>
      <c r="DE51" s="85">
        <f>SUMIFS('Quarterly Information'!$AD$43:$AD$1042,'Quarterly Information'!$I$43:$I$1042,Blends!$CX51)*Blends!I50</f>
        <v>0</v>
      </c>
      <c r="DF51" s="85">
        <f>SUMIFS('Quarterly Information'!$AD$43:$AD$1042,'Quarterly Information'!$I$43:$I$1042,Blends!$CX51)*Blends!J50</f>
        <v>0</v>
      </c>
      <c r="DH51" s="10" t="s">
        <v>253</v>
      </c>
      <c r="DI51" s="85">
        <f>SUMIFS('Quarterly Information'!$AE$43:$AE$1042,'Quarterly Information'!$I$43:$I$1042,Blends!$DH51)*Blends!C50</f>
        <v>0</v>
      </c>
      <c r="DJ51" s="85">
        <f>SUMIFS('Quarterly Information'!$AE$43:$AE$1042,'Quarterly Information'!$I$43:$I$1042,Blends!$DH51)*Blends!D50</f>
        <v>0</v>
      </c>
      <c r="DK51" s="85">
        <f>SUMIFS('Quarterly Information'!$AE$43:$AE$1042,'Quarterly Information'!$I$43:$I$1042,Blends!$DH51)*Blends!E50</f>
        <v>0</v>
      </c>
      <c r="DL51" s="85">
        <f>SUMIFS('Quarterly Information'!$AE$43:$AE$1042,'Quarterly Information'!$I$43:$I$1042,Blends!$DH51)*Blends!F50</f>
        <v>0</v>
      </c>
      <c r="DM51" s="85">
        <f>SUMIFS('Quarterly Information'!$AE$43:$AE$1042,'Quarterly Information'!$I$43:$I$1042,Blends!$DH51)*Blends!G50</f>
        <v>0</v>
      </c>
      <c r="DN51" s="85">
        <f>SUMIFS('Quarterly Information'!$AE$43:$AE$1042,'Quarterly Information'!$I$43:$I$1042,Blends!$DH51)*Blends!H50</f>
        <v>0</v>
      </c>
      <c r="DO51" s="85">
        <f>SUMIFS('Quarterly Information'!$AE$43:$AE$1042,'Quarterly Information'!$I$43:$I$1042,Blends!$DH51)*Blends!I50</f>
        <v>0</v>
      </c>
      <c r="DP51" s="85">
        <f>SUMIFS('Quarterly Information'!$AE$43:$AE$1042,'Quarterly Information'!$I$43:$I$1042,Blends!$DH51)*Blends!J50</f>
        <v>0</v>
      </c>
      <c r="DR51" s="10" t="s">
        <v>253</v>
      </c>
      <c r="DS51" s="85">
        <f>SUMIFS('Quarterly Information'!$AF$43:$AF$1042,'Quarterly Information'!$I$43:$I$1042,Blends!$DR51)*Blends!C50</f>
        <v>0</v>
      </c>
      <c r="DT51" s="85">
        <f>SUMIFS('Quarterly Information'!$AF$43:$AF$1042,'Quarterly Information'!$I$43:$I$1042,Blends!$DR51)*Blends!D50</f>
        <v>0</v>
      </c>
      <c r="DU51" s="85">
        <f>SUMIFS('Quarterly Information'!$AF$43:$AF$1042,'Quarterly Information'!$I$43:$I$1042,Blends!$DR51)*Blends!E50</f>
        <v>0</v>
      </c>
      <c r="DV51" s="85">
        <f>SUMIFS('Quarterly Information'!$AF$43:$AF$1042,'Quarterly Information'!$I$43:$I$1042,Blends!$DR51)*Blends!F50</f>
        <v>0</v>
      </c>
      <c r="DW51" s="85">
        <f>SUMIFS('Quarterly Information'!$AF$43:$AF$1042,'Quarterly Information'!$I$43:$I$1042,Blends!$DR51)*Blends!G50</f>
        <v>0</v>
      </c>
      <c r="DX51" s="85">
        <f>SUMIFS('Quarterly Information'!$AF$43:$AF$1042,'Quarterly Information'!$I$43:$I$1042,Blends!$DR51)*Blends!H50</f>
        <v>0</v>
      </c>
      <c r="DY51" s="85">
        <f>SUMIFS('Quarterly Information'!$AF$43:$AF$1042,'Quarterly Information'!$I$43:$I$1042,Blends!$DR51)*Blends!I50</f>
        <v>0</v>
      </c>
      <c r="DZ51" s="85">
        <f>SUMIFS('Quarterly Information'!$AF$43:$AF$1042,'Quarterly Information'!$I$43:$I$1042,Blends!$DR51)*Blends!J50</f>
        <v>0</v>
      </c>
    </row>
    <row r="52" spans="2:130">
      <c r="B52" s="10" t="s">
        <v>255</v>
      </c>
      <c r="C52" s="84"/>
      <c r="D52" s="84"/>
      <c r="E52" s="84"/>
      <c r="F52" s="84"/>
      <c r="G52" s="84"/>
      <c r="H52" s="84">
        <v>0.2</v>
      </c>
      <c r="I52" s="84"/>
      <c r="J52" s="84"/>
      <c r="L52" s="10" t="s">
        <v>254</v>
      </c>
      <c r="M52" s="85">
        <f>SUMIFS('Quarterly Information'!$J$43:$J$1042,'Quarterly Information'!$I$43:$I$1042,Blends!$L52,'Quarterly Information'!$X$43:$X$1042,Lists!$D$30)*C51</f>
        <v>0</v>
      </c>
      <c r="N52" s="85">
        <f>SUMIFS('Quarterly Information'!$J$43:$J$1042,'Quarterly Information'!$I$43:$I$1042,Blends!$L52,'Quarterly Information'!$X$43:$X$1042,Lists!$D$30)*D51</f>
        <v>0</v>
      </c>
      <c r="O52" s="85">
        <f>SUMIFS('Quarterly Information'!$J$43:$J$1042,'Quarterly Information'!$I$43:$I$1042,Blends!$L52,'Quarterly Information'!$X$43:$X$1042,Lists!$D$30)*E51</f>
        <v>0</v>
      </c>
      <c r="P52" s="85">
        <f>SUMIFS('Quarterly Information'!$J$43:$J$1042,'Quarterly Information'!$I$43:$I$1042,Blends!$L52,'Quarterly Information'!$X$43:$X$1042,Lists!$D$30)*F51</f>
        <v>0</v>
      </c>
      <c r="Q52" s="85">
        <f>SUMIFS('Quarterly Information'!$J$43:$J$1042,'Quarterly Information'!$I$43:$I$1042,Blends!$L52,'Quarterly Information'!$X$43:$X$1042,Lists!$D$30)*G51</f>
        <v>0</v>
      </c>
      <c r="R52" s="85">
        <f>SUMIFS('Quarterly Information'!$J$43:$J$1042,'Quarterly Information'!$I$43:$I$1042,Blends!$L52,'Quarterly Information'!$X$43:$X$1042,Lists!$D$30)*H51</f>
        <v>0</v>
      </c>
      <c r="S52" s="85">
        <f>SUMIFS('Quarterly Information'!$J$43:$J$1042,'Quarterly Information'!$I$43:$I$1042,Blends!$L52,'Quarterly Information'!$X$43:$X$1042,Lists!$D$30)*I51</f>
        <v>0</v>
      </c>
      <c r="T52" s="85">
        <f>SUMIFS('Quarterly Information'!$J$43:$J$1042,'Quarterly Information'!$I$43:$I$1042,Blends!$L52,'Quarterly Information'!$X$43:$X$1042,Lists!$D$30)*J51</f>
        <v>0</v>
      </c>
      <c r="V52" s="10" t="s">
        <v>254</v>
      </c>
      <c r="W52" s="85">
        <f>SUMIFS('Quarterly Information'!$J$43:$J$1042,'Quarterly Information'!$I$43:$I$1042,Blends!$V52,'Quarterly Information'!$X$43:$X$1042,Lists!$D$31)*C51</f>
        <v>0</v>
      </c>
      <c r="X52" s="85">
        <f>SUMIFS('Quarterly Information'!$J$43:$J$1042,'Quarterly Information'!$I$43:$I$1042,Blends!$V52,'Quarterly Information'!$X$43:$X$1042,Lists!$D$31)*D51</f>
        <v>0</v>
      </c>
      <c r="Y52" s="85">
        <f>SUMIFS('Quarterly Information'!$J$43:$J$1042,'Quarterly Information'!$I$43:$I$1042,Blends!$V52,'Quarterly Information'!$X$43:$X$1042,Lists!$D$31)*E51</f>
        <v>0</v>
      </c>
      <c r="Z52" s="85">
        <f>SUMIFS('Quarterly Information'!$J$43:$J$1042,'Quarterly Information'!$I$43:$I$1042,Blends!$V52,'Quarterly Information'!$X$43:$X$1042,Lists!$D$31)*F51</f>
        <v>0</v>
      </c>
      <c r="AA52" s="85">
        <f>SUMIFS('Quarterly Information'!$J$43:$J$1042,'Quarterly Information'!$I$43:$I$1042,Blends!$V52,'Quarterly Information'!$X$43:$X$1042,Lists!$D$31)*G51</f>
        <v>0</v>
      </c>
      <c r="AB52" s="85">
        <f>SUMIFS('Quarterly Information'!$J$43:$J$1042,'Quarterly Information'!$I$43:$I$1042,Blends!$V52,'Quarterly Information'!$X$43:$X$1042,Lists!$D$31)*H51</f>
        <v>0</v>
      </c>
      <c r="AC52" s="85">
        <f>SUMIFS('Quarterly Information'!$J$43:$J$1042,'Quarterly Information'!$I$43:$I$1042,Blends!$V52,'Quarterly Information'!$X$43:$X$1042,Lists!$D$31)*I51</f>
        <v>0</v>
      </c>
      <c r="AD52" s="85">
        <f>SUMIFS('Quarterly Information'!$J$43:$J$1042,'Quarterly Information'!$I$43:$I$1042,Blends!$V52,'Quarterly Information'!$X$43:$X$1042,Lists!$D$31)*J51</f>
        <v>0</v>
      </c>
      <c r="AF52" s="10" t="s">
        <v>254</v>
      </c>
      <c r="AG52" s="85">
        <f>SUMIFS('Quarterly Information'!$J$43:$J$1042,'Quarterly Information'!$I$43:$I$1042,Blends!$AF52,'Quarterly Information'!$X$43:$X$1042,Lists!$D$32)*C51</f>
        <v>0</v>
      </c>
      <c r="AH52" s="85">
        <f>SUMIFS('Quarterly Information'!$J$43:$J$1042,'Quarterly Information'!$I$43:$I$1042,Blends!$AF52,'Quarterly Information'!$X$43:$X$1042,Lists!$D$32)*D51</f>
        <v>0</v>
      </c>
      <c r="AI52" s="85">
        <f>SUMIFS('Quarterly Information'!$J$43:$J$1042,'Quarterly Information'!$I$43:$I$1042,Blends!$AF52,'Quarterly Information'!$X$43:$X$1042,Lists!$D$32)*E51</f>
        <v>0</v>
      </c>
      <c r="AJ52" s="85">
        <f>SUMIFS('Quarterly Information'!$J$43:$J$1042,'Quarterly Information'!$I$43:$I$1042,Blends!$AF52,'Quarterly Information'!$X$43:$X$1042,Lists!$D$32)*F51</f>
        <v>0</v>
      </c>
      <c r="AK52" s="85">
        <f>SUMIFS('Quarterly Information'!$J$43:$J$1042,'Quarterly Information'!$I$43:$I$1042,Blends!$AF52,'Quarterly Information'!$X$43:$X$1042,Lists!$D$32)*G51</f>
        <v>0</v>
      </c>
      <c r="AL52" s="85">
        <f>SUMIFS('Quarterly Information'!$J$43:$J$1042,'Quarterly Information'!$I$43:$I$1042,Blends!$AF52,'Quarterly Information'!$X$43:$X$1042,Lists!$D$32)*H51</f>
        <v>0</v>
      </c>
      <c r="AM52" s="85">
        <f>SUMIFS('Quarterly Information'!$J$43:$J$1042,'Quarterly Information'!$I$43:$I$1042,Blends!$AF52,'Quarterly Information'!$X$43:$X$1042,Lists!$D$32)*I51</f>
        <v>0</v>
      </c>
      <c r="AN52" s="85">
        <f>SUMIFS('Quarterly Information'!$J$43:$J$1042,'Quarterly Information'!$I$43:$I$1042,Blends!$AF52,'Quarterly Information'!$X$43:$X$1042,Lists!$D$32)*J51</f>
        <v>0</v>
      </c>
      <c r="AP52" s="10" t="s">
        <v>254</v>
      </c>
      <c r="AQ52" s="85">
        <f>SUMIFS('Quarterly Information'!$J$43:$J$1042,'Quarterly Information'!$I$43:$I$1042,Blends!$AP52,'Quarterly Information'!$X$43:$X$1042,Lists!$D$33)*C51</f>
        <v>0</v>
      </c>
      <c r="AR52" s="85">
        <f>SUMIFS('Quarterly Information'!$J$43:$J$1042,'Quarterly Information'!$I$43:$I$1042,Blends!$AP52,'Quarterly Information'!$X$43:$X$1042,Lists!$D$33)*D51</f>
        <v>0</v>
      </c>
      <c r="AS52" s="85">
        <f>SUMIFS('Quarterly Information'!$J$43:$J$1042,'Quarterly Information'!$I$43:$I$1042,Blends!$AP52,'Quarterly Information'!$X$43:$X$1042,Lists!$D$33)*E51</f>
        <v>0</v>
      </c>
      <c r="AT52" s="85">
        <f>SUMIFS('Quarterly Information'!$J$43:$J$1042,'Quarterly Information'!$I$43:$I$1042,Blends!$AP52,'Quarterly Information'!$X$43:$X$1042,Lists!$D$33)*F51</f>
        <v>0</v>
      </c>
      <c r="AU52" s="85">
        <f>SUMIFS('Quarterly Information'!$J$43:$J$1042,'Quarterly Information'!$I$43:$I$1042,Blends!$AP52,'Quarterly Information'!$X$43:$X$1042,Lists!$D$33)*G51</f>
        <v>0</v>
      </c>
      <c r="AV52" s="85">
        <f>SUMIFS('Quarterly Information'!$J$43:$J$1042,'Quarterly Information'!$I$43:$I$1042,Blends!$AP52,'Quarterly Information'!$X$43:$X$1042,Lists!$D$33)*H51</f>
        <v>0</v>
      </c>
      <c r="AW52" s="85">
        <f>SUMIFS('Quarterly Information'!$J$43:$J$1042,'Quarterly Information'!$I$43:$I$1042,Blends!$AP52,'Quarterly Information'!$X$43:$X$1042,Lists!$D$33)*I51</f>
        <v>0</v>
      </c>
      <c r="AX52" s="85">
        <f>SUMIFS('Quarterly Information'!$J$43:$J$1042,'Quarterly Information'!$I$43:$I$1042,Blends!$AP52,'Quarterly Information'!$X$43:$X$1042,Lists!$D$33)*J51</f>
        <v>0</v>
      </c>
      <c r="AZ52" s="10" t="s">
        <v>254</v>
      </c>
      <c r="BA52" s="85">
        <f>SUMIFS('Quarterly Information'!$J$43:$J$1042,'Quarterly Information'!$I$43:$I$1042,Blends!$AZ52,'Quarterly Information'!$X$43:$X$1042,Lists!$D$34)*C51</f>
        <v>0</v>
      </c>
      <c r="BB52" s="85">
        <f>SUMIFS('Quarterly Information'!$J$43:$J$1042,'Quarterly Information'!$I$43:$I$1042,Blends!$AZ52,'Quarterly Information'!$X$43:$X$1042,Lists!$D$34)*D51</f>
        <v>0</v>
      </c>
      <c r="BC52" s="85">
        <f>SUMIFS('Quarterly Information'!$J$43:$J$1042,'Quarterly Information'!$I$43:$I$1042,Blends!$AZ52,'Quarterly Information'!$X$43:$X$1042,Lists!$D$34)*E51</f>
        <v>0</v>
      </c>
      <c r="BD52" s="85">
        <f>SUMIFS('Quarterly Information'!$J$43:$J$1042,'Quarterly Information'!$I$43:$I$1042,Blends!$AZ52,'Quarterly Information'!$X$43:$X$1042,Lists!$D$34)*F51</f>
        <v>0</v>
      </c>
      <c r="BE52" s="85">
        <f>SUMIFS('Quarterly Information'!$J$43:$J$1042,'Quarterly Information'!$I$43:$I$1042,Blends!$AZ52,'Quarterly Information'!$X$43:$X$1042,Lists!$D$34)*G51</f>
        <v>0</v>
      </c>
      <c r="BF52" s="85">
        <f>SUMIFS('Quarterly Information'!$J$43:$J$1042,'Quarterly Information'!$I$43:$I$1042,Blends!$AZ52,'Quarterly Information'!$X$43:$X$1042,Lists!$D$34)*H51</f>
        <v>0</v>
      </c>
      <c r="BG52" s="85">
        <f>SUMIFS('Quarterly Information'!$J$43:$J$1042,'Quarterly Information'!$I$43:$I$1042,Blends!$AZ52,'Quarterly Information'!$X$43:$X$1042,Lists!$D$34)*I51</f>
        <v>0</v>
      </c>
      <c r="BH52" s="85">
        <f>SUMIFS('Quarterly Information'!$J$43:$J$1042,'Quarterly Information'!$I$43:$I$1042,Blends!$AZ52,'Quarterly Information'!$X$43:$X$1042,Lists!$D$34)*J51</f>
        <v>0</v>
      </c>
      <c r="BJ52" s="10" t="s">
        <v>254</v>
      </c>
      <c r="BK52" s="85">
        <f>SUMIFS('Quarterly Information'!$J$43:$J$1042,'Quarterly Information'!$I$43:$I$1042,Blends!$BJ52,'Quarterly Information'!$X$43:$X$1042,Lists!$D$35)*C51</f>
        <v>0</v>
      </c>
      <c r="BL52" s="85">
        <f>SUMIFS('Quarterly Information'!$J$43:$J$1042,'Quarterly Information'!$I$43:$I$1042,Blends!$BJ52,'Quarterly Information'!$X$43:$X$1042,Lists!$D$35)*D51</f>
        <v>0</v>
      </c>
      <c r="BM52" s="85">
        <f>SUMIFS('Quarterly Information'!$J$43:$J$1042,'Quarterly Information'!$I$43:$I$1042,Blends!$BJ52,'Quarterly Information'!$X$43:$X$1042,Lists!$D$35)*E51</f>
        <v>0</v>
      </c>
      <c r="BN52" s="85">
        <f>SUMIFS('Quarterly Information'!$J$43:$J$1042,'Quarterly Information'!$I$43:$I$1042,Blends!$BJ52,'Quarterly Information'!$X$43:$X$1042,Lists!$D$35)*F51</f>
        <v>0</v>
      </c>
      <c r="BO52" s="85">
        <f>SUMIFS('Quarterly Information'!$J$43:$J$1042,'Quarterly Information'!$I$43:$I$1042,Blends!$BJ52,'Quarterly Information'!$X$43:$X$1042,Lists!$D$35)*G51</f>
        <v>0</v>
      </c>
      <c r="BP52" s="85">
        <f>SUMIFS('Quarterly Information'!$J$43:$J$1042,'Quarterly Information'!$I$43:$I$1042,Blends!$BJ52,'Quarterly Information'!$X$43:$X$1042,Lists!$D$35)*H51</f>
        <v>0</v>
      </c>
      <c r="BQ52" s="85">
        <f>SUMIFS('Quarterly Information'!$J$43:$J$1042,'Quarterly Information'!$I$43:$I$1042,Blends!$BJ52,'Quarterly Information'!$X$43:$X$1042,Lists!$D$35)*I51</f>
        <v>0</v>
      </c>
      <c r="BR52" s="85">
        <f>SUMIFS('Quarterly Information'!$J$43:$J$1042,'Quarterly Information'!$I$43:$I$1042,Blends!$BJ52,'Quarterly Information'!$X$43:$X$1042,Lists!$D$35)*J51</f>
        <v>0</v>
      </c>
      <c r="BT52" s="10" t="s">
        <v>254</v>
      </c>
      <c r="BU52" s="85">
        <f>SUMIFS('Quarterly Information'!$AA$43:$AA$1042,'Quarterly Information'!$I$43:$I$1042,Blends!$BT52)*Blends!C51</f>
        <v>0</v>
      </c>
      <c r="BV52" s="85">
        <f>SUMIFS('Quarterly Information'!$AA$43:$AA$1042,'Quarterly Information'!$I$43:$I$1042,Blends!$BT52)*Blends!D51</f>
        <v>0</v>
      </c>
      <c r="BW52" s="85">
        <f>SUMIFS('Quarterly Information'!$AA$43:$AA$1042,'Quarterly Information'!$I$43:$I$1042,Blends!$BT52)*Blends!E51</f>
        <v>0</v>
      </c>
      <c r="BX52" s="85">
        <f>SUMIFS('Quarterly Information'!$AA$43:$AA$1042,'Quarterly Information'!$I$43:$I$1042,Blends!$BT52)*Blends!F51</f>
        <v>0</v>
      </c>
      <c r="BY52" s="85">
        <f>SUMIFS('Quarterly Information'!$AA$43:$AA$1042,'Quarterly Information'!$I$43:$I$1042,Blends!$BT52)*Blends!G51</f>
        <v>0</v>
      </c>
      <c r="BZ52" s="85">
        <f>SUMIFS('Quarterly Information'!$AA$43:$AA$1042,'Quarterly Information'!$I$43:$I$1042,Blends!$BT52)*Blends!H51</f>
        <v>0</v>
      </c>
      <c r="CA52" s="85">
        <f>SUMIFS('Quarterly Information'!$AA$43:$AA$1042,'Quarterly Information'!$I$43:$I$1042,Blends!$BT52)*Blends!I51</f>
        <v>0</v>
      </c>
      <c r="CB52" s="85">
        <f>SUMIFS('Quarterly Information'!$AA$43:$AA$1042,'Quarterly Information'!$I$43:$I$1042,Blends!$BT52)*Blends!J51</f>
        <v>0</v>
      </c>
      <c r="CD52" s="10" t="s">
        <v>254</v>
      </c>
      <c r="CE52" s="85">
        <f>SUMIFS('Quarterly Information'!$AB$43:$AB$1042,'Quarterly Information'!$I$43:$I$1042,Blends!$CD52)*Blends!C51</f>
        <v>0</v>
      </c>
      <c r="CF52" s="85">
        <f>SUMIFS('Quarterly Information'!$AB$43:$AB$1042,'Quarterly Information'!$I$43:$I$1042,Blends!$CD52)*Blends!D51</f>
        <v>0</v>
      </c>
      <c r="CG52" s="85">
        <f>SUMIFS('Quarterly Information'!$AB$43:$AB$1042,'Quarterly Information'!$I$43:$I$1042,Blends!$CD52)*Blends!E51</f>
        <v>0</v>
      </c>
      <c r="CH52" s="85">
        <f>SUMIFS('Quarterly Information'!$AB$43:$AB$1042,'Quarterly Information'!$I$43:$I$1042,Blends!$CD52)*Blends!F51</f>
        <v>0</v>
      </c>
      <c r="CI52" s="85">
        <f>SUMIFS('Quarterly Information'!$AB$43:$AB$1042,'Quarterly Information'!$I$43:$I$1042,Blends!$CD52)*Blends!G51</f>
        <v>0</v>
      </c>
      <c r="CJ52" s="85">
        <f>SUMIFS('Quarterly Information'!$AB$43:$AB$1042,'Quarterly Information'!$I$43:$I$1042,Blends!$CD52)*Blends!H51</f>
        <v>0</v>
      </c>
      <c r="CK52" s="85">
        <f>SUMIFS('Quarterly Information'!$AB$43:$AB$1042,'Quarterly Information'!$I$43:$I$1042,Blends!$CD52)*Blends!I51</f>
        <v>0</v>
      </c>
      <c r="CL52" s="85">
        <f>SUMIFS('Quarterly Information'!$AB$43:$AB$1042,'Quarterly Information'!$I$43:$I$1042,Blends!$CD52)*Blends!J51</f>
        <v>0</v>
      </c>
      <c r="CN52" s="10" t="s">
        <v>254</v>
      </c>
      <c r="CO52" s="85">
        <f>SUMIFS('Quarterly Information'!$AC$43:$AC$1042,'Quarterly Information'!$I$43:$I$1042,Blends!$CN52)*Blends!C51</f>
        <v>0</v>
      </c>
      <c r="CP52" s="85">
        <f>SUMIFS('Quarterly Information'!$AC$43:$AC$1042,'Quarterly Information'!$I$43:$I$1042,Blends!$CN52)*Blends!D51</f>
        <v>0</v>
      </c>
      <c r="CQ52" s="85">
        <f>SUMIFS('Quarterly Information'!$AC$43:$AC$1042,'Quarterly Information'!$I$43:$I$1042,Blends!$CN52)*Blends!E51</f>
        <v>0</v>
      </c>
      <c r="CR52" s="85">
        <f>SUMIFS('Quarterly Information'!$AC$43:$AC$1042,'Quarterly Information'!$I$43:$I$1042,Blends!$CN52)*Blends!F51</f>
        <v>0</v>
      </c>
      <c r="CS52" s="85">
        <f>SUMIFS('Quarterly Information'!$AC$43:$AC$1042,'Quarterly Information'!$I$43:$I$1042,Blends!$CN52)*Blends!G51</f>
        <v>0</v>
      </c>
      <c r="CT52" s="85">
        <f>SUMIFS('Quarterly Information'!$AC$43:$AC$1042,'Quarterly Information'!$I$43:$I$1042,Blends!$CN52)*Blends!H51</f>
        <v>0</v>
      </c>
      <c r="CU52" s="85">
        <f>SUMIFS('Quarterly Information'!$AC$43:$AC$1042,'Quarterly Information'!$I$43:$I$1042,Blends!$CN52)*Blends!I51</f>
        <v>0</v>
      </c>
      <c r="CV52" s="85">
        <f>SUMIFS('Quarterly Information'!$AC$43:$AC$1042,'Quarterly Information'!$I$43:$I$1042,Blends!$CN52)*Blends!J51</f>
        <v>0</v>
      </c>
      <c r="CX52" s="10" t="s">
        <v>254</v>
      </c>
      <c r="CY52" s="85">
        <f>SUMIFS('Quarterly Information'!$AD$43:$AD$1042,'Quarterly Information'!$I$43:$I$1042,Blends!$CX52)*Blends!C51</f>
        <v>0</v>
      </c>
      <c r="CZ52" s="85">
        <f>SUMIFS('Quarterly Information'!$AD$43:$AD$1042,'Quarterly Information'!$I$43:$I$1042,Blends!$CX52)*Blends!D51</f>
        <v>0</v>
      </c>
      <c r="DA52" s="85">
        <f>SUMIFS('Quarterly Information'!$AD$43:$AD$1042,'Quarterly Information'!$I$43:$I$1042,Blends!$CX52)*Blends!E51</f>
        <v>0</v>
      </c>
      <c r="DB52" s="85">
        <f>SUMIFS('Quarterly Information'!$AD$43:$AD$1042,'Quarterly Information'!$I$43:$I$1042,Blends!$CX52)*Blends!F51</f>
        <v>0</v>
      </c>
      <c r="DC52" s="85">
        <f>SUMIFS('Quarterly Information'!$AD$43:$AD$1042,'Quarterly Information'!$I$43:$I$1042,Blends!$CX52)*Blends!G51</f>
        <v>0</v>
      </c>
      <c r="DD52" s="85">
        <f>SUMIFS('Quarterly Information'!$AD$43:$AD$1042,'Quarterly Information'!$I$43:$I$1042,Blends!$CX52)*Blends!H51</f>
        <v>0</v>
      </c>
      <c r="DE52" s="85">
        <f>SUMIFS('Quarterly Information'!$AD$43:$AD$1042,'Quarterly Information'!$I$43:$I$1042,Blends!$CX52)*Blends!I51</f>
        <v>0</v>
      </c>
      <c r="DF52" s="85">
        <f>SUMIFS('Quarterly Information'!$AD$43:$AD$1042,'Quarterly Information'!$I$43:$I$1042,Blends!$CX52)*Blends!J51</f>
        <v>0</v>
      </c>
      <c r="DH52" s="10" t="s">
        <v>254</v>
      </c>
      <c r="DI52" s="85">
        <f>SUMIFS('Quarterly Information'!$AE$43:$AE$1042,'Quarterly Information'!$I$43:$I$1042,Blends!$DH52)*Blends!C51</f>
        <v>0</v>
      </c>
      <c r="DJ52" s="85">
        <f>SUMIFS('Quarterly Information'!$AE$43:$AE$1042,'Quarterly Information'!$I$43:$I$1042,Blends!$DH52)*Blends!D51</f>
        <v>0</v>
      </c>
      <c r="DK52" s="85">
        <f>SUMIFS('Quarterly Information'!$AE$43:$AE$1042,'Quarterly Information'!$I$43:$I$1042,Blends!$DH52)*Blends!E51</f>
        <v>0</v>
      </c>
      <c r="DL52" s="85">
        <f>SUMIFS('Quarterly Information'!$AE$43:$AE$1042,'Quarterly Information'!$I$43:$I$1042,Blends!$DH52)*Blends!F51</f>
        <v>0</v>
      </c>
      <c r="DM52" s="85">
        <f>SUMIFS('Quarterly Information'!$AE$43:$AE$1042,'Quarterly Information'!$I$43:$I$1042,Blends!$DH52)*Blends!G51</f>
        <v>0</v>
      </c>
      <c r="DN52" s="85">
        <f>SUMIFS('Quarterly Information'!$AE$43:$AE$1042,'Quarterly Information'!$I$43:$I$1042,Blends!$DH52)*Blends!H51</f>
        <v>0</v>
      </c>
      <c r="DO52" s="85">
        <f>SUMIFS('Quarterly Information'!$AE$43:$AE$1042,'Quarterly Information'!$I$43:$I$1042,Blends!$DH52)*Blends!I51</f>
        <v>0</v>
      </c>
      <c r="DP52" s="85">
        <f>SUMIFS('Quarterly Information'!$AE$43:$AE$1042,'Quarterly Information'!$I$43:$I$1042,Blends!$DH52)*Blends!J51</f>
        <v>0</v>
      </c>
      <c r="DR52" s="10" t="s">
        <v>254</v>
      </c>
      <c r="DS52" s="85">
        <f>SUMIFS('Quarterly Information'!$AF$43:$AF$1042,'Quarterly Information'!$I$43:$I$1042,Blends!$DR52)*Blends!C51</f>
        <v>0</v>
      </c>
      <c r="DT52" s="85">
        <f>SUMIFS('Quarterly Information'!$AF$43:$AF$1042,'Quarterly Information'!$I$43:$I$1042,Blends!$DR52)*Blends!D51</f>
        <v>0</v>
      </c>
      <c r="DU52" s="85">
        <f>SUMIFS('Quarterly Information'!$AF$43:$AF$1042,'Quarterly Information'!$I$43:$I$1042,Blends!$DR52)*Blends!E51</f>
        <v>0</v>
      </c>
      <c r="DV52" s="85">
        <f>SUMIFS('Quarterly Information'!$AF$43:$AF$1042,'Quarterly Information'!$I$43:$I$1042,Blends!$DR52)*Blends!F51</f>
        <v>0</v>
      </c>
      <c r="DW52" s="85">
        <f>SUMIFS('Quarterly Information'!$AF$43:$AF$1042,'Quarterly Information'!$I$43:$I$1042,Blends!$DR52)*Blends!G51</f>
        <v>0</v>
      </c>
      <c r="DX52" s="85">
        <f>SUMIFS('Quarterly Information'!$AF$43:$AF$1042,'Quarterly Information'!$I$43:$I$1042,Blends!$DR52)*Blends!H51</f>
        <v>0</v>
      </c>
      <c r="DY52" s="85">
        <f>SUMIFS('Quarterly Information'!$AF$43:$AF$1042,'Quarterly Information'!$I$43:$I$1042,Blends!$DR52)*Blends!I51</f>
        <v>0</v>
      </c>
      <c r="DZ52" s="85">
        <f>SUMIFS('Quarterly Information'!$AF$43:$AF$1042,'Quarterly Information'!$I$43:$I$1042,Blends!$DR52)*Blends!J51</f>
        <v>0</v>
      </c>
    </row>
    <row r="53" spans="2:130">
      <c r="B53" s="10" t="s">
        <v>256</v>
      </c>
      <c r="C53" s="84"/>
      <c r="D53" s="84"/>
      <c r="E53" s="84">
        <v>0.19500000000000001</v>
      </c>
      <c r="F53" s="84">
        <v>0.78500000000000003</v>
      </c>
      <c r="G53" s="84"/>
      <c r="H53" s="84"/>
      <c r="I53" s="84"/>
      <c r="J53" s="84"/>
      <c r="L53" s="10" t="s">
        <v>255</v>
      </c>
      <c r="M53" s="85">
        <f>SUMIFS('Quarterly Information'!$J$43:$J$1042,'Quarterly Information'!$I$43:$I$1042,Blends!$L53,'Quarterly Information'!$X$43:$X$1042,Lists!$D$30)*C52</f>
        <v>0</v>
      </c>
      <c r="N53" s="85">
        <f>SUMIFS('Quarterly Information'!$J$43:$J$1042,'Quarterly Information'!$I$43:$I$1042,Blends!$L53,'Quarterly Information'!$X$43:$X$1042,Lists!$D$30)*D52</f>
        <v>0</v>
      </c>
      <c r="O53" s="85">
        <f>SUMIFS('Quarterly Information'!$J$43:$J$1042,'Quarterly Information'!$I$43:$I$1042,Blends!$L53,'Quarterly Information'!$X$43:$X$1042,Lists!$D$30)*E52</f>
        <v>0</v>
      </c>
      <c r="P53" s="85">
        <f>SUMIFS('Quarterly Information'!$J$43:$J$1042,'Quarterly Information'!$I$43:$I$1042,Blends!$L53,'Quarterly Information'!$X$43:$X$1042,Lists!$D$30)*F52</f>
        <v>0</v>
      </c>
      <c r="Q53" s="85">
        <f>SUMIFS('Quarterly Information'!$J$43:$J$1042,'Quarterly Information'!$I$43:$I$1042,Blends!$L53,'Quarterly Information'!$X$43:$X$1042,Lists!$D$30)*G52</f>
        <v>0</v>
      </c>
      <c r="R53" s="85">
        <f>SUMIFS('Quarterly Information'!$J$43:$J$1042,'Quarterly Information'!$I$43:$I$1042,Blends!$L53,'Quarterly Information'!$X$43:$X$1042,Lists!$D$30)*H52</f>
        <v>0</v>
      </c>
      <c r="S53" s="85">
        <f>SUMIFS('Quarterly Information'!$J$43:$J$1042,'Quarterly Information'!$I$43:$I$1042,Blends!$L53,'Quarterly Information'!$X$43:$X$1042,Lists!$D$30)*I52</f>
        <v>0</v>
      </c>
      <c r="T53" s="85">
        <f>SUMIFS('Quarterly Information'!$J$43:$J$1042,'Quarterly Information'!$I$43:$I$1042,Blends!$L53,'Quarterly Information'!$X$43:$X$1042,Lists!$D$30)*J52</f>
        <v>0</v>
      </c>
      <c r="V53" s="10" t="s">
        <v>255</v>
      </c>
      <c r="W53" s="85">
        <f>SUMIFS('Quarterly Information'!$J$43:$J$1042,'Quarterly Information'!$I$43:$I$1042,Blends!$V53,'Quarterly Information'!$X$43:$X$1042,Lists!$D$31)*C52</f>
        <v>0</v>
      </c>
      <c r="X53" s="85">
        <f>SUMIFS('Quarterly Information'!$J$43:$J$1042,'Quarterly Information'!$I$43:$I$1042,Blends!$V53,'Quarterly Information'!$X$43:$X$1042,Lists!$D$31)*D52</f>
        <v>0</v>
      </c>
      <c r="Y53" s="85">
        <f>SUMIFS('Quarterly Information'!$J$43:$J$1042,'Quarterly Information'!$I$43:$I$1042,Blends!$V53,'Quarterly Information'!$X$43:$X$1042,Lists!$D$31)*E52</f>
        <v>0</v>
      </c>
      <c r="Z53" s="85">
        <f>SUMIFS('Quarterly Information'!$J$43:$J$1042,'Quarterly Information'!$I$43:$I$1042,Blends!$V53,'Quarterly Information'!$X$43:$X$1042,Lists!$D$31)*F52</f>
        <v>0</v>
      </c>
      <c r="AA53" s="85">
        <f>SUMIFS('Quarterly Information'!$J$43:$J$1042,'Quarterly Information'!$I$43:$I$1042,Blends!$V53,'Quarterly Information'!$X$43:$X$1042,Lists!$D$31)*G52</f>
        <v>0</v>
      </c>
      <c r="AB53" s="85">
        <f>SUMIFS('Quarterly Information'!$J$43:$J$1042,'Quarterly Information'!$I$43:$I$1042,Blends!$V53,'Quarterly Information'!$X$43:$X$1042,Lists!$D$31)*H52</f>
        <v>0</v>
      </c>
      <c r="AC53" s="85">
        <f>SUMIFS('Quarterly Information'!$J$43:$J$1042,'Quarterly Information'!$I$43:$I$1042,Blends!$V53,'Quarterly Information'!$X$43:$X$1042,Lists!$D$31)*I52</f>
        <v>0</v>
      </c>
      <c r="AD53" s="85">
        <f>SUMIFS('Quarterly Information'!$J$43:$J$1042,'Quarterly Information'!$I$43:$I$1042,Blends!$V53,'Quarterly Information'!$X$43:$X$1042,Lists!$D$31)*J52</f>
        <v>0</v>
      </c>
      <c r="AF53" s="10" t="s">
        <v>255</v>
      </c>
      <c r="AG53" s="85">
        <f>SUMIFS('Quarterly Information'!$J$43:$J$1042,'Quarterly Information'!$I$43:$I$1042,Blends!$AF53,'Quarterly Information'!$X$43:$X$1042,Lists!$D$32)*C52</f>
        <v>0</v>
      </c>
      <c r="AH53" s="85">
        <f>SUMIFS('Quarterly Information'!$J$43:$J$1042,'Quarterly Information'!$I$43:$I$1042,Blends!$AF53,'Quarterly Information'!$X$43:$X$1042,Lists!$D$32)*D52</f>
        <v>0</v>
      </c>
      <c r="AI53" s="85">
        <f>SUMIFS('Quarterly Information'!$J$43:$J$1042,'Quarterly Information'!$I$43:$I$1042,Blends!$AF53,'Quarterly Information'!$X$43:$X$1042,Lists!$D$32)*E52</f>
        <v>0</v>
      </c>
      <c r="AJ53" s="85">
        <f>SUMIFS('Quarterly Information'!$J$43:$J$1042,'Quarterly Information'!$I$43:$I$1042,Blends!$AF53,'Quarterly Information'!$X$43:$X$1042,Lists!$D$32)*F52</f>
        <v>0</v>
      </c>
      <c r="AK53" s="85">
        <f>SUMIFS('Quarterly Information'!$J$43:$J$1042,'Quarterly Information'!$I$43:$I$1042,Blends!$AF53,'Quarterly Information'!$X$43:$X$1042,Lists!$D$32)*G52</f>
        <v>0</v>
      </c>
      <c r="AL53" s="85">
        <f>SUMIFS('Quarterly Information'!$J$43:$J$1042,'Quarterly Information'!$I$43:$I$1042,Blends!$AF53,'Quarterly Information'!$X$43:$X$1042,Lists!$D$32)*H52</f>
        <v>0</v>
      </c>
      <c r="AM53" s="85">
        <f>SUMIFS('Quarterly Information'!$J$43:$J$1042,'Quarterly Information'!$I$43:$I$1042,Blends!$AF53,'Quarterly Information'!$X$43:$X$1042,Lists!$D$32)*I52</f>
        <v>0</v>
      </c>
      <c r="AN53" s="85">
        <f>SUMIFS('Quarterly Information'!$J$43:$J$1042,'Quarterly Information'!$I$43:$I$1042,Blends!$AF53,'Quarterly Information'!$X$43:$X$1042,Lists!$D$32)*J52</f>
        <v>0</v>
      </c>
      <c r="AP53" s="10" t="s">
        <v>255</v>
      </c>
      <c r="AQ53" s="85">
        <f>SUMIFS('Quarterly Information'!$J$43:$J$1042,'Quarterly Information'!$I$43:$I$1042,Blends!$AP53,'Quarterly Information'!$X$43:$X$1042,Lists!$D$33)*C52</f>
        <v>0</v>
      </c>
      <c r="AR53" s="85">
        <f>SUMIFS('Quarterly Information'!$J$43:$J$1042,'Quarterly Information'!$I$43:$I$1042,Blends!$AP53,'Quarterly Information'!$X$43:$X$1042,Lists!$D$33)*D52</f>
        <v>0</v>
      </c>
      <c r="AS53" s="85">
        <f>SUMIFS('Quarterly Information'!$J$43:$J$1042,'Quarterly Information'!$I$43:$I$1042,Blends!$AP53,'Quarterly Information'!$X$43:$X$1042,Lists!$D$33)*E52</f>
        <v>0</v>
      </c>
      <c r="AT53" s="85">
        <f>SUMIFS('Quarterly Information'!$J$43:$J$1042,'Quarterly Information'!$I$43:$I$1042,Blends!$AP53,'Quarterly Information'!$X$43:$X$1042,Lists!$D$33)*F52</f>
        <v>0</v>
      </c>
      <c r="AU53" s="85">
        <f>SUMIFS('Quarterly Information'!$J$43:$J$1042,'Quarterly Information'!$I$43:$I$1042,Blends!$AP53,'Quarterly Information'!$X$43:$X$1042,Lists!$D$33)*G52</f>
        <v>0</v>
      </c>
      <c r="AV53" s="85">
        <f>SUMIFS('Quarterly Information'!$J$43:$J$1042,'Quarterly Information'!$I$43:$I$1042,Blends!$AP53,'Quarterly Information'!$X$43:$X$1042,Lists!$D$33)*H52</f>
        <v>0</v>
      </c>
      <c r="AW53" s="85">
        <f>SUMIFS('Quarterly Information'!$J$43:$J$1042,'Quarterly Information'!$I$43:$I$1042,Blends!$AP53,'Quarterly Information'!$X$43:$X$1042,Lists!$D$33)*I52</f>
        <v>0</v>
      </c>
      <c r="AX53" s="85">
        <f>SUMIFS('Quarterly Information'!$J$43:$J$1042,'Quarterly Information'!$I$43:$I$1042,Blends!$AP53,'Quarterly Information'!$X$43:$X$1042,Lists!$D$33)*J52</f>
        <v>0</v>
      </c>
      <c r="AZ53" s="10" t="s">
        <v>255</v>
      </c>
      <c r="BA53" s="85">
        <f>SUMIFS('Quarterly Information'!$J$43:$J$1042,'Quarterly Information'!$I$43:$I$1042,Blends!$AZ53,'Quarterly Information'!$X$43:$X$1042,Lists!$D$34)*C52</f>
        <v>0</v>
      </c>
      <c r="BB53" s="85">
        <f>SUMIFS('Quarterly Information'!$J$43:$J$1042,'Quarterly Information'!$I$43:$I$1042,Blends!$AZ53,'Quarterly Information'!$X$43:$X$1042,Lists!$D$34)*D52</f>
        <v>0</v>
      </c>
      <c r="BC53" s="85">
        <f>SUMIFS('Quarterly Information'!$J$43:$J$1042,'Quarterly Information'!$I$43:$I$1042,Blends!$AZ53,'Quarterly Information'!$X$43:$X$1042,Lists!$D$34)*E52</f>
        <v>0</v>
      </c>
      <c r="BD53" s="85">
        <f>SUMIFS('Quarterly Information'!$J$43:$J$1042,'Quarterly Information'!$I$43:$I$1042,Blends!$AZ53,'Quarterly Information'!$X$43:$X$1042,Lists!$D$34)*F52</f>
        <v>0</v>
      </c>
      <c r="BE53" s="85">
        <f>SUMIFS('Quarterly Information'!$J$43:$J$1042,'Quarterly Information'!$I$43:$I$1042,Blends!$AZ53,'Quarterly Information'!$X$43:$X$1042,Lists!$D$34)*G52</f>
        <v>0</v>
      </c>
      <c r="BF53" s="85">
        <f>SUMIFS('Quarterly Information'!$J$43:$J$1042,'Quarterly Information'!$I$43:$I$1042,Blends!$AZ53,'Quarterly Information'!$X$43:$X$1042,Lists!$D$34)*H52</f>
        <v>0</v>
      </c>
      <c r="BG53" s="85">
        <f>SUMIFS('Quarterly Information'!$J$43:$J$1042,'Quarterly Information'!$I$43:$I$1042,Blends!$AZ53,'Quarterly Information'!$X$43:$X$1042,Lists!$D$34)*I52</f>
        <v>0</v>
      </c>
      <c r="BH53" s="85">
        <f>SUMIFS('Quarterly Information'!$J$43:$J$1042,'Quarterly Information'!$I$43:$I$1042,Blends!$AZ53,'Quarterly Information'!$X$43:$X$1042,Lists!$D$34)*J52</f>
        <v>0</v>
      </c>
      <c r="BJ53" s="10" t="s">
        <v>255</v>
      </c>
      <c r="BK53" s="85">
        <f>SUMIFS('Quarterly Information'!$J$43:$J$1042,'Quarterly Information'!$I$43:$I$1042,Blends!$BJ53,'Quarterly Information'!$X$43:$X$1042,Lists!$D$35)*C52</f>
        <v>0</v>
      </c>
      <c r="BL53" s="85">
        <f>SUMIFS('Quarterly Information'!$J$43:$J$1042,'Quarterly Information'!$I$43:$I$1042,Blends!$BJ53,'Quarterly Information'!$X$43:$X$1042,Lists!$D$35)*D52</f>
        <v>0</v>
      </c>
      <c r="BM53" s="85">
        <f>SUMIFS('Quarterly Information'!$J$43:$J$1042,'Quarterly Information'!$I$43:$I$1042,Blends!$BJ53,'Quarterly Information'!$X$43:$X$1042,Lists!$D$35)*E52</f>
        <v>0</v>
      </c>
      <c r="BN53" s="85">
        <f>SUMIFS('Quarterly Information'!$J$43:$J$1042,'Quarterly Information'!$I$43:$I$1042,Blends!$BJ53,'Quarterly Information'!$X$43:$X$1042,Lists!$D$35)*F52</f>
        <v>0</v>
      </c>
      <c r="BO53" s="85">
        <f>SUMIFS('Quarterly Information'!$J$43:$J$1042,'Quarterly Information'!$I$43:$I$1042,Blends!$BJ53,'Quarterly Information'!$X$43:$X$1042,Lists!$D$35)*G52</f>
        <v>0</v>
      </c>
      <c r="BP53" s="85">
        <f>SUMIFS('Quarterly Information'!$J$43:$J$1042,'Quarterly Information'!$I$43:$I$1042,Blends!$BJ53,'Quarterly Information'!$X$43:$X$1042,Lists!$D$35)*H52</f>
        <v>0</v>
      </c>
      <c r="BQ53" s="85">
        <f>SUMIFS('Quarterly Information'!$J$43:$J$1042,'Quarterly Information'!$I$43:$I$1042,Blends!$BJ53,'Quarterly Information'!$X$43:$X$1042,Lists!$D$35)*I52</f>
        <v>0</v>
      </c>
      <c r="BR53" s="85">
        <f>SUMIFS('Quarterly Information'!$J$43:$J$1042,'Quarterly Information'!$I$43:$I$1042,Blends!$BJ53,'Quarterly Information'!$X$43:$X$1042,Lists!$D$35)*J52</f>
        <v>0</v>
      </c>
      <c r="BT53" s="10" t="s">
        <v>255</v>
      </c>
      <c r="BU53" s="85">
        <f>SUMIFS('Quarterly Information'!$AA$43:$AA$1042,'Quarterly Information'!$I$43:$I$1042,Blends!$BT53)*Blends!C52</f>
        <v>0</v>
      </c>
      <c r="BV53" s="85">
        <f>SUMIFS('Quarterly Information'!$AA$43:$AA$1042,'Quarterly Information'!$I$43:$I$1042,Blends!$BT53)*Blends!D52</f>
        <v>0</v>
      </c>
      <c r="BW53" s="85">
        <f>SUMIFS('Quarterly Information'!$AA$43:$AA$1042,'Quarterly Information'!$I$43:$I$1042,Blends!$BT53)*Blends!E52</f>
        <v>0</v>
      </c>
      <c r="BX53" s="85">
        <f>SUMIFS('Quarterly Information'!$AA$43:$AA$1042,'Quarterly Information'!$I$43:$I$1042,Blends!$BT53)*Blends!F52</f>
        <v>0</v>
      </c>
      <c r="BY53" s="85">
        <f>SUMIFS('Quarterly Information'!$AA$43:$AA$1042,'Quarterly Information'!$I$43:$I$1042,Blends!$BT53)*Blends!G52</f>
        <v>0</v>
      </c>
      <c r="BZ53" s="85">
        <f>SUMIFS('Quarterly Information'!$AA$43:$AA$1042,'Quarterly Information'!$I$43:$I$1042,Blends!$BT53)*Blends!H52</f>
        <v>0</v>
      </c>
      <c r="CA53" s="85">
        <f>SUMIFS('Quarterly Information'!$AA$43:$AA$1042,'Quarterly Information'!$I$43:$I$1042,Blends!$BT53)*Blends!I52</f>
        <v>0</v>
      </c>
      <c r="CB53" s="85">
        <f>SUMIFS('Quarterly Information'!$AA$43:$AA$1042,'Quarterly Information'!$I$43:$I$1042,Blends!$BT53)*Blends!J52</f>
        <v>0</v>
      </c>
      <c r="CD53" s="10" t="s">
        <v>255</v>
      </c>
      <c r="CE53" s="85">
        <f>SUMIFS('Quarterly Information'!$AB$43:$AB$1042,'Quarterly Information'!$I$43:$I$1042,Blends!$CD53)*Blends!C52</f>
        <v>0</v>
      </c>
      <c r="CF53" s="85">
        <f>SUMIFS('Quarterly Information'!$AB$43:$AB$1042,'Quarterly Information'!$I$43:$I$1042,Blends!$CD53)*Blends!D52</f>
        <v>0</v>
      </c>
      <c r="CG53" s="85">
        <f>SUMIFS('Quarterly Information'!$AB$43:$AB$1042,'Quarterly Information'!$I$43:$I$1042,Blends!$CD53)*Blends!E52</f>
        <v>0</v>
      </c>
      <c r="CH53" s="85">
        <f>SUMIFS('Quarterly Information'!$AB$43:$AB$1042,'Quarterly Information'!$I$43:$I$1042,Blends!$CD53)*Blends!F52</f>
        <v>0</v>
      </c>
      <c r="CI53" s="85">
        <f>SUMIFS('Quarterly Information'!$AB$43:$AB$1042,'Quarterly Information'!$I$43:$I$1042,Blends!$CD53)*Blends!G52</f>
        <v>0</v>
      </c>
      <c r="CJ53" s="85">
        <f>SUMIFS('Quarterly Information'!$AB$43:$AB$1042,'Quarterly Information'!$I$43:$I$1042,Blends!$CD53)*Blends!H52</f>
        <v>0</v>
      </c>
      <c r="CK53" s="85">
        <f>SUMIFS('Quarterly Information'!$AB$43:$AB$1042,'Quarterly Information'!$I$43:$I$1042,Blends!$CD53)*Blends!I52</f>
        <v>0</v>
      </c>
      <c r="CL53" s="85">
        <f>SUMIFS('Quarterly Information'!$AB$43:$AB$1042,'Quarterly Information'!$I$43:$I$1042,Blends!$CD53)*Blends!J52</f>
        <v>0</v>
      </c>
      <c r="CN53" s="10" t="s">
        <v>255</v>
      </c>
      <c r="CO53" s="85">
        <f>SUMIFS('Quarterly Information'!$AC$43:$AC$1042,'Quarterly Information'!$I$43:$I$1042,Blends!$CN53)*Blends!C52</f>
        <v>0</v>
      </c>
      <c r="CP53" s="85">
        <f>SUMIFS('Quarterly Information'!$AC$43:$AC$1042,'Quarterly Information'!$I$43:$I$1042,Blends!$CN53)*Blends!D52</f>
        <v>0</v>
      </c>
      <c r="CQ53" s="85">
        <f>SUMIFS('Quarterly Information'!$AC$43:$AC$1042,'Quarterly Information'!$I$43:$I$1042,Blends!$CN53)*Blends!E52</f>
        <v>0</v>
      </c>
      <c r="CR53" s="85">
        <f>SUMIFS('Quarterly Information'!$AC$43:$AC$1042,'Quarterly Information'!$I$43:$I$1042,Blends!$CN53)*Blends!F52</f>
        <v>0</v>
      </c>
      <c r="CS53" s="85">
        <f>SUMIFS('Quarterly Information'!$AC$43:$AC$1042,'Quarterly Information'!$I$43:$I$1042,Blends!$CN53)*Blends!G52</f>
        <v>0</v>
      </c>
      <c r="CT53" s="85">
        <f>SUMIFS('Quarterly Information'!$AC$43:$AC$1042,'Quarterly Information'!$I$43:$I$1042,Blends!$CN53)*Blends!H52</f>
        <v>0</v>
      </c>
      <c r="CU53" s="85">
        <f>SUMIFS('Quarterly Information'!$AC$43:$AC$1042,'Quarterly Information'!$I$43:$I$1042,Blends!$CN53)*Blends!I52</f>
        <v>0</v>
      </c>
      <c r="CV53" s="85">
        <f>SUMIFS('Quarterly Information'!$AC$43:$AC$1042,'Quarterly Information'!$I$43:$I$1042,Blends!$CN53)*Blends!J52</f>
        <v>0</v>
      </c>
      <c r="CX53" s="10" t="s">
        <v>255</v>
      </c>
      <c r="CY53" s="85">
        <f>SUMIFS('Quarterly Information'!$AD$43:$AD$1042,'Quarterly Information'!$I$43:$I$1042,Blends!$CX53)*Blends!C52</f>
        <v>0</v>
      </c>
      <c r="CZ53" s="85">
        <f>SUMIFS('Quarterly Information'!$AD$43:$AD$1042,'Quarterly Information'!$I$43:$I$1042,Blends!$CX53)*Blends!D52</f>
        <v>0</v>
      </c>
      <c r="DA53" s="85">
        <f>SUMIFS('Quarterly Information'!$AD$43:$AD$1042,'Quarterly Information'!$I$43:$I$1042,Blends!$CX53)*Blends!E52</f>
        <v>0</v>
      </c>
      <c r="DB53" s="85">
        <f>SUMIFS('Quarterly Information'!$AD$43:$AD$1042,'Quarterly Information'!$I$43:$I$1042,Blends!$CX53)*Blends!F52</f>
        <v>0</v>
      </c>
      <c r="DC53" s="85">
        <f>SUMIFS('Quarterly Information'!$AD$43:$AD$1042,'Quarterly Information'!$I$43:$I$1042,Blends!$CX53)*Blends!G52</f>
        <v>0</v>
      </c>
      <c r="DD53" s="85">
        <f>SUMIFS('Quarterly Information'!$AD$43:$AD$1042,'Quarterly Information'!$I$43:$I$1042,Blends!$CX53)*Blends!H52</f>
        <v>0</v>
      </c>
      <c r="DE53" s="85">
        <f>SUMIFS('Quarterly Information'!$AD$43:$AD$1042,'Quarterly Information'!$I$43:$I$1042,Blends!$CX53)*Blends!I52</f>
        <v>0</v>
      </c>
      <c r="DF53" s="85">
        <f>SUMIFS('Quarterly Information'!$AD$43:$AD$1042,'Quarterly Information'!$I$43:$I$1042,Blends!$CX53)*Blends!J52</f>
        <v>0</v>
      </c>
      <c r="DH53" s="10" t="s">
        <v>255</v>
      </c>
      <c r="DI53" s="85">
        <f>SUMIFS('Quarterly Information'!$AE$43:$AE$1042,'Quarterly Information'!$I$43:$I$1042,Blends!$DH53)*Blends!C52</f>
        <v>0</v>
      </c>
      <c r="DJ53" s="85">
        <f>SUMIFS('Quarterly Information'!$AE$43:$AE$1042,'Quarterly Information'!$I$43:$I$1042,Blends!$DH53)*Blends!D52</f>
        <v>0</v>
      </c>
      <c r="DK53" s="85">
        <f>SUMIFS('Quarterly Information'!$AE$43:$AE$1042,'Quarterly Information'!$I$43:$I$1042,Blends!$DH53)*Blends!E52</f>
        <v>0</v>
      </c>
      <c r="DL53" s="85">
        <f>SUMIFS('Quarterly Information'!$AE$43:$AE$1042,'Quarterly Information'!$I$43:$I$1042,Blends!$DH53)*Blends!F52</f>
        <v>0</v>
      </c>
      <c r="DM53" s="85">
        <f>SUMIFS('Quarterly Information'!$AE$43:$AE$1042,'Quarterly Information'!$I$43:$I$1042,Blends!$DH53)*Blends!G52</f>
        <v>0</v>
      </c>
      <c r="DN53" s="85">
        <f>SUMIFS('Quarterly Information'!$AE$43:$AE$1042,'Quarterly Information'!$I$43:$I$1042,Blends!$DH53)*Blends!H52</f>
        <v>0</v>
      </c>
      <c r="DO53" s="85">
        <f>SUMIFS('Quarterly Information'!$AE$43:$AE$1042,'Quarterly Information'!$I$43:$I$1042,Blends!$DH53)*Blends!I52</f>
        <v>0</v>
      </c>
      <c r="DP53" s="85">
        <f>SUMIFS('Quarterly Information'!$AE$43:$AE$1042,'Quarterly Information'!$I$43:$I$1042,Blends!$DH53)*Blends!J52</f>
        <v>0</v>
      </c>
      <c r="DR53" s="10" t="s">
        <v>255</v>
      </c>
      <c r="DS53" s="85">
        <f>SUMIFS('Quarterly Information'!$AF$43:$AF$1042,'Quarterly Information'!$I$43:$I$1042,Blends!$DR53)*Blends!C52</f>
        <v>0</v>
      </c>
      <c r="DT53" s="85">
        <f>SUMIFS('Quarterly Information'!$AF$43:$AF$1042,'Quarterly Information'!$I$43:$I$1042,Blends!$DR53)*Blends!D52</f>
        <v>0</v>
      </c>
      <c r="DU53" s="85">
        <f>SUMIFS('Quarterly Information'!$AF$43:$AF$1042,'Quarterly Information'!$I$43:$I$1042,Blends!$DR53)*Blends!E52</f>
        <v>0</v>
      </c>
      <c r="DV53" s="85">
        <f>SUMIFS('Quarterly Information'!$AF$43:$AF$1042,'Quarterly Information'!$I$43:$I$1042,Blends!$DR53)*Blends!F52</f>
        <v>0</v>
      </c>
      <c r="DW53" s="85">
        <f>SUMIFS('Quarterly Information'!$AF$43:$AF$1042,'Quarterly Information'!$I$43:$I$1042,Blends!$DR53)*Blends!G52</f>
        <v>0</v>
      </c>
      <c r="DX53" s="85">
        <f>SUMIFS('Quarterly Information'!$AF$43:$AF$1042,'Quarterly Information'!$I$43:$I$1042,Blends!$DR53)*Blends!H52</f>
        <v>0</v>
      </c>
      <c r="DY53" s="85">
        <f>SUMIFS('Quarterly Information'!$AF$43:$AF$1042,'Quarterly Information'!$I$43:$I$1042,Blends!$DR53)*Blends!I52</f>
        <v>0</v>
      </c>
      <c r="DZ53" s="85">
        <f>SUMIFS('Quarterly Information'!$AF$43:$AF$1042,'Quarterly Information'!$I$43:$I$1042,Blends!$DR53)*Blends!J52</f>
        <v>0</v>
      </c>
    </row>
    <row r="54" spans="2:130">
      <c r="B54" s="10" t="s">
        <v>257</v>
      </c>
      <c r="C54" s="84"/>
      <c r="D54" s="84">
        <v>8.5000000000000006E-2</v>
      </c>
      <c r="E54" s="84">
        <v>0.45</v>
      </c>
      <c r="F54" s="84">
        <v>0.442</v>
      </c>
      <c r="G54" s="84"/>
      <c r="H54" s="84"/>
      <c r="I54" s="84"/>
      <c r="J54" s="84"/>
      <c r="L54" s="10" t="s">
        <v>256</v>
      </c>
      <c r="M54" s="85">
        <f>SUMIFS('Quarterly Information'!$J$43:$J$1042,'Quarterly Information'!$I$43:$I$1042,Blends!$L54,'Quarterly Information'!$X$43:$X$1042,Lists!$D$30)*C53</f>
        <v>0</v>
      </c>
      <c r="N54" s="85">
        <f>SUMIFS('Quarterly Information'!$J$43:$J$1042,'Quarterly Information'!$I$43:$I$1042,Blends!$L54,'Quarterly Information'!$X$43:$X$1042,Lists!$D$30)*D53</f>
        <v>0</v>
      </c>
      <c r="O54" s="85">
        <f>SUMIFS('Quarterly Information'!$J$43:$J$1042,'Quarterly Information'!$I$43:$I$1042,Blends!$L54,'Quarterly Information'!$X$43:$X$1042,Lists!$D$30)*E53</f>
        <v>0</v>
      </c>
      <c r="P54" s="85">
        <f>SUMIFS('Quarterly Information'!$J$43:$J$1042,'Quarterly Information'!$I$43:$I$1042,Blends!$L54,'Quarterly Information'!$X$43:$X$1042,Lists!$D$30)*F53</f>
        <v>0</v>
      </c>
      <c r="Q54" s="85">
        <f>SUMIFS('Quarterly Information'!$J$43:$J$1042,'Quarterly Information'!$I$43:$I$1042,Blends!$L54,'Quarterly Information'!$X$43:$X$1042,Lists!$D$30)*G53</f>
        <v>0</v>
      </c>
      <c r="R54" s="85">
        <f>SUMIFS('Quarterly Information'!$J$43:$J$1042,'Quarterly Information'!$I$43:$I$1042,Blends!$L54,'Quarterly Information'!$X$43:$X$1042,Lists!$D$30)*H53</f>
        <v>0</v>
      </c>
      <c r="S54" s="85">
        <f>SUMIFS('Quarterly Information'!$J$43:$J$1042,'Quarterly Information'!$I$43:$I$1042,Blends!$L54,'Quarterly Information'!$X$43:$X$1042,Lists!$D$30)*I53</f>
        <v>0</v>
      </c>
      <c r="T54" s="85">
        <f>SUMIFS('Quarterly Information'!$J$43:$J$1042,'Quarterly Information'!$I$43:$I$1042,Blends!$L54,'Quarterly Information'!$X$43:$X$1042,Lists!$D$30)*J53</f>
        <v>0</v>
      </c>
      <c r="V54" s="10" t="s">
        <v>256</v>
      </c>
      <c r="W54" s="85">
        <f>SUMIFS('Quarterly Information'!$J$43:$J$1042,'Quarterly Information'!$I$43:$I$1042,Blends!$V54,'Quarterly Information'!$X$43:$X$1042,Lists!$D$31)*C53</f>
        <v>0</v>
      </c>
      <c r="X54" s="85">
        <f>SUMIFS('Quarterly Information'!$J$43:$J$1042,'Quarterly Information'!$I$43:$I$1042,Blends!$V54,'Quarterly Information'!$X$43:$X$1042,Lists!$D$31)*D53</f>
        <v>0</v>
      </c>
      <c r="Y54" s="85">
        <f>SUMIFS('Quarterly Information'!$J$43:$J$1042,'Quarterly Information'!$I$43:$I$1042,Blends!$V54,'Quarterly Information'!$X$43:$X$1042,Lists!$D$31)*E53</f>
        <v>0</v>
      </c>
      <c r="Z54" s="85">
        <f>SUMIFS('Quarterly Information'!$J$43:$J$1042,'Quarterly Information'!$I$43:$I$1042,Blends!$V54,'Quarterly Information'!$X$43:$X$1042,Lists!$D$31)*F53</f>
        <v>0</v>
      </c>
      <c r="AA54" s="85">
        <f>SUMIFS('Quarterly Information'!$J$43:$J$1042,'Quarterly Information'!$I$43:$I$1042,Blends!$V54,'Quarterly Information'!$X$43:$X$1042,Lists!$D$31)*G53</f>
        <v>0</v>
      </c>
      <c r="AB54" s="85">
        <f>SUMIFS('Quarterly Information'!$J$43:$J$1042,'Quarterly Information'!$I$43:$I$1042,Blends!$V54,'Quarterly Information'!$X$43:$X$1042,Lists!$D$31)*H53</f>
        <v>0</v>
      </c>
      <c r="AC54" s="85">
        <f>SUMIFS('Quarterly Information'!$J$43:$J$1042,'Quarterly Information'!$I$43:$I$1042,Blends!$V54,'Quarterly Information'!$X$43:$X$1042,Lists!$D$31)*I53</f>
        <v>0</v>
      </c>
      <c r="AD54" s="85">
        <f>SUMIFS('Quarterly Information'!$J$43:$J$1042,'Quarterly Information'!$I$43:$I$1042,Blends!$V54,'Quarterly Information'!$X$43:$X$1042,Lists!$D$31)*J53</f>
        <v>0</v>
      </c>
      <c r="AF54" s="10" t="s">
        <v>256</v>
      </c>
      <c r="AG54" s="85">
        <f>SUMIFS('Quarterly Information'!$J$43:$J$1042,'Quarterly Information'!$I$43:$I$1042,Blends!$AF54,'Quarterly Information'!$X$43:$X$1042,Lists!$D$32)*C53</f>
        <v>0</v>
      </c>
      <c r="AH54" s="85">
        <f>SUMIFS('Quarterly Information'!$J$43:$J$1042,'Quarterly Information'!$I$43:$I$1042,Blends!$AF54,'Quarterly Information'!$X$43:$X$1042,Lists!$D$32)*D53</f>
        <v>0</v>
      </c>
      <c r="AI54" s="85">
        <f>SUMIFS('Quarterly Information'!$J$43:$J$1042,'Quarterly Information'!$I$43:$I$1042,Blends!$AF54,'Quarterly Information'!$X$43:$X$1042,Lists!$D$32)*E53</f>
        <v>0</v>
      </c>
      <c r="AJ54" s="85">
        <f>SUMIFS('Quarterly Information'!$J$43:$J$1042,'Quarterly Information'!$I$43:$I$1042,Blends!$AF54,'Quarterly Information'!$X$43:$X$1042,Lists!$D$32)*F53</f>
        <v>0</v>
      </c>
      <c r="AK54" s="85">
        <f>SUMIFS('Quarterly Information'!$J$43:$J$1042,'Quarterly Information'!$I$43:$I$1042,Blends!$AF54,'Quarterly Information'!$X$43:$X$1042,Lists!$D$32)*G53</f>
        <v>0</v>
      </c>
      <c r="AL54" s="85">
        <f>SUMIFS('Quarterly Information'!$J$43:$J$1042,'Quarterly Information'!$I$43:$I$1042,Blends!$AF54,'Quarterly Information'!$X$43:$X$1042,Lists!$D$32)*H53</f>
        <v>0</v>
      </c>
      <c r="AM54" s="85">
        <f>SUMIFS('Quarterly Information'!$J$43:$J$1042,'Quarterly Information'!$I$43:$I$1042,Blends!$AF54,'Quarterly Information'!$X$43:$X$1042,Lists!$D$32)*I53</f>
        <v>0</v>
      </c>
      <c r="AN54" s="85">
        <f>SUMIFS('Quarterly Information'!$J$43:$J$1042,'Quarterly Information'!$I$43:$I$1042,Blends!$AF54,'Quarterly Information'!$X$43:$X$1042,Lists!$D$32)*J53</f>
        <v>0</v>
      </c>
      <c r="AP54" s="10" t="s">
        <v>256</v>
      </c>
      <c r="AQ54" s="85">
        <f>SUMIFS('Quarterly Information'!$J$43:$J$1042,'Quarterly Information'!$I$43:$I$1042,Blends!$AP54,'Quarterly Information'!$X$43:$X$1042,Lists!$D$33)*C53</f>
        <v>0</v>
      </c>
      <c r="AR54" s="85">
        <f>SUMIFS('Quarterly Information'!$J$43:$J$1042,'Quarterly Information'!$I$43:$I$1042,Blends!$AP54,'Quarterly Information'!$X$43:$X$1042,Lists!$D$33)*D53</f>
        <v>0</v>
      </c>
      <c r="AS54" s="85">
        <f>SUMIFS('Quarterly Information'!$J$43:$J$1042,'Quarterly Information'!$I$43:$I$1042,Blends!$AP54,'Quarterly Information'!$X$43:$X$1042,Lists!$D$33)*E53</f>
        <v>0</v>
      </c>
      <c r="AT54" s="85">
        <f>SUMIFS('Quarterly Information'!$J$43:$J$1042,'Quarterly Information'!$I$43:$I$1042,Blends!$AP54,'Quarterly Information'!$X$43:$X$1042,Lists!$D$33)*F53</f>
        <v>0</v>
      </c>
      <c r="AU54" s="85">
        <f>SUMIFS('Quarterly Information'!$J$43:$J$1042,'Quarterly Information'!$I$43:$I$1042,Blends!$AP54,'Quarterly Information'!$X$43:$X$1042,Lists!$D$33)*G53</f>
        <v>0</v>
      </c>
      <c r="AV54" s="85">
        <f>SUMIFS('Quarterly Information'!$J$43:$J$1042,'Quarterly Information'!$I$43:$I$1042,Blends!$AP54,'Quarterly Information'!$X$43:$X$1042,Lists!$D$33)*H53</f>
        <v>0</v>
      </c>
      <c r="AW54" s="85">
        <f>SUMIFS('Quarterly Information'!$J$43:$J$1042,'Quarterly Information'!$I$43:$I$1042,Blends!$AP54,'Quarterly Information'!$X$43:$X$1042,Lists!$D$33)*I53</f>
        <v>0</v>
      </c>
      <c r="AX54" s="85">
        <f>SUMIFS('Quarterly Information'!$J$43:$J$1042,'Quarterly Information'!$I$43:$I$1042,Blends!$AP54,'Quarterly Information'!$X$43:$X$1042,Lists!$D$33)*J53</f>
        <v>0</v>
      </c>
      <c r="AZ54" s="10" t="s">
        <v>256</v>
      </c>
      <c r="BA54" s="85">
        <f>SUMIFS('Quarterly Information'!$J$43:$J$1042,'Quarterly Information'!$I$43:$I$1042,Blends!$AZ54,'Quarterly Information'!$X$43:$X$1042,Lists!$D$34)*C53</f>
        <v>0</v>
      </c>
      <c r="BB54" s="85">
        <f>SUMIFS('Quarterly Information'!$J$43:$J$1042,'Quarterly Information'!$I$43:$I$1042,Blends!$AZ54,'Quarterly Information'!$X$43:$X$1042,Lists!$D$34)*D53</f>
        <v>0</v>
      </c>
      <c r="BC54" s="85">
        <f>SUMIFS('Quarterly Information'!$J$43:$J$1042,'Quarterly Information'!$I$43:$I$1042,Blends!$AZ54,'Quarterly Information'!$X$43:$X$1042,Lists!$D$34)*E53</f>
        <v>0</v>
      </c>
      <c r="BD54" s="85">
        <f>SUMIFS('Quarterly Information'!$J$43:$J$1042,'Quarterly Information'!$I$43:$I$1042,Blends!$AZ54,'Quarterly Information'!$X$43:$X$1042,Lists!$D$34)*F53</f>
        <v>0</v>
      </c>
      <c r="BE54" s="85">
        <f>SUMIFS('Quarterly Information'!$J$43:$J$1042,'Quarterly Information'!$I$43:$I$1042,Blends!$AZ54,'Quarterly Information'!$X$43:$X$1042,Lists!$D$34)*G53</f>
        <v>0</v>
      </c>
      <c r="BF54" s="85">
        <f>SUMIFS('Quarterly Information'!$J$43:$J$1042,'Quarterly Information'!$I$43:$I$1042,Blends!$AZ54,'Quarterly Information'!$X$43:$X$1042,Lists!$D$34)*H53</f>
        <v>0</v>
      </c>
      <c r="BG54" s="85">
        <f>SUMIFS('Quarterly Information'!$J$43:$J$1042,'Quarterly Information'!$I$43:$I$1042,Blends!$AZ54,'Quarterly Information'!$X$43:$X$1042,Lists!$D$34)*I53</f>
        <v>0</v>
      </c>
      <c r="BH54" s="85">
        <f>SUMIFS('Quarterly Information'!$J$43:$J$1042,'Quarterly Information'!$I$43:$I$1042,Blends!$AZ54,'Quarterly Information'!$X$43:$X$1042,Lists!$D$34)*J53</f>
        <v>0</v>
      </c>
      <c r="BJ54" s="10" t="s">
        <v>256</v>
      </c>
      <c r="BK54" s="85">
        <f>SUMIFS('Quarterly Information'!$J$43:$J$1042,'Quarterly Information'!$I$43:$I$1042,Blends!$BJ54,'Quarterly Information'!$X$43:$X$1042,Lists!$D$35)*C53</f>
        <v>0</v>
      </c>
      <c r="BL54" s="85">
        <f>SUMIFS('Quarterly Information'!$J$43:$J$1042,'Quarterly Information'!$I$43:$I$1042,Blends!$BJ54,'Quarterly Information'!$X$43:$X$1042,Lists!$D$35)*D53</f>
        <v>0</v>
      </c>
      <c r="BM54" s="85">
        <f>SUMIFS('Quarterly Information'!$J$43:$J$1042,'Quarterly Information'!$I$43:$I$1042,Blends!$BJ54,'Quarterly Information'!$X$43:$X$1042,Lists!$D$35)*E53</f>
        <v>0</v>
      </c>
      <c r="BN54" s="85">
        <f>SUMIFS('Quarterly Information'!$J$43:$J$1042,'Quarterly Information'!$I$43:$I$1042,Blends!$BJ54,'Quarterly Information'!$X$43:$X$1042,Lists!$D$35)*F53</f>
        <v>0</v>
      </c>
      <c r="BO54" s="85">
        <f>SUMIFS('Quarterly Information'!$J$43:$J$1042,'Quarterly Information'!$I$43:$I$1042,Blends!$BJ54,'Quarterly Information'!$X$43:$X$1042,Lists!$D$35)*G53</f>
        <v>0</v>
      </c>
      <c r="BP54" s="85">
        <f>SUMIFS('Quarterly Information'!$J$43:$J$1042,'Quarterly Information'!$I$43:$I$1042,Blends!$BJ54,'Quarterly Information'!$X$43:$X$1042,Lists!$D$35)*H53</f>
        <v>0</v>
      </c>
      <c r="BQ54" s="85">
        <f>SUMIFS('Quarterly Information'!$J$43:$J$1042,'Quarterly Information'!$I$43:$I$1042,Blends!$BJ54,'Quarterly Information'!$X$43:$X$1042,Lists!$D$35)*I53</f>
        <v>0</v>
      </c>
      <c r="BR54" s="85">
        <f>SUMIFS('Quarterly Information'!$J$43:$J$1042,'Quarterly Information'!$I$43:$I$1042,Blends!$BJ54,'Quarterly Information'!$X$43:$X$1042,Lists!$D$35)*J53</f>
        <v>0</v>
      </c>
      <c r="BT54" s="10" t="s">
        <v>256</v>
      </c>
      <c r="BU54" s="85">
        <f>SUMIFS('Quarterly Information'!$AA$43:$AA$1042,'Quarterly Information'!$I$43:$I$1042,Blends!$BT54)*Blends!C53</f>
        <v>0</v>
      </c>
      <c r="BV54" s="85">
        <f>SUMIFS('Quarterly Information'!$AA$43:$AA$1042,'Quarterly Information'!$I$43:$I$1042,Blends!$BT54)*Blends!D53</f>
        <v>0</v>
      </c>
      <c r="BW54" s="85">
        <f>SUMIFS('Quarterly Information'!$AA$43:$AA$1042,'Quarterly Information'!$I$43:$I$1042,Blends!$BT54)*Blends!E53</f>
        <v>0</v>
      </c>
      <c r="BX54" s="85">
        <f>SUMIFS('Quarterly Information'!$AA$43:$AA$1042,'Quarterly Information'!$I$43:$I$1042,Blends!$BT54)*Blends!F53</f>
        <v>0</v>
      </c>
      <c r="BY54" s="85">
        <f>SUMIFS('Quarterly Information'!$AA$43:$AA$1042,'Quarterly Information'!$I$43:$I$1042,Blends!$BT54)*Blends!G53</f>
        <v>0</v>
      </c>
      <c r="BZ54" s="85">
        <f>SUMIFS('Quarterly Information'!$AA$43:$AA$1042,'Quarterly Information'!$I$43:$I$1042,Blends!$BT54)*Blends!H53</f>
        <v>0</v>
      </c>
      <c r="CA54" s="85">
        <f>SUMIFS('Quarterly Information'!$AA$43:$AA$1042,'Quarterly Information'!$I$43:$I$1042,Blends!$BT54)*Blends!I53</f>
        <v>0</v>
      </c>
      <c r="CB54" s="85">
        <f>SUMIFS('Quarterly Information'!$AA$43:$AA$1042,'Quarterly Information'!$I$43:$I$1042,Blends!$BT54)*Blends!J53</f>
        <v>0</v>
      </c>
      <c r="CD54" s="10" t="s">
        <v>256</v>
      </c>
      <c r="CE54" s="85">
        <f>SUMIFS('Quarterly Information'!$AB$43:$AB$1042,'Quarterly Information'!$I$43:$I$1042,Blends!$CD54)*Blends!C53</f>
        <v>0</v>
      </c>
      <c r="CF54" s="85">
        <f>SUMIFS('Quarterly Information'!$AB$43:$AB$1042,'Quarterly Information'!$I$43:$I$1042,Blends!$CD54)*Blends!D53</f>
        <v>0</v>
      </c>
      <c r="CG54" s="85">
        <f>SUMIFS('Quarterly Information'!$AB$43:$AB$1042,'Quarterly Information'!$I$43:$I$1042,Blends!$CD54)*Blends!E53</f>
        <v>0</v>
      </c>
      <c r="CH54" s="85">
        <f>SUMIFS('Quarterly Information'!$AB$43:$AB$1042,'Quarterly Information'!$I$43:$I$1042,Blends!$CD54)*Blends!F53</f>
        <v>0</v>
      </c>
      <c r="CI54" s="85">
        <f>SUMIFS('Quarterly Information'!$AB$43:$AB$1042,'Quarterly Information'!$I$43:$I$1042,Blends!$CD54)*Blends!G53</f>
        <v>0</v>
      </c>
      <c r="CJ54" s="85">
        <f>SUMIFS('Quarterly Information'!$AB$43:$AB$1042,'Quarterly Information'!$I$43:$I$1042,Blends!$CD54)*Blends!H53</f>
        <v>0</v>
      </c>
      <c r="CK54" s="85">
        <f>SUMIFS('Quarterly Information'!$AB$43:$AB$1042,'Quarterly Information'!$I$43:$I$1042,Blends!$CD54)*Blends!I53</f>
        <v>0</v>
      </c>
      <c r="CL54" s="85">
        <f>SUMIFS('Quarterly Information'!$AB$43:$AB$1042,'Quarterly Information'!$I$43:$I$1042,Blends!$CD54)*Blends!J53</f>
        <v>0</v>
      </c>
      <c r="CN54" s="10" t="s">
        <v>256</v>
      </c>
      <c r="CO54" s="85">
        <f>SUMIFS('Quarterly Information'!$AC$43:$AC$1042,'Quarterly Information'!$I$43:$I$1042,Blends!$CN54)*Blends!C53</f>
        <v>0</v>
      </c>
      <c r="CP54" s="85">
        <f>SUMIFS('Quarterly Information'!$AC$43:$AC$1042,'Quarterly Information'!$I$43:$I$1042,Blends!$CN54)*Blends!D53</f>
        <v>0</v>
      </c>
      <c r="CQ54" s="85">
        <f>SUMIFS('Quarterly Information'!$AC$43:$AC$1042,'Quarterly Information'!$I$43:$I$1042,Blends!$CN54)*Blends!E53</f>
        <v>0</v>
      </c>
      <c r="CR54" s="85">
        <f>SUMIFS('Quarterly Information'!$AC$43:$AC$1042,'Quarterly Information'!$I$43:$I$1042,Blends!$CN54)*Blends!F53</f>
        <v>0</v>
      </c>
      <c r="CS54" s="85">
        <f>SUMIFS('Quarterly Information'!$AC$43:$AC$1042,'Quarterly Information'!$I$43:$I$1042,Blends!$CN54)*Blends!G53</f>
        <v>0</v>
      </c>
      <c r="CT54" s="85">
        <f>SUMIFS('Quarterly Information'!$AC$43:$AC$1042,'Quarterly Information'!$I$43:$I$1042,Blends!$CN54)*Blends!H53</f>
        <v>0</v>
      </c>
      <c r="CU54" s="85">
        <f>SUMIFS('Quarterly Information'!$AC$43:$AC$1042,'Quarterly Information'!$I$43:$I$1042,Blends!$CN54)*Blends!I53</f>
        <v>0</v>
      </c>
      <c r="CV54" s="85">
        <f>SUMIFS('Quarterly Information'!$AC$43:$AC$1042,'Quarterly Information'!$I$43:$I$1042,Blends!$CN54)*Blends!J53</f>
        <v>0</v>
      </c>
      <c r="CX54" s="10" t="s">
        <v>256</v>
      </c>
      <c r="CY54" s="85">
        <f>SUMIFS('Quarterly Information'!$AD$43:$AD$1042,'Quarterly Information'!$I$43:$I$1042,Blends!$CX54)*Blends!C53</f>
        <v>0</v>
      </c>
      <c r="CZ54" s="85">
        <f>SUMIFS('Quarterly Information'!$AD$43:$AD$1042,'Quarterly Information'!$I$43:$I$1042,Blends!$CX54)*Blends!D53</f>
        <v>0</v>
      </c>
      <c r="DA54" s="85">
        <f>SUMIFS('Quarterly Information'!$AD$43:$AD$1042,'Quarterly Information'!$I$43:$I$1042,Blends!$CX54)*Blends!E53</f>
        <v>0</v>
      </c>
      <c r="DB54" s="85">
        <f>SUMIFS('Quarterly Information'!$AD$43:$AD$1042,'Quarterly Information'!$I$43:$I$1042,Blends!$CX54)*Blends!F53</f>
        <v>0</v>
      </c>
      <c r="DC54" s="85">
        <f>SUMIFS('Quarterly Information'!$AD$43:$AD$1042,'Quarterly Information'!$I$43:$I$1042,Blends!$CX54)*Blends!G53</f>
        <v>0</v>
      </c>
      <c r="DD54" s="85">
        <f>SUMIFS('Quarterly Information'!$AD$43:$AD$1042,'Quarterly Information'!$I$43:$I$1042,Blends!$CX54)*Blends!H53</f>
        <v>0</v>
      </c>
      <c r="DE54" s="85">
        <f>SUMIFS('Quarterly Information'!$AD$43:$AD$1042,'Quarterly Information'!$I$43:$I$1042,Blends!$CX54)*Blends!I53</f>
        <v>0</v>
      </c>
      <c r="DF54" s="85">
        <f>SUMIFS('Quarterly Information'!$AD$43:$AD$1042,'Quarterly Information'!$I$43:$I$1042,Blends!$CX54)*Blends!J53</f>
        <v>0</v>
      </c>
      <c r="DH54" s="10" t="s">
        <v>256</v>
      </c>
      <c r="DI54" s="85">
        <f>SUMIFS('Quarterly Information'!$AE$43:$AE$1042,'Quarterly Information'!$I$43:$I$1042,Blends!$DH54)*Blends!C53</f>
        <v>0</v>
      </c>
      <c r="DJ54" s="85">
        <f>SUMIFS('Quarterly Information'!$AE$43:$AE$1042,'Quarterly Information'!$I$43:$I$1042,Blends!$DH54)*Blends!D53</f>
        <v>0</v>
      </c>
      <c r="DK54" s="85">
        <f>SUMIFS('Quarterly Information'!$AE$43:$AE$1042,'Quarterly Information'!$I$43:$I$1042,Blends!$DH54)*Blends!E53</f>
        <v>0</v>
      </c>
      <c r="DL54" s="85">
        <f>SUMIFS('Quarterly Information'!$AE$43:$AE$1042,'Quarterly Information'!$I$43:$I$1042,Blends!$DH54)*Blends!F53</f>
        <v>0</v>
      </c>
      <c r="DM54" s="85">
        <f>SUMIFS('Quarterly Information'!$AE$43:$AE$1042,'Quarterly Information'!$I$43:$I$1042,Blends!$DH54)*Blends!G53</f>
        <v>0</v>
      </c>
      <c r="DN54" s="85">
        <f>SUMIFS('Quarterly Information'!$AE$43:$AE$1042,'Quarterly Information'!$I$43:$I$1042,Blends!$DH54)*Blends!H53</f>
        <v>0</v>
      </c>
      <c r="DO54" s="85">
        <f>SUMIFS('Quarterly Information'!$AE$43:$AE$1042,'Quarterly Information'!$I$43:$I$1042,Blends!$DH54)*Blends!I53</f>
        <v>0</v>
      </c>
      <c r="DP54" s="85">
        <f>SUMIFS('Quarterly Information'!$AE$43:$AE$1042,'Quarterly Information'!$I$43:$I$1042,Blends!$DH54)*Blends!J53</f>
        <v>0</v>
      </c>
      <c r="DR54" s="10" t="s">
        <v>256</v>
      </c>
      <c r="DS54" s="85">
        <f>SUMIFS('Quarterly Information'!$AF$43:$AF$1042,'Quarterly Information'!$I$43:$I$1042,Blends!$DR54)*Blends!C53</f>
        <v>0</v>
      </c>
      <c r="DT54" s="85">
        <f>SUMIFS('Quarterly Information'!$AF$43:$AF$1042,'Quarterly Information'!$I$43:$I$1042,Blends!$DR54)*Blends!D53</f>
        <v>0</v>
      </c>
      <c r="DU54" s="85">
        <f>SUMIFS('Quarterly Information'!$AF$43:$AF$1042,'Quarterly Information'!$I$43:$I$1042,Blends!$DR54)*Blends!E53</f>
        <v>0</v>
      </c>
      <c r="DV54" s="85">
        <f>SUMIFS('Quarterly Information'!$AF$43:$AF$1042,'Quarterly Information'!$I$43:$I$1042,Blends!$DR54)*Blends!F53</f>
        <v>0</v>
      </c>
      <c r="DW54" s="85">
        <f>SUMIFS('Quarterly Information'!$AF$43:$AF$1042,'Quarterly Information'!$I$43:$I$1042,Blends!$DR54)*Blends!G53</f>
        <v>0</v>
      </c>
      <c r="DX54" s="85">
        <f>SUMIFS('Quarterly Information'!$AF$43:$AF$1042,'Quarterly Information'!$I$43:$I$1042,Blends!$DR54)*Blends!H53</f>
        <v>0</v>
      </c>
      <c r="DY54" s="85">
        <f>SUMIFS('Quarterly Information'!$AF$43:$AF$1042,'Quarterly Information'!$I$43:$I$1042,Blends!$DR54)*Blends!I53</f>
        <v>0</v>
      </c>
      <c r="DZ54" s="85">
        <f>SUMIFS('Quarterly Information'!$AF$43:$AF$1042,'Quarterly Information'!$I$43:$I$1042,Blends!$DR54)*Blends!J53</f>
        <v>0</v>
      </c>
    </row>
    <row r="55" spans="2:130">
      <c r="B55" s="10" t="s">
        <v>258</v>
      </c>
      <c r="C55" s="84"/>
      <c r="D55" s="84">
        <v>0.5</v>
      </c>
      <c r="E55" s="84">
        <v>0.47</v>
      </c>
      <c r="F55" s="84"/>
      <c r="G55" s="84"/>
      <c r="H55" s="84"/>
      <c r="I55" s="84"/>
      <c r="J55" s="84"/>
      <c r="L55" s="10" t="s">
        <v>257</v>
      </c>
      <c r="M55" s="85">
        <f>SUMIFS('Quarterly Information'!$J$43:$J$1042,'Quarterly Information'!$I$43:$I$1042,Blends!$L55,'Quarterly Information'!$X$43:$X$1042,Lists!$D$30)*C54</f>
        <v>0</v>
      </c>
      <c r="N55" s="85">
        <f>SUMIFS('Quarterly Information'!$J$43:$J$1042,'Quarterly Information'!$I$43:$I$1042,Blends!$L55,'Quarterly Information'!$X$43:$X$1042,Lists!$D$30)*D54</f>
        <v>0</v>
      </c>
      <c r="O55" s="85">
        <f>SUMIFS('Quarterly Information'!$J$43:$J$1042,'Quarterly Information'!$I$43:$I$1042,Blends!$L55,'Quarterly Information'!$X$43:$X$1042,Lists!$D$30)*E54</f>
        <v>0</v>
      </c>
      <c r="P55" s="85">
        <f>SUMIFS('Quarterly Information'!$J$43:$J$1042,'Quarterly Information'!$I$43:$I$1042,Blends!$L55,'Quarterly Information'!$X$43:$X$1042,Lists!$D$30)*F54</f>
        <v>0</v>
      </c>
      <c r="Q55" s="85">
        <f>SUMIFS('Quarterly Information'!$J$43:$J$1042,'Quarterly Information'!$I$43:$I$1042,Blends!$L55,'Quarterly Information'!$X$43:$X$1042,Lists!$D$30)*G54</f>
        <v>0</v>
      </c>
      <c r="R55" s="85">
        <f>SUMIFS('Quarterly Information'!$J$43:$J$1042,'Quarterly Information'!$I$43:$I$1042,Blends!$L55,'Quarterly Information'!$X$43:$X$1042,Lists!$D$30)*H54</f>
        <v>0</v>
      </c>
      <c r="S55" s="85">
        <f>SUMIFS('Quarterly Information'!$J$43:$J$1042,'Quarterly Information'!$I$43:$I$1042,Blends!$L55,'Quarterly Information'!$X$43:$X$1042,Lists!$D$30)*I54</f>
        <v>0</v>
      </c>
      <c r="T55" s="85">
        <f>SUMIFS('Quarterly Information'!$J$43:$J$1042,'Quarterly Information'!$I$43:$I$1042,Blends!$L55,'Quarterly Information'!$X$43:$X$1042,Lists!$D$30)*J54</f>
        <v>0</v>
      </c>
      <c r="V55" s="10" t="s">
        <v>257</v>
      </c>
      <c r="W55" s="85">
        <f>SUMIFS('Quarterly Information'!$J$43:$J$1042,'Quarterly Information'!$I$43:$I$1042,Blends!$V55,'Quarterly Information'!$X$43:$X$1042,Lists!$D$31)*C54</f>
        <v>0</v>
      </c>
      <c r="X55" s="85">
        <f>SUMIFS('Quarterly Information'!$J$43:$J$1042,'Quarterly Information'!$I$43:$I$1042,Blends!$V55,'Quarterly Information'!$X$43:$X$1042,Lists!$D$31)*D54</f>
        <v>0</v>
      </c>
      <c r="Y55" s="85">
        <f>SUMIFS('Quarterly Information'!$J$43:$J$1042,'Quarterly Information'!$I$43:$I$1042,Blends!$V55,'Quarterly Information'!$X$43:$X$1042,Lists!$D$31)*E54</f>
        <v>0</v>
      </c>
      <c r="Z55" s="85">
        <f>SUMIFS('Quarterly Information'!$J$43:$J$1042,'Quarterly Information'!$I$43:$I$1042,Blends!$V55,'Quarterly Information'!$X$43:$X$1042,Lists!$D$31)*F54</f>
        <v>0</v>
      </c>
      <c r="AA55" s="85">
        <f>SUMIFS('Quarterly Information'!$J$43:$J$1042,'Quarterly Information'!$I$43:$I$1042,Blends!$V55,'Quarterly Information'!$X$43:$X$1042,Lists!$D$31)*G54</f>
        <v>0</v>
      </c>
      <c r="AB55" s="85">
        <f>SUMIFS('Quarterly Information'!$J$43:$J$1042,'Quarterly Information'!$I$43:$I$1042,Blends!$V55,'Quarterly Information'!$X$43:$X$1042,Lists!$D$31)*H54</f>
        <v>0</v>
      </c>
      <c r="AC55" s="85">
        <f>SUMIFS('Quarterly Information'!$J$43:$J$1042,'Quarterly Information'!$I$43:$I$1042,Blends!$V55,'Quarterly Information'!$X$43:$X$1042,Lists!$D$31)*I54</f>
        <v>0</v>
      </c>
      <c r="AD55" s="85">
        <f>SUMIFS('Quarterly Information'!$J$43:$J$1042,'Quarterly Information'!$I$43:$I$1042,Blends!$V55,'Quarterly Information'!$X$43:$X$1042,Lists!$D$31)*J54</f>
        <v>0</v>
      </c>
      <c r="AF55" s="10" t="s">
        <v>257</v>
      </c>
      <c r="AG55" s="85">
        <f>SUMIFS('Quarterly Information'!$J$43:$J$1042,'Quarterly Information'!$I$43:$I$1042,Blends!$AF55,'Quarterly Information'!$X$43:$X$1042,Lists!$D$32)*C54</f>
        <v>0</v>
      </c>
      <c r="AH55" s="85">
        <f>SUMIFS('Quarterly Information'!$J$43:$J$1042,'Quarterly Information'!$I$43:$I$1042,Blends!$AF55,'Quarterly Information'!$X$43:$X$1042,Lists!$D$32)*D54</f>
        <v>0</v>
      </c>
      <c r="AI55" s="85">
        <f>SUMIFS('Quarterly Information'!$J$43:$J$1042,'Quarterly Information'!$I$43:$I$1042,Blends!$AF55,'Quarterly Information'!$X$43:$X$1042,Lists!$D$32)*E54</f>
        <v>0</v>
      </c>
      <c r="AJ55" s="85">
        <f>SUMIFS('Quarterly Information'!$J$43:$J$1042,'Quarterly Information'!$I$43:$I$1042,Blends!$AF55,'Quarterly Information'!$X$43:$X$1042,Lists!$D$32)*F54</f>
        <v>0</v>
      </c>
      <c r="AK55" s="85">
        <f>SUMIFS('Quarterly Information'!$J$43:$J$1042,'Quarterly Information'!$I$43:$I$1042,Blends!$AF55,'Quarterly Information'!$X$43:$X$1042,Lists!$D$32)*G54</f>
        <v>0</v>
      </c>
      <c r="AL55" s="85">
        <f>SUMIFS('Quarterly Information'!$J$43:$J$1042,'Quarterly Information'!$I$43:$I$1042,Blends!$AF55,'Quarterly Information'!$X$43:$X$1042,Lists!$D$32)*H54</f>
        <v>0</v>
      </c>
      <c r="AM55" s="85">
        <f>SUMIFS('Quarterly Information'!$J$43:$J$1042,'Quarterly Information'!$I$43:$I$1042,Blends!$AF55,'Quarterly Information'!$X$43:$X$1042,Lists!$D$32)*I54</f>
        <v>0</v>
      </c>
      <c r="AN55" s="85">
        <f>SUMIFS('Quarterly Information'!$J$43:$J$1042,'Quarterly Information'!$I$43:$I$1042,Blends!$AF55,'Quarterly Information'!$X$43:$X$1042,Lists!$D$32)*J54</f>
        <v>0</v>
      </c>
      <c r="AP55" s="10" t="s">
        <v>257</v>
      </c>
      <c r="AQ55" s="85">
        <f>SUMIFS('Quarterly Information'!$J$43:$J$1042,'Quarterly Information'!$I$43:$I$1042,Blends!$AP55,'Quarterly Information'!$X$43:$X$1042,Lists!$D$33)*C54</f>
        <v>0</v>
      </c>
      <c r="AR55" s="85">
        <f>SUMIFS('Quarterly Information'!$J$43:$J$1042,'Quarterly Information'!$I$43:$I$1042,Blends!$AP55,'Quarterly Information'!$X$43:$X$1042,Lists!$D$33)*D54</f>
        <v>0</v>
      </c>
      <c r="AS55" s="85">
        <f>SUMIFS('Quarterly Information'!$J$43:$J$1042,'Quarterly Information'!$I$43:$I$1042,Blends!$AP55,'Quarterly Information'!$X$43:$X$1042,Lists!$D$33)*E54</f>
        <v>0</v>
      </c>
      <c r="AT55" s="85">
        <f>SUMIFS('Quarterly Information'!$J$43:$J$1042,'Quarterly Information'!$I$43:$I$1042,Blends!$AP55,'Quarterly Information'!$X$43:$X$1042,Lists!$D$33)*F54</f>
        <v>0</v>
      </c>
      <c r="AU55" s="85">
        <f>SUMIFS('Quarterly Information'!$J$43:$J$1042,'Quarterly Information'!$I$43:$I$1042,Blends!$AP55,'Quarterly Information'!$X$43:$X$1042,Lists!$D$33)*G54</f>
        <v>0</v>
      </c>
      <c r="AV55" s="85">
        <f>SUMIFS('Quarterly Information'!$J$43:$J$1042,'Quarterly Information'!$I$43:$I$1042,Blends!$AP55,'Quarterly Information'!$X$43:$X$1042,Lists!$D$33)*H54</f>
        <v>0</v>
      </c>
      <c r="AW55" s="85">
        <f>SUMIFS('Quarterly Information'!$J$43:$J$1042,'Quarterly Information'!$I$43:$I$1042,Blends!$AP55,'Quarterly Information'!$X$43:$X$1042,Lists!$D$33)*I54</f>
        <v>0</v>
      </c>
      <c r="AX55" s="85">
        <f>SUMIFS('Quarterly Information'!$J$43:$J$1042,'Quarterly Information'!$I$43:$I$1042,Blends!$AP55,'Quarterly Information'!$X$43:$X$1042,Lists!$D$33)*J54</f>
        <v>0</v>
      </c>
      <c r="AZ55" s="10" t="s">
        <v>257</v>
      </c>
      <c r="BA55" s="85">
        <f>SUMIFS('Quarterly Information'!$J$43:$J$1042,'Quarterly Information'!$I$43:$I$1042,Blends!$AZ55,'Quarterly Information'!$X$43:$X$1042,Lists!$D$34)*C54</f>
        <v>0</v>
      </c>
      <c r="BB55" s="85">
        <f>SUMIFS('Quarterly Information'!$J$43:$J$1042,'Quarterly Information'!$I$43:$I$1042,Blends!$AZ55,'Quarterly Information'!$X$43:$X$1042,Lists!$D$34)*D54</f>
        <v>0</v>
      </c>
      <c r="BC55" s="85">
        <f>SUMIFS('Quarterly Information'!$J$43:$J$1042,'Quarterly Information'!$I$43:$I$1042,Blends!$AZ55,'Quarterly Information'!$X$43:$X$1042,Lists!$D$34)*E54</f>
        <v>0</v>
      </c>
      <c r="BD55" s="85">
        <f>SUMIFS('Quarterly Information'!$J$43:$J$1042,'Quarterly Information'!$I$43:$I$1042,Blends!$AZ55,'Quarterly Information'!$X$43:$X$1042,Lists!$D$34)*F54</f>
        <v>0</v>
      </c>
      <c r="BE55" s="85">
        <f>SUMIFS('Quarterly Information'!$J$43:$J$1042,'Quarterly Information'!$I$43:$I$1042,Blends!$AZ55,'Quarterly Information'!$X$43:$X$1042,Lists!$D$34)*G54</f>
        <v>0</v>
      </c>
      <c r="BF55" s="85">
        <f>SUMIFS('Quarterly Information'!$J$43:$J$1042,'Quarterly Information'!$I$43:$I$1042,Blends!$AZ55,'Quarterly Information'!$X$43:$X$1042,Lists!$D$34)*H54</f>
        <v>0</v>
      </c>
      <c r="BG55" s="85">
        <f>SUMIFS('Quarterly Information'!$J$43:$J$1042,'Quarterly Information'!$I$43:$I$1042,Blends!$AZ55,'Quarterly Information'!$X$43:$X$1042,Lists!$D$34)*I54</f>
        <v>0</v>
      </c>
      <c r="BH55" s="85">
        <f>SUMIFS('Quarterly Information'!$J$43:$J$1042,'Quarterly Information'!$I$43:$I$1042,Blends!$AZ55,'Quarterly Information'!$X$43:$X$1042,Lists!$D$34)*J54</f>
        <v>0</v>
      </c>
      <c r="BJ55" s="10" t="s">
        <v>257</v>
      </c>
      <c r="BK55" s="85">
        <f>SUMIFS('Quarterly Information'!$J$43:$J$1042,'Quarterly Information'!$I$43:$I$1042,Blends!$BJ55,'Quarterly Information'!$X$43:$X$1042,Lists!$D$35)*C54</f>
        <v>0</v>
      </c>
      <c r="BL55" s="85">
        <f>SUMIFS('Quarterly Information'!$J$43:$J$1042,'Quarterly Information'!$I$43:$I$1042,Blends!$BJ55,'Quarterly Information'!$X$43:$X$1042,Lists!$D$35)*D54</f>
        <v>0</v>
      </c>
      <c r="BM55" s="85">
        <f>SUMIFS('Quarterly Information'!$J$43:$J$1042,'Quarterly Information'!$I$43:$I$1042,Blends!$BJ55,'Quarterly Information'!$X$43:$X$1042,Lists!$D$35)*E54</f>
        <v>0</v>
      </c>
      <c r="BN55" s="85">
        <f>SUMIFS('Quarterly Information'!$J$43:$J$1042,'Quarterly Information'!$I$43:$I$1042,Blends!$BJ55,'Quarterly Information'!$X$43:$X$1042,Lists!$D$35)*F54</f>
        <v>0</v>
      </c>
      <c r="BO55" s="85">
        <f>SUMIFS('Quarterly Information'!$J$43:$J$1042,'Quarterly Information'!$I$43:$I$1042,Blends!$BJ55,'Quarterly Information'!$X$43:$X$1042,Lists!$D$35)*G54</f>
        <v>0</v>
      </c>
      <c r="BP55" s="85">
        <f>SUMIFS('Quarterly Information'!$J$43:$J$1042,'Quarterly Information'!$I$43:$I$1042,Blends!$BJ55,'Quarterly Information'!$X$43:$X$1042,Lists!$D$35)*H54</f>
        <v>0</v>
      </c>
      <c r="BQ55" s="85">
        <f>SUMIFS('Quarterly Information'!$J$43:$J$1042,'Quarterly Information'!$I$43:$I$1042,Blends!$BJ55,'Quarterly Information'!$X$43:$X$1042,Lists!$D$35)*I54</f>
        <v>0</v>
      </c>
      <c r="BR55" s="85">
        <f>SUMIFS('Quarterly Information'!$J$43:$J$1042,'Quarterly Information'!$I$43:$I$1042,Blends!$BJ55,'Quarterly Information'!$X$43:$X$1042,Lists!$D$35)*J54</f>
        <v>0</v>
      </c>
      <c r="BT55" s="10" t="s">
        <v>257</v>
      </c>
      <c r="BU55" s="85">
        <f>SUMIFS('Quarterly Information'!$AA$43:$AA$1042,'Quarterly Information'!$I$43:$I$1042,Blends!$BT55)*Blends!C54</f>
        <v>0</v>
      </c>
      <c r="BV55" s="85">
        <f>SUMIFS('Quarterly Information'!$AA$43:$AA$1042,'Quarterly Information'!$I$43:$I$1042,Blends!$BT55)*Blends!D54</f>
        <v>0</v>
      </c>
      <c r="BW55" s="85">
        <f>SUMIFS('Quarterly Information'!$AA$43:$AA$1042,'Quarterly Information'!$I$43:$I$1042,Blends!$BT55)*Blends!E54</f>
        <v>0</v>
      </c>
      <c r="BX55" s="85">
        <f>SUMIFS('Quarterly Information'!$AA$43:$AA$1042,'Quarterly Information'!$I$43:$I$1042,Blends!$BT55)*Blends!F54</f>
        <v>0</v>
      </c>
      <c r="BY55" s="85">
        <f>SUMIFS('Quarterly Information'!$AA$43:$AA$1042,'Quarterly Information'!$I$43:$I$1042,Blends!$BT55)*Blends!G54</f>
        <v>0</v>
      </c>
      <c r="BZ55" s="85">
        <f>SUMIFS('Quarterly Information'!$AA$43:$AA$1042,'Quarterly Information'!$I$43:$I$1042,Blends!$BT55)*Blends!H54</f>
        <v>0</v>
      </c>
      <c r="CA55" s="85">
        <f>SUMIFS('Quarterly Information'!$AA$43:$AA$1042,'Quarterly Information'!$I$43:$I$1042,Blends!$BT55)*Blends!I54</f>
        <v>0</v>
      </c>
      <c r="CB55" s="85">
        <f>SUMIFS('Quarterly Information'!$AA$43:$AA$1042,'Quarterly Information'!$I$43:$I$1042,Blends!$BT55)*Blends!J54</f>
        <v>0</v>
      </c>
      <c r="CD55" s="10" t="s">
        <v>257</v>
      </c>
      <c r="CE55" s="85">
        <f>SUMIFS('Quarterly Information'!$AB$43:$AB$1042,'Quarterly Information'!$I$43:$I$1042,Blends!$CD55)*Blends!C54</f>
        <v>0</v>
      </c>
      <c r="CF55" s="85">
        <f>SUMIFS('Quarterly Information'!$AB$43:$AB$1042,'Quarterly Information'!$I$43:$I$1042,Blends!$CD55)*Blends!D54</f>
        <v>0</v>
      </c>
      <c r="CG55" s="85">
        <f>SUMIFS('Quarterly Information'!$AB$43:$AB$1042,'Quarterly Information'!$I$43:$I$1042,Blends!$CD55)*Blends!E54</f>
        <v>0</v>
      </c>
      <c r="CH55" s="85">
        <f>SUMIFS('Quarterly Information'!$AB$43:$AB$1042,'Quarterly Information'!$I$43:$I$1042,Blends!$CD55)*Blends!F54</f>
        <v>0</v>
      </c>
      <c r="CI55" s="85">
        <f>SUMIFS('Quarterly Information'!$AB$43:$AB$1042,'Quarterly Information'!$I$43:$I$1042,Blends!$CD55)*Blends!G54</f>
        <v>0</v>
      </c>
      <c r="CJ55" s="85">
        <f>SUMIFS('Quarterly Information'!$AB$43:$AB$1042,'Quarterly Information'!$I$43:$I$1042,Blends!$CD55)*Blends!H54</f>
        <v>0</v>
      </c>
      <c r="CK55" s="85">
        <f>SUMIFS('Quarterly Information'!$AB$43:$AB$1042,'Quarterly Information'!$I$43:$I$1042,Blends!$CD55)*Blends!I54</f>
        <v>0</v>
      </c>
      <c r="CL55" s="85">
        <f>SUMIFS('Quarterly Information'!$AB$43:$AB$1042,'Quarterly Information'!$I$43:$I$1042,Blends!$CD55)*Blends!J54</f>
        <v>0</v>
      </c>
      <c r="CN55" s="10" t="s">
        <v>257</v>
      </c>
      <c r="CO55" s="85">
        <f>SUMIFS('Quarterly Information'!$AC$43:$AC$1042,'Quarterly Information'!$I$43:$I$1042,Blends!$CN55)*Blends!C54</f>
        <v>0</v>
      </c>
      <c r="CP55" s="85">
        <f>SUMIFS('Quarterly Information'!$AC$43:$AC$1042,'Quarterly Information'!$I$43:$I$1042,Blends!$CN55)*Blends!D54</f>
        <v>0</v>
      </c>
      <c r="CQ55" s="85">
        <f>SUMIFS('Quarterly Information'!$AC$43:$AC$1042,'Quarterly Information'!$I$43:$I$1042,Blends!$CN55)*Blends!E54</f>
        <v>0</v>
      </c>
      <c r="CR55" s="85">
        <f>SUMIFS('Quarterly Information'!$AC$43:$AC$1042,'Quarterly Information'!$I$43:$I$1042,Blends!$CN55)*Blends!F54</f>
        <v>0</v>
      </c>
      <c r="CS55" s="85">
        <f>SUMIFS('Quarterly Information'!$AC$43:$AC$1042,'Quarterly Information'!$I$43:$I$1042,Blends!$CN55)*Blends!G54</f>
        <v>0</v>
      </c>
      <c r="CT55" s="85">
        <f>SUMIFS('Quarterly Information'!$AC$43:$AC$1042,'Quarterly Information'!$I$43:$I$1042,Blends!$CN55)*Blends!H54</f>
        <v>0</v>
      </c>
      <c r="CU55" s="85">
        <f>SUMIFS('Quarterly Information'!$AC$43:$AC$1042,'Quarterly Information'!$I$43:$I$1042,Blends!$CN55)*Blends!I54</f>
        <v>0</v>
      </c>
      <c r="CV55" s="85">
        <f>SUMIFS('Quarterly Information'!$AC$43:$AC$1042,'Quarterly Information'!$I$43:$I$1042,Blends!$CN55)*Blends!J54</f>
        <v>0</v>
      </c>
      <c r="CX55" s="10" t="s">
        <v>257</v>
      </c>
      <c r="CY55" s="85">
        <f>SUMIFS('Quarterly Information'!$AD$43:$AD$1042,'Quarterly Information'!$I$43:$I$1042,Blends!$CX55)*Blends!C54</f>
        <v>0</v>
      </c>
      <c r="CZ55" s="85">
        <f>SUMIFS('Quarterly Information'!$AD$43:$AD$1042,'Quarterly Information'!$I$43:$I$1042,Blends!$CX55)*Blends!D54</f>
        <v>0</v>
      </c>
      <c r="DA55" s="85">
        <f>SUMIFS('Quarterly Information'!$AD$43:$AD$1042,'Quarterly Information'!$I$43:$I$1042,Blends!$CX55)*Blends!E54</f>
        <v>0</v>
      </c>
      <c r="DB55" s="85">
        <f>SUMIFS('Quarterly Information'!$AD$43:$AD$1042,'Quarterly Information'!$I$43:$I$1042,Blends!$CX55)*Blends!F54</f>
        <v>0</v>
      </c>
      <c r="DC55" s="85">
        <f>SUMIFS('Quarterly Information'!$AD$43:$AD$1042,'Quarterly Information'!$I$43:$I$1042,Blends!$CX55)*Blends!G54</f>
        <v>0</v>
      </c>
      <c r="DD55" s="85">
        <f>SUMIFS('Quarterly Information'!$AD$43:$AD$1042,'Quarterly Information'!$I$43:$I$1042,Blends!$CX55)*Blends!H54</f>
        <v>0</v>
      </c>
      <c r="DE55" s="85">
        <f>SUMIFS('Quarterly Information'!$AD$43:$AD$1042,'Quarterly Information'!$I$43:$I$1042,Blends!$CX55)*Blends!I54</f>
        <v>0</v>
      </c>
      <c r="DF55" s="85">
        <f>SUMIFS('Quarterly Information'!$AD$43:$AD$1042,'Quarterly Information'!$I$43:$I$1042,Blends!$CX55)*Blends!J54</f>
        <v>0</v>
      </c>
      <c r="DH55" s="10" t="s">
        <v>257</v>
      </c>
      <c r="DI55" s="85">
        <f>SUMIFS('Quarterly Information'!$AE$43:$AE$1042,'Quarterly Information'!$I$43:$I$1042,Blends!$DH55)*Blends!C54</f>
        <v>0</v>
      </c>
      <c r="DJ55" s="85">
        <f>SUMIFS('Quarterly Information'!$AE$43:$AE$1042,'Quarterly Information'!$I$43:$I$1042,Blends!$DH55)*Blends!D54</f>
        <v>0</v>
      </c>
      <c r="DK55" s="85">
        <f>SUMIFS('Quarterly Information'!$AE$43:$AE$1042,'Quarterly Information'!$I$43:$I$1042,Blends!$DH55)*Blends!E54</f>
        <v>0</v>
      </c>
      <c r="DL55" s="85">
        <f>SUMIFS('Quarterly Information'!$AE$43:$AE$1042,'Quarterly Information'!$I$43:$I$1042,Blends!$DH55)*Blends!F54</f>
        <v>0</v>
      </c>
      <c r="DM55" s="85">
        <f>SUMIFS('Quarterly Information'!$AE$43:$AE$1042,'Quarterly Information'!$I$43:$I$1042,Blends!$DH55)*Blends!G54</f>
        <v>0</v>
      </c>
      <c r="DN55" s="85">
        <f>SUMIFS('Quarterly Information'!$AE$43:$AE$1042,'Quarterly Information'!$I$43:$I$1042,Blends!$DH55)*Blends!H54</f>
        <v>0</v>
      </c>
      <c r="DO55" s="85">
        <f>SUMIFS('Quarterly Information'!$AE$43:$AE$1042,'Quarterly Information'!$I$43:$I$1042,Blends!$DH55)*Blends!I54</f>
        <v>0</v>
      </c>
      <c r="DP55" s="85">
        <f>SUMIFS('Quarterly Information'!$AE$43:$AE$1042,'Quarterly Information'!$I$43:$I$1042,Blends!$DH55)*Blends!J54</f>
        <v>0</v>
      </c>
      <c r="DR55" s="10" t="s">
        <v>257</v>
      </c>
      <c r="DS55" s="85">
        <f>SUMIFS('Quarterly Information'!$AF$43:$AF$1042,'Quarterly Information'!$I$43:$I$1042,Blends!$DR55)*Blends!C54</f>
        <v>0</v>
      </c>
      <c r="DT55" s="85">
        <f>SUMIFS('Quarterly Information'!$AF$43:$AF$1042,'Quarterly Information'!$I$43:$I$1042,Blends!$DR55)*Blends!D54</f>
        <v>0</v>
      </c>
      <c r="DU55" s="85">
        <f>SUMIFS('Quarterly Information'!$AF$43:$AF$1042,'Quarterly Information'!$I$43:$I$1042,Blends!$DR55)*Blends!E54</f>
        <v>0</v>
      </c>
      <c r="DV55" s="85">
        <f>SUMIFS('Quarterly Information'!$AF$43:$AF$1042,'Quarterly Information'!$I$43:$I$1042,Blends!$DR55)*Blends!F54</f>
        <v>0</v>
      </c>
      <c r="DW55" s="85">
        <f>SUMIFS('Quarterly Information'!$AF$43:$AF$1042,'Quarterly Information'!$I$43:$I$1042,Blends!$DR55)*Blends!G54</f>
        <v>0</v>
      </c>
      <c r="DX55" s="85">
        <f>SUMIFS('Quarterly Information'!$AF$43:$AF$1042,'Quarterly Information'!$I$43:$I$1042,Blends!$DR55)*Blends!H54</f>
        <v>0</v>
      </c>
      <c r="DY55" s="85">
        <f>SUMIFS('Quarterly Information'!$AF$43:$AF$1042,'Quarterly Information'!$I$43:$I$1042,Blends!$DR55)*Blends!I54</f>
        <v>0</v>
      </c>
      <c r="DZ55" s="85">
        <f>SUMIFS('Quarterly Information'!$AF$43:$AF$1042,'Quarterly Information'!$I$43:$I$1042,Blends!$DR55)*Blends!J54</f>
        <v>0</v>
      </c>
    </row>
    <row r="56" spans="2:130">
      <c r="B56" s="10" t="s">
        <v>259</v>
      </c>
      <c r="C56" s="84"/>
      <c r="D56" s="84"/>
      <c r="E56" s="84"/>
      <c r="F56" s="84">
        <v>1.6E-2</v>
      </c>
      <c r="G56" s="84"/>
      <c r="H56" s="84">
        <v>0.97799999999999998</v>
      </c>
      <c r="I56" s="84"/>
      <c r="J56" s="84"/>
      <c r="L56" s="10" t="s">
        <v>258</v>
      </c>
      <c r="M56" s="85">
        <f>SUMIFS('Quarterly Information'!$J$43:$J$1042,'Quarterly Information'!$I$43:$I$1042,Blends!$L56,'Quarterly Information'!$X$43:$X$1042,Lists!$D$30)*C55</f>
        <v>0</v>
      </c>
      <c r="N56" s="85">
        <f>SUMIFS('Quarterly Information'!$J$43:$J$1042,'Quarterly Information'!$I$43:$I$1042,Blends!$L56,'Quarterly Information'!$X$43:$X$1042,Lists!$D$30)*D55</f>
        <v>0</v>
      </c>
      <c r="O56" s="85">
        <f>SUMIFS('Quarterly Information'!$J$43:$J$1042,'Quarterly Information'!$I$43:$I$1042,Blends!$L56,'Quarterly Information'!$X$43:$X$1042,Lists!$D$30)*E55</f>
        <v>0</v>
      </c>
      <c r="P56" s="85">
        <f>SUMIFS('Quarterly Information'!$J$43:$J$1042,'Quarterly Information'!$I$43:$I$1042,Blends!$L56,'Quarterly Information'!$X$43:$X$1042,Lists!$D$30)*F55</f>
        <v>0</v>
      </c>
      <c r="Q56" s="85">
        <f>SUMIFS('Quarterly Information'!$J$43:$J$1042,'Quarterly Information'!$I$43:$I$1042,Blends!$L56,'Quarterly Information'!$X$43:$X$1042,Lists!$D$30)*G55</f>
        <v>0</v>
      </c>
      <c r="R56" s="85">
        <f>SUMIFS('Quarterly Information'!$J$43:$J$1042,'Quarterly Information'!$I$43:$I$1042,Blends!$L56,'Quarterly Information'!$X$43:$X$1042,Lists!$D$30)*H55</f>
        <v>0</v>
      </c>
      <c r="S56" s="85">
        <f>SUMIFS('Quarterly Information'!$J$43:$J$1042,'Quarterly Information'!$I$43:$I$1042,Blends!$L56,'Quarterly Information'!$X$43:$X$1042,Lists!$D$30)*I55</f>
        <v>0</v>
      </c>
      <c r="T56" s="85">
        <f>SUMIFS('Quarterly Information'!$J$43:$J$1042,'Quarterly Information'!$I$43:$I$1042,Blends!$L56,'Quarterly Information'!$X$43:$X$1042,Lists!$D$30)*J55</f>
        <v>0</v>
      </c>
      <c r="V56" s="10" t="s">
        <v>258</v>
      </c>
      <c r="W56" s="85">
        <f>SUMIFS('Quarterly Information'!$J$43:$J$1042,'Quarterly Information'!$I$43:$I$1042,Blends!$V56,'Quarterly Information'!$X$43:$X$1042,Lists!$D$31)*C55</f>
        <v>0</v>
      </c>
      <c r="X56" s="85">
        <f>SUMIFS('Quarterly Information'!$J$43:$J$1042,'Quarterly Information'!$I$43:$I$1042,Blends!$V56,'Quarterly Information'!$X$43:$X$1042,Lists!$D$31)*D55</f>
        <v>0</v>
      </c>
      <c r="Y56" s="85">
        <f>SUMIFS('Quarterly Information'!$J$43:$J$1042,'Quarterly Information'!$I$43:$I$1042,Blends!$V56,'Quarterly Information'!$X$43:$X$1042,Lists!$D$31)*E55</f>
        <v>0</v>
      </c>
      <c r="Z56" s="85">
        <f>SUMIFS('Quarterly Information'!$J$43:$J$1042,'Quarterly Information'!$I$43:$I$1042,Blends!$V56,'Quarterly Information'!$X$43:$X$1042,Lists!$D$31)*F55</f>
        <v>0</v>
      </c>
      <c r="AA56" s="85">
        <f>SUMIFS('Quarterly Information'!$J$43:$J$1042,'Quarterly Information'!$I$43:$I$1042,Blends!$V56,'Quarterly Information'!$X$43:$X$1042,Lists!$D$31)*G55</f>
        <v>0</v>
      </c>
      <c r="AB56" s="85">
        <f>SUMIFS('Quarterly Information'!$J$43:$J$1042,'Quarterly Information'!$I$43:$I$1042,Blends!$V56,'Quarterly Information'!$X$43:$X$1042,Lists!$D$31)*H55</f>
        <v>0</v>
      </c>
      <c r="AC56" s="85">
        <f>SUMIFS('Quarterly Information'!$J$43:$J$1042,'Quarterly Information'!$I$43:$I$1042,Blends!$V56,'Quarterly Information'!$X$43:$X$1042,Lists!$D$31)*I55</f>
        <v>0</v>
      </c>
      <c r="AD56" s="85">
        <f>SUMIFS('Quarterly Information'!$J$43:$J$1042,'Quarterly Information'!$I$43:$I$1042,Blends!$V56,'Quarterly Information'!$X$43:$X$1042,Lists!$D$31)*J55</f>
        <v>0</v>
      </c>
      <c r="AF56" s="10" t="s">
        <v>258</v>
      </c>
      <c r="AG56" s="85">
        <f>SUMIFS('Quarterly Information'!$J$43:$J$1042,'Quarterly Information'!$I$43:$I$1042,Blends!$AF56,'Quarterly Information'!$X$43:$X$1042,Lists!$D$32)*C55</f>
        <v>0</v>
      </c>
      <c r="AH56" s="85">
        <f>SUMIFS('Quarterly Information'!$J$43:$J$1042,'Quarterly Information'!$I$43:$I$1042,Blends!$AF56,'Quarterly Information'!$X$43:$X$1042,Lists!$D$32)*D55</f>
        <v>0</v>
      </c>
      <c r="AI56" s="85">
        <f>SUMIFS('Quarterly Information'!$J$43:$J$1042,'Quarterly Information'!$I$43:$I$1042,Blends!$AF56,'Quarterly Information'!$X$43:$X$1042,Lists!$D$32)*E55</f>
        <v>0</v>
      </c>
      <c r="AJ56" s="85">
        <f>SUMIFS('Quarterly Information'!$J$43:$J$1042,'Quarterly Information'!$I$43:$I$1042,Blends!$AF56,'Quarterly Information'!$X$43:$X$1042,Lists!$D$32)*F55</f>
        <v>0</v>
      </c>
      <c r="AK56" s="85">
        <f>SUMIFS('Quarterly Information'!$J$43:$J$1042,'Quarterly Information'!$I$43:$I$1042,Blends!$AF56,'Quarterly Information'!$X$43:$X$1042,Lists!$D$32)*G55</f>
        <v>0</v>
      </c>
      <c r="AL56" s="85">
        <f>SUMIFS('Quarterly Information'!$J$43:$J$1042,'Quarterly Information'!$I$43:$I$1042,Blends!$AF56,'Quarterly Information'!$X$43:$X$1042,Lists!$D$32)*H55</f>
        <v>0</v>
      </c>
      <c r="AM56" s="85">
        <f>SUMIFS('Quarterly Information'!$J$43:$J$1042,'Quarterly Information'!$I$43:$I$1042,Blends!$AF56,'Quarterly Information'!$X$43:$X$1042,Lists!$D$32)*I55</f>
        <v>0</v>
      </c>
      <c r="AN56" s="85">
        <f>SUMIFS('Quarterly Information'!$J$43:$J$1042,'Quarterly Information'!$I$43:$I$1042,Blends!$AF56,'Quarterly Information'!$X$43:$X$1042,Lists!$D$32)*J55</f>
        <v>0</v>
      </c>
      <c r="AP56" s="10" t="s">
        <v>258</v>
      </c>
      <c r="AQ56" s="85">
        <f>SUMIFS('Quarterly Information'!$J$43:$J$1042,'Quarterly Information'!$I$43:$I$1042,Blends!$AP56,'Quarterly Information'!$X$43:$X$1042,Lists!$D$33)*C55</f>
        <v>0</v>
      </c>
      <c r="AR56" s="85">
        <f>SUMIFS('Quarterly Information'!$J$43:$J$1042,'Quarterly Information'!$I$43:$I$1042,Blends!$AP56,'Quarterly Information'!$X$43:$X$1042,Lists!$D$33)*D55</f>
        <v>0</v>
      </c>
      <c r="AS56" s="85">
        <f>SUMIFS('Quarterly Information'!$J$43:$J$1042,'Quarterly Information'!$I$43:$I$1042,Blends!$AP56,'Quarterly Information'!$X$43:$X$1042,Lists!$D$33)*E55</f>
        <v>0</v>
      </c>
      <c r="AT56" s="85">
        <f>SUMIFS('Quarterly Information'!$J$43:$J$1042,'Quarterly Information'!$I$43:$I$1042,Blends!$AP56,'Quarterly Information'!$X$43:$X$1042,Lists!$D$33)*F55</f>
        <v>0</v>
      </c>
      <c r="AU56" s="85">
        <f>SUMIFS('Quarterly Information'!$J$43:$J$1042,'Quarterly Information'!$I$43:$I$1042,Blends!$AP56,'Quarterly Information'!$X$43:$X$1042,Lists!$D$33)*G55</f>
        <v>0</v>
      </c>
      <c r="AV56" s="85">
        <f>SUMIFS('Quarterly Information'!$J$43:$J$1042,'Quarterly Information'!$I$43:$I$1042,Blends!$AP56,'Quarterly Information'!$X$43:$X$1042,Lists!$D$33)*H55</f>
        <v>0</v>
      </c>
      <c r="AW56" s="85">
        <f>SUMIFS('Quarterly Information'!$J$43:$J$1042,'Quarterly Information'!$I$43:$I$1042,Blends!$AP56,'Quarterly Information'!$X$43:$X$1042,Lists!$D$33)*I55</f>
        <v>0</v>
      </c>
      <c r="AX56" s="85">
        <f>SUMIFS('Quarterly Information'!$J$43:$J$1042,'Quarterly Information'!$I$43:$I$1042,Blends!$AP56,'Quarterly Information'!$X$43:$X$1042,Lists!$D$33)*J55</f>
        <v>0</v>
      </c>
      <c r="AZ56" s="10" t="s">
        <v>258</v>
      </c>
      <c r="BA56" s="85">
        <f>SUMIFS('Quarterly Information'!$J$43:$J$1042,'Quarterly Information'!$I$43:$I$1042,Blends!$AZ56,'Quarterly Information'!$X$43:$X$1042,Lists!$D$34)*C55</f>
        <v>0</v>
      </c>
      <c r="BB56" s="85">
        <f>SUMIFS('Quarterly Information'!$J$43:$J$1042,'Quarterly Information'!$I$43:$I$1042,Blends!$AZ56,'Quarterly Information'!$X$43:$X$1042,Lists!$D$34)*D55</f>
        <v>0</v>
      </c>
      <c r="BC56" s="85">
        <f>SUMIFS('Quarterly Information'!$J$43:$J$1042,'Quarterly Information'!$I$43:$I$1042,Blends!$AZ56,'Quarterly Information'!$X$43:$X$1042,Lists!$D$34)*E55</f>
        <v>0</v>
      </c>
      <c r="BD56" s="85">
        <f>SUMIFS('Quarterly Information'!$J$43:$J$1042,'Quarterly Information'!$I$43:$I$1042,Blends!$AZ56,'Quarterly Information'!$X$43:$X$1042,Lists!$D$34)*F55</f>
        <v>0</v>
      </c>
      <c r="BE56" s="85">
        <f>SUMIFS('Quarterly Information'!$J$43:$J$1042,'Quarterly Information'!$I$43:$I$1042,Blends!$AZ56,'Quarterly Information'!$X$43:$X$1042,Lists!$D$34)*G55</f>
        <v>0</v>
      </c>
      <c r="BF56" s="85">
        <f>SUMIFS('Quarterly Information'!$J$43:$J$1042,'Quarterly Information'!$I$43:$I$1042,Blends!$AZ56,'Quarterly Information'!$X$43:$X$1042,Lists!$D$34)*H55</f>
        <v>0</v>
      </c>
      <c r="BG56" s="85">
        <f>SUMIFS('Quarterly Information'!$J$43:$J$1042,'Quarterly Information'!$I$43:$I$1042,Blends!$AZ56,'Quarterly Information'!$X$43:$X$1042,Lists!$D$34)*I55</f>
        <v>0</v>
      </c>
      <c r="BH56" s="85">
        <f>SUMIFS('Quarterly Information'!$J$43:$J$1042,'Quarterly Information'!$I$43:$I$1042,Blends!$AZ56,'Quarterly Information'!$X$43:$X$1042,Lists!$D$34)*J55</f>
        <v>0</v>
      </c>
      <c r="BJ56" s="10" t="s">
        <v>258</v>
      </c>
      <c r="BK56" s="85">
        <f>SUMIFS('Quarterly Information'!$J$43:$J$1042,'Quarterly Information'!$I$43:$I$1042,Blends!$BJ56,'Quarterly Information'!$X$43:$X$1042,Lists!$D$35)*C55</f>
        <v>0</v>
      </c>
      <c r="BL56" s="85">
        <f>SUMIFS('Quarterly Information'!$J$43:$J$1042,'Quarterly Information'!$I$43:$I$1042,Blends!$BJ56,'Quarterly Information'!$X$43:$X$1042,Lists!$D$35)*D55</f>
        <v>0</v>
      </c>
      <c r="BM56" s="85">
        <f>SUMIFS('Quarterly Information'!$J$43:$J$1042,'Quarterly Information'!$I$43:$I$1042,Blends!$BJ56,'Quarterly Information'!$X$43:$X$1042,Lists!$D$35)*E55</f>
        <v>0</v>
      </c>
      <c r="BN56" s="85">
        <f>SUMIFS('Quarterly Information'!$J$43:$J$1042,'Quarterly Information'!$I$43:$I$1042,Blends!$BJ56,'Quarterly Information'!$X$43:$X$1042,Lists!$D$35)*F55</f>
        <v>0</v>
      </c>
      <c r="BO56" s="85">
        <f>SUMIFS('Quarterly Information'!$J$43:$J$1042,'Quarterly Information'!$I$43:$I$1042,Blends!$BJ56,'Quarterly Information'!$X$43:$X$1042,Lists!$D$35)*G55</f>
        <v>0</v>
      </c>
      <c r="BP56" s="85">
        <f>SUMIFS('Quarterly Information'!$J$43:$J$1042,'Quarterly Information'!$I$43:$I$1042,Blends!$BJ56,'Quarterly Information'!$X$43:$X$1042,Lists!$D$35)*H55</f>
        <v>0</v>
      </c>
      <c r="BQ56" s="85">
        <f>SUMIFS('Quarterly Information'!$J$43:$J$1042,'Quarterly Information'!$I$43:$I$1042,Blends!$BJ56,'Quarterly Information'!$X$43:$X$1042,Lists!$D$35)*I55</f>
        <v>0</v>
      </c>
      <c r="BR56" s="85">
        <f>SUMIFS('Quarterly Information'!$J$43:$J$1042,'Quarterly Information'!$I$43:$I$1042,Blends!$BJ56,'Quarterly Information'!$X$43:$X$1042,Lists!$D$35)*J55</f>
        <v>0</v>
      </c>
      <c r="BT56" s="10" t="s">
        <v>258</v>
      </c>
      <c r="BU56" s="85">
        <f>SUMIFS('Quarterly Information'!$AA$43:$AA$1042,'Quarterly Information'!$I$43:$I$1042,Blends!$BT56)*Blends!C55</f>
        <v>0</v>
      </c>
      <c r="BV56" s="85">
        <f>SUMIFS('Quarterly Information'!$AA$43:$AA$1042,'Quarterly Information'!$I$43:$I$1042,Blends!$BT56)*Blends!D55</f>
        <v>0</v>
      </c>
      <c r="BW56" s="85">
        <f>SUMIFS('Quarterly Information'!$AA$43:$AA$1042,'Quarterly Information'!$I$43:$I$1042,Blends!$BT56)*Blends!E55</f>
        <v>0</v>
      </c>
      <c r="BX56" s="85">
        <f>SUMIFS('Quarterly Information'!$AA$43:$AA$1042,'Quarterly Information'!$I$43:$I$1042,Blends!$BT56)*Blends!F55</f>
        <v>0</v>
      </c>
      <c r="BY56" s="85">
        <f>SUMIFS('Quarterly Information'!$AA$43:$AA$1042,'Quarterly Information'!$I$43:$I$1042,Blends!$BT56)*Blends!G55</f>
        <v>0</v>
      </c>
      <c r="BZ56" s="85">
        <f>SUMIFS('Quarterly Information'!$AA$43:$AA$1042,'Quarterly Information'!$I$43:$I$1042,Blends!$BT56)*Blends!H55</f>
        <v>0</v>
      </c>
      <c r="CA56" s="85">
        <f>SUMIFS('Quarterly Information'!$AA$43:$AA$1042,'Quarterly Information'!$I$43:$I$1042,Blends!$BT56)*Blends!I55</f>
        <v>0</v>
      </c>
      <c r="CB56" s="85">
        <f>SUMIFS('Quarterly Information'!$AA$43:$AA$1042,'Quarterly Information'!$I$43:$I$1042,Blends!$BT56)*Blends!J55</f>
        <v>0</v>
      </c>
      <c r="CD56" s="10" t="s">
        <v>258</v>
      </c>
      <c r="CE56" s="85">
        <f>SUMIFS('Quarterly Information'!$AB$43:$AB$1042,'Quarterly Information'!$I$43:$I$1042,Blends!$CD56)*Blends!C55</f>
        <v>0</v>
      </c>
      <c r="CF56" s="85">
        <f>SUMIFS('Quarterly Information'!$AB$43:$AB$1042,'Quarterly Information'!$I$43:$I$1042,Blends!$CD56)*Blends!D55</f>
        <v>0</v>
      </c>
      <c r="CG56" s="85">
        <f>SUMIFS('Quarterly Information'!$AB$43:$AB$1042,'Quarterly Information'!$I$43:$I$1042,Blends!$CD56)*Blends!E55</f>
        <v>0</v>
      </c>
      <c r="CH56" s="85">
        <f>SUMIFS('Quarterly Information'!$AB$43:$AB$1042,'Quarterly Information'!$I$43:$I$1042,Blends!$CD56)*Blends!F55</f>
        <v>0</v>
      </c>
      <c r="CI56" s="85">
        <f>SUMIFS('Quarterly Information'!$AB$43:$AB$1042,'Quarterly Information'!$I$43:$I$1042,Blends!$CD56)*Blends!G55</f>
        <v>0</v>
      </c>
      <c r="CJ56" s="85">
        <f>SUMIFS('Quarterly Information'!$AB$43:$AB$1042,'Quarterly Information'!$I$43:$I$1042,Blends!$CD56)*Blends!H55</f>
        <v>0</v>
      </c>
      <c r="CK56" s="85">
        <f>SUMIFS('Quarterly Information'!$AB$43:$AB$1042,'Quarterly Information'!$I$43:$I$1042,Blends!$CD56)*Blends!I55</f>
        <v>0</v>
      </c>
      <c r="CL56" s="85">
        <f>SUMIFS('Quarterly Information'!$AB$43:$AB$1042,'Quarterly Information'!$I$43:$I$1042,Blends!$CD56)*Blends!J55</f>
        <v>0</v>
      </c>
      <c r="CN56" s="10" t="s">
        <v>258</v>
      </c>
      <c r="CO56" s="85">
        <f>SUMIFS('Quarterly Information'!$AC$43:$AC$1042,'Quarterly Information'!$I$43:$I$1042,Blends!$CN56)*Blends!C55</f>
        <v>0</v>
      </c>
      <c r="CP56" s="85">
        <f>SUMIFS('Quarterly Information'!$AC$43:$AC$1042,'Quarterly Information'!$I$43:$I$1042,Blends!$CN56)*Blends!D55</f>
        <v>0</v>
      </c>
      <c r="CQ56" s="85">
        <f>SUMIFS('Quarterly Information'!$AC$43:$AC$1042,'Quarterly Information'!$I$43:$I$1042,Blends!$CN56)*Blends!E55</f>
        <v>0</v>
      </c>
      <c r="CR56" s="85">
        <f>SUMIFS('Quarterly Information'!$AC$43:$AC$1042,'Quarterly Information'!$I$43:$I$1042,Blends!$CN56)*Blends!F55</f>
        <v>0</v>
      </c>
      <c r="CS56" s="85">
        <f>SUMIFS('Quarterly Information'!$AC$43:$AC$1042,'Quarterly Information'!$I$43:$I$1042,Blends!$CN56)*Blends!G55</f>
        <v>0</v>
      </c>
      <c r="CT56" s="85">
        <f>SUMIFS('Quarterly Information'!$AC$43:$AC$1042,'Quarterly Information'!$I$43:$I$1042,Blends!$CN56)*Blends!H55</f>
        <v>0</v>
      </c>
      <c r="CU56" s="85">
        <f>SUMIFS('Quarterly Information'!$AC$43:$AC$1042,'Quarterly Information'!$I$43:$I$1042,Blends!$CN56)*Blends!I55</f>
        <v>0</v>
      </c>
      <c r="CV56" s="85">
        <f>SUMIFS('Quarterly Information'!$AC$43:$AC$1042,'Quarterly Information'!$I$43:$I$1042,Blends!$CN56)*Blends!J55</f>
        <v>0</v>
      </c>
      <c r="CX56" s="10" t="s">
        <v>258</v>
      </c>
      <c r="CY56" s="85">
        <f>SUMIFS('Quarterly Information'!$AD$43:$AD$1042,'Quarterly Information'!$I$43:$I$1042,Blends!$CX56)*Blends!C55</f>
        <v>0</v>
      </c>
      <c r="CZ56" s="85">
        <f>SUMIFS('Quarterly Information'!$AD$43:$AD$1042,'Quarterly Information'!$I$43:$I$1042,Blends!$CX56)*Blends!D55</f>
        <v>0</v>
      </c>
      <c r="DA56" s="85">
        <f>SUMIFS('Quarterly Information'!$AD$43:$AD$1042,'Quarterly Information'!$I$43:$I$1042,Blends!$CX56)*Blends!E55</f>
        <v>0</v>
      </c>
      <c r="DB56" s="85">
        <f>SUMIFS('Quarterly Information'!$AD$43:$AD$1042,'Quarterly Information'!$I$43:$I$1042,Blends!$CX56)*Blends!F55</f>
        <v>0</v>
      </c>
      <c r="DC56" s="85">
        <f>SUMIFS('Quarterly Information'!$AD$43:$AD$1042,'Quarterly Information'!$I$43:$I$1042,Blends!$CX56)*Blends!G55</f>
        <v>0</v>
      </c>
      <c r="DD56" s="85">
        <f>SUMIFS('Quarterly Information'!$AD$43:$AD$1042,'Quarterly Information'!$I$43:$I$1042,Blends!$CX56)*Blends!H55</f>
        <v>0</v>
      </c>
      <c r="DE56" s="85">
        <f>SUMIFS('Quarterly Information'!$AD$43:$AD$1042,'Quarterly Information'!$I$43:$I$1042,Blends!$CX56)*Blends!I55</f>
        <v>0</v>
      </c>
      <c r="DF56" s="85">
        <f>SUMIFS('Quarterly Information'!$AD$43:$AD$1042,'Quarterly Information'!$I$43:$I$1042,Blends!$CX56)*Blends!J55</f>
        <v>0</v>
      </c>
      <c r="DH56" s="10" t="s">
        <v>258</v>
      </c>
      <c r="DI56" s="85">
        <f>SUMIFS('Quarterly Information'!$AE$43:$AE$1042,'Quarterly Information'!$I$43:$I$1042,Blends!$DH56)*Blends!C55</f>
        <v>0</v>
      </c>
      <c r="DJ56" s="85">
        <f>SUMIFS('Quarterly Information'!$AE$43:$AE$1042,'Quarterly Information'!$I$43:$I$1042,Blends!$DH56)*Blends!D55</f>
        <v>0</v>
      </c>
      <c r="DK56" s="85">
        <f>SUMIFS('Quarterly Information'!$AE$43:$AE$1042,'Quarterly Information'!$I$43:$I$1042,Blends!$DH56)*Blends!E55</f>
        <v>0</v>
      </c>
      <c r="DL56" s="85">
        <f>SUMIFS('Quarterly Information'!$AE$43:$AE$1042,'Quarterly Information'!$I$43:$I$1042,Blends!$DH56)*Blends!F55</f>
        <v>0</v>
      </c>
      <c r="DM56" s="85">
        <f>SUMIFS('Quarterly Information'!$AE$43:$AE$1042,'Quarterly Information'!$I$43:$I$1042,Blends!$DH56)*Blends!G55</f>
        <v>0</v>
      </c>
      <c r="DN56" s="85">
        <f>SUMIFS('Quarterly Information'!$AE$43:$AE$1042,'Quarterly Information'!$I$43:$I$1042,Blends!$DH56)*Blends!H55</f>
        <v>0</v>
      </c>
      <c r="DO56" s="85">
        <f>SUMIFS('Quarterly Information'!$AE$43:$AE$1042,'Quarterly Information'!$I$43:$I$1042,Blends!$DH56)*Blends!I55</f>
        <v>0</v>
      </c>
      <c r="DP56" s="85">
        <f>SUMIFS('Quarterly Information'!$AE$43:$AE$1042,'Quarterly Information'!$I$43:$I$1042,Blends!$DH56)*Blends!J55</f>
        <v>0</v>
      </c>
      <c r="DR56" s="10" t="s">
        <v>258</v>
      </c>
      <c r="DS56" s="85">
        <f>SUMIFS('Quarterly Information'!$AF$43:$AF$1042,'Quarterly Information'!$I$43:$I$1042,Blends!$DR56)*Blends!C55</f>
        <v>0</v>
      </c>
      <c r="DT56" s="85">
        <f>SUMIFS('Quarterly Information'!$AF$43:$AF$1042,'Quarterly Information'!$I$43:$I$1042,Blends!$DR56)*Blends!D55</f>
        <v>0</v>
      </c>
      <c r="DU56" s="85">
        <f>SUMIFS('Quarterly Information'!$AF$43:$AF$1042,'Quarterly Information'!$I$43:$I$1042,Blends!$DR56)*Blends!E55</f>
        <v>0</v>
      </c>
      <c r="DV56" s="85">
        <f>SUMIFS('Quarterly Information'!$AF$43:$AF$1042,'Quarterly Information'!$I$43:$I$1042,Blends!$DR56)*Blends!F55</f>
        <v>0</v>
      </c>
      <c r="DW56" s="85">
        <f>SUMIFS('Quarterly Information'!$AF$43:$AF$1042,'Quarterly Information'!$I$43:$I$1042,Blends!$DR56)*Blends!G55</f>
        <v>0</v>
      </c>
      <c r="DX56" s="85">
        <f>SUMIFS('Quarterly Information'!$AF$43:$AF$1042,'Quarterly Information'!$I$43:$I$1042,Blends!$DR56)*Blends!H55</f>
        <v>0</v>
      </c>
      <c r="DY56" s="85">
        <f>SUMIFS('Quarterly Information'!$AF$43:$AF$1042,'Quarterly Information'!$I$43:$I$1042,Blends!$DR56)*Blends!I55</f>
        <v>0</v>
      </c>
      <c r="DZ56" s="85">
        <f>SUMIFS('Quarterly Information'!$AF$43:$AF$1042,'Quarterly Information'!$I$43:$I$1042,Blends!$DR56)*Blends!J55</f>
        <v>0</v>
      </c>
    </row>
    <row r="57" spans="2:130">
      <c r="B57" s="10" t="s">
        <v>260</v>
      </c>
      <c r="C57" s="84"/>
      <c r="D57" s="84">
        <v>0.31</v>
      </c>
      <c r="E57" s="84">
        <v>0.31</v>
      </c>
      <c r="F57" s="84">
        <v>0.3</v>
      </c>
      <c r="G57" s="84"/>
      <c r="H57" s="84">
        <v>0.03</v>
      </c>
      <c r="I57" s="84">
        <v>0.05</v>
      </c>
      <c r="J57" s="84"/>
      <c r="L57" s="10" t="s">
        <v>259</v>
      </c>
      <c r="M57" s="85">
        <f>SUMIFS('Quarterly Information'!$J$43:$J$1042,'Quarterly Information'!$I$43:$I$1042,Blends!$L57,'Quarterly Information'!$X$43:$X$1042,Lists!$D$30)*C56</f>
        <v>0</v>
      </c>
      <c r="N57" s="85">
        <f>SUMIFS('Quarterly Information'!$J$43:$J$1042,'Quarterly Information'!$I$43:$I$1042,Blends!$L57,'Quarterly Information'!$X$43:$X$1042,Lists!$D$30)*D56</f>
        <v>0</v>
      </c>
      <c r="O57" s="85">
        <f>SUMIFS('Quarterly Information'!$J$43:$J$1042,'Quarterly Information'!$I$43:$I$1042,Blends!$L57,'Quarterly Information'!$X$43:$X$1042,Lists!$D$30)*E56</f>
        <v>0</v>
      </c>
      <c r="P57" s="85">
        <f>SUMIFS('Quarterly Information'!$J$43:$J$1042,'Quarterly Information'!$I$43:$I$1042,Blends!$L57,'Quarterly Information'!$X$43:$X$1042,Lists!$D$30)*F56</f>
        <v>0</v>
      </c>
      <c r="Q57" s="85">
        <f>SUMIFS('Quarterly Information'!$J$43:$J$1042,'Quarterly Information'!$I$43:$I$1042,Blends!$L57,'Quarterly Information'!$X$43:$X$1042,Lists!$D$30)*G56</f>
        <v>0</v>
      </c>
      <c r="R57" s="85">
        <f>SUMIFS('Quarterly Information'!$J$43:$J$1042,'Quarterly Information'!$I$43:$I$1042,Blends!$L57,'Quarterly Information'!$X$43:$X$1042,Lists!$D$30)*H56</f>
        <v>0</v>
      </c>
      <c r="S57" s="85">
        <f>SUMIFS('Quarterly Information'!$J$43:$J$1042,'Quarterly Information'!$I$43:$I$1042,Blends!$L57,'Quarterly Information'!$X$43:$X$1042,Lists!$D$30)*I56</f>
        <v>0</v>
      </c>
      <c r="T57" s="85">
        <f>SUMIFS('Quarterly Information'!$J$43:$J$1042,'Quarterly Information'!$I$43:$I$1042,Blends!$L57,'Quarterly Information'!$X$43:$X$1042,Lists!$D$30)*J56</f>
        <v>0</v>
      </c>
      <c r="V57" s="10" t="s">
        <v>259</v>
      </c>
      <c r="W57" s="85">
        <f>SUMIFS('Quarterly Information'!$J$43:$J$1042,'Quarterly Information'!$I$43:$I$1042,Blends!$V57,'Quarterly Information'!$X$43:$X$1042,Lists!$D$31)*C56</f>
        <v>0</v>
      </c>
      <c r="X57" s="85">
        <f>SUMIFS('Quarterly Information'!$J$43:$J$1042,'Quarterly Information'!$I$43:$I$1042,Blends!$V57,'Quarterly Information'!$X$43:$X$1042,Lists!$D$31)*D56</f>
        <v>0</v>
      </c>
      <c r="Y57" s="85">
        <f>SUMIFS('Quarterly Information'!$J$43:$J$1042,'Quarterly Information'!$I$43:$I$1042,Blends!$V57,'Quarterly Information'!$X$43:$X$1042,Lists!$D$31)*E56</f>
        <v>0</v>
      </c>
      <c r="Z57" s="85">
        <f>SUMIFS('Quarterly Information'!$J$43:$J$1042,'Quarterly Information'!$I$43:$I$1042,Blends!$V57,'Quarterly Information'!$X$43:$X$1042,Lists!$D$31)*F56</f>
        <v>0</v>
      </c>
      <c r="AA57" s="85">
        <f>SUMIFS('Quarterly Information'!$J$43:$J$1042,'Quarterly Information'!$I$43:$I$1042,Blends!$V57,'Quarterly Information'!$X$43:$X$1042,Lists!$D$31)*G56</f>
        <v>0</v>
      </c>
      <c r="AB57" s="85">
        <f>SUMIFS('Quarterly Information'!$J$43:$J$1042,'Quarterly Information'!$I$43:$I$1042,Blends!$V57,'Quarterly Information'!$X$43:$X$1042,Lists!$D$31)*H56</f>
        <v>0</v>
      </c>
      <c r="AC57" s="85">
        <f>SUMIFS('Quarterly Information'!$J$43:$J$1042,'Quarterly Information'!$I$43:$I$1042,Blends!$V57,'Quarterly Information'!$X$43:$X$1042,Lists!$D$31)*I56</f>
        <v>0</v>
      </c>
      <c r="AD57" s="85">
        <f>SUMIFS('Quarterly Information'!$J$43:$J$1042,'Quarterly Information'!$I$43:$I$1042,Blends!$V57,'Quarterly Information'!$X$43:$X$1042,Lists!$D$31)*J56</f>
        <v>0</v>
      </c>
      <c r="AF57" s="10" t="s">
        <v>259</v>
      </c>
      <c r="AG57" s="85">
        <f>SUMIFS('Quarterly Information'!$J$43:$J$1042,'Quarterly Information'!$I$43:$I$1042,Blends!$AF57,'Quarterly Information'!$X$43:$X$1042,Lists!$D$32)*C56</f>
        <v>0</v>
      </c>
      <c r="AH57" s="85">
        <f>SUMIFS('Quarterly Information'!$J$43:$J$1042,'Quarterly Information'!$I$43:$I$1042,Blends!$AF57,'Quarterly Information'!$X$43:$X$1042,Lists!$D$32)*D56</f>
        <v>0</v>
      </c>
      <c r="AI57" s="85">
        <f>SUMIFS('Quarterly Information'!$J$43:$J$1042,'Quarterly Information'!$I$43:$I$1042,Blends!$AF57,'Quarterly Information'!$X$43:$X$1042,Lists!$D$32)*E56</f>
        <v>0</v>
      </c>
      <c r="AJ57" s="85">
        <f>SUMIFS('Quarterly Information'!$J$43:$J$1042,'Quarterly Information'!$I$43:$I$1042,Blends!$AF57,'Quarterly Information'!$X$43:$X$1042,Lists!$D$32)*F56</f>
        <v>0</v>
      </c>
      <c r="AK57" s="85">
        <f>SUMIFS('Quarterly Information'!$J$43:$J$1042,'Quarterly Information'!$I$43:$I$1042,Blends!$AF57,'Quarterly Information'!$X$43:$X$1042,Lists!$D$32)*G56</f>
        <v>0</v>
      </c>
      <c r="AL57" s="85">
        <f>SUMIFS('Quarterly Information'!$J$43:$J$1042,'Quarterly Information'!$I$43:$I$1042,Blends!$AF57,'Quarterly Information'!$X$43:$X$1042,Lists!$D$32)*H56</f>
        <v>0</v>
      </c>
      <c r="AM57" s="85">
        <f>SUMIFS('Quarterly Information'!$J$43:$J$1042,'Quarterly Information'!$I$43:$I$1042,Blends!$AF57,'Quarterly Information'!$X$43:$X$1042,Lists!$D$32)*I56</f>
        <v>0</v>
      </c>
      <c r="AN57" s="85">
        <f>SUMIFS('Quarterly Information'!$J$43:$J$1042,'Quarterly Information'!$I$43:$I$1042,Blends!$AF57,'Quarterly Information'!$X$43:$X$1042,Lists!$D$32)*J56</f>
        <v>0</v>
      </c>
      <c r="AP57" s="10" t="s">
        <v>259</v>
      </c>
      <c r="AQ57" s="85">
        <f>SUMIFS('Quarterly Information'!$J$43:$J$1042,'Quarterly Information'!$I$43:$I$1042,Blends!$AP57,'Quarterly Information'!$X$43:$X$1042,Lists!$D$33)*C56</f>
        <v>0</v>
      </c>
      <c r="AR57" s="85">
        <f>SUMIFS('Quarterly Information'!$J$43:$J$1042,'Quarterly Information'!$I$43:$I$1042,Blends!$AP57,'Quarterly Information'!$X$43:$X$1042,Lists!$D$33)*D56</f>
        <v>0</v>
      </c>
      <c r="AS57" s="85">
        <f>SUMIFS('Quarterly Information'!$J$43:$J$1042,'Quarterly Information'!$I$43:$I$1042,Blends!$AP57,'Quarterly Information'!$X$43:$X$1042,Lists!$D$33)*E56</f>
        <v>0</v>
      </c>
      <c r="AT57" s="85">
        <f>SUMIFS('Quarterly Information'!$J$43:$J$1042,'Quarterly Information'!$I$43:$I$1042,Blends!$AP57,'Quarterly Information'!$X$43:$X$1042,Lists!$D$33)*F56</f>
        <v>0</v>
      </c>
      <c r="AU57" s="85">
        <f>SUMIFS('Quarterly Information'!$J$43:$J$1042,'Quarterly Information'!$I$43:$I$1042,Blends!$AP57,'Quarterly Information'!$X$43:$X$1042,Lists!$D$33)*G56</f>
        <v>0</v>
      </c>
      <c r="AV57" s="85">
        <f>SUMIFS('Quarterly Information'!$J$43:$J$1042,'Quarterly Information'!$I$43:$I$1042,Blends!$AP57,'Quarterly Information'!$X$43:$X$1042,Lists!$D$33)*H56</f>
        <v>0</v>
      </c>
      <c r="AW57" s="85">
        <f>SUMIFS('Quarterly Information'!$J$43:$J$1042,'Quarterly Information'!$I$43:$I$1042,Blends!$AP57,'Quarterly Information'!$X$43:$X$1042,Lists!$D$33)*I56</f>
        <v>0</v>
      </c>
      <c r="AX57" s="85">
        <f>SUMIFS('Quarterly Information'!$J$43:$J$1042,'Quarterly Information'!$I$43:$I$1042,Blends!$AP57,'Quarterly Information'!$X$43:$X$1042,Lists!$D$33)*J56</f>
        <v>0</v>
      </c>
      <c r="AZ57" s="10" t="s">
        <v>259</v>
      </c>
      <c r="BA57" s="85">
        <f>SUMIFS('Quarterly Information'!$J$43:$J$1042,'Quarterly Information'!$I$43:$I$1042,Blends!$AZ57,'Quarterly Information'!$X$43:$X$1042,Lists!$D$34)*C56</f>
        <v>0</v>
      </c>
      <c r="BB57" s="85">
        <f>SUMIFS('Quarterly Information'!$J$43:$J$1042,'Quarterly Information'!$I$43:$I$1042,Blends!$AZ57,'Quarterly Information'!$X$43:$X$1042,Lists!$D$34)*D56</f>
        <v>0</v>
      </c>
      <c r="BC57" s="85">
        <f>SUMIFS('Quarterly Information'!$J$43:$J$1042,'Quarterly Information'!$I$43:$I$1042,Blends!$AZ57,'Quarterly Information'!$X$43:$X$1042,Lists!$D$34)*E56</f>
        <v>0</v>
      </c>
      <c r="BD57" s="85">
        <f>SUMIFS('Quarterly Information'!$J$43:$J$1042,'Quarterly Information'!$I$43:$I$1042,Blends!$AZ57,'Quarterly Information'!$X$43:$X$1042,Lists!$D$34)*F56</f>
        <v>0</v>
      </c>
      <c r="BE57" s="85">
        <f>SUMIFS('Quarterly Information'!$J$43:$J$1042,'Quarterly Information'!$I$43:$I$1042,Blends!$AZ57,'Quarterly Information'!$X$43:$X$1042,Lists!$D$34)*G56</f>
        <v>0</v>
      </c>
      <c r="BF57" s="85">
        <f>SUMIFS('Quarterly Information'!$J$43:$J$1042,'Quarterly Information'!$I$43:$I$1042,Blends!$AZ57,'Quarterly Information'!$X$43:$X$1042,Lists!$D$34)*H56</f>
        <v>0</v>
      </c>
      <c r="BG57" s="85">
        <f>SUMIFS('Quarterly Information'!$J$43:$J$1042,'Quarterly Information'!$I$43:$I$1042,Blends!$AZ57,'Quarterly Information'!$X$43:$X$1042,Lists!$D$34)*I56</f>
        <v>0</v>
      </c>
      <c r="BH57" s="85">
        <f>SUMIFS('Quarterly Information'!$J$43:$J$1042,'Quarterly Information'!$I$43:$I$1042,Blends!$AZ57,'Quarterly Information'!$X$43:$X$1042,Lists!$D$34)*J56</f>
        <v>0</v>
      </c>
      <c r="BJ57" s="10" t="s">
        <v>259</v>
      </c>
      <c r="BK57" s="85">
        <f>SUMIFS('Quarterly Information'!$J$43:$J$1042,'Quarterly Information'!$I$43:$I$1042,Blends!$BJ57,'Quarterly Information'!$X$43:$X$1042,Lists!$D$35)*C56</f>
        <v>0</v>
      </c>
      <c r="BL57" s="85">
        <f>SUMIFS('Quarterly Information'!$J$43:$J$1042,'Quarterly Information'!$I$43:$I$1042,Blends!$BJ57,'Quarterly Information'!$X$43:$X$1042,Lists!$D$35)*D56</f>
        <v>0</v>
      </c>
      <c r="BM57" s="85">
        <f>SUMIFS('Quarterly Information'!$J$43:$J$1042,'Quarterly Information'!$I$43:$I$1042,Blends!$BJ57,'Quarterly Information'!$X$43:$X$1042,Lists!$D$35)*E56</f>
        <v>0</v>
      </c>
      <c r="BN57" s="85">
        <f>SUMIFS('Quarterly Information'!$J$43:$J$1042,'Quarterly Information'!$I$43:$I$1042,Blends!$BJ57,'Quarterly Information'!$X$43:$X$1042,Lists!$D$35)*F56</f>
        <v>0</v>
      </c>
      <c r="BO57" s="85">
        <f>SUMIFS('Quarterly Information'!$J$43:$J$1042,'Quarterly Information'!$I$43:$I$1042,Blends!$BJ57,'Quarterly Information'!$X$43:$X$1042,Lists!$D$35)*G56</f>
        <v>0</v>
      </c>
      <c r="BP57" s="85">
        <f>SUMIFS('Quarterly Information'!$J$43:$J$1042,'Quarterly Information'!$I$43:$I$1042,Blends!$BJ57,'Quarterly Information'!$X$43:$X$1042,Lists!$D$35)*H56</f>
        <v>0</v>
      </c>
      <c r="BQ57" s="85">
        <f>SUMIFS('Quarterly Information'!$J$43:$J$1042,'Quarterly Information'!$I$43:$I$1042,Blends!$BJ57,'Quarterly Information'!$X$43:$X$1042,Lists!$D$35)*I56</f>
        <v>0</v>
      </c>
      <c r="BR57" s="85">
        <f>SUMIFS('Quarterly Information'!$J$43:$J$1042,'Quarterly Information'!$I$43:$I$1042,Blends!$BJ57,'Quarterly Information'!$X$43:$X$1042,Lists!$D$35)*J56</f>
        <v>0</v>
      </c>
      <c r="BT57" s="10" t="s">
        <v>259</v>
      </c>
      <c r="BU57" s="85">
        <f>SUMIFS('Quarterly Information'!$AA$43:$AA$1042,'Quarterly Information'!$I$43:$I$1042,Blends!$BT57)*Blends!C56</f>
        <v>0</v>
      </c>
      <c r="BV57" s="85">
        <f>SUMIFS('Quarterly Information'!$AA$43:$AA$1042,'Quarterly Information'!$I$43:$I$1042,Blends!$BT57)*Blends!D56</f>
        <v>0</v>
      </c>
      <c r="BW57" s="85">
        <f>SUMIFS('Quarterly Information'!$AA$43:$AA$1042,'Quarterly Information'!$I$43:$I$1042,Blends!$BT57)*Blends!E56</f>
        <v>0</v>
      </c>
      <c r="BX57" s="85">
        <f>SUMIFS('Quarterly Information'!$AA$43:$AA$1042,'Quarterly Information'!$I$43:$I$1042,Blends!$BT57)*Blends!F56</f>
        <v>0</v>
      </c>
      <c r="BY57" s="85">
        <f>SUMIFS('Quarterly Information'!$AA$43:$AA$1042,'Quarterly Information'!$I$43:$I$1042,Blends!$BT57)*Blends!G56</f>
        <v>0</v>
      </c>
      <c r="BZ57" s="85">
        <f>SUMIFS('Quarterly Information'!$AA$43:$AA$1042,'Quarterly Information'!$I$43:$I$1042,Blends!$BT57)*Blends!H56</f>
        <v>0</v>
      </c>
      <c r="CA57" s="85">
        <f>SUMIFS('Quarterly Information'!$AA$43:$AA$1042,'Quarterly Information'!$I$43:$I$1042,Blends!$BT57)*Blends!I56</f>
        <v>0</v>
      </c>
      <c r="CB57" s="85">
        <f>SUMIFS('Quarterly Information'!$AA$43:$AA$1042,'Quarterly Information'!$I$43:$I$1042,Blends!$BT57)*Blends!J56</f>
        <v>0</v>
      </c>
      <c r="CD57" s="10" t="s">
        <v>259</v>
      </c>
      <c r="CE57" s="85">
        <f>SUMIFS('Quarterly Information'!$AB$43:$AB$1042,'Quarterly Information'!$I$43:$I$1042,Blends!$CD57)*Blends!C56</f>
        <v>0</v>
      </c>
      <c r="CF57" s="85">
        <f>SUMIFS('Quarterly Information'!$AB$43:$AB$1042,'Quarterly Information'!$I$43:$I$1042,Blends!$CD57)*Blends!D56</f>
        <v>0</v>
      </c>
      <c r="CG57" s="85">
        <f>SUMIFS('Quarterly Information'!$AB$43:$AB$1042,'Quarterly Information'!$I$43:$I$1042,Blends!$CD57)*Blends!E56</f>
        <v>0</v>
      </c>
      <c r="CH57" s="85">
        <f>SUMIFS('Quarterly Information'!$AB$43:$AB$1042,'Quarterly Information'!$I$43:$I$1042,Blends!$CD57)*Blends!F56</f>
        <v>0</v>
      </c>
      <c r="CI57" s="85">
        <f>SUMIFS('Quarterly Information'!$AB$43:$AB$1042,'Quarterly Information'!$I$43:$I$1042,Blends!$CD57)*Blends!G56</f>
        <v>0</v>
      </c>
      <c r="CJ57" s="85">
        <f>SUMIFS('Quarterly Information'!$AB$43:$AB$1042,'Quarterly Information'!$I$43:$I$1042,Blends!$CD57)*Blends!H56</f>
        <v>0</v>
      </c>
      <c r="CK57" s="85">
        <f>SUMIFS('Quarterly Information'!$AB$43:$AB$1042,'Quarterly Information'!$I$43:$I$1042,Blends!$CD57)*Blends!I56</f>
        <v>0</v>
      </c>
      <c r="CL57" s="85">
        <f>SUMIFS('Quarterly Information'!$AB$43:$AB$1042,'Quarterly Information'!$I$43:$I$1042,Blends!$CD57)*Blends!J56</f>
        <v>0</v>
      </c>
      <c r="CN57" s="10" t="s">
        <v>259</v>
      </c>
      <c r="CO57" s="85">
        <f>SUMIFS('Quarterly Information'!$AC$43:$AC$1042,'Quarterly Information'!$I$43:$I$1042,Blends!$CN57)*Blends!C56</f>
        <v>0</v>
      </c>
      <c r="CP57" s="85">
        <f>SUMIFS('Quarterly Information'!$AC$43:$AC$1042,'Quarterly Information'!$I$43:$I$1042,Blends!$CN57)*Blends!D56</f>
        <v>0</v>
      </c>
      <c r="CQ57" s="85">
        <f>SUMIFS('Quarterly Information'!$AC$43:$AC$1042,'Quarterly Information'!$I$43:$I$1042,Blends!$CN57)*Blends!E56</f>
        <v>0</v>
      </c>
      <c r="CR57" s="85">
        <f>SUMIFS('Quarterly Information'!$AC$43:$AC$1042,'Quarterly Information'!$I$43:$I$1042,Blends!$CN57)*Blends!F56</f>
        <v>0</v>
      </c>
      <c r="CS57" s="85">
        <f>SUMIFS('Quarterly Information'!$AC$43:$AC$1042,'Quarterly Information'!$I$43:$I$1042,Blends!$CN57)*Blends!G56</f>
        <v>0</v>
      </c>
      <c r="CT57" s="85">
        <f>SUMIFS('Quarterly Information'!$AC$43:$AC$1042,'Quarterly Information'!$I$43:$I$1042,Blends!$CN57)*Blends!H56</f>
        <v>0</v>
      </c>
      <c r="CU57" s="85">
        <f>SUMIFS('Quarterly Information'!$AC$43:$AC$1042,'Quarterly Information'!$I$43:$I$1042,Blends!$CN57)*Blends!I56</f>
        <v>0</v>
      </c>
      <c r="CV57" s="85">
        <f>SUMIFS('Quarterly Information'!$AC$43:$AC$1042,'Quarterly Information'!$I$43:$I$1042,Blends!$CN57)*Blends!J56</f>
        <v>0</v>
      </c>
      <c r="CX57" s="10" t="s">
        <v>259</v>
      </c>
      <c r="CY57" s="85">
        <f>SUMIFS('Quarterly Information'!$AD$43:$AD$1042,'Quarterly Information'!$I$43:$I$1042,Blends!$CX57)*Blends!C56</f>
        <v>0</v>
      </c>
      <c r="CZ57" s="85">
        <f>SUMIFS('Quarterly Information'!$AD$43:$AD$1042,'Quarterly Information'!$I$43:$I$1042,Blends!$CX57)*Blends!D56</f>
        <v>0</v>
      </c>
      <c r="DA57" s="85">
        <f>SUMIFS('Quarterly Information'!$AD$43:$AD$1042,'Quarterly Information'!$I$43:$I$1042,Blends!$CX57)*Blends!E56</f>
        <v>0</v>
      </c>
      <c r="DB57" s="85">
        <f>SUMIFS('Quarterly Information'!$AD$43:$AD$1042,'Quarterly Information'!$I$43:$I$1042,Blends!$CX57)*Blends!F56</f>
        <v>0</v>
      </c>
      <c r="DC57" s="85">
        <f>SUMIFS('Quarterly Information'!$AD$43:$AD$1042,'Quarterly Information'!$I$43:$I$1042,Blends!$CX57)*Blends!G56</f>
        <v>0</v>
      </c>
      <c r="DD57" s="85">
        <f>SUMIFS('Quarterly Information'!$AD$43:$AD$1042,'Quarterly Information'!$I$43:$I$1042,Blends!$CX57)*Blends!H56</f>
        <v>0</v>
      </c>
      <c r="DE57" s="85">
        <f>SUMIFS('Quarterly Information'!$AD$43:$AD$1042,'Quarterly Information'!$I$43:$I$1042,Blends!$CX57)*Blends!I56</f>
        <v>0</v>
      </c>
      <c r="DF57" s="85">
        <f>SUMIFS('Quarterly Information'!$AD$43:$AD$1042,'Quarterly Information'!$I$43:$I$1042,Blends!$CX57)*Blends!J56</f>
        <v>0</v>
      </c>
      <c r="DH57" s="10" t="s">
        <v>259</v>
      </c>
      <c r="DI57" s="85">
        <f>SUMIFS('Quarterly Information'!$AE$43:$AE$1042,'Quarterly Information'!$I$43:$I$1042,Blends!$DH57)*Blends!C56</f>
        <v>0</v>
      </c>
      <c r="DJ57" s="85">
        <f>SUMIFS('Quarterly Information'!$AE$43:$AE$1042,'Quarterly Information'!$I$43:$I$1042,Blends!$DH57)*Blends!D56</f>
        <v>0</v>
      </c>
      <c r="DK57" s="85">
        <f>SUMIFS('Quarterly Information'!$AE$43:$AE$1042,'Quarterly Information'!$I$43:$I$1042,Blends!$DH57)*Blends!E56</f>
        <v>0</v>
      </c>
      <c r="DL57" s="85">
        <f>SUMIFS('Quarterly Information'!$AE$43:$AE$1042,'Quarterly Information'!$I$43:$I$1042,Blends!$DH57)*Blends!F56</f>
        <v>0</v>
      </c>
      <c r="DM57" s="85">
        <f>SUMIFS('Quarterly Information'!$AE$43:$AE$1042,'Quarterly Information'!$I$43:$I$1042,Blends!$DH57)*Blends!G56</f>
        <v>0</v>
      </c>
      <c r="DN57" s="85">
        <f>SUMIFS('Quarterly Information'!$AE$43:$AE$1042,'Quarterly Information'!$I$43:$I$1042,Blends!$DH57)*Blends!H56</f>
        <v>0</v>
      </c>
      <c r="DO57" s="85">
        <f>SUMIFS('Quarterly Information'!$AE$43:$AE$1042,'Quarterly Information'!$I$43:$I$1042,Blends!$DH57)*Blends!I56</f>
        <v>0</v>
      </c>
      <c r="DP57" s="85">
        <f>SUMIFS('Quarterly Information'!$AE$43:$AE$1042,'Quarterly Information'!$I$43:$I$1042,Blends!$DH57)*Blends!J56</f>
        <v>0</v>
      </c>
      <c r="DR57" s="10" t="s">
        <v>259</v>
      </c>
      <c r="DS57" s="85">
        <f>SUMIFS('Quarterly Information'!$AF$43:$AF$1042,'Quarterly Information'!$I$43:$I$1042,Blends!$DR57)*Blends!C56</f>
        <v>0</v>
      </c>
      <c r="DT57" s="85">
        <f>SUMIFS('Quarterly Information'!$AF$43:$AF$1042,'Quarterly Information'!$I$43:$I$1042,Blends!$DR57)*Blends!D56</f>
        <v>0</v>
      </c>
      <c r="DU57" s="85">
        <f>SUMIFS('Quarterly Information'!$AF$43:$AF$1042,'Quarterly Information'!$I$43:$I$1042,Blends!$DR57)*Blends!E56</f>
        <v>0</v>
      </c>
      <c r="DV57" s="85">
        <f>SUMIFS('Quarterly Information'!$AF$43:$AF$1042,'Quarterly Information'!$I$43:$I$1042,Blends!$DR57)*Blends!F56</f>
        <v>0</v>
      </c>
      <c r="DW57" s="85">
        <f>SUMIFS('Quarterly Information'!$AF$43:$AF$1042,'Quarterly Information'!$I$43:$I$1042,Blends!$DR57)*Blends!G56</f>
        <v>0</v>
      </c>
      <c r="DX57" s="85">
        <f>SUMIFS('Quarterly Information'!$AF$43:$AF$1042,'Quarterly Information'!$I$43:$I$1042,Blends!$DR57)*Blends!H56</f>
        <v>0</v>
      </c>
      <c r="DY57" s="85">
        <f>SUMIFS('Quarterly Information'!$AF$43:$AF$1042,'Quarterly Information'!$I$43:$I$1042,Blends!$DR57)*Blends!I56</f>
        <v>0</v>
      </c>
      <c r="DZ57" s="85">
        <f>SUMIFS('Quarterly Information'!$AF$43:$AF$1042,'Quarterly Information'!$I$43:$I$1042,Blends!$DR57)*Blends!J56</f>
        <v>0</v>
      </c>
    </row>
    <row r="58" spans="2:130">
      <c r="B58" s="10" t="s">
        <v>261</v>
      </c>
      <c r="C58" s="84"/>
      <c r="D58" s="84">
        <v>0.12</v>
      </c>
      <c r="E58" s="84"/>
      <c r="F58" s="84"/>
      <c r="G58" s="84"/>
      <c r="H58" s="84">
        <v>0.05</v>
      </c>
      <c r="I58" s="84"/>
      <c r="J58" s="84"/>
      <c r="L58" s="10" t="s">
        <v>260</v>
      </c>
      <c r="M58" s="85">
        <f>SUMIFS('Quarterly Information'!$J$43:$J$1042,'Quarterly Information'!$I$43:$I$1042,Blends!$L58,'Quarterly Information'!$X$43:$X$1042,Lists!$D$30)*C57</f>
        <v>0</v>
      </c>
      <c r="N58" s="85">
        <f>SUMIFS('Quarterly Information'!$J$43:$J$1042,'Quarterly Information'!$I$43:$I$1042,Blends!$L58,'Quarterly Information'!$X$43:$X$1042,Lists!$D$30)*D57</f>
        <v>0</v>
      </c>
      <c r="O58" s="85">
        <f>SUMIFS('Quarterly Information'!$J$43:$J$1042,'Quarterly Information'!$I$43:$I$1042,Blends!$L58,'Quarterly Information'!$X$43:$X$1042,Lists!$D$30)*E57</f>
        <v>0</v>
      </c>
      <c r="P58" s="85">
        <f>SUMIFS('Quarterly Information'!$J$43:$J$1042,'Quarterly Information'!$I$43:$I$1042,Blends!$L58,'Quarterly Information'!$X$43:$X$1042,Lists!$D$30)*F57</f>
        <v>0</v>
      </c>
      <c r="Q58" s="85">
        <f>SUMIFS('Quarterly Information'!$J$43:$J$1042,'Quarterly Information'!$I$43:$I$1042,Blends!$L58,'Quarterly Information'!$X$43:$X$1042,Lists!$D$30)*G57</f>
        <v>0</v>
      </c>
      <c r="R58" s="85">
        <f>SUMIFS('Quarterly Information'!$J$43:$J$1042,'Quarterly Information'!$I$43:$I$1042,Blends!$L58,'Quarterly Information'!$X$43:$X$1042,Lists!$D$30)*H57</f>
        <v>0</v>
      </c>
      <c r="S58" s="85">
        <f>SUMIFS('Quarterly Information'!$J$43:$J$1042,'Quarterly Information'!$I$43:$I$1042,Blends!$L58,'Quarterly Information'!$X$43:$X$1042,Lists!$D$30)*I57</f>
        <v>0</v>
      </c>
      <c r="T58" s="85">
        <f>SUMIFS('Quarterly Information'!$J$43:$J$1042,'Quarterly Information'!$I$43:$I$1042,Blends!$L58,'Quarterly Information'!$X$43:$X$1042,Lists!$D$30)*J57</f>
        <v>0</v>
      </c>
      <c r="V58" s="10" t="s">
        <v>260</v>
      </c>
      <c r="W58" s="85">
        <f>SUMIFS('Quarterly Information'!$J$43:$J$1042,'Quarterly Information'!$I$43:$I$1042,Blends!$V58,'Quarterly Information'!$X$43:$X$1042,Lists!$D$31)*C57</f>
        <v>0</v>
      </c>
      <c r="X58" s="85">
        <f>SUMIFS('Quarterly Information'!$J$43:$J$1042,'Quarterly Information'!$I$43:$I$1042,Blends!$V58,'Quarterly Information'!$X$43:$X$1042,Lists!$D$31)*D57</f>
        <v>0</v>
      </c>
      <c r="Y58" s="85">
        <f>SUMIFS('Quarterly Information'!$J$43:$J$1042,'Quarterly Information'!$I$43:$I$1042,Blends!$V58,'Quarterly Information'!$X$43:$X$1042,Lists!$D$31)*E57</f>
        <v>0</v>
      </c>
      <c r="Z58" s="85">
        <f>SUMIFS('Quarterly Information'!$J$43:$J$1042,'Quarterly Information'!$I$43:$I$1042,Blends!$V58,'Quarterly Information'!$X$43:$X$1042,Lists!$D$31)*F57</f>
        <v>0</v>
      </c>
      <c r="AA58" s="85">
        <f>SUMIFS('Quarterly Information'!$J$43:$J$1042,'Quarterly Information'!$I$43:$I$1042,Blends!$V58,'Quarterly Information'!$X$43:$X$1042,Lists!$D$31)*G57</f>
        <v>0</v>
      </c>
      <c r="AB58" s="85">
        <f>SUMIFS('Quarterly Information'!$J$43:$J$1042,'Quarterly Information'!$I$43:$I$1042,Blends!$V58,'Quarterly Information'!$X$43:$X$1042,Lists!$D$31)*H57</f>
        <v>0</v>
      </c>
      <c r="AC58" s="85">
        <f>SUMIFS('Quarterly Information'!$J$43:$J$1042,'Quarterly Information'!$I$43:$I$1042,Blends!$V58,'Quarterly Information'!$X$43:$X$1042,Lists!$D$31)*I57</f>
        <v>0</v>
      </c>
      <c r="AD58" s="85">
        <f>SUMIFS('Quarterly Information'!$J$43:$J$1042,'Quarterly Information'!$I$43:$I$1042,Blends!$V58,'Quarterly Information'!$X$43:$X$1042,Lists!$D$31)*J57</f>
        <v>0</v>
      </c>
      <c r="AF58" s="10" t="s">
        <v>260</v>
      </c>
      <c r="AG58" s="85">
        <f>SUMIFS('Quarterly Information'!$J$43:$J$1042,'Quarterly Information'!$I$43:$I$1042,Blends!$AF58,'Quarterly Information'!$X$43:$X$1042,Lists!$D$32)*C57</f>
        <v>0</v>
      </c>
      <c r="AH58" s="85">
        <f>SUMIFS('Quarterly Information'!$J$43:$J$1042,'Quarterly Information'!$I$43:$I$1042,Blends!$AF58,'Quarterly Information'!$X$43:$X$1042,Lists!$D$32)*D57</f>
        <v>0</v>
      </c>
      <c r="AI58" s="85">
        <f>SUMIFS('Quarterly Information'!$J$43:$J$1042,'Quarterly Information'!$I$43:$I$1042,Blends!$AF58,'Quarterly Information'!$X$43:$X$1042,Lists!$D$32)*E57</f>
        <v>0</v>
      </c>
      <c r="AJ58" s="85">
        <f>SUMIFS('Quarterly Information'!$J$43:$J$1042,'Quarterly Information'!$I$43:$I$1042,Blends!$AF58,'Quarterly Information'!$X$43:$X$1042,Lists!$D$32)*F57</f>
        <v>0</v>
      </c>
      <c r="AK58" s="85">
        <f>SUMIFS('Quarterly Information'!$J$43:$J$1042,'Quarterly Information'!$I$43:$I$1042,Blends!$AF58,'Quarterly Information'!$X$43:$X$1042,Lists!$D$32)*G57</f>
        <v>0</v>
      </c>
      <c r="AL58" s="85">
        <f>SUMIFS('Quarterly Information'!$J$43:$J$1042,'Quarterly Information'!$I$43:$I$1042,Blends!$AF58,'Quarterly Information'!$X$43:$X$1042,Lists!$D$32)*H57</f>
        <v>0</v>
      </c>
      <c r="AM58" s="85">
        <f>SUMIFS('Quarterly Information'!$J$43:$J$1042,'Quarterly Information'!$I$43:$I$1042,Blends!$AF58,'Quarterly Information'!$X$43:$X$1042,Lists!$D$32)*I57</f>
        <v>0</v>
      </c>
      <c r="AN58" s="85">
        <f>SUMIFS('Quarterly Information'!$J$43:$J$1042,'Quarterly Information'!$I$43:$I$1042,Blends!$AF58,'Quarterly Information'!$X$43:$X$1042,Lists!$D$32)*J57</f>
        <v>0</v>
      </c>
      <c r="AP58" s="10" t="s">
        <v>260</v>
      </c>
      <c r="AQ58" s="85">
        <f>SUMIFS('Quarterly Information'!$J$43:$J$1042,'Quarterly Information'!$I$43:$I$1042,Blends!$AP58,'Quarterly Information'!$X$43:$X$1042,Lists!$D$33)*C57</f>
        <v>0</v>
      </c>
      <c r="AR58" s="85">
        <f>SUMIFS('Quarterly Information'!$J$43:$J$1042,'Quarterly Information'!$I$43:$I$1042,Blends!$AP58,'Quarterly Information'!$X$43:$X$1042,Lists!$D$33)*D57</f>
        <v>0</v>
      </c>
      <c r="AS58" s="85">
        <f>SUMIFS('Quarterly Information'!$J$43:$J$1042,'Quarterly Information'!$I$43:$I$1042,Blends!$AP58,'Quarterly Information'!$X$43:$X$1042,Lists!$D$33)*E57</f>
        <v>0</v>
      </c>
      <c r="AT58" s="85">
        <f>SUMIFS('Quarterly Information'!$J$43:$J$1042,'Quarterly Information'!$I$43:$I$1042,Blends!$AP58,'Quarterly Information'!$X$43:$X$1042,Lists!$D$33)*F57</f>
        <v>0</v>
      </c>
      <c r="AU58" s="85">
        <f>SUMIFS('Quarterly Information'!$J$43:$J$1042,'Quarterly Information'!$I$43:$I$1042,Blends!$AP58,'Quarterly Information'!$X$43:$X$1042,Lists!$D$33)*G57</f>
        <v>0</v>
      </c>
      <c r="AV58" s="85">
        <f>SUMIFS('Quarterly Information'!$J$43:$J$1042,'Quarterly Information'!$I$43:$I$1042,Blends!$AP58,'Quarterly Information'!$X$43:$X$1042,Lists!$D$33)*H57</f>
        <v>0</v>
      </c>
      <c r="AW58" s="85">
        <f>SUMIFS('Quarterly Information'!$J$43:$J$1042,'Quarterly Information'!$I$43:$I$1042,Blends!$AP58,'Quarterly Information'!$X$43:$X$1042,Lists!$D$33)*I57</f>
        <v>0</v>
      </c>
      <c r="AX58" s="85">
        <f>SUMIFS('Quarterly Information'!$J$43:$J$1042,'Quarterly Information'!$I$43:$I$1042,Blends!$AP58,'Quarterly Information'!$X$43:$X$1042,Lists!$D$33)*J57</f>
        <v>0</v>
      </c>
      <c r="AZ58" s="10" t="s">
        <v>260</v>
      </c>
      <c r="BA58" s="85">
        <f>SUMIFS('Quarterly Information'!$J$43:$J$1042,'Quarterly Information'!$I$43:$I$1042,Blends!$AZ58,'Quarterly Information'!$X$43:$X$1042,Lists!$D$34)*C57</f>
        <v>0</v>
      </c>
      <c r="BB58" s="85">
        <f>SUMIFS('Quarterly Information'!$J$43:$J$1042,'Quarterly Information'!$I$43:$I$1042,Blends!$AZ58,'Quarterly Information'!$X$43:$X$1042,Lists!$D$34)*D57</f>
        <v>0</v>
      </c>
      <c r="BC58" s="85">
        <f>SUMIFS('Quarterly Information'!$J$43:$J$1042,'Quarterly Information'!$I$43:$I$1042,Blends!$AZ58,'Quarterly Information'!$X$43:$X$1042,Lists!$D$34)*E57</f>
        <v>0</v>
      </c>
      <c r="BD58" s="85">
        <f>SUMIFS('Quarterly Information'!$J$43:$J$1042,'Quarterly Information'!$I$43:$I$1042,Blends!$AZ58,'Quarterly Information'!$X$43:$X$1042,Lists!$D$34)*F57</f>
        <v>0</v>
      </c>
      <c r="BE58" s="85">
        <f>SUMIFS('Quarterly Information'!$J$43:$J$1042,'Quarterly Information'!$I$43:$I$1042,Blends!$AZ58,'Quarterly Information'!$X$43:$X$1042,Lists!$D$34)*G57</f>
        <v>0</v>
      </c>
      <c r="BF58" s="85">
        <f>SUMIFS('Quarterly Information'!$J$43:$J$1042,'Quarterly Information'!$I$43:$I$1042,Blends!$AZ58,'Quarterly Information'!$X$43:$X$1042,Lists!$D$34)*H57</f>
        <v>0</v>
      </c>
      <c r="BG58" s="85">
        <f>SUMIFS('Quarterly Information'!$J$43:$J$1042,'Quarterly Information'!$I$43:$I$1042,Blends!$AZ58,'Quarterly Information'!$X$43:$X$1042,Lists!$D$34)*I57</f>
        <v>0</v>
      </c>
      <c r="BH58" s="85">
        <f>SUMIFS('Quarterly Information'!$J$43:$J$1042,'Quarterly Information'!$I$43:$I$1042,Blends!$AZ58,'Quarterly Information'!$X$43:$X$1042,Lists!$D$34)*J57</f>
        <v>0</v>
      </c>
      <c r="BJ58" s="10" t="s">
        <v>260</v>
      </c>
      <c r="BK58" s="85">
        <f>SUMIFS('Quarterly Information'!$J$43:$J$1042,'Quarterly Information'!$I$43:$I$1042,Blends!$BJ58,'Quarterly Information'!$X$43:$X$1042,Lists!$D$35)*C57</f>
        <v>0</v>
      </c>
      <c r="BL58" s="85">
        <f>SUMIFS('Quarterly Information'!$J$43:$J$1042,'Quarterly Information'!$I$43:$I$1042,Blends!$BJ58,'Quarterly Information'!$X$43:$X$1042,Lists!$D$35)*D57</f>
        <v>0</v>
      </c>
      <c r="BM58" s="85">
        <f>SUMIFS('Quarterly Information'!$J$43:$J$1042,'Quarterly Information'!$I$43:$I$1042,Blends!$BJ58,'Quarterly Information'!$X$43:$X$1042,Lists!$D$35)*E57</f>
        <v>0</v>
      </c>
      <c r="BN58" s="85">
        <f>SUMIFS('Quarterly Information'!$J$43:$J$1042,'Quarterly Information'!$I$43:$I$1042,Blends!$BJ58,'Quarterly Information'!$X$43:$X$1042,Lists!$D$35)*F57</f>
        <v>0</v>
      </c>
      <c r="BO58" s="85">
        <f>SUMIFS('Quarterly Information'!$J$43:$J$1042,'Quarterly Information'!$I$43:$I$1042,Blends!$BJ58,'Quarterly Information'!$X$43:$X$1042,Lists!$D$35)*G57</f>
        <v>0</v>
      </c>
      <c r="BP58" s="85">
        <f>SUMIFS('Quarterly Information'!$J$43:$J$1042,'Quarterly Information'!$I$43:$I$1042,Blends!$BJ58,'Quarterly Information'!$X$43:$X$1042,Lists!$D$35)*H57</f>
        <v>0</v>
      </c>
      <c r="BQ58" s="85">
        <f>SUMIFS('Quarterly Information'!$J$43:$J$1042,'Quarterly Information'!$I$43:$I$1042,Blends!$BJ58,'Quarterly Information'!$X$43:$X$1042,Lists!$D$35)*I57</f>
        <v>0</v>
      </c>
      <c r="BR58" s="85">
        <f>SUMIFS('Quarterly Information'!$J$43:$J$1042,'Quarterly Information'!$I$43:$I$1042,Blends!$BJ58,'Quarterly Information'!$X$43:$X$1042,Lists!$D$35)*J57</f>
        <v>0</v>
      </c>
      <c r="BT58" s="10" t="s">
        <v>260</v>
      </c>
      <c r="BU58" s="85">
        <f>SUMIFS('Quarterly Information'!$AA$43:$AA$1042,'Quarterly Information'!$I$43:$I$1042,Blends!$BT58)*Blends!C57</f>
        <v>0</v>
      </c>
      <c r="BV58" s="85">
        <f>SUMIFS('Quarterly Information'!$AA$43:$AA$1042,'Quarterly Information'!$I$43:$I$1042,Blends!$BT58)*Blends!D57</f>
        <v>0</v>
      </c>
      <c r="BW58" s="85">
        <f>SUMIFS('Quarterly Information'!$AA$43:$AA$1042,'Quarterly Information'!$I$43:$I$1042,Blends!$BT58)*Blends!E57</f>
        <v>0</v>
      </c>
      <c r="BX58" s="85">
        <f>SUMIFS('Quarterly Information'!$AA$43:$AA$1042,'Quarterly Information'!$I$43:$I$1042,Blends!$BT58)*Blends!F57</f>
        <v>0</v>
      </c>
      <c r="BY58" s="85">
        <f>SUMIFS('Quarterly Information'!$AA$43:$AA$1042,'Quarterly Information'!$I$43:$I$1042,Blends!$BT58)*Blends!G57</f>
        <v>0</v>
      </c>
      <c r="BZ58" s="85">
        <f>SUMIFS('Quarterly Information'!$AA$43:$AA$1042,'Quarterly Information'!$I$43:$I$1042,Blends!$BT58)*Blends!H57</f>
        <v>0</v>
      </c>
      <c r="CA58" s="85">
        <f>SUMIFS('Quarterly Information'!$AA$43:$AA$1042,'Quarterly Information'!$I$43:$I$1042,Blends!$BT58)*Blends!I57</f>
        <v>0</v>
      </c>
      <c r="CB58" s="85">
        <f>SUMIFS('Quarterly Information'!$AA$43:$AA$1042,'Quarterly Information'!$I$43:$I$1042,Blends!$BT58)*Blends!J57</f>
        <v>0</v>
      </c>
      <c r="CD58" s="10" t="s">
        <v>260</v>
      </c>
      <c r="CE58" s="85">
        <f>SUMIFS('Quarterly Information'!$AB$43:$AB$1042,'Quarterly Information'!$I$43:$I$1042,Blends!$CD58)*Blends!C57</f>
        <v>0</v>
      </c>
      <c r="CF58" s="85">
        <f>SUMIFS('Quarterly Information'!$AB$43:$AB$1042,'Quarterly Information'!$I$43:$I$1042,Blends!$CD58)*Blends!D57</f>
        <v>0</v>
      </c>
      <c r="CG58" s="85">
        <f>SUMIFS('Quarterly Information'!$AB$43:$AB$1042,'Quarterly Information'!$I$43:$I$1042,Blends!$CD58)*Blends!E57</f>
        <v>0</v>
      </c>
      <c r="CH58" s="85">
        <f>SUMIFS('Quarterly Information'!$AB$43:$AB$1042,'Quarterly Information'!$I$43:$I$1042,Blends!$CD58)*Blends!F57</f>
        <v>0</v>
      </c>
      <c r="CI58" s="85">
        <f>SUMIFS('Quarterly Information'!$AB$43:$AB$1042,'Quarterly Information'!$I$43:$I$1042,Blends!$CD58)*Blends!G57</f>
        <v>0</v>
      </c>
      <c r="CJ58" s="85">
        <f>SUMIFS('Quarterly Information'!$AB$43:$AB$1042,'Quarterly Information'!$I$43:$I$1042,Blends!$CD58)*Blends!H57</f>
        <v>0</v>
      </c>
      <c r="CK58" s="85">
        <f>SUMIFS('Quarterly Information'!$AB$43:$AB$1042,'Quarterly Information'!$I$43:$I$1042,Blends!$CD58)*Blends!I57</f>
        <v>0</v>
      </c>
      <c r="CL58" s="85">
        <f>SUMIFS('Quarterly Information'!$AB$43:$AB$1042,'Quarterly Information'!$I$43:$I$1042,Blends!$CD58)*Blends!J57</f>
        <v>0</v>
      </c>
      <c r="CN58" s="10" t="s">
        <v>260</v>
      </c>
      <c r="CO58" s="85">
        <f>SUMIFS('Quarterly Information'!$AC$43:$AC$1042,'Quarterly Information'!$I$43:$I$1042,Blends!$CN58)*Blends!C57</f>
        <v>0</v>
      </c>
      <c r="CP58" s="85">
        <f>SUMIFS('Quarterly Information'!$AC$43:$AC$1042,'Quarterly Information'!$I$43:$I$1042,Blends!$CN58)*Blends!D57</f>
        <v>0</v>
      </c>
      <c r="CQ58" s="85">
        <f>SUMIFS('Quarterly Information'!$AC$43:$AC$1042,'Quarterly Information'!$I$43:$I$1042,Blends!$CN58)*Blends!E57</f>
        <v>0</v>
      </c>
      <c r="CR58" s="85">
        <f>SUMIFS('Quarterly Information'!$AC$43:$AC$1042,'Quarterly Information'!$I$43:$I$1042,Blends!$CN58)*Blends!F57</f>
        <v>0</v>
      </c>
      <c r="CS58" s="85">
        <f>SUMIFS('Quarterly Information'!$AC$43:$AC$1042,'Quarterly Information'!$I$43:$I$1042,Blends!$CN58)*Blends!G57</f>
        <v>0</v>
      </c>
      <c r="CT58" s="85">
        <f>SUMIFS('Quarterly Information'!$AC$43:$AC$1042,'Quarterly Information'!$I$43:$I$1042,Blends!$CN58)*Blends!H57</f>
        <v>0</v>
      </c>
      <c r="CU58" s="85">
        <f>SUMIFS('Quarterly Information'!$AC$43:$AC$1042,'Quarterly Information'!$I$43:$I$1042,Blends!$CN58)*Blends!I57</f>
        <v>0</v>
      </c>
      <c r="CV58" s="85">
        <f>SUMIFS('Quarterly Information'!$AC$43:$AC$1042,'Quarterly Information'!$I$43:$I$1042,Blends!$CN58)*Blends!J57</f>
        <v>0</v>
      </c>
      <c r="CX58" s="10" t="s">
        <v>260</v>
      </c>
      <c r="CY58" s="85">
        <f>SUMIFS('Quarterly Information'!$AD$43:$AD$1042,'Quarterly Information'!$I$43:$I$1042,Blends!$CX58)*Blends!C57</f>
        <v>0</v>
      </c>
      <c r="CZ58" s="85">
        <f>SUMIFS('Quarterly Information'!$AD$43:$AD$1042,'Quarterly Information'!$I$43:$I$1042,Blends!$CX58)*Blends!D57</f>
        <v>0</v>
      </c>
      <c r="DA58" s="85">
        <f>SUMIFS('Quarterly Information'!$AD$43:$AD$1042,'Quarterly Information'!$I$43:$I$1042,Blends!$CX58)*Blends!E57</f>
        <v>0</v>
      </c>
      <c r="DB58" s="85">
        <f>SUMIFS('Quarterly Information'!$AD$43:$AD$1042,'Quarterly Information'!$I$43:$I$1042,Blends!$CX58)*Blends!F57</f>
        <v>0</v>
      </c>
      <c r="DC58" s="85">
        <f>SUMIFS('Quarterly Information'!$AD$43:$AD$1042,'Quarterly Information'!$I$43:$I$1042,Blends!$CX58)*Blends!G57</f>
        <v>0</v>
      </c>
      <c r="DD58" s="85">
        <f>SUMIFS('Quarterly Information'!$AD$43:$AD$1042,'Quarterly Information'!$I$43:$I$1042,Blends!$CX58)*Blends!H57</f>
        <v>0</v>
      </c>
      <c r="DE58" s="85">
        <f>SUMIFS('Quarterly Information'!$AD$43:$AD$1042,'Quarterly Information'!$I$43:$I$1042,Blends!$CX58)*Blends!I57</f>
        <v>0</v>
      </c>
      <c r="DF58" s="85">
        <f>SUMIFS('Quarterly Information'!$AD$43:$AD$1042,'Quarterly Information'!$I$43:$I$1042,Blends!$CX58)*Blends!J57</f>
        <v>0</v>
      </c>
      <c r="DH58" s="10" t="s">
        <v>260</v>
      </c>
      <c r="DI58" s="85">
        <f>SUMIFS('Quarterly Information'!$AE$43:$AE$1042,'Quarterly Information'!$I$43:$I$1042,Blends!$DH58)*Blends!C57</f>
        <v>0</v>
      </c>
      <c r="DJ58" s="85">
        <f>SUMIFS('Quarterly Information'!$AE$43:$AE$1042,'Quarterly Information'!$I$43:$I$1042,Blends!$DH58)*Blends!D57</f>
        <v>0</v>
      </c>
      <c r="DK58" s="85">
        <f>SUMIFS('Quarterly Information'!$AE$43:$AE$1042,'Quarterly Information'!$I$43:$I$1042,Blends!$DH58)*Blends!E57</f>
        <v>0</v>
      </c>
      <c r="DL58" s="85">
        <f>SUMIFS('Quarterly Information'!$AE$43:$AE$1042,'Quarterly Information'!$I$43:$I$1042,Blends!$DH58)*Blends!F57</f>
        <v>0</v>
      </c>
      <c r="DM58" s="85">
        <f>SUMIFS('Quarterly Information'!$AE$43:$AE$1042,'Quarterly Information'!$I$43:$I$1042,Blends!$DH58)*Blends!G57</f>
        <v>0</v>
      </c>
      <c r="DN58" s="85">
        <f>SUMIFS('Quarterly Information'!$AE$43:$AE$1042,'Quarterly Information'!$I$43:$I$1042,Blends!$DH58)*Blends!H57</f>
        <v>0</v>
      </c>
      <c r="DO58" s="85">
        <f>SUMIFS('Quarterly Information'!$AE$43:$AE$1042,'Quarterly Information'!$I$43:$I$1042,Blends!$DH58)*Blends!I57</f>
        <v>0</v>
      </c>
      <c r="DP58" s="85">
        <f>SUMIFS('Quarterly Information'!$AE$43:$AE$1042,'Quarterly Information'!$I$43:$I$1042,Blends!$DH58)*Blends!J57</f>
        <v>0</v>
      </c>
      <c r="DR58" s="10" t="s">
        <v>260</v>
      </c>
      <c r="DS58" s="85">
        <f>SUMIFS('Quarterly Information'!$AF$43:$AF$1042,'Quarterly Information'!$I$43:$I$1042,Blends!$DR58)*Blends!C57</f>
        <v>0</v>
      </c>
      <c r="DT58" s="85">
        <f>SUMIFS('Quarterly Information'!$AF$43:$AF$1042,'Quarterly Information'!$I$43:$I$1042,Blends!$DR58)*Blends!D57</f>
        <v>0</v>
      </c>
      <c r="DU58" s="85">
        <f>SUMIFS('Quarterly Information'!$AF$43:$AF$1042,'Quarterly Information'!$I$43:$I$1042,Blends!$DR58)*Blends!E57</f>
        <v>0</v>
      </c>
      <c r="DV58" s="85">
        <f>SUMIFS('Quarterly Information'!$AF$43:$AF$1042,'Quarterly Information'!$I$43:$I$1042,Blends!$DR58)*Blends!F57</f>
        <v>0</v>
      </c>
      <c r="DW58" s="85">
        <f>SUMIFS('Quarterly Information'!$AF$43:$AF$1042,'Quarterly Information'!$I$43:$I$1042,Blends!$DR58)*Blends!G57</f>
        <v>0</v>
      </c>
      <c r="DX58" s="85">
        <f>SUMIFS('Quarterly Information'!$AF$43:$AF$1042,'Quarterly Information'!$I$43:$I$1042,Blends!$DR58)*Blends!H57</f>
        <v>0</v>
      </c>
      <c r="DY58" s="85">
        <f>SUMIFS('Quarterly Information'!$AF$43:$AF$1042,'Quarterly Information'!$I$43:$I$1042,Blends!$DR58)*Blends!I57</f>
        <v>0</v>
      </c>
      <c r="DZ58" s="85">
        <f>SUMIFS('Quarterly Information'!$AF$43:$AF$1042,'Quarterly Information'!$I$43:$I$1042,Blends!$DR58)*Blends!J57</f>
        <v>0</v>
      </c>
    </row>
    <row r="59" spans="2:130">
      <c r="B59" s="10" t="s">
        <v>262</v>
      </c>
      <c r="C59" s="84"/>
      <c r="D59" s="84">
        <v>0.41499999999999998</v>
      </c>
      <c r="E59" s="84"/>
      <c r="F59" s="84"/>
      <c r="G59" s="84"/>
      <c r="H59" s="84">
        <v>0.1</v>
      </c>
      <c r="I59" s="84"/>
      <c r="J59" s="84"/>
      <c r="L59" s="10" t="s">
        <v>261</v>
      </c>
      <c r="M59" s="85">
        <f>SUMIFS('Quarterly Information'!$J$43:$J$1042,'Quarterly Information'!$I$43:$I$1042,Blends!$L59,'Quarterly Information'!$X$43:$X$1042,Lists!$D$30)*C58</f>
        <v>0</v>
      </c>
      <c r="N59" s="85">
        <f>SUMIFS('Quarterly Information'!$J$43:$J$1042,'Quarterly Information'!$I$43:$I$1042,Blends!$L59,'Quarterly Information'!$X$43:$X$1042,Lists!$D$30)*D58</f>
        <v>0</v>
      </c>
      <c r="O59" s="85">
        <f>SUMIFS('Quarterly Information'!$J$43:$J$1042,'Quarterly Information'!$I$43:$I$1042,Blends!$L59,'Quarterly Information'!$X$43:$X$1042,Lists!$D$30)*E58</f>
        <v>0</v>
      </c>
      <c r="P59" s="85">
        <f>SUMIFS('Quarterly Information'!$J$43:$J$1042,'Quarterly Information'!$I$43:$I$1042,Blends!$L59,'Quarterly Information'!$X$43:$X$1042,Lists!$D$30)*F58</f>
        <v>0</v>
      </c>
      <c r="Q59" s="85">
        <f>SUMIFS('Quarterly Information'!$J$43:$J$1042,'Quarterly Information'!$I$43:$I$1042,Blends!$L59,'Quarterly Information'!$X$43:$X$1042,Lists!$D$30)*G58</f>
        <v>0</v>
      </c>
      <c r="R59" s="85">
        <f>SUMIFS('Quarterly Information'!$J$43:$J$1042,'Quarterly Information'!$I$43:$I$1042,Blends!$L59,'Quarterly Information'!$X$43:$X$1042,Lists!$D$30)*H58</f>
        <v>0</v>
      </c>
      <c r="S59" s="85">
        <f>SUMIFS('Quarterly Information'!$J$43:$J$1042,'Quarterly Information'!$I$43:$I$1042,Blends!$L59,'Quarterly Information'!$X$43:$X$1042,Lists!$D$30)*I58</f>
        <v>0</v>
      </c>
      <c r="T59" s="85">
        <f>SUMIFS('Quarterly Information'!$J$43:$J$1042,'Quarterly Information'!$I$43:$I$1042,Blends!$L59,'Quarterly Information'!$X$43:$X$1042,Lists!$D$30)*J58</f>
        <v>0</v>
      </c>
      <c r="V59" s="10" t="s">
        <v>261</v>
      </c>
      <c r="W59" s="85">
        <f>SUMIFS('Quarterly Information'!$J$43:$J$1042,'Quarterly Information'!$I$43:$I$1042,Blends!$V59,'Quarterly Information'!$X$43:$X$1042,Lists!$D$31)*C58</f>
        <v>0</v>
      </c>
      <c r="X59" s="85">
        <f>SUMIFS('Quarterly Information'!$J$43:$J$1042,'Quarterly Information'!$I$43:$I$1042,Blends!$V59,'Quarterly Information'!$X$43:$X$1042,Lists!$D$31)*D58</f>
        <v>0</v>
      </c>
      <c r="Y59" s="85">
        <f>SUMIFS('Quarterly Information'!$J$43:$J$1042,'Quarterly Information'!$I$43:$I$1042,Blends!$V59,'Quarterly Information'!$X$43:$X$1042,Lists!$D$31)*E58</f>
        <v>0</v>
      </c>
      <c r="Z59" s="85">
        <f>SUMIFS('Quarterly Information'!$J$43:$J$1042,'Quarterly Information'!$I$43:$I$1042,Blends!$V59,'Quarterly Information'!$X$43:$X$1042,Lists!$D$31)*F58</f>
        <v>0</v>
      </c>
      <c r="AA59" s="85">
        <f>SUMIFS('Quarterly Information'!$J$43:$J$1042,'Quarterly Information'!$I$43:$I$1042,Blends!$V59,'Quarterly Information'!$X$43:$X$1042,Lists!$D$31)*G58</f>
        <v>0</v>
      </c>
      <c r="AB59" s="85">
        <f>SUMIFS('Quarterly Information'!$J$43:$J$1042,'Quarterly Information'!$I$43:$I$1042,Blends!$V59,'Quarterly Information'!$X$43:$X$1042,Lists!$D$31)*H58</f>
        <v>0</v>
      </c>
      <c r="AC59" s="85">
        <f>SUMIFS('Quarterly Information'!$J$43:$J$1042,'Quarterly Information'!$I$43:$I$1042,Blends!$V59,'Quarterly Information'!$X$43:$X$1042,Lists!$D$31)*I58</f>
        <v>0</v>
      </c>
      <c r="AD59" s="85">
        <f>SUMIFS('Quarterly Information'!$J$43:$J$1042,'Quarterly Information'!$I$43:$I$1042,Blends!$V59,'Quarterly Information'!$X$43:$X$1042,Lists!$D$31)*J58</f>
        <v>0</v>
      </c>
      <c r="AF59" s="10" t="s">
        <v>261</v>
      </c>
      <c r="AG59" s="85">
        <f>SUMIFS('Quarterly Information'!$J$43:$J$1042,'Quarterly Information'!$I$43:$I$1042,Blends!$AF59,'Quarterly Information'!$X$43:$X$1042,Lists!$D$32)*C58</f>
        <v>0</v>
      </c>
      <c r="AH59" s="85">
        <f>SUMIFS('Quarterly Information'!$J$43:$J$1042,'Quarterly Information'!$I$43:$I$1042,Blends!$AF59,'Quarterly Information'!$X$43:$X$1042,Lists!$D$32)*D58</f>
        <v>0</v>
      </c>
      <c r="AI59" s="85">
        <f>SUMIFS('Quarterly Information'!$J$43:$J$1042,'Quarterly Information'!$I$43:$I$1042,Blends!$AF59,'Quarterly Information'!$X$43:$X$1042,Lists!$D$32)*E58</f>
        <v>0</v>
      </c>
      <c r="AJ59" s="85">
        <f>SUMIFS('Quarterly Information'!$J$43:$J$1042,'Quarterly Information'!$I$43:$I$1042,Blends!$AF59,'Quarterly Information'!$X$43:$X$1042,Lists!$D$32)*F58</f>
        <v>0</v>
      </c>
      <c r="AK59" s="85">
        <f>SUMIFS('Quarterly Information'!$J$43:$J$1042,'Quarterly Information'!$I$43:$I$1042,Blends!$AF59,'Quarterly Information'!$X$43:$X$1042,Lists!$D$32)*G58</f>
        <v>0</v>
      </c>
      <c r="AL59" s="85">
        <f>SUMIFS('Quarterly Information'!$J$43:$J$1042,'Quarterly Information'!$I$43:$I$1042,Blends!$AF59,'Quarterly Information'!$X$43:$X$1042,Lists!$D$32)*H58</f>
        <v>0</v>
      </c>
      <c r="AM59" s="85">
        <f>SUMIFS('Quarterly Information'!$J$43:$J$1042,'Quarterly Information'!$I$43:$I$1042,Blends!$AF59,'Quarterly Information'!$X$43:$X$1042,Lists!$D$32)*I58</f>
        <v>0</v>
      </c>
      <c r="AN59" s="85">
        <f>SUMIFS('Quarterly Information'!$J$43:$J$1042,'Quarterly Information'!$I$43:$I$1042,Blends!$AF59,'Quarterly Information'!$X$43:$X$1042,Lists!$D$32)*J58</f>
        <v>0</v>
      </c>
      <c r="AP59" s="10" t="s">
        <v>261</v>
      </c>
      <c r="AQ59" s="85">
        <f>SUMIFS('Quarterly Information'!$J$43:$J$1042,'Quarterly Information'!$I$43:$I$1042,Blends!$AP59,'Quarterly Information'!$X$43:$X$1042,Lists!$D$33)*C58</f>
        <v>0</v>
      </c>
      <c r="AR59" s="85">
        <f>SUMIFS('Quarterly Information'!$J$43:$J$1042,'Quarterly Information'!$I$43:$I$1042,Blends!$AP59,'Quarterly Information'!$X$43:$X$1042,Lists!$D$33)*D58</f>
        <v>0</v>
      </c>
      <c r="AS59" s="85">
        <f>SUMIFS('Quarterly Information'!$J$43:$J$1042,'Quarterly Information'!$I$43:$I$1042,Blends!$AP59,'Quarterly Information'!$X$43:$X$1042,Lists!$D$33)*E58</f>
        <v>0</v>
      </c>
      <c r="AT59" s="85">
        <f>SUMIFS('Quarterly Information'!$J$43:$J$1042,'Quarterly Information'!$I$43:$I$1042,Blends!$AP59,'Quarterly Information'!$X$43:$X$1042,Lists!$D$33)*F58</f>
        <v>0</v>
      </c>
      <c r="AU59" s="85">
        <f>SUMIFS('Quarterly Information'!$J$43:$J$1042,'Quarterly Information'!$I$43:$I$1042,Blends!$AP59,'Quarterly Information'!$X$43:$X$1042,Lists!$D$33)*G58</f>
        <v>0</v>
      </c>
      <c r="AV59" s="85">
        <f>SUMIFS('Quarterly Information'!$J$43:$J$1042,'Quarterly Information'!$I$43:$I$1042,Blends!$AP59,'Quarterly Information'!$X$43:$X$1042,Lists!$D$33)*H58</f>
        <v>0</v>
      </c>
      <c r="AW59" s="85">
        <f>SUMIFS('Quarterly Information'!$J$43:$J$1042,'Quarterly Information'!$I$43:$I$1042,Blends!$AP59,'Quarterly Information'!$X$43:$X$1042,Lists!$D$33)*I58</f>
        <v>0</v>
      </c>
      <c r="AX59" s="85">
        <f>SUMIFS('Quarterly Information'!$J$43:$J$1042,'Quarterly Information'!$I$43:$I$1042,Blends!$AP59,'Quarterly Information'!$X$43:$X$1042,Lists!$D$33)*J58</f>
        <v>0</v>
      </c>
      <c r="AZ59" s="10" t="s">
        <v>261</v>
      </c>
      <c r="BA59" s="85">
        <f>SUMIFS('Quarterly Information'!$J$43:$J$1042,'Quarterly Information'!$I$43:$I$1042,Blends!$AZ59,'Quarterly Information'!$X$43:$X$1042,Lists!$D$34)*C58</f>
        <v>0</v>
      </c>
      <c r="BB59" s="85">
        <f>SUMIFS('Quarterly Information'!$J$43:$J$1042,'Quarterly Information'!$I$43:$I$1042,Blends!$AZ59,'Quarterly Information'!$X$43:$X$1042,Lists!$D$34)*D58</f>
        <v>0</v>
      </c>
      <c r="BC59" s="85">
        <f>SUMIFS('Quarterly Information'!$J$43:$J$1042,'Quarterly Information'!$I$43:$I$1042,Blends!$AZ59,'Quarterly Information'!$X$43:$X$1042,Lists!$D$34)*E58</f>
        <v>0</v>
      </c>
      <c r="BD59" s="85">
        <f>SUMIFS('Quarterly Information'!$J$43:$J$1042,'Quarterly Information'!$I$43:$I$1042,Blends!$AZ59,'Quarterly Information'!$X$43:$X$1042,Lists!$D$34)*F58</f>
        <v>0</v>
      </c>
      <c r="BE59" s="85">
        <f>SUMIFS('Quarterly Information'!$J$43:$J$1042,'Quarterly Information'!$I$43:$I$1042,Blends!$AZ59,'Quarterly Information'!$X$43:$X$1042,Lists!$D$34)*G58</f>
        <v>0</v>
      </c>
      <c r="BF59" s="85">
        <f>SUMIFS('Quarterly Information'!$J$43:$J$1042,'Quarterly Information'!$I$43:$I$1042,Blends!$AZ59,'Quarterly Information'!$X$43:$X$1042,Lists!$D$34)*H58</f>
        <v>0</v>
      </c>
      <c r="BG59" s="85">
        <f>SUMIFS('Quarterly Information'!$J$43:$J$1042,'Quarterly Information'!$I$43:$I$1042,Blends!$AZ59,'Quarterly Information'!$X$43:$X$1042,Lists!$D$34)*I58</f>
        <v>0</v>
      </c>
      <c r="BH59" s="85">
        <f>SUMIFS('Quarterly Information'!$J$43:$J$1042,'Quarterly Information'!$I$43:$I$1042,Blends!$AZ59,'Quarterly Information'!$X$43:$X$1042,Lists!$D$34)*J58</f>
        <v>0</v>
      </c>
      <c r="BJ59" s="10" t="s">
        <v>261</v>
      </c>
      <c r="BK59" s="85">
        <f>SUMIFS('Quarterly Information'!$J$43:$J$1042,'Quarterly Information'!$I$43:$I$1042,Blends!$BJ59,'Quarterly Information'!$X$43:$X$1042,Lists!$D$35)*C58</f>
        <v>0</v>
      </c>
      <c r="BL59" s="85">
        <f>SUMIFS('Quarterly Information'!$J$43:$J$1042,'Quarterly Information'!$I$43:$I$1042,Blends!$BJ59,'Quarterly Information'!$X$43:$X$1042,Lists!$D$35)*D58</f>
        <v>0</v>
      </c>
      <c r="BM59" s="85">
        <f>SUMIFS('Quarterly Information'!$J$43:$J$1042,'Quarterly Information'!$I$43:$I$1042,Blends!$BJ59,'Quarterly Information'!$X$43:$X$1042,Lists!$D$35)*E58</f>
        <v>0</v>
      </c>
      <c r="BN59" s="85">
        <f>SUMIFS('Quarterly Information'!$J$43:$J$1042,'Quarterly Information'!$I$43:$I$1042,Blends!$BJ59,'Quarterly Information'!$X$43:$X$1042,Lists!$D$35)*F58</f>
        <v>0</v>
      </c>
      <c r="BO59" s="85">
        <f>SUMIFS('Quarterly Information'!$J$43:$J$1042,'Quarterly Information'!$I$43:$I$1042,Blends!$BJ59,'Quarterly Information'!$X$43:$X$1042,Lists!$D$35)*G58</f>
        <v>0</v>
      </c>
      <c r="BP59" s="85">
        <f>SUMIFS('Quarterly Information'!$J$43:$J$1042,'Quarterly Information'!$I$43:$I$1042,Blends!$BJ59,'Quarterly Information'!$X$43:$X$1042,Lists!$D$35)*H58</f>
        <v>0</v>
      </c>
      <c r="BQ59" s="85">
        <f>SUMIFS('Quarterly Information'!$J$43:$J$1042,'Quarterly Information'!$I$43:$I$1042,Blends!$BJ59,'Quarterly Information'!$X$43:$X$1042,Lists!$D$35)*I58</f>
        <v>0</v>
      </c>
      <c r="BR59" s="85">
        <f>SUMIFS('Quarterly Information'!$J$43:$J$1042,'Quarterly Information'!$I$43:$I$1042,Blends!$BJ59,'Quarterly Information'!$X$43:$X$1042,Lists!$D$35)*J58</f>
        <v>0</v>
      </c>
      <c r="BT59" s="10" t="s">
        <v>261</v>
      </c>
      <c r="BU59" s="85">
        <f>SUMIFS('Quarterly Information'!$AA$43:$AA$1042,'Quarterly Information'!$I$43:$I$1042,Blends!$BT59)*Blends!C58</f>
        <v>0</v>
      </c>
      <c r="BV59" s="85">
        <f>SUMIFS('Quarterly Information'!$AA$43:$AA$1042,'Quarterly Information'!$I$43:$I$1042,Blends!$BT59)*Blends!D58</f>
        <v>0</v>
      </c>
      <c r="BW59" s="85">
        <f>SUMIFS('Quarterly Information'!$AA$43:$AA$1042,'Quarterly Information'!$I$43:$I$1042,Blends!$BT59)*Blends!E58</f>
        <v>0</v>
      </c>
      <c r="BX59" s="85">
        <f>SUMIFS('Quarterly Information'!$AA$43:$AA$1042,'Quarterly Information'!$I$43:$I$1042,Blends!$BT59)*Blends!F58</f>
        <v>0</v>
      </c>
      <c r="BY59" s="85">
        <f>SUMIFS('Quarterly Information'!$AA$43:$AA$1042,'Quarterly Information'!$I$43:$I$1042,Blends!$BT59)*Blends!G58</f>
        <v>0</v>
      </c>
      <c r="BZ59" s="85">
        <f>SUMIFS('Quarterly Information'!$AA$43:$AA$1042,'Quarterly Information'!$I$43:$I$1042,Blends!$BT59)*Blends!H58</f>
        <v>0</v>
      </c>
      <c r="CA59" s="85">
        <f>SUMIFS('Quarterly Information'!$AA$43:$AA$1042,'Quarterly Information'!$I$43:$I$1042,Blends!$BT59)*Blends!I58</f>
        <v>0</v>
      </c>
      <c r="CB59" s="85">
        <f>SUMIFS('Quarterly Information'!$AA$43:$AA$1042,'Quarterly Information'!$I$43:$I$1042,Blends!$BT59)*Blends!J58</f>
        <v>0</v>
      </c>
      <c r="CD59" s="10" t="s">
        <v>261</v>
      </c>
      <c r="CE59" s="85">
        <f>SUMIFS('Quarterly Information'!$AB$43:$AB$1042,'Quarterly Information'!$I$43:$I$1042,Blends!$CD59)*Blends!C58</f>
        <v>0</v>
      </c>
      <c r="CF59" s="85">
        <f>SUMIFS('Quarterly Information'!$AB$43:$AB$1042,'Quarterly Information'!$I$43:$I$1042,Blends!$CD59)*Blends!D58</f>
        <v>0</v>
      </c>
      <c r="CG59" s="85">
        <f>SUMIFS('Quarterly Information'!$AB$43:$AB$1042,'Quarterly Information'!$I$43:$I$1042,Blends!$CD59)*Blends!E58</f>
        <v>0</v>
      </c>
      <c r="CH59" s="85">
        <f>SUMIFS('Quarterly Information'!$AB$43:$AB$1042,'Quarterly Information'!$I$43:$I$1042,Blends!$CD59)*Blends!F58</f>
        <v>0</v>
      </c>
      <c r="CI59" s="85">
        <f>SUMIFS('Quarterly Information'!$AB$43:$AB$1042,'Quarterly Information'!$I$43:$I$1042,Blends!$CD59)*Blends!G58</f>
        <v>0</v>
      </c>
      <c r="CJ59" s="85">
        <f>SUMIFS('Quarterly Information'!$AB$43:$AB$1042,'Quarterly Information'!$I$43:$I$1042,Blends!$CD59)*Blends!H58</f>
        <v>0</v>
      </c>
      <c r="CK59" s="85">
        <f>SUMIFS('Quarterly Information'!$AB$43:$AB$1042,'Quarterly Information'!$I$43:$I$1042,Blends!$CD59)*Blends!I58</f>
        <v>0</v>
      </c>
      <c r="CL59" s="85">
        <f>SUMIFS('Quarterly Information'!$AB$43:$AB$1042,'Quarterly Information'!$I$43:$I$1042,Blends!$CD59)*Blends!J58</f>
        <v>0</v>
      </c>
      <c r="CN59" s="10" t="s">
        <v>261</v>
      </c>
      <c r="CO59" s="85">
        <f>SUMIFS('Quarterly Information'!$AC$43:$AC$1042,'Quarterly Information'!$I$43:$I$1042,Blends!$CN59)*Blends!C58</f>
        <v>0</v>
      </c>
      <c r="CP59" s="85">
        <f>SUMIFS('Quarterly Information'!$AC$43:$AC$1042,'Quarterly Information'!$I$43:$I$1042,Blends!$CN59)*Blends!D58</f>
        <v>0</v>
      </c>
      <c r="CQ59" s="85">
        <f>SUMIFS('Quarterly Information'!$AC$43:$AC$1042,'Quarterly Information'!$I$43:$I$1042,Blends!$CN59)*Blends!E58</f>
        <v>0</v>
      </c>
      <c r="CR59" s="85">
        <f>SUMIFS('Quarterly Information'!$AC$43:$AC$1042,'Quarterly Information'!$I$43:$I$1042,Blends!$CN59)*Blends!F58</f>
        <v>0</v>
      </c>
      <c r="CS59" s="85">
        <f>SUMIFS('Quarterly Information'!$AC$43:$AC$1042,'Quarterly Information'!$I$43:$I$1042,Blends!$CN59)*Blends!G58</f>
        <v>0</v>
      </c>
      <c r="CT59" s="85">
        <f>SUMIFS('Quarterly Information'!$AC$43:$AC$1042,'Quarterly Information'!$I$43:$I$1042,Blends!$CN59)*Blends!H58</f>
        <v>0</v>
      </c>
      <c r="CU59" s="85">
        <f>SUMIFS('Quarterly Information'!$AC$43:$AC$1042,'Quarterly Information'!$I$43:$I$1042,Blends!$CN59)*Blends!I58</f>
        <v>0</v>
      </c>
      <c r="CV59" s="85">
        <f>SUMIFS('Quarterly Information'!$AC$43:$AC$1042,'Quarterly Information'!$I$43:$I$1042,Blends!$CN59)*Blends!J58</f>
        <v>0</v>
      </c>
      <c r="CX59" s="10" t="s">
        <v>261</v>
      </c>
      <c r="CY59" s="85">
        <f>SUMIFS('Quarterly Information'!$AD$43:$AD$1042,'Quarterly Information'!$I$43:$I$1042,Blends!$CX59)*Blends!C58</f>
        <v>0</v>
      </c>
      <c r="CZ59" s="85">
        <f>SUMIFS('Quarterly Information'!$AD$43:$AD$1042,'Quarterly Information'!$I$43:$I$1042,Blends!$CX59)*Blends!D58</f>
        <v>0</v>
      </c>
      <c r="DA59" s="85">
        <f>SUMIFS('Quarterly Information'!$AD$43:$AD$1042,'Quarterly Information'!$I$43:$I$1042,Blends!$CX59)*Blends!E58</f>
        <v>0</v>
      </c>
      <c r="DB59" s="85">
        <f>SUMIFS('Quarterly Information'!$AD$43:$AD$1042,'Quarterly Information'!$I$43:$I$1042,Blends!$CX59)*Blends!F58</f>
        <v>0</v>
      </c>
      <c r="DC59" s="85">
        <f>SUMIFS('Quarterly Information'!$AD$43:$AD$1042,'Quarterly Information'!$I$43:$I$1042,Blends!$CX59)*Blends!G58</f>
        <v>0</v>
      </c>
      <c r="DD59" s="85">
        <f>SUMIFS('Quarterly Information'!$AD$43:$AD$1042,'Quarterly Information'!$I$43:$I$1042,Blends!$CX59)*Blends!H58</f>
        <v>0</v>
      </c>
      <c r="DE59" s="85">
        <f>SUMIFS('Quarterly Information'!$AD$43:$AD$1042,'Quarterly Information'!$I$43:$I$1042,Blends!$CX59)*Blends!I58</f>
        <v>0</v>
      </c>
      <c r="DF59" s="85">
        <f>SUMIFS('Quarterly Information'!$AD$43:$AD$1042,'Quarterly Information'!$I$43:$I$1042,Blends!$CX59)*Blends!J58</f>
        <v>0</v>
      </c>
      <c r="DH59" s="10" t="s">
        <v>261</v>
      </c>
      <c r="DI59" s="85">
        <f>SUMIFS('Quarterly Information'!$AE$43:$AE$1042,'Quarterly Information'!$I$43:$I$1042,Blends!$DH59)*Blends!C58</f>
        <v>0</v>
      </c>
      <c r="DJ59" s="85">
        <f>SUMIFS('Quarterly Information'!$AE$43:$AE$1042,'Quarterly Information'!$I$43:$I$1042,Blends!$DH59)*Blends!D58</f>
        <v>0</v>
      </c>
      <c r="DK59" s="85">
        <f>SUMIFS('Quarterly Information'!$AE$43:$AE$1042,'Quarterly Information'!$I$43:$I$1042,Blends!$DH59)*Blends!E58</f>
        <v>0</v>
      </c>
      <c r="DL59" s="85">
        <f>SUMIFS('Quarterly Information'!$AE$43:$AE$1042,'Quarterly Information'!$I$43:$I$1042,Blends!$DH59)*Blends!F58</f>
        <v>0</v>
      </c>
      <c r="DM59" s="85">
        <f>SUMIFS('Quarterly Information'!$AE$43:$AE$1042,'Quarterly Information'!$I$43:$I$1042,Blends!$DH59)*Blends!G58</f>
        <v>0</v>
      </c>
      <c r="DN59" s="85">
        <f>SUMIFS('Quarterly Information'!$AE$43:$AE$1042,'Quarterly Information'!$I$43:$I$1042,Blends!$DH59)*Blends!H58</f>
        <v>0</v>
      </c>
      <c r="DO59" s="85">
        <f>SUMIFS('Quarterly Information'!$AE$43:$AE$1042,'Quarterly Information'!$I$43:$I$1042,Blends!$DH59)*Blends!I58</f>
        <v>0</v>
      </c>
      <c r="DP59" s="85">
        <f>SUMIFS('Quarterly Information'!$AE$43:$AE$1042,'Quarterly Information'!$I$43:$I$1042,Blends!$DH59)*Blends!J58</f>
        <v>0</v>
      </c>
      <c r="DR59" s="10" t="s">
        <v>261</v>
      </c>
      <c r="DS59" s="85">
        <f>SUMIFS('Quarterly Information'!$AF$43:$AF$1042,'Quarterly Information'!$I$43:$I$1042,Blends!$DR59)*Blends!C58</f>
        <v>0</v>
      </c>
      <c r="DT59" s="85">
        <f>SUMIFS('Quarterly Information'!$AF$43:$AF$1042,'Quarterly Information'!$I$43:$I$1042,Blends!$DR59)*Blends!D58</f>
        <v>0</v>
      </c>
      <c r="DU59" s="85">
        <f>SUMIFS('Quarterly Information'!$AF$43:$AF$1042,'Quarterly Information'!$I$43:$I$1042,Blends!$DR59)*Blends!E58</f>
        <v>0</v>
      </c>
      <c r="DV59" s="85">
        <f>SUMIFS('Quarterly Information'!$AF$43:$AF$1042,'Quarterly Information'!$I$43:$I$1042,Blends!$DR59)*Blends!F58</f>
        <v>0</v>
      </c>
      <c r="DW59" s="85">
        <f>SUMIFS('Quarterly Information'!$AF$43:$AF$1042,'Quarterly Information'!$I$43:$I$1042,Blends!$DR59)*Blends!G58</f>
        <v>0</v>
      </c>
      <c r="DX59" s="85">
        <f>SUMIFS('Quarterly Information'!$AF$43:$AF$1042,'Quarterly Information'!$I$43:$I$1042,Blends!$DR59)*Blends!H58</f>
        <v>0</v>
      </c>
      <c r="DY59" s="85">
        <f>SUMIFS('Quarterly Information'!$AF$43:$AF$1042,'Quarterly Information'!$I$43:$I$1042,Blends!$DR59)*Blends!I58</f>
        <v>0</v>
      </c>
      <c r="DZ59" s="85">
        <f>SUMIFS('Quarterly Information'!$AF$43:$AF$1042,'Quarterly Information'!$I$43:$I$1042,Blends!$DR59)*Blends!J58</f>
        <v>0</v>
      </c>
    </row>
    <row r="60" spans="2:130">
      <c r="B60" s="10" t="s">
        <v>263</v>
      </c>
      <c r="C60" s="84"/>
      <c r="D60" s="84"/>
      <c r="E60" s="84"/>
      <c r="F60" s="84">
        <v>0.09</v>
      </c>
      <c r="G60" s="84"/>
      <c r="H60" s="84"/>
      <c r="I60" s="84"/>
      <c r="J60" s="84"/>
      <c r="L60" s="10" t="s">
        <v>262</v>
      </c>
      <c r="M60" s="85">
        <f>SUMIFS('Quarterly Information'!$J$43:$J$1042,'Quarterly Information'!$I$43:$I$1042,Blends!$L60,'Quarterly Information'!$X$43:$X$1042,Lists!$D$30)*C59</f>
        <v>0</v>
      </c>
      <c r="N60" s="85">
        <f>SUMIFS('Quarterly Information'!$J$43:$J$1042,'Quarterly Information'!$I$43:$I$1042,Blends!$L60,'Quarterly Information'!$X$43:$X$1042,Lists!$D$30)*D59</f>
        <v>0</v>
      </c>
      <c r="O60" s="85">
        <f>SUMIFS('Quarterly Information'!$J$43:$J$1042,'Quarterly Information'!$I$43:$I$1042,Blends!$L60,'Quarterly Information'!$X$43:$X$1042,Lists!$D$30)*E59</f>
        <v>0</v>
      </c>
      <c r="P60" s="85">
        <f>SUMIFS('Quarterly Information'!$J$43:$J$1042,'Quarterly Information'!$I$43:$I$1042,Blends!$L60,'Quarterly Information'!$X$43:$X$1042,Lists!$D$30)*F59</f>
        <v>0</v>
      </c>
      <c r="Q60" s="85">
        <f>SUMIFS('Quarterly Information'!$J$43:$J$1042,'Quarterly Information'!$I$43:$I$1042,Blends!$L60,'Quarterly Information'!$X$43:$X$1042,Lists!$D$30)*G59</f>
        <v>0</v>
      </c>
      <c r="R60" s="85">
        <f>SUMIFS('Quarterly Information'!$J$43:$J$1042,'Quarterly Information'!$I$43:$I$1042,Blends!$L60,'Quarterly Information'!$X$43:$X$1042,Lists!$D$30)*H59</f>
        <v>0</v>
      </c>
      <c r="S60" s="85">
        <f>SUMIFS('Quarterly Information'!$J$43:$J$1042,'Quarterly Information'!$I$43:$I$1042,Blends!$L60,'Quarterly Information'!$X$43:$X$1042,Lists!$D$30)*I59</f>
        <v>0</v>
      </c>
      <c r="T60" s="85">
        <f>SUMIFS('Quarterly Information'!$J$43:$J$1042,'Quarterly Information'!$I$43:$I$1042,Blends!$L60,'Quarterly Information'!$X$43:$X$1042,Lists!$D$30)*J59</f>
        <v>0</v>
      </c>
      <c r="V60" s="10" t="s">
        <v>262</v>
      </c>
      <c r="W60" s="85">
        <f>SUMIFS('Quarterly Information'!$J$43:$J$1042,'Quarterly Information'!$I$43:$I$1042,Blends!$V60,'Quarterly Information'!$X$43:$X$1042,Lists!$D$31)*C59</f>
        <v>0</v>
      </c>
      <c r="X60" s="85">
        <f>SUMIFS('Quarterly Information'!$J$43:$J$1042,'Quarterly Information'!$I$43:$I$1042,Blends!$V60,'Quarterly Information'!$X$43:$X$1042,Lists!$D$31)*D59</f>
        <v>0</v>
      </c>
      <c r="Y60" s="85">
        <f>SUMIFS('Quarterly Information'!$J$43:$J$1042,'Quarterly Information'!$I$43:$I$1042,Blends!$V60,'Quarterly Information'!$X$43:$X$1042,Lists!$D$31)*E59</f>
        <v>0</v>
      </c>
      <c r="Z60" s="85">
        <f>SUMIFS('Quarterly Information'!$J$43:$J$1042,'Quarterly Information'!$I$43:$I$1042,Blends!$V60,'Quarterly Information'!$X$43:$X$1042,Lists!$D$31)*F59</f>
        <v>0</v>
      </c>
      <c r="AA60" s="85">
        <f>SUMIFS('Quarterly Information'!$J$43:$J$1042,'Quarterly Information'!$I$43:$I$1042,Blends!$V60,'Quarterly Information'!$X$43:$X$1042,Lists!$D$31)*G59</f>
        <v>0</v>
      </c>
      <c r="AB60" s="85">
        <f>SUMIFS('Quarterly Information'!$J$43:$J$1042,'Quarterly Information'!$I$43:$I$1042,Blends!$V60,'Quarterly Information'!$X$43:$X$1042,Lists!$D$31)*H59</f>
        <v>0</v>
      </c>
      <c r="AC60" s="85">
        <f>SUMIFS('Quarterly Information'!$J$43:$J$1042,'Quarterly Information'!$I$43:$I$1042,Blends!$V60,'Quarterly Information'!$X$43:$X$1042,Lists!$D$31)*I59</f>
        <v>0</v>
      </c>
      <c r="AD60" s="85">
        <f>SUMIFS('Quarterly Information'!$J$43:$J$1042,'Quarterly Information'!$I$43:$I$1042,Blends!$V60,'Quarterly Information'!$X$43:$X$1042,Lists!$D$31)*J59</f>
        <v>0</v>
      </c>
      <c r="AF60" s="10" t="s">
        <v>262</v>
      </c>
      <c r="AG60" s="85">
        <f>SUMIFS('Quarterly Information'!$J$43:$J$1042,'Quarterly Information'!$I$43:$I$1042,Blends!$AF60,'Quarterly Information'!$X$43:$X$1042,Lists!$D$32)*C59</f>
        <v>0</v>
      </c>
      <c r="AH60" s="85">
        <f>SUMIFS('Quarterly Information'!$J$43:$J$1042,'Quarterly Information'!$I$43:$I$1042,Blends!$AF60,'Quarterly Information'!$X$43:$X$1042,Lists!$D$32)*D59</f>
        <v>0</v>
      </c>
      <c r="AI60" s="85">
        <f>SUMIFS('Quarterly Information'!$J$43:$J$1042,'Quarterly Information'!$I$43:$I$1042,Blends!$AF60,'Quarterly Information'!$X$43:$X$1042,Lists!$D$32)*E59</f>
        <v>0</v>
      </c>
      <c r="AJ60" s="85">
        <f>SUMIFS('Quarterly Information'!$J$43:$J$1042,'Quarterly Information'!$I$43:$I$1042,Blends!$AF60,'Quarterly Information'!$X$43:$X$1042,Lists!$D$32)*F59</f>
        <v>0</v>
      </c>
      <c r="AK60" s="85">
        <f>SUMIFS('Quarterly Information'!$J$43:$J$1042,'Quarterly Information'!$I$43:$I$1042,Blends!$AF60,'Quarterly Information'!$X$43:$X$1042,Lists!$D$32)*G59</f>
        <v>0</v>
      </c>
      <c r="AL60" s="85">
        <f>SUMIFS('Quarterly Information'!$J$43:$J$1042,'Quarterly Information'!$I$43:$I$1042,Blends!$AF60,'Quarterly Information'!$X$43:$X$1042,Lists!$D$32)*H59</f>
        <v>0</v>
      </c>
      <c r="AM60" s="85">
        <f>SUMIFS('Quarterly Information'!$J$43:$J$1042,'Quarterly Information'!$I$43:$I$1042,Blends!$AF60,'Quarterly Information'!$X$43:$X$1042,Lists!$D$32)*I59</f>
        <v>0</v>
      </c>
      <c r="AN60" s="85">
        <f>SUMIFS('Quarterly Information'!$J$43:$J$1042,'Quarterly Information'!$I$43:$I$1042,Blends!$AF60,'Quarterly Information'!$X$43:$X$1042,Lists!$D$32)*J59</f>
        <v>0</v>
      </c>
      <c r="AP60" s="10" t="s">
        <v>262</v>
      </c>
      <c r="AQ60" s="85">
        <f>SUMIFS('Quarterly Information'!$J$43:$J$1042,'Quarterly Information'!$I$43:$I$1042,Blends!$AP60,'Quarterly Information'!$X$43:$X$1042,Lists!$D$33)*C59</f>
        <v>0</v>
      </c>
      <c r="AR60" s="85">
        <f>SUMIFS('Quarterly Information'!$J$43:$J$1042,'Quarterly Information'!$I$43:$I$1042,Blends!$AP60,'Quarterly Information'!$X$43:$X$1042,Lists!$D$33)*D59</f>
        <v>0</v>
      </c>
      <c r="AS60" s="85">
        <f>SUMIFS('Quarterly Information'!$J$43:$J$1042,'Quarterly Information'!$I$43:$I$1042,Blends!$AP60,'Quarterly Information'!$X$43:$X$1042,Lists!$D$33)*E59</f>
        <v>0</v>
      </c>
      <c r="AT60" s="85">
        <f>SUMIFS('Quarterly Information'!$J$43:$J$1042,'Quarterly Information'!$I$43:$I$1042,Blends!$AP60,'Quarterly Information'!$X$43:$X$1042,Lists!$D$33)*F59</f>
        <v>0</v>
      </c>
      <c r="AU60" s="85">
        <f>SUMIFS('Quarterly Information'!$J$43:$J$1042,'Quarterly Information'!$I$43:$I$1042,Blends!$AP60,'Quarterly Information'!$X$43:$X$1042,Lists!$D$33)*G59</f>
        <v>0</v>
      </c>
      <c r="AV60" s="85">
        <f>SUMIFS('Quarterly Information'!$J$43:$J$1042,'Quarterly Information'!$I$43:$I$1042,Blends!$AP60,'Quarterly Information'!$X$43:$X$1042,Lists!$D$33)*H59</f>
        <v>0</v>
      </c>
      <c r="AW60" s="85">
        <f>SUMIFS('Quarterly Information'!$J$43:$J$1042,'Quarterly Information'!$I$43:$I$1042,Blends!$AP60,'Quarterly Information'!$X$43:$X$1042,Lists!$D$33)*I59</f>
        <v>0</v>
      </c>
      <c r="AX60" s="85">
        <f>SUMIFS('Quarterly Information'!$J$43:$J$1042,'Quarterly Information'!$I$43:$I$1042,Blends!$AP60,'Quarterly Information'!$X$43:$X$1042,Lists!$D$33)*J59</f>
        <v>0</v>
      </c>
      <c r="AZ60" s="10" t="s">
        <v>262</v>
      </c>
      <c r="BA60" s="85">
        <f>SUMIFS('Quarterly Information'!$J$43:$J$1042,'Quarterly Information'!$I$43:$I$1042,Blends!$AZ60,'Quarterly Information'!$X$43:$X$1042,Lists!$D$34)*C59</f>
        <v>0</v>
      </c>
      <c r="BB60" s="85">
        <f>SUMIFS('Quarterly Information'!$J$43:$J$1042,'Quarterly Information'!$I$43:$I$1042,Blends!$AZ60,'Quarterly Information'!$X$43:$X$1042,Lists!$D$34)*D59</f>
        <v>0</v>
      </c>
      <c r="BC60" s="85">
        <f>SUMIFS('Quarterly Information'!$J$43:$J$1042,'Quarterly Information'!$I$43:$I$1042,Blends!$AZ60,'Quarterly Information'!$X$43:$X$1042,Lists!$D$34)*E59</f>
        <v>0</v>
      </c>
      <c r="BD60" s="85">
        <f>SUMIFS('Quarterly Information'!$J$43:$J$1042,'Quarterly Information'!$I$43:$I$1042,Blends!$AZ60,'Quarterly Information'!$X$43:$X$1042,Lists!$D$34)*F59</f>
        <v>0</v>
      </c>
      <c r="BE60" s="85">
        <f>SUMIFS('Quarterly Information'!$J$43:$J$1042,'Quarterly Information'!$I$43:$I$1042,Blends!$AZ60,'Quarterly Information'!$X$43:$X$1042,Lists!$D$34)*G59</f>
        <v>0</v>
      </c>
      <c r="BF60" s="85">
        <f>SUMIFS('Quarterly Information'!$J$43:$J$1042,'Quarterly Information'!$I$43:$I$1042,Blends!$AZ60,'Quarterly Information'!$X$43:$X$1042,Lists!$D$34)*H59</f>
        <v>0</v>
      </c>
      <c r="BG60" s="85">
        <f>SUMIFS('Quarterly Information'!$J$43:$J$1042,'Quarterly Information'!$I$43:$I$1042,Blends!$AZ60,'Quarterly Information'!$X$43:$X$1042,Lists!$D$34)*I59</f>
        <v>0</v>
      </c>
      <c r="BH60" s="85">
        <f>SUMIFS('Quarterly Information'!$J$43:$J$1042,'Quarterly Information'!$I$43:$I$1042,Blends!$AZ60,'Quarterly Information'!$X$43:$X$1042,Lists!$D$34)*J59</f>
        <v>0</v>
      </c>
      <c r="BJ60" s="10" t="s">
        <v>262</v>
      </c>
      <c r="BK60" s="85">
        <f>SUMIFS('Quarterly Information'!$J$43:$J$1042,'Quarterly Information'!$I$43:$I$1042,Blends!$BJ60,'Quarterly Information'!$X$43:$X$1042,Lists!$D$35)*C59</f>
        <v>0</v>
      </c>
      <c r="BL60" s="85">
        <f>SUMIFS('Quarterly Information'!$J$43:$J$1042,'Quarterly Information'!$I$43:$I$1042,Blends!$BJ60,'Quarterly Information'!$X$43:$X$1042,Lists!$D$35)*D59</f>
        <v>0</v>
      </c>
      <c r="BM60" s="85">
        <f>SUMIFS('Quarterly Information'!$J$43:$J$1042,'Quarterly Information'!$I$43:$I$1042,Blends!$BJ60,'Quarterly Information'!$X$43:$X$1042,Lists!$D$35)*E59</f>
        <v>0</v>
      </c>
      <c r="BN60" s="85">
        <f>SUMIFS('Quarterly Information'!$J$43:$J$1042,'Quarterly Information'!$I$43:$I$1042,Blends!$BJ60,'Quarterly Information'!$X$43:$X$1042,Lists!$D$35)*F59</f>
        <v>0</v>
      </c>
      <c r="BO60" s="85">
        <f>SUMIFS('Quarterly Information'!$J$43:$J$1042,'Quarterly Information'!$I$43:$I$1042,Blends!$BJ60,'Quarterly Information'!$X$43:$X$1042,Lists!$D$35)*G59</f>
        <v>0</v>
      </c>
      <c r="BP60" s="85">
        <f>SUMIFS('Quarterly Information'!$J$43:$J$1042,'Quarterly Information'!$I$43:$I$1042,Blends!$BJ60,'Quarterly Information'!$X$43:$X$1042,Lists!$D$35)*H59</f>
        <v>0</v>
      </c>
      <c r="BQ60" s="85">
        <f>SUMIFS('Quarterly Information'!$J$43:$J$1042,'Quarterly Information'!$I$43:$I$1042,Blends!$BJ60,'Quarterly Information'!$X$43:$X$1042,Lists!$D$35)*I59</f>
        <v>0</v>
      </c>
      <c r="BR60" s="85">
        <f>SUMIFS('Quarterly Information'!$J$43:$J$1042,'Quarterly Information'!$I$43:$I$1042,Blends!$BJ60,'Quarterly Information'!$X$43:$X$1042,Lists!$D$35)*J59</f>
        <v>0</v>
      </c>
      <c r="BT60" s="10" t="s">
        <v>262</v>
      </c>
      <c r="BU60" s="85">
        <f>SUMIFS('Quarterly Information'!$AA$43:$AA$1042,'Quarterly Information'!$I$43:$I$1042,Blends!$BT60)*Blends!C59</f>
        <v>0</v>
      </c>
      <c r="BV60" s="85">
        <f>SUMIFS('Quarterly Information'!$AA$43:$AA$1042,'Quarterly Information'!$I$43:$I$1042,Blends!$BT60)*Blends!D59</f>
        <v>0</v>
      </c>
      <c r="BW60" s="85">
        <f>SUMIFS('Quarterly Information'!$AA$43:$AA$1042,'Quarterly Information'!$I$43:$I$1042,Blends!$BT60)*Blends!E59</f>
        <v>0</v>
      </c>
      <c r="BX60" s="85">
        <f>SUMIFS('Quarterly Information'!$AA$43:$AA$1042,'Quarterly Information'!$I$43:$I$1042,Blends!$BT60)*Blends!F59</f>
        <v>0</v>
      </c>
      <c r="BY60" s="85">
        <f>SUMIFS('Quarterly Information'!$AA$43:$AA$1042,'Quarterly Information'!$I$43:$I$1042,Blends!$BT60)*Blends!G59</f>
        <v>0</v>
      </c>
      <c r="BZ60" s="85">
        <f>SUMIFS('Quarterly Information'!$AA$43:$AA$1042,'Quarterly Information'!$I$43:$I$1042,Blends!$BT60)*Blends!H59</f>
        <v>0</v>
      </c>
      <c r="CA60" s="85">
        <f>SUMIFS('Quarterly Information'!$AA$43:$AA$1042,'Quarterly Information'!$I$43:$I$1042,Blends!$BT60)*Blends!I59</f>
        <v>0</v>
      </c>
      <c r="CB60" s="85">
        <f>SUMIFS('Quarterly Information'!$AA$43:$AA$1042,'Quarterly Information'!$I$43:$I$1042,Blends!$BT60)*Blends!J59</f>
        <v>0</v>
      </c>
      <c r="CD60" s="10" t="s">
        <v>262</v>
      </c>
      <c r="CE60" s="85">
        <f>SUMIFS('Quarterly Information'!$AB$43:$AB$1042,'Quarterly Information'!$I$43:$I$1042,Blends!$CD60)*Blends!C59</f>
        <v>0</v>
      </c>
      <c r="CF60" s="85">
        <f>SUMIFS('Quarterly Information'!$AB$43:$AB$1042,'Quarterly Information'!$I$43:$I$1042,Blends!$CD60)*Blends!D59</f>
        <v>0</v>
      </c>
      <c r="CG60" s="85">
        <f>SUMIFS('Quarterly Information'!$AB$43:$AB$1042,'Quarterly Information'!$I$43:$I$1042,Blends!$CD60)*Blends!E59</f>
        <v>0</v>
      </c>
      <c r="CH60" s="85">
        <f>SUMIFS('Quarterly Information'!$AB$43:$AB$1042,'Quarterly Information'!$I$43:$I$1042,Blends!$CD60)*Blends!F59</f>
        <v>0</v>
      </c>
      <c r="CI60" s="85">
        <f>SUMIFS('Quarterly Information'!$AB$43:$AB$1042,'Quarterly Information'!$I$43:$I$1042,Blends!$CD60)*Blends!G59</f>
        <v>0</v>
      </c>
      <c r="CJ60" s="85">
        <f>SUMIFS('Quarterly Information'!$AB$43:$AB$1042,'Quarterly Information'!$I$43:$I$1042,Blends!$CD60)*Blends!H59</f>
        <v>0</v>
      </c>
      <c r="CK60" s="85">
        <f>SUMIFS('Quarterly Information'!$AB$43:$AB$1042,'Quarterly Information'!$I$43:$I$1042,Blends!$CD60)*Blends!I59</f>
        <v>0</v>
      </c>
      <c r="CL60" s="85">
        <f>SUMIFS('Quarterly Information'!$AB$43:$AB$1042,'Quarterly Information'!$I$43:$I$1042,Blends!$CD60)*Blends!J59</f>
        <v>0</v>
      </c>
      <c r="CN60" s="10" t="s">
        <v>262</v>
      </c>
      <c r="CO60" s="85">
        <f>SUMIFS('Quarterly Information'!$AC$43:$AC$1042,'Quarterly Information'!$I$43:$I$1042,Blends!$CN60)*Blends!C59</f>
        <v>0</v>
      </c>
      <c r="CP60" s="85">
        <f>SUMIFS('Quarterly Information'!$AC$43:$AC$1042,'Quarterly Information'!$I$43:$I$1042,Blends!$CN60)*Blends!D59</f>
        <v>0</v>
      </c>
      <c r="CQ60" s="85">
        <f>SUMIFS('Quarterly Information'!$AC$43:$AC$1042,'Quarterly Information'!$I$43:$I$1042,Blends!$CN60)*Blends!E59</f>
        <v>0</v>
      </c>
      <c r="CR60" s="85">
        <f>SUMIFS('Quarterly Information'!$AC$43:$AC$1042,'Quarterly Information'!$I$43:$I$1042,Blends!$CN60)*Blends!F59</f>
        <v>0</v>
      </c>
      <c r="CS60" s="85">
        <f>SUMIFS('Quarterly Information'!$AC$43:$AC$1042,'Quarterly Information'!$I$43:$I$1042,Blends!$CN60)*Blends!G59</f>
        <v>0</v>
      </c>
      <c r="CT60" s="85">
        <f>SUMIFS('Quarterly Information'!$AC$43:$AC$1042,'Quarterly Information'!$I$43:$I$1042,Blends!$CN60)*Blends!H59</f>
        <v>0</v>
      </c>
      <c r="CU60" s="85">
        <f>SUMIFS('Quarterly Information'!$AC$43:$AC$1042,'Quarterly Information'!$I$43:$I$1042,Blends!$CN60)*Blends!I59</f>
        <v>0</v>
      </c>
      <c r="CV60" s="85">
        <f>SUMIFS('Quarterly Information'!$AC$43:$AC$1042,'Quarterly Information'!$I$43:$I$1042,Blends!$CN60)*Blends!J59</f>
        <v>0</v>
      </c>
      <c r="CX60" s="10" t="s">
        <v>262</v>
      </c>
      <c r="CY60" s="85">
        <f>SUMIFS('Quarterly Information'!$AD$43:$AD$1042,'Quarterly Information'!$I$43:$I$1042,Blends!$CX60)*Blends!C59</f>
        <v>0</v>
      </c>
      <c r="CZ60" s="85">
        <f>SUMIFS('Quarterly Information'!$AD$43:$AD$1042,'Quarterly Information'!$I$43:$I$1042,Blends!$CX60)*Blends!D59</f>
        <v>0</v>
      </c>
      <c r="DA60" s="85">
        <f>SUMIFS('Quarterly Information'!$AD$43:$AD$1042,'Quarterly Information'!$I$43:$I$1042,Blends!$CX60)*Blends!E59</f>
        <v>0</v>
      </c>
      <c r="DB60" s="85">
        <f>SUMIFS('Quarterly Information'!$AD$43:$AD$1042,'Quarterly Information'!$I$43:$I$1042,Blends!$CX60)*Blends!F59</f>
        <v>0</v>
      </c>
      <c r="DC60" s="85">
        <f>SUMIFS('Quarterly Information'!$AD$43:$AD$1042,'Quarterly Information'!$I$43:$I$1042,Blends!$CX60)*Blends!G59</f>
        <v>0</v>
      </c>
      <c r="DD60" s="85">
        <f>SUMIFS('Quarterly Information'!$AD$43:$AD$1042,'Quarterly Information'!$I$43:$I$1042,Blends!$CX60)*Blends!H59</f>
        <v>0</v>
      </c>
      <c r="DE60" s="85">
        <f>SUMIFS('Quarterly Information'!$AD$43:$AD$1042,'Quarterly Information'!$I$43:$I$1042,Blends!$CX60)*Blends!I59</f>
        <v>0</v>
      </c>
      <c r="DF60" s="85">
        <f>SUMIFS('Quarterly Information'!$AD$43:$AD$1042,'Quarterly Information'!$I$43:$I$1042,Blends!$CX60)*Blends!J59</f>
        <v>0</v>
      </c>
      <c r="DH60" s="10" t="s">
        <v>262</v>
      </c>
      <c r="DI60" s="85">
        <f>SUMIFS('Quarterly Information'!$AE$43:$AE$1042,'Quarterly Information'!$I$43:$I$1042,Blends!$DH60)*Blends!C59</f>
        <v>0</v>
      </c>
      <c r="DJ60" s="85">
        <f>SUMIFS('Quarterly Information'!$AE$43:$AE$1042,'Quarterly Information'!$I$43:$I$1042,Blends!$DH60)*Blends!D59</f>
        <v>0</v>
      </c>
      <c r="DK60" s="85">
        <f>SUMIFS('Quarterly Information'!$AE$43:$AE$1042,'Quarterly Information'!$I$43:$I$1042,Blends!$DH60)*Blends!E59</f>
        <v>0</v>
      </c>
      <c r="DL60" s="85">
        <f>SUMIFS('Quarterly Information'!$AE$43:$AE$1042,'Quarterly Information'!$I$43:$I$1042,Blends!$DH60)*Blends!F59</f>
        <v>0</v>
      </c>
      <c r="DM60" s="85">
        <f>SUMIFS('Quarterly Information'!$AE$43:$AE$1042,'Quarterly Information'!$I$43:$I$1042,Blends!$DH60)*Blends!G59</f>
        <v>0</v>
      </c>
      <c r="DN60" s="85">
        <f>SUMIFS('Quarterly Information'!$AE$43:$AE$1042,'Quarterly Information'!$I$43:$I$1042,Blends!$DH60)*Blends!H59</f>
        <v>0</v>
      </c>
      <c r="DO60" s="85">
        <f>SUMIFS('Quarterly Information'!$AE$43:$AE$1042,'Quarterly Information'!$I$43:$I$1042,Blends!$DH60)*Blends!I59</f>
        <v>0</v>
      </c>
      <c r="DP60" s="85">
        <f>SUMIFS('Quarterly Information'!$AE$43:$AE$1042,'Quarterly Information'!$I$43:$I$1042,Blends!$DH60)*Blends!J59</f>
        <v>0</v>
      </c>
      <c r="DR60" s="10" t="s">
        <v>262</v>
      </c>
      <c r="DS60" s="85">
        <f>SUMIFS('Quarterly Information'!$AF$43:$AF$1042,'Quarterly Information'!$I$43:$I$1042,Blends!$DR60)*Blends!C59</f>
        <v>0</v>
      </c>
      <c r="DT60" s="85">
        <f>SUMIFS('Quarterly Information'!$AF$43:$AF$1042,'Quarterly Information'!$I$43:$I$1042,Blends!$DR60)*Blends!D59</f>
        <v>0</v>
      </c>
      <c r="DU60" s="85">
        <f>SUMIFS('Quarterly Information'!$AF$43:$AF$1042,'Quarterly Information'!$I$43:$I$1042,Blends!$DR60)*Blends!E59</f>
        <v>0</v>
      </c>
      <c r="DV60" s="85">
        <f>SUMIFS('Quarterly Information'!$AF$43:$AF$1042,'Quarterly Information'!$I$43:$I$1042,Blends!$DR60)*Blends!F59</f>
        <v>0</v>
      </c>
      <c r="DW60" s="85">
        <f>SUMIFS('Quarterly Information'!$AF$43:$AF$1042,'Quarterly Information'!$I$43:$I$1042,Blends!$DR60)*Blends!G59</f>
        <v>0</v>
      </c>
      <c r="DX60" s="85">
        <f>SUMIFS('Quarterly Information'!$AF$43:$AF$1042,'Quarterly Information'!$I$43:$I$1042,Blends!$DR60)*Blends!H59</f>
        <v>0</v>
      </c>
      <c r="DY60" s="85">
        <f>SUMIFS('Quarterly Information'!$AF$43:$AF$1042,'Quarterly Information'!$I$43:$I$1042,Blends!$DR60)*Blends!I59</f>
        <v>0</v>
      </c>
      <c r="DZ60" s="85">
        <f>SUMIFS('Quarterly Information'!$AF$43:$AF$1042,'Quarterly Information'!$I$43:$I$1042,Blends!$DR60)*Blends!J59</f>
        <v>0</v>
      </c>
    </row>
    <row r="61" spans="2:130">
      <c r="B61" s="10" t="s">
        <v>264</v>
      </c>
      <c r="C61" s="84"/>
      <c r="D61" s="84">
        <v>0.68</v>
      </c>
      <c r="E61" s="84"/>
      <c r="F61" s="84"/>
      <c r="G61" s="84"/>
      <c r="H61" s="84"/>
      <c r="I61" s="84"/>
      <c r="J61" s="84"/>
      <c r="L61" s="10" t="s">
        <v>263</v>
      </c>
      <c r="M61" s="85">
        <f>SUMIFS('Quarterly Information'!$J$43:$J$1042,'Quarterly Information'!$I$43:$I$1042,Blends!$L61,'Quarterly Information'!$X$43:$X$1042,Lists!$D$30)*C60</f>
        <v>0</v>
      </c>
      <c r="N61" s="85">
        <f>SUMIFS('Quarterly Information'!$J$43:$J$1042,'Quarterly Information'!$I$43:$I$1042,Blends!$L61,'Quarterly Information'!$X$43:$X$1042,Lists!$D$30)*D60</f>
        <v>0</v>
      </c>
      <c r="O61" s="85">
        <f>SUMIFS('Quarterly Information'!$J$43:$J$1042,'Quarterly Information'!$I$43:$I$1042,Blends!$L61,'Quarterly Information'!$X$43:$X$1042,Lists!$D$30)*E60</f>
        <v>0</v>
      </c>
      <c r="P61" s="85">
        <f>SUMIFS('Quarterly Information'!$J$43:$J$1042,'Quarterly Information'!$I$43:$I$1042,Blends!$L61,'Quarterly Information'!$X$43:$X$1042,Lists!$D$30)*F60</f>
        <v>0</v>
      </c>
      <c r="Q61" s="85">
        <f>SUMIFS('Quarterly Information'!$J$43:$J$1042,'Quarterly Information'!$I$43:$I$1042,Blends!$L61,'Quarterly Information'!$X$43:$X$1042,Lists!$D$30)*G60</f>
        <v>0</v>
      </c>
      <c r="R61" s="85">
        <f>SUMIFS('Quarterly Information'!$J$43:$J$1042,'Quarterly Information'!$I$43:$I$1042,Blends!$L61,'Quarterly Information'!$X$43:$X$1042,Lists!$D$30)*H60</f>
        <v>0</v>
      </c>
      <c r="S61" s="85">
        <f>SUMIFS('Quarterly Information'!$J$43:$J$1042,'Quarterly Information'!$I$43:$I$1042,Blends!$L61,'Quarterly Information'!$X$43:$X$1042,Lists!$D$30)*I60</f>
        <v>0</v>
      </c>
      <c r="T61" s="85">
        <f>SUMIFS('Quarterly Information'!$J$43:$J$1042,'Quarterly Information'!$I$43:$I$1042,Blends!$L61,'Quarterly Information'!$X$43:$X$1042,Lists!$D$30)*J60</f>
        <v>0</v>
      </c>
      <c r="V61" s="10" t="s">
        <v>263</v>
      </c>
      <c r="W61" s="85">
        <f>SUMIFS('Quarterly Information'!$J$43:$J$1042,'Quarterly Information'!$I$43:$I$1042,Blends!$V61,'Quarterly Information'!$X$43:$X$1042,Lists!$D$31)*C60</f>
        <v>0</v>
      </c>
      <c r="X61" s="85">
        <f>SUMIFS('Quarterly Information'!$J$43:$J$1042,'Quarterly Information'!$I$43:$I$1042,Blends!$V61,'Quarterly Information'!$X$43:$X$1042,Lists!$D$31)*D60</f>
        <v>0</v>
      </c>
      <c r="Y61" s="85">
        <f>SUMIFS('Quarterly Information'!$J$43:$J$1042,'Quarterly Information'!$I$43:$I$1042,Blends!$V61,'Quarterly Information'!$X$43:$X$1042,Lists!$D$31)*E60</f>
        <v>0</v>
      </c>
      <c r="Z61" s="85">
        <f>SUMIFS('Quarterly Information'!$J$43:$J$1042,'Quarterly Information'!$I$43:$I$1042,Blends!$V61,'Quarterly Information'!$X$43:$X$1042,Lists!$D$31)*F60</f>
        <v>0</v>
      </c>
      <c r="AA61" s="85">
        <f>SUMIFS('Quarterly Information'!$J$43:$J$1042,'Quarterly Information'!$I$43:$I$1042,Blends!$V61,'Quarterly Information'!$X$43:$X$1042,Lists!$D$31)*G60</f>
        <v>0</v>
      </c>
      <c r="AB61" s="85">
        <f>SUMIFS('Quarterly Information'!$J$43:$J$1042,'Quarterly Information'!$I$43:$I$1042,Blends!$V61,'Quarterly Information'!$X$43:$X$1042,Lists!$D$31)*H60</f>
        <v>0</v>
      </c>
      <c r="AC61" s="85">
        <f>SUMIFS('Quarterly Information'!$J$43:$J$1042,'Quarterly Information'!$I$43:$I$1042,Blends!$V61,'Quarterly Information'!$X$43:$X$1042,Lists!$D$31)*I60</f>
        <v>0</v>
      </c>
      <c r="AD61" s="85">
        <f>SUMIFS('Quarterly Information'!$J$43:$J$1042,'Quarterly Information'!$I$43:$I$1042,Blends!$V61,'Quarterly Information'!$X$43:$X$1042,Lists!$D$31)*J60</f>
        <v>0</v>
      </c>
      <c r="AF61" s="10" t="s">
        <v>263</v>
      </c>
      <c r="AG61" s="85">
        <f>SUMIFS('Quarterly Information'!$J$43:$J$1042,'Quarterly Information'!$I$43:$I$1042,Blends!$AF61,'Quarterly Information'!$X$43:$X$1042,Lists!$D$32)*C60</f>
        <v>0</v>
      </c>
      <c r="AH61" s="85">
        <f>SUMIFS('Quarterly Information'!$J$43:$J$1042,'Quarterly Information'!$I$43:$I$1042,Blends!$AF61,'Quarterly Information'!$X$43:$X$1042,Lists!$D$32)*D60</f>
        <v>0</v>
      </c>
      <c r="AI61" s="85">
        <f>SUMIFS('Quarterly Information'!$J$43:$J$1042,'Quarterly Information'!$I$43:$I$1042,Blends!$AF61,'Quarterly Information'!$X$43:$X$1042,Lists!$D$32)*E60</f>
        <v>0</v>
      </c>
      <c r="AJ61" s="85">
        <f>SUMIFS('Quarterly Information'!$J$43:$J$1042,'Quarterly Information'!$I$43:$I$1042,Blends!$AF61,'Quarterly Information'!$X$43:$X$1042,Lists!$D$32)*F60</f>
        <v>0</v>
      </c>
      <c r="AK61" s="85">
        <f>SUMIFS('Quarterly Information'!$J$43:$J$1042,'Quarterly Information'!$I$43:$I$1042,Blends!$AF61,'Quarterly Information'!$X$43:$X$1042,Lists!$D$32)*G60</f>
        <v>0</v>
      </c>
      <c r="AL61" s="85">
        <f>SUMIFS('Quarterly Information'!$J$43:$J$1042,'Quarterly Information'!$I$43:$I$1042,Blends!$AF61,'Quarterly Information'!$X$43:$X$1042,Lists!$D$32)*H60</f>
        <v>0</v>
      </c>
      <c r="AM61" s="85">
        <f>SUMIFS('Quarterly Information'!$J$43:$J$1042,'Quarterly Information'!$I$43:$I$1042,Blends!$AF61,'Quarterly Information'!$X$43:$X$1042,Lists!$D$32)*I60</f>
        <v>0</v>
      </c>
      <c r="AN61" s="85">
        <f>SUMIFS('Quarterly Information'!$J$43:$J$1042,'Quarterly Information'!$I$43:$I$1042,Blends!$AF61,'Quarterly Information'!$X$43:$X$1042,Lists!$D$32)*J60</f>
        <v>0</v>
      </c>
      <c r="AP61" s="10" t="s">
        <v>263</v>
      </c>
      <c r="AQ61" s="85">
        <f>SUMIFS('Quarterly Information'!$J$43:$J$1042,'Quarterly Information'!$I$43:$I$1042,Blends!$AP61,'Quarterly Information'!$X$43:$X$1042,Lists!$D$33)*C60</f>
        <v>0</v>
      </c>
      <c r="AR61" s="85">
        <f>SUMIFS('Quarterly Information'!$J$43:$J$1042,'Quarterly Information'!$I$43:$I$1042,Blends!$AP61,'Quarterly Information'!$X$43:$X$1042,Lists!$D$33)*D60</f>
        <v>0</v>
      </c>
      <c r="AS61" s="85">
        <f>SUMIFS('Quarterly Information'!$J$43:$J$1042,'Quarterly Information'!$I$43:$I$1042,Blends!$AP61,'Quarterly Information'!$X$43:$X$1042,Lists!$D$33)*E60</f>
        <v>0</v>
      </c>
      <c r="AT61" s="85">
        <f>SUMIFS('Quarterly Information'!$J$43:$J$1042,'Quarterly Information'!$I$43:$I$1042,Blends!$AP61,'Quarterly Information'!$X$43:$X$1042,Lists!$D$33)*F60</f>
        <v>0</v>
      </c>
      <c r="AU61" s="85">
        <f>SUMIFS('Quarterly Information'!$J$43:$J$1042,'Quarterly Information'!$I$43:$I$1042,Blends!$AP61,'Quarterly Information'!$X$43:$X$1042,Lists!$D$33)*G60</f>
        <v>0</v>
      </c>
      <c r="AV61" s="85">
        <f>SUMIFS('Quarterly Information'!$J$43:$J$1042,'Quarterly Information'!$I$43:$I$1042,Blends!$AP61,'Quarterly Information'!$X$43:$X$1042,Lists!$D$33)*H60</f>
        <v>0</v>
      </c>
      <c r="AW61" s="85">
        <f>SUMIFS('Quarterly Information'!$J$43:$J$1042,'Quarterly Information'!$I$43:$I$1042,Blends!$AP61,'Quarterly Information'!$X$43:$X$1042,Lists!$D$33)*I60</f>
        <v>0</v>
      </c>
      <c r="AX61" s="85">
        <f>SUMIFS('Quarterly Information'!$J$43:$J$1042,'Quarterly Information'!$I$43:$I$1042,Blends!$AP61,'Quarterly Information'!$X$43:$X$1042,Lists!$D$33)*J60</f>
        <v>0</v>
      </c>
      <c r="AZ61" s="10" t="s">
        <v>263</v>
      </c>
      <c r="BA61" s="85">
        <f>SUMIFS('Quarterly Information'!$J$43:$J$1042,'Quarterly Information'!$I$43:$I$1042,Blends!$AZ61,'Quarterly Information'!$X$43:$X$1042,Lists!$D$34)*C60</f>
        <v>0</v>
      </c>
      <c r="BB61" s="85">
        <f>SUMIFS('Quarterly Information'!$J$43:$J$1042,'Quarterly Information'!$I$43:$I$1042,Blends!$AZ61,'Quarterly Information'!$X$43:$X$1042,Lists!$D$34)*D60</f>
        <v>0</v>
      </c>
      <c r="BC61" s="85">
        <f>SUMIFS('Quarterly Information'!$J$43:$J$1042,'Quarterly Information'!$I$43:$I$1042,Blends!$AZ61,'Quarterly Information'!$X$43:$X$1042,Lists!$D$34)*E60</f>
        <v>0</v>
      </c>
      <c r="BD61" s="85">
        <f>SUMIFS('Quarterly Information'!$J$43:$J$1042,'Quarterly Information'!$I$43:$I$1042,Blends!$AZ61,'Quarterly Information'!$X$43:$X$1042,Lists!$D$34)*F60</f>
        <v>0</v>
      </c>
      <c r="BE61" s="85">
        <f>SUMIFS('Quarterly Information'!$J$43:$J$1042,'Quarterly Information'!$I$43:$I$1042,Blends!$AZ61,'Quarterly Information'!$X$43:$X$1042,Lists!$D$34)*G60</f>
        <v>0</v>
      </c>
      <c r="BF61" s="85">
        <f>SUMIFS('Quarterly Information'!$J$43:$J$1042,'Quarterly Information'!$I$43:$I$1042,Blends!$AZ61,'Quarterly Information'!$X$43:$X$1042,Lists!$D$34)*H60</f>
        <v>0</v>
      </c>
      <c r="BG61" s="85">
        <f>SUMIFS('Quarterly Information'!$J$43:$J$1042,'Quarterly Information'!$I$43:$I$1042,Blends!$AZ61,'Quarterly Information'!$X$43:$X$1042,Lists!$D$34)*I60</f>
        <v>0</v>
      </c>
      <c r="BH61" s="85">
        <f>SUMIFS('Quarterly Information'!$J$43:$J$1042,'Quarterly Information'!$I$43:$I$1042,Blends!$AZ61,'Quarterly Information'!$X$43:$X$1042,Lists!$D$34)*J60</f>
        <v>0</v>
      </c>
      <c r="BJ61" s="10" t="s">
        <v>263</v>
      </c>
      <c r="BK61" s="85">
        <f>SUMIFS('Quarterly Information'!$J$43:$J$1042,'Quarterly Information'!$I$43:$I$1042,Blends!$BJ61,'Quarterly Information'!$X$43:$X$1042,Lists!$D$35)*C60</f>
        <v>0</v>
      </c>
      <c r="BL61" s="85">
        <f>SUMIFS('Quarterly Information'!$J$43:$J$1042,'Quarterly Information'!$I$43:$I$1042,Blends!$BJ61,'Quarterly Information'!$X$43:$X$1042,Lists!$D$35)*D60</f>
        <v>0</v>
      </c>
      <c r="BM61" s="85">
        <f>SUMIFS('Quarterly Information'!$J$43:$J$1042,'Quarterly Information'!$I$43:$I$1042,Blends!$BJ61,'Quarterly Information'!$X$43:$X$1042,Lists!$D$35)*E60</f>
        <v>0</v>
      </c>
      <c r="BN61" s="85">
        <f>SUMIFS('Quarterly Information'!$J$43:$J$1042,'Quarterly Information'!$I$43:$I$1042,Blends!$BJ61,'Quarterly Information'!$X$43:$X$1042,Lists!$D$35)*F60</f>
        <v>0</v>
      </c>
      <c r="BO61" s="85">
        <f>SUMIFS('Quarterly Information'!$J$43:$J$1042,'Quarterly Information'!$I$43:$I$1042,Blends!$BJ61,'Quarterly Information'!$X$43:$X$1042,Lists!$D$35)*G60</f>
        <v>0</v>
      </c>
      <c r="BP61" s="85">
        <f>SUMIFS('Quarterly Information'!$J$43:$J$1042,'Quarterly Information'!$I$43:$I$1042,Blends!$BJ61,'Quarterly Information'!$X$43:$X$1042,Lists!$D$35)*H60</f>
        <v>0</v>
      </c>
      <c r="BQ61" s="85">
        <f>SUMIFS('Quarterly Information'!$J$43:$J$1042,'Quarterly Information'!$I$43:$I$1042,Blends!$BJ61,'Quarterly Information'!$X$43:$X$1042,Lists!$D$35)*I60</f>
        <v>0</v>
      </c>
      <c r="BR61" s="85">
        <f>SUMIFS('Quarterly Information'!$J$43:$J$1042,'Quarterly Information'!$I$43:$I$1042,Blends!$BJ61,'Quarterly Information'!$X$43:$X$1042,Lists!$D$35)*J60</f>
        <v>0</v>
      </c>
      <c r="BT61" s="10" t="s">
        <v>263</v>
      </c>
      <c r="BU61" s="85">
        <f>SUMIFS('Quarterly Information'!$AA$43:$AA$1042,'Quarterly Information'!$I$43:$I$1042,Blends!$BT61)*Blends!C60</f>
        <v>0</v>
      </c>
      <c r="BV61" s="85">
        <f>SUMIFS('Quarterly Information'!$AA$43:$AA$1042,'Quarterly Information'!$I$43:$I$1042,Blends!$BT61)*Blends!D60</f>
        <v>0</v>
      </c>
      <c r="BW61" s="85">
        <f>SUMIFS('Quarterly Information'!$AA$43:$AA$1042,'Quarterly Information'!$I$43:$I$1042,Blends!$BT61)*Blends!E60</f>
        <v>0</v>
      </c>
      <c r="BX61" s="85">
        <f>SUMIFS('Quarterly Information'!$AA$43:$AA$1042,'Quarterly Information'!$I$43:$I$1042,Blends!$BT61)*Blends!F60</f>
        <v>0</v>
      </c>
      <c r="BY61" s="85">
        <f>SUMIFS('Quarterly Information'!$AA$43:$AA$1042,'Quarterly Information'!$I$43:$I$1042,Blends!$BT61)*Blends!G60</f>
        <v>0</v>
      </c>
      <c r="BZ61" s="85">
        <f>SUMIFS('Quarterly Information'!$AA$43:$AA$1042,'Quarterly Information'!$I$43:$I$1042,Blends!$BT61)*Blends!H60</f>
        <v>0</v>
      </c>
      <c r="CA61" s="85">
        <f>SUMIFS('Quarterly Information'!$AA$43:$AA$1042,'Quarterly Information'!$I$43:$I$1042,Blends!$BT61)*Blends!I60</f>
        <v>0</v>
      </c>
      <c r="CB61" s="85">
        <f>SUMIFS('Quarterly Information'!$AA$43:$AA$1042,'Quarterly Information'!$I$43:$I$1042,Blends!$BT61)*Blends!J60</f>
        <v>0</v>
      </c>
      <c r="CD61" s="10" t="s">
        <v>263</v>
      </c>
      <c r="CE61" s="85">
        <f>SUMIFS('Quarterly Information'!$AB$43:$AB$1042,'Quarterly Information'!$I$43:$I$1042,Blends!$CD61)*Blends!C60</f>
        <v>0</v>
      </c>
      <c r="CF61" s="85">
        <f>SUMIFS('Quarterly Information'!$AB$43:$AB$1042,'Quarterly Information'!$I$43:$I$1042,Blends!$CD61)*Blends!D60</f>
        <v>0</v>
      </c>
      <c r="CG61" s="85">
        <f>SUMIFS('Quarterly Information'!$AB$43:$AB$1042,'Quarterly Information'!$I$43:$I$1042,Blends!$CD61)*Blends!E60</f>
        <v>0</v>
      </c>
      <c r="CH61" s="85">
        <f>SUMIFS('Quarterly Information'!$AB$43:$AB$1042,'Quarterly Information'!$I$43:$I$1042,Blends!$CD61)*Blends!F60</f>
        <v>0</v>
      </c>
      <c r="CI61" s="85">
        <f>SUMIFS('Quarterly Information'!$AB$43:$AB$1042,'Quarterly Information'!$I$43:$I$1042,Blends!$CD61)*Blends!G60</f>
        <v>0</v>
      </c>
      <c r="CJ61" s="85">
        <f>SUMIFS('Quarterly Information'!$AB$43:$AB$1042,'Quarterly Information'!$I$43:$I$1042,Blends!$CD61)*Blends!H60</f>
        <v>0</v>
      </c>
      <c r="CK61" s="85">
        <f>SUMIFS('Quarterly Information'!$AB$43:$AB$1042,'Quarterly Information'!$I$43:$I$1042,Blends!$CD61)*Blends!I60</f>
        <v>0</v>
      </c>
      <c r="CL61" s="85">
        <f>SUMIFS('Quarterly Information'!$AB$43:$AB$1042,'Quarterly Information'!$I$43:$I$1042,Blends!$CD61)*Blends!J60</f>
        <v>0</v>
      </c>
      <c r="CN61" s="10" t="s">
        <v>263</v>
      </c>
      <c r="CO61" s="85">
        <f>SUMIFS('Quarterly Information'!$AC$43:$AC$1042,'Quarterly Information'!$I$43:$I$1042,Blends!$CN61)*Blends!C60</f>
        <v>0</v>
      </c>
      <c r="CP61" s="85">
        <f>SUMIFS('Quarterly Information'!$AC$43:$AC$1042,'Quarterly Information'!$I$43:$I$1042,Blends!$CN61)*Blends!D60</f>
        <v>0</v>
      </c>
      <c r="CQ61" s="85">
        <f>SUMIFS('Quarterly Information'!$AC$43:$AC$1042,'Quarterly Information'!$I$43:$I$1042,Blends!$CN61)*Blends!E60</f>
        <v>0</v>
      </c>
      <c r="CR61" s="85">
        <f>SUMIFS('Quarterly Information'!$AC$43:$AC$1042,'Quarterly Information'!$I$43:$I$1042,Blends!$CN61)*Blends!F60</f>
        <v>0</v>
      </c>
      <c r="CS61" s="85">
        <f>SUMIFS('Quarterly Information'!$AC$43:$AC$1042,'Quarterly Information'!$I$43:$I$1042,Blends!$CN61)*Blends!G60</f>
        <v>0</v>
      </c>
      <c r="CT61" s="85">
        <f>SUMIFS('Quarterly Information'!$AC$43:$AC$1042,'Quarterly Information'!$I$43:$I$1042,Blends!$CN61)*Blends!H60</f>
        <v>0</v>
      </c>
      <c r="CU61" s="85">
        <f>SUMIFS('Quarterly Information'!$AC$43:$AC$1042,'Quarterly Information'!$I$43:$I$1042,Blends!$CN61)*Blends!I60</f>
        <v>0</v>
      </c>
      <c r="CV61" s="85">
        <f>SUMIFS('Quarterly Information'!$AC$43:$AC$1042,'Quarterly Information'!$I$43:$I$1042,Blends!$CN61)*Blends!J60</f>
        <v>0</v>
      </c>
      <c r="CX61" s="10" t="s">
        <v>263</v>
      </c>
      <c r="CY61" s="85">
        <f>SUMIFS('Quarterly Information'!$AD$43:$AD$1042,'Quarterly Information'!$I$43:$I$1042,Blends!$CX61)*Blends!C60</f>
        <v>0</v>
      </c>
      <c r="CZ61" s="85">
        <f>SUMIFS('Quarterly Information'!$AD$43:$AD$1042,'Quarterly Information'!$I$43:$I$1042,Blends!$CX61)*Blends!D60</f>
        <v>0</v>
      </c>
      <c r="DA61" s="85">
        <f>SUMIFS('Quarterly Information'!$AD$43:$AD$1042,'Quarterly Information'!$I$43:$I$1042,Blends!$CX61)*Blends!E60</f>
        <v>0</v>
      </c>
      <c r="DB61" s="85">
        <f>SUMIFS('Quarterly Information'!$AD$43:$AD$1042,'Quarterly Information'!$I$43:$I$1042,Blends!$CX61)*Blends!F60</f>
        <v>0</v>
      </c>
      <c r="DC61" s="85">
        <f>SUMIFS('Quarterly Information'!$AD$43:$AD$1042,'Quarterly Information'!$I$43:$I$1042,Blends!$CX61)*Blends!G60</f>
        <v>0</v>
      </c>
      <c r="DD61" s="85">
        <f>SUMIFS('Quarterly Information'!$AD$43:$AD$1042,'Quarterly Information'!$I$43:$I$1042,Blends!$CX61)*Blends!H60</f>
        <v>0</v>
      </c>
      <c r="DE61" s="85">
        <f>SUMIFS('Quarterly Information'!$AD$43:$AD$1042,'Quarterly Information'!$I$43:$I$1042,Blends!$CX61)*Blends!I60</f>
        <v>0</v>
      </c>
      <c r="DF61" s="85">
        <f>SUMIFS('Quarterly Information'!$AD$43:$AD$1042,'Quarterly Information'!$I$43:$I$1042,Blends!$CX61)*Blends!J60</f>
        <v>0</v>
      </c>
      <c r="DH61" s="10" t="s">
        <v>263</v>
      </c>
      <c r="DI61" s="85">
        <f>SUMIFS('Quarterly Information'!$AE$43:$AE$1042,'Quarterly Information'!$I$43:$I$1042,Blends!$DH61)*Blends!C60</f>
        <v>0</v>
      </c>
      <c r="DJ61" s="85">
        <f>SUMIFS('Quarterly Information'!$AE$43:$AE$1042,'Quarterly Information'!$I$43:$I$1042,Blends!$DH61)*Blends!D60</f>
        <v>0</v>
      </c>
      <c r="DK61" s="85">
        <f>SUMIFS('Quarterly Information'!$AE$43:$AE$1042,'Quarterly Information'!$I$43:$I$1042,Blends!$DH61)*Blends!E60</f>
        <v>0</v>
      </c>
      <c r="DL61" s="85">
        <f>SUMIFS('Quarterly Information'!$AE$43:$AE$1042,'Quarterly Information'!$I$43:$I$1042,Blends!$DH61)*Blends!F60</f>
        <v>0</v>
      </c>
      <c r="DM61" s="85">
        <f>SUMIFS('Quarterly Information'!$AE$43:$AE$1042,'Quarterly Information'!$I$43:$I$1042,Blends!$DH61)*Blends!G60</f>
        <v>0</v>
      </c>
      <c r="DN61" s="85">
        <f>SUMIFS('Quarterly Information'!$AE$43:$AE$1042,'Quarterly Information'!$I$43:$I$1042,Blends!$DH61)*Blends!H60</f>
        <v>0</v>
      </c>
      <c r="DO61" s="85">
        <f>SUMIFS('Quarterly Information'!$AE$43:$AE$1042,'Quarterly Information'!$I$43:$I$1042,Blends!$DH61)*Blends!I60</f>
        <v>0</v>
      </c>
      <c r="DP61" s="85">
        <f>SUMIFS('Quarterly Information'!$AE$43:$AE$1042,'Quarterly Information'!$I$43:$I$1042,Blends!$DH61)*Blends!J60</f>
        <v>0</v>
      </c>
      <c r="DR61" s="10" t="s">
        <v>263</v>
      </c>
      <c r="DS61" s="85">
        <f>SUMIFS('Quarterly Information'!$AF$43:$AF$1042,'Quarterly Information'!$I$43:$I$1042,Blends!$DR61)*Blends!C60</f>
        <v>0</v>
      </c>
      <c r="DT61" s="85">
        <f>SUMIFS('Quarterly Information'!$AF$43:$AF$1042,'Quarterly Information'!$I$43:$I$1042,Blends!$DR61)*Blends!D60</f>
        <v>0</v>
      </c>
      <c r="DU61" s="85">
        <f>SUMIFS('Quarterly Information'!$AF$43:$AF$1042,'Quarterly Information'!$I$43:$I$1042,Blends!$DR61)*Blends!E60</f>
        <v>0</v>
      </c>
      <c r="DV61" s="85">
        <f>SUMIFS('Quarterly Information'!$AF$43:$AF$1042,'Quarterly Information'!$I$43:$I$1042,Blends!$DR61)*Blends!F60</f>
        <v>0</v>
      </c>
      <c r="DW61" s="85">
        <f>SUMIFS('Quarterly Information'!$AF$43:$AF$1042,'Quarterly Information'!$I$43:$I$1042,Blends!$DR61)*Blends!G60</f>
        <v>0</v>
      </c>
      <c r="DX61" s="85">
        <f>SUMIFS('Quarterly Information'!$AF$43:$AF$1042,'Quarterly Information'!$I$43:$I$1042,Blends!$DR61)*Blends!H60</f>
        <v>0</v>
      </c>
      <c r="DY61" s="85">
        <f>SUMIFS('Quarterly Information'!$AF$43:$AF$1042,'Quarterly Information'!$I$43:$I$1042,Blends!$DR61)*Blends!I60</f>
        <v>0</v>
      </c>
      <c r="DZ61" s="85">
        <f>SUMIFS('Quarterly Information'!$AF$43:$AF$1042,'Quarterly Information'!$I$43:$I$1042,Blends!$DR61)*Blends!J60</f>
        <v>0</v>
      </c>
    </row>
    <row r="62" spans="2:130">
      <c r="B62" s="10" t="s">
        <v>265</v>
      </c>
      <c r="C62" s="84"/>
      <c r="D62" s="84">
        <v>0.68</v>
      </c>
      <c r="E62" s="84">
        <v>3.5000000000000003E-2</v>
      </c>
      <c r="F62" s="84"/>
      <c r="G62" s="84"/>
      <c r="H62" s="84"/>
      <c r="I62" s="84"/>
      <c r="J62" s="84"/>
      <c r="L62" s="10" t="s">
        <v>264</v>
      </c>
      <c r="M62" s="85">
        <f>SUMIFS('Quarterly Information'!$J$43:$J$1042,'Quarterly Information'!$I$43:$I$1042,Blends!$L62,'Quarterly Information'!$X$43:$X$1042,Lists!$D$30)*C61</f>
        <v>0</v>
      </c>
      <c r="N62" s="85">
        <f>SUMIFS('Quarterly Information'!$J$43:$J$1042,'Quarterly Information'!$I$43:$I$1042,Blends!$L62,'Quarterly Information'!$X$43:$X$1042,Lists!$D$30)*D61</f>
        <v>0</v>
      </c>
      <c r="O62" s="85">
        <f>SUMIFS('Quarterly Information'!$J$43:$J$1042,'Quarterly Information'!$I$43:$I$1042,Blends!$L62,'Quarterly Information'!$X$43:$X$1042,Lists!$D$30)*E61</f>
        <v>0</v>
      </c>
      <c r="P62" s="85">
        <f>SUMIFS('Quarterly Information'!$J$43:$J$1042,'Quarterly Information'!$I$43:$I$1042,Blends!$L62,'Quarterly Information'!$X$43:$X$1042,Lists!$D$30)*F61</f>
        <v>0</v>
      </c>
      <c r="Q62" s="85">
        <f>SUMIFS('Quarterly Information'!$J$43:$J$1042,'Quarterly Information'!$I$43:$I$1042,Blends!$L62,'Quarterly Information'!$X$43:$X$1042,Lists!$D$30)*G61</f>
        <v>0</v>
      </c>
      <c r="R62" s="85">
        <f>SUMIFS('Quarterly Information'!$J$43:$J$1042,'Quarterly Information'!$I$43:$I$1042,Blends!$L62,'Quarterly Information'!$X$43:$X$1042,Lists!$D$30)*H61</f>
        <v>0</v>
      </c>
      <c r="S62" s="85">
        <f>SUMIFS('Quarterly Information'!$J$43:$J$1042,'Quarterly Information'!$I$43:$I$1042,Blends!$L62,'Quarterly Information'!$X$43:$X$1042,Lists!$D$30)*I61</f>
        <v>0</v>
      </c>
      <c r="T62" s="85">
        <f>SUMIFS('Quarterly Information'!$J$43:$J$1042,'Quarterly Information'!$I$43:$I$1042,Blends!$L62,'Quarterly Information'!$X$43:$X$1042,Lists!$D$30)*J61</f>
        <v>0</v>
      </c>
      <c r="V62" s="10" t="s">
        <v>264</v>
      </c>
      <c r="W62" s="85">
        <f>SUMIFS('Quarterly Information'!$J$43:$J$1042,'Quarterly Information'!$I$43:$I$1042,Blends!$V62,'Quarterly Information'!$X$43:$X$1042,Lists!$D$31)*C61</f>
        <v>0</v>
      </c>
      <c r="X62" s="85">
        <f>SUMIFS('Quarterly Information'!$J$43:$J$1042,'Quarterly Information'!$I$43:$I$1042,Blends!$V62,'Quarterly Information'!$X$43:$X$1042,Lists!$D$31)*D61</f>
        <v>0</v>
      </c>
      <c r="Y62" s="85">
        <f>SUMIFS('Quarterly Information'!$J$43:$J$1042,'Quarterly Information'!$I$43:$I$1042,Blends!$V62,'Quarterly Information'!$X$43:$X$1042,Lists!$D$31)*E61</f>
        <v>0</v>
      </c>
      <c r="Z62" s="85">
        <f>SUMIFS('Quarterly Information'!$J$43:$J$1042,'Quarterly Information'!$I$43:$I$1042,Blends!$V62,'Quarterly Information'!$X$43:$X$1042,Lists!$D$31)*F61</f>
        <v>0</v>
      </c>
      <c r="AA62" s="85">
        <f>SUMIFS('Quarterly Information'!$J$43:$J$1042,'Quarterly Information'!$I$43:$I$1042,Blends!$V62,'Quarterly Information'!$X$43:$X$1042,Lists!$D$31)*G61</f>
        <v>0</v>
      </c>
      <c r="AB62" s="85">
        <f>SUMIFS('Quarterly Information'!$J$43:$J$1042,'Quarterly Information'!$I$43:$I$1042,Blends!$V62,'Quarterly Information'!$X$43:$X$1042,Lists!$D$31)*H61</f>
        <v>0</v>
      </c>
      <c r="AC62" s="85">
        <f>SUMIFS('Quarterly Information'!$J$43:$J$1042,'Quarterly Information'!$I$43:$I$1042,Blends!$V62,'Quarterly Information'!$X$43:$X$1042,Lists!$D$31)*I61</f>
        <v>0</v>
      </c>
      <c r="AD62" s="85">
        <f>SUMIFS('Quarterly Information'!$J$43:$J$1042,'Quarterly Information'!$I$43:$I$1042,Blends!$V62,'Quarterly Information'!$X$43:$X$1042,Lists!$D$31)*J61</f>
        <v>0</v>
      </c>
      <c r="AF62" s="10" t="s">
        <v>264</v>
      </c>
      <c r="AG62" s="85">
        <f>SUMIFS('Quarterly Information'!$J$43:$J$1042,'Quarterly Information'!$I$43:$I$1042,Blends!$AF62,'Quarterly Information'!$X$43:$X$1042,Lists!$D$32)*C61</f>
        <v>0</v>
      </c>
      <c r="AH62" s="85">
        <f>SUMIFS('Quarterly Information'!$J$43:$J$1042,'Quarterly Information'!$I$43:$I$1042,Blends!$AF62,'Quarterly Information'!$X$43:$X$1042,Lists!$D$32)*D61</f>
        <v>0</v>
      </c>
      <c r="AI62" s="85">
        <f>SUMIFS('Quarterly Information'!$J$43:$J$1042,'Quarterly Information'!$I$43:$I$1042,Blends!$AF62,'Quarterly Information'!$X$43:$X$1042,Lists!$D$32)*E61</f>
        <v>0</v>
      </c>
      <c r="AJ62" s="85">
        <f>SUMIFS('Quarterly Information'!$J$43:$J$1042,'Quarterly Information'!$I$43:$I$1042,Blends!$AF62,'Quarterly Information'!$X$43:$X$1042,Lists!$D$32)*F61</f>
        <v>0</v>
      </c>
      <c r="AK62" s="85">
        <f>SUMIFS('Quarterly Information'!$J$43:$J$1042,'Quarterly Information'!$I$43:$I$1042,Blends!$AF62,'Quarterly Information'!$X$43:$X$1042,Lists!$D$32)*G61</f>
        <v>0</v>
      </c>
      <c r="AL62" s="85">
        <f>SUMIFS('Quarterly Information'!$J$43:$J$1042,'Quarterly Information'!$I$43:$I$1042,Blends!$AF62,'Quarterly Information'!$X$43:$X$1042,Lists!$D$32)*H61</f>
        <v>0</v>
      </c>
      <c r="AM62" s="85">
        <f>SUMIFS('Quarterly Information'!$J$43:$J$1042,'Quarterly Information'!$I$43:$I$1042,Blends!$AF62,'Quarterly Information'!$X$43:$X$1042,Lists!$D$32)*I61</f>
        <v>0</v>
      </c>
      <c r="AN62" s="85">
        <f>SUMIFS('Quarterly Information'!$J$43:$J$1042,'Quarterly Information'!$I$43:$I$1042,Blends!$AF62,'Quarterly Information'!$X$43:$X$1042,Lists!$D$32)*J61</f>
        <v>0</v>
      </c>
      <c r="AP62" s="10" t="s">
        <v>264</v>
      </c>
      <c r="AQ62" s="85">
        <f>SUMIFS('Quarterly Information'!$J$43:$J$1042,'Quarterly Information'!$I$43:$I$1042,Blends!$AP62,'Quarterly Information'!$X$43:$X$1042,Lists!$D$33)*C61</f>
        <v>0</v>
      </c>
      <c r="AR62" s="85">
        <f>SUMIFS('Quarterly Information'!$J$43:$J$1042,'Quarterly Information'!$I$43:$I$1042,Blends!$AP62,'Quarterly Information'!$X$43:$X$1042,Lists!$D$33)*D61</f>
        <v>0</v>
      </c>
      <c r="AS62" s="85">
        <f>SUMIFS('Quarterly Information'!$J$43:$J$1042,'Quarterly Information'!$I$43:$I$1042,Blends!$AP62,'Quarterly Information'!$X$43:$X$1042,Lists!$D$33)*E61</f>
        <v>0</v>
      </c>
      <c r="AT62" s="85">
        <f>SUMIFS('Quarterly Information'!$J$43:$J$1042,'Quarterly Information'!$I$43:$I$1042,Blends!$AP62,'Quarterly Information'!$X$43:$X$1042,Lists!$D$33)*F61</f>
        <v>0</v>
      </c>
      <c r="AU62" s="85">
        <f>SUMIFS('Quarterly Information'!$J$43:$J$1042,'Quarterly Information'!$I$43:$I$1042,Blends!$AP62,'Quarterly Information'!$X$43:$X$1042,Lists!$D$33)*G61</f>
        <v>0</v>
      </c>
      <c r="AV62" s="85">
        <f>SUMIFS('Quarterly Information'!$J$43:$J$1042,'Quarterly Information'!$I$43:$I$1042,Blends!$AP62,'Quarterly Information'!$X$43:$X$1042,Lists!$D$33)*H61</f>
        <v>0</v>
      </c>
      <c r="AW62" s="85">
        <f>SUMIFS('Quarterly Information'!$J$43:$J$1042,'Quarterly Information'!$I$43:$I$1042,Blends!$AP62,'Quarterly Information'!$X$43:$X$1042,Lists!$D$33)*I61</f>
        <v>0</v>
      </c>
      <c r="AX62" s="85">
        <f>SUMIFS('Quarterly Information'!$J$43:$J$1042,'Quarterly Information'!$I$43:$I$1042,Blends!$AP62,'Quarterly Information'!$X$43:$X$1042,Lists!$D$33)*J61</f>
        <v>0</v>
      </c>
      <c r="AZ62" s="10" t="s">
        <v>264</v>
      </c>
      <c r="BA62" s="85">
        <f>SUMIFS('Quarterly Information'!$J$43:$J$1042,'Quarterly Information'!$I$43:$I$1042,Blends!$AZ62,'Quarterly Information'!$X$43:$X$1042,Lists!$D$34)*C61</f>
        <v>0</v>
      </c>
      <c r="BB62" s="85">
        <f>SUMIFS('Quarterly Information'!$J$43:$J$1042,'Quarterly Information'!$I$43:$I$1042,Blends!$AZ62,'Quarterly Information'!$X$43:$X$1042,Lists!$D$34)*D61</f>
        <v>0</v>
      </c>
      <c r="BC62" s="85">
        <f>SUMIFS('Quarterly Information'!$J$43:$J$1042,'Quarterly Information'!$I$43:$I$1042,Blends!$AZ62,'Quarterly Information'!$X$43:$X$1042,Lists!$D$34)*E61</f>
        <v>0</v>
      </c>
      <c r="BD62" s="85">
        <f>SUMIFS('Quarterly Information'!$J$43:$J$1042,'Quarterly Information'!$I$43:$I$1042,Blends!$AZ62,'Quarterly Information'!$X$43:$X$1042,Lists!$D$34)*F61</f>
        <v>0</v>
      </c>
      <c r="BE62" s="85">
        <f>SUMIFS('Quarterly Information'!$J$43:$J$1042,'Quarterly Information'!$I$43:$I$1042,Blends!$AZ62,'Quarterly Information'!$X$43:$X$1042,Lists!$D$34)*G61</f>
        <v>0</v>
      </c>
      <c r="BF62" s="85">
        <f>SUMIFS('Quarterly Information'!$J$43:$J$1042,'Quarterly Information'!$I$43:$I$1042,Blends!$AZ62,'Quarterly Information'!$X$43:$X$1042,Lists!$D$34)*H61</f>
        <v>0</v>
      </c>
      <c r="BG62" s="85">
        <f>SUMIFS('Quarterly Information'!$J$43:$J$1042,'Quarterly Information'!$I$43:$I$1042,Blends!$AZ62,'Quarterly Information'!$X$43:$X$1042,Lists!$D$34)*I61</f>
        <v>0</v>
      </c>
      <c r="BH62" s="85">
        <f>SUMIFS('Quarterly Information'!$J$43:$J$1042,'Quarterly Information'!$I$43:$I$1042,Blends!$AZ62,'Quarterly Information'!$X$43:$X$1042,Lists!$D$34)*J61</f>
        <v>0</v>
      </c>
      <c r="BJ62" s="10" t="s">
        <v>264</v>
      </c>
      <c r="BK62" s="85">
        <f>SUMIFS('Quarterly Information'!$J$43:$J$1042,'Quarterly Information'!$I$43:$I$1042,Blends!$BJ62,'Quarterly Information'!$X$43:$X$1042,Lists!$D$35)*C61</f>
        <v>0</v>
      </c>
      <c r="BL62" s="85">
        <f>SUMIFS('Quarterly Information'!$J$43:$J$1042,'Quarterly Information'!$I$43:$I$1042,Blends!$BJ62,'Quarterly Information'!$X$43:$X$1042,Lists!$D$35)*D61</f>
        <v>0</v>
      </c>
      <c r="BM62" s="85">
        <f>SUMIFS('Quarterly Information'!$J$43:$J$1042,'Quarterly Information'!$I$43:$I$1042,Blends!$BJ62,'Quarterly Information'!$X$43:$X$1042,Lists!$D$35)*E61</f>
        <v>0</v>
      </c>
      <c r="BN62" s="85">
        <f>SUMIFS('Quarterly Information'!$J$43:$J$1042,'Quarterly Information'!$I$43:$I$1042,Blends!$BJ62,'Quarterly Information'!$X$43:$X$1042,Lists!$D$35)*F61</f>
        <v>0</v>
      </c>
      <c r="BO62" s="85">
        <f>SUMIFS('Quarterly Information'!$J$43:$J$1042,'Quarterly Information'!$I$43:$I$1042,Blends!$BJ62,'Quarterly Information'!$X$43:$X$1042,Lists!$D$35)*G61</f>
        <v>0</v>
      </c>
      <c r="BP62" s="85">
        <f>SUMIFS('Quarterly Information'!$J$43:$J$1042,'Quarterly Information'!$I$43:$I$1042,Blends!$BJ62,'Quarterly Information'!$X$43:$X$1042,Lists!$D$35)*H61</f>
        <v>0</v>
      </c>
      <c r="BQ62" s="85">
        <f>SUMIFS('Quarterly Information'!$J$43:$J$1042,'Quarterly Information'!$I$43:$I$1042,Blends!$BJ62,'Quarterly Information'!$X$43:$X$1042,Lists!$D$35)*I61</f>
        <v>0</v>
      </c>
      <c r="BR62" s="85">
        <f>SUMIFS('Quarterly Information'!$J$43:$J$1042,'Quarterly Information'!$I$43:$I$1042,Blends!$BJ62,'Quarterly Information'!$X$43:$X$1042,Lists!$D$35)*J61</f>
        <v>0</v>
      </c>
      <c r="BT62" s="10" t="s">
        <v>264</v>
      </c>
      <c r="BU62" s="85">
        <f>SUMIFS('Quarterly Information'!$AA$43:$AA$1042,'Quarterly Information'!$I$43:$I$1042,Blends!$BT62)*Blends!C61</f>
        <v>0</v>
      </c>
      <c r="BV62" s="85">
        <f>SUMIFS('Quarterly Information'!$AA$43:$AA$1042,'Quarterly Information'!$I$43:$I$1042,Blends!$BT62)*Blends!D61</f>
        <v>0</v>
      </c>
      <c r="BW62" s="85">
        <f>SUMIFS('Quarterly Information'!$AA$43:$AA$1042,'Quarterly Information'!$I$43:$I$1042,Blends!$BT62)*Blends!E61</f>
        <v>0</v>
      </c>
      <c r="BX62" s="85">
        <f>SUMIFS('Quarterly Information'!$AA$43:$AA$1042,'Quarterly Information'!$I$43:$I$1042,Blends!$BT62)*Blends!F61</f>
        <v>0</v>
      </c>
      <c r="BY62" s="85">
        <f>SUMIFS('Quarterly Information'!$AA$43:$AA$1042,'Quarterly Information'!$I$43:$I$1042,Blends!$BT62)*Blends!G61</f>
        <v>0</v>
      </c>
      <c r="BZ62" s="85">
        <f>SUMIFS('Quarterly Information'!$AA$43:$AA$1042,'Quarterly Information'!$I$43:$I$1042,Blends!$BT62)*Blends!H61</f>
        <v>0</v>
      </c>
      <c r="CA62" s="85">
        <f>SUMIFS('Quarterly Information'!$AA$43:$AA$1042,'Quarterly Information'!$I$43:$I$1042,Blends!$BT62)*Blends!I61</f>
        <v>0</v>
      </c>
      <c r="CB62" s="85">
        <f>SUMIFS('Quarterly Information'!$AA$43:$AA$1042,'Quarterly Information'!$I$43:$I$1042,Blends!$BT62)*Blends!J61</f>
        <v>0</v>
      </c>
      <c r="CD62" s="10" t="s">
        <v>264</v>
      </c>
      <c r="CE62" s="85">
        <f>SUMIFS('Quarterly Information'!$AB$43:$AB$1042,'Quarterly Information'!$I$43:$I$1042,Blends!$CD62)*Blends!C61</f>
        <v>0</v>
      </c>
      <c r="CF62" s="85">
        <f>SUMIFS('Quarterly Information'!$AB$43:$AB$1042,'Quarterly Information'!$I$43:$I$1042,Blends!$CD62)*Blends!D61</f>
        <v>0</v>
      </c>
      <c r="CG62" s="85">
        <f>SUMIFS('Quarterly Information'!$AB$43:$AB$1042,'Quarterly Information'!$I$43:$I$1042,Blends!$CD62)*Blends!E61</f>
        <v>0</v>
      </c>
      <c r="CH62" s="85">
        <f>SUMIFS('Quarterly Information'!$AB$43:$AB$1042,'Quarterly Information'!$I$43:$I$1042,Blends!$CD62)*Blends!F61</f>
        <v>0</v>
      </c>
      <c r="CI62" s="85">
        <f>SUMIFS('Quarterly Information'!$AB$43:$AB$1042,'Quarterly Information'!$I$43:$I$1042,Blends!$CD62)*Blends!G61</f>
        <v>0</v>
      </c>
      <c r="CJ62" s="85">
        <f>SUMIFS('Quarterly Information'!$AB$43:$AB$1042,'Quarterly Information'!$I$43:$I$1042,Blends!$CD62)*Blends!H61</f>
        <v>0</v>
      </c>
      <c r="CK62" s="85">
        <f>SUMIFS('Quarterly Information'!$AB$43:$AB$1042,'Quarterly Information'!$I$43:$I$1042,Blends!$CD62)*Blends!I61</f>
        <v>0</v>
      </c>
      <c r="CL62" s="85">
        <f>SUMIFS('Quarterly Information'!$AB$43:$AB$1042,'Quarterly Information'!$I$43:$I$1042,Blends!$CD62)*Blends!J61</f>
        <v>0</v>
      </c>
      <c r="CN62" s="10" t="s">
        <v>264</v>
      </c>
      <c r="CO62" s="85">
        <f>SUMIFS('Quarterly Information'!$AC$43:$AC$1042,'Quarterly Information'!$I$43:$I$1042,Blends!$CN62)*Blends!C61</f>
        <v>0</v>
      </c>
      <c r="CP62" s="85">
        <f>SUMIFS('Quarterly Information'!$AC$43:$AC$1042,'Quarterly Information'!$I$43:$I$1042,Blends!$CN62)*Blends!D61</f>
        <v>0</v>
      </c>
      <c r="CQ62" s="85">
        <f>SUMIFS('Quarterly Information'!$AC$43:$AC$1042,'Quarterly Information'!$I$43:$I$1042,Blends!$CN62)*Blends!E61</f>
        <v>0</v>
      </c>
      <c r="CR62" s="85">
        <f>SUMIFS('Quarterly Information'!$AC$43:$AC$1042,'Quarterly Information'!$I$43:$I$1042,Blends!$CN62)*Blends!F61</f>
        <v>0</v>
      </c>
      <c r="CS62" s="85">
        <f>SUMIFS('Quarterly Information'!$AC$43:$AC$1042,'Quarterly Information'!$I$43:$I$1042,Blends!$CN62)*Blends!G61</f>
        <v>0</v>
      </c>
      <c r="CT62" s="85">
        <f>SUMIFS('Quarterly Information'!$AC$43:$AC$1042,'Quarterly Information'!$I$43:$I$1042,Blends!$CN62)*Blends!H61</f>
        <v>0</v>
      </c>
      <c r="CU62" s="85">
        <f>SUMIFS('Quarterly Information'!$AC$43:$AC$1042,'Quarterly Information'!$I$43:$I$1042,Blends!$CN62)*Blends!I61</f>
        <v>0</v>
      </c>
      <c r="CV62" s="85">
        <f>SUMIFS('Quarterly Information'!$AC$43:$AC$1042,'Quarterly Information'!$I$43:$I$1042,Blends!$CN62)*Blends!J61</f>
        <v>0</v>
      </c>
      <c r="CX62" s="10" t="s">
        <v>264</v>
      </c>
      <c r="CY62" s="85">
        <f>SUMIFS('Quarterly Information'!$AD$43:$AD$1042,'Quarterly Information'!$I$43:$I$1042,Blends!$CX62)*Blends!C61</f>
        <v>0</v>
      </c>
      <c r="CZ62" s="85">
        <f>SUMIFS('Quarterly Information'!$AD$43:$AD$1042,'Quarterly Information'!$I$43:$I$1042,Blends!$CX62)*Blends!D61</f>
        <v>0</v>
      </c>
      <c r="DA62" s="85">
        <f>SUMIFS('Quarterly Information'!$AD$43:$AD$1042,'Quarterly Information'!$I$43:$I$1042,Blends!$CX62)*Blends!E61</f>
        <v>0</v>
      </c>
      <c r="DB62" s="85">
        <f>SUMIFS('Quarterly Information'!$AD$43:$AD$1042,'Quarterly Information'!$I$43:$I$1042,Blends!$CX62)*Blends!F61</f>
        <v>0</v>
      </c>
      <c r="DC62" s="85">
        <f>SUMIFS('Quarterly Information'!$AD$43:$AD$1042,'Quarterly Information'!$I$43:$I$1042,Blends!$CX62)*Blends!G61</f>
        <v>0</v>
      </c>
      <c r="DD62" s="85">
        <f>SUMIFS('Quarterly Information'!$AD$43:$AD$1042,'Quarterly Information'!$I$43:$I$1042,Blends!$CX62)*Blends!H61</f>
        <v>0</v>
      </c>
      <c r="DE62" s="85">
        <f>SUMIFS('Quarterly Information'!$AD$43:$AD$1042,'Quarterly Information'!$I$43:$I$1042,Blends!$CX62)*Blends!I61</f>
        <v>0</v>
      </c>
      <c r="DF62" s="85">
        <f>SUMIFS('Quarterly Information'!$AD$43:$AD$1042,'Quarterly Information'!$I$43:$I$1042,Blends!$CX62)*Blends!J61</f>
        <v>0</v>
      </c>
      <c r="DH62" s="10" t="s">
        <v>264</v>
      </c>
      <c r="DI62" s="85">
        <f>SUMIFS('Quarterly Information'!$AE$43:$AE$1042,'Quarterly Information'!$I$43:$I$1042,Blends!$DH62)*Blends!C61</f>
        <v>0</v>
      </c>
      <c r="DJ62" s="85">
        <f>SUMIFS('Quarterly Information'!$AE$43:$AE$1042,'Quarterly Information'!$I$43:$I$1042,Blends!$DH62)*Blends!D61</f>
        <v>0</v>
      </c>
      <c r="DK62" s="85">
        <f>SUMIFS('Quarterly Information'!$AE$43:$AE$1042,'Quarterly Information'!$I$43:$I$1042,Blends!$DH62)*Blends!E61</f>
        <v>0</v>
      </c>
      <c r="DL62" s="85">
        <f>SUMIFS('Quarterly Information'!$AE$43:$AE$1042,'Quarterly Information'!$I$43:$I$1042,Blends!$DH62)*Blends!F61</f>
        <v>0</v>
      </c>
      <c r="DM62" s="85">
        <f>SUMIFS('Quarterly Information'!$AE$43:$AE$1042,'Quarterly Information'!$I$43:$I$1042,Blends!$DH62)*Blends!G61</f>
        <v>0</v>
      </c>
      <c r="DN62" s="85">
        <f>SUMIFS('Quarterly Information'!$AE$43:$AE$1042,'Quarterly Information'!$I$43:$I$1042,Blends!$DH62)*Blends!H61</f>
        <v>0</v>
      </c>
      <c r="DO62" s="85">
        <f>SUMIFS('Quarterly Information'!$AE$43:$AE$1042,'Quarterly Information'!$I$43:$I$1042,Blends!$DH62)*Blends!I61</f>
        <v>0</v>
      </c>
      <c r="DP62" s="85">
        <f>SUMIFS('Quarterly Information'!$AE$43:$AE$1042,'Quarterly Information'!$I$43:$I$1042,Blends!$DH62)*Blends!J61</f>
        <v>0</v>
      </c>
      <c r="DR62" s="10" t="s">
        <v>264</v>
      </c>
      <c r="DS62" s="85">
        <f>SUMIFS('Quarterly Information'!$AF$43:$AF$1042,'Quarterly Information'!$I$43:$I$1042,Blends!$DR62)*Blends!C61</f>
        <v>0</v>
      </c>
      <c r="DT62" s="85">
        <f>SUMIFS('Quarterly Information'!$AF$43:$AF$1042,'Quarterly Information'!$I$43:$I$1042,Blends!$DR62)*Blends!D61</f>
        <v>0</v>
      </c>
      <c r="DU62" s="85">
        <f>SUMIFS('Quarterly Information'!$AF$43:$AF$1042,'Quarterly Information'!$I$43:$I$1042,Blends!$DR62)*Blends!E61</f>
        <v>0</v>
      </c>
      <c r="DV62" s="85">
        <f>SUMIFS('Quarterly Information'!$AF$43:$AF$1042,'Quarterly Information'!$I$43:$I$1042,Blends!$DR62)*Blends!F61</f>
        <v>0</v>
      </c>
      <c r="DW62" s="85">
        <f>SUMIFS('Quarterly Information'!$AF$43:$AF$1042,'Quarterly Information'!$I$43:$I$1042,Blends!$DR62)*Blends!G61</f>
        <v>0</v>
      </c>
      <c r="DX62" s="85">
        <f>SUMIFS('Quarterly Information'!$AF$43:$AF$1042,'Quarterly Information'!$I$43:$I$1042,Blends!$DR62)*Blends!H61</f>
        <v>0</v>
      </c>
      <c r="DY62" s="85">
        <f>SUMIFS('Quarterly Information'!$AF$43:$AF$1042,'Quarterly Information'!$I$43:$I$1042,Blends!$DR62)*Blends!I61</f>
        <v>0</v>
      </c>
      <c r="DZ62" s="85">
        <f>SUMIFS('Quarterly Information'!$AF$43:$AF$1042,'Quarterly Information'!$I$43:$I$1042,Blends!$DR62)*Blends!J61</f>
        <v>0</v>
      </c>
    </row>
    <row r="63" spans="2:130">
      <c r="B63" s="10" t="s">
        <v>266</v>
      </c>
      <c r="C63" s="84"/>
      <c r="D63" s="84">
        <v>0.68</v>
      </c>
      <c r="E63" s="84">
        <v>0.08</v>
      </c>
      <c r="F63" s="84"/>
      <c r="G63" s="84"/>
      <c r="H63" s="84"/>
      <c r="I63" s="84"/>
      <c r="J63" s="84"/>
      <c r="L63" s="10" t="s">
        <v>265</v>
      </c>
      <c r="M63" s="85">
        <f>SUMIFS('Quarterly Information'!$J$43:$J$1042,'Quarterly Information'!$I$43:$I$1042,Blends!$L63,'Quarterly Information'!$X$43:$X$1042,Lists!$D$30)*C62</f>
        <v>0</v>
      </c>
      <c r="N63" s="85">
        <f>SUMIFS('Quarterly Information'!$J$43:$J$1042,'Quarterly Information'!$I$43:$I$1042,Blends!$L63,'Quarterly Information'!$X$43:$X$1042,Lists!$D$30)*D62</f>
        <v>0</v>
      </c>
      <c r="O63" s="85">
        <f>SUMIFS('Quarterly Information'!$J$43:$J$1042,'Quarterly Information'!$I$43:$I$1042,Blends!$L63,'Quarterly Information'!$X$43:$X$1042,Lists!$D$30)*E62</f>
        <v>0</v>
      </c>
      <c r="P63" s="85">
        <f>SUMIFS('Quarterly Information'!$J$43:$J$1042,'Quarterly Information'!$I$43:$I$1042,Blends!$L63,'Quarterly Information'!$X$43:$X$1042,Lists!$D$30)*F62</f>
        <v>0</v>
      </c>
      <c r="Q63" s="85">
        <f>SUMIFS('Quarterly Information'!$J$43:$J$1042,'Quarterly Information'!$I$43:$I$1042,Blends!$L63,'Quarterly Information'!$X$43:$X$1042,Lists!$D$30)*G62</f>
        <v>0</v>
      </c>
      <c r="R63" s="85">
        <f>SUMIFS('Quarterly Information'!$J$43:$J$1042,'Quarterly Information'!$I$43:$I$1042,Blends!$L63,'Quarterly Information'!$X$43:$X$1042,Lists!$D$30)*H62</f>
        <v>0</v>
      </c>
      <c r="S63" s="85">
        <f>SUMIFS('Quarterly Information'!$J$43:$J$1042,'Quarterly Information'!$I$43:$I$1042,Blends!$L63,'Quarterly Information'!$X$43:$X$1042,Lists!$D$30)*I62</f>
        <v>0</v>
      </c>
      <c r="T63" s="85">
        <f>SUMIFS('Quarterly Information'!$J$43:$J$1042,'Quarterly Information'!$I$43:$I$1042,Blends!$L63,'Quarterly Information'!$X$43:$X$1042,Lists!$D$30)*J62</f>
        <v>0</v>
      </c>
      <c r="V63" s="10" t="s">
        <v>265</v>
      </c>
      <c r="W63" s="85">
        <f>SUMIFS('Quarterly Information'!$J$43:$J$1042,'Quarterly Information'!$I$43:$I$1042,Blends!$V63,'Quarterly Information'!$X$43:$X$1042,Lists!$D$31)*C62</f>
        <v>0</v>
      </c>
      <c r="X63" s="85">
        <f>SUMIFS('Quarterly Information'!$J$43:$J$1042,'Quarterly Information'!$I$43:$I$1042,Blends!$V63,'Quarterly Information'!$X$43:$X$1042,Lists!$D$31)*D62</f>
        <v>0</v>
      </c>
      <c r="Y63" s="85">
        <f>SUMIFS('Quarterly Information'!$J$43:$J$1042,'Quarterly Information'!$I$43:$I$1042,Blends!$V63,'Quarterly Information'!$X$43:$X$1042,Lists!$D$31)*E62</f>
        <v>0</v>
      </c>
      <c r="Z63" s="85">
        <f>SUMIFS('Quarterly Information'!$J$43:$J$1042,'Quarterly Information'!$I$43:$I$1042,Blends!$V63,'Quarterly Information'!$X$43:$X$1042,Lists!$D$31)*F62</f>
        <v>0</v>
      </c>
      <c r="AA63" s="85">
        <f>SUMIFS('Quarterly Information'!$J$43:$J$1042,'Quarterly Information'!$I$43:$I$1042,Blends!$V63,'Quarterly Information'!$X$43:$X$1042,Lists!$D$31)*G62</f>
        <v>0</v>
      </c>
      <c r="AB63" s="85">
        <f>SUMIFS('Quarterly Information'!$J$43:$J$1042,'Quarterly Information'!$I$43:$I$1042,Blends!$V63,'Quarterly Information'!$X$43:$X$1042,Lists!$D$31)*H62</f>
        <v>0</v>
      </c>
      <c r="AC63" s="85">
        <f>SUMIFS('Quarterly Information'!$J$43:$J$1042,'Quarterly Information'!$I$43:$I$1042,Blends!$V63,'Quarterly Information'!$X$43:$X$1042,Lists!$D$31)*I62</f>
        <v>0</v>
      </c>
      <c r="AD63" s="85">
        <f>SUMIFS('Quarterly Information'!$J$43:$J$1042,'Quarterly Information'!$I$43:$I$1042,Blends!$V63,'Quarterly Information'!$X$43:$X$1042,Lists!$D$31)*J62</f>
        <v>0</v>
      </c>
      <c r="AF63" s="10" t="s">
        <v>265</v>
      </c>
      <c r="AG63" s="85">
        <f>SUMIFS('Quarterly Information'!$J$43:$J$1042,'Quarterly Information'!$I$43:$I$1042,Blends!$AF63,'Quarterly Information'!$X$43:$X$1042,Lists!$D$32)*C62</f>
        <v>0</v>
      </c>
      <c r="AH63" s="85">
        <f>SUMIFS('Quarterly Information'!$J$43:$J$1042,'Quarterly Information'!$I$43:$I$1042,Blends!$AF63,'Quarterly Information'!$X$43:$X$1042,Lists!$D$32)*D62</f>
        <v>0</v>
      </c>
      <c r="AI63" s="85">
        <f>SUMIFS('Quarterly Information'!$J$43:$J$1042,'Quarterly Information'!$I$43:$I$1042,Blends!$AF63,'Quarterly Information'!$X$43:$X$1042,Lists!$D$32)*E62</f>
        <v>0</v>
      </c>
      <c r="AJ63" s="85">
        <f>SUMIFS('Quarterly Information'!$J$43:$J$1042,'Quarterly Information'!$I$43:$I$1042,Blends!$AF63,'Quarterly Information'!$X$43:$X$1042,Lists!$D$32)*F62</f>
        <v>0</v>
      </c>
      <c r="AK63" s="85">
        <f>SUMIFS('Quarterly Information'!$J$43:$J$1042,'Quarterly Information'!$I$43:$I$1042,Blends!$AF63,'Quarterly Information'!$X$43:$X$1042,Lists!$D$32)*G62</f>
        <v>0</v>
      </c>
      <c r="AL63" s="85">
        <f>SUMIFS('Quarterly Information'!$J$43:$J$1042,'Quarterly Information'!$I$43:$I$1042,Blends!$AF63,'Quarterly Information'!$X$43:$X$1042,Lists!$D$32)*H62</f>
        <v>0</v>
      </c>
      <c r="AM63" s="85">
        <f>SUMIFS('Quarterly Information'!$J$43:$J$1042,'Quarterly Information'!$I$43:$I$1042,Blends!$AF63,'Quarterly Information'!$X$43:$X$1042,Lists!$D$32)*I62</f>
        <v>0</v>
      </c>
      <c r="AN63" s="85">
        <f>SUMIFS('Quarterly Information'!$J$43:$J$1042,'Quarterly Information'!$I$43:$I$1042,Blends!$AF63,'Quarterly Information'!$X$43:$X$1042,Lists!$D$32)*J62</f>
        <v>0</v>
      </c>
      <c r="AP63" s="10" t="s">
        <v>265</v>
      </c>
      <c r="AQ63" s="85">
        <f>SUMIFS('Quarterly Information'!$J$43:$J$1042,'Quarterly Information'!$I$43:$I$1042,Blends!$AP63,'Quarterly Information'!$X$43:$X$1042,Lists!$D$33)*C62</f>
        <v>0</v>
      </c>
      <c r="AR63" s="85">
        <f>SUMIFS('Quarterly Information'!$J$43:$J$1042,'Quarterly Information'!$I$43:$I$1042,Blends!$AP63,'Quarterly Information'!$X$43:$X$1042,Lists!$D$33)*D62</f>
        <v>0</v>
      </c>
      <c r="AS63" s="85">
        <f>SUMIFS('Quarterly Information'!$J$43:$J$1042,'Quarterly Information'!$I$43:$I$1042,Blends!$AP63,'Quarterly Information'!$X$43:$X$1042,Lists!$D$33)*E62</f>
        <v>0</v>
      </c>
      <c r="AT63" s="85">
        <f>SUMIFS('Quarterly Information'!$J$43:$J$1042,'Quarterly Information'!$I$43:$I$1042,Blends!$AP63,'Quarterly Information'!$X$43:$X$1042,Lists!$D$33)*F62</f>
        <v>0</v>
      </c>
      <c r="AU63" s="85">
        <f>SUMIFS('Quarterly Information'!$J$43:$J$1042,'Quarterly Information'!$I$43:$I$1042,Blends!$AP63,'Quarterly Information'!$X$43:$X$1042,Lists!$D$33)*G62</f>
        <v>0</v>
      </c>
      <c r="AV63" s="85">
        <f>SUMIFS('Quarterly Information'!$J$43:$J$1042,'Quarterly Information'!$I$43:$I$1042,Blends!$AP63,'Quarterly Information'!$X$43:$X$1042,Lists!$D$33)*H62</f>
        <v>0</v>
      </c>
      <c r="AW63" s="85">
        <f>SUMIFS('Quarterly Information'!$J$43:$J$1042,'Quarterly Information'!$I$43:$I$1042,Blends!$AP63,'Quarterly Information'!$X$43:$X$1042,Lists!$D$33)*I62</f>
        <v>0</v>
      </c>
      <c r="AX63" s="85">
        <f>SUMIFS('Quarterly Information'!$J$43:$J$1042,'Quarterly Information'!$I$43:$I$1042,Blends!$AP63,'Quarterly Information'!$X$43:$X$1042,Lists!$D$33)*J62</f>
        <v>0</v>
      </c>
      <c r="AZ63" s="10" t="s">
        <v>265</v>
      </c>
      <c r="BA63" s="85">
        <f>SUMIFS('Quarterly Information'!$J$43:$J$1042,'Quarterly Information'!$I$43:$I$1042,Blends!$AZ63,'Quarterly Information'!$X$43:$X$1042,Lists!$D$34)*C62</f>
        <v>0</v>
      </c>
      <c r="BB63" s="85">
        <f>SUMIFS('Quarterly Information'!$J$43:$J$1042,'Quarterly Information'!$I$43:$I$1042,Blends!$AZ63,'Quarterly Information'!$X$43:$X$1042,Lists!$D$34)*D62</f>
        <v>0</v>
      </c>
      <c r="BC63" s="85">
        <f>SUMIFS('Quarterly Information'!$J$43:$J$1042,'Quarterly Information'!$I$43:$I$1042,Blends!$AZ63,'Quarterly Information'!$X$43:$X$1042,Lists!$D$34)*E62</f>
        <v>0</v>
      </c>
      <c r="BD63" s="85">
        <f>SUMIFS('Quarterly Information'!$J$43:$J$1042,'Quarterly Information'!$I$43:$I$1042,Blends!$AZ63,'Quarterly Information'!$X$43:$X$1042,Lists!$D$34)*F62</f>
        <v>0</v>
      </c>
      <c r="BE63" s="85">
        <f>SUMIFS('Quarterly Information'!$J$43:$J$1042,'Quarterly Information'!$I$43:$I$1042,Blends!$AZ63,'Quarterly Information'!$X$43:$X$1042,Lists!$D$34)*G62</f>
        <v>0</v>
      </c>
      <c r="BF63" s="85">
        <f>SUMIFS('Quarterly Information'!$J$43:$J$1042,'Quarterly Information'!$I$43:$I$1042,Blends!$AZ63,'Quarterly Information'!$X$43:$X$1042,Lists!$D$34)*H62</f>
        <v>0</v>
      </c>
      <c r="BG63" s="85">
        <f>SUMIFS('Quarterly Information'!$J$43:$J$1042,'Quarterly Information'!$I$43:$I$1042,Blends!$AZ63,'Quarterly Information'!$X$43:$X$1042,Lists!$D$34)*I62</f>
        <v>0</v>
      </c>
      <c r="BH63" s="85">
        <f>SUMIFS('Quarterly Information'!$J$43:$J$1042,'Quarterly Information'!$I$43:$I$1042,Blends!$AZ63,'Quarterly Information'!$X$43:$X$1042,Lists!$D$34)*J62</f>
        <v>0</v>
      </c>
      <c r="BJ63" s="10" t="s">
        <v>265</v>
      </c>
      <c r="BK63" s="85">
        <f>SUMIFS('Quarterly Information'!$J$43:$J$1042,'Quarterly Information'!$I$43:$I$1042,Blends!$BJ63,'Quarterly Information'!$X$43:$X$1042,Lists!$D$35)*C62</f>
        <v>0</v>
      </c>
      <c r="BL63" s="85">
        <f>SUMIFS('Quarterly Information'!$J$43:$J$1042,'Quarterly Information'!$I$43:$I$1042,Blends!$BJ63,'Quarterly Information'!$X$43:$X$1042,Lists!$D$35)*D62</f>
        <v>0</v>
      </c>
      <c r="BM63" s="85">
        <f>SUMIFS('Quarterly Information'!$J$43:$J$1042,'Quarterly Information'!$I$43:$I$1042,Blends!$BJ63,'Quarterly Information'!$X$43:$X$1042,Lists!$D$35)*E62</f>
        <v>0</v>
      </c>
      <c r="BN63" s="85">
        <f>SUMIFS('Quarterly Information'!$J$43:$J$1042,'Quarterly Information'!$I$43:$I$1042,Blends!$BJ63,'Quarterly Information'!$X$43:$X$1042,Lists!$D$35)*F62</f>
        <v>0</v>
      </c>
      <c r="BO63" s="85">
        <f>SUMIFS('Quarterly Information'!$J$43:$J$1042,'Quarterly Information'!$I$43:$I$1042,Blends!$BJ63,'Quarterly Information'!$X$43:$X$1042,Lists!$D$35)*G62</f>
        <v>0</v>
      </c>
      <c r="BP63" s="85">
        <f>SUMIFS('Quarterly Information'!$J$43:$J$1042,'Quarterly Information'!$I$43:$I$1042,Blends!$BJ63,'Quarterly Information'!$X$43:$X$1042,Lists!$D$35)*H62</f>
        <v>0</v>
      </c>
      <c r="BQ63" s="85">
        <f>SUMIFS('Quarterly Information'!$J$43:$J$1042,'Quarterly Information'!$I$43:$I$1042,Blends!$BJ63,'Quarterly Information'!$X$43:$X$1042,Lists!$D$35)*I62</f>
        <v>0</v>
      </c>
      <c r="BR63" s="85">
        <f>SUMIFS('Quarterly Information'!$J$43:$J$1042,'Quarterly Information'!$I$43:$I$1042,Blends!$BJ63,'Quarterly Information'!$X$43:$X$1042,Lists!$D$35)*J62</f>
        <v>0</v>
      </c>
      <c r="BT63" s="10" t="s">
        <v>265</v>
      </c>
      <c r="BU63" s="85">
        <f>SUMIFS('Quarterly Information'!$AA$43:$AA$1042,'Quarterly Information'!$I$43:$I$1042,Blends!$BT63)*Blends!C62</f>
        <v>0</v>
      </c>
      <c r="BV63" s="85">
        <f>SUMIFS('Quarterly Information'!$AA$43:$AA$1042,'Quarterly Information'!$I$43:$I$1042,Blends!$BT63)*Blends!D62</f>
        <v>0</v>
      </c>
      <c r="BW63" s="85">
        <f>SUMIFS('Quarterly Information'!$AA$43:$AA$1042,'Quarterly Information'!$I$43:$I$1042,Blends!$BT63)*Blends!E62</f>
        <v>0</v>
      </c>
      <c r="BX63" s="85">
        <f>SUMIFS('Quarterly Information'!$AA$43:$AA$1042,'Quarterly Information'!$I$43:$I$1042,Blends!$BT63)*Blends!F62</f>
        <v>0</v>
      </c>
      <c r="BY63" s="85">
        <f>SUMIFS('Quarterly Information'!$AA$43:$AA$1042,'Quarterly Information'!$I$43:$I$1042,Blends!$BT63)*Blends!G62</f>
        <v>0</v>
      </c>
      <c r="BZ63" s="85">
        <f>SUMIFS('Quarterly Information'!$AA$43:$AA$1042,'Quarterly Information'!$I$43:$I$1042,Blends!$BT63)*Blends!H62</f>
        <v>0</v>
      </c>
      <c r="CA63" s="85">
        <f>SUMIFS('Quarterly Information'!$AA$43:$AA$1042,'Quarterly Information'!$I$43:$I$1042,Blends!$BT63)*Blends!I62</f>
        <v>0</v>
      </c>
      <c r="CB63" s="85">
        <f>SUMIFS('Quarterly Information'!$AA$43:$AA$1042,'Quarterly Information'!$I$43:$I$1042,Blends!$BT63)*Blends!J62</f>
        <v>0</v>
      </c>
      <c r="CD63" s="10" t="s">
        <v>265</v>
      </c>
      <c r="CE63" s="85">
        <f>SUMIFS('Quarterly Information'!$AB$43:$AB$1042,'Quarterly Information'!$I$43:$I$1042,Blends!$CD63)*Blends!C62</f>
        <v>0</v>
      </c>
      <c r="CF63" s="85">
        <f>SUMIFS('Quarterly Information'!$AB$43:$AB$1042,'Quarterly Information'!$I$43:$I$1042,Blends!$CD63)*Blends!D62</f>
        <v>0</v>
      </c>
      <c r="CG63" s="85">
        <f>SUMIFS('Quarterly Information'!$AB$43:$AB$1042,'Quarterly Information'!$I$43:$I$1042,Blends!$CD63)*Blends!E62</f>
        <v>0</v>
      </c>
      <c r="CH63" s="85">
        <f>SUMIFS('Quarterly Information'!$AB$43:$AB$1042,'Quarterly Information'!$I$43:$I$1042,Blends!$CD63)*Blends!F62</f>
        <v>0</v>
      </c>
      <c r="CI63" s="85">
        <f>SUMIFS('Quarterly Information'!$AB$43:$AB$1042,'Quarterly Information'!$I$43:$I$1042,Blends!$CD63)*Blends!G62</f>
        <v>0</v>
      </c>
      <c r="CJ63" s="85">
        <f>SUMIFS('Quarterly Information'!$AB$43:$AB$1042,'Quarterly Information'!$I$43:$I$1042,Blends!$CD63)*Blends!H62</f>
        <v>0</v>
      </c>
      <c r="CK63" s="85">
        <f>SUMIFS('Quarterly Information'!$AB$43:$AB$1042,'Quarterly Information'!$I$43:$I$1042,Blends!$CD63)*Blends!I62</f>
        <v>0</v>
      </c>
      <c r="CL63" s="85">
        <f>SUMIFS('Quarterly Information'!$AB$43:$AB$1042,'Quarterly Information'!$I$43:$I$1042,Blends!$CD63)*Blends!J62</f>
        <v>0</v>
      </c>
      <c r="CN63" s="10" t="s">
        <v>265</v>
      </c>
      <c r="CO63" s="85">
        <f>SUMIFS('Quarterly Information'!$AC$43:$AC$1042,'Quarterly Information'!$I$43:$I$1042,Blends!$CN63)*Blends!C62</f>
        <v>0</v>
      </c>
      <c r="CP63" s="85">
        <f>SUMIFS('Quarterly Information'!$AC$43:$AC$1042,'Quarterly Information'!$I$43:$I$1042,Blends!$CN63)*Blends!D62</f>
        <v>0</v>
      </c>
      <c r="CQ63" s="85">
        <f>SUMIFS('Quarterly Information'!$AC$43:$AC$1042,'Quarterly Information'!$I$43:$I$1042,Blends!$CN63)*Blends!E62</f>
        <v>0</v>
      </c>
      <c r="CR63" s="85">
        <f>SUMIFS('Quarterly Information'!$AC$43:$AC$1042,'Quarterly Information'!$I$43:$I$1042,Blends!$CN63)*Blends!F62</f>
        <v>0</v>
      </c>
      <c r="CS63" s="85">
        <f>SUMIFS('Quarterly Information'!$AC$43:$AC$1042,'Quarterly Information'!$I$43:$I$1042,Blends!$CN63)*Blends!G62</f>
        <v>0</v>
      </c>
      <c r="CT63" s="85">
        <f>SUMIFS('Quarterly Information'!$AC$43:$AC$1042,'Quarterly Information'!$I$43:$I$1042,Blends!$CN63)*Blends!H62</f>
        <v>0</v>
      </c>
      <c r="CU63" s="85">
        <f>SUMIFS('Quarterly Information'!$AC$43:$AC$1042,'Quarterly Information'!$I$43:$I$1042,Blends!$CN63)*Blends!I62</f>
        <v>0</v>
      </c>
      <c r="CV63" s="85">
        <f>SUMIFS('Quarterly Information'!$AC$43:$AC$1042,'Quarterly Information'!$I$43:$I$1042,Blends!$CN63)*Blends!J62</f>
        <v>0</v>
      </c>
      <c r="CX63" s="10" t="s">
        <v>265</v>
      </c>
      <c r="CY63" s="85">
        <f>SUMIFS('Quarterly Information'!$AD$43:$AD$1042,'Quarterly Information'!$I$43:$I$1042,Blends!$CX63)*Blends!C62</f>
        <v>0</v>
      </c>
      <c r="CZ63" s="85">
        <f>SUMIFS('Quarterly Information'!$AD$43:$AD$1042,'Quarterly Information'!$I$43:$I$1042,Blends!$CX63)*Blends!D62</f>
        <v>0</v>
      </c>
      <c r="DA63" s="85">
        <f>SUMIFS('Quarterly Information'!$AD$43:$AD$1042,'Quarterly Information'!$I$43:$I$1042,Blends!$CX63)*Blends!E62</f>
        <v>0</v>
      </c>
      <c r="DB63" s="85">
        <f>SUMIFS('Quarterly Information'!$AD$43:$AD$1042,'Quarterly Information'!$I$43:$I$1042,Blends!$CX63)*Blends!F62</f>
        <v>0</v>
      </c>
      <c r="DC63" s="85">
        <f>SUMIFS('Quarterly Information'!$AD$43:$AD$1042,'Quarterly Information'!$I$43:$I$1042,Blends!$CX63)*Blends!G62</f>
        <v>0</v>
      </c>
      <c r="DD63" s="85">
        <f>SUMIFS('Quarterly Information'!$AD$43:$AD$1042,'Quarterly Information'!$I$43:$I$1042,Blends!$CX63)*Blends!H62</f>
        <v>0</v>
      </c>
      <c r="DE63" s="85">
        <f>SUMIFS('Quarterly Information'!$AD$43:$AD$1042,'Quarterly Information'!$I$43:$I$1042,Blends!$CX63)*Blends!I62</f>
        <v>0</v>
      </c>
      <c r="DF63" s="85">
        <f>SUMIFS('Quarterly Information'!$AD$43:$AD$1042,'Quarterly Information'!$I$43:$I$1042,Blends!$CX63)*Blends!J62</f>
        <v>0</v>
      </c>
      <c r="DH63" s="10" t="s">
        <v>265</v>
      </c>
      <c r="DI63" s="85">
        <f>SUMIFS('Quarterly Information'!$AE$43:$AE$1042,'Quarterly Information'!$I$43:$I$1042,Blends!$DH63)*Blends!C62</f>
        <v>0</v>
      </c>
      <c r="DJ63" s="85">
        <f>SUMIFS('Quarterly Information'!$AE$43:$AE$1042,'Quarterly Information'!$I$43:$I$1042,Blends!$DH63)*Blends!D62</f>
        <v>0</v>
      </c>
      <c r="DK63" s="85">
        <f>SUMIFS('Quarterly Information'!$AE$43:$AE$1042,'Quarterly Information'!$I$43:$I$1042,Blends!$DH63)*Blends!E62</f>
        <v>0</v>
      </c>
      <c r="DL63" s="85">
        <f>SUMIFS('Quarterly Information'!$AE$43:$AE$1042,'Quarterly Information'!$I$43:$I$1042,Blends!$DH63)*Blends!F62</f>
        <v>0</v>
      </c>
      <c r="DM63" s="85">
        <f>SUMIFS('Quarterly Information'!$AE$43:$AE$1042,'Quarterly Information'!$I$43:$I$1042,Blends!$DH63)*Blends!G62</f>
        <v>0</v>
      </c>
      <c r="DN63" s="85">
        <f>SUMIFS('Quarterly Information'!$AE$43:$AE$1042,'Quarterly Information'!$I$43:$I$1042,Blends!$DH63)*Blends!H62</f>
        <v>0</v>
      </c>
      <c r="DO63" s="85">
        <f>SUMIFS('Quarterly Information'!$AE$43:$AE$1042,'Quarterly Information'!$I$43:$I$1042,Blends!$DH63)*Blends!I62</f>
        <v>0</v>
      </c>
      <c r="DP63" s="85">
        <f>SUMIFS('Quarterly Information'!$AE$43:$AE$1042,'Quarterly Information'!$I$43:$I$1042,Blends!$DH63)*Blends!J62</f>
        <v>0</v>
      </c>
      <c r="DR63" s="10" t="s">
        <v>265</v>
      </c>
      <c r="DS63" s="85">
        <f>SUMIFS('Quarterly Information'!$AF$43:$AF$1042,'Quarterly Information'!$I$43:$I$1042,Blends!$DR63)*Blends!C62</f>
        <v>0</v>
      </c>
      <c r="DT63" s="85">
        <f>SUMIFS('Quarterly Information'!$AF$43:$AF$1042,'Quarterly Information'!$I$43:$I$1042,Blends!$DR63)*Blends!D62</f>
        <v>0</v>
      </c>
      <c r="DU63" s="85">
        <f>SUMIFS('Quarterly Information'!$AF$43:$AF$1042,'Quarterly Information'!$I$43:$I$1042,Blends!$DR63)*Blends!E62</f>
        <v>0</v>
      </c>
      <c r="DV63" s="85">
        <f>SUMIFS('Quarterly Information'!$AF$43:$AF$1042,'Quarterly Information'!$I$43:$I$1042,Blends!$DR63)*Blends!F62</f>
        <v>0</v>
      </c>
      <c r="DW63" s="85">
        <f>SUMIFS('Quarterly Information'!$AF$43:$AF$1042,'Quarterly Information'!$I$43:$I$1042,Blends!$DR63)*Blends!G62</f>
        <v>0</v>
      </c>
      <c r="DX63" s="85">
        <f>SUMIFS('Quarterly Information'!$AF$43:$AF$1042,'Quarterly Information'!$I$43:$I$1042,Blends!$DR63)*Blends!H62</f>
        <v>0</v>
      </c>
      <c r="DY63" s="85">
        <f>SUMIFS('Quarterly Information'!$AF$43:$AF$1042,'Quarterly Information'!$I$43:$I$1042,Blends!$DR63)*Blends!I62</f>
        <v>0</v>
      </c>
      <c r="DZ63" s="85">
        <f>SUMIFS('Quarterly Information'!$AF$43:$AF$1042,'Quarterly Information'!$I$43:$I$1042,Blends!$DR63)*Blends!J62</f>
        <v>0</v>
      </c>
    </row>
    <row r="64" spans="2:130">
      <c r="B64" s="10" t="s">
        <v>267</v>
      </c>
      <c r="C64" s="84"/>
      <c r="D64" s="84">
        <v>0.26</v>
      </c>
      <c r="E64" s="84">
        <v>0.26</v>
      </c>
      <c r="F64" s="84">
        <v>0.21</v>
      </c>
      <c r="G64" s="84"/>
      <c r="H64" s="84"/>
      <c r="I64" s="84"/>
      <c r="J64" s="84"/>
      <c r="L64" s="10" t="s">
        <v>266</v>
      </c>
      <c r="M64" s="85">
        <f>SUMIFS('Quarterly Information'!$J$43:$J$1042,'Quarterly Information'!$I$43:$I$1042,Blends!$L64,'Quarterly Information'!$X$43:$X$1042,Lists!$D$30)*C63</f>
        <v>0</v>
      </c>
      <c r="N64" s="85">
        <f>SUMIFS('Quarterly Information'!$J$43:$J$1042,'Quarterly Information'!$I$43:$I$1042,Blends!$L64,'Quarterly Information'!$X$43:$X$1042,Lists!$D$30)*D63</f>
        <v>0</v>
      </c>
      <c r="O64" s="85">
        <f>SUMIFS('Quarterly Information'!$J$43:$J$1042,'Quarterly Information'!$I$43:$I$1042,Blends!$L64,'Quarterly Information'!$X$43:$X$1042,Lists!$D$30)*E63</f>
        <v>0</v>
      </c>
      <c r="P64" s="85">
        <f>SUMIFS('Quarterly Information'!$J$43:$J$1042,'Quarterly Information'!$I$43:$I$1042,Blends!$L64,'Quarterly Information'!$X$43:$X$1042,Lists!$D$30)*F63</f>
        <v>0</v>
      </c>
      <c r="Q64" s="85">
        <f>SUMIFS('Quarterly Information'!$J$43:$J$1042,'Quarterly Information'!$I$43:$I$1042,Blends!$L64,'Quarterly Information'!$X$43:$X$1042,Lists!$D$30)*G63</f>
        <v>0</v>
      </c>
      <c r="R64" s="85">
        <f>SUMIFS('Quarterly Information'!$J$43:$J$1042,'Quarterly Information'!$I$43:$I$1042,Blends!$L64,'Quarterly Information'!$X$43:$X$1042,Lists!$D$30)*H63</f>
        <v>0</v>
      </c>
      <c r="S64" s="85">
        <f>SUMIFS('Quarterly Information'!$J$43:$J$1042,'Quarterly Information'!$I$43:$I$1042,Blends!$L64,'Quarterly Information'!$X$43:$X$1042,Lists!$D$30)*I63</f>
        <v>0</v>
      </c>
      <c r="T64" s="85">
        <f>SUMIFS('Quarterly Information'!$J$43:$J$1042,'Quarterly Information'!$I$43:$I$1042,Blends!$L64,'Quarterly Information'!$X$43:$X$1042,Lists!$D$30)*J63</f>
        <v>0</v>
      </c>
      <c r="V64" s="10" t="s">
        <v>266</v>
      </c>
      <c r="W64" s="85">
        <f>SUMIFS('Quarterly Information'!$J$43:$J$1042,'Quarterly Information'!$I$43:$I$1042,Blends!$V64,'Quarterly Information'!$X$43:$X$1042,Lists!$D$31)*C63</f>
        <v>0</v>
      </c>
      <c r="X64" s="85">
        <f>SUMIFS('Quarterly Information'!$J$43:$J$1042,'Quarterly Information'!$I$43:$I$1042,Blends!$V64,'Quarterly Information'!$X$43:$X$1042,Lists!$D$31)*D63</f>
        <v>0</v>
      </c>
      <c r="Y64" s="85">
        <f>SUMIFS('Quarterly Information'!$J$43:$J$1042,'Quarterly Information'!$I$43:$I$1042,Blends!$V64,'Quarterly Information'!$X$43:$X$1042,Lists!$D$31)*E63</f>
        <v>0</v>
      </c>
      <c r="Z64" s="85">
        <f>SUMIFS('Quarterly Information'!$J$43:$J$1042,'Quarterly Information'!$I$43:$I$1042,Blends!$V64,'Quarterly Information'!$X$43:$X$1042,Lists!$D$31)*F63</f>
        <v>0</v>
      </c>
      <c r="AA64" s="85">
        <f>SUMIFS('Quarterly Information'!$J$43:$J$1042,'Quarterly Information'!$I$43:$I$1042,Blends!$V64,'Quarterly Information'!$X$43:$X$1042,Lists!$D$31)*G63</f>
        <v>0</v>
      </c>
      <c r="AB64" s="85">
        <f>SUMIFS('Quarterly Information'!$J$43:$J$1042,'Quarterly Information'!$I$43:$I$1042,Blends!$V64,'Quarterly Information'!$X$43:$X$1042,Lists!$D$31)*H63</f>
        <v>0</v>
      </c>
      <c r="AC64" s="85">
        <f>SUMIFS('Quarterly Information'!$J$43:$J$1042,'Quarterly Information'!$I$43:$I$1042,Blends!$V64,'Quarterly Information'!$X$43:$X$1042,Lists!$D$31)*I63</f>
        <v>0</v>
      </c>
      <c r="AD64" s="85">
        <f>SUMIFS('Quarterly Information'!$J$43:$J$1042,'Quarterly Information'!$I$43:$I$1042,Blends!$V64,'Quarterly Information'!$X$43:$X$1042,Lists!$D$31)*J63</f>
        <v>0</v>
      </c>
      <c r="AF64" s="10" t="s">
        <v>266</v>
      </c>
      <c r="AG64" s="85">
        <f>SUMIFS('Quarterly Information'!$J$43:$J$1042,'Quarterly Information'!$I$43:$I$1042,Blends!$AF64,'Quarterly Information'!$X$43:$X$1042,Lists!$D$32)*C63</f>
        <v>0</v>
      </c>
      <c r="AH64" s="85">
        <f>SUMIFS('Quarterly Information'!$J$43:$J$1042,'Quarterly Information'!$I$43:$I$1042,Blends!$AF64,'Quarterly Information'!$X$43:$X$1042,Lists!$D$32)*D63</f>
        <v>0</v>
      </c>
      <c r="AI64" s="85">
        <f>SUMIFS('Quarterly Information'!$J$43:$J$1042,'Quarterly Information'!$I$43:$I$1042,Blends!$AF64,'Quarterly Information'!$X$43:$X$1042,Lists!$D$32)*E63</f>
        <v>0</v>
      </c>
      <c r="AJ64" s="85">
        <f>SUMIFS('Quarterly Information'!$J$43:$J$1042,'Quarterly Information'!$I$43:$I$1042,Blends!$AF64,'Quarterly Information'!$X$43:$X$1042,Lists!$D$32)*F63</f>
        <v>0</v>
      </c>
      <c r="AK64" s="85">
        <f>SUMIFS('Quarterly Information'!$J$43:$J$1042,'Quarterly Information'!$I$43:$I$1042,Blends!$AF64,'Quarterly Information'!$X$43:$X$1042,Lists!$D$32)*G63</f>
        <v>0</v>
      </c>
      <c r="AL64" s="85">
        <f>SUMIFS('Quarterly Information'!$J$43:$J$1042,'Quarterly Information'!$I$43:$I$1042,Blends!$AF64,'Quarterly Information'!$X$43:$X$1042,Lists!$D$32)*H63</f>
        <v>0</v>
      </c>
      <c r="AM64" s="85">
        <f>SUMIFS('Quarterly Information'!$J$43:$J$1042,'Quarterly Information'!$I$43:$I$1042,Blends!$AF64,'Quarterly Information'!$X$43:$X$1042,Lists!$D$32)*I63</f>
        <v>0</v>
      </c>
      <c r="AN64" s="85">
        <f>SUMIFS('Quarterly Information'!$J$43:$J$1042,'Quarterly Information'!$I$43:$I$1042,Blends!$AF64,'Quarterly Information'!$X$43:$X$1042,Lists!$D$32)*J63</f>
        <v>0</v>
      </c>
      <c r="AP64" s="10" t="s">
        <v>266</v>
      </c>
      <c r="AQ64" s="85">
        <f>SUMIFS('Quarterly Information'!$J$43:$J$1042,'Quarterly Information'!$I$43:$I$1042,Blends!$AP64,'Quarterly Information'!$X$43:$X$1042,Lists!$D$33)*C63</f>
        <v>0</v>
      </c>
      <c r="AR64" s="85">
        <f>SUMIFS('Quarterly Information'!$J$43:$J$1042,'Quarterly Information'!$I$43:$I$1042,Blends!$AP64,'Quarterly Information'!$X$43:$X$1042,Lists!$D$33)*D63</f>
        <v>0</v>
      </c>
      <c r="AS64" s="85">
        <f>SUMIFS('Quarterly Information'!$J$43:$J$1042,'Quarterly Information'!$I$43:$I$1042,Blends!$AP64,'Quarterly Information'!$X$43:$X$1042,Lists!$D$33)*E63</f>
        <v>0</v>
      </c>
      <c r="AT64" s="85">
        <f>SUMIFS('Quarterly Information'!$J$43:$J$1042,'Quarterly Information'!$I$43:$I$1042,Blends!$AP64,'Quarterly Information'!$X$43:$X$1042,Lists!$D$33)*F63</f>
        <v>0</v>
      </c>
      <c r="AU64" s="85">
        <f>SUMIFS('Quarterly Information'!$J$43:$J$1042,'Quarterly Information'!$I$43:$I$1042,Blends!$AP64,'Quarterly Information'!$X$43:$X$1042,Lists!$D$33)*G63</f>
        <v>0</v>
      </c>
      <c r="AV64" s="85">
        <f>SUMIFS('Quarterly Information'!$J$43:$J$1042,'Quarterly Information'!$I$43:$I$1042,Blends!$AP64,'Quarterly Information'!$X$43:$X$1042,Lists!$D$33)*H63</f>
        <v>0</v>
      </c>
      <c r="AW64" s="85">
        <f>SUMIFS('Quarterly Information'!$J$43:$J$1042,'Quarterly Information'!$I$43:$I$1042,Blends!$AP64,'Quarterly Information'!$X$43:$X$1042,Lists!$D$33)*I63</f>
        <v>0</v>
      </c>
      <c r="AX64" s="85">
        <f>SUMIFS('Quarterly Information'!$J$43:$J$1042,'Quarterly Information'!$I$43:$I$1042,Blends!$AP64,'Quarterly Information'!$X$43:$X$1042,Lists!$D$33)*J63</f>
        <v>0</v>
      </c>
      <c r="AZ64" s="10" t="s">
        <v>266</v>
      </c>
      <c r="BA64" s="85">
        <f>SUMIFS('Quarterly Information'!$J$43:$J$1042,'Quarterly Information'!$I$43:$I$1042,Blends!$AZ64,'Quarterly Information'!$X$43:$X$1042,Lists!$D$34)*C63</f>
        <v>0</v>
      </c>
      <c r="BB64" s="85">
        <f>SUMIFS('Quarterly Information'!$J$43:$J$1042,'Quarterly Information'!$I$43:$I$1042,Blends!$AZ64,'Quarterly Information'!$X$43:$X$1042,Lists!$D$34)*D63</f>
        <v>0</v>
      </c>
      <c r="BC64" s="85">
        <f>SUMIFS('Quarterly Information'!$J$43:$J$1042,'Quarterly Information'!$I$43:$I$1042,Blends!$AZ64,'Quarterly Information'!$X$43:$X$1042,Lists!$D$34)*E63</f>
        <v>0</v>
      </c>
      <c r="BD64" s="85">
        <f>SUMIFS('Quarterly Information'!$J$43:$J$1042,'Quarterly Information'!$I$43:$I$1042,Blends!$AZ64,'Quarterly Information'!$X$43:$X$1042,Lists!$D$34)*F63</f>
        <v>0</v>
      </c>
      <c r="BE64" s="85">
        <f>SUMIFS('Quarterly Information'!$J$43:$J$1042,'Quarterly Information'!$I$43:$I$1042,Blends!$AZ64,'Quarterly Information'!$X$43:$X$1042,Lists!$D$34)*G63</f>
        <v>0</v>
      </c>
      <c r="BF64" s="85">
        <f>SUMIFS('Quarterly Information'!$J$43:$J$1042,'Quarterly Information'!$I$43:$I$1042,Blends!$AZ64,'Quarterly Information'!$X$43:$X$1042,Lists!$D$34)*H63</f>
        <v>0</v>
      </c>
      <c r="BG64" s="85">
        <f>SUMIFS('Quarterly Information'!$J$43:$J$1042,'Quarterly Information'!$I$43:$I$1042,Blends!$AZ64,'Quarterly Information'!$X$43:$X$1042,Lists!$D$34)*I63</f>
        <v>0</v>
      </c>
      <c r="BH64" s="85">
        <f>SUMIFS('Quarterly Information'!$J$43:$J$1042,'Quarterly Information'!$I$43:$I$1042,Blends!$AZ64,'Quarterly Information'!$X$43:$X$1042,Lists!$D$34)*J63</f>
        <v>0</v>
      </c>
      <c r="BJ64" s="10" t="s">
        <v>266</v>
      </c>
      <c r="BK64" s="85">
        <f>SUMIFS('Quarterly Information'!$J$43:$J$1042,'Quarterly Information'!$I$43:$I$1042,Blends!$BJ64,'Quarterly Information'!$X$43:$X$1042,Lists!$D$35)*C63</f>
        <v>0</v>
      </c>
      <c r="BL64" s="85">
        <f>SUMIFS('Quarterly Information'!$J$43:$J$1042,'Quarterly Information'!$I$43:$I$1042,Blends!$BJ64,'Quarterly Information'!$X$43:$X$1042,Lists!$D$35)*D63</f>
        <v>0</v>
      </c>
      <c r="BM64" s="85">
        <f>SUMIFS('Quarterly Information'!$J$43:$J$1042,'Quarterly Information'!$I$43:$I$1042,Blends!$BJ64,'Quarterly Information'!$X$43:$X$1042,Lists!$D$35)*E63</f>
        <v>0</v>
      </c>
      <c r="BN64" s="85">
        <f>SUMIFS('Quarterly Information'!$J$43:$J$1042,'Quarterly Information'!$I$43:$I$1042,Blends!$BJ64,'Quarterly Information'!$X$43:$X$1042,Lists!$D$35)*F63</f>
        <v>0</v>
      </c>
      <c r="BO64" s="85">
        <f>SUMIFS('Quarterly Information'!$J$43:$J$1042,'Quarterly Information'!$I$43:$I$1042,Blends!$BJ64,'Quarterly Information'!$X$43:$X$1042,Lists!$D$35)*G63</f>
        <v>0</v>
      </c>
      <c r="BP64" s="85">
        <f>SUMIFS('Quarterly Information'!$J$43:$J$1042,'Quarterly Information'!$I$43:$I$1042,Blends!$BJ64,'Quarterly Information'!$X$43:$X$1042,Lists!$D$35)*H63</f>
        <v>0</v>
      </c>
      <c r="BQ64" s="85">
        <f>SUMIFS('Quarterly Information'!$J$43:$J$1042,'Quarterly Information'!$I$43:$I$1042,Blends!$BJ64,'Quarterly Information'!$X$43:$X$1042,Lists!$D$35)*I63</f>
        <v>0</v>
      </c>
      <c r="BR64" s="85">
        <f>SUMIFS('Quarterly Information'!$J$43:$J$1042,'Quarterly Information'!$I$43:$I$1042,Blends!$BJ64,'Quarterly Information'!$X$43:$X$1042,Lists!$D$35)*J63</f>
        <v>0</v>
      </c>
      <c r="BT64" s="10" t="s">
        <v>266</v>
      </c>
      <c r="BU64" s="85">
        <f>SUMIFS('Quarterly Information'!$AA$43:$AA$1042,'Quarterly Information'!$I$43:$I$1042,Blends!$BT64)*Blends!C63</f>
        <v>0</v>
      </c>
      <c r="BV64" s="85">
        <f>SUMIFS('Quarterly Information'!$AA$43:$AA$1042,'Quarterly Information'!$I$43:$I$1042,Blends!$BT64)*Blends!D63</f>
        <v>0</v>
      </c>
      <c r="BW64" s="85">
        <f>SUMIFS('Quarterly Information'!$AA$43:$AA$1042,'Quarterly Information'!$I$43:$I$1042,Blends!$BT64)*Blends!E63</f>
        <v>0</v>
      </c>
      <c r="BX64" s="85">
        <f>SUMIFS('Quarterly Information'!$AA$43:$AA$1042,'Quarterly Information'!$I$43:$I$1042,Blends!$BT64)*Blends!F63</f>
        <v>0</v>
      </c>
      <c r="BY64" s="85">
        <f>SUMIFS('Quarterly Information'!$AA$43:$AA$1042,'Quarterly Information'!$I$43:$I$1042,Blends!$BT64)*Blends!G63</f>
        <v>0</v>
      </c>
      <c r="BZ64" s="85">
        <f>SUMIFS('Quarterly Information'!$AA$43:$AA$1042,'Quarterly Information'!$I$43:$I$1042,Blends!$BT64)*Blends!H63</f>
        <v>0</v>
      </c>
      <c r="CA64" s="85">
        <f>SUMIFS('Quarterly Information'!$AA$43:$AA$1042,'Quarterly Information'!$I$43:$I$1042,Blends!$BT64)*Blends!I63</f>
        <v>0</v>
      </c>
      <c r="CB64" s="85">
        <f>SUMIFS('Quarterly Information'!$AA$43:$AA$1042,'Quarterly Information'!$I$43:$I$1042,Blends!$BT64)*Blends!J63</f>
        <v>0</v>
      </c>
      <c r="CD64" s="10" t="s">
        <v>266</v>
      </c>
      <c r="CE64" s="85">
        <f>SUMIFS('Quarterly Information'!$AB$43:$AB$1042,'Quarterly Information'!$I$43:$I$1042,Blends!$CD64)*Blends!C63</f>
        <v>0</v>
      </c>
      <c r="CF64" s="85">
        <f>SUMIFS('Quarterly Information'!$AB$43:$AB$1042,'Quarterly Information'!$I$43:$I$1042,Blends!$CD64)*Blends!D63</f>
        <v>0</v>
      </c>
      <c r="CG64" s="85">
        <f>SUMIFS('Quarterly Information'!$AB$43:$AB$1042,'Quarterly Information'!$I$43:$I$1042,Blends!$CD64)*Blends!E63</f>
        <v>0</v>
      </c>
      <c r="CH64" s="85">
        <f>SUMIFS('Quarterly Information'!$AB$43:$AB$1042,'Quarterly Information'!$I$43:$I$1042,Blends!$CD64)*Blends!F63</f>
        <v>0</v>
      </c>
      <c r="CI64" s="85">
        <f>SUMIFS('Quarterly Information'!$AB$43:$AB$1042,'Quarterly Information'!$I$43:$I$1042,Blends!$CD64)*Blends!G63</f>
        <v>0</v>
      </c>
      <c r="CJ64" s="85">
        <f>SUMIFS('Quarterly Information'!$AB$43:$AB$1042,'Quarterly Information'!$I$43:$I$1042,Blends!$CD64)*Blends!H63</f>
        <v>0</v>
      </c>
      <c r="CK64" s="85">
        <f>SUMIFS('Quarterly Information'!$AB$43:$AB$1042,'Quarterly Information'!$I$43:$I$1042,Blends!$CD64)*Blends!I63</f>
        <v>0</v>
      </c>
      <c r="CL64" s="85">
        <f>SUMIFS('Quarterly Information'!$AB$43:$AB$1042,'Quarterly Information'!$I$43:$I$1042,Blends!$CD64)*Blends!J63</f>
        <v>0</v>
      </c>
      <c r="CN64" s="10" t="s">
        <v>266</v>
      </c>
      <c r="CO64" s="85">
        <f>SUMIFS('Quarterly Information'!$AC$43:$AC$1042,'Quarterly Information'!$I$43:$I$1042,Blends!$CN64)*Blends!C63</f>
        <v>0</v>
      </c>
      <c r="CP64" s="85">
        <f>SUMIFS('Quarterly Information'!$AC$43:$AC$1042,'Quarterly Information'!$I$43:$I$1042,Blends!$CN64)*Blends!D63</f>
        <v>0</v>
      </c>
      <c r="CQ64" s="85">
        <f>SUMIFS('Quarterly Information'!$AC$43:$AC$1042,'Quarterly Information'!$I$43:$I$1042,Blends!$CN64)*Blends!E63</f>
        <v>0</v>
      </c>
      <c r="CR64" s="85">
        <f>SUMIFS('Quarterly Information'!$AC$43:$AC$1042,'Quarterly Information'!$I$43:$I$1042,Blends!$CN64)*Blends!F63</f>
        <v>0</v>
      </c>
      <c r="CS64" s="85">
        <f>SUMIFS('Quarterly Information'!$AC$43:$AC$1042,'Quarterly Information'!$I$43:$I$1042,Blends!$CN64)*Blends!G63</f>
        <v>0</v>
      </c>
      <c r="CT64" s="85">
        <f>SUMIFS('Quarterly Information'!$AC$43:$AC$1042,'Quarterly Information'!$I$43:$I$1042,Blends!$CN64)*Blends!H63</f>
        <v>0</v>
      </c>
      <c r="CU64" s="85">
        <f>SUMIFS('Quarterly Information'!$AC$43:$AC$1042,'Quarterly Information'!$I$43:$I$1042,Blends!$CN64)*Blends!I63</f>
        <v>0</v>
      </c>
      <c r="CV64" s="85">
        <f>SUMIFS('Quarterly Information'!$AC$43:$AC$1042,'Quarterly Information'!$I$43:$I$1042,Blends!$CN64)*Blends!J63</f>
        <v>0</v>
      </c>
      <c r="CX64" s="10" t="s">
        <v>266</v>
      </c>
      <c r="CY64" s="85">
        <f>SUMIFS('Quarterly Information'!$AD$43:$AD$1042,'Quarterly Information'!$I$43:$I$1042,Blends!$CX64)*Blends!C63</f>
        <v>0</v>
      </c>
      <c r="CZ64" s="85">
        <f>SUMIFS('Quarterly Information'!$AD$43:$AD$1042,'Quarterly Information'!$I$43:$I$1042,Blends!$CX64)*Blends!D63</f>
        <v>0</v>
      </c>
      <c r="DA64" s="85">
        <f>SUMIFS('Quarterly Information'!$AD$43:$AD$1042,'Quarterly Information'!$I$43:$I$1042,Blends!$CX64)*Blends!E63</f>
        <v>0</v>
      </c>
      <c r="DB64" s="85">
        <f>SUMIFS('Quarterly Information'!$AD$43:$AD$1042,'Quarterly Information'!$I$43:$I$1042,Blends!$CX64)*Blends!F63</f>
        <v>0</v>
      </c>
      <c r="DC64" s="85">
        <f>SUMIFS('Quarterly Information'!$AD$43:$AD$1042,'Quarterly Information'!$I$43:$I$1042,Blends!$CX64)*Blends!G63</f>
        <v>0</v>
      </c>
      <c r="DD64" s="85">
        <f>SUMIFS('Quarterly Information'!$AD$43:$AD$1042,'Quarterly Information'!$I$43:$I$1042,Blends!$CX64)*Blends!H63</f>
        <v>0</v>
      </c>
      <c r="DE64" s="85">
        <f>SUMIFS('Quarterly Information'!$AD$43:$AD$1042,'Quarterly Information'!$I$43:$I$1042,Blends!$CX64)*Blends!I63</f>
        <v>0</v>
      </c>
      <c r="DF64" s="85">
        <f>SUMIFS('Quarterly Information'!$AD$43:$AD$1042,'Quarterly Information'!$I$43:$I$1042,Blends!$CX64)*Blends!J63</f>
        <v>0</v>
      </c>
      <c r="DH64" s="10" t="s">
        <v>266</v>
      </c>
      <c r="DI64" s="85">
        <f>SUMIFS('Quarterly Information'!$AE$43:$AE$1042,'Quarterly Information'!$I$43:$I$1042,Blends!$DH64)*Blends!C63</f>
        <v>0</v>
      </c>
      <c r="DJ64" s="85">
        <f>SUMIFS('Quarterly Information'!$AE$43:$AE$1042,'Quarterly Information'!$I$43:$I$1042,Blends!$DH64)*Blends!D63</f>
        <v>0</v>
      </c>
      <c r="DK64" s="85">
        <f>SUMIFS('Quarterly Information'!$AE$43:$AE$1042,'Quarterly Information'!$I$43:$I$1042,Blends!$DH64)*Blends!E63</f>
        <v>0</v>
      </c>
      <c r="DL64" s="85">
        <f>SUMIFS('Quarterly Information'!$AE$43:$AE$1042,'Quarterly Information'!$I$43:$I$1042,Blends!$DH64)*Blends!F63</f>
        <v>0</v>
      </c>
      <c r="DM64" s="85">
        <f>SUMIFS('Quarterly Information'!$AE$43:$AE$1042,'Quarterly Information'!$I$43:$I$1042,Blends!$DH64)*Blends!G63</f>
        <v>0</v>
      </c>
      <c r="DN64" s="85">
        <f>SUMIFS('Quarterly Information'!$AE$43:$AE$1042,'Quarterly Information'!$I$43:$I$1042,Blends!$DH64)*Blends!H63</f>
        <v>0</v>
      </c>
      <c r="DO64" s="85">
        <f>SUMIFS('Quarterly Information'!$AE$43:$AE$1042,'Quarterly Information'!$I$43:$I$1042,Blends!$DH64)*Blends!I63</f>
        <v>0</v>
      </c>
      <c r="DP64" s="85">
        <f>SUMIFS('Quarterly Information'!$AE$43:$AE$1042,'Quarterly Information'!$I$43:$I$1042,Blends!$DH64)*Blends!J63</f>
        <v>0</v>
      </c>
      <c r="DR64" s="10" t="s">
        <v>266</v>
      </c>
      <c r="DS64" s="85">
        <f>SUMIFS('Quarterly Information'!$AF$43:$AF$1042,'Quarterly Information'!$I$43:$I$1042,Blends!$DR64)*Blends!C63</f>
        <v>0</v>
      </c>
      <c r="DT64" s="85">
        <f>SUMIFS('Quarterly Information'!$AF$43:$AF$1042,'Quarterly Information'!$I$43:$I$1042,Blends!$DR64)*Blends!D63</f>
        <v>0</v>
      </c>
      <c r="DU64" s="85">
        <f>SUMIFS('Quarterly Information'!$AF$43:$AF$1042,'Quarterly Information'!$I$43:$I$1042,Blends!$DR64)*Blends!E63</f>
        <v>0</v>
      </c>
      <c r="DV64" s="85">
        <f>SUMIFS('Quarterly Information'!$AF$43:$AF$1042,'Quarterly Information'!$I$43:$I$1042,Blends!$DR64)*Blends!F63</f>
        <v>0</v>
      </c>
      <c r="DW64" s="85">
        <f>SUMIFS('Quarterly Information'!$AF$43:$AF$1042,'Quarterly Information'!$I$43:$I$1042,Blends!$DR64)*Blends!G63</f>
        <v>0</v>
      </c>
      <c r="DX64" s="85">
        <f>SUMIFS('Quarterly Information'!$AF$43:$AF$1042,'Quarterly Information'!$I$43:$I$1042,Blends!$DR64)*Blends!H63</f>
        <v>0</v>
      </c>
      <c r="DY64" s="85">
        <f>SUMIFS('Quarterly Information'!$AF$43:$AF$1042,'Quarterly Information'!$I$43:$I$1042,Blends!$DR64)*Blends!I63</f>
        <v>0</v>
      </c>
      <c r="DZ64" s="85">
        <f>SUMIFS('Quarterly Information'!$AF$43:$AF$1042,'Quarterly Information'!$I$43:$I$1042,Blends!$DR64)*Blends!J63</f>
        <v>0</v>
      </c>
    </row>
    <row r="65" spans="2:130">
      <c r="B65" s="10" t="s">
        <v>268</v>
      </c>
      <c r="C65" s="84"/>
      <c r="D65" s="84">
        <v>0.21</v>
      </c>
      <c r="E65" s="84">
        <v>0.21</v>
      </c>
      <c r="F65" s="84">
        <v>0.31</v>
      </c>
      <c r="G65" s="84"/>
      <c r="H65" s="84"/>
      <c r="I65" s="84"/>
      <c r="J65" s="84"/>
      <c r="L65" s="10" t="s">
        <v>267</v>
      </c>
      <c r="M65" s="85">
        <f>SUMIFS('Quarterly Information'!$J$43:$J$1042,'Quarterly Information'!$I$43:$I$1042,Blends!$L65,'Quarterly Information'!$X$43:$X$1042,Lists!$D$30)*C64</f>
        <v>0</v>
      </c>
      <c r="N65" s="85">
        <f>SUMIFS('Quarterly Information'!$J$43:$J$1042,'Quarterly Information'!$I$43:$I$1042,Blends!$L65,'Quarterly Information'!$X$43:$X$1042,Lists!$D$30)*D64</f>
        <v>0</v>
      </c>
      <c r="O65" s="85">
        <f>SUMIFS('Quarterly Information'!$J$43:$J$1042,'Quarterly Information'!$I$43:$I$1042,Blends!$L65,'Quarterly Information'!$X$43:$X$1042,Lists!$D$30)*E64</f>
        <v>0</v>
      </c>
      <c r="P65" s="85">
        <f>SUMIFS('Quarterly Information'!$J$43:$J$1042,'Quarterly Information'!$I$43:$I$1042,Blends!$L65,'Quarterly Information'!$X$43:$X$1042,Lists!$D$30)*F64</f>
        <v>0</v>
      </c>
      <c r="Q65" s="85">
        <f>SUMIFS('Quarterly Information'!$J$43:$J$1042,'Quarterly Information'!$I$43:$I$1042,Blends!$L65,'Quarterly Information'!$X$43:$X$1042,Lists!$D$30)*G64</f>
        <v>0</v>
      </c>
      <c r="R65" s="85">
        <f>SUMIFS('Quarterly Information'!$J$43:$J$1042,'Quarterly Information'!$I$43:$I$1042,Blends!$L65,'Quarterly Information'!$X$43:$X$1042,Lists!$D$30)*H64</f>
        <v>0</v>
      </c>
      <c r="S65" s="85">
        <f>SUMIFS('Quarterly Information'!$J$43:$J$1042,'Quarterly Information'!$I$43:$I$1042,Blends!$L65,'Quarterly Information'!$X$43:$X$1042,Lists!$D$30)*I64</f>
        <v>0</v>
      </c>
      <c r="T65" s="85">
        <f>SUMIFS('Quarterly Information'!$J$43:$J$1042,'Quarterly Information'!$I$43:$I$1042,Blends!$L65,'Quarterly Information'!$X$43:$X$1042,Lists!$D$30)*J64</f>
        <v>0</v>
      </c>
      <c r="V65" s="10" t="s">
        <v>267</v>
      </c>
      <c r="W65" s="85">
        <f>SUMIFS('Quarterly Information'!$J$43:$J$1042,'Quarterly Information'!$I$43:$I$1042,Blends!$V65,'Quarterly Information'!$X$43:$X$1042,Lists!$D$31)*C64</f>
        <v>0</v>
      </c>
      <c r="X65" s="85">
        <f>SUMIFS('Quarterly Information'!$J$43:$J$1042,'Quarterly Information'!$I$43:$I$1042,Blends!$V65,'Quarterly Information'!$X$43:$X$1042,Lists!$D$31)*D64</f>
        <v>0</v>
      </c>
      <c r="Y65" s="85">
        <f>SUMIFS('Quarterly Information'!$J$43:$J$1042,'Quarterly Information'!$I$43:$I$1042,Blends!$V65,'Quarterly Information'!$X$43:$X$1042,Lists!$D$31)*E64</f>
        <v>0</v>
      </c>
      <c r="Z65" s="85">
        <f>SUMIFS('Quarterly Information'!$J$43:$J$1042,'Quarterly Information'!$I$43:$I$1042,Blends!$V65,'Quarterly Information'!$X$43:$X$1042,Lists!$D$31)*F64</f>
        <v>0</v>
      </c>
      <c r="AA65" s="85">
        <f>SUMIFS('Quarterly Information'!$J$43:$J$1042,'Quarterly Information'!$I$43:$I$1042,Blends!$V65,'Quarterly Information'!$X$43:$X$1042,Lists!$D$31)*G64</f>
        <v>0</v>
      </c>
      <c r="AB65" s="85">
        <f>SUMIFS('Quarterly Information'!$J$43:$J$1042,'Quarterly Information'!$I$43:$I$1042,Blends!$V65,'Quarterly Information'!$X$43:$X$1042,Lists!$D$31)*H64</f>
        <v>0</v>
      </c>
      <c r="AC65" s="85">
        <f>SUMIFS('Quarterly Information'!$J$43:$J$1042,'Quarterly Information'!$I$43:$I$1042,Blends!$V65,'Quarterly Information'!$X$43:$X$1042,Lists!$D$31)*I64</f>
        <v>0</v>
      </c>
      <c r="AD65" s="85">
        <f>SUMIFS('Quarterly Information'!$J$43:$J$1042,'Quarterly Information'!$I$43:$I$1042,Blends!$V65,'Quarterly Information'!$X$43:$X$1042,Lists!$D$31)*J64</f>
        <v>0</v>
      </c>
      <c r="AF65" s="10" t="s">
        <v>267</v>
      </c>
      <c r="AG65" s="85">
        <f>SUMIFS('Quarterly Information'!$J$43:$J$1042,'Quarterly Information'!$I$43:$I$1042,Blends!$AF65,'Quarterly Information'!$X$43:$X$1042,Lists!$D$32)*C64</f>
        <v>0</v>
      </c>
      <c r="AH65" s="85">
        <f>SUMIFS('Quarterly Information'!$J$43:$J$1042,'Quarterly Information'!$I$43:$I$1042,Blends!$AF65,'Quarterly Information'!$X$43:$X$1042,Lists!$D$32)*D64</f>
        <v>0</v>
      </c>
      <c r="AI65" s="85">
        <f>SUMIFS('Quarterly Information'!$J$43:$J$1042,'Quarterly Information'!$I$43:$I$1042,Blends!$AF65,'Quarterly Information'!$X$43:$X$1042,Lists!$D$32)*E64</f>
        <v>0</v>
      </c>
      <c r="AJ65" s="85">
        <f>SUMIFS('Quarterly Information'!$J$43:$J$1042,'Quarterly Information'!$I$43:$I$1042,Blends!$AF65,'Quarterly Information'!$X$43:$X$1042,Lists!$D$32)*F64</f>
        <v>0</v>
      </c>
      <c r="AK65" s="85">
        <f>SUMIFS('Quarterly Information'!$J$43:$J$1042,'Quarterly Information'!$I$43:$I$1042,Blends!$AF65,'Quarterly Information'!$X$43:$X$1042,Lists!$D$32)*G64</f>
        <v>0</v>
      </c>
      <c r="AL65" s="85">
        <f>SUMIFS('Quarterly Information'!$J$43:$J$1042,'Quarterly Information'!$I$43:$I$1042,Blends!$AF65,'Quarterly Information'!$X$43:$X$1042,Lists!$D$32)*H64</f>
        <v>0</v>
      </c>
      <c r="AM65" s="85">
        <f>SUMIFS('Quarterly Information'!$J$43:$J$1042,'Quarterly Information'!$I$43:$I$1042,Blends!$AF65,'Quarterly Information'!$X$43:$X$1042,Lists!$D$32)*I64</f>
        <v>0</v>
      </c>
      <c r="AN65" s="85">
        <f>SUMIFS('Quarterly Information'!$J$43:$J$1042,'Quarterly Information'!$I$43:$I$1042,Blends!$AF65,'Quarterly Information'!$X$43:$X$1042,Lists!$D$32)*J64</f>
        <v>0</v>
      </c>
      <c r="AP65" s="10" t="s">
        <v>267</v>
      </c>
      <c r="AQ65" s="85">
        <f>SUMIFS('Quarterly Information'!$J$43:$J$1042,'Quarterly Information'!$I$43:$I$1042,Blends!$AP65,'Quarterly Information'!$X$43:$X$1042,Lists!$D$33)*C64</f>
        <v>0</v>
      </c>
      <c r="AR65" s="85">
        <f>SUMIFS('Quarterly Information'!$J$43:$J$1042,'Quarterly Information'!$I$43:$I$1042,Blends!$AP65,'Quarterly Information'!$X$43:$X$1042,Lists!$D$33)*D64</f>
        <v>0</v>
      </c>
      <c r="AS65" s="85">
        <f>SUMIFS('Quarterly Information'!$J$43:$J$1042,'Quarterly Information'!$I$43:$I$1042,Blends!$AP65,'Quarterly Information'!$X$43:$X$1042,Lists!$D$33)*E64</f>
        <v>0</v>
      </c>
      <c r="AT65" s="85">
        <f>SUMIFS('Quarterly Information'!$J$43:$J$1042,'Quarterly Information'!$I$43:$I$1042,Blends!$AP65,'Quarterly Information'!$X$43:$X$1042,Lists!$D$33)*F64</f>
        <v>0</v>
      </c>
      <c r="AU65" s="85">
        <f>SUMIFS('Quarterly Information'!$J$43:$J$1042,'Quarterly Information'!$I$43:$I$1042,Blends!$AP65,'Quarterly Information'!$X$43:$X$1042,Lists!$D$33)*G64</f>
        <v>0</v>
      </c>
      <c r="AV65" s="85">
        <f>SUMIFS('Quarterly Information'!$J$43:$J$1042,'Quarterly Information'!$I$43:$I$1042,Blends!$AP65,'Quarterly Information'!$X$43:$X$1042,Lists!$D$33)*H64</f>
        <v>0</v>
      </c>
      <c r="AW65" s="85">
        <f>SUMIFS('Quarterly Information'!$J$43:$J$1042,'Quarterly Information'!$I$43:$I$1042,Blends!$AP65,'Quarterly Information'!$X$43:$X$1042,Lists!$D$33)*I64</f>
        <v>0</v>
      </c>
      <c r="AX65" s="85">
        <f>SUMIFS('Quarterly Information'!$J$43:$J$1042,'Quarterly Information'!$I$43:$I$1042,Blends!$AP65,'Quarterly Information'!$X$43:$X$1042,Lists!$D$33)*J64</f>
        <v>0</v>
      </c>
      <c r="AZ65" s="10" t="s">
        <v>267</v>
      </c>
      <c r="BA65" s="85">
        <f>SUMIFS('Quarterly Information'!$J$43:$J$1042,'Quarterly Information'!$I$43:$I$1042,Blends!$AZ65,'Quarterly Information'!$X$43:$X$1042,Lists!$D$34)*C64</f>
        <v>0</v>
      </c>
      <c r="BB65" s="85">
        <f>SUMIFS('Quarterly Information'!$J$43:$J$1042,'Quarterly Information'!$I$43:$I$1042,Blends!$AZ65,'Quarterly Information'!$X$43:$X$1042,Lists!$D$34)*D64</f>
        <v>0</v>
      </c>
      <c r="BC65" s="85">
        <f>SUMIFS('Quarterly Information'!$J$43:$J$1042,'Quarterly Information'!$I$43:$I$1042,Blends!$AZ65,'Quarterly Information'!$X$43:$X$1042,Lists!$D$34)*E64</f>
        <v>0</v>
      </c>
      <c r="BD65" s="85">
        <f>SUMIFS('Quarterly Information'!$J$43:$J$1042,'Quarterly Information'!$I$43:$I$1042,Blends!$AZ65,'Quarterly Information'!$X$43:$X$1042,Lists!$D$34)*F64</f>
        <v>0</v>
      </c>
      <c r="BE65" s="85">
        <f>SUMIFS('Quarterly Information'!$J$43:$J$1042,'Quarterly Information'!$I$43:$I$1042,Blends!$AZ65,'Quarterly Information'!$X$43:$X$1042,Lists!$D$34)*G64</f>
        <v>0</v>
      </c>
      <c r="BF65" s="85">
        <f>SUMIFS('Quarterly Information'!$J$43:$J$1042,'Quarterly Information'!$I$43:$I$1042,Blends!$AZ65,'Quarterly Information'!$X$43:$X$1042,Lists!$D$34)*H64</f>
        <v>0</v>
      </c>
      <c r="BG65" s="85">
        <f>SUMIFS('Quarterly Information'!$J$43:$J$1042,'Quarterly Information'!$I$43:$I$1042,Blends!$AZ65,'Quarterly Information'!$X$43:$X$1042,Lists!$D$34)*I64</f>
        <v>0</v>
      </c>
      <c r="BH65" s="85">
        <f>SUMIFS('Quarterly Information'!$J$43:$J$1042,'Quarterly Information'!$I$43:$I$1042,Blends!$AZ65,'Quarterly Information'!$X$43:$X$1042,Lists!$D$34)*J64</f>
        <v>0</v>
      </c>
      <c r="BJ65" s="10" t="s">
        <v>267</v>
      </c>
      <c r="BK65" s="85">
        <f>SUMIFS('Quarterly Information'!$J$43:$J$1042,'Quarterly Information'!$I$43:$I$1042,Blends!$BJ65,'Quarterly Information'!$X$43:$X$1042,Lists!$D$35)*C64</f>
        <v>0</v>
      </c>
      <c r="BL65" s="85">
        <f>SUMIFS('Quarterly Information'!$J$43:$J$1042,'Quarterly Information'!$I$43:$I$1042,Blends!$BJ65,'Quarterly Information'!$X$43:$X$1042,Lists!$D$35)*D64</f>
        <v>0</v>
      </c>
      <c r="BM65" s="85">
        <f>SUMIFS('Quarterly Information'!$J$43:$J$1042,'Quarterly Information'!$I$43:$I$1042,Blends!$BJ65,'Quarterly Information'!$X$43:$X$1042,Lists!$D$35)*E64</f>
        <v>0</v>
      </c>
      <c r="BN65" s="85">
        <f>SUMIFS('Quarterly Information'!$J$43:$J$1042,'Quarterly Information'!$I$43:$I$1042,Blends!$BJ65,'Quarterly Information'!$X$43:$X$1042,Lists!$D$35)*F64</f>
        <v>0</v>
      </c>
      <c r="BO65" s="85">
        <f>SUMIFS('Quarterly Information'!$J$43:$J$1042,'Quarterly Information'!$I$43:$I$1042,Blends!$BJ65,'Quarterly Information'!$X$43:$X$1042,Lists!$D$35)*G64</f>
        <v>0</v>
      </c>
      <c r="BP65" s="85">
        <f>SUMIFS('Quarterly Information'!$J$43:$J$1042,'Quarterly Information'!$I$43:$I$1042,Blends!$BJ65,'Quarterly Information'!$X$43:$X$1042,Lists!$D$35)*H64</f>
        <v>0</v>
      </c>
      <c r="BQ65" s="85">
        <f>SUMIFS('Quarterly Information'!$J$43:$J$1042,'Quarterly Information'!$I$43:$I$1042,Blends!$BJ65,'Quarterly Information'!$X$43:$X$1042,Lists!$D$35)*I64</f>
        <v>0</v>
      </c>
      <c r="BR65" s="85">
        <f>SUMIFS('Quarterly Information'!$J$43:$J$1042,'Quarterly Information'!$I$43:$I$1042,Blends!$BJ65,'Quarterly Information'!$X$43:$X$1042,Lists!$D$35)*J64</f>
        <v>0</v>
      </c>
      <c r="BT65" s="10" t="s">
        <v>267</v>
      </c>
      <c r="BU65" s="85">
        <f>SUMIFS('Quarterly Information'!$AA$43:$AA$1042,'Quarterly Information'!$I$43:$I$1042,Blends!$BT65)*Blends!C64</f>
        <v>0</v>
      </c>
      <c r="BV65" s="85">
        <f>SUMIFS('Quarterly Information'!$AA$43:$AA$1042,'Quarterly Information'!$I$43:$I$1042,Blends!$BT65)*Blends!D64</f>
        <v>0</v>
      </c>
      <c r="BW65" s="85">
        <f>SUMIFS('Quarterly Information'!$AA$43:$AA$1042,'Quarterly Information'!$I$43:$I$1042,Blends!$BT65)*Blends!E64</f>
        <v>0</v>
      </c>
      <c r="BX65" s="85">
        <f>SUMIFS('Quarterly Information'!$AA$43:$AA$1042,'Quarterly Information'!$I$43:$I$1042,Blends!$BT65)*Blends!F64</f>
        <v>0</v>
      </c>
      <c r="BY65" s="85">
        <f>SUMIFS('Quarterly Information'!$AA$43:$AA$1042,'Quarterly Information'!$I$43:$I$1042,Blends!$BT65)*Blends!G64</f>
        <v>0</v>
      </c>
      <c r="BZ65" s="85">
        <f>SUMIFS('Quarterly Information'!$AA$43:$AA$1042,'Quarterly Information'!$I$43:$I$1042,Blends!$BT65)*Blends!H64</f>
        <v>0</v>
      </c>
      <c r="CA65" s="85">
        <f>SUMIFS('Quarterly Information'!$AA$43:$AA$1042,'Quarterly Information'!$I$43:$I$1042,Blends!$BT65)*Blends!I64</f>
        <v>0</v>
      </c>
      <c r="CB65" s="85">
        <f>SUMIFS('Quarterly Information'!$AA$43:$AA$1042,'Quarterly Information'!$I$43:$I$1042,Blends!$BT65)*Blends!J64</f>
        <v>0</v>
      </c>
      <c r="CD65" s="10" t="s">
        <v>267</v>
      </c>
      <c r="CE65" s="85">
        <f>SUMIFS('Quarterly Information'!$AB$43:$AB$1042,'Quarterly Information'!$I$43:$I$1042,Blends!$CD65)*Blends!C64</f>
        <v>0</v>
      </c>
      <c r="CF65" s="85">
        <f>SUMIFS('Quarterly Information'!$AB$43:$AB$1042,'Quarterly Information'!$I$43:$I$1042,Blends!$CD65)*Blends!D64</f>
        <v>0</v>
      </c>
      <c r="CG65" s="85">
        <f>SUMIFS('Quarterly Information'!$AB$43:$AB$1042,'Quarterly Information'!$I$43:$I$1042,Blends!$CD65)*Blends!E64</f>
        <v>0</v>
      </c>
      <c r="CH65" s="85">
        <f>SUMIFS('Quarterly Information'!$AB$43:$AB$1042,'Quarterly Information'!$I$43:$I$1042,Blends!$CD65)*Blends!F64</f>
        <v>0</v>
      </c>
      <c r="CI65" s="85">
        <f>SUMIFS('Quarterly Information'!$AB$43:$AB$1042,'Quarterly Information'!$I$43:$I$1042,Blends!$CD65)*Blends!G64</f>
        <v>0</v>
      </c>
      <c r="CJ65" s="85">
        <f>SUMIFS('Quarterly Information'!$AB$43:$AB$1042,'Quarterly Information'!$I$43:$I$1042,Blends!$CD65)*Blends!H64</f>
        <v>0</v>
      </c>
      <c r="CK65" s="85">
        <f>SUMIFS('Quarterly Information'!$AB$43:$AB$1042,'Quarterly Information'!$I$43:$I$1042,Blends!$CD65)*Blends!I64</f>
        <v>0</v>
      </c>
      <c r="CL65" s="85">
        <f>SUMIFS('Quarterly Information'!$AB$43:$AB$1042,'Quarterly Information'!$I$43:$I$1042,Blends!$CD65)*Blends!J64</f>
        <v>0</v>
      </c>
      <c r="CN65" s="10" t="s">
        <v>267</v>
      </c>
      <c r="CO65" s="85">
        <f>SUMIFS('Quarterly Information'!$AC$43:$AC$1042,'Quarterly Information'!$I$43:$I$1042,Blends!$CN65)*Blends!C64</f>
        <v>0</v>
      </c>
      <c r="CP65" s="85">
        <f>SUMIFS('Quarterly Information'!$AC$43:$AC$1042,'Quarterly Information'!$I$43:$I$1042,Blends!$CN65)*Blends!D64</f>
        <v>0</v>
      </c>
      <c r="CQ65" s="85">
        <f>SUMIFS('Quarterly Information'!$AC$43:$AC$1042,'Quarterly Information'!$I$43:$I$1042,Blends!$CN65)*Blends!E64</f>
        <v>0</v>
      </c>
      <c r="CR65" s="85">
        <f>SUMIFS('Quarterly Information'!$AC$43:$AC$1042,'Quarterly Information'!$I$43:$I$1042,Blends!$CN65)*Blends!F64</f>
        <v>0</v>
      </c>
      <c r="CS65" s="85">
        <f>SUMIFS('Quarterly Information'!$AC$43:$AC$1042,'Quarterly Information'!$I$43:$I$1042,Blends!$CN65)*Blends!G64</f>
        <v>0</v>
      </c>
      <c r="CT65" s="85">
        <f>SUMIFS('Quarterly Information'!$AC$43:$AC$1042,'Quarterly Information'!$I$43:$I$1042,Blends!$CN65)*Blends!H64</f>
        <v>0</v>
      </c>
      <c r="CU65" s="85">
        <f>SUMIFS('Quarterly Information'!$AC$43:$AC$1042,'Quarterly Information'!$I$43:$I$1042,Blends!$CN65)*Blends!I64</f>
        <v>0</v>
      </c>
      <c r="CV65" s="85">
        <f>SUMIFS('Quarterly Information'!$AC$43:$AC$1042,'Quarterly Information'!$I$43:$I$1042,Blends!$CN65)*Blends!J64</f>
        <v>0</v>
      </c>
      <c r="CX65" s="10" t="s">
        <v>267</v>
      </c>
      <c r="CY65" s="85">
        <f>SUMIFS('Quarterly Information'!$AD$43:$AD$1042,'Quarterly Information'!$I$43:$I$1042,Blends!$CX65)*Blends!C64</f>
        <v>0</v>
      </c>
      <c r="CZ65" s="85">
        <f>SUMIFS('Quarterly Information'!$AD$43:$AD$1042,'Quarterly Information'!$I$43:$I$1042,Blends!$CX65)*Blends!D64</f>
        <v>0</v>
      </c>
      <c r="DA65" s="85">
        <f>SUMIFS('Quarterly Information'!$AD$43:$AD$1042,'Quarterly Information'!$I$43:$I$1042,Blends!$CX65)*Blends!E64</f>
        <v>0</v>
      </c>
      <c r="DB65" s="85">
        <f>SUMIFS('Quarterly Information'!$AD$43:$AD$1042,'Quarterly Information'!$I$43:$I$1042,Blends!$CX65)*Blends!F64</f>
        <v>0</v>
      </c>
      <c r="DC65" s="85">
        <f>SUMIFS('Quarterly Information'!$AD$43:$AD$1042,'Quarterly Information'!$I$43:$I$1042,Blends!$CX65)*Blends!G64</f>
        <v>0</v>
      </c>
      <c r="DD65" s="85">
        <f>SUMIFS('Quarterly Information'!$AD$43:$AD$1042,'Quarterly Information'!$I$43:$I$1042,Blends!$CX65)*Blends!H64</f>
        <v>0</v>
      </c>
      <c r="DE65" s="85">
        <f>SUMIFS('Quarterly Information'!$AD$43:$AD$1042,'Quarterly Information'!$I$43:$I$1042,Blends!$CX65)*Blends!I64</f>
        <v>0</v>
      </c>
      <c r="DF65" s="85">
        <f>SUMIFS('Quarterly Information'!$AD$43:$AD$1042,'Quarterly Information'!$I$43:$I$1042,Blends!$CX65)*Blends!J64</f>
        <v>0</v>
      </c>
      <c r="DH65" s="10" t="s">
        <v>267</v>
      </c>
      <c r="DI65" s="85">
        <f>SUMIFS('Quarterly Information'!$AE$43:$AE$1042,'Quarterly Information'!$I$43:$I$1042,Blends!$DH65)*Blends!C64</f>
        <v>0</v>
      </c>
      <c r="DJ65" s="85">
        <f>SUMIFS('Quarterly Information'!$AE$43:$AE$1042,'Quarterly Information'!$I$43:$I$1042,Blends!$DH65)*Blends!D64</f>
        <v>0</v>
      </c>
      <c r="DK65" s="85">
        <f>SUMIFS('Quarterly Information'!$AE$43:$AE$1042,'Quarterly Information'!$I$43:$I$1042,Blends!$DH65)*Blends!E64</f>
        <v>0</v>
      </c>
      <c r="DL65" s="85">
        <f>SUMIFS('Quarterly Information'!$AE$43:$AE$1042,'Quarterly Information'!$I$43:$I$1042,Blends!$DH65)*Blends!F64</f>
        <v>0</v>
      </c>
      <c r="DM65" s="85">
        <f>SUMIFS('Quarterly Information'!$AE$43:$AE$1042,'Quarterly Information'!$I$43:$I$1042,Blends!$DH65)*Blends!G64</f>
        <v>0</v>
      </c>
      <c r="DN65" s="85">
        <f>SUMIFS('Quarterly Information'!$AE$43:$AE$1042,'Quarterly Information'!$I$43:$I$1042,Blends!$DH65)*Blends!H64</f>
        <v>0</v>
      </c>
      <c r="DO65" s="85">
        <f>SUMIFS('Quarterly Information'!$AE$43:$AE$1042,'Quarterly Information'!$I$43:$I$1042,Blends!$DH65)*Blends!I64</f>
        <v>0</v>
      </c>
      <c r="DP65" s="85">
        <f>SUMIFS('Quarterly Information'!$AE$43:$AE$1042,'Quarterly Information'!$I$43:$I$1042,Blends!$DH65)*Blends!J64</f>
        <v>0</v>
      </c>
      <c r="DR65" s="10" t="s">
        <v>267</v>
      </c>
      <c r="DS65" s="85">
        <f>SUMIFS('Quarterly Information'!$AF$43:$AF$1042,'Quarterly Information'!$I$43:$I$1042,Blends!$DR65)*Blends!C64</f>
        <v>0</v>
      </c>
      <c r="DT65" s="85">
        <f>SUMIFS('Quarterly Information'!$AF$43:$AF$1042,'Quarterly Information'!$I$43:$I$1042,Blends!$DR65)*Blends!D64</f>
        <v>0</v>
      </c>
      <c r="DU65" s="85">
        <f>SUMIFS('Quarterly Information'!$AF$43:$AF$1042,'Quarterly Information'!$I$43:$I$1042,Blends!$DR65)*Blends!E64</f>
        <v>0</v>
      </c>
      <c r="DV65" s="85">
        <f>SUMIFS('Quarterly Information'!$AF$43:$AF$1042,'Quarterly Information'!$I$43:$I$1042,Blends!$DR65)*Blends!F64</f>
        <v>0</v>
      </c>
      <c r="DW65" s="85">
        <f>SUMIFS('Quarterly Information'!$AF$43:$AF$1042,'Quarterly Information'!$I$43:$I$1042,Blends!$DR65)*Blends!G64</f>
        <v>0</v>
      </c>
      <c r="DX65" s="85">
        <f>SUMIFS('Quarterly Information'!$AF$43:$AF$1042,'Quarterly Information'!$I$43:$I$1042,Blends!$DR65)*Blends!H64</f>
        <v>0</v>
      </c>
      <c r="DY65" s="85">
        <f>SUMIFS('Quarterly Information'!$AF$43:$AF$1042,'Quarterly Information'!$I$43:$I$1042,Blends!$DR65)*Blends!I64</f>
        <v>0</v>
      </c>
      <c r="DZ65" s="85">
        <f>SUMIFS('Quarterly Information'!$AF$43:$AF$1042,'Quarterly Information'!$I$43:$I$1042,Blends!$DR65)*Blends!J64</f>
        <v>0</v>
      </c>
    </row>
    <row r="66" spans="2:130">
      <c r="B66" s="10" t="s">
        <v>269</v>
      </c>
      <c r="C66" s="84"/>
      <c r="D66" s="84">
        <v>0.24299999999999999</v>
      </c>
      <c r="E66" s="84">
        <v>0.247</v>
      </c>
      <c r="F66" s="84">
        <v>0.25700000000000001</v>
      </c>
      <c r="G66" s="84"/>
      <c r="H66" s="84"/>
      <c r="I66" s="84"/>
      <c r="J66" s="84"/>
      <c r="L66" s="10" t="s">
        <v>268</v>
      </c>
      <c r="M66" s="85">
        <f>SUMIFS('Quarterly Information'!$J$43:$J$1042,'Quarterly Information'!$I$43:$I$1042,Blends!$L66,'Quarterly Information'!$X$43:$X$1042,Lists!$D$30)*C65</f>
        <v>0</v>
      </c>
      <c r="N66" s="85">
        <f>SUMIFS('Quarterly Information'!$J$43:$J$1042,'Quarterly Information'!$I$43:$I$1042,Blends!$L66,'Quarterly Information'!$X$43:$X$1042,Lists!$D$30)*D65</f>
        <v>0</v>
      </c>
      <c r="O66" s="85">
        <f>SUMIFS('Quarterly Information'!$J$43:$J$1042,'Quarterly Information'!$I$43:$I$1042,Blends!$L66,'Quarterly Information'!$X$43:$X$1042,Lists!$D$30)*E65</f>
        <v>0</v>
      </c>
      <c r="P66" s="85">
        <f>SUMIFS('Quarterly Information'!$J$43:$J$1042,'Quarterly Information'!$I$43:$I$1042,Blends!$L66,'Quarterly Information'!$X$43:$X$1042,Lists!$D$30)*F65</f>
        <v>0</v>
      </c>
      <c r="Q66" s="85">
        <f>SUMIFS('Quarterly Information'!$J$43:$J$1042,'Quarterly Information'!$I$43:$I$1042,Blends!$L66,'Quarterly Information'!$X$43:$X$1042,Lists!$D$30)*G65</f>
        <v>0</v>
      </c>
      <c r="R66" s="85">
        <f>SUMIFS('Quarterly Information'!$J$43:$J$1042,'Quarterly Information'!$I$43:$I$1042,Blends!$L66,'Quarterly Information'!$X$43:$X$1042,Lists!$D$30)*H65</f>
        <v>0</v>
      </c>
      <c r="S66" s="85">
        <f>SUMIFS('Quarterly Information'!$J$43:$J$1042,'Quarterly Information'!$I$43:$I$1042,Blends!$L66,'Quarterly Information'!$X$43:$X$1042,Lists!$D$30)*I65</f>
        <v>0</v>
      </c>
      <c r="T66" s="85">
        <f>SUMIFS('Quarterly Information'!$J$43:$J$1042,'Quarterly Information'!$I$43:$I$1042,Blends!$L66,'Quarterly Information'!$X$43:$X$1042,Lists!$D$30)*J65</f>
        <v>0</v>
      </c>
      <c r="V66" s="10" t="s">
        <v>268</v>
      </c>
      <c r="W66" s="85">
        <f>SUMIFS('Quarterly Information'!$J$43:$J$1042,'Quarterly Information'!$I$43:$I$1042,Blends!$V66,'Quarterly Information'!$X$43:$X$1042,Lists!$D$31)*C65</f>
        <v>0</v>
      </c>
      <c r="X66" s="85">
        <f>SUMIFS('Quarterly Information'!$J$43:$J$1042,'Quarterly Information'!$I$43:$I$1042,Blends!$V66,'Quarterly Information'!$X$43:$X$1042,Lists!$D$31)*D65</f>
        <v>0</v>
      </c>
      <c r="Y66" s="85">
        <f>SUMIFS('Quarterly Information'!$J$43:$J$1042,'Quarterly Information'!$I$43:$I$1042,Blends!$V66,'Quarterly Information'!$X$43:$X$1042,Lists!$D$31)*E65</f>
        <v>0</v>
      </c>
      <c r="Z66" s="85">
        <f>SUMIFS('Quarterly Information'!$J$43:$J$1042,'Quarterly Information'!$I$43:$I$1042,Blends!$V66,'Quarterly Information'!$X$43:$X$1042,Lists!$D$31)*F65</f>
        <v>0</v>
      </c>
      <c r="AA66" s="85">
        <f>SUMIFS('Quarterly Information'!$J$43:$J$1042,'Quarterly Information'!$I$43:$I$1042,Blends!$V66,'Quarterly Information'!$X$43:$X$1042,Lists!$D$31)*G65</f>
        <v>0</v>
      </c>
      <c r="AB66" s="85">
        <f>SUMIFS('Quarterly Information'!$J$43:$J$1042,'Quarterly Information'!$I$43:$I$1042,Blends!$V66,'Quarterly Information'!$X$43:$X$1042,Lists!$D$31)*H65</f>
        <v>0</v>
      </c>
      <c r="AC66" s="85">
        <f>SUMIFS('Quarterly Information'!$J$43:$J$1042,'Quarterly Information'!$I$43:$I$1042,Blends!$V66,'Quarterly Information'!$X$43:$X$1042,Lists!$D$31)*I65</f>
        <v>0</v>
      </c>
      <c r="AD66" s="85">
        <f>SUMIFS('Quarterly Information'!$J$43:$J$1042,'Quarterly Information'!$I$43:$I$1042,Blends!$V66,'Quarterly Information'!$X$43:$X$1042,Lists!$D$31)*J65</f>
        <v>0</v>
      </c>
      <c r="AF66" s="10" t="s">
        <v>268</v>
      </c>
      <c r="AG66" s="85">
        <f>SUMIFS('Quarterly Information'!$J$43:$J$1042,'Quarterly Information'!$I$43:$I$1042,Blends!$AF66,'Quarterly Information'!$X$43:$X$1042,Lists!$D$32)*C65</f>
        <v>0</v>
      </c>
      <c r="AH66" s="85">
        <f>SUMIFS('Quarterly Information'!$J$43:$J$1042,'Quarterly Information'!$I$43:$I$1042,Blends!$AF66,'Quarterly Information'!$X$43:$X$1042,Lists!$D$32)*D65</f>
        <v>0</v>
      </c>
      <c r="AI66" s="85">
        <f>SUMIFS('Quarterly Information'!$J$43:$J$1042,'Quarterly Information'!$I$43:$I$1042,Blends!$AF66,'Quarterly Information'!$X$43:$X$1042,Lists!$D$32)*E65</f>
        <v>0</v>
      </c>
      <c r="AJ66" s="85">
        <f>SUMIFS('Quarterly Information'!$J$43:$J$1042,'Quarterly Information'!$I$43:$I$1042,Blends!$AF66,'Quarterly Information'!$X$43:$X$1042,Lists!$D$32)*F65</f>
        <v>0</v>
      </c>
      <c r="AK66" s="85">
        <f>SUMIFS('Quarterly Information'!$J$43:$J$1042,'Quarterly Information'!$I$43:$I$1042,Blends!$AF66,'Quarterly Information'!$X$43:$X$1042,Lists!$D$32)*G65</f>
        <v>0</v>
      </c>
      <c r="AL66" s="85">
        <f>SUMIFS('Quarterly Information'!$J$43:$J$1042,'Quarterly Information'!$I$43:$I$1042,Blends!$AF66,'Quarterly Information'!$X$43:$X$1042,Lists!$D$32)*H65</f>
        <v>0</v>
      </c>
      <c r="AM66" s="85">
        <f>SUMIFS('Quarterly Information'!$J$43:$J$1042,'Quarterly Information'!$I$43:$I$1042,Blends!$AF66,'Quarterly Information'!$X$43:$X$1042,Lists!$D$32)*I65</f>
        <v>0</v>
      </c>
      <c r="AN66" s="85">
        <f>SUMIFS('Quarterly Information'!$J$43:$J$1042,'Quarterly Information'!$I$43:$I$1042,Blends!$AF66,'Quarterly Information'!$X$43:$X$1042,Lists!$D$32)*J65</f>
        <v>0</v>
      </c>
      <c r="AP66" s="10" t="s">
        <v>268</v>
      </c>
      <c r="AQ66" s="85">
        <f>SUMIFS('Quarterly Information'!$J$43:$J$1042,'Quarterly Information'!$I$43:$I$1042,Blends!$AP66,'Quarterly Information'!$X$43:$X$1042,Lists!$D$33)*C65</f>
        <v>0</v>
      </c>
      <c r="AR66" s="85">
        <f>SUMIFS('Quarterly Information'!$J$43:$J$1042,'Quarterly Information'!$I$43:$I$1042,Blends!$AP66,'Quarterly Information'!$X$43:$X$1042,Lists!$D$33)*D65</f>
        <v>0</v>
      </c>
      <c r="AS66" s="85">
        <f>SUMIFS('Quarterly Information'!$J$43:$J$1042,'Quarterly Information'!$I$43:$I$1042,Blends!$AP66,'Quarterly Information'!$X$43:$X$1042,Lists!$D$33)*E65</f>
        <v>0</v>
      </c>
      <c r="AT66" s="85">
        <f>SUMIFS('Quarterly Information'!$J$43:$J$1042,'Quarterly Information'!$I$43:$I$1042,Blends!$AP66,'Quarterly Information'!$X$43:$X$1042,Lists!$D$33)*F65</f>
        <v>0</v>
      </c>
      <c r="AU66" s="85">
        <f>SUMIFS('Quarterly Information'!$J$43:$J$1042,'Quarterly Information'!$I$43:$I$1042,Blends!$AP66,'Quarterly Information'!$X$43:$X$1042,Lists!$D$33)*G65</f>
        <v>0</v>
      </c>
      <c r="AV66" s="85">
        <f>SUMIFS('Quarterly Information'!$J$43:$J$1042,'Quarterly Information'!$I$43:$I$1042,Blends!$AP66,'Quarterly Information'!$X$43:$X$1042,Lists!$D$33)*H65</f>
        <v>0</v>
      </c>
      <c r="AW66" s="85">
        <f>SUMIFS('Quarterly Information'!$J$43:$J$1042,'Quarterly Information'!$I$43:$I$1042,Blends!$AP66,'Quarterly Information'!$X$43:$X$1042,Lists!$D$33)*I65</f>
        <v>0</v>
      </c>
      <c r="AX66" s="85">
        <f>SUMIFS('Quarterly Information'!$J$43:$J$1042,'Quarterly Information'!$I$43:$I$1042,Blends!$AP66,'Quarterly Information'!$X$43:$X$1042,Lists!$D$33)*J65</f>
        <v>0</v>
      </c>
      <c r="AZ66" s="10" t="s">
        <v>268</v>
      </c>
      <c r="BA66" s="85">
        <f>SUMIFS('Quarterly Information'!$J$43:$J$1042,'Quarterly Information'!$I$43:$I$1042,Blends!$AZ66,'Quarterly Information'!$X$43:$X$1042,Lists!$D$34)*C65</f>
        <v>0</v>
      </c>
      <c r="BB66" s="85">
        <f>SUMIFS('Quarterly Information'!$J$43:$J$1042,'Quarterly Information'!$I$43:$I$1042,Blends!$AZ66,'Quarterly Information'!$X$43:$X$1042,Lists!$D$34)*D65</f>
        <v>0</v>
      </c>
      <c r="BC66" s="85">
        <f>SUMIFS('Quarterly Information'!$J$43:$J$1042,'Quarterly Information'!$I$43:$I$1042,Blends!$AZ66,'Quarterly Information'!$X$43:$X$1042,Lists!$D$34)*E65</f>
        <v>0</v>
      </c>
      <c r="BD66" s="85">
        <f>SUMIFS('Quarterly Information'!$J$43:$J$1042,'Quarterly Information'!$I$43:$I$1042,Blends!$AZ66,'Quarterly Information'!$X$43:$X$1042,Lists!$D$34)*F65</f>
        <v>0</v>
      </c>
      <c r="BE66" s="85">
        <f>SUMIFS('Quarterly Information'!$J$43:$J$1042,'Quarterly Information'!$I$43:$I$1042,Blends!$AZ66,'Quarterly Information'!$X$43:$X$1042,Lists!$D$34)*G65</f>
        <v>0</v>
      </c>
      <c r="BF66" s="85">
        <f>SUMIFS('Quarterly Information'!$J$43:$J$1042,'Quarterly Information'!$I$43:$I$1042,Blends!$AZ66,'Quarterly Information'!$X$43:$X$1042,Lists!$D$34)*H65</f>
        <v>0</v>
      </c>
      <c r="BG66" s="85">
        <f>SUMIFS('Quarterly Information'!$J$43:$J$1042,'Quarterly Information'!$I$43:$I$1042,Blends!$AZ66,'Quarterly Information'!$X$43:$X$1042,Lists!$D$34)*I65</f>
        <v>0</v>
      </c>
      <c r="BH66" s="85">
        <f>SUMIFS('Quarterly Information'!$J$43:$J$1042,'Quarterly Information'!$I$43:$I$1042,Blends!$AZ66,'Quarterly Information'!$X$43:$X$1042,Lists!$D$34)*J65</f>
        <v>0</v>
      </c>
      <c r="BJ66" s="10" t="s">
        <v>268</v>
      </c>
      <c r="BK66" s="85">
        <f>SUMIFS('Quarterly Information'!$J$43:$J$1042,'Quarterly Information'!$I$43:$I$1042,Blends!$BJ66,'Quarterly Information'!$X$43:$X$1042,Lists!$D$35)*C65</f>
        <v>0</v>
      </c>
      <c r="BL66" s="85">
        <f>SUMIFS('Quarterly Information'!$J$43:$J$1042,'Quarterly Information'!$I$43:$I$1042,Blends!$BJ66,'Quarterly Information'!$X$43:$X$1042,Lists!$D$35)*D65</f>
        <v>0</v>
      </c>
      <c r="BM66" s="85">
        <f>SUMIFS('Quarterly Information'!$J$43:$J$1042,'Quarterly Information'!$I$43:$I$1042,Blends!$BJ66,'Quarterly Information'!$X$43:$X$1042,Lists!$D$35)*E65</f>
        <v>0</v>
      </c>
      <c r="BN66" s="85">
        <f>SUMIFS('Quarterly Information'!$J$43:$J$1042,'Quarterly Information'!$I$43:$I$1042,Blends!$BJ66,'Quarterly Information'!$X$43:$X$1042,Lists!$D$35)*F65</f>
        <v>0</v>
      </c>
      <c r="BO66" s="85">
        <f>SUMIFS('Quarterly Information'!$J$43:$J$1042,'Quarterly Information'!$I$43:$I$1042,Blends!$BJ66,'Quarterly Information'!$X$43:$X$1042,Lists!$D$35)*G65</f>
        <v>0</v>
      </c>
      <c r="BP66" s="85">
        <f>SUMIFS('Quarterly Information'!$J$43:$J$1042,'Quarterly Information'!$I$43:$I$1042,Blends!$BJ66,'Quarterly Information'!$X$43:$X$1042,Lists!$D$35)*H65</f>
        <v>0</v>
      </c>
      <c r="BQ66" s="85">
        <f>SUMIFS('Quarterly Information'!$J$43:$J$1042,'Quarterly Information'!$I$43:$I$1042,Blends!$BJ66,'Quarterly Information'!$X$43:$X$1042,Lists!$D$35)*I65</f>
        <v>0</v>
      </c>
      <c r="BR66" s="85">
        <f>SUMIFS('Quarterly Information'!$J$43:$J$1042,'Quarterly Information'!$I$43:$I$1042,Blends!$BJ66,'Quarterly Information'!$X$43:$X$1042,Lists!$D$35)*J65</f>
        <v>0</v>
      </c>
      <c r="BT66" s="10" t="s">
        <v>268</v>
      </c>
      <c r="BU66" s="85">
        <f>SUMIFS('Quarterly Information'!$AA$43:$AA$1042,'Quarterly Information'!$I$43:$I$1042,Blends!$BT66)*Blends!C65</f>
        <v>0</v>
      </c>
      <c r="BV66" s="85">
        <f>SUMIFS('Quarterly Information'!$AA$43:$AA$1042,'Quarterly Information'!$I$43:$I$1042,Blends!$BT66)*Blends!D65</f>
        <v>0</v>
      </c>
      <c r="BW66" s="85">
        <f>SUMIFS('Quarterly Information'!$AA$43:$AA$1042,'Quarterly Information'!$I$43:$I$1042,Blends!$BT66)*Blends!E65</f>
        <v>0</v>
      </c>
      <c r="BX66" s="85">
        <f>SUMIFS('Quarterly Information'!$AA$43:$AA$1042,'Quarterly Information'!$I$43:$I$1042,Blends!$BT66)*Blends!F65</f>
        <v>0</v>
      </c>
      <c r="BY66" s="85">
        <f>SUMIFS('Quarterly Information'!$AA$43:$AA$1042,'Quarterly Information'!$I$43:$I$1042,Blends!$BT66)*Blends!G65</f>
        <v>0</v>
      </c>
      <c r="BZ66" s="85">
        <f>SUMIFS('Quarterly Information'!$AA$43:$AA$1042,'Quarterly Information'!$I$43:$I$1042,Blends!$BT66)*Blends!H65</f>
        <v>0</v>
      </c>
      <c r="CA66" s="85">
        <f>SUMIFS('Quarterly Information'!$AA$43:$AA$1042,'Quarterly Information'!$I$43:$I$1042,Blends!$BT66)*Blends!I65</f>
        <v>0</v>
      </c>
      <c r="CB66" s="85">
        <f>SUMIFS('Quarterly Information'!$AA$43:$AA$1042,'Quarterly Information'!$I$43:$I$1042,Blends!$BT66)*Blends!J65</f>
        <v>0</v>
      </c>
      <c r="CD66" s="10" t="s">
        <v>268</v>
      </c>
      <c r="CE66" s="85">
        <f>SUMIFS('Quarterly Information'!$AB$43:$AB$1042,'Quarterly Information'!$I$43:$I$1042,Blends!$CD66)*Blends!C65</f>
        <v>0</v>
      </c>
      <c r="CF66" s="85">
        <f>SUMIFS('Quarterly Information'!$AB$43:$AB$1042,'Quarterly Information'!$I$43:$I$1042,Blends!$CD66)*Blends!D65</f>
        <v>0</v>
      </c>
      <c r="CG66" s="85">
        <f>SUMIFS('Quarterly Information'!$AB$43:$AB$1042,'Quarterly Information'!$I$43:$I$1042,Blends!$CD66)*Blends!E65</f>
        <v>0</v>
      </c>
      <c r="CH66" s="85">
        <f>SUMIFS('Quarterly Information'!$AB$43:$AB$1042,'Quarterly Information'!$I$43:$I$1042,Blends!$CD66)*Blends!F65</f>
        <v>0</v>
      </c>
      <c r="CI66" s="85">
        <f>SUMIFS('Quarterly Information'!$AB$43:$AB$1042,'Quarterly Information'!$I$43:$I$1042,Blends!$CD66)*Blends!G65</f>
        <v>0</v>
      </c>
      <c r="CJ66" s="85">
        <f>SUMIFS('Quarterly Information'!$AB$43:$AB$1042,'Quarterly Information'!$I$43:$I$1042,Blends!$CD66)*Blends!H65</f>
        <v>0</v>
      </c>
      <c r="CK66" s="85">
        <f>SUMIFS('Quarterly Information'!$AB$43:$AB$1042,'Quarterly Information'!$I$43:$I$1042,Blends!$CD66)*Blends!I65</f>
        <v>0</v>
      </c>
      <c r="CL66" s="85">
        <f>SUMIFS('Quarterly Information'!$AB$43:$AB$1042,'Quarterly Information'!$I$43:$I$1042,Blends!$CD66)*Blends!J65</f>
        <v>0</v>
      </c>
      <c r="CN66" s="10" t="s">
        <v>268</v>
      </c>
      <c r="CO66" s="85">
        <f>SUMIFS('Quarterly Information'!$AC$43:$AC$1042,'Quarterly Information'!$I$43:$I$1042,Blends!$CN66)*Blends!C65</f>
        <v>0</v>
      </c>
      <c r="CP66" s="85">
        <f>SUMIFS('Quarterly Information'!$AC$43:$AC$1042,'Quarterly Information'!$I$43:$I$1042,Blends!$CN66)*Blends!D65</f>
        <v>0</v>
      </c>
      <c r="CQ66" s="85">
        <f>SUMIFS('Quarterly Information'!$AC$43:$AC$1042,'Quarterly Information'!$I$43:$I$1042,Blends!$CN66)*Blends!E65</f>
        <v>0</v>
      </c>
      <c r="CR66" s="85">
        <f>SUMIFS('Quarterly Information'!$AC$43:$AC$1042,'Quarterly Information'!$I$43:$I$1042,Blends!$CN66)*Blends!F65</f>
        <v>0</v>
      </c>
      <c r="CS66" s="85">
        <f>SUMIFS('Quarterly Information'!$AC$43:$AC$1042,'Quarterly Information'!$I$43:$I$1042,Blends!$CN66)*Blends!G65</f>
        <v>0</v>
      </c>
      <c r="CT66" s="85">
        <f>SUMIFS('Quarterly Information'!$AC$43:$AC$1042,'Quarterly Information'!$I$43:$I$1042,Blends!$CN66)*Blends!H65</f>
        <v>0</v>
      </c>
      <c r="CU66" s="85">
        <f>SUMIFS('Quarterly Information'!$AC$43:$AC$1042,'Quarterly Information'!$I$43:$I$1042,Blends!$CN66)*Blends!I65</f>
        <v>0</v>
      </c>
      <c r="CV66" s="85">
        <f>SUMIFS('Quarterly Information'!$AC$43:$AC$1042,'Quarterly Information'!$I$43:$I$1042,Blends!$CN66)*Blends!J65</f>
        <v>0</v>
      </c>
      <c r="CX66" s="10" t="s">
        <v>268</v>
      </c>
      <c r="CY66" s="85">
        <f>SUMIFS('Quarterly Information'!$AD$43:$AD$1042,'Quarterly Information'!$I$43:$I$1042,Blends!$CX66)*Blends!C65</f>
        <v>0</v>
      </c>
      <c r="CZ66" s="85">
        <f>SUMIFS('Quarterly Information'!$AD$43:$AD$1042,'Quarterly Information'!$I$43:$I$1042,Blends!$CX66)*Blends!D65</f>
        <v>0</v>
      </c>
      <c r="DA66" s="85">
        <f>SUMIFS('Quarterly Information'!$AD$43:$AD$1042,'Quarterly Information'!$I$43:$I$1042,Blends!$CX66)*Blends!E65</f>
        <v>0</v>
      </c>
      <c r="DB66" s="85">
        <f>SUMIFS('Quarterly Information'!$AD$43:$AD$1042,'Quarterly Information'!$I$43:$I$1042,Blends!$CX66)*Blends!F65</f>
        <v>0</v>
      </c>
      <c r="DC66" s="85">
        <f>SUMIFS('Quarterly Information'!$AD$43:$AD$1042,'Quarterly Information'!$I$43:$I$1042,Blends!$CX66)*Blends!G65</f>
        <v>0</v>
      </c>
      <c r="DD66" s="85">
        <f>SUMIFS('Quarterly Information'!$AD$43:$AD$1042,'Quarterly Information'!$I$43:$I$1042,Blends!$CX66)*Blends!H65</f>
        <v>0</v>
      </c>
      <c r="DE66" s="85">
        <f>SUMIFS('Quarterly Information'!$AD$43:$AD$1042,'Quarterly Information'!$I$43:$I$1042,Blends!$CX66)*Blends!I65</f>
        <v>0</v>
      </c>
      <c r="DF66" s="85">
        <f>SUMIFS('Quarterly Information'!$AD$43:$AD$1042,'Quarterly Information'!$I$43:$I$1042,Blends!$CX66)*Blends!J65</f>
        <v>0</v>
      </c>
      <c r="DH66" s="10" t="s">
        <v>268</v>
      </c>
      <c r="DI66" s="85">
        <f>SUMIFS('Quarterly Information'!$AE$43:$AE$1042,'Quarterly Information'!$I$43:$I$1042,Blends!$DH66)*Blends!C65</f>
        <v>0</v>
      </c>
      <c r="DJ66" s="85">
        <f>SUMIFS('Quarterly Information'!$AE$43:$AE$1042,'Quarterly Information'!$I$43:$I$1042,Blends!$DH66)*Blends!D65</f>
        <v>0</v>
      </c>
      <c r="DK66" s="85">
        <f>SUMIFS('Quarterly Information'!$AE$43:$AE$1042,'Quarterly Information'!$I$43:$I$1042,Blends!$DH66)*Blends!E65</f>
        <v>0</v>
      </c>
      <c r="DL66" s="85">
        <f>SUMIFS('Quarterly Information'!$AE$43:$AE$1042,'Quarterly Information'!$I$43:$I$1042,Blends!$DH66)*Blends!F65</f>
        <v>0</v>
      </c>
      <c r="DM66" s="85">
        <f>SUMIFS('Quarterly Information'!$AE$43:$AE$1042,'Quarterly Information'!$I$43:$I$1042,Blends!$DH66)*Blends!G65</f>
        <v>0</v>
      </c>
      <c r="DN66" s="85">
        <f>SUMIFS('Quarterly Information'!$AE$43:$AE$1042,'Quarterly Information'!$I$43:$I$1042,Blends!$DH66)*Blends!H65</f>
        <v>0</v>
      </c>
      <c r="DO66" s="85">
        <f>SUMIFS('Quarterly Information'!$AE$43:$AE$1042,'Quarterly Information'!$I$43:$I$1042,Blends!$DH66)*Blends!I65</f>
        <v>0</v>
      </c>
      <c r="DP66" s="85">
        <f>SUMIFS('Quarterly Information'!$AE$43:$AE$1042,'Quarterly Information'!$I$43:$I$1042,Blends!$DH66)*Blends!J65</f>
        <v>0</v>
      </c>
      <c r="DR66" s="10" t="s">
        <v>268</v>
      </c>
      <c r="DS66" s="85">
        <f>SUMIFS('Quarterly Information'!$AF$43:$AF$1042,'Quarterly Information'!$I$43:$I$1042,Blends!$DR66)*Blends!C65</f>
        <v>0</v>
      </c>
      <c r="DT66" s="85">
        <f>SUMIFS('Quarterly Information'!$AF$43:$AF$1042,'Quarterly Information'!$I$43:$I$1042,Blends!$DR66)*Blends!D65</f>
        <v>0</v>
      </c>
      <c r="DU66" s="85">
        <f>SUMIFS('Quarterly Information'!$AF$43:$AF$1042,'Quarterly Information'!$I$43:$I$1042,Blends!$DR66)*Blends!E65</f>
        <v>0</v>
      </c>
      <c r="DV66" s="85">
        <f>SUMIFS('Quarterly Information'!$AF$43:$AF$1042,'Quarterly Information'!$I$43:$I$1042,Blends!$DR66)*Blends!F65</f>
        <v>0</v>
      </c>
      <c r="DW66" s="85">
        <f>SUMIFS('Quarterly Information'!$AF$43:$AF$1042,'Quarterly Information'!$I$43:$I$1042,Blends!$DR66)*Blends!G65</f>
        <v>0</v>
      </c>
      <c r="DX66" s="85">
        <f>SUMIFS('Quarterly Information'!$AF$43:$AF$1042,'Quarterly Information'!$I$43:$I$1042,Blends!$DR66)*Blends!H65</f>
        <v>0</v>
      </c>
      <c r="DY66" s="85">
        <f>SUMIFS('Quarterly Information'!$AF$43:$AF$1042,'Quarterly Information'!$I$43:$I$1042,Blends!$DR66)*Blends!I65</f>
        <v>0</v>
      </c>
      <c r="DZ66" s="85">
        <f>SUMIFS('Quarterly Information'!$AF$43:$AF$1042,'Quarterly Information'!$I$43:$I$1042,Blends!$DR66)*Blends!J65</f>
        <v>0</v>
      </c>
    </row>
    <row r="67" spans="2:130">
      <c r="B67" s="10" t="s">
        <v>270</v>
      </c>
      <c r="C67" s="84"/>
      <c r="D67" s="84">
        <v>0.252</v>
      </c>
      <c r="E67" s="84">
        <v>0.24299999999999999</v>
      </c>
      <c r="F67" s="84">
        <v>0.27300000000000002</v>
      </c>
      <c r="G67" s="84"/>
      <c r="H67" s="84"/>
      <c r="I67" s="84"/>
      <c r="J67" s="84"/>
      <c r="L67" s="10" t="s">
        <v>269</v>
      </c>
      <c r="M67" s="85">
        <f>SUMIFS('Quarterly Information'!$J$43:$J$1042,'Quarterly Information'!$I$43:$I$1042,Blends!$L67,'Quarterly Information'!$X$43:$X$1042,Lists!$D$30)*C66</f>
        <v>0</v>
      </c>
      <c r="N67" s="85">
        <f>SUMIFS('Quarterly Information'!$J$43:$J$1042,'Quarterly Information'!$I$43:$I$1042,Blends!$L67,'Quarterly Information'!$X$43:$X$1042,Lists!$D$30)*D66</f>
        <v>0</v>
      </c>
      <c r="O67" s="85">
        <f>SUMIFS('Quarterly Information'!$J$43:$J$1042,'Quarterly Information'!$I$43:$I$1042,Blends!$L67,'Quarterly Information'!$X$43:$X$1042,Lists!$D$30)*E66</f>
        <v>0</v>
      </c>
      <c r="P67" s="85">
        <f>SUMIFS('Quarterly Information'!$J$43:$J$1042,'Quarterly Information'!$I$43:$I$1042,Blends!$L67,'Quarterly Information'!$X$43:$X$1042,Lists!$D$30)*F66</f>
        <v>0</v>
      </c>
      <c r="Q67" s="85">
        <f>SUMIFS('Quarterly Information'!$J$43:$J$1042,'Quarterly Information'!$I$43:$I$1042,Blends!$L67,'Quarterly Information'!$X$43:$X$1042,Lists!$D$30)*G66</f>
        <v>0</v>
      </c>
      <c r="R67" s="85">
        <f>SUMIFS('Quarterly Information'!$J$43:$J$1042,'Quarterly Information'!$I$43:$I$1042,Blends!$L67,'Quarterly Information'!$X$43:$X$1042,Lists!$D$30)*H66</f>
        <v>0</v>
      </c>
      <c r="S67" s="85">
        <f>SUMIFS('Quarterly Information'!$J$43:$J$1042,'Quarterly Information'!$I$43:$I$1042,Blends!$L67,'Quarterly Information'!$X$43:$X$1042,Lists!$D$30)*I66</f>
        <v>0</v>
      </c>
      <c r="T67" s="85">
        <f>SUMIFS('Quarterly Information'!$J$43:$J$1042,'Quarterly Information'!$I$43:$I$1042,Blends!$L67,'Quarterly Information'!$X$43:$X$1042,Lists!$D$30)*J66</f>
        <v>0</v>
      </c>
      <c r="V67" s="10" t="s">
        <v>269</v>
      </c>
      <c r="W67" s="85">
        <f>SUMIFS('Quarterly Information'!$J$43:$J$1042,'Quarterly Information'!$I$43:$I$1042,Blends!$V67,'Quarterly Information'!$X$43:$X$1042,Lists!$D$31)*C66</f>
        <v>0</v>
      </c>
      <c r="X67" s="85">
        <f>SUMIFS('Quarterly Information'!$J$43:$J$1042,'Quarterly Information'!$I$43:$I$1042,Blends!$V67,'Quarterly Information'!$X$43:$X$1042,Lists!$D$31)*D66</f>
        <v>0</v>
      </c>
      <c r="Y67" s="85">
        <f>SUMIFS('Quarterly Information'!$J$43:$J$1042,'Quarterly Information'!$I$43:$I$1042,Blends!$V67,'Quarterly Information'!$X$43:$X$1042,Lists!$D$31)*E66</f>
        <v>0</v>
      </c>
      <c r="Z67" s="85">
        <f>SUMIFS('Quarterly Information'!$J$43:$J$1042,'Quarterly Information'!$I$43:$I$1042,Blends!$V67,'Quarterly Information'!$X$43:$X$1042,Lists!$D$31)*F66</f>
        <v>0</v>
      </c>
      <c r="AA67" s="85">
        <f>SUMIFS('Quarterly Information'!$J$43:$J$1042,'Quarterly Information'!$I$43:$I$1042,Blends!$V67,'Quarterly Information'!$X$43:$X$1042,Lists!$D$31)*G66</f>
        <v>0</v>
      </c>
      <c r="AB67" s="85">
        <f>SUMIFS('Quarterly Information'!$J$43:$J$1042,'Quarterly Information'!$I$43:$I$1042,Blends!$V67,'Quarterly Information'!$X$43:$X$1042,Lists!$D$31)*H66</f>
        <v>0</v>
      </c>
      <c r="AC67" s="85">
        <f>SUMIFS('Quarterly Information'!$J$43:$J$1042,'Quarterly Information'!$I$43:$I$1042,Blends!$V67,'Quarterly Information'!$X$43:$X$1042,Lists!$D$31)*I66</f>
        <v>0</v>
      </c>
      <c r="AD67" s="85">
        <f>SUMIFS('Quarterly Information'!$J$43:$J$1042,'Quarterly Information'!$I$43:$I$1042,Blends!$V67,'Quarterly Information'!$X$43:$X$1042,Lists!$D$31)*J66</f>
        <v>0</v>
      </c>
      <c r="AF67" s="10" t="s">
        <v>269</v>
      </c>
      <c r="AG67" s="85">
        <f>SUMIFS('Quarterly Information'!$J$43:$J$1042,'Quarterly Information'!$I$43:$I$1042,Blends!$AF67,'Quarterly Information'!$X$43:$X$1042,Lists!$D$32)*C66</f>
        <v>0</v>
      </c>
      <c r="AH67" s="85">
        <f>SUMIFS('Quarterly Information'!$J$43:$J$1042,'Quarterly Information'!$I$43:$I$1042,Blends!$AF67,'Quarterly Information'!$X$43:$X$1042,Lists!$D$32)*D66</f>
        <v>0</v>
      </c>
      <c r="AI67" s="85">
        <f>SUMIFS('Quarterly Information'!$J$43:$J$1042,'Quarterly Information'!$I$43:$I$1042,Blends!$AF67,'Quarterly Information'!$X$43:$X$1042,Lists!$D$32)*E66</f>
        <v>0</v>
      </c>
      <c r="AJ67" s="85">
        <f>SUMIFS('Quarterly Information'!$J$43:$J$1042,'Quarterly Information'!$I$43:$I$1042,Blends!$AF67,'Quarterly Information'!$X$43:$X$1042,Lists!$D$32)*F66</f>
        <v>0</v>
      </c>
      <c r="AK67" s="85">
        <f>SUMIFS('Quarterly Information'!$J$43:$J$1042,'Quarterly Information'!$I$43:$I$1042,Blends!$AF67,'Quarterly Information'!$X$43:$X$1042,Lists!$D$32)*G66</f>
        <v>0</v>
      </c>
      <c r="AL67" s="85">
        <f>SUMIFS('Quarterly Information'!$J$43:$J$1042,'Quarterly Information'!$I$43:$I$1042,Blends!$AF67,'Quarterly Information'!$X$43:$X$1042,Lists!$D$32)*H66</f>
        <v>0</v>
      </c>
      <c r="AM67" s="85">
        <f>SUMIFS('Quarterly Information'!$J$43:$J$1042,'Quarterly Information'!$I$43:$I$1042,Blends!$AF67,'Quarterly Information'!$X$43:$X$1042,Lists!$D$32)*I66</f>
        <v>0</v>
      </c>
      <c r="AN67" s="85">
        <f>SUMIFS('Quarterly Information'!$J$43:$J$1042,'Quarterly Information'!$I$43:$I$1042,Blends!$AF67,'Quarterly Information'!$X$43:$X$1042,Lists!$D$32)*J66</f>
        <v>0</v>
      </c>
      <c r="AP67" s="10" t="s">
        <v>269</v>
      </c>
      <c r="AQ67" s="85">
        <f>SUMIFS('Quarterly Information'!$J$43:$J$1042,'Quarterly Information'!$I$43:$I$1042,Blends!$AP67,'Quarterly Information'!$X$43:$X$1042,Lists!$D$33)*C66</f>
        <v>0</v>
      </c>
      <c r="AR67" s="85">
        <f>SUMIFS('Quarterly Information'!$J$43:$J$1042,'Quarterly Information'!$I$43:$I$1042,Blends!$AP67,'Quarterly Information'!$X$43:$X$1042,Lists!$D$33)*D66</f>
        <v>0</v>
      </c>
      <c r="AS67" s="85">
        <f>SUMIFS('Quarterly Information'!$J$43:$J$1042,'Quarterly Information'!$I$43:$I$1042,Blends!$AP67,'Quarterly Information'!$X$43:$X$1042,Lists!$D$33)*E66</f>
        <v>0</v>
      </c>
      <c r="AT67" s="85">
        <f>SUMIFS('Quarterly Information'!$J$43:$J$1042,'Quarterly Information'!$I$43:$I$1042,Blends!$AP67,'Quarterly Information'!$X$43:$X$1042,Lists!$D$33)*F66</f>
        <v>0</v>
      </c>
      <c r="AU67" s="85">
        <f>SUMIFS('Quarterly Information'!$J$43:$J$1042,'Quarterly Information'!$I$43:$I$1042,Blends!$AP67,'Quarterly Information'!$X$43:$X$1042,Lists!$D$33)*G66</f>
        <v>0</v>
      </c>
      <c r="AV67" s="85">
        <f>SUMIFS('Quarterly Information'!$J$43:$J$1042,'Quarterly Information'!$I$43:$I$1042,Blends!$AP67,'Quarterly Information'!$X$43:$X$1042,Lists!$D$33)*H66</f>
        <v>0</v>
      </c>
      <c r="AW67" s="85">
        <f>SUMIFS('Quarterly Information'!$J$43:$J$1042,'Quarterly Information'!$I$43:$I$1042,Blends!$AP67,'Quarterly Information'!$X$43:$X$1042,Lists!$D$33)*I66</f>
        <v>0</v>
      </c>
      <c r="AX67" s="85">
        <f>SUMIFS('Quarterly Information'!$J$43:$J$1042,'Quarterly Information'!$I$43:$I$1042,Blends!$AP67,'Quarterly Information'!$X$43:$X$1042,Lists!$D$33)*J66</f>
        <v>0</v>
      </c>
      <c r="AZ67" s="10" t="s">
        <v>269</v>
      </c>
      <c r="BA67" s="85">
        <f>SUMIFS('Quarterly Information'!$J$43:$J$1042,'Quarterly Information'!$I$43:$I$1042,Blends!$AZ67,'Quarterly Information'!$X$43:$X$1042,Lists!$D$34)*C66</f>
        <v>0</v>
      </c>
      <c r="BB67" s="85">
        <f>SUMIFS('Quarterly Information'!$J$43:$J$1042,'Quarterly Information'!$I$43:$I$1042,Blends!$AZ67,'Quarterly Information'!$X$43:$X$1042,Lists!$D$34)*D66</f>
        <v>0</v>
      </c>
      <c r="BC67" s="85">
        <f>SUMIFS('Quarterly Information'!$J$43:$J$1042,'Quarterly Information'!$I$43:$I$1042,Blends!$AZ67,'Quarterly Information'!$X$43:$X$1042,Lists!$D$34)*E66</f>
        <v>0</v>
      </c>
      <c r="BD67" s="85">
        <f>SUMIFS('Quarterly Information'!$J$43:$J$1042,'Quarterly Information'!$I$43:$I$1042,Blends!$AZ67,'Quarterly Information'!$X$43:$X$1042,Lists!$D$34)*F66</f>
        <v>0</v>
      </c>
      <c r="BE67" s="85">
        <f>SUMIFS('Quarterly Information'!$J$43:$J$1042,'Quarterly Information'!$I$43:$I$1042,Blends!$AZ67,'Quarterly Information'!$X$43:$X$1042,Lists!$D$34)*G66</f>
        <v>0</v>
      </c>
      <c r="BF67" s="85">
        <f>SUMIFS('Quarterly Information'!$J$43:$J$1042,'Quarterly Information'!$I$43:$I$1042,Blends!$AZ67,'Quarterly Information'!$X$43:$X$1042,Lists!$D$34)*H66</f>
        <v>0</v>
      </c>
      <c r="BG67" s="85">
        <f>SUMIFS('Quarterly Information'!$J$43:$J$1042,'Quarterly Information'!$I$43:$I$1042,Blends!$AZ67,'Quarterly Information'!$X$43:$X$1042,Lists!$D$34)*I66</f>
        <v>0</v>
      </c>
      <c r="BH67" s="85">
        <f>SUMIFS('Quarterly Information'!$J$43:$J$1042,'Quarterly Information'!$I$43:$I$1042,Blends!$AZ67,'Quarterly Information'!$X$43:$X$1042,Lists!$D$34)*J66</f>
        <v>0</v>
      </c>
      <c r="BJ67" s="10" t="s">
        <v>269</v>
      </c>
      <c r="BK67" s="85">
        <f>SUMIFS('Quarterly Information'!$J$43:$J$1042,'Quarterly Information'!$I$43:$I$1042,Blends!$BJ67,'Quarterly Information'!$X$43:$X$1042,Lists!$D$35)*C66</f>
        <v>0</v>
      </c>
      <c r="BL67" s="85">
        <f>SUMIFS('Quarterly Information'!$J$43:$J$1042,'Quarterly Information'!$I$43:$I$1042,Blends!$BJ67,'Quarterly Information'!$X$43:$X$1042,Lists!$D$35)*D66</f>
        <v>0</v>
      </c>
      <c r="BM67" s="85">
        <f>SUMIFS('Quarterly Information'!$J$43:$J$1042,'Quarterly Information'!$I$43:$I$1042,Blends!$BJ67,'Quarterly Information'!$X$43:$X$1042,Lists!$D$35)*E66</f>
        <v>0</v>
      </c>
      <c r="BN67" s="85">
        <f>SUMIFS('Quarterly Information'!$J$43:$J$1042,'Quarterly Information'!$I$43:$I$1042,Blends!$BJ67,'Quarterly Information'!$X$43:$X$1042,Lists!$D$35)*F66</f>
        <v>0</v>
      </c>
      <c r="BO67" s="85">
        <f>SUMIFS('Quarterly Information'!$J$43:$J$1042,'Quarterly Information'!$I$43:$I$1042,Blends!$BJ67,'Quarterly Information'!$X$43:$X$1042,Lists!$D$35)*G66</f>
        <v>0</v>
      </c>
      <c r="BP67" s="85">
        <f>SUMIFS('Quarterly Information'!$J$43:$J$1042,'Quarterly Information'!$I$43:$I$1042,Blends!$BJ67,'Quarterly Information'!$X$43:$X$1042,Lists!$D$35)*H66</f>
        <v>0</v>
      </c>
      <c r="BQ67" s="85">
        <f>SUMIFS('Quarterly Information'!$J$43:$J$1042,'Quarterly Information'!$I$43:$I$1042,Blends!$BJ67,'Quarterly Information'!$X$43:$X$1042,Lists!$D$35)*I66</f>
        <v>0</v>
      </c>
      <c r="BR67" s="85">
        <f>SUMIFS('Quarterly Information'!$J$43:$J$1042,'Quarterly Information'!$I$43:$I$1042,Blends!$BJ67,'Quarterly Information'!$X$43:$X$1042,Lists!$D$35)*J66</f>
        <v>0</v>
      </c>
      <c r="BT67" s="10" t="s">
        <v>269</v>
      </c>
      <c r="BU67" s="85">
        <f>SUMIFS('Quarterly Information'!$AA$43:$AA$1042,'Quarterly Information'!$I$43:$I$1042,Blends!$BT67)*Blends!C66</f>
        <v>0</v>
      </c>
      <c r="BV67" s="85">
        <f>SUMIFS('Quarterly Information'!$AA$43:$AA$1042,'Quarterly Information'!$I$43:$I$1042,Blends!$BT67)*Blends!D66</f>
        <v>0</v>
      </c>
      <c r="BW67" s="85">
        <f>SUMIFS('Quarterly Information'!$AA$43:$AA$1042,'Quarterly Information'!$I$43:$I$1042,Blends!$BT67)*Blends!E66</f>
        <v>0</v>
      </c>
      <c r="BX67" s="85">
        <f>SUMIFS('Quarterly Information'!$AA$43:$AA$1042,'Quarterly Information'!$I$43:$I$1042,Blends!$BT67)*Blends!F66</f>
        <v>0</v>
      </c>
      <c r="BY67" s="85">
        <f>SUMIFS('Quarterly Information'!$AA$43:$AA$1042,'Quarterly Information'!$I$43:$I$1042,Blends!$BT67)*Blends!G66</f>
        <v>0</v>
      </c>
      <c r="BZ67" s="85">
        <f>SUMIFS('Quarterly Information'!$AA$43:$AA$1042,'Quarterly Information'!$I$43:$I$1042,Blends!$BT67)*Blends!H66</f>
        <v>0</v>
      </c>
      <c r="CA67" s="85">
        <f>SUMIFS('Quarterly Information'!$AA$43:$AA$1042,'Quarterly Information'!$I$43:$I$1042,Blends!$BT67)*Blends!I66</f>
        <v>0</v>
      </c>
      <c r="CB67" s="85">
        <f>SUMIFS('Quarterly Information'!$AA$43:$AA$1042,'Quarterly Information'!$I$43:$I$1042,Blends!$BT67)*Blends!J66</f>
        <v>0</v>
      </c>
      <c r="CD67" s="10" t="s">
        <v>269</v>
      </c>
      <c r="CE67" s="85">
        <f>SUMIFS('Quarterly Information'!$AB$43:$AB$1042,'Quarterly Information'!$I$43:$I$1042,Blends!$CD67)*Blends!C66</f>
        <v>0</v>
      </c>
      <c r="CF67" s="85">
        <f>SUMIFS('Quarterly Information'!$AB$43:$AB$1042,'Quarterly Information'!$I$43:$I$1042,Blends!$CD67)*Blends!D66</f>
        <v>0</v>
      </c>
      <c r="CG67" s="85">
        <f>SUMIFS('Quarterly Information'!$AB$43:$AB$1042,'Quarterly Information'!$I$43:$I$1042,Blends!$CD67)*Blends!E66</f>
        <v>0</v>
      </c>
      <c r="CH67" s="85">
        <f>SUMIFS('Quarterly Information'!$AB$43:$AB$1042,'Quarterly Information'!$I$43:$I$1042,Blends!$CD67)*Blends!F66</f>
        <v>0</v>
      </c>
      <c r="CI67" s="85">
        <f>SUMIFS('Quarterly Information'!$AB$43:$AB$1042,'Quarterly Information'!$I$43:$I$1042,Blends!$CD67)*Blends!G66</f>
        <v>0</v>
      </c>
      <c r="CJ67" s="85">
        <f>SUMIFS('Quarterly Information'!$AB$43:$AB$1042,'Quarterly Information'!$I$43:$I$1042,Blends!$CD67)*Blends!H66</f>
        <v>0</v>
      </c>
      <c r="CK67" s="85">
        <f>SUMIFS('Quarterly Information'!$AB$43:$AB$1042,'Quarterly Information'!$I$43:$I$1042,Blends!$CD67)*Blends!I66</f>
        <v>0</v>
      </c>
      <c r="CL67" s="85">
        <f>SUMIFS('Quarterly Information'!$AB$43:$AB$1042,'Quarterly Information'!$I$43:$I$1042,Blends!$CD67)*Blends!J66</f>
        <v>0</v>
      </c>
      <c r="CN67" s="10" t="s">
        <v>269</v>
      </c>
      <c r="CO67" s="85">
        <f>SUMIFS('Quarterly Information'!$AC$43:$AC$1042,'Quarterly Information'!$I$43:$I$1042,Blends!$CN67)*Blends!C66</f>
        <v>0</v>
      </c>
      <c r="CP67" s="85">
        <f>SUMIFS('Quarterly Information'!$AC$43:$AC$1042,'Quarterly Information'!$I$43:$I$1042,Blends!$CN67)*Blends!D66</f>
        <v>0</v>
      </c>
      <c r="CQ67" s="85">
        <f>SUMIFS('Quarterly Information'!$AC$43:$AC$1042,'Quarterly Information'!$I$43:$I$1042,Blends!$CN67)*Blends!E66</f>
        <v>0</v>
      </c>
      <c r="CR67" s="85">
        <f>SUMIFS('Quarterly Information'!$AC$43:$AC$1042,'Quarterly Information'!$I$43:$I$1042,Blends!$CN67)*Blends!F66</f>
        <v>0</v>
      </c>
      <c r="CS67" s="85">
        <f>SUMIFS('Quarterly Information'!$AC$43:$AC$1042,'Quarterly Information'!$I$43:$I$1042,Blends!$CN67)*Blends!G66</f>
        <v>0</v>
      </c>
      <c r="CT67" s="85">
        <f>SUMIFS('Quarterly Information'!$AC$43:$AC$1042,'Quarterly Information'!$I$43:$I$1042,Blends!$CN67)*Blends!H66</f>
        <v>0</v>
      </c>
      <c r="CU67" s="85">
        <f>SUMIFS('Quarterly Information'!$AC$43:$AC$1042,'Quarterly Information'!$I$43:$I$1042,Blends!$CN67)*Blends!I66</f>
        <v>0</v>
      </c>
      <c r="CV67" s="85">
        <f>SUMIFS('Quarterly Information'!$AC$43:$AC$1042,'Quarterly Information'!$I$43:$I$1042,Blends!$CN67)*Blends!J66</f>
        <v>0</v>
      </c>
      <c r="CX67" s="10" t="s">
        <v>269</v>
      </c>
      <c r="CY67" s="85">
        <f>SUMIFS('Quarterly Information'!$AD$43:$AD$1042,'Quarterly Information'!$I$43:$I$1042,Blends!$CX67)*Blends!C66</f>
        <v>0</v>
      </c>
      <c r="CZ67" s="85">
        <f>SUMIFS('Quarterly Information'!$AD$43:$AD$1042,'Quarterly Information'!$I$43:$I$1042,Blends!$CX67)*Blends!D66</f>
        <v>0</v>
      </c>
      <c r="DA67" s="85">
        <f>SUMIFS('Quarterly Information'!$AD$43:$AD$1042,'Quarterly Information'!$I$43:$I$1042,Blends!$CX67)*Blends!E66</f>
        <v>0</v>
      </c>
      <c r="DB67" s="85">
        <f>SUMIFS('Quarterly Information'!$AD$43:$AD$1042,'Quarterly Information'!$I$43:$I$1042,Blends!$CX67)*Blends!F66</f>
        <v>0</v>
      </c>
      <c r="DC67" s="85">
        <f>SUMIFS('Quarterly Information'!$AD$43:$AD$1042,'Quarterly Information'!$I$43:$I$1042,Blends!$CX67)*Blends!G66</f>
        <v>0</v>
      </c>
      <c r="DD67" s="85">
        <f>SUMIFS('Quarterly Information'!$AD$43:$AD$1042,'Quarterly Information'!$I$43:$I$1042,Blends!$CX67)*Blends!H66</f>
        <v>0</v>
      </c>
      <c r="DE67" s="85">
        <f>SUMIFS('Quarterly Information'!$AD$43:$AD$1042,'Quarterly Information'!$I$43:$I$1042,Blends!$CX67)*Blends!I66</f>
        <v>0</v>
      </c>
      <c r="DF67" s="85">
        <f>SUMIFS('Quarterly Information'!$AD$43:$AD$1042,'Quarterly Information'!$I$43:$I$1042,Blends!$CX67)*Blends!J66</f>
        <v>0</v>
      </c>
      <c r="DH67" s="10" t="s">
        <v>269</v>
      </c>
      <c r="DI67" s="85">
        <f>SUMIFS('Quarterly Information'!$AE$43:$AE$1042,'Quarterly Information'!$I$43:$I$1042,Blends!$DH67)*Blends!C66</f>
        <v>0</v>
      </c>
      <c r="DJ67" s="85">
        <f>SUMIFS('Quarterly Information'!$AE$43:$AE$1042,'Quarterly Information'!$I$43:$I$1042,Blends!$DH67)*Blends!D66</f>
        <v>0</v>
      </c>
      <c r="DK67" s="85">
        <f>SUMIFS('Quarterly Information'!$AE$43:$AE$1042,'Quarterly Information'!$I$43:$I$1042,Blends!$DH67)*Blends!E66</f>
        <v>0</v>
      </c>
      <c r="DL67" s="85">
        <f>SUMIFS('Quarterly Information'!$AE$43:$AE$1042,'Quarterly Information'!$I$43:$I$1042,Blends!$DH67)*Blends!F66</f>
        <v>0</v>
      </c>
      <c r="DM67" s="85">
        <f>SUMIFS('Quarterly Information'!$AE$43:$AE$1042,'Quarterly Information'!$I$43:$I$1042,Blends!$DH67)*Blends!G66</f>
        <v>0</v>
      </c>
      <c r="DN67" s="85">
        <f>SUMIFS('Quarterly Information'!$AE$43:$AE$1042,'Quarterly Information'!$I$43:$I$1042,Blends!$DH67)*Blends!H66</f>
        <v>0</v>
      </c>
      <c r="DO67" s="85">
        <f>SUMIFS('Quarterly Information'!$AE$43:$AE$1042,'Quarterly Information'!$I$43:$I$1042,Blends!$DH67)*Blends!I66</f>
        <v>0</v>
      </c>
      <c r="DP67" s="85">
        <f>SUMIFS('Quarterly Information'!$AE$43:$AE$1042,'Quarterly Information'!$I$43:$I$1042,Blends!$DH67)*Blends!J66</f>
        <v>0</v>
      </c>
      <c r="DR67" s="10" t="s">
        <v>269</v>
      </c>
      <c r="DS67" s="85">
        <f>SUMIFS('Quarterly Information'!$AF$43:$AF$1042,'Quarterly Information'!$I$43:$I$1042,Blends!$DR67)*Blends!C66</f>
        <v>0</v>
      </c>
      <c r="DT67" s="85">
        <f>SUMIFS('Quarterly Information'!$AF$43:$AF$1042,'Quarterly Information'!$I$43:$I$1042,Blends!$DR67)*Blends!D66</f>
        <v>0</v>
      </c>
      <c r="DU67" s="85">
        <f>SUMIFS('Quarterly Information'!$AF$43:$AF$1042,'Quarterly Information'!$I$43:$I$1042,Blends!$DR67)*Blends!E66</f>
        <v>0</v>
      </c>
      <c r="DV67" s="85">
        <f>SUMIFS('Quarterly Information'!$AF$43:$AF$1042,'Quarterly Information'!$I$43:$I$1042,Blends!$DR67)*Blends!F66</f>
        <v>0</v>
      </c>
      <c r="DW67" s="85">
        <f>SUMIFS('Quarterly Information'!$AF$43:$AF$1042,'Quarterly Information'!$I$43:$I$1042,Blends!$DR67)*Blends!G66</f>
        <v>0</v>
      </c>
      <c r="DX67" s="85">
        <f>SUMIFS('Quarterly Information'!$AF$43:$AF$1042,'Quarterly Information'!$I$43:$I$1042,Blends!$DR67)*Blends!H66</f>
        <v>0</v>
      </c>
      <c r="DY67" s="85">
        <f>SUMIFS('Quarterly Information'!$AF$43:$AF$1042,'Quarterly Information'!$I$43:$I$1042,Blends!$DR67)*Blends!I66</f>
        <v>0</v>
      </c>
      <c r="DZ67" s="85">
        <f>SUMIFS('Quarterly Information'!$AF$43:$AF$1042,'Quarterly Information'!$I$43:$I$1042,Blends!$DR67)*Blends!J66</f>
        <v>0</v>
      </c>
    </row>
    <row r="68" spans="2:130">
      <c r="B68" s="10" t="s">
        <v>271</v>
      </c>
      <c r="C68" s="84"/>
      <c r="D68" s="84">
        <v>0.2</v>
      </c>
      <c r="E68" s="84">
        <v>0.2</v>
      </c>
      <c r="F68" s="84">
        <v>0.28999999999999998</v>
      </c>
      <c r="G68" s="84"/>
      <c r="H68" s="84"/>
      <c r="I68" s="84"/>
      <c r="J68" s="84"/>
      <c r="L68" s="10" t="s">
        <v>270</v>
      </c>
      <c r="M68" s="85">
        <f>SUMIFS('Quarterly Information'!$J$43:$J$1042,'Quarterly Information'!$I$43:$I$1042,Blends!$L68,'Quarterly Information'!$X$43:$X$1042,Lists!$D$30)*C67</f>
        <v>0</v>
      </c>
      <c r="N68" s="85">
        <f>SUMIFS('Quarterly Information'!$J$43:$J$1042,'Quarterly Information'!$I$43:$I$1042,Blends!$L68,'Quarterly Information'!$X$43:$X$1042,Lists!$D$30)*D67</f>
        <v>0</v>
      </c>
      <c r="O68" s="85">
        <f>SUMIFS('Quarterly Information'!$J$43:$J$1042,'Quarterly Information'!$I$43:$I$1042,Blends!$L68,'Quarterly Information'!$X$43:$X$1042,Lists!$D$30)*E67</f>
        <v>0</v>
      </c>
      <c r="P68" s="85">
        <f>SUMIFS('Quarterly Information'!$J$43:$J$1042,'Quarterly Information'!$I$43:$I$1042,Blends!$L68,'Quarterly Information'!$X$43:$X$1042,Lists!$D$30)*F67</f>
        <v>0</v>
      </c>
      <c r="Q68" s="85">
        <f>SUMIFS('Quarterly Information'!$J$43:$J$1042,'Quarterly Information'!$I$43:$I$1042,Blends!$L68,'Quarterly Information'!$X$43:$X$1042,Lists!$D$30)*G67</f>
        <v>0</v>
      </c>
      <c r="R68" s="85">
        <f>SUMIFS('Quarterly Information'!$J$43:$J$1042,'Quarterly Information'!$I$43:$I$1042,Blends!$L68,'Quarterly Information'!$X$43:$X$1042,Lists!$D$30)*H67</f>
        <v>0</v>
      </c>
      <c r="S68" s="85">
        <f>SUMIFS('Quarterly Information'!$J$43:$J$1042,'Quarterly Information'!$I$43:$I$1042,Blends!$L68,'Quarterly Information'!$X$43:$X$1042,Lists!$D$30)*I67</f>
        <v>0</v>
      </c>
      <c r="T68" s="85">
        <f>SUMIFS('Quarterly Information'!$J$43:$J$1042,'Quarterly Information'!$I$43:$I$1042,Blends!$L68,'Quarterly Information'!$X$43:$X$1042,Lists!$D$30)*J67</f>
        <v>0</v>
      </c>
      <c r="V68" s="10" t="s">
        <v>270</v>
      </c>
      <c r="W68" s="85">
        <f>SUMIFS('Quarterly Information'!$J$43:$J$1042,'Quarterly Information'!$I$43:$I$1042,Blends!$V68,'Quarterly Information'!$X$43:$X$1042,Lists!$D$31)*C67</f>
        <v>0</v>
      </c>
      <c r="X68" s="85">
        <f>SUMIFS('Quarterly Information'!$J$43:$J$1042,'Quarterly Information'!$I$43:$I$1042,Blends!$V68,'Quarterly Information'!$X$43:$X$1042,Lists!$D$31)*D67</f>
        <v>0</v>
      </c>
      <c r="Y68" s="85">
        <f>SUMIFS('Quarterly Information'!$J$43:$J$1042,'Quarterly Information'!$I$43:$I$1042,Blends!$V68,'Quarterly Information'!$X$43:$X$1042,Lists!$D$31)*E67</f>
        <v>0</v>
      </c>
      <c r="Z68" s="85">
        <f>SUMIFS('Quarterly Information'!$J$43:$J$1042,'Quarterly Information'!$I$43:$I$1042,Blends!$V68,'Quarterly Information'!$X$43:$X$1042,Lists!$D$31)*F67</f>
        <v>0</v>
      </c>
      <c r="AA68" s="85">
        <f>SUMIFS('Quarterly Information'!$J$43:$J$1042,'Quarterly Information'!$I$43:$I$1042,Blends!$V68,'Quarterly Information'!$X$43:$X$1042,Lists!$D$31)*G67</f>
        <v>0</v>
      </c>
      <c r="AB68" s="85">
        <f>SUMIFS('Quarterly Information'!$J$43:$J$1042,'Quarterly Information'!$I$43:$I$1042,Blends!$V68,'Quarterly Information'!$X$43:$X$1042,Lists!$D$31)*H67</f>
        <v>0</v>
      </c>
      <c r="AC68" s="85">
        <f>SUMIFS('Quarterly Information'!$J$43:$J$1042,'Quarterly Information'!$I$43:$I$1042,Blends!$V68,'Quarterly Information'!$X$43:$X$1042,Lists!$D$31)*I67</f>
        <v>0</v>
      </c>
      <c r="AD68" s="85">
        <f>SUMIFS('Quarterly Information'!$J$43:$J$1042,'Quarterly Information'!$I$43:$I$1042,Blends!$V68,'Quarterly Information'!$X$43:$X$1042,Lists!$D$31)*J67</f>
        <v>0</v>
      </c>
      <c r="AF68" s="10" t="s">
        <v>270</v>
      </c>
      <c r="AG68" s="85">
        <f>SUMIFS('Quarterly Information'!$J$43:$J$1042,'Quarterly Information'!$I$43:$I$1042,Blends!$AF68,'Quarterly Information'!$X$43:$X$1042,Lists!$D$32)*C67</f>
        <v>0</v>
      </c>
      <c r="AH68" s="85">
        <f>SUMIFS('Quarterly Information'!$J$43:$J$1042,'Quarterly Information'!$I$43:$I$1042,Blends!$AF68,'Quarterly Information'!$X$43:$X$1042,Lists!$D$32)*D67</f>
        <v>0</v>
      </c>
      <c r="AI68" s="85">
        <f>SUMIFS('Quarterly Information'!$J$43:$J$1042,'Quarterly Information'!$I$43:$I$1042,Blends!$AF68,'Quarterly Information'!$X$43:$X$1042,Lists!$D$32)*E67</f>
        <v>0</v>
      </c>
      <c r="AJ68" s="85">
        <f>SUMIFS('Quarterly Information'!$J$43:$J$1042,'Quarterly Information'!$I$43:$I$1042,Blends!$AF68,'Quarterly Information'!$X$43:$X$1042,Lists!$D$32)*F67</f>
        <v>0</v>
      </c>
      <c r="AK68" s="85">
        <f>SUMIFS('Quarterly Information'!$J$43:$J$1042,'Quarterly Information'!$I$43:$I$1042,Blends!$AF68,'Quarterly Information'!$X$43:$X$1042,Lists!$D$32)*G67</f>
        <v>0</v>
      </c>
      <c r="AL68" s="85">
        <f>SUMIFS('Quarterly Information'!$J$43:$J$1042,'Quarterly Information'!$I$43:$I$1042,Blends!$AF68,'Quarterly Information'!$X$43:$X$1042,Lists!$D$32)*H67</f>
        <v>0</v>
      </c>
      <c r="AM68" s="85">
        <f>SUMIFS('Quarterly Information'!$J$43:$J$1042,'Quarterly Information'!$I$43:$I$1042,Blends!$AF68,'Quarterly Information'!$X$43:$X$1042,Lists!$D$32)*I67</f>
        <v>0</v>
      </c>
      <c r="AN68" s="85">
        <f>SUMIFS('Quarterly Information'!$J$43:$J$1042,'Quarterly Information'!$I$43:$I$1042,Blends!$AF68,'Quarterly Information'!$X$43:$X$1042,Lists!$D$32)*J67</f>
        <v>0</v>
      </c>
      <c r="AP68" s="10" t="s">
        <v>270</v>
      </c>
      <c r="AQ68" s="85">
        <f>SUMIFS('Quarterly Information'!$J$43:$J$1042,'Quarterly Information'!$I$43:$I$1042,Blends!$AP68,'Quarterly Information'!$X$43:$X$1042,Lists!$D$33)*C67</f>
        <v>0</v>
      </c>
      <c r="AR68" s="85">
        <f>SUMIFS('Quarterly Information'!$J$43:$J$1042,'Quarterly Information'!$I$43:$I$1042,Blends!$AP68,'Quarterly Information'!$X$43:$X$1042,Lists!$D$33)*D67</f>
        <v>0</v>
      </c>
      <c r="AS68" s="85">
        <f>SUMIFS('Quarterly Information'!$J$43:$J$1042,'Quarterly Information'!$I$43:$I$1042,Blends!$AP68,'Quarterly Information'!$X$43:$X$1042,Lists!$D$33)*E67</f>
        <v>0</v>
      </c>
      <c r="AT68" s="85">
        <f>SUMIFS('Quarterly Information'!$J$43:$J$1042,'Quarterly Information'!$I$43:$I$1042,Blends!$AP68,'Quarterly Information'!$X$43:$X$1042,Lists!$D$33)*F67</f>
        <v>0</v>
      </c>
      <c r="AU68" s="85">
        <f>SUMIFS('Quarterly Information'!$J$43:$J$1042,'Quarterly Information'!$I$43:$I$1042,Blends!$AP68,'Quarterly Information'!$X$43:$X$1042,Lists!$D$33)*G67</f>
        <v>0</v>
      </c>
      <c r="AV68" s="85">
        <f>SUMIFS('Quarterly Information'!$J$43:$J$1042,'Quarterly Information'!$I$43:$I$1042,Blends!$AP68,'Quarterly Information'!$X$43:$X$1042,Lists!$D$33)*H67</f>
        <v>0</v>
      </c>
      <c r="AW68" s="85">
        <f>SUMIFS('Quarterly Information'!$J$43:$J$1042,'Quarterly Information'!$I$43:$I$1042,Blends!$AP68,'Quarterly Information'!$X$43:$X$1042,Lists!$D$33)*I67</f>
        <v>0</v>
      </c>
      <c r="AX68" s="85">
        <f>SUMIFS('Quarterly Information'!$J$43:$J$1042,'Quarterly Information'!$I$43:$I$1042,Blends!$AP68,'Quarterly Information'!$X$43:$X$1042,Lists!$D$33)*J67</f>
        <v>0</v>
      </c>
      <c r="AZ68" s="10" t="s">
        <v>270</v>
      </c>
      <c r="BA68" s="85">
        <f>SUMIFS('Quarterly Information'!$J$43:$J$1042,'Quarterly Information'!$I$43:$I$1042,Blends!$AZ68,'Quarterly Information'!$X$43:$X$1042,Lists!$D$34)*C67</f>
        <v>0</v>
      </c>
      <c r="BB68" s="85">
        <f>SUMIFS('Quarterly Information'!$J$43:$J$1042,'Quarterly Information'!$I$43:$I$1042,Blends!$AZ68,'Quarterly Information'!$X$43:$X$1042,Lists!$D$34)*D67</f>
        <v>0</v>
      </c>
      <c r="BC68" s="85">
        <f>SUMIFS('Quarterly Information'!$J$43:$J$1042,'Quarterly Information'!$I$43:$I$1042,Blends!$AZ68,'Quarterly Information'!$X$43:$X$1042,Lists!$D$34)*E67</f>
        <v>0</v>
      </c>
      <c r="BD68" s="85">
        <f>SUMIFS('Quarterly Information'!$J$43:$J$1042,'Quarterly Information'!$I$43:$I$1042,Blends!$AZ68,'Quarterly Information'!$X$43:$X$1042,Lists!$D$34)*F67</f>
        <v>0</v>
      </c>
      <c r="BE68" s="85">
        <f>SUMIFS('Quarterly Information'!$J$43:$J$1042,'Quarterly Information'!$I$43:$I$1042,Blends!$AZ68,'Quarterly Information'!$X$43:$X$1042,Lists!$D$34)*G67</f>
        <v>0</v>
      </c>
      <c r="BF68" s="85">
        <f>SUMIFS('Quarterly Information'!$J$43:$J$1042,'Quarterly Information'!$I$43:$I$1042,Blends!$AZ68,'Quarterly Information'!$X$43:$X$1042,Lists!$D$34)*H67</f>
        <v>0</v>
      </c>
      <c r="BG68" s="85">
        <f>SUMIFS('Quarterly Information'!$J$43:$J$1042,'Quarterly Information'!$I$43:$I$1042,Blends!$AZ68,'Quarterly Information'!$X$43:$X$1042,Lists!$D$34)*I67</f>
        <v>0</v>
      </c>
      <c r="BH68" s="85">
        <f>SUMIFS('Quarterly Information'!$J$43:$J$1042,'Quarterly Information'!$I$43:$I$1042,Blends!$AZ68,'Quarterly Information'!$X$43:$X$1042,Lists!$D$34)*J67</f>
        <v>0</v>
      </c>
      <c r="BJ68" s="10" t="s">
        <v>270</v>
      </c>
      <c r="BK68" s="85">
        <f>SUMIFS('Quarterly Information'!$J$43:$J$1042,'Quarterly Information'!$I$43:$I$1042,Blends!$BJ68,'Quarterly Information'!$X$43:$X$1042,Lists!$D$35)*C67</f>
        <v>0</v>
      </c>
      <c r="BL68" s="85">
        <f>SUMIFS('Quarterly Information'!$J$43:$J$1042,'Quarterly Information'!$I$43:$I$1042,Blends!$BJ68,'Quarterly Information'!$X$43:$X$1042,Lists!$D$35)*D67</f>
        <v>0</v>
      </c>
      <c r="BM68" s="85">
        <f>SUMIFS('Quarterly Information'!$J$43:$J$1042,'Quarterly Information'!$I$43:$I$1042,Blends!$BJ68,'Quarterly Information'!$X$43:$X$1042,Lists!$D$35)*E67</f>
        <v>0</v>
      </c>
      <c r="BN68" s="85">
        <f>SUMIFS('Quarterly Information'!$J$43:$J$1042,'Quarterly Information'!$I$43:$I$1042,Blends!$BJ68,'Quarterly Information'!$X$43:$X$1042,Lists!$D$35)*F67</f>
        <v>0</v>
      </c>
      <c r="BO68" s="85">
        <f>SUMIFS('Quarterly Information'!$J$43:$J$1042,'Quarterly Information'!$I$43:$I$1042,Blends!$BJ68,'Quarterly Information'!$X$43:$X$1042,Lists!$D$35)*G67</f>
        <v>0</v>
      </c>
      <c r="BP68" s="85">
        <f>SUMIFS('Quarterly Information'!$J$43:$J$1042,'Quarterly Information'!$I$43:$I$1042,Blends!$BJ68,'Quarterly Information'!$X$43:$X$1042,Lists!$D$35)*H67</f>
        <v>0</v>
      </c>
      <c r="BQ68" s="85">
        <f>SUMIFS('Quarterly Information'!$J$43:$J$1042,'Quarterly Information'!$I$43:$I$1042,Blends!$BJ68,'Quarterly Information'!$X$43:$X$1042,Lists!$D$35)*I67</f>
        <v>0</v>
      </c>
      <c r="BR68" s="85">
        <f>SUMIFS('Quarterly Information'!$J$43:$J$1042,'Quarterly Information'!$I$43:$I$1042,Blends!$BJ68,'Quarterly Information'!$X$43:$X$1042,Lists!$D$35)*J67</f>
        <v>0</v>
      </c>
      <c r="BT68" s="10" t="s">
        <v>270</v>
      </c>
      <c r="BU68" s="85">
        <f>SUMIFS('Quarterly Information'!$AA$43:$AA$1042,'Quarterly Information'!$I$43:$I$1042,Blends!$BT68)*Blends!C67</f>
        <v>0</v>
      </c>
      <c r="BV68" s="85">
        <f>SUMIFS('Quarterly Information'!$AA$43:$AA$1042,'Quarterly Information'!$I$43:$I$1042,Blends!$BT68)*Blends!D67</f>
        <v>0</v>
      </c>
      <c r="BW68" s="85">
        <f>SUMIFS('Quarterly Information'!$AA$43:$AA$1042,'Quarterly Information'!$I$43:$I$1042,Blends!$BT68)*Blends!E67</f>
        <v>0</v>
      </c>
      <c r="BX68" s="85">
        <f>SUMIFS('Quarterly Information'!$AA$43:$AA$1042,'Quarterly Information'!$I$43:$I$1042,Blends!$BT68)*Blends!F67</f>
        <v>0</v>
      </c>
      <c r="BY68" s="85">
        <f>SUMIFS('Quarterly Information'!$AA$43:$AA$1042,'Quarterly Information'!$I$43:$I$1042,Blends!$BT68)*Blends!G67</f>
        <v>0</v>
      </c>
      <c r="BZ68" s="85">
        <f>SUMIFS('Quarterly Information'!$AA$43:$AA$1042,'Quarterly Information'!$I$43:$I$1042,Blends!$BT68)*Blends!H67</f>
        <v>0</v>
      </c>
      <c r="CA68" s="85">
        <f>SUMIFS('Quarterly Information'!$AA$43:$AA$1042,'Quarterly Information'!$I$43:$I$1042,Blends!$BT68)*Blends!I67</f>
        <v>0</v>
      </c>
      <c r="CB68" s="85">
        <f>SUMIFS('Quarterly Information'!$AA$43:$AA$1042,'Quarterly Information'!$I$43:$I$1042,Blends!$BT68)*Blends!J67</f>
        <v>0</v>
      </c>
      <c r="CD68" s="10" t="s">
        <v>270</v>
      </c>
      <c r="CE68" s="85">
        <f>SUMIFS('Quarterly Information'!$AB$43:$AB$1042,'Quarterly Information'!$I$43:$I$1042,Blends!$CD68)*Blends!C67</f>
        <v>0</v>
      </c>
      <c r="CF68" s="85">
        <f>SUMIFS('Quarterly Information'!$AB$43:$AB$1042,'Quarterly Information'!$I$43:$I$1042,Blends!$CD68)*Blends!D67</f>
        <v>0</v>
      </c>
      <c r="CG68" s="85">
        <f>SUMIFS('Quarterly Information'!$AB$43:$AB$1042,'Quarterly Information'!$I$43:$I$1042,Blends!$CD68)*Blends!E67</f>
        <v>0</v>
      </c>
      <c r="CH68" s="85">
        <f>SUMIFS('Quarterly Information'!$AB$43:$AB$1042,'Quarterly Information'!$I$43:$I$1042,Blends!$CD68)*Blends!F67</f>
        <v>0</v>
      </c>
      <c r="CI68" s="85">
        <f>SUMIFS('Quarterly Information'!$AB$43:$AB$1042,'Quarterly Information'!$I$43:$I$1042,Blends!$CD68)*Blends!G67</f>
        <v>0</v>
      </c>
      <c r="CJ68" s="85">
        <f>SUMIFS('Quarterly Information'!$AB$43:$AB$1042,'Quarterly Information'!$I$43:$I$1042,Blends!$CD68)*Blends!H67</f>
        <v>0</v>
      </c>
      <c r="CK68" s="85">
        <f>SUMIFS('Quarterly Information'!$AB$43:$AB$1042,'Quarterly Information'!$I$43:$I$1042,Blends!$CD68)*Blends!I67</f>
        <v>0</v>
      </c>
      <c r="CL68" s="85">
        <f>SUMIFS('Quarterly Information'!$AB$43:$AB$1042,'Quarterly Information'!$I$43:$I$1042,Blends!$CD68)*Blends!J67</f>
        <v>0</v>
      </c>
      <c r="CN68" s="10" t="s">
        <v>270</v>
      </c>
      <c r="CO68" s="85">
        <f>SUMIFS('Quarterly Information'!$AC$43:$AC$1042,'Quarterly Information'!$I$43:$I$1042,Blends!$CN68)*Blends!C67</f>
        <v>0</v>
      </c>
      <c r="CP68" s="85">
        <f>SUMIFS('Quarterly Information'!$AC$43:$AC$1042,'Quarterly Information'!$I$43:$I$1042,Blends!$CN68)*Blends!D67</f>
        <v>0</v>
      </c>
      <c r="CQ68" s="85">
        <f>SUMIFS('Quarterly Information'!$AC$43:$AC$1042,'Quarterly Information'!$I$43:$I$1042,Blends!$CN68)*Blends!E67</f>
        <v>0</v>
      </c>
      <c r="CR68" s="85">
        <f>SUMIFS('Quarterly Information'!$AC$43:$AC$1042,'Quarterly Information'!$I$43:$I$1042,Blends!$CN68)*Blends!F67</f>
        <v>0</v>
      </c>
      <c r="CS68" s="85">
        <f>SUMIFS('Quarterly Information'!$AC$43:$AC$1042,'Quarterly Information'!$I$43:$I$1042,Blends!$CN68)*Blends!G67</f>
        <v>0</v>
      </c>
      <c r="CT68" s="85">
        <f>SUMIFS('Quarterly Information'!$AC$43:$AC$1042,'Quarterly Information'!$I$43:$I$1042,Blends!$CN68)*Blends!H67</f>
        <v>0</v>
      </c>
      <c r="CU68" s="85">
        <f>SUMIFS('Quarterly Information'!$AC$43:$AC$1042,'Quarterly Information'!$I$43:$I$1042,Blends!$CN68)*Blends!I67</f>
        <v>0</v>
      </c>
      <c r="CV68" s="85">
        <f>SUMIFS('Quarterly Information'!$AC$43:$AC$1042,'Quarterly Information'!$I$43:$I$1042,Blends!$CN68)*Blends!J67</f>
        <v>0</v>
      </c>
      <c r="CX68" s="10" t="s">
        <v>270</v>
      </c>
      <c r="CY68" s="85">
        <f>SUMIFS('Quarterly Information'!$AD$43:$AD$1042,'Quarterly Information'!$I$43:$I$1042,Blends!$CX68)*Blends!C67</f>
        <v>0</v>
      </c>
      <c r="CZ68" s="85">
        <f>SUMIFS('Quarterly Information'!$AD$43:$AD$1042,'Quarterly Information'!$I$43:$I$1042,Blends!$CX68)*Blends!D67</f>
        <v>0</v>
      </c>
      <c r="DA68" s="85">
        <f>SUMIFS('Quarterly Information'!$AD$43:$AD$1042,'Quarterly Information'!$I$43:$I$1042,Blends!$CX68)*Blends!E67</f>
        <v>0</v>
      </c>
      <c r="DB68" s="85">
        <f>SUMIFS('Quarterly Information'!$AD$43:$AD$1042,'Quarterly Information'!$I$43:$I$1042,Blends!$CX68)*Blends!F67</f>
        <v>0</v>
      </c>
      <c r="DC68" s="85">
        <f>SUMIFS('Quarterly Information'!$AD$43:$AD$1042,'Quarterly Information'!$I$43:$I$1042,Blends!$CX68)*Blends!G67</f>
        <v>0</v>
      </c>
      <c r="DD68" s="85">
        <f>SUMIFS('Quarterly Information'!$AD$43:$AD$1042,'Quarterly Information'!$I$43:$I$1042,Blends!$CX68)*Blends!H67</f>
        <v>0</v>
      </c>
      <c r="DE68" s="85">
        <f>SUMIFS('Quarterly Information'!$AD$43:$AD$1042,'Quarterly Information'!$I$43:$I$1042,Blends!$CX68)*Blends!I67</f>
        <v>0</v>
      </c>
      <c r="DF68" s="85">
        <f>SUMIFS('Quarterly Information'!$AD$43:$AD$1042,'Quarterly Information'!$I$43:$I$1042,Blends!$CX68)*Blends!J67</f>
        <v>0</v>
      </c>
      <c r="DH68" s="10" t="s">
        <v>270</v>
      </c>
      <c r="DI68" s="85">
        <f>SUMIFS('Quarterly Information'!$AE$43:$AE$1042,'Quarterly Information'!$I$43:$I$1042,Blends!$DH68)*Blends!C67</f>
        <v>0</v>
      </c>
      <c r="DJ68" s="85">
        <f>SUMIFS('Quarterly Information'!$AE$43:$AE$1042,'Quarterly Information'!$I$43:$I$1042,Blends!$DH68)*Blends!D67</f>
        <v>0</v>
      </c>
      <c r="DK68" s="85">
        <f>SUMIFS('Quarterly Information'!$AE$43:$AE$1042,'Quarterly Information'!$I$43:$I$1042,Blends!$DH68)*Blends!E67</f>
        <v>0</v>
      </c>
      <c r="DL68" s="85">
        <f>SUMIFS('Quarterly Information'!$AE$43:$AE$1042,'Quarterly Information'!$I$43:$I$1042,Blends!$DH68)*Blends!F67</f>
        <v>0</v>
      </c>
      <c r="DM68" s="85">
        <f>SUMIFS('Quarterly Information'!$AE$43:$AE$1042,'Quarterly Information'!$I$43:$I$1042,Blends!$DH68)*Blends!G67</f>
        <v>0</v>
      </c>
      <c r="DN68" s="85">
        <f>SUMIFS('Quarterly Information'!$AE$43:$AE$1042,'Quarterly Information'!$I$43:$I$1042,Blends!$DH68)*Blends!H67</f>
        <v>0</v>
      </c>
      <c r="DO68" s="85">
        <f>SUMIFS('Quarterly Information'!$AE$43:$AE$1042,'Quarterly Information'!$I$43:$I$1042,Blends!$DH68)*Blends!I67</f>
        <v>0</v>
      </c>
      <c r="DP68" s="85">
        <f>SUMIFS('Quarterly Information'!$AE$43:$AE$1042,'Quarterly Information'!$I$43:$I$1042,Blends!$DH68)*Blends!J67</f>
        <v>0</v>
      </c>
      <c r="DR68" s="10" t="s">
        <v>270</v>
      </c>
      <c r="DS68" s="85">
        <f>SUMIFS('Quarterly Information'!$AF$43:$AF$1042,'Quarterly Information'!$I$43:$I$1042,Blends!$DR68)*Blends!C67</f>
        <v>0</v>
      </c>
      <c r="DT68" s="85">
        <f>SUMIFS('Quarterly Information'!$AF$43:$AF$1042,'Quarterly Information'!$I$43:$I$1042,Blends!$DR68)*Blends!D67</f>
        <v>0</v>
      </c>
      <c r="DU68" s="85">
        <f>SUMIFS('Quarterly Information'!$AF$43:$AF$1042,'Quarterly Information'!$I$43:$I$1042,Blends!$DR68)*Blends!E67</f>
        <v>0</v>
      </c>
      <c r="DV68" s="85">
        <f>SUMIFS('Quarterly Information'!$AF$43:$AF$1042,'Quarterly Information'!$I$43:$I$1042,Blends!$DR68)*Blends!F67</f>
        <v>0</v>
      </c>
      <c r="DW68" s="85">
        <f>SUMIFS('Quarterly Information'!$AF$43:$AF$1042,'Quarterly Information'!$I$43:$I$1042,Blends!$DR68)*Blends!G67</f>
        <v>0</v>
      </c>
      <c r="DX68" s="85">
        <f>SUMIFS('Quarterly Information'!$AF$43:$AF$1042,'Quarterly Information'!$I$43:$I$1042,Blends!$DR68)*Blends!H67</f>
        <v>0</v>
      </c>
      <c r="DY68" s="85">
        <f>SUMIFS('Quarterly Information'!$AF$43:$AF$1042,'Quarterly Information'!$I$43:$I$1042,Blends!$DR68)*Blends!I67</f>
        <v>0</v>
      </c>
      <c r="DZ68" s="85">
        <f>SUMIFS('Quarterly Information'!$AF$43:$AF$1042,'Quarterly Information'!$I$43:$I$1042,Blends!$DR68)*Blends!J67</f>
        <v>0</v>
      </c>
    </row>
    <row r="69" spans="2:130">
      <c r="B69" s="10" t="s">
        <v>272</v>
      </c>
      <c r="C69" s="84"/>
      <c r="D69" s="84"/>
      <c r="E69" s="84"/>
      <c r="F69" s="84">
        <v>0.42</v>
      </c>
      <c r="G69" s="84"/>
      <c r="H69" s="84"/>
      <c r="I69" s="84"/>
      <c r="J69" s="84"/>
      <c r="L69" s="10" t="s">
        <v>271</v>
      </c>
      <c r="M69" s="85">
        <f>SUMIFS('Quarterly Information'!$J$43:$J$1042,'Quarterly Information'!$I$43:$I$1042,Blends!$L69,'Quarterly Information'!$X$43:$X$1042,Lists!$D$30)*C68</f>
        <v>0</v>
      </c>
      <c r="N69" s="85">
        <f>SUMIFS('Quarterly Information'!$J$43:$J$1042,'Quarterly Information'!$I$43:$I$1042,Blends!$L69,'Quarterly Information'!$X$43:$X$1042,Lists!$D$30)*D68</f>
        <v>0</v>
      </c>
      <c r="O69" s="85">
        <f>SUMIFS('Quarterly Information'!$J$43:$J$1042,'Quarterly Information'!$I$43:$I$1042,Blends!$L69,'Quarterly Information'!$X$43:$X$1042,Lists!$D$30)*E68</f>
        <v>0</v>
      </c>
      <c r="P69" s="85">
        <f>SUMIFS('Quarterly Information'!$J$43:$J$1042,'Quarterly Information'!$I$43:$I$1042,Blends!$L69,'Quarterly Information'!$X$43:$X$1042,Lists!$D$30)*F68</f>
        <v>0</v>
      </c>
      <c r="Q69" s="85">
        <f>SUMIFS('Quarterly Information'!$J$43:$J$1042,'Quarterly Information'!$I$43:$I$1042,Blends!$L69,'Quarterly Information'!$X$43:$X$1042,Lists!$D$30)*G68</f>
        <v>0</v>
      </c>
      <c r="R69" s="85">
        <f>SUMIFS('Quarterly Information'!$J$43:$J$1042,'Quarterly Information'!$I$43:$I$1042,Blends!$L69,'Quarterly Information'!$X$43:$X$1042,Lists!$D$30)*H68</f>
        <v>0</v>
      </c>
      <c r="S69" s="85">
        <f>SUMIFS('Quarterly Information'!$J$43:$J$1042,'Quarterly Information'!$I$43:$I$1042,Blends!$L69,'Quarterly Information'!$X$43:$X$1042,Lists!$D$30)*I68</f>
        <v>0</v>
      </c>
      <c r="T69" s="85">
        <f>SUMIFS('Quarterly Information'!$J$43:$J$1042,'Quarterly Information'!$I$43:$I$1042,Blends!$L69,'Quarterly Information'!$X$43:$X$1042,Lists!$D$30)*J68</f>
        <v>0</v>
      </c>
      <c r="V69" s="10" t="s">
        <v>271</v>
      </c>
      <c r="W69" s="85">
        <f>SUMIFS('Quarterly Information'!$J$43:$J$1042,'Quarterly Information'!$I$43:$I$1042,Blends!$V69,'Quarterly Information'!$X$43:$X$1042,Lists!$D$31)*C68</f>
        <v>0</v>
      </c>
      <c r="X69" s="85">
        <f>SUMIFS('Quarterly Information'!$J$43:$J$1042,'Quarterly Information'!$I$43:$I$1042,Blends!$V69,'Quarterly Information'!$X$43:$X$1042,Lists!$D$31)*D68</f>
        <v>0</v>
      </c>
      <c r="Y69" s="85">
        <f>SUMIFS('Quarterly Information'!$J$43:$J$1042,'Quarterly Information'!$I$43:$I$1042,Blends!$V69,'Quarterly Information'!$X$43:$X$1042,Lists!$D$31)*E68</f>
        <v>0</v>
      </c>
      <c r="Z69" s="85">
        <f>SUMIFS('Quarterly Information'!$J$43:$J$1042,'Quarterly Information'!$I$43:$I$1042,Blends!$V69,'Quarterly Information'!$X$43:$X$1042,Lists!$D$31)*F68</f>
        <v>0</v>
      </c>
      <c r="AA69" s="85">
        <f>SUMIFS('Quarterly Information'!$J$43:$J$1042,'Quarterly Information'!$I$43:$I$1042,Blends!$V69,'Quarterly Information'!$X$43:$X$1042,Lists!$D$31)*G68</f>
        <v>0</v>
      </c>
      <c r="AB69" s="85">
        <f>SUMIFS('Quarterly Information'!$J$43:$J$1042,'Quarterly Information'!$I$43:$I$1042,Blends!$V69,'Quarterly Information'!$X$43:$X$1042,Lists!$D$31)*H68</f>
        <v>0</v>
      </c>
      <c r="AC69" s="85">
        <f>SUMIFS('Quarterly Information'!$J$43:$J$1042,'Quarterly Information'!$I$43:$I$1042,Blends!$V69,'Quarterly Information'!$X$43:$X$1042,Lists!$D$31)*I68</f>
        <v>0</v>
      </c>
      <c r="AD69" s="85">
        <f>SUMIFS('Quarterly Information'!$J$43:$J$1042,'Quarterly Information'!$I$43:$I$1042,Blends!$V69,'Quarterly Information'!$X$43:$X$1042,Lists!$D$31)*J68</f>
        <v>0</v>
      </c>
      <c r="AF69" s="10" t="s">
        <v>271</v>
      </c>
      <c r="AG69" s="85">
        <f>SUMIFS('Quarterly Information'!$J$43:$J$1042,'Quarterly Information'!$I$43:$I$1042,Blends!$AF69,'Quarterly Information'!$X$43:$X$1042,Lists!$D$32)*C68</f>
        <v>0</v>
      </c>
      <c r="AH69" s="85">
        <f>SUMIFS('Quarterly Information'!$J$43:$J$1042,'Quarterly Information'!$I$43:$I$1042,Blends!$AF69,'Quarterly Information'!$X$43:$X$1042,Lists!$D$32)*D68</f>
        <v>0</v>
      </c>
      <c r="AI69" s="85">
        <f>SUMIFS('Quarterly Information'!$J$43:$J$1042,'Quarterly Information'!$I$43:$I$1042,Blends!$AF69,'Quarterly Information'!$X$43:$X$1042,Lists!$D$32)*E68</f>
        <v>0</v>
      </c>
      <c r="AJ69" s="85">
        <f>SUMIFS('Quarterly Information'!$J$43:$J$1042,'Quarterly Information'!$I$43:$I$1042,Blends!$AF69,'Quarterly Information'!$X$43:$X$1042,Lists!$D$32)*F68</f>
        <v>0</v>
      </c>
      <c r="AK69" s="85">
        <f>SUMIFS('Quarterly Information'!$J$43:$J$1042,'Quarterly Information'!$I$43:$I$1042,Blends!$AF69,'Quarterly Information'!$X$43:$X$1042,Lists!$D$32)*G68</f>
        <v>0</v>
      </c>
      <c r="AL69" s="85">
        <f>SUMIFS('Quarterly Information'!$J$43:$J$1042,'Quarterly Information'!$I$43:$I$1042,Blends!$AF69,'Quarterly Information'!$X$43:$X$1042,Lists!$D$32)*H68</f>
        <v>0</v>
      </c>
      <c r="AM69" s="85">
        <f>SUMIFS('Quarterly Information'!$J$43:$J$1042,'Quarterly Information'!$I$43:$I$1042,Blends!$AF69,'Quarterly Information'!$X$43:$X$1042,Lists!$D$32)*I68</f>
        <v>0</v>
      </c>
      <c r="AN69" s="85">
        <f>SUMIFS('Quarterly Information'!$J$43:$J$1042,'Quarterly Information'!$I$43:$I$1042,Blends!$AF69,'Quarterly Information'!$X$43:$X$1042,Lists!$D$32)*J68</f>
        <v>0</v>
      </c>
      <c r="AP69" s="10" t="s">
        <v>271</v>
      </c>
      <c r="AQ69" s="85">
        <f>SUMIFS('Quarterly Information'!$J$43:$J$1042,'Quarterly Information'!$I$43:$I$1042,Blends!$AP69,'Quarterly Information'!$X$43:$X$1042,Lists!$D$33)*C68</f>
        <v>0</v>
      </c>
      <c r="AR69" s="85">
        <f>SUMIFS('Quarterly Information'!$J$43:$J$1042,'Quarterly Information'!$I$43:$I$1042,Blends!$AP69,'Quarterly Information'!$X$43:$X$1042,Lists!$D$33)*D68</f>
        <v>0</v>
      </c>
      <c r="AS69" s="85">
        <f>SUMIFS('Quarterly Information'!$J$43:$J$1042,'Quarterly Information'!$I$43:$I$1042,Blends!$AP69,'Quarterly Information'!$X$43:$X$1042,Lists!$D$33)*E68</f>
        <v>0</v>
      </c>
      <c r="AT69" s="85">
        <f>SUMIFS('Quarterly Information'!$J$43:$J$1042,'Quarterly Information'!$I$43:$I$1042,Blends!$AP69,'Quarterly Information'!$X$43:$X$1042,Lists!$D$33)*F68</f>
        <v>0</v>
      </c>
      <c r="AU69" s="85">
        <f>SUMIFS('Quarterly Information'!$J$43:$J$1042,'Quarterly Information'!$I$43:$I$1042,Blends!$AP69,'Quarterly Information'!$X$43:$X$1042,Lists!$D$33)*G68</f>
        <v>0</v>
      </c>
      <c r="AV69" s="85">
        <f>SUMIFS('Quarterly Information'!$J$43:$J$1042,'Quarterly Information'!$I$43:$I$1042,Blends!$AP69,'Quarterly Information'!$X$43:$X$1042,Lists!$D$33)*H68</f>
        <v>0</v>
      </c>
      <c r="AW69" s="85">
        <f>SUMIFS('Quarterly Information'!$J$43:$J$1042,'Quarterly Information'!$I$43:$I$1042,Blends!$AP69,'Quarterly Information'!$X$43:$X$1042,Lists!$D$33)*I68</f>
        <v>0</v>
      </c>
      <c r="AX69" s="85">
        <f>SUMIFS('Quarterly Information'!$J$43:$J$1042,'Quarterly Information'!$I$43:$I$1042,Blends!$AP69,'Quarterly Information'!$X$43:$X$1042,Lists!$D$33)*J68</f>
        <v>0</v>
      </c>
      <c r="AZ69" s="10" t="s">
        <v>271</v>
      </c>
      <c r="BA69" s="85">
        <f>SUMIFS('Quarterly Information'!$J$43:$J$1042,'Quarterly Information'!$I$43:$I$1042,Blends!$AZ69,'Quarterly Information'!$X$43:$X$1042,Lists!$D$34)*C68</f>
        <v>0</v>
      </c>
      <c r="BB69" s="85">
        <f>SUMIFS('Quarterly Information'!$J$43:$J$1042,'Quarterly Information'!$I$43:$I$1042,Blends!$AZ69,'Quarterly Information'!$X$43:$X$1042,Lists!$D$34)*D68</f>
        <v>0</v>
      </c>
      <c r="BC69" s="85">
        <f>SUMIFS('Quarterly Information'!$J$43:$J$1042,'Quarterly Information'!$I$43:$I$1042,Blends!$AZ69,'Quarterly Information'!$X$43:$X$1042,Lists!$D$34)*E68</f>
        <v>0</v>
      </c>
      <c r="BD69" s="85">
        <f>SUMIFS('Quarterly Information'!$J$43:$J$1042,'Quarterly Information'!$I$43:$I$1042,Blends!$AZ69,'Quarterly Information'!$X$43:$X$1042,Lists!$D$34)*F68</f>
        <v>0</v>
      </c>
      <c r="BE69" s="85">
        <f>SUMIFS('Quarterly Information'!$J$43:$J$1042,'Quarterly Information'!$I$43:$I$1042,Blends!$AZ69,'Quarterly Information'!$X$43:$X$1042,Lists!$D$34)*G68</f>
        <v>0</v>
      </c>
      <c r="BF69" s="85">
        <f>SUMIFS('Quarterly Information'!$J$43:$J$1042,'Quarterly Information'!$I$43:$I$1042,Blends!$AZ69,'Quarterly Information'!$X$43:$X$1042,Lists!$D$34)*H68</f>
        <v>0</v>
      </c>
      <c r="BG69" s="85">
        <f>SUMIFS('Quarterly Information'!$J$43:$J$1042,'Quarterly Information'!$I$43:$I$1042,Blends!$AZ69,'Quarterly Information'!$X$43:$X$1042,Lists!$D$34)*I68</f>
        <v>0</v>
      </c>
      <c r="BH69" s="85">
        <f>SUMIFS('Quarterly Information'!$J$43:$J$1042,'Quarterly Information'!$I$43:$I$1042,Blends!$AZ69,'Quarterly Information'!$X$43:$X$1042,Lists!$D$34)*J68</f>
        <v>0</v>
      </c>
      <c r="BJ69" s="10" t="s">
        <v>271</v>
      </c>
      <c r="BK69" s="85">
        <f>SUMIFS('Quarterly Information'!$J$43:$J$1042,'Quarterly Information'!$I$43:$I$1042,Blends!$BJ69,'Quarterly Information'!$X$43:$X$1042,Lists!$D$35)*C68</f>
        <v>0</v>
      </c>
      <c r="BL69" s="85">
        <f>SUMIFS('Quarterly Information'!$J$43:$J$1042,'Quarterly Information'!$I$43:$I$1042,Blends!$BJ69,'Quarterly Information'!$X$43:$X$1042,Lists!$D$35)*D68</f>
        <v>0</v>
      </c>
      <c r="BM69" s="85">
        <f>SUMIFS('Quarterly Information'!$J$43:$J$1042,'Quarterly Information'!$I$43:$I$1042,Blends!$BJ69,'Quarterly Information'!$X$43:$X$1042,Lists!$D$35)*E68</f>
        <v>0</v>
      </c>
      <c r="BN69" s="85">
        <f>SUMIFS('Quarterly Information'!$J$43:$J$1042,'Quarterly Information'!$I$43:$I$1042,Blends!$BJ69,'Quarterly Information'!$X$43:$X$1042,Lists!$D$35)*F68</f>
        <v>0</v>
      </c>
      <c r="BO69" s="85">
        <f>SUMIFS('Quarterly Information'!$J$43:$J$1042,'Quarterly Information'!$I$43:$I$1042,Blends!$BJ69,'Quarterly Information'!$X$43:$X$1042,Lists!$D$35)*G68</f>
        <v>0</v>
      </c>
      <c r="BP69" s="85">
        <f>SUMIFS('Quarterly Information'!$J$43:$J$1042,'Quarterly Information'!$I$43:$I$1042,Blends!$BJ69,'Quarterly Information'!$X$43:$X$1042,Lists!$D$35)*H68</f>
        <v>0</v>
      </c>
      <c r="BQ69" s="85">
        <f>SUMIFS('Quarterly Information'!$J$43:$J$1042,'Quarterly Information'!$I$43:$I$1042,Blends!$BJ69,'Quarterly Information'!$X$43:$X$1042,Lists!$D$35)*I68</f>
        <v>0</v>
      </c>
      <c r="BR69" s="85">
        <f>SUMIFS('Quarterly Information'!$J$43:$J$1042,'Quarterly Information'!$I$43:$I$1042,Blends!$BJ69,'Quarterly Information'!$X$43:$X$1042,Lists!$D$35)*J68</f>
        <v>0</v>
      </c>
      <c r="BT69" s="10" t="s">
        <v>271</v>
      </c>
      <c r="BU69" s="85">
        <f>SUMIFS('Quarterly Information'!$AA$43:$AA$1042,'Quarterly Information'!$I$43:$I$1042,Blends!$BT69)*Blends!C68</f>
        <v>0</v>
      </c>
      <c r="BV69" s="85">
        <f>SUMIFS('Quarterly Information'!$AA$43:$AA$1042,'Quarterly Information'!$I$43:$I$1042,Blends!$BT69)*Blends!D68</f>
        <v>0</v>
      </c>
      <c r="BW69" s="85">
        <f>SUMIFS('Quarterly Information'!$AA$43:$AA$1042,'Quarterly Information'!$I$43:$I$1042,Blends!$BT69)*Blends!E68</f>
        <v>0</v>
      </c>
      <c r="BX69" s="85">
        <f>SUMIFS('Quarterly Information'!$AA$43:$AA$1042,'Quarterly Information'!$I$43:$I$1042,Blends!$BT69)*Blends!F68</f>
        <v>0</v>
      </c>
      <c r="BY69" s="85">
        <f>SUMIFS('Quarterly Information'!$AA$43:$AA$1042,'Quarterly Information'!$I$43:$I$1042,Blends!$BT69)*Blends!G68</f>
        <v>0</v>
      </c>
      <c r="BZ69" s="85">
        <f>SUMIFS('Quarterly Information'!$AA$43:$AA$1042,'Quarterly Information'!$I$43:$I$1042,Blends!$BT69)*Blends!H68</f>
        <v>0</v>
      </c>
      <c r="CA69" s="85">
        <f>SUMIFS('Quarterly Information'!$AA$43:$AA$1042,'Quarterly Information'!$I$43:$I$1042,Blends!$BT69)*Blends!I68</f>
        <v>0</v>
      </c>
      <c r="CB69" s="85">
        <f>SUMIFS('Quarterly Information'!$AA$43:$AA$1042,'Quarterly Information'!$I$43:$I$1042,Blends!$BT69)*Blends!J68</f>
        <v>0</v>
      </c>
      <c r="CD69" s="10" t="s">
        <v>271</v>
      </c>
      <c r="CE69" s="85">
        <f>SUMIFS('Quarterly Information'!$AB$43:$AB$1042,'Quarterly Information'!$I$43:$I$1042,Blends!$CD69)*Blends!C68</f>
        <v>0</v>
      </c>
      <c r="CF69" s="85">
        <f>SUMIFS('Quarterly Information'!$AB$43:$AB$1042,'Quarterly Information'!$I$43:$I$1042,Blends!$CD69)*Blends!D68</f>
        <v>0</v>
      </c>
      <c r="CG69" s="85">
        <f>SUMIFS('Quarterly Information'!$AB$43:$AB$1042,'Quarterly Information'!$I$43:$I$1042,Blends!$CD69)*Blends!E68</f>
        <v>0</v>
      </c>
      <c r="CH69" s="85">
        <f>SUMIFS('Quarterly Information'!$AB$43:$AB$1042,'Quarterly Information'!$I$43:$I$1042,Blends!$CD69)*Blends!F68</f>
        <v>0</v>
      </c>
      <c r="CI69" s="85">
        <f>SUMIFS('Quarterly Information'!$AB$43:$AB$1042,'Quarterly Information'!$I$43:$I$1042,Blends!$CD69)*Blends!G68</f>
        <v>0</v>
      </c>
      <c r="CJ69" s="85">
        <f>SUMIFS('Quarterly Information'!$AB$43:$AB$1042,'Quarterly Information'!$I$43:$I$1042,Blends!$CD69)*Blends!H68</f>
        <v>0</v>
      </c>
      <c r="CK69" s="85">
        <f>SUMIFS('Quarterly Information'!$AB$43:$AB$1042,'Quarterly Information'!$I$43:$I$1042,Blends!$CD69)*Blends!I68</f>
        <v>0</v>
      </c>
      <c r="CL69" s="85">
        <f>SUMIFS('Quarterly Information'!$AB$43:$AB$1042,'Quarterly Information'!$I$43:$I$1042,Blends!$CD69)*Blends!J68</f>
        <v>0</v>
      </c>
      <c r="CN69" s="10" t="s">
        <v>271</v>
      </c>
      <c r="CO69" s="85">
        <f>SUMIFS('Quarterly Information'!$AC$43:$AC$1042,'Quarterly Information'!$I$43:$I$1042,Blends!$CN69)*Blends!C68</f>
        <v>0</v>
      </c>
      <c r="CP69" s="85">
        <f>SUMIFS('Quarterly Information'!$AC$43:$AC$1042,'Quarterly Information'!$I$43:$I$1042,Blends!$CN69)*Blends!D68</f>
        <v>0</v>
      </c>
      <c r="CQ69" s="85">
        <f>SUMIFS('Quarterly Information'!$AC$43:$AC$1042,'Quarterly Information'!$I$43:$I$1042,Blends!$CN69)*Blends!E68</f>
        <v>0</v>
      </c>
      <c r="CR69" s="85">
        <f>SUMIFS('Quarterly Information'!$AC$43:$AC$1042,'Quarterly Information'!$I$43:$I$1042,Blends!$CN69)*Blends!F68</f>
        <v>0</v>
      </c>
      <c r="CS69" s="85">
        <f>SUMIFS('Quarterly Information'!$AC$43:$AC$1042,'Quarterly Information'!$I$43:$I$1042,Blends!$CN69)*Blends!G68</f>
        <v>0</v>
      </c>
      <c r="CT69" s="85">
        <f>SUMIFS('Quarterly Information'!$AC$43:$AC$1042,'Quarterly Information'!$I$43:$I$1042,Blends!$CN69)*Blends!H68</f>
        <v>0</v>
      </c>
      <c r="CU69" s="85">
        <f>SUMIFS('Quarterly Information'!$AC$43:$AC$1042,'Quarterly Information'!$I$43:$I$1042,Blends!$CN69)*Blends!I68</f>
        <v>0</v>
      </c>
      <c r="CV69" s="85">
        <f>SUMIFS('Quarterly Information'!$AC$43:$AC$1042,'Quarterly Information'!$I$43:$I$1042,Blends!$CN69)*Blends!J68</f>
        <v>0</v>
      </c>
      <c r="CX69" s="10" t="s">
        <v>271</v>
      </c>
      <c r="CY69" s="85">
        <f>SUMIFS('Quarterly Information'!$AD$43:$AD$1042,'Quarterly Information'!$I$43:$I$1042,Blends!$CX69)*Blends!C68</f>
        <v>0</v>
      </c>
      <c r="CZ69" s="85">
        <f>SUMIFS('Quarterly Information'!$AD$43:$AD$1042,'Quarterly Information'!$I$43:$I$1042,Blends!$CX69)*Blends!D68</f>
        <v>0</v>
      </c>
      <c r="DA69" s="85">
        <f>SUMIFS('Quarterly Information'!$AD$43:$AD$1042,'Quarterly Information'!$I$43:$I$1042,Blends!$CX69)*Blends!E68</f>
        <v>0</v>
      </c>
      <c r="DB69" s="85">
        <f>SUMIFS('Quarterly Information'!$AD$43:$AD$1042,'Quarterly Information'!$I$43:$I$1042,Blends!$CX69)*Blends!F68</f>
        <v>0</v>
      </c>
      <c r="DC69" s="85">
        <f>SUMIFS('Quarterly Information'!$AD$43:$AD$1042,'Quarterly Information'!$I$43:$I$1042,Blends!$CX69)*Blends!G68</f>
        <v>0</v>
      </c>
      <c r="DD69" s="85">
        <f>SUMIFS('Quarterly Information'!$AD$43:$AD$1042,'Quarterly Information'!$I$43:$I$1042,Blends!$CX69)*Blends!H68</f>
        <v>0</v>
      </c>
      <c r="DE69" s="85">
        <f>SUMIFS('Quarterly Information'!$AD$43:$AD$1042,'Quarterly Information'!$I$43:$I$1042,Blends!$CX69)*Blends!I68</f>
        <v>0</v>
      </c>
      <c r="DF69" s="85">
        <f>SUMIFS('Quarterly Information'!$AD$43:$AD$1042,'Quarterly Information'!$I$43:$I$1042,Blends!$CX69)*Blends!J68</f>
        <v>0</v>
      </c>
      <c r="DH69" s="10" t="s">
        <v>271</v>
      </c>
      <c r="DI69" s="85">
        <f>SUMIFS('Quarterly Information'!$AE$43:$AE$1042,'Quarterly Information'!$I$43:$I$1042,Blends!$DH69)*Blends!C68</f>
        <v>0</v>
      </c>
      <c r="DJ69" s="85">
        <f>SUMIFS('Quarterly Information'!$AE$43:$AE$1042,'Quarterly Information'!$I$43:$I$1042,Blends!$DH69)*Blends!D68</f>
        <v>0</v>
      </c>
      <c r="DK69" s="85">
        <f>SUMIFS('Quarterly Information'!$AE$43:$AE$1042,'Quarterly Information'!$I$43:$I$1042,Blends!$DH69)*Blends!E68</f>
        <v>0</v>
      </c>
      <c r="DL69" s="85">
        <f>SUMIFS('Quarterly Information'!$AE$43:$AE$1042,'Quarterly Information'!$I$43:$I$1042,Blends!$DH69)*Blends!F68</f>
        <v>0</v>
      </c>
      <c r="DM69" s="85">
        <f>SUMIFS('Quarterly Information'!$AE$43:$AE$1042,'Quarterly Information'!$I$43:$I$1042,Blends!$DH69)*Blends!G68</f>
        <v>0</v>
      </c>
      <c r="DN69" s="85">
        <f>SUMIFS('Quarterly Information'!$AE$43:$AE$1042,'Quarterly Information'!$I$43:$I$1042,Blends!$DH69)*Blends!H68</f>
        <v>0</v>
      </c>
      <c r="DO69" s="85">
        <f>SUMIFS('Quarterly Information'!$AE$43:$AE$1042,'Quarterly Information'!$I$43:$I$1042,Blends!$DH69)*Blends!I68</f>
        <v>0</v>
      </c>
      <c r="DP69" s="85">
        <f>SUMIFS('Quarterly Information'!$AE$43:$AE$1042,'Quarterly Information'!$I$43:$I$1042,Blends!$DH69)*Blends!J68</f>
        <v>0</v>
      </c>
      <c r="DR69" s="10" t="s">
        <v>271</v>
      </c>
      <c r="DS69" s="85">
        <f>SUMIFS('Quarterly Information'!$AF$43:$AF$1042,'Quarterly Information'!$I$43:$I$1042,Blends!$DR69)*Blends!C68</f>
        <v>0</v>
      </c>
      <c r="DT69" s="85">
        <f>SUMIFS('Quarterly Information'!$AF$43:$AF$1042,'Quarterly Information'!$I$43:$I$1042,Blends!$DR69)*Blends!D68</f>
        <v>0</v>
      </c>
      <c r="DU69" s="85">
        <f>SUMIFS('Quarterly Information'!$AF$43:$AF$1042,'Quarterly Information'!$I$43:$I$1042,Blends!$DR69)*Blends!E68</f>
        <v>0</v>
      </c>
      <c r="DV69" s="85">
        <f>SUMIFS('Quarterly Information'!$AF$43:$AF$1042,'Quarterly Information'!$I$43:$I$1042,Blends!$DR69)*Blends!F68</f>
        <v>0</v>
      </c>
      <c r="DW69" s="85">
        <f>SUMIFS('Quarterly Information'!$AF$43:$AF$1042,'Quarterly Information'!$I$43:$I$1042,Blends!$DR69)*Blends!G68</f>
        <v>0</v>
      </c>
      <c r="DX69" s="85">
        <f>SUMIFS('Quarterly Information'!$AF$43:$AF$1042,'Quarterly Information'!$I$43:$I$1042,Blends!$DR69)*Blends!H68</f>
        <v>0</v>
      </c>
      <c r="DY69" s="85">
        <f>SUMIFS('Quarterly Information'!$AF$43:$AF$1042,'Quarterly Information'!$I$43:$I$1042,Blends!$DR69)*Blends!I68</f>
        <v>0</v>
      </c>
      <c r="DZ69" s="85">
        <f>SUMIFS('Quarterly Information'!$AF$43:$AF$1042,'Quarterly Information'!$I$43:$I$1042,Blends!$DR69)*Blends!J68</f>
        <v>0</v>
      </c>
    </row>
    <row r="70" spans="2:130">
      <c r="B70" s="10" t="s">
        <v>273</v>
      </c>
      <c r="C70" s="84"/>
      <c r="D70" s="84"/>
      <c r="E70" s="84"/>
      <c r="F70" s="84">
        <v>0.10199999999999999</v>
      </c>
      <c r="G70" s="84"/>
      <c r="H70" s="84"/>
      <c r="I70" s="84"/>
      <c r="J70" s="84"/>
      <c r="L70" s="10" t="s">
        <v>272</v>
      </c>
      <c r="M70" s="85">
        <f>SUMIFS('Quarterly Information'!$J$43:$J$1042,'Quarterly Information'!$I$43:$I$1042,Blends!$L70,'Quarterly Information'!$X$43:$X$1042,Lists!$D$30)*C69</f>
        <v>0</v>
      </c>
      <c r="N70" s="85">
        <f>SUMIFS('Quarterly Information'!$J$43:$J$1042,'Quarterly Information'!$I$43:$I$1042,Blends!$L70,'Quarterly Information'!$X$43:$X$1042,Lists!$D$30)*D69</f>
        <v>0</v>
      </c>
      <c r="O70" s="85">
        <f>SUMIFS('Quarterly Information'!$J$43:$J$1042,'Quarterly Information'!$I$43:$I$1042,Blends!$L70,'Quarterly Information'!$X$43:$X$1042,Lists!$D$30)*E69</f>
        <v>0</v>
      </c>
      <c r="P70" s="85">
        <f>SUMIFS('Quarterly Information'!$J$43:$J$1042,'Quarterly Information'!$I$43:$I$1042,Blends!$L70,'Quarterly Information'!$X$43:$X$1042,Lists!$D$30)*F69</f>
        <v>0</v>
      </c>
      <c r="Q70" s="85">
        <f>SUMIFS('Quarterly Information'!$J$43:$J$1042,'Quarterly Information'!$I$43:$I$1042,Blends!$L70,'Quarterly Information'!$X$43:$X$1042,Lists!$D$30)*G69</f>
        <v>0</v>
      </c>
      <c r="R70" s="85">
        <f>SUMIFS('Quarterly Information'!$J$43:$J$1042,'Quarterly Information'!$I$43:$I$1042,Blends!$L70,'Quarterly Information'!$X$43:$X$1042,Lists!$D$30)*H69</f>
        <v>0</v>
      </c>
      <c r="S70" s="85">
        <f>SUMIFS('Quarterly Information'!$J$43:$J$1042,'Quarterly Information'!$I$43:$I$1042,Blends!$L70,'Quarterly Information'!$X$43:$X$1042,Lists!$D$30)*I69</f>
        <v>0</v>
      </c>
      <c r="T70" s="85">
        <f>SUMIFS('Quarterly Information'!$J$43:$J$1042,'Quarterly Information'!$I$43:$I$1042,Blends!$L70,'Quarterly Information'!$X$43:$X$1042,Lists!$D$30)*J69</f>
        <v>0</v>
      </c>
      <c r="V70" s="10" t="s">
        <v>272</v>
      </c>
      <c r="W70" s="85">
        <f>SUMIFS('Quarterly Information'!$J$43:$J$1042,'Quarterly Information'!$I$43:$I$1042,Blends!$V70,'Quarterly Information'!$X$43:$X$1042,Lists!$D$31)*C69</f>
        <v>0</v>
      </c>
      <c r="X70" s="85">
        <f>SUMIFS('Quarterly Information'!$J$43:$J$1042,'Quarterly Information'!$I$43:$I$1042,Blends!$V70,'Quarterly Information'!$X$43:$X$1042,Lists!$D$31)*D69</f>
        <v>0</v>
      </c>
      <c r="Y70" s="85">
        <f>SUMIFS('Quarterly Information'!$J$43:$J$1042,'Quarterly Information'!$I$43:$I$1042,Blends!$V70,'Quarterly Information'!$X$43:$X$1042,Lists!$D$31)*E69</f>
        <v>0</v>
      </c>
      <c r="Z70" s="85">
        <f>SUMIFS('Quarterly Information'!$J$43:$J$1042,'Quarterly Information'!$I$43:$I$1042,Blends!$V70,'Quarterly Information'!$X$43:$X$1042,Lists!$D$31)*F69</f>
        <v>0</v>
      </c>
      <c r="AA70" s="85">
        <f>SUMIFS('Quarterly Information'!$J$43:$J$1042,'Quarterly Information'!$I$43:$I$1042,Blends!$V70,'Quarterly Information'!$X$43:$X$1042,Lists!$D$31)*G69</f>
        <v>0</v>
      </c>
      <c r="AB70" s="85">
        <f>SUMIFS('Quarterly Information'!$J$43:$J$1042,'Quarterly Information'!$I$43:$I$1042,Blends!$V70,'Quarterly Information'!$X$43:$X$1042,Lists!$D$31)*H69</f>
        <v>0</v>
      </c>
      <c r="AC70" s="85">
        <f>SUMIFS('Quarterly Information'!$J$43:$J$1042,'Quarterly Information'!$I$43:$I$1042,Blends!$V70,'Quarterly Information'!$X$43:$X$1042,Lists!$D$31)*I69</f>
        <v>0</v>
      </c>
      <c r="AD70" s="85">
        <f>SUMIFS('Quarterly Information'!$J$43:$J$1042,'Quarterly Information'!$I$43:$I$1042,Blends!$V70,'Quarterly Information'!$X$43:$X$1042,Lists!$D$31)*J69</f>
        <v>0</v>
      </c>
      <c r="AF70" s="10" t="s">
        <v>272</v>
      </c>
      <c r="AG70" s="85">
        <f>SUMIFS('Quarterly Information'!$J$43:$J$1042,'Quarterly Information'!$I$43:$I$1042,Blends!$AF70,'Quarterly Information'!$X$43:$X$1042,Lists!$D$32)*C69</f>
        <v>0</v>
      </c>
      <c r="AH70" s="85">
        <f>SUMIFS('Quarterly Information'!$J$43:$J$1042,'Quarterly Information'!$I$43:$I$1042,Blends!$AF70,'Quarterly Information'!$X$43:$X$1042,Lists!$D$32)*D69</f>
        <v>0</v>
      </c>
      <c r="AI70" s="85">
        <f>SUMIFS('Quarterly Information'!$J$43:$J$1042,'Quarterly Information'!$I$43:$I$1042,Blends!$AF70,'Quarterly Information'!$X$43:$X$1042,Lists!$D$32)*E69</f>
        <v>0</v>
      </c>
      <c r="AJ70" s="85">
        <f>SUMIFS('Quarterly Information'!$J$43:$J$1042,'Quarterly Information'!$I$43:$I$1042,Blends!$AF70,'Quarterly Information'!$X$43:$X$1042,Lists!$D$32)*F69</f>
        <v>0</v>
      </c>
      <c r="AK70" s="85">
        <f>SUMIFS('Quarterly Information'!$J$43:$J$1042,'Quarterly Information'!$I$43:$I$1042,Blends!$AF70,'Quarterly Information'!$X$43:$X$1042,Lists!$D$32)*G69</f>
        <v>0</v>
      </c>
      <c r="AL70" s="85">
        <f>SUMIFS('Quarterly Information'!$J$43:$J$1042,'Quarterly Information'!$I$43:$I$1042,Blends!$AF70,'Quarterly Information'!$X$43:$X$1042,Lists!$D$32)*H69</f>
        <v>0</v>
      </c>
      <c r="AM70" s="85">
        <f>SUMIFS('Quarterly Information'!$J$43:$J$1042,'Quarterly Information'!$I$43:$I$1042,Blends!$AF70,'Quarterly Information'!$X$43:$X$1042,Lists!$D$32)*I69</f>
        <v>0</v>
      </c>
      <c r="AN70" s="85">
        <f>SUMIFS('Quarterly Information'!$J$43:$J$1042,'Quarterly Information'!$I$43:$I$1042,Blends!$AF70,'Quarterly Information'!$X$43:$X$1042,Lists!$D$32)*J69</f>
        <v>0</v>
      </c>
      <c r="AP70" s="10" t="s">
        <v>272</v>
      </c>
      <c r="AQ70" s="85">
        <f>SUMIFS('Quarterly Information'!$J$43:$J$1042,'Quarterly Information'!$I$43:$I$1042,Blends!$AP70,'Quarterly Information'!$X$43:$X$1042,Lists!$D$33)*C69</f>
        <v>0</v>
      </c>
      <c r="AR70" s="85">
        <f>SUMIFS('Quarterly Information'!$J$43:$J$1042,'Quarterly Information'!$I$43:$I$1042,Blends!$AP70,'Quarterly Information'!$X$43:$X$1042,Lists!$D$33)*D69</f>
        <v>0</v>
      </c>
      <c r="AS70" s="85">
        <f>SUMIFS('Quarterly Information'!$J$43:$J$1042,'Quarterly Information'!$I$43:$I$1042,Blends!$AP70,'Quarterly Information'!$X$43:$X$1042,Lists!$D$33)*E69</f>
        <v>0</v>
      </c>
      <c r="AT70" s="85">
        <f>SUMIFS('Quarterly Information'!$J$43:$J$1042,'Quarterly Information'!$I$43:$I$1042,Blends!$AP70,'Quarterly Information'!$X$43:$X$1042,Lists!$D$33)*F69</f>
        <v>0</v>
      </c>
      <c r="AU70" s="85">
        <f>SUMIFS('Quarterly Information'!$J$43:$J$1042,'Quarterly Information'!$I$43:$I$1042,Blends!$AP70,'Quarterly Information'!$X$43:$X$1042,Lists!$D$33)*G69</f>
        <v>0</v>
      </c>
      <c r="AV70" s="85">
        <f>SUMIFS('Quarterly Information'!$J$43:$J$1042,'Quarterly Information'!$I$43:$I$1042,Blends!$AP70,'Quarterly Information'!$X$43:$X$1042,Lists!$D$33)*H69</f>
        <v>0</v>
      </c>
      <c r="AW70" s="85">
        <f>SUMIFS('Quarterly Information'!$J$43:$J$1042,'Quarterly Information'!$I$43:$I$1042,Blends!$AP70,'Quarterly Information'!$X$43:$X$1042,Lists!$D$33)*I69</f>
        <v>0</v>
      </c>
      <c r="AX70" s="85">
        <f>SUMIFS('Quarterly Information'!$J$43:$J$1042,'Quarterly Information'!$I$43:$I$1042,Blends!$AP70,'Quarterly Information'!$X$43:$X$1042,Lists!$D$33)*J69</f>
        <v>0</v>
      </c>
      <c r="AZ70" s="10" t="s">
        <v>272</v>
      </c>
      <c r="BA70" s="85">
        <f>SUMIFS('Quarterly Information'!$J$43:$J$1042,'Quarterly Information'!$I$43:$I$1042,Blends!$AZ70,'Quarterly Information'!$X$43:$X$1042,Lists!$D$34)*C69</f>
        <v>0</v>
      </c>
      <c r="BB70" s="85">
        <f>SUMIFS('Quarterly Information'!$J$43:$J$1042,'Quarterly Information'!$I$43:$I$1042,Blends!$AZ70,'Quarterly Information'!$X$43:$X$1042,Lists!$D$34)*D69</f>
        <v>0</v>
      </c>
      <c r="BC70" s="85">
        <f>SUMIFS('Quarterly Information'!$J$43:$J$1042,'Quarterly Information'!$I$43:$I$1042,Blends!$AZ70,'Quarterly Information'!$X$43:$X$1042,Lists!$D$34)*E69</f>
        <v>0</v>
      </c>
      <c r="BD70" s="85">
        <f>SUMIFS('Quarterly Information'!$J$43:$J$1042,'Quarterly Information'!$I$43:$I$1042,Blends!$AZ70,'Quarterly Information'!$X$43:$X$1042,Lists!$D$34)*F69</f>
        <v>0</v>
      </c>
      <c r="BE70" s="85">
        <f>SUMIFS('Quarterly Information'!$J$43:$J$1042,'Quarterly Information'!$I$43:$I$1042,Blends!$AZ70,'Quarterly Information'!$X$43:$X$1042,Lists!$D$34)*G69</f>
        <v>0</v>
      </c>
      <c r="BF70" s="85">
        <f>SUMIFS('Quarterly Information'!$J$43:$J$1042,'Quarterly Information'!$I$43:$I$1042,Blends!$AZ70,'Quarterly Information'!$X$43:$X$1042,Lists!$D$34)*H69</f>
        <v>0</v>
      </c>
      <c r="BG70" s="85">
        <f>SUMIFS('Quarterly Information'!$J$43:$J$1042,'Quarterly Information'!$I$43:$I$1042,Blends!$AZ70,'Quarterly Information'!$X$43:$X$1042,Lists!$D$34)*I69</f>
        <v>0</v>
      </c>
      <c r="BH70" s="85">
        <f>SUMIFS('Quarterly Information'!$J$43:$J$1042,'Quarterly Information'!$I$43:$I$1042,Blends!$AZ70,'Quarterly Information'!$X$43:$X$1042,Lists!$D$34)*J69</f>
        <v>0</v>
      </c>
      <c r="BJ70" s="10" t="s">
        <v>272</v>
      </c>
      <c r="BK70" s="85">
        <f>SUMIFS('Quarterly Information'!$J$43:$J$1042,'Quarterly Information'!$I$43:$I$1042,Blends!$BJ70,'Quarterly Information'!$X$43:$X$1042,Lists!$D$35)*C69</f>
        <v>0</v>
      </c>
      <c r="BL70" s="85">
        <f>SUMIFS('Quarterly Information'!$J$43:$J$1042,'Quarterly Information'!$I$43:$I$1042,Blends!$BJ70,'Quarterly Information'!$X$43:$X$1042,Lists!$D$35)*D69</f>
        <v>0</v>
      </c>
      <c r="BM70" s="85">
        <f>SUMIFS('Quarterly Information'!$J$43:$J$1042,'Quarterly Information'!$I$43:$I$1042,Blends!$BJ70,'Quarterly Information'!$X$43:$X$1042,Lists!$D$35)*E69</f>
        <v>0</v>
      </c>
      <c r="BN70" s="85">
        <f>SUMIFS('Quarterly Information'!$J$43:$J$1042,'Quarterly Information'!$I$43:$I$1042,Blends!$BJ70,'Quarterly Information'!$X$43:$X$1042,Lists!$D$35)*F69</f>
        <v>0</v>
      </c>
      <c r="BO70" s="85">
        <f>SUMIFS('Quarterly Information'!$J$43:$J$1042,'Quarterly Information'!$I$43:$I$1042,Blends!$BJ70,'Quarterly Information'!$X$43:$X$1042,Lists!$D$35)*G69</f>
        <v>0</v>
      </c>
      <c r="BP70" s="85">
        <f>SUMIFS('Quarterly Information'!$J$43:$J$1042,'Quarterly Information'!$I$43:$I$1042,Blends!$BJ70,'Quarterly Information'!$X$43:$X$1042,Lists!$D$35)*H69</f>
        <v>0</v>
      </c>
      <c r="BQ70" s="85">
        <f>SUMIFS('Quarterly Information'!$J$43:$J$1042,'Quarterly Information'!$I$43:$I$1042,Blends!$BJ70,'Quarterly Information'!$X$43:$X$1042,Lists!$D$35)*I69</f>
        <v>0</v>
      </c>
      <c r="BR70" s="85">
        <f>SUMIFS('Quarterly Information'!$J$43:$J$1042,'Quarterly Information'!$I$43:$I$1042,Blends!$BJ70,'Quarterly Information'!$X$43:$X$1042,Lists!$D$35)*J69</f>
        <v>0</v>
      </c>
      <c r="BT70" s="10" t="s">
        <v>272</v>
      </c>
      <c r="BU70" s="85">
        <f>SUMIFS('Quarterly Information'!$AA$43:$AA$1042,'Quarterly Information'!$I$43:$I$1042,Blends!$BT70)*Blends!C69</f>
        <v>0</v>
      </c>
      <c r="BV70" s="85">
        <f>SUMIFS('Quarterly Information'!$AA$43:$AA$1042,'Quarterly Information'!$I$43:$I$1042,Blends!$BT70)*Blends!D69</f>
        <v>0</v>
      </c>
      <c r="BW70" s="85">
        <f>SUMIFS('Quarterly Information'!$AA$43:$AA$1042,'Quarterly Information'!$I$43:$I$1042,Blends!$BT70)*Blends!E69</f>
        <v>0</v>
      </c>
      <c r="BX70" s="85">
        <f>SUMIFS('Quarterly Information'!$AA$43:$AA$1042,'Quarterly Information'!$I$43:$I$1042,Blends!$BT70)*Blends!F69</f>
        <v>0</v>
      </c>
      <c r="BY70" s="85">
        <f>SUMIFS('Quarterly Information'!$AA$43:$AA$1042,'Quarterly Information'!$I$43:$I$1042,Blends!$BT70)*Blends!G69</f>
        <v>0</v>
      </c>
      <c r="BZ70" s="85">
        <f>SUMIFS('Quarterly Information'!$AA$43:$AA$1042,'Quarterly Information'!$I$43:$I$1042,Blends!$BT70)*Blends!H69</f>
        <v>0</v>
      </c>
      <c r="CA70" s="85">
        <f>SUMIFS('Quarterly Information'!$AA$43:$AA$1042,'Quarterly Information'!$I$43:$I$1042,Blends!$BT70)*Blends!I69</f>
        <v>0</v>
      </c>
      <c r="CB70" s="85">
        <f>SUMIFS('Quarterly Information'!$AA$43:$AA$1042,'Quarterly Information'!$I$43:$I$1042,Blends!$BT70)*Blends!J69</f>
        <v>0</v>
      </c>
      <c r="CD70" s="10" t="s">
        <v>272</v>
      </c>
      <c r="CE70" s="85">
        <f>SUMIFS('Quarterly Information'!$AB$43:$AB$1042,'Quarterly Information'!$I$43:$I$1042,Blends!$CD70)*Blends!C69</f>
        <v>0</v>
      </c>
      <c r="CF70" s="85">
        <f>SUMIFS('Quarterly Information'!$AB$43:$AB$1042,'Quarterly Information'!$I$43:$I$1042,Blends!$CD70)*Blends!D69</f>
        <v>0</v>
      </c>
      <c r="CG70" s="85">
        <f>SUMIFS('Quarterly Information'!$AB$43:$AB$1042,'Quarterly Information'!$I$43:$I$1042,Blends!$CD70)*Blends!E69</f>
        <v>0</v>
      </c>
      <c r="CH70" s="85">
        <f>SUMIFS('Quarterly Information'!$AB$43:$AB$1042,'Quarterly Information'!$I$43:$I$1042,Blends!$CD70)*Blends!F69</f>
        <v>0</v>
      </c>
      <c r="CI70" s="85">
        <f>SUMIFS('Quarterly Information'!$AB$43:$AB$1042,'Quarterly Information'!$I$43:$I$1042,Blends!$CD70)*Blends!G69</f>
        <v>0</v>
      </c>
      <c r="CJ70" s="85">
        <f>SUMIFS('Quarterly Information'!$AB$43:$AB$1042,'Quarterly Information'!$I$43:$I$1042,Blends!$CD70)*Blends!H69</f>
        <v>0</v>
      </c>
      <c r="CK70" s="85">
        <f>SUMIFS('Quarterly Information'!$AB$43:$AB$1042,'Quarterly Information'!$I$43:$I$1042,Blends!$CD70)*Blends!I69</f>
        <v>0</v>
      </c>
      <c r="CL70" s="85">
        <f>SUMIFS('Quarterly Information'!$AB$43:$AB$1042,'Quarterly Information'!$I$43:$I$1042,Blends!$CD70)*Blends!J69</f>
        <v>0</v>
      </c>
      <c r="CN70" s="10" t="s">
        <v>272</v>
      </c>
      <c r="CO70" s="85">
        <f>SUMIFS('Quarterly Information'!$AC$43:$AC$1042,'Quarterly Information'!$I$43:$I$1042,Blends!$CN70)*Blends!C69</f>
        <v>0</v>
      </c>
      <c r="CP70" s="85">
        <f>SUMIFS('Quarterly Information'!$AC$43:$AC$1042,'Quarterly Information'!$I$43:$I$1042,Blends!$CN70)*Blends!D69</f>
        <v>0</v>
      </c>
      <c r="CQ70" s="85">
        <f>SUMIFS('Quarterly Information'!$AC$43:$AC$1042,'Quarterly Information'!$I$43:$I$1042,Blends!$CN70)*Blends!E69</f>
        <v>0</v>
      </c>
      <c r="CR70" s="85">
        <f>SUMIFS('Quarterly Information'!$AC$43:$AC$1042,'Quarterly Information'!$I$43:$I$1042,Blends!$CN70)*Blends!F69</f>
        <v>0</v>
      </c>
      <c r="CS70" s="85">
        <f>SUMIFS('Quarterly Information'!$AC$43:$AC$1042,'Quarterly Information'!$I$43:$I$1042,Blends!$CN70)*Blends!G69</f>
        <v>0</v>
      </c>
      <c r="CT70" s="85">
        <f>SUMIFS('Quarterly Information'!$AC$43:$AC$1042,'Quarterly Information'!$I$43:$I$1042,Blends!$CN70)*Blends!H69</f>
        <v>0</v>
      </c>
      <c r="CU70" s="85">
        <f>SUMIFS('Quarterly Information'!$AC$43:$AC$1042,'Quarterly Information'!$I$43:$I$1042,Blends!$CN70)*Blends!I69</f>
        <v>0</v>
      </c>
      <c r="CV70" s="85">
        <f>SUMIFS('Quarterly Information'!$AC$43:$AC$1042,'Quarterly Information'!$I$43:$I$1042,Blends!$CN70)*Blends!J69</f>
        <v>0</v>
      </c>
      <c r="CX70" s="10" t="s">
        <v>272</v>
      </c>
      <c r="CY70" s="85">
        <f>SUMIFS('Quarterly Information'!$AD$43:$AD$1042,'Quarterly Information'!$I$43:$I$1042,Blends!$CX70)*Blends!C69</f>
        <v>0</v>
      </c>
      <c r="CZ70" s="85">
        <f>SUMIFS('Quarterly Information'!$AD$43:$AD$1042,'Quarterly Information'!$I$43:$I$1042,Blends!$CX70)*Blends!D69</f>
        <v>0</v>
      </c>
      <c r="DA70" s="85">
        <f>SUMIFS('Quarterly Information'!$AD$43:$AD$1042,'Quarterly Information'!$I$43:$I$1042,Blends!$CX70)*Blends!E69</f>
        <v>0</v>
      </c>
      <c r="DB70" s="85">
        <f>SUMIFS('Quarterly Information'!$AD$43:$AD$1042,'Quarterly Information'!$I$43:$I$1042,Blends!$CX70)*Blends!F69</f>
        <v>0</v>
      </c>
      <c r="DC70" s="85">
        <f>SUMIFS('Quarterly Information'!$AD$43:$AD$1042,'Quarterly Information'!$I$43:$I$1042,Blends!$CX70)*Blends!G69</f>
        <v>0</v>
      </c>
      <c r="DD70" s="85">
        <f>SUMIFS('Quarterly Information'!$AD$43:$AD$1042,'Quarterly Information'!$I$43:$I$1042,Blends!$CX70)*Blends!H69</f>
        <v>0</v>
      </c>
      <c r="DE70" s="85">
        <f>SUMIFS('Quarterly Information'!$AD$43:$AD$1042,'Quarterly Information'!$I$43:$I$1042,Blends!$CX70)*Blends!I69</f>
        <v>0</v>
      </c>
      <c r="DF70" s="85">
        <f>SUMIFS('Quarterly Information'!$AD$43:$AD$1042,'Quarterly Information'!$I$43:$I$1042,Blends!$CX70)*Blends!J69</f>
        <v>0</v>
      </c>
      <c r="DH70" s="10" t="s">
        <v>272</v>
      </c>
      <c r="DI70" s="85">
        <f>SUMIFS('Quarterly Information'!$AE$43:$AE$1042,'Quarterly Information'!$I$43:$I$1042,Blends!$DH70)*Blends!C69</f>
        <v>0</v>
      </c>
      <c r="DJ70" s="85">
        <f>SUMIFS('Quarterly Information'!$AE$43:$AE$1042,'Quarterly Information'!$I$43:$I$1042,Blends!$DH70)*Blends!D69</f>
        <v>0</v>
      </c>
      <c r="DK70" s="85">
        <f>SUMIFS('Quarterly Information'!$AE$43:$AE$1042,'Quarterly Information'!$I$43:$I$1042,Blends!$DH70)*Blends!E69</f>
        <v>0</v>
      </c>
      <c r="DL70" s="85">
        <f>SUMIFS('Quarterly Information'!$AE$43:$AE$1042,'Quarterly Information'!$I$43:$I$1042,Blends!$DH70)*Blends!F69</f>
        <v>0</v>
      </c>
      <c r="DM70" s="85">
        <f>SUMIFS('Quarterly Information'!$AE$43:$AE$1042,'Quarterly Information'!$I$43:$I$1042,Blends!$DH70)*Blends!G69</f>
        <v>0</v>
      </c>
      <c r="DN70" s="85">
        <f>SUMIFS('Quarterly Information'!$AE$43:$AE$1042,'Quarterly Information'!$I$43:$I$1042,Blends!$DH70)*Blends!H69</f>
        <v>0</v>
      </c>
      <c r="DO70" s="85">
        <f>SUMIFS('Quarterly Information'!$AE$43:$AE$1042,'Quarterly Information'!$I$43:$I$1042,Blends!$DH70)*Blends!I69</f>
        <v>0</v>
      </c>
      <c r="DP70" s="85">
        <f>SUMIFS('Quarterly Information'!$AE$43:$AE$1042,'Quarterly Information'!$I$43:$I$1042,Blends!$DH70)*Blends!J69</f>
        <v>0</v>
      </c>
      <c r="DR70" s="10" t="s">
        <v>272</v>
      </c>
      <c r="DS70" s="85">
        <f>SUMIFS('Quarterly Information'!$AF$43:$AF$1042,'Quarterly Information'!$I$43:$I$1042,Blends!$DR70)*Blends!C69</f>
        <v>0</v>
      </c>
      <c r="DT70" s="85">
        <f>SUMIFS('Quarterly Information'!$AF$43:$AF$1042,'Quarterly Information'!$I$43:$I$1042,Blends!$DR70)*Blends!D69</f>
        <v>0</v>
      </c>
      <c r="DU70" s="85">
        <f>SUMIFS('Quarterly Information'!$AF$43:$AF$1042,'Quarterly Information'!$I$43:$I$1042,Blends!$DR70)*Blends!E69</f>
        <v>0</v>
      </c>
      <c r="DV70" s="85">
        <f>SUMIFS('Quarterly Information'!$AF$43:$AF$1042,'Quarterly Information'!$I$43:$I$1042,Blends!$DR70)*Blends!F69</f>
        <v>0</v>
      </c>
      <c r="DW70" s="85">
        <f>SUMIFS('Quarterly Information'!$AF$43:$AF$1042,'Quarterly Information'!$I$43:$I$1042,Blends!$DR70)*Blends!G69</f>
        <v>0</v>
      </c>
      <c r="DX70" s="85">
        <f>SUMIFS('Quarterly Information'!$AF$43:$AF$1042,'Quarterly Information'!$I$43:$I$1042,Blends!$DR70)*Blends!H69</f>
        <v>0</v>
      </c>
      <c r="DY70" s="85">
        <f>SUMIFS('Quarterly Information'!$AF$43:$AF$1042,'Quarterly Information'!$I$43:$I$1042,Blends!$DR70)*Blends!I69</f>
        <v>0</v>
      </c>
      <c r="DZ70" s="85">
        <f>SUMIFS('Quarterly Information'!$AF$43:$AF$1042,'Quarterly Information'!$I$43:$I$1042,Blends!$DR70)*Blends!J69</f>
        <v>0</v>
      </c>
    </row>
    <row r="71" spans="2:130">
      <c r="B71" s="10" t="s">
        <v>274</v>
      </c>
      <c r="C71" s="84"/>
      <c r="D71" s="84"/>
      <c r="E71" s="84"/>
      <c r="F71" s="84">
        <v>0.11199999999999999</v>
      </c>
      <c r="G71" s="84"/>
      <c r="H71" s="84"/>
      <c r="I71" s="84"/>
      <c r="J71" s="84"/>
      <c r="L71" s="10" t="s">
        <v>273</v>
      </c>
      <c r="M71" s="85">
        <f>SUMIFS('Quarterly Information'!$J$43:$J$1042,'Quarterly Information'!$I$43:$I$1042,Blends!$L71,'Quarterly Information'!$X$43:$X$1042,Lists!$D$30)*C70</f>
        <v>0</v>
      </c>
      <c r="N71" s="85">
        <f>SUMIFS('Quarterly Information'!$J$43:$J$1042,'Quarterly Information'!$I$43:$I$1042,Blends!$L71,'Quarterly Information'!$X$43:$X$1042,Lists!$D$30)*D70</f>
        <v>0</v>
      </c>
      <c r="O71" s="85">
        <f>SUMIFS('Quarterly Information'!$J$43:$J$1042,'Quarterly Information'!$I$43:$I$1042,Blends!$L71,'Quarterly Information'!$X$43:$X$1042,Lists!$D$30)*E70</f>
        <v>0</v>
      </c>
      <c r="P71" s="85">
        <f>SUMIFS('Quarterly Information'!$J$43:$J$1042,'Quarterly Information'!$I$43:$I$1042,Blends!$L71,'Quarterly Information'!$X$43:$X$1042,Lists!$D$30)*F70</f>
        <v>0</v>
      </c>
      <c r="Q71" s="85">
        <f>SUMIFS('Quarterly Information'!$J$43:$J$1042,'Quarterly Information'!$I$43:$I$1042,Blends!$L71,'Quarterly Information'!$X$43:$X$1042,Lists!$D$30)*G70</f>
        <v>0</v>
      </c>
      <c r="R71" s="85">
        <f>SUMIFS('Quarterly Information'!$J$43:$J$1042,'Quarterly Information'!$I$43:$I$1042,Blends!$L71,'Quarterly Information'!$X$43:$X$1042,Lists!$D$30)*H70</f>
        <v>0</v>
      </c>
      <c r="S71" s="85">
        <f>SUMIFS('Quarterly Information'!$J$43:$J$1042,'Quarterly Information'!$I$43:$I$1042,Blends!$L71,'Quarterly Information'!$X$43:$X$1042,Lists!$D$30)*I70</f>
        <v>0</v>
      </c>
      <c r="T71" s="85">
        <f>SUMIFS('Quarterly Information'!$J$43:$J$1042,'Quarterly Information'!$I$43:$I$1042,Blends!$L71,'Quarterly Information'!$X$43:$X$1042,Lists!$D$30)*J70</f>
        <v>0</v>
      </c>
      <c r="V71" s="10" t="s">
        <v>273</v>
      </c>
      <c r="W71" s="85">
        <f>SUMIFS('Quarterly Information'!$J$43:$J$1042,'Quarterly Information'!$I$43:$I$1042,Blends!$V71,'Quarterly Information'!$X$43:$X$1042,Lists!$D$31)*C70</f>
        <v>0</v>
      </c>
      <c r="X71" s="85">
        <f>SUMIFS('Quarterly Information'!$J$43:$J$1042,'Quarterly Information'!$I$43:$I$1042,Blends!$V71,'Quarterly Information'!$X$43:$X$1042,Lists!$D$31)*D70</f>
        <v>0</v>
      </c>
      <c r="Y71" s="85">
        <f>SUMIFS('Quarterly Information'!$J$43:$J$1042,'Quarterly Information'!$I$43:$I$1042,Blends!$V71,'Quarterly Information'!$X$43:$X$1042,Lists!$D$31)*E70</f>
        <v>0</v>
      </c>
      <c r="Z71" s="85">
        <f>SUMIFS('Quarterly Information'!$J$43:$J$1042,'Quarterly Information'!$I$43:$I$1042,Blends!$V71,'Quarterly Information'!$X$43:$X$1042,Lists!$D$31)*F70</f>
        <v>0</v>
      </c>
      <c r="AA71" s="85">
        <f>SUMIFS('Quarterly Information'!$J$43:$J$1042,'Quarterly Information'!$I$43:$I$1042,Blends!$V71,'Quarterly Information'!$X$43:$X$1042,Lists!$D$31)*G70</f>
        <v>0</v>
      </c>
      <c r="AB71" s="85">
        <f>SUMIFS('Quarterly Information'!$J$43:$J$1042,'Quarterly Information'!$I$43:$I$1042,Blends!$V71,'Quarterly Information'!$X$43:$X$1042,Lists!$D$31)*H70</f>
        <v>0</v>
      </c>
      <c r="AC71" s="85">
        <f>SUMIFS('Quarterly Information'!$J$43:$J$1042,'Quarterly Information'!$I$43:$I$1042,Blends!$V71,'Quarterly Information'!$X$43:$X$1042,Lists!$D$31)*I70</f>
        <v>0</v>
      </c>
      <c r="AD71" s="85">
        <f>SUMIFS('Quarterly Information'!$J$43:$J$1042,'Quarterly Information'!$I$43:$I$1042,Blends!$V71,'Quarterly Information'!$X$43:$X$1042,Lists!$D$31)*J70</f>
        <v>0</v>
      </c>
      <c r="AF71" s="10" t="s">
        <v>273</v>
      </c>
      <c r="AG71" s="85">
        <f>SUMIFS('Quarterly Information'!$J$43:$J$1042,'Quarterly Information'!$I$43:$I$1042,Blends!$AF71,'Quarterly Information'!$X$43:$X$1042,Lists!$D$32)*C70</f>
        <v>0</v>
      </c>
      <c r="AH71" s="85">
        <f>SUMIFS('Quarterly Information'!$J$43:$J$1042,'Quarterly Information'!$I$43:$I$1042,Blends!$AF71,'Quarterly Information'!$X$43:$X$1042,Lists!$D$32)*D70</f>
        <v>0</v>
      </c>
      <c r="AI71" s="85">
        <f>SUMIFS('Quarterly Information'!$J$43:$J$1042,'Quarterly Information'!$I$43:$I$1042,Blends!$AF71,'Quarterly Information'!$X$43:$X$1042,Lists!$D$32)*E70</f>
        <v>0</v>
      </c>
      <c r="AJ71" s="85">
        <f>SUMIFS('Quarterly Information'!$J$43:$J$1042,'Quarterly Information'!$I$43:$I$1042,Blends!$AF71,'Quarterly Information'!$X$43:$X$1042,Lists!$D$32)*F70</f>
        <v>0</v>
      </c>
      <c r="AK71" s="85">
        <f>SUMIFS('Quarterly Information'!$J$43:$J$1042,'Quarterly Information'!$I$43:$I$1042,Blends!$AF71,'Quarterly Information'!$X$43:$X$1042,Lists!$D$32)*G70</f>
        <v>0</v>
      </c>
      <c r="AL71" s="85">
        <f>SUMIFS('Quarterly Information'!$J$43:$J$1042,'Quarterly Information'!$I$43:$I$1042,Blends!$AF71,'Quarterly Information'!$X$43:$X$1042,Lists!$D$32)*H70</f>
        <v>0</v>
      </c>
      <c r="AM71" s="85">
        <f>SUMIFS('Quarterly Information'!$J$43:$J$1042,'Quarterly Information'!$I$43:$I$1042,Blends!$AF71,'Quarterly Information'!$X$43:$X$1042,Lists!$D$32)*I70</f>
        <v>0</v>
      </c>
      <c r="AN71" s="85">
        <f>SUMIFS('Quarterly Information'!$J$43:$J$1042,'Quarterly Information'!$I$43:$I$1042,Blends!$AF71,'Quarterly Information'!$X$43:$X$1042,Lists!$D$32)*J70</f>
        <v>0</v>
      </c>
      <c r="AP71" s="10" t="s">
        <v>273</v>
      </c>
      <c r="AQ71" s="85">
        <f>SUMIFS('Quarterly Information'!$J$43:$J$1042,'Quarterly Information'!$I$43:$I$1042,Blends!$AP71,'Quarterly Information'!$X$43:$X$1042,Lists!$D$33)*C70</f>
        <v>0</v>
      </c>
      <c r="AR71" s="85">
        <f>SUMIFS('Quarterly Information'!$J$43:$J$1042,'Quarterly Information'!$I$43:$I$1042,Blends!$AP71,'Quarterly Information'!$X$43:$X$1042,Lists!$D$33)*D70</f>
        <v>0</v>
      </c>
      <c r="AS71" s="85">
        <f>SUMIFS('Quarterly Information'!$J$43:$J$1042,'Quarterly Information'!$I$43:$I$1042,Blends!$AP71,'Quarterly Information'!$X$43:$X$1042,Lists!$D$33)*E70</f>
        <v>0</v>
      </c>
      <c r="AT71" s="85">
        <f>SUMIFS('Quarterly Information'!$J$43:$J$1042,'Quarterly Information'!$I$43:$I$1042,Blends!$AP71,'Quarterly Information'!$X$43:$X$1042,Lists!$D$33)*F70</f>
        <v>0</v>
      </c>
      <c r="AU71" s="85">
        <f>SUMIFS('Quarterly Information'!$J$43:$J$1042,'Quarterly Information'!$I$43:$I$1042,Blends!$AP71,'Quarterly Information'!$X$43:$X$1042,Lists!$D$33)*G70</f>
        <v>0</v>
      </c>
      <c r="AV71" s="85">
        <f>SUMIFS('Quarterly Information'!$J$43:$J$1042,'Quarterly Information'!$I$43:$I$1042,Blends!$AP71,'Quarterly Information'!$X$43:$X$1042,Lists!$D$33)*H70</f>
        <v>0</v>
      </c>
      <c r="AW71" s="85">
        <f>SUMIFS('Quarterly Information'!$J$43:$J$1042,'Quarterly Information'!$I$43:$I$1042,Blends!$AP71,'Quarterly Information'!$X$43:$X$1042,Lists!$D$33)*I70</f>
        <v>0</v>
      </c>
      <c r="AX71" s="85">
        <f>SUMIFS('Quarterly Information'!$J$43:$J$1042,'Quarterly Information'!$I$43:$I$1042,Blends!$AP71,'Quarterly Information'!$X$43:$X$1042,Lists!$D$33)*J70</f>
        <v>0</v>
      </c>
      <c r="AZ71" s="10" t="s">
        <v>273</v>
      </c>
      <c r="BA71" s="85">
        <f>SUMIFS('Quarterly Information'!$J$43:$J$1042,'Quarterly Information'!$I$43:$I$1042,Blends!$AZ71,'Quarterly Information'!$X$43:$X$1042,Lists!$D$34)*C70</f>
        <v>0</v>
      </c>
      <c r="BB71" s="85">
        <f>SUMIFS('Quarterly Information'!$J$43:$J$1042,'Quarterly Information'!$I$43:$I$1042,Blends!$AZ71,'Quarterly Information'!$X$43:$X$1042,Lists!$D$34)*D70</f>
        <v>0</v>
      </c>
      <c r="BC71" s="85">
        <f>SUMIFS('Quarterly Information'!$J$43:$J$1042,'Quarterly Information'!$I$43:$I$1042,Blends!$AZ71,'Quarterly Information'!$X$43:$X$1042,Lists!$D$34)*E70</f>
        <v>0</v>
      </c>
      <c r="BD71" s="85">
        <f>SUMIFS('Quarterly Information'!$J$43:$J$1042,'Quarterly Information'!$I$43:$I$1042,Blends!$AZ71,'Quarterly Information'!$X$43:$X$1042,Lists!$D$34)*F70</f>
        <v>0</v>
      </c>
      <c r="BE71" s="85">
        <f>SUMIFS('Quarterly Information'!$J$43:$J$1042,'Quarterly Information'!$I$43:$I$1042,Blends!$AZ71,'Quarterly Information'!$X$43:$X$1042,Lists!$D$34)*G70</f>
        <v>0</v>
      </c>
      <c r="BF71" s="85">
        <f>SUMIFS('Quarterly Information'!$J$43:$J$1042,'Quarterly Information'!$I$43:$I$1042,Blends!$AZ71,'Quarterly Information'!$X$43:$X$1042,Lists!$D$34)*H70</f>
        <v>0</v>
      </c>
      <c r="BG71" s="85">
        <f>SUMIFS('Quarterly Information'!$J$43:$J$1042,'Quarterly Information'!$I$43:$I$1042,Blends!$AZ71,'Quarterly Information'!$X$43:$X$1042,Lists!$D$34)*I70</f>
        <v>0</v>
      </c>
      <c r="BH71" s="85">
        <f>SUMIFS('Quarterly Information'!$J$43:$J$1042,'Quarterly Information'!$I$43:$I$1042,Blends!$AZ71,'Quarterly Information'!$X$43:$X$1042,Lists!$D$34)*J70</f>
        <v>0</v>
      </c>
      <c r="BJ71" s="10" t="s">
        <v>273</v>
      </c>
      <c r="BK71" s="85">
        <f>SUMIFS('Quarterly Information'!$J$43:$J$1042,'Quarterly Information'!$I$43:$I$1042,Blends!$BJ71,'Quarterly Information'!$X$43:$X$1042,Lists!$D$35)*C70</f>
        <v>0</v>
      </c>
      <c r="BL71" s="85">
        <f>SUMIFS('Quarterly Information'!$J$43:$J$1042,'Quarterly Information'!$I$43:$I$1042,Blends!$BJ71,'Quarterly Information'!$X$43:$X$1042,Lists!$D$35)*D70</f>
        <v>0</v>
      </c>
      <c r="BM71" s="85">
        <f>SUMIFS('Quarterly Information'!$J$43:$J$1042,'Quarterly Information'!$I$43:$I$1042,Blends!$BJ71,'Quarterly Information'!$X$43:$X$1042,Lists!$D$35)*E70</f>
        <v>0</v>
      </c>
      <c r="BN71" s="85">
        <f>SUMIFS('Quarterly Information'!$J$43:$J$1042,'Quarterly Information'!$I$43:$I$1042,Blends!$BJ71,'Quarterly Information'!$X$43:$X$1042,Lists!$D$35)*F70</f>
        <v>0</v>
      </c>
      <c r="BO71" s="85">
        <f>SUMIFS('Quarterly Information'!$J$43:$J$1042,'Quarterly Information'!$I$43:$I$1042,Blends!$BJ71,'Quarterly Information'!$X$43:$X$1042,Lists!$D$35)*G70</f>
        <v>0</v>
      </c>
      <c r="BP71" s="85">
        <f>SUMIFS('Quarterly Information'!$J$43:$J$1042,'Quarterly Information'!$I$43:$I$1042,Blends!$BJ71,'Quarterly Information'!$X$43:$X$1042,Lists!$D$35)*H70</f>
        <v>0</v>
      </c>
      <c r="BQ71" s="85">
        <f>SUMIFS('Quarterly Information'!$J$43:$J$1042,'Quarterly Information'!$I$43:$I$1042,Blends!$BJ71,'Quarterly Information'!$X$43:$X$1042,Lists!$D$35)*I70</f>
        <v>0</v>
      </c>
      <c r="BR71" s="85">
        <f>SUMIFS('Quarterly Information'!$J$43:$J$1042,'Quarterly Information'!$I$43:$I$1042,Blends!$BJ71,'Quarterly Information'!$X$43:$X$1042,Lists!$D$35)*J70</f>
        <v>0</v>
      </c>
      <c r="BT71" s="10" t="s">
        <v>273</v>
      </c>
      <c r="BU71" s="85">
        <f>SUMIFS('Quarterly Information'!$AA$43:$AA$1042,'Quarterly Information'!$I$43:$I$1042,Blends!$BT71)*Blends!C70</f>
        <v>0</v>
      </c>
      <c r="BV71" s="85">
        <f>SUMIFS('Quarterly Information'!$AA$43:$AA$1042,'Quarterly Information'!$I$43:$I$1042,Blends!$BT71)*Blends!D70</f>
        <v>0</v>
      </c>
      <c r="BW71" s="85">
        <f>SUMIFS('Quarterly Information'!$AA$43:$AA$1042,'Quarterly Information'!$I$43:$I$1042,Blends!$BT71)*Blends!E70</f>
        <v>0</v>
      </c>
      <c r="BX71" s="85">
        <f>SUMIFS('Quarterly Information'!$AA$43:$AA$1042,'Quarterly Information'!$I$43:$I$1042,Blends!$BT71)*Blends!F70</f>
        <v>0</v>
      </c>
      <c r="BY71" s="85">
        <f>SUMIFS('Quarterly Information'!$AA$43:$AA$1042,'Quarterly Information'!$I$43:$I$1042,Blends!$BT71)*Blends!G70</f>
        <v>0</v>
      </c>
      <c r="BZ71" s="85">
        <f>SUMIFS('Quarterly Information'!$AA$43:$AA$1042,'Quarterly Information'!$I$43:$I$1042,Blends!$BT71)*Blends!H70</f>
        <v>0</v>
      </c>
      <c r="CA71" s="85">
        <f>SUMIFS('Quarterly Information'!$AA$43:$AA$1042,'Quarterly Information'!$I$43:$I$1042,Blends!$BT71)*Blends!I70</f>
        <v>0</v>
      </c>
      <c r="CB71" s="85">
        <f>SUMIFS('Quarterly Information'!$AA$43:$AA$1042,'Quarterly Information'!$I$43:$I$1042,Blends!$BT71)*Blends!J70</f>
        <v>0</v>
      </c>
      <c r="CD71" s="10" t="s">
        <v>273</v>
      </c>
      <c r="CE71" s="85">
        <f>SUMIFS('Quarterly Information'!$AB$43:$AB$1042,'Quarterly Information'!$I$43:$I$1042,Blends!$CD71)*Blends!C70</f>
        <v>0</v>
      </c>
      <c r="CF71" s="85">
        <f>SUMIFS('Quarterly Information'!$AB$43:$AB$1042,'Quarterly Information'!$I$43:$I$1042,Blends!$CD71)*Blends!D70</f>
        <v>0</v>
      </c>
      <c r="CG71" s="85">
        <f>SUMIFS('Quarterly Information'!$AB$43:$AB$1042,'Quarterly Information'!$I$43:$I$1042,Blends!$CD71)*Blends!E70</f>
        <v>0</v>
      </c>
      <c r="CH71" s="85">
        <f>SUMIFS('Quarterly Information'!$AB$43:$AB$1042,'Quarterly Information'!$I$43:$I$1042,Blends!$CD71)*Blends!F70</f>
        <v>0</v>
      </c>
      <c r="CI71" s="85">
        <f>SUMIFS('Quarterly Information'!$AB$43:$AB$1042,'Quarterly Information'!$I$43:$I$1042,Blends!$CD71)*Blends!G70</f>
        <v>0</v>
      </c>
      <c r="CJ71" s="85">
        <f>SUMIFS('Quarterly Information'!$AB$43:$AB$1042,'Quarterly Information'!$I$43:$I$1042,Blends!$CD71)*Blends!H70</f>
        <v>0</v>
      </c>
      <c r="CK71" s="85">
        <f>SUMIFS('Quarterly Information'!$AB$43:$AB$1042,'Quarterly Information'!$I$43:$I$1042,Blends!$CD71)*Blends!I70</f>
        <v>0</v>
      </c>
      <c r="CL71" s="85">
        <f>SUMIFS('Quarterly Information'!$AB$43:$AB$1042,'Quarterly Information'!$I$43:$I$1042,Blends!$CD71)*Blends!J70</f>
        <v>0</v>
      </c>
      <c r="CN71" s="10" t="s">
        <v>273</v>
      </c>
      <c r="CO71" s="85">
        <f>SUMIFS('Quarterly Information'!$AC$43:$AC$1042,'Quarterly Information'!$I$43:$I$1042,Blends!$CN71)*Blends!C70</f>
        <v>0</v>
      </c>
      <c r="CP71" s="85">
        <f>SUMIFS('Quarterly Information'!$AC$43:$AC$1042,'Quarterly Information'!$I$43:$I$1042,Blends!$CN71)*Blends!D70</f>
        <v>0</v>
      </c>
      <c r="CQ71" s="85">
        <f>SUMIFS('Quarterly Information'!$AC$43:$AC$1042,'Quarterly Information'!$I$43:$I$1042,Blends!$CN71)*Blends!E70</f>
        <v>0</v>
      </c>
      <c r="CR71" s="85">
        <f>SUMIFS('Quarterly Information'!$AC$43:$AC$1042,'Quarterly Information'!$I$43:$I$1042,Blends!$CN71)*Blends!F70</f>
        <v>0</v>
      </c>
      <c r="CS71" s="85">
        <f>SUMIFS('Quarterly Information'!$AC$43:$AC$1042,'Quarterly Information'!$I$43:$I$1042,Blends!$CN71)*Blends!G70</f>
        <v>0</v>
      </c>
      <c r="CT71" s="85">
        <f>SUMIFS('Quarterly Information'!$AC$43:$AC$1042,'Quarterly Information'!$I$43:$I$1042,Blends!$CN71)*Blends!H70</f>
        <v>0</v>
      </c>
      <c r="CU71" s="85">
        <f>SUMIFS('Quarterly Information'!$AC$43:$AC$1042,'Quarterly Information'!$I$43:$I$1042,Blends!$CN71)*Blends!I70</f>
        <v>0</v>
      </c>
      <c r="CV71" s="85">
        <f>SUMIFS('Quarterly Information'!$AC$43:$AC$1042,'Quarterly Information'!$I$43:$I$1042,Blends!$CN71)*Blends!J70</f>
        <v>0</v>
      </c>
      <c r="CX71" s="10" t="s">
        <v>273</v>
      </c>
      <c r="CY71" s="85">
        <f>SUMIFS('Quarterly Information'!$AD$43:$AD$1042,'Quarterly Information'!$I$43:$I$1042,Blends!$CX71)*Blends!C70</f>
        <v>0</v>
      </c>
      <c r="CZ71" s="85">
        <f>SUMIFS('Quarterly Information'!$AD$43:$AD$1042,'Quarterly Information'!$I$43:$I$1042,Blends!$CX71)*Blends!D70</f>
        <v>0</v>
      </c>
      <c r="DA71" s="85">
        <f>SUMIFS('Quarterly Information'!$AD$43:$AD$1042,'Quarterly Information'!$I$43:$I$1042,Blends!$CX71)*Blends!E70</f>
        <v>0</v>
      </c>
      <c r="DB71" s="85">
        <f>SUMIFS('Quarterly Information'!$AD$43:$AD$1042,'Quarterly Information'!$I$43:$I$1042,Blends!$CX71)*Blends!F70</f>
        <v>0</v>
      </c>
      <c r="DC71" s="85">
        <f>SUMIFS('Quarterly Information'!$AD$43:$AD$1042,'Quarterly Information'!$I$43:$I$1042,Blends!$CX71)*Blends!G70</f>
        <v>0</v>
      </c>
      <c r="DD71" s="85">
        <f>SUMIFS('Quarterly Information'!$AD$43:$AD$1042,'Quarterly Information'!$I$43:$I$1042,Blends!$CX71)*Blends!H70</f>
        <v>0</v>
      </c>
      <c r="DE71" s="85">
        <f>SUMIFS('Quarterly Information'!$AD$43:$AD$1042,'Quarterly Information'!$I$43:$I$1042,Blends!$CX71)*Blends!I70</f>
        <v>0</v>
      </c>
      <c r="DF71" s="85">
        <f>SUMIFS('Quarterly Information'!$AD$43:$AD$1042,'Quarterly Information'!$I$43:$I$1042,Blends!$CX71)*Blends!J70</f>
        <v>0</v>
      </c>
      <c r="DH71" s="10" t="s">
        <v>273</v>
      </c>
      <c r="DI71" s="85">
        <f>SUMIFS('Quarterly Information'!$AE$43:$AE$1042,'Quarterly Information'!$I$43:$I$1042,Blends!$DH71)*Blends!C70</f>
        <v>0</v>
      </c>
      <c r="DJ71" s="85">
        <f>SUMIFS('Quarterly Information'!$AE$43:$AE$1042,'Quarterly Information'!$I$43:$I$1042,Blends!$DH71)*Blends!D70</f>
        <v>0</v>
      </c>
      <c r="DK71" s="85">
        <f>SUMIFS('Quarterly Information'!$AE$43:$AE$1042,'Quarterly Information'!$I$43:$I$1042,Blends!$DH71)*Blends!E70</f>
        <v>0</v>
      </c>
      <c r="DL71" s="85">
        <f>SUMIFS('Quarterly Information'!$AE$43:$AE$1042,'Quarterly Information'!$I$43:$I$1042,Blends!$DH71)*Blends!F70</f>
        <v>0</v>
      </c>
      <c r="DM71" s="85">
        <f>SUMIFS('Quarterly Information'!$AE$43:$AE$1042,'Quarterly Information'!$I$43:$I$1042,Blends!$DH71)*Blends!G70</f>
        <v>0</v>
      </c>
      <c r="DN71" s="85">
        <f>SUMIFS('Quarterly Information'!$AE$43:$AE$1042,'Quarterly Information'!$I$43:$I$1042,Blends!$DH71)*Blends!H70</f>
        <v>0</v>
      </c>
      <c r="DO71" s="85">
        <f>SUMIFS('Quarterly Information'!$AE$43:$AE$1042,'Quarterly Information'!$I$43:$I$1042,Blends!$DH71)*Blends!I70</f>
        <v>0</v>
      </c>
      <c r="DP71" s="85">
        <f>SUMIFS('Quarterly Information'!$AE$43:$AE$1042,'Quarterly Information'!$I$43:$I$1042,Blends!$DH71)*Blends!J70</f>
        <v>0</v>
      </c>
      <c r="DR71" s="10" t="s">
        <v>273</v>
      </c>
      <c r="DS71" s="85">
        <f>SUMIFS('Quarterly Information'!$AF$43:$AF$1042,'Quarterly Information'!$I$43:$I$1042,Blends!$DR71)*Blends!C70</f>
        <v>0</v>
      </c>
      <c r="DT71" s="85">
        <f>SUMIFS('Quarterly Information'!$AF$43:$AF$1042,'Quarterly Information'!$I$43:$I$1042,Blends!$DR71)*Blends!D70</f>
        <v>0</v>
      </c>
      <c r="DU71" s="85">
        <f>SUMIFS('Quarterly Information'!$AF$43:$AF$1042,'Quarterly Information'!$I$43:$I$1042,Blends!$DR71)*Blends!E70</f>
        <v>0</v>
      </c>
      <c r="DV71" s="85">
        <f>SUMIFS('Quarterly Information'!$AF$43:$AF$1042,'Quarterly Information'!$I$43:$I$1042,Blends!$DR71)*Blends!F70</f>
        <v>0</v>
      </c>
      <c r="DW71" s="85">
        <f>SUMIFS('Quarterly Information'!$AF$43:$AF$1042,'Quarterly Information'!$I$43:$I$1042,Blends!$DR71)*Blends!G70</f>
        <v>0</v>
      </c>
      <c r="DX71" s="85">
        <f>SUMIFS('Quarterly Information'!$AF$43:$AF$1042,'Quarterly Information'!$I$43:$I$1042,Blends!$DR71)*Blends!H70</f>
        <v>0</v>
      </c>
      <c r="DY71" s="85">
        <f>SUMIFS('Quarterly Information'!$AF$43:$AF$1042,'Quarterly Information'!$I$43:$I$1042,Blends!$DR71)*Blends!I70</f>
        <v>0</v>
      </c>
      <c r="DZ71" s="85">
        <f>SUMIFS('Quarterly Information'!$AF$43:$AF$1042,'Quarterly Information'!$I$43:$I$1042,Blends!$DR71)*Blends!J70</f>
        <v>0</v>
      </c>
    </row>
    <row r="72" spans="2:130">
      <c r="B72" s="10" t="s">
        <v>275</v>
      </c>
      <c r="C72" s="84"/>
      <c r="D72" s="84">
        <v>0.11</v>
      </c>
      <c r="E72" s="84">
        <v>0.59</v>
      </c>
      <c r="F72" s="84"/>
      <c r="G72" s="84"/>
      <c r="H72" s="84"/>
      <c r="I72" s="84"/>
      <c r="J72" s="84"/>
      <c r="L72" s="10" t="s">
        <v>274</v>
      </c>
      <c r="M72" s="85">
        <f>SUMIFS('Quarterly Information'!$J$43:$J$1042,'Quarterly Information'!$I$43:$I$1042,Blends!$L72,'Quarterly Information'!$X$43:$X$1042,Lists!$D$30)*C71</f>
        <v>0</v>
      </c>
      <c r="N72" s="85">
        <f>SUMIFS('Quarterly Information'!$J$43:$J$1042,'Quarterly Information'!$I$43:$I$1042,Blends!$L72,'Quarterly Information'!$X$43:$X$1042,Lists!$D$30)*D71</f>
        <v>0</v>
      </c>
      <c r="O72" s="85">
        <f>SUMIFS('Quarterly Information'!$J$43:$J$1042,'Quarterly Information'!$I$43:$I$1042,Blends!$L72,'Quarterly Information'!$X$43:$X$1042,Lists!$D$30)*E71</f>
        <v>0</v>
      </c>
      <c r="P72" s="85">
        <f>SUMIFS('Quarterly Information'!$J$43:$J$1042,'Quarterly Information'!$I$43:$I$1042,Blends!$L72,'Quarterly Information'!$X$43:$X$1042,Lists!$D$30)*F71</f>
        <v>0</v>
      </c>
      <c r="Q72" s="85">
        <f>SUMIFS('Quarterly Information'!$J$43:$J$1042,'Quarterly Information'!$I$43:$I$1042,Blends!$L72,'Quarterly Information'!$X$43:$X$1042,Lists!$D$30)*G71</f>
        <v>0</v>
      </c>
      <c r="R72" s="85">
        <f>SUMIFS('Quarterly Information'!$J$43:$J$1042,'Quarterly Information'!$I$43:$I$1042,Blends!$L72,'Quarterly Information'!$X$43:$X$1042,Lists!$D$30)*H71</f>
        <v>0</v>
      </c>
      <c r="S72" s="85">
        <f>SUMIFS('Quarterly Information'!$J$43:$J$1042,'Quarterly Information'!$I$43:$I$1042,Blends!$L72,'Quarterly Information'!$X$43:$X$1042,Lists!$D$30)*I71</f>
        <v>0</v>
      </c>
      <c r="T72" s="85">
        <f>SUMIFS('Quarterly Information'!$J$43:$J$1042,'Quarterly Information'!$I$43:$I$1042,Blends!$L72,'Quarterly Information'!$X$43:$X$1042,Lists!$D$30)*J71</f>
        <v>0</v>
      </c>
      <c r="V72" s="10" t="s">
        <v>274</v>
      </c>
      <c r="W72" s="85">
        <f>SUMIFS('Quarterly Information'!$J$43:$J$1042,'Quarterly Information'!$I$43:$I$1042,Blends!$V72,'Quarterly Information'!$X$43:$X$1042,Lists!$D$31)*C71</f>
        <v>0</v>
      </c>
      <c r="X72" s="85">
        <f>SUMIFS('Quarterly Information'!$J$43:$J$1042,'Quarterly Information'!$I$43:$I$1042,Blends!$V72,'Quarterly Information'!$X$43:$X$1042,Lists!$D$31)*D71</f>
        <v>0</v>
      </c>
      <c r="Y72" s="85">
        <f>SUMIFS('Quarterly Information'!$J$43:$J$1042,'Quarterly Information'!$I$43:$I$1042,Blends!$V72,'Quarterly Information'!$X$43:$X$1042,Lists!$D$31)*E71</f>
        <v>0</v>
      </c>
      <c r="Z72" s="85">
        <f>SUMIFS('Quarterly Information'!$J$43:$J$1042,'Quarterly Information'!$I$43:$I$1042,Blends!$V72,'Quarterly Information'!$X$43:$X$1042,Lists!$D$31)*F71</f>
        <v>0</v>
      </c>
      <c r="AA72" s="85">
        <f>SUMIFS('Quarterly Information'!$J$43:$J$1042,'Quarterly Information'!$I$43:$I$1042,Blends!$V72,'Quarterly Information'!$X$43:$X$1042,Lists!$D$31)*G71</f>
        <v>0</v>
      </c>
      <c r="AB72" s="85">
        <f>SUMIFS('Quarterly Information'!$J$43:$J$1042,'Quarterly Information'!$I$43:$I$1042,Blends!$V72,'Quarterly Information'!$X$43:$X$1042,Lists!$D$31)*H71</f>
        <v>0</v>
      </c>
      <c r="AC72" s="85">
        <f>SUMIFS('Quarterly Information'!$J$43:$J$1042,'Quarterly Information'!$I$43:$I$1042,Blends!$V72,'Quarterly Information'!$X$43:$X$1042,Lists!$D$31)*I71</f>
        <v>0</v>
      </c>
      <c r="AD72" s="85">
        <f>SUMIFS('Quarterly Information'!$J$43:$J$1042,'Quarterly Information'!$I$43:$I$1042,Blends!$V72,'Quarterly Information'!$X$43:$X$1042,Lists!$D$31)*J71</f>
        <v>0</v>
      </c>
      <c r="AF72" s="10" t="s">
        <v>274</v>
      </c>
      <c r="AG72" s="85">
        <f>SUMIFS('Quarterly Information'!$J$43:$J$1042,'Quarterly Information'!$I$43:$I$1042,Blends!$AF72,'Quarterly Information'!$X$43:$X$1042,Lists!$D$32)*C71</f>
        <v>0</v>
      </c>
      <c r="AH72" s="85">
        <f>SUMIFS('Quarterly Information'!$J$43:$J$1042,'Quarterly Information'!$I$43:$I$1042,Blends!$AF72,'Quarterly Information'!$X$43:$X$1042,Lists!$D$32)*D71</f>
        <v>0</v>
      </c>
      <c r="AI72" s="85">
        <f>SUMIFS('Quarterly Information'!$J$43:$J$1042,'Quarterly Information'!$I$43:$I$1042,Blends!$AF72,'Quarterly Information'!$X$43:$X$1042,Lists!$D$32)*E71</f>
        <v>0</v>
      </c>
      <c r="AJ72" s="85">
        <f>SUMIFS('Quarterly Information'!$J$43:$J$1042,'Quarterly Information'!$I$43:$I$1042,Blends!$AF72,'Quarterly Information'!$X$43:$X$1042,Lists!$D$32)*F71</f>
        <v>0</v>
      </c>
      <c r="AK72" s="85">
        <f>SUMIFS('Quarterly Information'!$J$43:$J$1042,'Quarterly Information'!$I$43:$I$1042,Blends!$AF72,'Quarterly Information'!$X$43:$X$1042,Lists!$D$32)*G71</f>
        <v>0</v>
      </c>
      <c r="AL72" s="85">
        <f>SUMIFS('Quarterly Information'!$J$43:$J$1042,'Quarterly Information'!$I$43:$I$1042,Blends!$AF72,'Quarterly Information'!$X$43:$X$1042,Lists!$D$32)*H71</f>
        <v>0</v>
      </c>
      <c r="AM72" s="85">
        <f>SUMIFS('Quarterly Information'!$J$43:$J$1042,'Quarterly Information'!$I$43:$I$1042,Blends!$AF72,'Quarterly Information'!$X$43:$X$1042,Lists!$D$32)*I71</f>
        <v>0</v>
      </c>
      <c r="AN72" s="85">
        <f>SUMIFS('Quarterly Information'!$J$43:$J$1042,'Quarterly Information'!$I$43:$I$1042,Blends!$AF72,'Quarterly Information'!$X$43:$X$1042,Lists!$D$32)*J71</f>
        <v>0</v>
      </c>
      <c r="AP72" s="10" t="s">
        <v>274</v>
      </c>
      <c r="AQ72" s="85">
        <f>SUMIFS('Quarterly Information'!$J$43:$J$1042,'Quarterly Information'!$I$43:$I$1042,Blends!$AP72,'Quarterly Information'!$X$43:$X$1042,Lists!$D$33)*C71</f>
        <v>0</v>
      </c>
      <c r="AR72" s="85">
        <f>SUMIFS('Quarterly Information'!$J$43:$J$1042,'Quarterly Information'!$I$43:$I$1042,Blends!$AP72,'Quarterly Information'!$X$43:$X$1042,Lists!$D$33)*D71</f>
        <v>0</v>
      </c>
      <c r="AS72" s="85">
        <f>SUMIFS('Quarterly Information'!$J$43:$J$1042,'Quarterly Information'!$I$43:$I$1042,Blends!$AP72,'Quarterly Information'!$X$43:$X$1042,Lists!$D$33)*E71</f>
        <v>0</v>
      </c>
      <c r="AT72" s="85">
        <f>SUMIFS('Quarterly Information'!$J$43:$J$1042,'Quarterly Information'!$I$43:$I$1042,Blends!$AP72,'Quarterly Information'!$X$43:$X$1042,Lists!$D$33)*F71</f>
        <v>0</v>
      </c>
      <c r="AU72" s="85">
        <f>SUMIFS('Quarterly Information'!$J$43:$J$1042,'Quarterly Information'!$I$43:$I$1042,Blends!$AP72,'Quarterly Information'!$X$43:$X$1042,Lists!$D$33)*G71</f>
        <v>0</v>
      </c>
      <c r="AV72" s="85">
        <f>SUMIFS('Quarterly Information'!$J$43:$J$1042,'Quarterly Information'!$I$43:$I$1042,Blends!$AP72,'Quarterly Information'!$X$43:$X$1042,Lists!$D$33)*H71</f>
        <v>0</v>
      </c>
      <c r="AW72" s="85">
        <f>SUMIFS('Quarterly Information'!$J$43:$J$1042,'Quarterly Information'!$I$43:$I$1042,Blends!$AP72,'Quarterly Information'!$X$43:$X$1042,Lists!$D$33)*I71</f>
        <v>0</v>
      </c>
      <c r="AX72" s="85">
        <f>SUMIFS('Quarterly Information'!$J$43:$J$1042,'Quarterly Information'!$I$43:$I$1042,Blends!$AP72,'Quarterly Information'!$X$43:$X$1042,Lists!$D$33)*J71</f>
        <v>0</v>
      </c>
      <c r="AZ72" s="10" t="s">
        <v>274</v>
      </c>
      <c r="BA72" s="85">
        <f>SUMIFS('Quarterly Information'!$J$43:$J$1042,'Quarterly Information'!$I$43:$I$1042,Blends!$AZ72,'Quarterly Information'!$X$43:$X$1042,Lists!$D$34)*C71</f>
        <v>0</v>
      </c>
      <c r="BB72" s="85">
        <f>SUMIFS('Quarterly Information'!$J$43:$J$1042,'Quarterly Information'!$I$43:$I$1042,Blends!$AZ72,'Quarterly Information'!$X$43:$X$1042,Lists!$D$34)*D71</f>
        <v>0</v>
      </c>
      <c r="BC72" s="85">
        <f>SUMIFS('Quarterly Information'!$J$43:$J$1042,'Quarterly Information'!$I$43:$I$1042,Blends!$AZ72,'Quarterly Information'!$X$43:$X$1042,Lists!$D$34)*E71</f>
        <v>0</v>
      </c>
      <c r="BD72" s="85">
        <f>SUMIFS('Quarterly Information'!$J$43:$J$1042,'Quarterly Information'!$I$43:$I$1042,Blends!$AZ72,'Quarterly Information'!$X$43:$X$1042,Lists!$D$34)*F71</f>
        <v>0</v>
      </c>
      <c r="BE72" s="85">
        <f>SUMIFS('Quarterly Information'!$J$43:$J$1042,'Quarterly Information'!$I$43:$I$1042,Blends!$AZ72,'Quarterly Information'!$X$43:$X$1042,Lists!$D$34)*G71</f>
        <v>0</v>
      </c>
      <c r="BF72" s="85">
        <f>SUMIFS('Quarterly Information'!$J$43:$J$1042,'Quarterly Information'!$I$43:$I$1042,Blends!$AZ72,'Quarterly Information'!$X$43:$X$1042,Lists!$D$34)*H71</f>
        <v>0</v>
      </c>
      <c r="BG72" s="85">
        <f>SUMIFS('Quarterly Information'!$J$43:$J$1042,'Quarterly Information'!$I$43:$I$1042,Blends!$AZ72,'Quarterly Information'!$X$43:$X$1042,Lists!$D$34)*I71</f>
        <v>0</v>
      </c>
      <c r="BH72" s="85">
        <f>SUMIFS('Quarterly Information'!$J$43:$J$1042,'Quarterly Information'!$I$43:$I$1042,Blends!$AZ72,'Quarterly Information'!$X$43:$X$1042,Lists!$D$34)*J71</f>
        <v>0</v>
      </c>
      <c r="BJ72" s="10" t="s">
        <v>274</v>
      </c>
      <c r="BK72" s="85">
        <f>SUMIFS('Quarterly Information'!$J$43:$J$1042,'Quarterly Information'!$I$43:$I$1042,Blends!$BJ72,'Quarterly Information'!$X$43:$X$1042,Lists!$D$35)*C71</f>
        <v>0</v>
      </c>
      <c r="BL72" s="85">
        <f>SUMIFS('Quarterly Information'!$J$43:$J$1042,'Quarterly Information'!$I$43:$I$1042,Blends!$BJ72,'Quarterly Information'!$X$43:$X$1042,Lists!$D$35)*D71</f>
        <v>0</v>
      </c>
      <c r="BM72" s="85">
        <f>SUMIFS('Quarterly Information'!$J$43:$J$1042,'Quarterly Information'!$I$43:$I$1042,Blends!$BJ72,'Quarterly Information'!$X$43:$X$1042,Lists!$D$35)*E71</f>
        <v>0</v>
      </c>
      <c r="BN72" s="85">
        <f>SUMIFS('Quarterly Information'!$J$43:$J$1042,'Quarterly Information'!$I$43:$I$1042,Blends!$BJ72,'Quarterly Information'!$X$43:$X$1042,Lists!$D$35)*F71</f>
        <v>0</v>
      </c>
      <c r="BO72" s="85">
        <f>SUMIFS('Quarterly Information'!$J$43:$J$1042,'Quarterly Information'!$I$43:$I$1042,Blends!$BJ72,'Quarterly Information'!$X$43:$X$1042,Lists!$D$35)*G71</f>
        <v>0</v>
      </c>
      <c r="BP72" s="85">
        <f>SUMIFS('Quarterly Information'!$J$43:$J$1042,'Quarterly Information'!$I$43:$I$1042,Blends!$BJ72,'Quarterly Information'!$X$43:$X$1042,Lists!$D$35)*H71</f>
        <v>0</v>
      </c>
      <c r="BQ72" s="85">
        <f>SUMIFS('Quarterly Information'!$J$43:$J$1042,'Quarterly Information'!$I$43:$I$1042,Blends!$BJ72,'Quarterly Information'!$X$43:$X$1042,Lists!$D$35)*I71</f>
        <v>0</v>
      </c>
      <c r="BR72" s="85">
        <f>SUMIFS('Quarterly Information'!$J$43:$J$1042,'Quarterly Information'!$I$43:$I$1042,Blends!$BJ72,'Quarterly Information'!$X$43:$X$1042,Lists!$D$35)*J71</f>
        <v>0</v>
      </c>
      <c r="BT72" s="10" t="s">
        <v>274</v>
      </c>
      <c r="BU72" s="85">
        <f>SUMIFS('Quarterly Information'!$AA$43:$AA$1042,'Quarterly Information'!$I$43:$I$1042,Blends!$BT72)*Blends!C71</f>
        <v>0</v>
      </c>
      <c r="BV72" s="85">
        <f>SUMIFS('Quarterly Information'!$AA$43:$AA$1042,'Quarterly Information'!$I$43:$I$1042,Blends!$BT72)*Blends!D71</f>
        <v>0</v>
      </c>
      <c r="BW72" s="85">
        <f>SUMIFS('Quarterly Information'!$AA$43:$AA$1042,'Quarterly Information'!$I$43:$I$1042,Blends!$BT72)*Blends!E71</f>
        <v>0</v>
      </c>
      <c r="BX72" s="85">
        <f>SUMIFS('Quarterly Information'!$AA$43:$AA$1042,'Quarterly Information'!$I$43:$I$1042,Blends!$BT72)*Blends!F71</f>
        <v>0</v>
      </c>
      <c r="BY72" s="85">
        <f>SUMIFS('Quarterly Information'!$AA$43:$AA$1042,'Quarterly Information'!$I$43:$I$1042,Blends!$BT72)*Blends!G71</f>
        <v>0</v>
      </c>
      <c r="BZ72" s="85">
        <f>SUMIFS('Quarterly Information'!$AA$43:$AA$1042,'Quarterly Information'!$I$43:$I$1042,Blends!$BT72)*Blends!H71</f>
        <v>0</v>
      </c>
      <c r="CA72" s="85">
        <f>SUMIFS('Quarterly Information'!$AA$43:$AA$1042,'Quarterly Information'!$I$43:$I$1042,Blends!$BT72)*Blends!I71</f>
        <v>0</v>
      </c>
      <c r="CB72" s="85">
        <f>SUMIFS('Quarterly Information'!$AA$43:$AA$1042,'Quarterly Information'!$I$43:$I$1042,Blends!$BT72)*Blends!J71</f>
        <v>0</v>
      </c>
      <c r="CD72" s="10" t="s">
        <v>274</v>
      </c>
      <c r="CE72" s="85">
        <f>SUMIFS('Quarterly Information'!$AB$43:$AB$1042,'Quarterly Information'!$I$43:$I$1042,Blends!$CD72)*Blends!C71</f>
        <v>0</v>
      </c>
      <c r="CF72" s="85">
        <f>SUMIFS('Quarterly Information'!$AB$43:$AB$1042,'Quarterly Information'!$I$43:$I$1042,Blends!$CD72)*Blends!D71</f>
        <v>0</v>
      </c>
      <c r="CG72" s="85">
        <f>SUMIFS('Quarterly Information'!$AB$43:$AB$1042,'Quarterly Information'!$I$43:$I$1042,Blends!$CD72)*Blends!E71</f>
        <v>0</v>
      </c>
      <c r="CH72" s="85">
        <f>SUMIFS('Quarterly Information'!$AB$43:$AB$1042,'Quarterly Information'!$I$43:$I$1042,Blends!$CD72)*Blends!F71</f>
        <v>0</v>
      </c>
      <c r="CI72" s="85">
        <f>SUMIFS('Quarterly Information'!$AB$43:$AB$1042,'Quarterly Information'!$I$43:$I$1042,Blends!$CD72)*Blends!G71</f>
        <v>0</v>
      </c>
      <c r="CJ72" s="85">
        <f>SUMIFS('Quarterly Information'!$AB$43:$AB$1042,'Quarterly Information'!$I$43:$I$1042,Blends!$CD72)*Blends!H71</f>
        <v>0</v>
      </c>
      <c r="CK72" s="85">
        <f>SUMIFS('Quarterly Information'!$AB$43:$AB$1042,'Quarterly Information'!$I$43:$I$1042,Blends!$CD72)*Blends!I71</f>
        <v>0</v>
      </c>
      <c r="CL72" s="85">
        <f>SUMIFS('Quarterly Information'!$AB$43:$AB$1042,'Quarterly Information'!$I$43:$I$1042,Blends!$CD72)*Blends!J71</f>
        <v>0</v>
      </c>
      <c r="CN72" s="10" t="s">
        <v>274</v>
      </c>
      <c r="CO72" s="85">
        <f>SUMIFS('Quarterly Information'!$AC$43:$AC$1042,'Quarterly Information'!$I$43:$I$1042,Blends!$CN72)*Blends!C71</f>
        <v>0</v>
      </c>
      <c r="CP72" s="85">
        <f>SUMIFS('Quarterly Information'!$AC$43:$AC$1042,'Quarterly Information'!$I$43:$I$1042,Blends!$CN72)*Blends!D71</f>
        <v>0</v>
      </c>
      <c r="CQ72" s="85">
        <f>SUMIFS('Quarterly Information'!$AC$43:$AC$1042,'Quarterly Information'!$I$43:$I$1042,Blends!$CN72)*Blends!E71</f>
        <v>0</v>
      </c>
      <c r="CR72" s="85">
        <f>SUMIFS('Quarterly Information'!$AC$43:$AC$1042,'Quarterly Information'!$I$43:$I$1042,Blends!$CN72)*Blends!F71</f>
        <v>0</v>
      </c>
      <c r="CS72" s="85">
        <f>SUMIFS('Quarterly Information'!$AC$43:$AC$1042,'Quarterly Information'!$I$43:$I$1042,Blends!$CN72)*Blends!G71</f>
        <v>0</v>
      </c>
      <c r="CT72" s="85">
        <f>SUMIFS('Quarterly Information'!$AC$43:$AC$1042,'Quarterly Information'!$I$43:$I$1042,Blends!$CN72)*Blends!H71</f>
        <v>0</v>
      </c>
      <c r="CU72" s="85">
        <f>SUMIFS('Quarterly Information'!$AC$43:$AC$1042,'Quarterly Information'!$I$43:$I$1042,Blends!$CN72)*Blends!I71</f>
        <v>0</v>
      </c>
      <c r="CV72" s="85">
        <f>SUMIFS('Quarterly Information'!$AC$43:$AC$1042,'Quarterly Information'!$I$43:$I$1042,Blends!$CN72)*Blends!J71</f>
        <v>0</v>
      </c>
      <c r="CX72" s="10" t="s">
        <v>274</v>
      </c>
      <c r="CY72" s="85">
        <f>SUMIFS('Quarterly Information'!$AD$43:$AD$1042,'Quarterly Information'!$I$43:$I$1042,Blends!$CX72)*Blends!C71</f>
        <v>0</v>
      </c>
      <c r="CZ72" s="85">
        <f>SUMIFS('Quarterly Information'!$AD$43:$AD$1042,'Quarterly Information'!$I$43:$I$1042,Blends!$CX72)*Blends!D71</f>
        <v>0</v>
      </c>
      <c r="DA72" s="85">
        <f>SUMIFS('Quarterly Information'!$AD$43:$AD$1042,'Quarterly Information'!$I$43:$I$1042,Blends!$CX72)*Blends!E71</f>
        <v>0</v>
      </c>
      <c r="DB72" s="85">
        <f>SUMIFS('Quarterly Information'!$AD$43:$AD$1042,'Quarterly Information'!$I$43:$I$1042,Blends!$CX72)*Blends!F71</f>
        <v>0</v>
      </c>
      <c r="DC72" s="85">
        <f>SUMIFS('Quarterly Information'!$AD$43:$AD$1042,'Quarterly Information'!$I$43:$I$1042,Blends!$CX72)*Blends!G71</f>
        <v>0</v>
      </c>
      <c r="DD72" s="85">
        <f>SUMIFS('Quarterly Information'!$AD$43:$AD$1042,'Quarterly Information'!$I$43:$I$1042,Blends!$CX72)*Blends!H71</f>
        <v>0</v>
      </c>
      <c r="DE72" s="85">
        <f>SUMIFS('Quarterly Information'!$AD$43:$AD$1042,'Quarterly Information'!$I$43:$I$1042,Blends!$CX72)*Blends!I71</f>
        <v>0</v>
      </c>
      <c r="DF72" s="85">
        <f>SUMIFS('Quarterly Information'!$AD$43:$AD$1042,'Quarterly Information'!$I$43:$I$1042,Blends!$CX72)*Blends!J71</f>
        <v>0</v>
      </c>
      <c r="DH72" s="10" t="s">
        <v>274</v>
      </c>
      <c r="DI72" s="85">
        <f>SUMIFS('Quarterly Information'!$AE$43:$AE$1042,'Quarterly Information'!$I$43:$I$1042,Blends!$DH72)*Blends!C71</f>
        <v>0</v>
      </c>
      <c r="DJ72" s="85">
        <f>SUMIFS('Quarterly Information'!$AE$43:$AE$1042,'Quarterly Information'!$I$43:$I$1042,Blends!$DH72)*Blends!D71</f>
        <v>0</v>
      </c>
      <c r="DK72" s="85">
        <f>SUMIFS('Quarterly Information'!$AE$43:$AE$1042,'Quarterly Information'!$I$43:$I$1042,Blends!$DH72)*Blends!E71</f>
        <v>0</v>
      </c>
      <c r="DL72" s="85">
        <f>SUMIFS('Quarterly Information'!$AE$43:$AE$1042,'Quarterly Information'!$I$43:$I$1042,Blends!$DH72)*Blends!F71</f>
        <v>0</v>
      </c>
      <c r="DM72" s="85">
        <f>SUMIFS('Quarterly Information'!$AE$43:$AE$1042,'Quarterly Information'!$I$43:$I$1042,Blends!$DH72)*Blends!G71</f>
        <v>0</v>
      </c>
      <c r="DN72" s="85">
        <f>SUMIFS('Quarterly Information'!$AE$43:$AE$1042,'Quarterly Information'!$I$43:$I$1042,Blends!$DH72)*Blends!H71</f>
        <v>0</v>
      </c>
      <c r="DO72" s="85">
        <f>SUMIFS('Quarterly Information'!$AE$43:$AE$1042,'Quarterly Information'!$I$43:$I$1042,Blends!$DH72)*Blends!I71</f>
        <v>0</v>
      </c>
      <c r="DP72" s="85">
        <f>SUMIFS('Quarterly Information'!$AE$43:$AE$1042,'Quarterly Information'!$I$43:$I$1042,Blends!$DH72)*Blends!J71</f>
        <v>0</v>
      </c>
      <c r="DR72" s="10" t="s">
        <v>274</v>
      </c>
      <c r="DS72" s="85">
        <f>SUMIFS('Quarterly Information'!$AF$43:$AF$1042,'Quarterly Information'!$I$43:$I$1042,Blends!$DR72)*Blends!C71</f>
        <v>0</v>
      </c>
      <c r="DT72" s="85">
        <f>SUMIFS('Quarterly Information'!$AF$43:$AF$1042,'Quarterly Information'!$I$43:$I$1042,Blends!$DR72)*Blends!D71</f>
        <v>0</v>
      </c>
      <c r="DU72" s="85">
        <f>SUMIFS('Quarterly Information'!$AF$43:$AF$1042,'Quarterly Information'!$I$43:$I$1042,Blends!$DR72)*Blends!E71</f>
        <v>0</v>
      </c>
      <c r="DV72" s="85">
        <f>SUMIFS('Quarterly Information'!$AF$43:$AF$1042,'Quarterly Information'!$I$43:$I$1042,Blends!$DR72)*Blends!F71</f>
        <v>0</v>
      </c>
      <c r="DW72" s="85">
        <f>SUMIFS('Quarterly Information'!$AF$43:$AF$1042,'Quarterly Information'!$I$43:$I$1042,Blends!$DR72)*Blends!G71</f>
        <v>0</v>
      </c>
      <c r="DX72" s="85">
        <f>SUMIFS('Quarterly Information'!$AF$43:$AF$1042,'Quarterly Information'!$I$43:$I$1042,Blends!$DR72)*Blends!H71</f>
        <v>0</v>
      </c>
      <c r="DY72" s="85">
        <f>SUMIFS('Quarterly Information'!$AF$43:$AF$1042,'Quarterly Information'!$I$43:$I$1042,Blends!$DR72)*Blends!I71</f>
        <v>0</v>
      </c>
      <c r="DZ72" s="85">
        <f>SUMIFS('Quarterly Information'!$AF$43:$AF$1042,'Quarterly Information'!$I$43:$I$1042,Blends!$DR72)*Blends!J71</f>
        <v>0</v>
      </c>
    </row>
    <row r="73" spans="2:130">
      <c r="B73" s="10" t="s">
        <v>276</v>
      </c>
      <c r="C73" s="84"/>
      <c r="D73" s="84">
        <v>0.67</v>
      </c>
      <c r="E73" s="84">
        <v>7.0000000000000007E-2</v>
      </c>
      <c r="F73" s="84"/>
      <c r="G73" s="84"/>
      <c r="H73" s="84"/>
      <c r="I73" s="84"/>
      <c r="J73" s="84"/>
      <c r="L73" s="10" t="s">
        <v>275</v>
      </c>
      <c r="M73" s="85">
        <f>SUMIFS('Quarterly Information'!$J$43:$J$1042,'Quarterly Information'!$I$43:$I$1042,Blends!$L73,'Quarterly Information'!$X$43:$X$1042,Lists!$D$30)*C72</f>
        <v>0</v>
      </c>
      <c r="N73" s="85">
        <f>SUMIFS('Quarterly Information'!$J$43:$J$1042,'Quarterly Information'!$I$43:$I$1042,Blends!$L73,'Quarterly Information'!$X$43:$X$1042,Lists!$D$30)*D72</f>
        <v>0</v>
      </c>
      <c r="O73" s="85">
        <f>SUMIFS('Quarterly Information'!$J$43:$J$1042,'Quarterly Information'!$I$43:$I$1042,Blends!$L73,'Quarterly Information'!$X$43:$X$1042,Lists!$D$30)*E72</f>
        <v>0</v>
      </c>
      <c r="P73" s="85">
        <f>SUMIFS('Quarterly Information'!$J$43:$J$1042,'Quarterly Information'!$I$43:$I$1042,Blends!$L73,'Quarterly Information'!$X$43:$X$1042,Lists!$D$30)*F72</f>
        <v>0</v>
      </c>
      <c r="Q73" s="85">
        <f>SUMIFS('Quarterly Information'!$J$43:$J$1042,'Quarterly Information'!$I$43:$I$1042,Blends!$L73,'Quarterly Information'!$X$43:$X$1042,Lists!$D$30)*G72</f>
        <v>0</v>
      </c>
      <c r="R73" s="85">
        <f>SUMIFS('Quarterly Information'!$J$43:$J$1042,'Quarterly Information'!$I$43:$I$1042,Blends!$L73,'Quarterly Information'!$X$43:$X$1042,Lists!$D$30)*H72</f>
        <v>0</v>
      </c>
      <c r="S73" s="85">
        <f>SUMIFS('Quarterly Information'!$J$43:$J$1042,'Quarterly Information'!$I$43:$I$1042,Blends!$L73,'Quarterly Information'!$X$43:$X$1042,Lists!$D$30)*I72</f>
        <v>0</v>
      </c>
      <c r="T73" s="85">
        <f>SUMIFS('Quarterly Information'!$J$43:$J$1042,'Quarterly Information'!$I$43:$I$1042,Blends!$L73,'Quarterly Information'!$X$43:$X$1042,Lists!$D$30)*J72</f>
        <v>0</v>
      </c>
      <c r="V73" s="10" t="s">
        <v>275</v>
      </c>
      <c r="W73" s="85">
        <f>SUMIFS('Quarterly Information'!$J$43:$J$1042,'Quarterly Information'!$I$43:$I$1042,Blends!$V73,'Quarterly Information'!$X$43:$X$1042,Lists!$D$31)*C72</f>
        <v>0</v>
      </c>
      <c r="X73" s="85">
        <f>SUMIFS('Quarterly Information'!$J$43:$J$1042,'Quarterly Information'!$I$43:$I$1042,Blends!$V73,'Quarterly Information'!$X$43:$X$1042,Lists!$D$31)*D72</f>
        <v>0</v>
      </c>
      <c r="Y73" s="85">
        <f>SUMIFS('Quarterly Information'!$J$43:$J$1042,'Quarterly Information'!$I$43:$I$1042,Blends!$V73,'Quarterly Information'!$X$43:$X$1042,Lists!$D$31)*E72</f>
        <v>0</v>
      </c>
      <c r="Z73" s="85">
        <f>SUMIFS('Quarterly Information'!$J$43:$J$1042,'Quarterly Information'!$I$43:$I$1042,Blends!$V73,'Quarterly Information'!$X$43:$X$1042,Lists!$D$31)*F72</f>
        <v>0</v>
      </c>
      <c r="AA73" s="85">
        <f>SUMIFS('Quarterly Information'!$J$43:$J$1042,'Quarterly Information'!$I$43:$I$1042,Blends!$V73,'Quarterly Information'!$X$43:$X$1042,Lists!$D$31)*G72</f>
        <v>0</v>
      </c>
      <c r="AB73" s="85">
        <f>SUMIFS('Quarterly Information'!$J$43:$J$1042,'Quarterly Information'!$I$43:$I$1042,Blends!$V73,'Quarterly Information'!$X$43:$X$1042,Lists!$D$31)*H72</f>
        <v>0</v>
      </c>
      <c r="AC73" s="85">
        <f>SUMIFS('Quarterly Information'!$J$43:$J$1042,'Quarterly Information'!$I$43:$I$1042,Blends!$V73,'Quarterly Information'!$X$43:$X$1042,Lists!$D$31)*I72</f>
        <v>0</v>
      </c>
      <c r="AD73" s="85">
        <f>SUMIFS('Quarterly Information'!$J$43:$J$1042,'Quarterly Information'!$I$43:$I$1042,Blends!$V73,'Quarterly Information'!$X$43:$X$1042,Lists!$D$31)*J72</f>
        <v>0</v>
      </c>
      <c r="AF73" s="10" t="s">
        <v>275</v>
      </c>
      <c r="AG73" s="85">
        <f>SUMIFS('Quarterly Information'!$J$43:$J$1042,'Quarterly Information'!$I$43:$I$1042,Blends!$AF73,'Quarterly Information'!$X$43:$X$1042,Lists!$D$32)*C72</f>
        <v>0</v>
      </c>
      <c r="AH73" s="85">
        <f>SUMIFS('Quarterly Information'!$J$43:$J$1042,'Quarterly Information'!$I$43:$I$1042,Blends!$AF73,'Quarterly Information'!$X$43:$X$1042,Lists!$D$32)*D72</f>
        <v>0</v>
      </c>
      <c r="AI73" s="85">
        <f>SUMIFS('Quarterly Information'!$J$43:$J$1042,'Quarterly Information'!$I$43:$I$1042,Blends!$AF73,'Quarterly Information'!$X$43:$X$1042,Lists!$D$32)*E72</f>
        <v>0</v>
      </c>
      <c r="AJ73" s="85">
        <f>SUMIFS('Quarterly Information'!$J$43:$J$1042,'Quarterly Information'!$I$43:$I$1042,Blends!$AF73,'Quarterly Information'!$X$43:$X$1042,Lists!$D$32)*F72</f>
        <v>0</v>
      </c>
      <c r="AK73" s="85">
        <f>SUMIFS('Quarterly Information'!$J$43:$J$1042,'Quarterly Information'!$I$43:$I$1042,Blends!$AF73,'Quarterly Information'!$X$43:$X$1042,Lists!$D$32)*G72</f>
        <v>0</v>
      </c>
      <c r="AL73" s="85">
        <f>SUMIFS('Quarterly Information'!$J$43:$J$1042,'Quarterly Information'!$I$43:$I$1042,Blends!$AF73,'Quarterly Information'!$X$43:$X$1042,Lists!$D$32)*H72</f>
        <v>0</v>
      </c>
      <c r="AM73" s="85">
        <f>SUMIFS('Quarterly Information'!$J$43:$J$1042,'Quarterly Information'!$I$43:$I$1042,Blends!$AF73,'Quarterly Information'!$X$43:$X$1042,Lists!$D$32)*I72</f>
        <v>0</v>
      </c>
      <c r="AN73" s="85">
        <f>SUMIFS('Quarterly Information'!$J$43:$J$1042,'Quarterly Information'!$I$43:$I$1042,Blends!$AF73,'Quarterly Information'!$X$43:$X$1042,Lists!$D$32)*J72</f>
        <v>0</v>
      </c>
      <c r="AP73" s="10" t="s">
        <v>275</v>
      </c>
      <c r="AQ73" s="85">
        <f>SUMIFS('Quarterly Information'!$J$43:$J$1042,'Quarterly Information'!$I$43:$I$1042,Blends!$AP73,'Quarterly Information'!$X$43:$X$1042,Lists!$D$33)*C72</f>
        <v>0</v>
      </c>
      <c r="AR73" s="85">
        <f>SUMIFS('Quarterly Information'!$J$43:$J$1042,'Quarterly Information'!$I$43:$I$1042,Blends!$AP73,'Quarterly Information'!$X$43:$X$1042,Lists!$D$33)*D72</f>
        <v>0</v>
      </c>
      <c r="AS73" s="85">
        <f>SUMIFS('Quarterly Information'!$J$43:$J$1042,'Quarterly Information'!$I$43:$I$1042,Blends!$AP73,'Quarterly Information'!$X$43:$X$1042,Lists!$D$33)*E72</f>
        <v>0</v>
      </c>
      <c r="AT73" s="85">
        <f>SUMIFS('Quarterly Information'!$J$43:$J$1042,'Quarterly Information'!$I$43:$I$1042,Blends!$AP73,'Quarterly Information'!$X$43:$X$1042,Lists!$D$33)*F72</f>
        <v>0</v>
      </c>
      <c r="AU73" s="85">
        <f>SUMIFS('Quarterly Information'!$J$43:$J$1042,'Quarterly Information'!$I$43:$I$1042,Blends!$AP73,'Quarterly Information'!$X$43:$X$1042,Lists!$D$33)*G72</f>
        <v>0</v>
      </c>
      <c r="AV73" s="85">
        <f>SUMIFS('Quarterly Information'!$J$43:$J$1042,'Quarterly Information'!$I$43:$I$1042,Blends!$AP73,'Quarterly Information'!$X$43:$X$1042,Lists!$D$33)*H72</f>
        <v>0</v>
      </c>
      <c r="AW73" s="85">
        <f>SUMIFS('Quarterly Information'!$J$43:$J$1042,'Quarterly Information'!$I$43:$I$1042,Blends!$AP73,'Quarterly Information'!$X$43:$X$1042,Lists!$D$33)*I72</f>
        <v>0</v>
      </c>
      <c r="AX73" s="85">
        <f>SUMIFS('Quarterly Information'!$J$43:$J$1042,'Quarterly Information'!$I$43:$I$1042,Blends!$AP73,'Quarterly Information'!$X$43:$X$1042,Lists!$D$33)*J72</f>
        <v>0</v>
      </c>
      <c r="AZ73" s="10" t="s">
        <v>275</v>
      </c>
      <c r="BA73" s="85">
        <f>SUMIFS('Quarterly Information'!$J$43:$J$1042,'Quarterly Information'!$I$43:$I$1042,Blends!$AZ73,'Quarterly Information'!$X$43:$X$1042,Lists!$D$34)*C72</f>
        <v>0</v>
      </c>
      <c r="BB73" s="85">
        <f>SUMIFS('Quarterly Information'!$J$43:$J$1042,'Quarterly Information'!$I$43:$I$1042,Blends!$AZ73,'Quarterly Information'!$X$43:$X$1042,Lists!$D$34)*D72</f>
        <v>0</v>
      </c>
      <c r="BC73" s="85">
        <f>SUMIFS('Quarterly Information'!$J$43:$J$1042,'Quarterly Information'!$I$43:$I$1042,Blends!$AZ73,'Quarterly Information'!$X$43:$X$1042,Lists!$D$34)*E72</f>
        <v>0</v>
      </c>
      <c r="BD73" s="85">
        <f>SUMIFS('Quarterly Information'!$J$43:$J$1042,'Quarterly Information'!$I$43:$I$1042,Blends!$AZ73,'Quarterly Information'!$X$43:$X$1042,Lists!$D$34)*F72</f>
        <v>0</v>
      </c>
      <c r="BE73" s="85">
        <f>SUMIFS('Quarterly Information'!$J$43:$J$1042,'Quarterly Information'!$I$43:$I$1042,Blends!$AZ73,'Quarterly Information'!$X$43:$X$1042,Lists!$D$34)*G72</f>
        <v>0</v>
      </c>
      <c r="BF73" s="85">
        <f>SUMIFS('Quarterly Information'!$J$43:$J$1042,'Quarterly Information'!$I$43:$I$1042,Blends!$AZ73,'Quarterly Information'!$X$43:$X$1042,Lists!$D$34)*H72</f>
        <v>0</v>
      </c>
      <c r="BG73" s="85">
        <f>SUMIFS('Quarterly Information'!$J$43:$J$1042,'Quarterly Information'!$I$43:$I$1042,Blends!$AZ73,'Quarterly Information'!$X$43:$X$1042,Lists!$D$34)*I72</f>
        <v>0</v>
      </c>
      <c r="BH73" s="85">
        <f>SUMIFS('Quarterly Information'!$J$43:$J$1042,'Quarterly Information'!$I$43:$I$1042,Blends!$AZ73,'Quarterly Information'!$X$43:$X$1042,Lists!$D$34)*J72</f>
        <v>0</v>
      </c>
      <c r="BJ73" s="10" t="s">
        <v>275</v>
      </c>
      <c r="BK73" s="85">
        <f>SUMIFS('Quarterly Information'!$J$43:$J$1042,'Quarterly Information'!$I$43:$I$1042,Blends!$BJ73,'Quarterly Information'!$X$43:$X$1042,Lists!$D$35)*C72</f>
        <v>0</v>
      </c>
      <c r="BL73" s="85">
        <f>SUMIFS('Quarterly Information'!$J$43:$J$1042,'Quarterly Information'!$I$43:$I$1042,Blends!$BJ73,'Quarterly Information'!$X$43:$X$1042,Lists!$D$35)*D72</f>
        <v>0</v>
      </c>
      <c r="BM73" s="85">
        <f>SUMIFS('Quarterly Information'!$J$43:$J$1042,'Quarterly Information'!$I$43:$I$1042,Blends!$BJ73,'Quarterly Information'!$X$43:$X$1042,Lists!$D$35)*E72</f>
        <v>0</v>
      </c>
      <c r="BN73" s="85">
        <f>SUMIFS('Quarterly Information'!$J$43:$J$1042,'Quarterly Information'!$I$43:$I$1042,Blends!$BJ73,'Quarterly Information'!$X$43:$X$1042,Lists!$D$35)*F72</f>
        <v>0</v>
      </c>
      <c r="BO73" s="85">
        <f>SUMIFS('Quarterly Information'!$J$43:$J$1042,'Quarterly Information'!$I$43:$I$1042,Blends!$BJ73,'Quarterly Information'!$X$43:$X$1042,Lists!$D$35)*G72</f>
        <v>0</v>
      </c>
      <c r="BP73" s="85">
        <f>SUMIFS('Quarterly Information'!$J$43:$J$1042,'Quarterly Information'!$I$43:$I$1042,Blends!$BJ73,'Quarterly Information'!$X$43:$X$1042,Lists!$D$35)*H72</f>
        <v>0</v>
      </c>
      <c r="BQ73" s="85">
        <f>SUMIFS('Quarterly Information'!$J$43:$J$1042,'Quarterly Information'!$I$43:$I$1042,Blends!$BJ73,'Quarterly Information'!$X$43:$X$1042,Lists!$D$35)*I72</f>
        <v>0</v>
      </c>
      <c r="BR73" s="85">
        <f>SUMIFS('Quarterly Information'!$J$43:$J$1042,'Quarterly Information'!$I$43:$I$1042,Blends!$BJ73,'Quarterly Information'!$X$43:$X$1042,Lists!$D$35)*J72</f>
        <v>0</v>
      </c>
      <c r="BT73" s="10" t="s">
        <v>275</v>
      </c>
      <c r="BU73" s="85">
        <f>SUMIFS('Quarterly Information'!$AA$43:$AA$1042,'Quarterly Information'!$I$43:$I$1042,Blends!$BT73)*Blends!C72</f>
        <v>0</v>
      </c>
      <c r="BV73" s="85">
        <f>SUMIFS('Quarterly Information'!$AA$43:$AA$1042,'Quarterly Information'!$I$43:$I$1042,Blends!$BT73)*Blends!D72</f>
        <v>0</v>
      </c>
      <c r="BW73" s="85">
        <f>SUMIFS('Quarterly Information'!$AA$43:$AA$1042,'Quarterly Information'!$I$43:$I$1042,Blends!$BT73)*Blends!E72</f>
        <v>0</v>
      </c>
      <c r="BX73" s="85">
        <f>SUMIFS('Quarterly Information'!$AA$43:$AA$1042,'Quarterly Information'!$I$43:$I$1042,Blends!$BT73)*Blends!F72</f>
        <v>0</v>
      </c>
      <c r="BY73" s="85">
        <f>SUMIFS('Quarterly Information'!$AA$43:$AA$1042,'Quarterly Information'!$I$43:$I$1042,Blends!$BT73)*Blends!G72</f>
        <v>0</v>
      </c>
      <c r="BZ73" s="85">
        <f>SUMIFS('Quarterly Information'!$AA$43:$AA$1042,'Quarterly Information'!$I$43:$I$1042,Blends!$BT73)*Blends!H72</f>
        <v>0</v>
      </c>
      <c r="CA73" s="85">
        <f>SUMIFS('Quarterly Information'!$AA$43:$AA$1042,'Quarterly Information'!$I$43:$I$1042,Blends!$BT73)*Blends!I72</f>
        <v>0</v>
      </c>
      <c r="CB73" s="85">
        <f>SUMIFS('Quarterly Information'!$AA$43:$AA$1042,'Quarterly Information'!$I$43:$I$1042,Blends!$BT73)*Blends!J72</f>
        <v>0</v>
      </c>
      <c r="CD73" s="10" t="s">
        <v>275</v>
      </c>
      <c r="CE73" s="85">
        <f>SUMIFS('Quarterly Information'!$AB$43:$AB$1042,'Quarterly Information'!$I$43:$I$1042,Blends!$CD73)*Blends!C72</f>
        <v>0</v>
      </c>
      <c r="CF73" s="85">
        <f>SUMIFS('Quarterly Information'!$AB$43:$AB$1042,'Quarterly Information'!$I$43:$I$1042,Blends!$CD73)*Blends!D72</f>
        <v>0</v>
      </c>
      <c r="CG73" s="85">
        <f>SUMIFS('Quarterly Information'!$AB$43:$AB$1042,'Quarterly Information'!$I$43:$I$1042,Blends!$CD73)*Blends!E72</f>
        <v>0</v>
      </c>
      <c r="CH73" s="85">
        <f>SUMIFS('Quarterly Information'!$AB$43:$AB$1042,'Quarterly Information'!$I$43:$I$1042,Blends!$CD73)*Blends!F72</f>
        <v>0</v>
      </c>
      <c r="CI73" s="85">
        <f>SUMIFS('Quarterly Information'!$AB$43:$AB$1042,'Quarterly Information'!$I$43:$I$1042,Blends!$CD73)*Blends!G72</f>
        <v>0</v>
      </c>
      <c r="CJ73" s="85">
        <f>SUMIFS('Quarterly Information'!$AB$43:$AB$1042,'Quarterly Information'!$I$43:$I$1042,Blends!$CD73)*Blends!H72</f>
        <v>0</v>
      </c>
      <c r="CK73" s="85">
        <f>SUMIFS('Quarterly Information'!$AB$43:$AB$1042,'Quarterly Information'!$I$43:$I$1042,Blends!$CD73)*Blends!I72</f>
        <v>0</v>
      </c>
      <c r="CL73" s="85">
        <f>SUMIFS('Quarterly Information'!$AB$43:$AB$1042,'Quarterly Information'!$I$43:$I$1042,Blends!$CD73)*Blends!J72</f>
        <v>0</v>
      </c>
      <c r="CN73" s="10" t="s">
        <v>275</v>
      </c>
      <c r="CO73" s="85">
        <f>SUMIFS('Quarterly Information'!$AC$43:$AC$1042,'Quarterly Information'!$I$43:$I$1042,Blends!$CN73)*Blends!C72</f>
        <v>0</v>
      </c>
      <c r="CP73" s="85">
        <f>SUMIFS('Quarterly Information'!$AC$43:$AC$1042,'Quarterly Information'!$I$43:$I$1042,Blends!$CN73)*Blends!D72</f>
        <v>0</v>
      </c>
      <c r="CQ73" s="85">
        <f>SUMIFS('Quarterly Information'!$AC$43:$AC$1042,'Quarterly Information'!$I$43:$I$1042,Blends!$CN73)*Blends!E72</f>
        <v>0</v>
      </c>
      <c r="CR73" s="85">
        <f>SUMIFS('Quarterly Information'!$AC$43:$AC$1042,'Quarterly Information'!$I$43:$I$1042,Blends!$CN73)*Blends!F72</f>
        <v>0</v>
      </c>
      <c r="CS73" s="85">
        <f>SUMIFS('Quarterly Information'!$AC$43:$AC$1042,'Quarterly Information'!$I$43:$I$1042,Blends!$CN73)*Blends!G72</f>
        <v>0</v>
      </c>
      <c r="CT73" s="85">
        <f>SUMIFS('Quarterly Information'!$AC$43:$AC$1042,'Quarterly Information'!$I$43:$I$1042,Blends!$CN73)*Blends!H72</f>
        <v>0</v>
      </c>
      <c r="CU73" s="85">
        <f>SUMIFS('Quarterly Information'!$AC$43:$AC$1042,'Quarterly Information'!$I$43:$I$1042,Blends!$CN73)*Blends!I72</f>
        <v>0</v>
      </c>
      <c r="CV73" s="85">
        <f>SUMIFS('Quarterly Information'!$AC$43:$AC$1042,'Quarterly Information'!$I$43:$I$1042,Blends!$CN73)*Blends!J72</f>
        <v>0</v>
      </c>
      <c r="CX73" s="10" t="s">
        <v>275</v>
      </c>
      <c r="CY73" s="85">
        <f>SUMIFS('Quarterly Information'!$AD$43:$AD$1042,'Quarterly Information'!$I$43:$I$1042,Blends!$CX73)*Blends!C72</f>
        <v>0</v>
      </c>
      <c r="CZ73" s="85">
        <f>SUMIFS('Quarterly Information'!$AD$43:$AD$1042,'Quarterly Information'!$I$43:$I$1042,Blends!$CX73)*Blends!D72</f>
        <v>0</v>
      </c>
      <c r="DA73" s="85">
        <f>SUMIFS('Quarterly Information'!$AD$43:$AD$1042,'Quarterly Information'!$I$43:$I$1042,Blends!$CX73)*Blends!E72</f>
        <v>0</v>
      </c>
      <c r="DB73" s="85">
        <f>SUMIFS('Quarterly Information'!$AD$43:$AD$1042,'Quarterly Information'!$I$43:$I$1042,Blends!$CX73)*Blends!F72</f>
        <v>0</v>
      </c>
      <c r="DC73" s="85">
        <f>SUMIFS('Quarterly Information'!$AD$43:$AD$1042,'Quarterly Information'!$I$43:$I$1042,Blends!$CX73)*Blends!G72</f>
        <v>0</v>
      </c>
      <c r="DD73" s="85">
        <f>SUMIFS('Quarterly Information'!$AD$43:$AD$1042,'Quarterly Information'!$I$43:$I$1042,Blends!$CX73)*Blends!H72</f>
        <v>0</v>
      </c>
      <c r="DE73" s="85">
        <f>SUMIFS('Quarterly Information'!$AD$43:$AD$1042,'Quarterly Information'!$I$43:$I$1042,Blends!$CX73)*Blends!I72</f>
        <v>0</v>
      </c>
      <c r="DF73" s="85">
        <f>SUMIFS('Quarterly Information'!$AD$43:$AD$1042,'Quarterly Information'!$I$43:$I$1042,Blends!$CX73)*Blends!J72</f>
        <v>0</v>
      </c>
      <c r="DH73" s="10" t="s">
        <v>275</v>
      </c>
      <c r="DI73" s="85">
        <f>SUMIFS('Quarterly Information'!$AE$43:$AE$1042,'Quarterly Information'!$I$43:$I$1042,Blends!$DH73)*Blends!C72</f>
        <v>0</v>
      </c>
      <c r="DJ73" s="85">
        <f>SUMIFS('Quarterly Information'!$AE$43:$AE$1042,'Quarterly Information'!$I$43:$I$1042,Blends!$DH73)*Blends!D72</f>
        <v>0</v>
      </c>
      <c r="DK73" s="85">
        <f>SUMIFS('Quarterly Information'!$AE$43:$AE$1042,'Quarterly Information'!$I$43:$I$1042,Blends!$DH73)*Blends!E72</f>
        <v>0</v>
      </c>
      <c r="DL73" s="85">
        <f>SUMIFS('Quarterly Information'!$AE$43:$AE$1042,'Quarterly Information'!$I$43:$I$1042,Blends!$DH73)*Blends!F72</f>
        <v>0</v>
      </c>
      <c r="DM73" s="85">
        <f>SUMIFS('Quarterly Information'!$AE$43:$AE$1042,'Quarterly Information'!$I$43:$I$1042,Blends!$DH73)*Blends!G72</f>
        <v>0</v>
      </c>
      <c r="DN73" s="85">
        <f>SUMIFS('Quarterly Information'!$AE$43:$AE$1042,'Quarterly Information'!$I$43:$I$1042,Blends!$DH73)*Blends!H72</f>
        <v>0</v>
      </c>
      <c r="DO73" s="85">
        <f>SUMIFS('Quarterly Information'!$AE$43:$AE$1042,'Quarterly Information'!$I$43:$I$1042,Blends!$DH73)*Blends!I72</f>
        <v>0</v>
      </c>
      <c r="DP73" s="85">
        <f>SUMIFS('Quarterly Information'!$AE$43:$AE$1042,'Quarterly Information'!$I$43:$I$1042,Blends!$DH73)*Blends!J72</f>
        <v>0</v>
      </c>
      <c r="DR73" s="10" t="s">
        <v>275</v>
      </c>
      <c r="DS73" s="85">
        <f>SUMIFS('Quarterly Information'!$AF$43:$AF$1042,'Quarterly Information'!$I$43:$I$1042,Blends!$DR73)*Blends!C72</f>
        <v>0</v>
      </c>
      <c r="DT73" s="85">
        <f>SUMIFS('Quarterly Information'!$AF$43:$AF$1042,'Quarterly Information'!$I$43:$I$1042,Blends!$DR73)*Blends!D72</f>
        <v>0</v>
      </c>
      <c r="DU73" s="85">
        <f>SUMIFS('Quarterly Information'!$AF$43:$AF$1042,'Quarterly Information'!$I$43:$I$1042,Blends!$DR73)*Blends!E72</f>
        <v>0</v>
      </c>
      <c r="DV73" s="85">
        <f>SUMIFS('Quarterly Information'!$AF$43:$AF$1042,'Quarterly Information'!$I$43:$I$1042,Blends!$DR73)*Blends!F72</f>
        <v>0</v>
      </c>
      <c r="DW73" s="85">
        <f>SUMIFS('Quarterly Information'!$AF$43:$AF$1042,'Quarterly Information'!$I$43:$I$1042,Blends!$DR73)*Blends!G72</f>
        <v>0</v>
      </c>
      <c r="DX73" s="85">
        <f>SUMIFS('Quarterly Information'!$AF$43:$AF$1042,'Quarterly Information'!$I$43:$I$1042,Blends!$DR73)*Blends!H72</f>
        <v>0</v>
      </c>
      <c r="DY73" s="85">
        <f>SUMIFS('Quarterly Information'!$AF$43:$AF$1042,'Quarterly Information'!$I$43:$I$1042,Blends!$DR73)*Blends!I72</f>
        <v>0</v>
      </c>
      <c r="DZ73" s="85">
        <f>SUMIFS('Quarterly Information'!$AF$43:$AF$1042,'Quarterly Information'!$I$43:$I$1042,Blends!$DR73)*Blends!J72</f>
        <v>0</v>
      </c>
    </row>
    <row r="74" spans="2:130">
      <c r="B74" s="10" t="s">
        <v>277</v>
      </c>
      <c r="C74" s="84"/>
      <c r="D74" s="84">
        <v>0.125</v>
      </c>
      <c r="E74" s="84">
        <v>0.61</v>
      </c>
      <c r="F74" s="84"/>
      <c r="G74" s="84"/>
      <c r="H74" s="84"/>
      <c r="I74" s="84"/>
      <c r="J74" s="84"/>
      <c r="L74" s="10" t="s">
        <v>276</v>
      </c>
      <c r="M74" s="85">
        <f>SUMIFS('Quarterly Information'!$J$43:$J$1042,'Quarterly Information'!$I$43:$I$1042,Blends!$L74,'Quarterly Information'!$X$43:$X$1042,Lists!$D$30)*C73</f>
        <v>0</v>
      </c>
      <c r="N74" s="85">
        <f>SUMIFS('Quarterly Information'!$J$43:$J$1042,'Quarterly Information'!$I$43:$I$1042,Blends!$L74,'Quarterly Information'!$X$43:$X$1042,Lists!$D$30)*D73</f>
        <v>0</v>
      </c>
      <c r="O74" s="85">
        <f>SUMIFS('Quarterly Information'!$J$43:$J$1042,'Quarterly Information'!$I$43:$I$1042,Blends!$L74,'Quarterly Information'!$X$43:$X$1042,Lists!$D$30)*E73</f>
        <v>0</v>
      </c>
      <c r="P74" s="85">
        <f>SUMIFS('Quarterly Information'!$J$43:$J$1042,'Quarterly Information'!$I$43:$I$1042,Blends!$L74,'Quarterly Information'!$X$43:$X$1042,Lists!$D$30)*F73</f>
        <v>0</v>
      </c>
      <c r="Q74" s="85">
        <f>SUMIFS('Quarterly Information'!$J$43:$J$1042,'Quarterly Information'!$I$43:$I$1042,Blends!$L74,'Quarterly Information'!$X$43:$X$1042,Lists!$D$30)*G73</f>
        <v>0</v>
      </c>
      <c r="R74" s="85">
        <f>SUMIFS('Quarterly Information'!$J$43:$J$1042,'Quarterly Information'!$I$43:$I$1042,Blends!$L74,'Quarterly Information'!$X$43:$X$1042,Lists!$D$30)*H73</f>
        <v>0</v>
      </c>
      <c r="S74" s="85">
        <f>SUMIFS('Quarterly Information'!$J$43:$J$1042,'Quarterly Information'!$I$43:$I$1042,Blends!$L74,'Quarterly Information'!$X$43:$X$1042,Lists!$D$30)*I73</f>
        <v>0</v>
      </c>
      <c r="T74" s="85">
        <f>SUMIFS('Quarterly Information'!$J$43:$J$1042,'Quarterly Information'!$I$43:$I$1042,Blends!$L74,'Quarterly Information'!$X$43:$X$1042,Lists!$D$30)*J73</f>
        <v>0</v>
      </c>
      <c r="V74" s="10" t="s">
        <v>276</v>
      </c>
      <c r="W74" s="85">
        <f>SUMIFS('Quarterly Information'!$J$43:$J$1042,'Quarterly Information'!$I$43:$I$1042,Blends!$V74,'Quarterly Information'!$X$43:$X$1042,Lists!$D$31)*C73</f>
        <v>0</v>
      </c>
      <c r="X74" s="85">
        <f>SUMIFS('Quarterly Information'!$J$43:$J$1042,'Quarterly Information'!$I$43:$I$1042,Blends!$V74,'Quarterly Information'!$X$43:$X$1042,Lists!$D$31)*D73</f>
        <v>0</v>
      </c>
      <c r="Y74" s="85">
        <f>SUMIFS('Quarterly Information'!$J$43:$J$1042,'Quarterly Information'!$I$43:$I$1042,Blends!$V74,'Quarterly Information'!$X$43:$X$1042,Lists!$D$31)*E73</f>
        <v>0</v>
      </c>
      <c r="Z74" s="85">
        <f>SUMIFS('Quarterly Information'!$J$43:$J$1042,'Quarterly Information'!$I$43:$I$1042,Blends!$V74,'Quarterly Information'!$X$43:$X$1042,Lists!$D$31)*F73</f>
        <v>0</v>
      </c>
      <c r="AA74" s="85">
        <f>SUMIFS('Quarterly Information'!$J$43:$J$1042,'Quarterly Information'!$I$43:$I$1042,Blends!$V74,'Quarterly Information'!$X$43:$X$1042,Lists!$D$31)*G73</f>
        <v>0</v>
      </c>
      <c r="AB74" s="85">
        <f>SUMIFS('Quarterly Information'!$J$43:$J$1042,'Quarterly Information'!$I$43:$I$1042,Blends!$V74,'Quarterly Information'!$X$43:$X$1042,Lists!$D$31)*H73</f>
        <v>0</v>
      </c>
      <c r="AC74" s="85">
        <f>SUMIFS('Quarterly Information'!$J$43:$J$1042,'Quarterly Information'!$I$43:$I$1042,Blends!$V74,'Quarterly Information'!$X$43:$X$1042,Lists!$D$31)*I73</f>
        <v>0</v>
      </c>
      <c r="AD74" s="85">
        <f>SUMIFS('Quarterly Information'!$J$43:$J$1042,'Quarterly Information'!$I$43:$I$1042,Blends!$V74,'Quarterly Information'!$X$43:$X$1042,Lists!$D$31)*J73</f>
        <v>0</v>
      </c>
      <c r="AF74" s="10" t="s">
        <v>276</v>
      </c>
      <c r="AG74" s="85">
        <f>SUMIFS('Quarterly Information'!$J$43:$J$1042,'Quarterly Information'!$I$43:$I$1042,Blends!$AF74,'Quarterly Information'!$X$43:$X$1042,Lists!$D$32)*C73</f>
        <v>0</v>
      </c>
      <c r="AH74" s="85">
        <f>SUMIFS('Quarterly Information'!$J$43:$J$1042,'Quarterly Information'!$I$43:$I$1042,Blends!$AF74,'Quarterly Information'!$X$43:$X$1042,Lists!$D$32)*D73</f>
        <v>0</v>
      </c>
      <c r="AI74" s="85">
        <f>SUMIFS('Quarterly Information'!$J$43:$J$1042,'Quarterly Information'!$I$43:$I$1042,Blends!$AF74,'Quarterly Information'!$X$43:$X$1042,Lists!$D$32)*E73</f>
        <v>0</v>
      </c>
      <c r="AJ74" s="85">
        <f>SUMIFS('Quarterly Information'!$J$43:$J$1042,'Quarterly Information'!$I$43:$I$1042,Blends!$AF74,'Quarterly Information'!$X$43:$X$1042,Lists!$D$32)*F73</f>
        <v>0</v>
      </c>
      <c r="AK74" s="85">
        <f>SUMIFS('Quarterly Information'!$J$43:$J$1042,'Quarterly Information'!$I$43:$I$1042,Blends!$AF74,'Quarterly Information'!$X$43:$X$1042,Lists!$D$32)*G73</f>
        <v>0</v>
      </c>
      <c r="AL74" s="85">
        <f>SUMIFS('Quarterly Information'!$J$43:$J$1042,'Quarterly Information'!$I$43:$I$1042,Blends!$AF74,'Quarterly Information'!$X$43:$X$1042,Lists!$D$32)*H73</f>
        <v>0</v>
      </c>
      <c r="AM74" s="85">
        <f>SUMIFS('Quarterly Information'!$J$43:$J$1042,'Quarterly Information'!$I$43:$I$1042,Blends!$AF74,'Quarterly Information'!$X$43:$X$1042,Lists!$D$32)*I73</f>
        <v>0</v>
      </c>
      <c r="AN74" s="85">
        <f>SUMIFS('Quarterly Information'!$J$43:$J$1042,'Quarterly Information'!$I$43:$I$1042,Blends!$AF74,'Quarterly Information'!$X$43:$X$1042,Lists!$D$32)*J73</f>
        <v>0</v>
      </c>
      <c r="AP74" s="10" t="s">
        <v>276</v>
      </c>
      <c r="AQ74" s="85">
        <f>SUMIFS('Quarterly Information'!$J$43:$J$1042,'Quarterly Information'!$I$43:$I$1042,Blends!$AP74,'Quarterly Information'!$X$43:$X$1042,Lists!$D$33)*C73</f>
        <v>0</v>
      </c>
      <c r="AR74" s="85">
        <f>SUMIFS('Quarterly Information'!$J$43:$J$1042,'Quarterly Information'!$I$43:$I$1042,Blends!$AP74,'Quarterly Information'!$X$43:$X$1042,Lists!$D$33)*D73</f>
        <v>0</v>
      </c>
      <c r="AS74" s="85">
        <f>SUMIFS('Quarterly Information'!$J$43:$J$1042,'Quarterly Information'!$I$43:$I$1042,Blends!$AP74,'Quarterly Information'!$X$43:$X$1042,Lists!$D$33)*E73</f>
        <v>0</v>
      </c>
      <c r="AT74" s="85">
        <f>SUMIFS('Quarterly Information'!$J$43:$J$1042,'Quarterly Information'!$I$43:$I$1042,Blends!$AP74,'Quarterly Information'!$X$43:$X$1042,Lists!$D$33)*F73</f>
        <v>0</v>
      </c>
      <c r="AU74" s="85">
        <f>SUMIFS('Quarterly Information'!$J$43:$J$1042,'Quarterly Information'!$I$43:$I$1042,Blends!$AP74,'Quarterly Information'!$X$43:$X$1042,Lists!$D$33)*G73</f>
        <v>0</v>
      </c>
      <c r="AV74" s="85">
        <f>SUMIFS('Quarterly Information'!$J$43:$J$1042,'Quarterly Information'!$I$43:$I$1042,Blends!$AP74,'Quarterly Information'!$X$43:$X$1042,Lists!$D$33)*H73</f>
        <v>0</v>
      </c>
      <c r="AW74" s="85">
        <f>SUMIFS('Quarterly Information'!$J$43:$J$1042,'Quarterly Information'!$I$43:$I$1042,Blends!$AP74,'Quarterly Information'!$X$43:$X$1042,Lists!$D$33)*I73</f>
        <v>0</v>
      </c>
      <c r="AX74" s="85">
        <f>SUMIFS('Quarterly Information'!$J$43:$J$1042,'Quarterly Information'!$I$43:$I$1042,Blends!$AP74,'Quarterly Information'!$X$43:$X$1042,Lists!$D$33)*J73</f>
        <v>0</v>
      </c>
      <c r="AZ74" s="10" t="s">
        <v>276</v>
      </c>
      <c r="BA74" s="85">
        <f>SUMIFS('Quarterly Information'!$J$43:$J$1042,'Quarterly Information'!$I$43:$I$1042,Blends!$AZ74,'Quarterly Information'!$X$43:$X$1042,Lists!$D$34)*C73</f>
        <v>0</v>
      </c>
      <c r="BB74" s="85">
        <f>SUMIFS('Quarterly Information'!$J$43:$J$1042,'Quarterly Information'!$I$43:$I$1042,Blends!$AZ74,'Quarterly Information'!$X$43:$X$1042,Lists!$D$34)*D73</f>
        <v>0</v>
      </c>
      <c r="BC74" s="85">
        <f>SUMIFS('Quarterly Information'!$J$43:$J$1042,'Quarterly Information'!$I$43:$I$1042,Blends!$AZ74,'Quarterly Information'!$X$43:$X$1042,Lists!$D$34)*E73</f>
        <v>0</v>
      </c>
      <c r="BD74" s="85">
        <f>SUMIFS('Quarterly Information'!$J$43:$J$1042,'Quarterly Information'!$I$43:$I$1042,Blends!$AZ74,'Quarterly Information'!$X$43:$X$1042,Lists!$D$34)*F73</f>
        <v>0</v>
      </c>
      <c r="BE74" s="85">
        <f>SUMIFS('Quarterly Information'!$J$43:$J$1042,'Quarterly Information'!$I$43:$I$1042,Blends!$AZ74,'Quarterly Information'!$X$43:$X$1042,Lists!$D$34)*G73</f>
        <v>0</v>
      </c>
      <c r="BF74" s="85">
        <f>SUMIFS('Quarterly Information'!$J$43:$J$1042,'Quarterly Information'!$I$43:$I$1042,Blends!$AZ74,'Quarterly Information'!$X$43:$X$1042,Lists!$D$34)*H73</f>
        <v>0</v>
      </c>
      <c r="BG74" s="85">
        <f>SUMIFS('Quarterly Information'!$J$43:$J$1042,'Quarterly Information'!$I$43:$I$1042,Blends!$AZ74,'Quarterly Information'!$X$43:$X$1042,Lists!$D$34)*I73</f>
        <v>0</v>
      </c>
      <c r="BH74" s="85">
        <f>SUMIFS('Quarterly Information'!$J$43:$J$1042,'Quarterly Information'!$I$43:$I$1042,Blends!$AZ74,'Quarterly Information'!$X$43:$X$1042,Lists!$D$34)*J73</f>
        <v>0</v>
      </c>
      <c r="BJ74" s="10" t="s">
        <v>276</v>
      </c>
      <c r="BK74" s="85">
        <f>SUMIFS('Quarterly Information'!$J$43:$J$1042,'Quarterly Information'!$I$43:$I$1042,Blends!$BJ74,'Quarterly Information'!$X$43:$X$1042,Lists!$D$35)*C73</f>
        <v>0</v>
      </c>
      <c r="BL74" s="85">
        <f>SUMIFS('Quarterly Information'!$J$43:$J$1042,'Quarterly Information'!$I$43:$I$1042,Blends!$BJ74,'Quarterly Information'!$X$43:$X$1042,Lists!$D$35)*D73</f>
        <v>0</v>
      </c>
      <c r="BM74" s="85">
        <f>SUMIFS('Quarterly Information'!$J$43:$J$1042,'Quarterly Information'!$I$43:$I$1042,Blends!$BJ74,'Quarterly Information'!$X$43:$X$1042,Lists!$D$35)*E73</f>
        <v>0</v>
      </c>
      <c r="BN74" s="85">
        <f>SUMIFS('Quarterly Information'!$J$43:$J$1042,'Quarterly Information'!$I$43:$I$1042,Blends!$BJ74,'Quarterly Information'!$X$43:$X$1042,Lists!$D$35)*F73</f>
        <v>0</v>
      </c>
      <c r="BO74" s="85">
        <f>SUMIFS('Quarterly Information'!$J$43:$J$1042,'Quarterly Information'!$I$43:$I$1042,Blends!$BJ74,'Quarterly Information'!$X$43:$X$1042,Lists!$D$35)*G73</f>
        <v>0</v>
      </c>
      <c r="BP74" s="85">
        <f>SUMIFS('Quarterly Information'!$J$43:$J$1042,'Quarterly Information'!$I$43:$I$1042,Blends!$BJ74,'Quarterly Information'!$X$43:$X$1042,Lists!$D$35)*H73</f>
        <v>0</v>
      </c>
      <c r="BQ74" s="85">
        <f>SUMIFS('Quarterly Information'!$J$43:$J$1042,'Quarterly Information'!$I$43:$I$1042,Blends!$BJ74,'Quarterly Information'!$X$43:$X$1042,Lists!$D$35)*I73</f>
        <v>0</v>
      </c>
      <c r="BR74" s="85">
        <f>SUMIFS('Quarterly Information'!$J$43:$J$1042,'Quarterly Information'!$I$43:$I$1042,Blends!$BJ74,'Quarterly Information'!$X$43:$X$1042,Lists!$D$35)*J73</f>
        <v>0</v>
      </c>
      <c r="BT74" s="10" t="s">
        <v>276</v>
      </c>
      <c r="BU74" s="85">
        <f>SUMIFS('Quarterly Information'!$AA$43:$AA$1042,'Quarterly Information'!$I$43:$I$1042,Blends!$BT74)*Blends!C73</f>
        <v>0</v>
      </c>
      <c r="BV74" s="85">
        <f>SUMIFS('Quarterly Information'!$AA$43:$AA$1042,'Quarterly Information'!$I$43:$I$1042,Blends!$BT74)*Blends!D73</f>
        <v>0</v>
      </c>
      <c r="BW74" s="85">
        <f>SUMIFS('Quarterly Information'!$AA$43:$AA$1042,'Quarterly Information'!$I$43:$I$1042,Blends!$BT74)*Blends!E73</f>
        <v>0</v>
      </c>
      <c r="BX74" s="85">
        <f>SUMIFS('Quarterly Information'!$AA$43:$AA$1042,'Quarterly Information'!$I$43:$I$1042,Blends!$BT74)*Blends!F73</f>
        <v>0</v>
      </c>
      <c r="BY74" s="85">
        <f>SUMIFS('Quarterly Information'!$AA$43:$AA$1042,'Quarterly Information'!$I$43:$I$1042,Blends!$BT74)*Blends!G73</f>
        <v>0</v>
      </c>
      <c r="BZ74" s="85">
        <f>SUMIFS('Quarterly Information'!$AA$43:$AA$1042,'Quarterly Information'!$I$43:$I$1042,Blends!$BT74)*Blends!H73</f>
        <v>0</v>
      </c>
      <c r="CA74" s="85">
        <f>SUMIFS('Quarterly Information'!$AA$43:$AA$1042,'Quarterly Information'!$I$43:$I$1042,Blends!$BT74)*Blends!I73</f>
        <v>0</v>
      </c>
      <c r="CB74" s="85">
        <f>SUMIFS('Quarterly Information'!$AA$43:$AA$1042,'Quarterly Information'!$I$43:$I$1042,Blends!$BT74)*Blends!J73</f>
        <v>0</v>
      </c>
      <c r="CD74" s="10" t="s">
        <v>276</v>
      </c>
      <c r="CE74" s="85">
        <f>SUMIFS('Quarterly Information'!$AB$43:$AB$1042,'Quarterly Information'!$I$43:$I$1042,Blends!$CD74)*Blends!C73</f>
        <v>0</v>
      </c>
      <c r="CF74" s="85">
        <f>SUMIFS('Quarterly Information'!$AB$43:$AB$1042,'Quarterly Information'!$I$43:$I$1042,Blends!$CD74)*Blends!D73</f>
        <v>0</v>
      </c>
      <c r="CG74" s="85">
        <f>SUMIFS('Quarterly Information'!$AB$43:$AB$1042,'Quarterly Information'!$I$43:$I$1042,Blends!$CD74)*Blends!E73</f>
        <v>0</v>
      </c>
      <c r="CH74" s="85">
        <f>SUMIFS('Quarterly Information'!$AB$43:$AB$1042,'Quarterly Information'!$I$43:$I$1042,Blends!$CD74)*Blends!F73</f>
        <v>0</v>
      </c>
      <c r="CI74" s="85">
        <f>SUMIFS('Quarterly Information'!$AB$43:$AB$1042,'Quarterly Information'!$I$43:$I$1042,Blends!$CD74)*Blends!G73</f>
        <v>0</v>
      </c>
      <c r="CJ74" s="85">
        <f>SUMIFS('Quarterly Information'!$AB$43:$AB$1042,'Quarterly Information'!$I$43:$I$1042,Blends!$CD74)*Blends!H73</f>
        <v>0</v>
      </c>
      <c r="CK74" s="85">
        <f>SUMIFS('Quarterly Information'!$AB$43:$AB$1042,'Quarterly Information'!$I$43:$I$1042,Blends!$CD74)*Blends!I73</f>
        <v>0</v>
      </c>
      <c r="CL74" s="85">
        <f>SUMIFS('Quarterly Information'!$AB$43:$AB$1042,'Quarterly Information'!$I$43:$I$1042,Blends!$CD74)*Blends!J73</f>
        <v>0</v>
      </c>
      <c r="CN74" s="10" t="s">
        <v>276</v>
      </c>
      <c r="CO74" s="85">
        <f>SUMIFS('Quarterly Information'!$AC$43:$AC$1042,'Quarterly Information'!$I$43:$I$1042,Blends!$CN74)*Blends!C73</f>
        <v>0</v>
      </c>
      <c r="CP74" s="85">
        <f>SUMIFS('Quarterly Information'!$AC$43:$AC$1042,'Quarterly Information'!$I$43:$I$1042,Blends!$CN74)*Blends!D73</f>
        <v>0</v>
      </c>
      <c r="CQ74" s="85">
        <f>SUMIFS('Quarterly Information'!$AC$43:$AC$1042,'Quarterly Information'!$I$43:$I$1042,Blends!$CN74)*Blends!E73</f>
        <v>0</v>
      </c>
      <c r="CR74" s="85">
        <f>SUMIFS('Quarterly Information'!$AC$43:$AC$1042,'Quarterly Information'!$I$43:$I$1042,Blends!$CN74)*Blends!F73</f>
        <v>0</v>
      </c>
      <c r="CS74" s="85">
        <f>SUMIFS('Quarterly Information'!$AC$43:$AC$1042,'Quarterly Information'!$I$43:$I$1042,Blends!$CN74)*Blends!G73</f>
        <v>0</v>
      </c>
      <c r="CT74" s="85">
        <f>SUMIFS('Quarterly Information'!$AC$43:$AC$1042,'Quarterly Information'!$I$43:$I$1042,Blends!$CN74)*Blends!H73</f>
        <v>0</v>
      </c>
      <c r="CU74" s="85">
        <f>SUMIFS('Quarterly Information'!$AC$43:$AC$1042,'Quarterly Information'!$I$43:$I$1042,Blends!$CN74)*Blends!I73</f>
        <v>0</v>
      </c>
      <c r="CV74" s="85">
        <f>SUMIFS('Quarterly Information'!$AC$43:$AC$1042,'Quarterly Information'!$I$43:$I$1042,Blends!$CN74)*Blends!J73</f>
        <v>0</v>
      </c>
      <c r="CX74" s="10" t="s">
        <v>276</v>
      </c>
      <c r="CY74" s="85">
        <f>SUMIFS('Quarterly Information'!$AD$43:$AD$1042,'Quarterly Information'!$I$43:$I$1042,Blends!$CX74)*Blends!C73</f>
        <v>0</v>
      </c>
      <c r="CZ74" s="85">
        <f>SUMIFS('Quarterly Information'!$AD$43:$AD$1042,'Quarterly Information'!$I$43:$I$1042,Blends!$CX74)*Blends!D73</f>
        <v>0</v>
      </c>
      <c r="DA74" s="85">
        <f>SUMIFS('Quarterly Information'!$AD$43:$AD$1042,'Quarterly Information'!$I$43:$I$1042,Blends!$CX74)*Blends!E73</f>
        <v>0</v>
      </c>
      <c r="DB74" s="85">
        <f>SUMIFS('Quarterly Information'!$AD$43:$AD$1042,'Quarterly Information'!$I$43:$I$1042,Blends!$CX74)*Blends!F73</f>
        <v>0</v>
      </c>
      <c r="DC74" s="85">
        <f>SUMIFS('Quarterly Information'!$AD$43:$AD$1042,'Quarterly Information'!$I$43:$I$1042,Blends!$CX74)*Blends!G73</f>
        <v>0</v>
      </c>
      <c r="DD74" s="85">
        <f>SUMIFS('Quarterly Information'!$AD$43:$AD$1042,'Quarterly Information'!$I$43:$I$1042,Blends!$CX74)*Blends!H73</f>
        <v>0</v>
      </c>
      <c r="DE74" s="85">
        <f>SUMIFS('Quarterly Information'!$AD$43:$AD$1042,'Quarterly Information'!$I$43:$I$1042,Blends!$CX74)*Blends!I73</f>
        <v>0</v>
      </c>
      <c r="DF74" s="85">
        <f>SUMIFS('Quarterly Information'!$AD$43:$AD$1042,'Quarterly Information'!$I$43:$I$1042,Blends!$CX74)*Blends!J73</f>
        <v>0</v>
      </c>
      <c r="DH74" s="10" t="s">
        <v>276</v>
      </c>
      <c r="DI74" s="85">
        <f>SUMIFS('Quarterly Information'!$AE$43:$AE$1042,'Quarterly Information'!$I$43:$I$1042,Blends!$DH74)*Blends!C73</f>
        <v>0</v>
      </c>
      <c r="DJ74" s="85">
        <f>SUMIFS('Quarterly Information'!$AE$43:$AE$1042,'Quarterly Information'!$I$43:$I$1042,Blends!$DH74)*Blends!D73</f>
        <v>0</v>
      </c>
      <c r="DK74" s="85">
        <f>SUMIFS('Quarterly Information'!$AE$43:$AE$1042,'Quarterly Information'!$I$43:$I$1042,Blends!$DH74)*Blends!E73</f>
        <v>0</v>
      </c>
      <c r="DL74" s="85">
        <f>SUMIFS('Quarterly Information'!$AE$43:$AE$1042,'Quarterly Information'!$I$43:$I$1042,Blends!$DH74)*Blends!F73</f>
        <v>0</v>
      </c>
      <c r="DM74" s="85">
        <f>SUMIFS('Quarterly Information'!$AE$43:$AE$1042,'Quarterly Information'!$I$43:$I$1042,Blends!$DH74)*Blends!G73</f>
        <v>0</v>
      </c>
      <c r="DN74" s="85">
        <f>SUMIFS('Quarterly Information'!$AE$43:$AE$1042,'Quarterly Information'!$I$43:$I$1042,Blends!$DH74)*Blends!H73</f>
        <v>0</v>
      </c>
      <c r="DO74" s="85">
        <f>SUMIFS('Quarterly Information'!$AE$43:$AE$1042,'Quarterly Information'!$I$43:$I$1042,Blends!$DH74)*Blends!I73</f>
        <v>0</v>
      </c>
      <c r="DP74" s="85">
        <f>SUMIFS('Quarterly Information'!$AE$43:$AE$1042,'Quarterly Information'!$I$43:$I$1042,Blends!$DH74)*Blends!J73</f>
        <v>0</v>
      </c>
      <c r="DR74" s="10" t="s">
        <v>276</v>
      </c>
      <c r="DS74" s="85">
        <f>SUMIFS('Quarterly Information'!$AF$43:$AF$1042,'Quarterly Information'!$I$43:$I$1042,Blends!$DR74)*Blends!C73</f>
        <v>0</v>
      </c>
      <c r="DT74" s="85">
        <f>SUMIFS('Quarterly Information'!$AF$43:$AF$1042,'Quarterly Information'!$I$43:$I$1042,Blends!$DR74)*Blends!D73</f>
        <v>0</v>
      </c>
      <c r="DU74" s="85">
        <f>SUMIFS('Quarterly Information'!$AF$43:$AF$1042,'Quarterly Information'!$I$43:$I$1042,Blends!$DR74)*Blends!E73</f>
        <v>0</v>
      </c>
      <c r="DV74" s="85">
        <f>SUMIFS('Quarterly Information'!$AF$43:$AF$1042,'Quarterly Information'!$I$43:$I$1042,Blends!$DR74)*Blends!F73</f>
        <v>0</v>
      </c>
      <c r="DW74" s="85">
        <f>SUMIFS('Quarterly Information'!$AF$43:$AF$1042,'Quarterly Information'!$I$43:$I$1042,Blends!$DR74)*Blends!G73</f>
        <v>0</v>
      </c>
      <c r="DX74" s="85">
        <f>SUMIFS('Quarterly Information'!$AF$43:$AF$1042,'Quarterly Information'!$I$43:$I$1042,Blends!$DR74)*Blends!H73</f>
        <v>0</v>
      </c>
      <c r="DY74" s="85">
        <f>SUMIFS('Quarterly Information'!$AF$43:$AF$1042,'Quarterly Information'!$I$43:$I$1042,Blends!$DR74)*Blends!I73</f>
        <v>0</v>
      </c>
      <c r="DZ74" s="85">
        <f>SUMIFS('Quarterly Information'!$AF$43:$AF$1042,'Quarterly Information'!$I$43:$I$1042,Blends!$DR74)*Blends!J73</f>
        <v>0</v>
      </c>
    </row>
    <row r="75" spans="2:130">
      <c r="B75" s="10" t="s">
        <v>278</v>
      </c>
      <c r="C75" s="84"/>
      <c r="D75" s="84">
        <v>0.2</v>
      </c>
      <c r="E75" s="84">
        <v>0.2</v>
      </c>
      <c r="F75" s="84">
        <v>0.53799999999999992</v>
      </c>
      <c r="G75" s="84"/>
      <c r="H75" s="84"/>
      <c r="I75" s="84">
        <v>0.05</v>
      </c>
      <c r="J75" s="84"/>
      <c r="L75" s="10" t="s">
        <v>277</v>
      </c>
      <c r="M75" s="85">
        <f>SUMIFS('Quarterly Information'!$J$43:$J$1042,'Quarterly Information'!$I$43:$I$1042,Blends!$L75,'Quarterly Information'!$X$43:$X$1042,Lists!$D$30)*C74</f>
        <v>0</v>
      </c>
      <c r="N75" s="85">
        <f>SUMIFS('Quarterly Information'!$J$43:$J$1042,'Quarterly Information'!$I$43:$I$1042,Blends!$L75,'Quarterly Information'!$X$43:$X$1042,Lists!$D$30)*D74</f>
        <v>0</v>
      </c>
      <c r="O75" s="85">
        <f>SUMIFS('Quarterly Information'!$J$43:$J$1042,'Quarterly Information'!$I$43:$I$1042,Blends!$L75,'Quarterly Information'!$X$43:$X$1042,Lists!$D$30)*E74</f>
        <v>0</v>
      </c>
      <c r="P75" s="85">
        <f>SUMIFS('Quarterly Information'!$J$43:$J$1042,'Quarterly Information'!$I$43:$I$1042,Blends!$L75,'Quarterly Information'!$X$43:$X$1042,Lists!$D$30)*F74</f>
        <v>0</v>
      </c>
      <c r="Q75" s="85">
        <f>SUMIFS('Quarterly Information'!$J$43:$J$1042,'Quarterly Information'!$I$43:$I$1042,Blends!$L75,'Quarterly Information'!$X$43:$X$1042,Lists!$D$30)*G74</f>
        <v>0</v>
      </c>
      <c r="R75" s="85">
        <f>SUMIFS('Quarterly Information'!$J$43:$J$1042,'Quarterly Information'!$I$43:$I$1042,Blends!$L75,'Quarterly Information'!$X$43:$X$1042,Lists!$D$30)*H74</f>
        <v>0</v>
      </c>
      <c r="S75" s="85">
        <f>SUMIFS('Quarterly Information'!$J$43:$J$1042,'Quarterly Information'!$I$43:$I$1042,Blends!$L75,'Quarterly Information'!$X$43:$X$1042,Lists!$D$30)*I74</f>
        <v>0</v>
      </c>
      <c r="T75" s="85">
        <f>SUMIFS('Quarterly Information'!$J$43:$J$1042,'Quarterly Information'!$I$43:$I$1042,Blends!$L75,'Quarterly Information'!$X$43:$X$1042,Lists!$D$30)*J74</f>
        <v>0</v>
      </c>
      <c r="V75" s="10" t="s">
        <v>277</v>
      </c>
      <c r="W75" s="85">
        <f>SUMIFS('Quarterly Information'!$J$43:$J$1042,'Quarterly Information'!$I$43:$I$1042,Blends!$V75,'Quarterly Information'!$X$43:$X$1042,Lists!$D$31)*C74</f>
        <v>0</v>
      </c>
      <c r="X75" s="85">
        <f>SUMIFS('Quarterly Information'!$J$43:$J$1042,'Quarterly Information'!$I$43:$I$1042,Blends!$V75,'Quarterly Information'!$X$43:$X$1042,Lists!$D$31)*D74</f>
        <v>0</v>
      </c>
      <c r="Y75" s="85">
        <f>SUMIFS('Quarterly Information'!$J$43:$J$1042,'Quarterly Information'!$I$43:$I$1042,Blends!$V75,'Quarterly Information'!$X$43:$X$1042,Lists!$D$31)*E74</f>
        <v>0</v>
      </c>
      <c r="Z75" s="85">
        <f>SUMIFS('Quarterly Information'!$J$43:$J$1042,'Quarterly Information'!$I$43:$I$1042,Blends!$V75,'Quarterly Information'!$X$43:$X$1042,Lists!$D$31)*F74</f>
        <v>0</v>
      </c>
      <c r="AA75" s="85">
        <f>SUMIFS('Quarterly Information'!$J$43:$J$1042,'Quarterly Information'!$I$43:$I$1042,Blends!$V75,'Quarterly Information'!$X$43:$X$1042,Lists!$D$31)*G74</f>
        <v>0</v>
      </c>
      <c r="AB75" s="85">
        <f>SUMIFS('Quarterly Information'!$J$43:$J$1042,'Quarterly Information'!$I$43:$I$1042,Blends!$V75,'Quarterly Information'!$X$43:$X$1042,Lists!$D$31)*H74</f>
        <v>0</v>
      </c>
      <c r="AC75" s="85">
        <f>SUMIFS('Quarterly Information'!$J$43:$J$1042,'Quarterly Information'!$I$43:$I$1042,Blends!$V75,'Quarterly Information'!$X$43:$X$1042,Lists!$D$31)*I74</f>
        <v>0</v>
      </c>
      <c r="AD75" s="85">
        <f>SUMIFS('Quarterly Information'!$J$43:$J$1042,'Quarterly Information'!$I$43:$I$1042,Blends!$V75,'Quarterly Information'!$X$43:$X$1042,Lists!$D$31)*J74</f>
        <v>0</v>
      </c>
      <c r="AF75" s="10" t="s">
        <v>277</v>
      </c>
      <c r="AG75" s="85">
        <f>SUMIFS('Quarterly Information'!$J$43:$J$1042,'Quarterly Information'!$I$43:$I$1042,Blends!$AF75,'Quarterly Information'!$X$43:$X$1042,Lists!$D$32)*C74</f>
        <v>0</v>
      </c>
      <c r="AH75" s="85">
        <f>SUMIFS('Quarterly Information'!$J$43:$J$1042,'Quarterly Information'!$I$43:$I$1042,Blends!$AF75,'Quarterly Information'!$X$43:$X$1042,Lists!$D$32)*D74</f>
        <v>0</v>
      </c>
      <c r="AI75" s="85">
        <f>SUMIFS('Quarterly Information'!$J$43:$J$1042,'Quarterly Information'!$I$43:$I$1042,Blends!$AF75,'Quarterly Information'!$X$43:$X$1042,Lists!$D$32)*E74</f>
        <v>0</v>
      </c>
      <c r="AJ75" s="85">
        <f>SUMIFS('Quarterly Information'!$J$43:$J$1042,'Quarterly Information'!$I$43:$I$1042,Blends!$AF75,'Quarterly Information'!$X$43:$X$1042,Lists!$D$32)*F74</f>
        <v>0</v>
      </c>
      <c r="AK75" s="85">
        <f>SUMIFS('Quarterly Information'!$J$43:$J$1042,'Quarterly Information'!$I$43:$I$1042,Blends!$AF75,'Quarterly Information'!$X$43:$X$1042,Lists!$D$32)*G74</f>
        <v>0</v>
      </c>
      <c r="AL75" s="85">
        <f>SUMIFS('Quarterly Information'!$J$43:$J$1042,'Quarterly Information'!$I$43:$I$1042,Blends!$AF75,'Quarterly Information'!$X$43:$X$1042,Lists!$D$32)*H74</f>
        <v>0</v>
      </c>
      <c r="AM75" s="85">
        <f>SUMIFS('Quarterly Information'!$J$43:$J$1042,'Quarterly Information'!$I$43:$I$1042,Blends!$AF75,'Quarterly Information'!$X$43:$X$1042,Lists!$D$32)*I74</f>
        <v>0</v>
      </c>
      <c r="AN75" s="85">
        <f>SUMIFS('Quarterly Information'!$J$43:$J$1042,'Quarterly Information'!$I$43:$I$1042,Blends!$AF75,'Quarterly Information'!$X$43:$X$1042,Lists!$D$32)*J74</f>
        <v>0</v>
      </c>
      <c r="AP75" s="10" t="s">
        <v>277</v>
      </c>
      <c r="AQ75" s="85">
        <f>SUMIFS('Quarterly Information'!$J$43:$J$1042,'Quarterly Information'!$I$43:$I$1042,Blends!$AP75,'Quarterly Information'!$X$43:$X$1042,Lists!$D$33)*C74</f>
        <v>0</v>
      </c>
      <c r="AR75" s="85">
        <f>SUMIFS('Quarterly Information'!$J$43:$J$1042,'Quarterly Information'!$I$43:$I$1042,Blends!$AP75,'Quarterly Information'!$X$43:$X$1042,Lists!$D$33)*D74</f>
        <v>0</v>
      </c>
      <c r="AS75" s="85">
        <f>SUMIFS('Quarterly Information'!$J$43:$J$1042,'Quarterly Information'!$I$43:$I$1042,Blends!$AP75,'Quarterly Information'!$X$43:$X$1042,Lists!$D$33)*E74</f>
        <v>0</v>
      </c>
      <c r="AT75" s="85">
        <f>SUMIFS('Quarterly Information'!$J$43:$J$1042,'Quarterly Information'!$I$43:$I$1042,Blends!$AP75,'Quarterly Information'!$X$43:$X$1042,Lists!$D$33)*F74</f>
        <v>0</v>
      </c>
      <c r="AU75" s="85">
        <f>SUMIFS('Quarterly Information'!$J$43:$J$1042,'Quarterly Information'!$I$43:$I$1042,Blends!$AP75,'Quarterly Information'!$X$43:$X$1042,Lists!$D$33)*G74</f>
        <v>0</v>
      </c>
      <c r="AV75" s="85">
        <f>SUMIFS('Quarterly Information'!$J$43:$J$1042,'Quarterly Information'!$I$43:$I$1042,Blends!$AP75,'Quarterly Information'!$X$43:$X$1042,Lists!$D$33)*H74</f>
        <v>0</v>
      </c>
      <c r="AW75" s="85">
        <f>SUMIFS('Quarterly Information'!$J$43:$J$1042,'Quarterly Information'!$I$43:$I$1042,Blends!$AP75,'Quarterly Information'!$X$43:$X$1042,Lists!$D$33)*I74</f>
        <v>0</v>
      </c>
      <c r="AX75" s="85">
        <f>SUMIFS('Quarterly Information'!$J$43:$J$1042,'Quarterly Information'!$I$43:$I$1042,Blends!$AP75,'Quarterly Information'!$X$43:$X$1042,Lists!$D$33)*J74</f>
        <v>0</v>
      </c>
      <c r="AZ75" s="10" t="s">
        <v>277</v>
      </c>
      <c r="BA75" s="85">
        <f>SUMIFS('Quarterly Information'!$J$43:$J$1042,'Quarterly Information'!$I$43:$I$1042,Blends!$AZ75,'Quarterly Information'!$X$43:$X$1042,Lists!$D$34)*C74</f>
        <v>0</v>
      </c>
      <c r="BB75" s="85">
        <f>SUMIFS('Quarterly Information'!$J$43:$J$1042,'Quarterly Information'!$I$43:$I$1042,Blends!$AZ75,'Quarterly Information'!$X$43:$X$1042,Lists!$D$34)*D74</f>
        <v>0</v>
      </c>
      <c r="BC75" s="85">
        <f>SUMIFS('Quarterly Information'!$J$43:$J$1042,'Quarterly Information'!$I$43:$I$1042,Blends!$AZ75,'Quarterly Information'!$X$43:$X$1042,Lists!$D$34)*E74</f>
        <v>0</v>
      </c>
      <c r="BD75" s="85">
        <f>SUMIFS('Quarterly Information'!$J$43:$J$1042,'Quarterly Information'!$I$43:$I$1042,Blends!$AZ75,'Quarterly Information'!$X$43:$X$1042,Lists!$D$34)*F74</f>
        <v>0</v>
      </c>
      <c r="BE75" s="85">
        <f>SUMIFS('Quarterly Information'!$J$43:$J$1042,'Quarterly Information'!$I$43:$I$1042,Blends!$AZ75,'Quarterly Information'!$X$43:$X$1042,Lists!$D$34)*G74</f>
        <v>0</v>
      </c>
      <c r="BF75" s="85">
        <f>SUMIFS('Quarterly Information'!$J$43:$J$1042,'Quarterly Information'!$I$43:$I$1042,Blends!$AZ75,'Quarterly Information'!$X$43:$X$1042,Lists!$D$34)*H74</f>
        <v>0</v>
      </c>
      <c r="BG75" s="85">
        <f>SUMIFS('Quarterly Information'!$J$43:$J$1042,'Quarterly Information'!$I$43:$I$1042,Blends!$AZ75,'Quarterly Information'!$X$43:$X$1042,Lists!$D$34)*I74</f>
        <v>0</v>
      </c>
      <c r="BH75" s="85">
        <f>SUMIFS('Quarterly Information'!$J$43:$J$1042,'Quarterly Information'!$I$43:$I$1042,Blends!$AZ75,'Quarterly Information'!$X$43:$X$1042,Lists!$D$34)*J74</f>
        <v>0</v>
      </c>
      <c r="BJ75" s="10" t="s">
        <v>277</v>
      </c>
      <c r="BK75" s="85">
        <f>SUMIFS('Quarterly Information'!$J$43:$J$1042,'Quarterly Information'!$I$43:$I$1042,Blends!$BJ75,'Quarterly Information'!$X$43:$X$1042,Lists!$D$35)*C74</f>
        <v>0</v>
      </c>
      <c r="BL75" s="85">
        <f>SUMIFS('Quarterly Information'!$J$43:$J$1042,'Quarterly Information'!$I$43:$I$1042,Blends!$BJ75,'Quarterly Information'!$X$43:$X$1042,Lists!$D$35)*D74</f>
        <v>0</v>
      </c>
      <c r="BM75" s="85">
        <f>SUMIFS('Quarterly Information'!$J$43:$J$1042,'Quarterly Information'!$I$43:$I$1042,Blends!$BJ75,'Quarterly Information'!$X$43:$X$1042,Lists!$D$35)*E74</f>
        <v>0</v>
      </c>
      <c r="BN75" s="85">
        <f>SUMIFS('Quarterly Information'!$J$43:$J$1042,'Quarterly Information'!$I$43:$I$1042,Blends!$BJ75,'Quarterly Information'!$X$43:$X$1042,Lists!$D$35)*F74</f>
        <v>0</v>
      </c>
      <c r="BO75" s="85">
        <f>SUMIFS('Quarterly Information'!$J$43:$J$1042,'Quarterly Information'!$I$43:$I$1042,Blends!$BJ75,'Quarterly Information'!$X$43:$X$1042,Lists!$D$35)*G74</f>
        <v>0</v>
      </c>
      <c r="BP75" s="85">
        <f>SUMIFS('Quarterly Information'!$J$43:$J$1042,'Quarterly Information'!$I$43:$I$1042,Blends!$BJ75,'Quarterly Information'!$X$43:$X$1042,Lists!$D$35)*H74</f>
        <v>0</v>
      </c>
      <c r="BQ75" s="85">
        <f>SUMIFS('Quarterly Information'!$J$43:$J$1042,'Quarterly Information'!$I$43:$I$1042,Blends!$BJ75,'Quarterly Information'!$X$43:$X$1042,Lists!$D$35)*I74</f>
        <v>0</v>
      </c>
      <c r="BR75" s="85">
        <f>SUMIFS('Quarterly Information'!$J$43:$J$1042,'Quarterly Information'!$I$43:$I$1042,Blends!$BJ75,'Quarterly Information'!$X$43:$X$1042,Lists!$D$35)*J74</f>
        <v>0</v>
      </c>
      <c r="BT75" s="10" t="s">
        <v>277</v>
      </c>
      <c r="BU75" s="85">
        <f>SUMIFS('Quarterly Information'!$AA$43:$AA$1042,'Quarterly Information'!$I$43:$I$1042,Blends!$BT75)*Blends!C74</f>
        <v>0</v>
      </c>
      <c r="BV75" s="85">
        <f>SUMIFS('Quarterly Information'!$AA$43:$AA$1042,'Quarterly Information'!$I$43:$I$1042,Blends!$BT75)*Blends!D74</f>
        <v>0</v>
      </c>
      <c r="BW75" s="85">
        <f>SUMIFS('Quarterly Information'!$AA$43:$AA$1042,'Quarterly Information'!$I$43:$I$1042,Blends!$BT75)*Blends!E74</f>
        <v>0</v>
      </c>
      <c r="BX75" s="85">
        <f>SUMIFS('Quarterly Information'!$AA$43:$AA$1042,'Quarterly Information'!$I$43:$I$1042,Blends!$BT75)*Blends!F74</f>
        <v>0</v>
      </c>
      <c r="BY75" s="85">
        <f>SUMIFS('Quarterly Information'!$AA$43:$AA$1042,'Quarterly Information'!$I$43:$I$1042,Blends!$BT75)*Blends!G74</f>
        <v>0</v>
      </c>
      <c r="BZ75" s="85">
        <f>SUMIFS('Quarterly Information'!$AA$43:$AA$1042,'Quarterly Information'!$I$43:$I$1042,Blends!$BT75)*Blends!H74</f>
        <v>0</v>
      </c>
      <c r="CA75" s="85">
        <f>SUMIFS('Quarterly Information'!$AA$43:$AA$1042,'Quarterly Information'!$I$43:$I$1042,Blends!$BT75)*Blends!I74</f>
        <v>0</v>
      </c>
      <c r="CB75" s="85">
        <f>SUMIFS('Quarterly Information'!$AA$43:$AA$1042,'Quarterly Information'!$I$43:$I$1042,Blends!$BT75)*Blends!J74</f>
        <v>0</v>
      </c>
      <c r="CD75" s="10" t="s">
        <v>277</v>
      </c>
      <c r="CE75" s="85">
        <f>SUMIFS('Quarterly Information'!$AB$43:$AB$1042,'Quarterly Information'!$I$43:$I$1042,Blends!$CD75)*Blends!C74</f>
        <v>0</v>
      </c>
      <c r="CF75" s="85">
        <f>SUMIFS('Quarterly Information'!$AB$43:$AB$1042,'Quarterly Information'!$I$43:$I$1042,Blends!$CD75)*Blends!D74</f>
        <v>0</v>
      </c>
      <c r="CG75" s="85">
        <f>SUMIFS('Quarterly Information'!$AB$43:$AB$1042,'Quarterly Information'!$I$43:$I$1042,Blends!$CD75)*Blends!E74</f>
        <v>0</v>
      </c>
      <c r="CH75" s="85">
        <f>SUMIFS('Quarterly Information'!$AB$43:$AB$1042,'Quarterly Information'!$I$43:$I$1042,Blends!$CD75)*Blends!F74</f>
        <v>0</v>
      </c>
      <c r="CI75" s="85">
        <f>SUMIFS('Quarterly Information'!$AB$43:$AB$1042,'Quarterly Information'!$I$43:$I$1042,Blends!$CD75)*Blends!G74</f>
        <v>0</v>
      </c>
      <c r="CJ75" s="85">
        <f>SUMIFS('Quarterly Information'!$AB$43:$AB$1042,'Quarterly Information'!$I$43:$I$1042,Blends!$CD75)*Blends!H74</f>
        <v>0</v>
      </c>
      <c r="CK75" s="85">
        <f>SUMIFS('Quarterly Information'!$AB$43:$AB$1042,'Quarterly Information'!$I$43:$I$1042,Blends!$CD75)*Blends!I74</f>
        <v>0</v>
      </c>
      <c r="CL75" s="85">
        <f>SUMIFS('Quarterly Information'!$AB$43:$AB$1042,'Quarterly Information'!$I$43:$I$1042,Blends!$CD75)*Blends!J74</f>
        <v>0</v>
      </c>
      <c r="CN75" s="10" t="s">
        <v>277</v>
      </c>
      <c r="CO75" s="85">
        <f>SUMIFS('Quarterly Information'!$AC$43:$AC$1042,'Quarterly Information'!$I$43:$I$1042,Blends!$CN75)*Blends!C74</f>
        <v>0</v>
      </c>
      <c r="CP75" s="85">
        <f>SUMIFS('Quarterly Information'!$AC$43:$AC$1042,'Quarterly Information'!$I$43:$I$1042,Blends!$CN75)*Blends!D74</f>
        <v>0</v>
      </c>
      <c r="CQ75" s="85">
        <f>SUMIFS('Quarterly Information'!$AC$43:$AC$1042,'Quarterly Information'!$I$43:$I$1042,Blends!$CN75)*Blends!E74</f>
        <v>0</v>
      </c>
      <c r="CR75" s="85">
        <f>SUMIFS('Quarterly Information'!$AC$43:$AC$1042,'Quarterly Information'!$I$43:$I$1042,Blends!$CN75)*Blends!F74</f>
        <v>0</v>
      </c>
      <c r="CS75" s="85">
        <f>SUMIFS('Quarterly Information'!$AC$43:$AC$1042,'Quarterly Information'!$I$43:$I$1042,Blends!$CN75)*Blends!G74</f>
        <v>0</v>
      </c>
      <c r="CT75" s="85">
        <f>SUMIFS('Quarterly Information'!$AC$43:$AC$1042,'Quarterly Information'!$I$43:$I$1042,Blends!$CN75)*Blends!H74</f>
        <v>0</v>
      </c>
      <c r="CU75" s="85">
        <f>SUMIFS('Quarterly Information'!$AC$43:$AC$1042,'Quarterly Information'!$I$43:$I$1042,Blends!$CN75)*Blends!I74</f>
        <v>0</v>
      </c>
      <c r="CV75" s="85">
        <f>SUMIFS('Quarterly Information'!$AC$43:$AC$1042,'Quarterly Information'!$I$43:$I$1042,Blends!$CN75)*Blends!J74</f>
        <v>0</v>
      </c>
      <c r="CX75" s="10" t="s">
        <v>277</v>
      </c>
      <c r="CY75" s="85">
        <f>SUMIFS('Quarterly Information'!$AD$43:$AD$1042,'Quarterly Information'!$I$43:$I$1042,Blends!$CX75)*Blends!C74</f>
        <v>0</v>
      </c>
      <c r="CZ75" s="85">
        <f>SUMIFS('Quarterly Information'!$AD$43:$AD$1042,'Quarterly Information'!$I$43:$I$1042,Blends!$CX75)*Blends!D74</f>
        <v>0</v>
      </c>
      <c r="DA75" s="85">
        <f>SUMIFS('Quarterly Information'!$AD$43:$AD$1042,'Quarterly Information'!$I$43:$I$1042,Blends!$CX75)*Blends!E74</f>
        <v>0</v>
      </c>
      <c r="DB75" s="85">
        <f>SUMIFS('Quarterly Information'!$AD$43:$AD$1042,'Quarterly Information'!$I$43:$I$1042,Blends!$CX75)*Blends!F74</f>
        <v>0</v>
      </c>
      <c r="DC75" s="85">
        <f>SUMIFS('Quarterly Information'!$AD$43:$AD$1042,'Quarterly Information'!$I$43:$I$1042,Blends!$CX75)*Blends!G74</f>
        <v>0</v>
      </c>
      <c r="DD75" s="85">
        <f>SUMIFS('Quarterly Information'!$AD$43:$AD$1042,'Quarterly Information'!$I$43:$I$1042,Blends!$CX75)*Blends!H74</f>
        <v>0</v>
      </c>
      <c r="DE75" s="85">
        <f>SUMIFS('Quarterly Information'!$AD$43:$AD$1042,'Quarterly Information'!$I$43:$I$1042,Blends!$CX75)*Blends!I74</f>
        <v>0</v>
      </c>
      <c r="DF75" s="85">
        <f>SUMIFS('Quarterly Information'!$AD$43:$AD$1042,'Quarterly Information'!$I$43:$I$1042,Blends!$CX75)*Blends!J74</f>
        <v>0</v>
      </c>
      <c r="DH75" s="10" t="s">
        <v>277</v>
      </c>
      <c r="DI75" s="85">
        <f>SUMIFS('Quarterly Information'!$AE$43:$AE$1042,'Quarterly Information'!$I$43:$I$1042,Blends!$DH75)*Blends!C74</f>
        <v>0</v>
      </c>
      <c r="DJ75" s="85">
        <f>SUMIFS('Quarterly Information'!$AE$43:$AE$1042,'Quarterly Information'!$I$43:$I$1042,Blends!$DH75)*Blends!D74</f>
        <v>0</v>
      </c>
      <c r="DK75" s="85">
        <f>SUMIFS('Quarterly Information'!$AE$43:$AE$1042,'Quarterly Information'!$I$43:$I$1042,Blends!$DH75)*Blends!E74</f>
        <v>0</v>
      </c>
      <c r="DL75" s="85">
        <f>SUMIFS('Quarterly Information'!$AE$43:$AE$1042,'Quarterly Information'!$I$43:$I$1042,Blends!$DH75)*Blends!F74</f>
        <v>0</v>
      </c>
      <c r="DM75" s="85">
        <f>SUMIFS('Quarterly Information'!$AE$43:$AE$1042,'Quarterly Information'!$I$43:$I$1042,Blends!$DH75)*Blends!G74</f>
        <v>0</v>
      </c>
      <c r="DN75" s="85">
        <f>SUMIFS('Quarterly Information'!$AE$43:$AE$1042,'Quarterly Information'!$I$43:$I$1042,Blends!$DH75)*Blends!H74</f>
        <v>0</v>
      </c>
      <c r="DO75" s="85">
        <f>SUMIFS('Quarterly Information'!$AE$43:$AE$1042,'Quarterly Information'!$I$43:$I$1042,Blends!$DH75)*Blends!I74</f>
        <v>0</v>
      </c>
      <c r="DP75" s="85">
        <f>SUMIFS('Quarterly Information'!$AE$43:$AE$1042,'Quarterly Information'!$I$43:$I$1042,Blends!$DH75)*Blends!J74</f>
        <v>0</v>
      </c>
      <c r="DR75" s="10" t="s">
        <v>277</v>
      </c>
      <c r="DS75" s="85">
        <f>SUMIFS('Quarterly Information'!$AF$43:$AF$1042,'Quarterly Information'!$I$43:$I$1042,Blends!$DR75)*Blends!C74</f>
        <v>0</v>
      </c>
      <c r="DT75" s="85">
        <f>SUMIFS('Quarterly Information'!$AF$43:$AF$1042,'Quarterly Information'!$I$43:$I$1042,Blends!$DR75)*Blends!D74</f>
        <v>0</v>
      </c>
      <c r="DU75" s="85">
        <f>SUMIFS('Quarterly Information'!$AF$43:$AF$1042,'Quarterly Information'!$I$43:$I$1042,Blends!$DR75)*Blends!E74</f>
        <v>0</v>
      </c>
      <c r="DV75" s="85">
        <f>SUMIFS('Quarterly Information'!$AF$43:$AF$1042,'Quarterly Information'!$I$43:$I$1042,Blends!$DR75)*Blends!F74</f>
        <v>0</v>
      </c>
      <c r="DW75" s="85">
        <f>SUMIFS('Quarterly Information'!$AF$43:$AF$1042,'Quarterly Information'!$I$43:$I$1042,Blends!$DR75)*Blends!G74</f>
        <v>0</v>
      </c>
      <c r="DX75" s="85">
        <f>SUMIFS('Quarterly Information'!$AF$43:$AF$1042,'Quarterly Information'!$I$43:$I$1042,Blends!$DR75)*Blends!H74</f>
        <v>0</v>
      </c>
      <c r="DY75" s="85">
        <f>SUMIFS('Quarterly Information'!$AF$43:$AF$1042,'Quarterly Information'!$I$43:$I$1042,Blends!$DR75)*Blends!I74</f>
        <v>0</v>
      </c>
      <c r="DZ75" s="85">
        <f>SUMIFS('Quarterly Information'!$AF$43:$AF$1042,'Quarterly Information'!$I$43:$I$1042,Blends!$DR75)*Blends!J74</f>
        <v>0</v>
      </c>
    </row>
    <row r="76" spans="2:130">
      <c r="B76" s="10" t="s">
        <v>279</v>
      </c>
      <c r="C76" s="84"/>
      <c r="D76" s="84">
        <v>0.35</v>
      </c>
      <c r="E76" s="84"/>
      <c r="F76" s="84"/>
      <c r="G76" s="84"/>
      <c r="H76" s="84"/>
      <c r="I76" s="84"/>
      <c r="J76" s="84"/>
      <c r="L76" s="10" t="s">
        <v>278</v>
      </c>
      <c r="M76" s="85">
        <f>SUMIFS('Quarterly Information'!$J$43:$J$1042,'Quarterly Information'!$I$43:$I$1042,Blends!$L76,'Quarterly Information'!$X$43:$X$1042,Lists!$D$30)*C75</f>
        <v>0</v>
      </c>
      <c r="N76" s="85">
        <f>SUMIFS('Quarterly Information'!$J$43:$J$1042,'Quarterly Information'!$I$43:$I$1042,Blends!$L76,'Quarterly Information'!$X$43:$X$1042,Lists!$D$30)*D75</f>
        <v>0</v>
      </c>
      <c r="O76" s="85">
        <f>SUMIFS('Quarterly Information'!$J$43:$J$1042,'Quarterly Information'!$I$43:$I$1042,Blends!$L76,'Quarterly Information'!$X$43:$X$1042,Lists!$D$30)*E75</f>
        <v>0</v>
      </c>
      <c r="P76" s="85">
        <f>SUMIFS('Quarterly Information'!$J$43:$J$1042,'Quarterly Information'!$I$43:$I$1042,Blends!$L76,'Quarterly Information'!$X$43:$X$1042,Lists!$D$30)*F75</f>
        <v>0</v>
      </c>
      <c r="Q76" s="85">
        <f>SUMIFS('Quarterly Information'!$J$43:$J$1042,'Quarterly Information'!$I$43:$I$1042,Blends!$L76,'Quarterly Information'!$X$43:$X$1042,Lists!$D$30)*G75</f>
        <v>0</v>
      </c>
      <c r="R76" s="85">
        <f>SUMIFS('Quarterly Information'!$J$43:$J$1042,'Quarterly Information'!$I$43:$I$1042,Blends!$L76,'Quarterly Information'!$X$43:$X$1042,Lists!$D$30)*H75</f>
        <v>0</v>
      </c>
      <c r="S76" s="85">
        <f>SUMIFS('Quarterly Information'!$J$43:$J$1042,'Quarterly Information'!$I$43:$I$1042,Blends!$L76,'Quarterly Information'!$X$43:$X$1042,Lists!$D$30)*I75</f>
        <v>0</v>
      </c>
      <c r="T76" s="85">
        <f>SUMIFS('Quarterly Information'!$J$43:$J$1042,'Quarterly Information'!$I$43:$I$1042,Blends!$L76,'Quarterly Information'!$X$43:$X$1042,Lists!$D$30)*J75</f>
        <v>0</v>
      </c>
      <c r="V76" s="10" t="s">
        <v>278</v>
      </c>
      <c r="W76" s="85">
        <f>SUMIFS('Quarterly Information'!$J$43:$J$1042,'Quarterly Information'!$I$43:$I$1042,Blends!$V76,'Quarterly Information'!$X$43:$X$1042,Lists!$D$31)*C75</f>
        <v>0</v>
      </c>
      <c r="X76" s="85">
        <f>SUMIFS('Quarterly Information'!$J$43:$J$1042,'Quarterly Information'!$I$43:$I$1042,Blends!$V76,'Quarterly Information'!$X$43:$X$1042,Lists!$D$31)*D75</f>
        <v>0</v>
      </c>
      <c r="Y76" s="85">
        <f>SUMIFS('Quarterly Information'!$J$43:$J$1042,'Quarterly Information'!$I$43:$I$1042,Blends!$V76,'Quarterly Information'!$X$43:$X$1042,Lists!$D$31)*E75</f>
        <v>0</v>
      </c>
      <c r="Z76" s="85">
        <f>SUMIFS('Quarterly Information'!$J$43:$J$1042,'Quarterly Information'!$I$43:$I$1042,Blends!$V76,'Quarterly Information'!$X$43:$X$1042,Lists!$D$31)*F75</f>
        <v>0</v>
      </c>
      <c r="AA76" s="85">
        <f>SUMIFS('Quarterly Information'!$J$43:$J$1042,'Quarterly Information'!$I$43:$I$1042,Blends!$V76,'Quarterly Information'!$X$43:$X$1042,Lists!$D$31)*G75</f>
        <v>0</v>
      </c>
      <c r="AB76" s="85">
        <f>SUMIFS('Quarterly Information'!$J$43:$J$1042,'Quarterly Information'!$I$43:$I$1042,Blends!$V76,'Quarterly Information'!$X$43:$X$1042,Lists!$D$31)*H75</f>
        <v>0</v>
      </c>
      <c r="AC76" s="85">
        <f>SUMIFS('Quarterly Information'!$J$43:$J$1042,'Quarterly Information'!$I$43:$I$1042,Blends!$V76,'Quarterly Information'!$X$43:$X$1042,Lists!$D$31)*I75</f>
        <v>0</v>
      </c>
      <c r="AD76" s="85">
        <f>SUMIFS('Quarterly Information'!$J$43:$J$1042,'Quarterly Information'!$I$43:$I$1042,Blends!$V76,'Quarterly Information'!$X$43:$X$1042,Lists!$D$31)*J75</f>
        <v>0</v>
      </c>
      <c r="AF76" s="10" t="s">
        <v>278</v>
      </c>
      <c r="AG76" s="85">
        <f>SUMIFS('Quarterly Information'!$J$43:$J$1042,'Quarterly Information'!$I$43:$I$1042,Blends!$AF76,'Quarterly Information'!$X$43:$X$1042,Lists!$D$32)*C75</f>
        <v>0</v>
      </c>
      <c r="AH76" s="85">
        <f>SUMIFS('Quarterly Information'!$J$43:$J$1042,'Quarterly Information'!$I$43:$I$1042,Blends!$AF76,'Quarterly Information'!$X$43:$X$1042,Lists!$D$32)*D75</f>
        <v>0</v>
      </c>
      <c r="AI76" s="85">
        <f>SUMIFS('Quarterly Information'!$J$43:$J$1042,'Quarterly Information'!$I$43:$I$1042,Blends!$AF76,'Quarterly Information'!$X$43:$X$1042,Lists!$D$32)*E75</f>
        <v>0</v>
      </c>
      <c r="AJ76" s="85">
        <f>SUMIFS('Quarterly Information'!$J$43:$J$1042,'Quarterly Information'!$I$43:$I$1042,Blends!$AF76,'Quarterly Information'!$X$43:$X$1042,Lists!$D$32)*F75</f>
        <v>0</v>
      </c>
      <c r="AK76" s="85">
        <f>SUMIFS('Quarterly Information'!$J$43:$J$1042,'Quarterly Information'!$I$43:$I$1042,Blends!$AF76,'Quarterly Information'!$X$43:$X$1042,Lists!$D$32)*G75</f>
        <v>0</v>
      </c>
      <c r="AL76" s="85">
        <f>SUMIFS('Quarterly Information'!$J$43:$J$1042,'Quarterly Information'!$I$43:$I$1042,Blends!$AF76,'Quarterly Information'!$X$43:$X$1042,Lists!$D$32)*H75</f>
        <v>0</v>
      </c>
      <c r="AM76" s="85">
        <f>SUMIFS('Quarterly Information'!$J$43:$J$1042,'Quarterly Information'!$I$43:$I$1042,Blends!$AF76,'Quarterly Information'!$X$43:$X$1042,Lists!$D$32)*I75</f>
        <v>0</v>
      </c>
      <c r="AN76" s="85">
        <f>SUMIFS('Quarterly Information'!$J$43:$J$1042,'Quarterly Information'!$I$43:$I$1042,Blends!$AF76,'Quarterly Information'!$X$43:$X$1042,Lists!$D$32)*J75</f>
        <v>0</v>
      </c>
      <c r="AP76" s="10" t="s">
        <v>278</v>
      </c>
      <c r="AQ76" s="85">
        <f>SUMIFS('Quarterly Information'!$J$43:$J$1042,'Quarterly Information'!$I$43:$I$1042,Blends!$AP76,'Quarterly Information'!$X$43:$X$1042,Lists!$D$33)*C75</f>
        <v>0</v>
      </c>
      <c r="AR76" s="85">
        <f>SUMIFS('Quarterly Information'!$J$43:$J$1042,'Quarterly Information'!$I$43:$I$1042,Blends!$AP76,'Quarterly Information'!$X$43:$X$1042,Lists!$D$33)*D75</f>
        <v>0</v>
      </c>
      <c r="AS76" s="85">
        <f>SUMIFS('Quarterly Information'!$J$43:$J$1042,'Quarterly Information'!$I$43:$I$1042,Blends!$AP76,'Quarterly Information'!$X$43:$X$1042,Lists!$D$33)*E75</f>
        <v>0</v>
      </c>
      <c r="AT76" s="85">
        <f>SUMIFS('Quarterly Information'!$J$43:$J$1042,'Quarterly Information'!$I$43:$I$1042,Blends!$AP76,'Quarterly Information'!$X$43:$X$1042,Lists!$D$33)*F75</f>
        <v>0</v>
      </c>
      <c r="AU76" s="85">
        <f>SUMIFS('Quarterly Information'!$J$43:$J$1042,'Quarterly Information'!$I$43:$I$1042,Blends!$AP76,'Quarterly Information'!$X$43:$X$1042,Lists!$D$33)*G75</f>
        <v>0</v>
      </c>
      <c r="AV76" s="85">
        <f>SUMIFS('Quarterly Information'!$J$43:$J$1042,'Quarterly Information'!$I$43:$I$1042,Blends!$AP76,'Quarterly Information'!$X$43:$X$1042,Lists!$D$33)*H75</f>
        <v>0</v>
      </c>
      <c r="AW76" s="85">
        <f>SUMIFS('Quarterly Information'!$J$43:$J$1042,'Quarterly Information'!$I$43:$I$1042,Blends!$AP76,'Quarterly Information'!$X$43:$X$1042,Lists!$D$33)*I75</f>
        <v>0</v>
      </c>
      <c r="AX76" s="85">
        <f>SUMIFS('Quarterly Information'!$J$43:$J$1042,'Quarterly Information'!$I$43:$I$1042,Blends!$AP76,'Quarterly Information'!$X$43:$X$1042,Lists!$D$33)*J75</f>
        <v>0</v>
      </c>
      <c r="AZ76" s="10" t="s">
        <v>278</v>
      </c>
      <c r="BA76" s="85">
        <f>SUMIFS('Quarterly Information'!$J$43:$J$1042,'Quarterly Information'!$I$43:$I$1042,Blends!$AZ76,'Quarterly Information'!$X$43:$X$1042,Lists!$D$34)*C75</f>
        <v>0</v>
      </c>
      <c r="BB76" s="85">
        <f>SUMIFS('Quarterly Information'!$J$43:$J$1042,'Quarterly Information'!$I$43:$I$1042,Blends!$AZ76,'Quarterly Information'!$X$43:$X$1042,Lists!$D$34)*D75</f>
        <v>0</v>
      </c>
      <c r="BC76" s="85">
        <f>SUMIFS('Quarterly Information'!$J$43:$J$1042,'Quarterly Information'!$I$43:$I$1042,Blends!$AZ76,'Quarterly Information'!$X$43:$X$1042,Lists!$D$34)*E75</f>
        <v>0</v>
      </c>
      <c r="BD76" s="85">
        <f>SUMIFS('Quarterly Information'!$J$43:$J$1042,'Quarterly Information'!$I$43:$I$1042,Blends!$AZ76,'Quarterly Information'!$X$43:$X$1042,Lists!$D$34)*F75</f>
        <v>0</v>
      </c>
      <c r="BE76" s="85">
        <f>SUMIFS('Quarterly Information'!$J$43:$J$1042,'Quarterly Information'!$I$43:$I$1042,Blends!$AZ76,'Quarterly Information'!$X$43:$X$1042,Lists!$D$34)*G75</f>
        <v>0</v>
      </c>
      <c r="BF76" s="85">
        <f>SUMIFS('Quarterly Information'!$J$43:$J$1042,'Quarterly Information'!$I$43:$I$1042,Blends!$AZ76,'Quarterly Information'!$X$43:$X$1042,Lists!$D$34)*H75</f>
        <v>0</v>
      </c>
      <c r="BG76" s="85">
        <f>SUMIFS('Quarterly Information'!$J$43:$J$1042,'Quarterly Information'!$I$43:$I$1042,Blends!$AZ76,'Quarterly Information'!$X$43:$X$1042,Lists!$D$34)*I75</f>
        <v>0</v>
      </c>
      <c r="BH76" s="85">
        <f>SUMIFS('Quarterly Information'!$J$43:$J$1042,'Quarterly Information'!$I$43:$I$1042,Blends!$AZ76,'Quarterly Information'!$X$43:$X$1042,Lists!$D$34)*J75</f>
        <v>0</v>
      </c>
      <c r="BJ76" s="10" t="s">
        <v>278</v>
      </c>
      <c r="BK76" s="85">
        <f>SUMIFS('Quarterly Information'!$J$43:$J$1042,'Quarterly Information'!$I$43:$I$1042,Blends!$BJ76,'Quarterly Information'!$X$43:$X$1042,Lists!$D$35)*C75</f>
        <v>0</v>
      </c>
      <c r="BL76" s="85">
        <f>SUMIFS('Quarterly Information'!$J$43:$J$1042,'Quarterly Information'!$I$43:$I$1042,Blends!$BJ76,'Quarterly Information'!$X$43:$X$1042,Lists!$D$35)*D75</f>
        <v>0</v>
      </c>
      <c r="BM76" s="85">
        <f>SUMIFS('Quarterly Information'!$J$43:$J$1042,'Quarterly Information'!$I$43:$I$1042,Blends!$BJ76,'Quarterly Information'!$X$43:$X$1042,Lists!$D$35)*E75</f>
        <v>0</v>
      </c>
      <c r="BN76" s="85">
        <f>SUMIFS('Quarterly Information'!$J$43:$J$1042,'Quarterly Information'!$I$43:$I$1042,Blends!$BJ76,'Quarterly Information'!$X$43:$X$1042,Lists!$D$35)*F75</f>
        <v>0</v>
      </c>
      <c r="BO76" s="85">
        <f>SUMIFS('Quarterly Information'!$J$43:$J$1042,'Quarterly Information'!$I$43:$I$1042,Blends!$BJ76,'Quarterly Information'!$X$43:$X$1042,Lists!$D$35)*G75</f>
        <v>0</v>
      </c>
      <c r="BP76" s="85">
        <f>SUMIFS('Quarterly Information'!$J$43:$J$1042,'Quarterly Information'!$I$43:$I$1042,Blends!$BJ76,'Quarterly Information'!$X$43:$X$1042,Lists!$D$35)*H75</f>
        <v>0</v>
      </c>
      <c r="BQ76" s="85">
        <f>SUMIFS('Quarterly Information'!$J$43:$J$1042,'Quarterly Information'!$I$43:$I$1042,Blends!$BJ76,'Quarterly Information'!$X$43:$X$1042,Lists!$D$35)*I75</f>
        <v>0</v>
      </c>
      <c r="BR76" s="85">
        <f>SUMIFS('Quarterly Information'!$J$43:$J$1042,'Quarterly Information'!$I$43:$I$1042,Blends!$BJ76,'Quarterly Information'!$X$43:$X$1042,Lists!$D$35)*J75</f>
        <v>0</v>
      </c>
      <c r="BT76" s="10" t="s">
        <v>278</v>
      </c>
      <c r="BU76" s="85">
        <f>SUMIFS('Quarterly Information'!$AA$43:$AA$1042,'Quarterly Information'!$I$43:$I$1042,Blends!$BT76)*Blends!C75</f>
        <v>0</v>
      </c>
      <c r="BV76" s="85">
        <f>SUMIFS('Quarterly Information'!$AA$43:$AA$1042,'Quarterly Information'!$I$43:$I$1042,Blends!$BT76)*Blends!D75</f>
        <v>0</v>
      </c>
      <c r="BW76" s="85">
        <f>SUMIFS('Quarterly Information'!$AA$43:$AA$1042,'Quarterly Information'!$I$43:$I$1042,Blends!$BT76)*Blends!E75</f>
        <v>0</v>
      </c>
      <c r="BX76" s="85">
        <f>SUMIFS('Quarterly Information'!$AA$43:$AA$1042,'Quarterly Information'!$I$43:$I$1042,Blends!$BT76)*Blends!F75</f>
        <v>0</v>
      </c>
      <c r="BY76" s="85">
        <f>SUMIFS('Quarterly Information'!$AA$43:$AA$1042,'Quarterly Information'!$I$43:$I$1042,Blends!$BT76)*Blends!G75</f>
        <v>0</v>
      </c>
      <c r="BZ76" s="85">
        <f>SUMIFS('Quarterly Information'!$AA$43:$AA$1042,'Quarterly Information'!$I$43:$I$1042,Blends!$BT76)*Blends!H75</f>
        <v>0</v>
      </c>
      <c r="CA76" s="85">
        <f>SUMIFS('Quarterly Information'!$AA$43:$AA$1042,'Quarterly Information'!$I$43:$I$1042,Blends!$BT76)*Blends!I75</f>
        <v>0</v>
      </c>
      <c r="CB76" s="85">
        <f>SUMIFS('Quarterly Information'!$AA$43:$AA$1042,'Quarterly Information'!$I$43:$I$1042,Blends!$BT76)*Blends!J75</f>
        <v>0</v>
      </c>
      <c r="CD76" s="10" t="s">
        <v>278</v>
      </c>
      <c r="CE76" s="85">
        <f>SUMIFS('Quarterly Information'!$AB$43:$AB$1042,'Quarterly Information'!$I$43:$I$1042,Blends!$CD76)*Blends!C75</f>
        <v>0</v>
      </c>
      <c r="CF76" s="85">
        <f>SUMIFS('Quarterly Information'!$AB$43:$AB$1042,'Quarterly Information'!$I$43:$I$1042,Blends!$CD76)*Blends!D75</f>
        <v>0</v>
      </c>
      <c r="CG76" s="85">
        <f>SUMIFS('Quarterly Information'!$AB$43:$AB$1042,'Quarterly Information'!$I$43:$I$1042,Blends!$CD76)*Blends!E75</f>
        <v>0</v>
      </c>
      <c r="CH76" s="85">
        <f>SUMIFS('Quarterly Information'!$AB$43:$AB$1042,'Quarterly Information'!$I$43:$I$1042,Blends!$CD76)*Blends!F75</f>
        <v>0</v>
      </c>
      <c r="CI76" s="85">
        <f>SUMIFS('Quarterly Information'!$AB$43:$AB$1042,'Quarterly Information'!$I$43:$I$1042,Blends!$CD76)*Blends!G75</f>
        <v>0</v>
      </c>
      <c r="CJ76" s="85">
        <f>SUMIFS('Quarterly Information'!$AB$43:$AB$1042,'Quarterly Information'!$I$43:$I$1042,Blends!$CD76)*Blends!H75</f>
        <v>0</v>
      </c>
      <c r="CK76" s="85">
        <f>SUMIFS('Quarterly Information'!$AB$43:$AB$1042,'Quarterly Information'!$I$43:$I$1042,Blends!$CD76)*Blends!I75</f>
        <v>0</v>
      </c>
      <c r="CL76" s="85">
        <f>SUMIFS('Quarterly Information'!$AB$43:$AB$1042,'Quarterly Information'!$I$43:$I$1042,Blends!$CD76)*Blends!J75</f>
        <v>0</v>
      </c>
      <c r="CN76" s="10" t="s">
        <v>278</v>
      </c>
      <c r="CO76" s="85">
        <f>SUMIFS('Quarterly Information'!$AC$43:$AC$1042,'Quarterly Information'!$I$43:$I$1042,Blends!$CN76)*Blends!C75</f>
        <v>0</v>
      </c>
      <c r="CP76" s="85">
        <f>SUMIFS('Quarterly Information'!$AC$43:$AC$1042,'Quarterly Information'!$I$43:$I$1042,Blends!$CN76)*Blends!D75</f>
        <v>0</v>
      </c>
      <c r="CQ76" s="85">
        <f>SUMIFS('Quarterly Information'!$AC$43:$AC$1042,'Quarterly Information'!$I$43:$I$1042,Blends!$CN76)*Blends!E75</f>
        <v>0</v>
      </c>
      <c r="CR76" s="85">
        <f>SUMIFS('Quarterly Information'!$AC$43:$AC$1042,'Quarterly Information'!$I$43:$I$1042,Blends!$CN76)*Blends!F75</f>
        <v>0</v>
      </c>
      <c r="CS76" s="85">
        <f>SUMIFS('Quarterly Information'!$AC$43:$AC$1042,'Quarterly Information'!$I$43:$I$1042,Blends!$CN76)*Blends!G75</f>
        <v>0</v>
      </c>
      <c r="CT76" s="85">
        <f>SUMIFS('Quarterly Information'!$AC$43:$AC$1042,'Quarterly Information'!$I$43:$I$1042,Blends!$CN76)*Blends!H75</f>
        <v>0</v>
      </c>
      <c r="CU76" s="85">
        <f>SUMIFS('Quarterly Information'!$AC$43:$AC$1042,'Quarterly Information'!$I$43:$I$1042,Blends!$CN76)*Blends!I75</f>
        <v>0</v>
      </c>
      <c r="CV76" s="85">
        <f>SUMIFS('Quarterly Information'!$AC$43:$AC$1042,'Quarterly Information'!$I$43:$I$1042,Blends!$CN76)*Blends!J75</f>
        <v>0</v>
      </c>
      <c r="CX76" s="10" t="s">
        <v>278</v>
      </c>
      <c r="CY76" s="85">
        <f>SUMIFS('Quarterly Information'!$AD$43:$AD$1042,'Quarterly Information'!$I$43:$I$1042,Blends!$CX76)*Blends!C75</f>
        <v>0</v>
      </c>
      <c r="CZ76" s="85">
        <f>SUMIFS('Quarterly Information'!$AD$43:$AD$1042,'Quarterly Information'!$I$43:$I$1042,Blends!$CX76)*Blends!D75</f>
        <v>0</v>
      </c>
      <c r="DA76" s="85">
        <f>SUMIFS('Quarterly Information'!$AD$43:$AD$1042,'Quarterly Information'!$I$43:$I$1042,Blends!$CX76)*Blends!E75</f>
        <v>0</v>
      </c>
      <c r="DB76" s="85">
        <f>SUMIFS('Quarterly Information'!$AD$43:$AD$1042,'Quarterly Information'!$I$43:$I$1042,Blends!$CX76)*Blends!F75</f>
        <v>0</v>
      </c>
      <c r="DC76" s="85">
        <f>SUMIFS('Quarterly Information'!$AD$43:$AD$1042,'Quarterly Information'!$I$43:$I$1042,Blends!$CX76)*Blends!G75</f>
        <v>0</v>
      </c>
      <c r="DD76" s="85">
        <f>SUMIFS('Quarterly Information'!$AD$43:$AD$1042,'Quarterly Information'!$I$43:$I$1042,Blends!$CX76)*Blends!H75</f>
        <v>0</v>
      </c>
      <c r="DE76" s="85">
        <f>SUMIFS('Quarterly Information'!$AD$43:$AD$1042,'Quarterly Information'!$I$43:$I$1042,Blends!$CX76)*Blends!I75</f>
        <v>0</v>
      </c>
      <c r="DF76" s="85">
        <f>SUMIFS('Quarterly Information'!$AD$43:$AD$1042,'Quarterly Information'!$I$43:$I$1042,Blends!$CX76)*Blends!J75</f>
        <v>0</v>
      </c>
      <c r="DH76" s="10" t="s">
        <v>278</v>
      </c>
      <c r="DI76" s="85">
        <f>SUMIFS('Quarterly Information'!$AE$43:$AE$1042,'Quarterly Information'!$I$43:$I$1042,Blends!$DH76)*Blends!C75</f>
        <v>0</v>
      </c>
      <c r="DJ76" s="85">
        <f>SUMIFS('Quarterly Information'!$AE$43:$AE$1042,'Quarterly Information'!$I$43:$I$1042,Blends!$DH76)*Blends!D75</f>
        <v>0</v>
      </c>
      <c r="DK76" s="85">
        <f>SUMIFS('Quarterly Information'!$AE$43:$AE$1042,'Quarterly Information'!$I$43:$I$1042,Blends!$DH76)*Blends!E75</f>
        <v>0</v>
      </c>
      <c r="DL76" s="85">
        <f>SUMIFS('Quarterly Information'!$AE$43:$AE$1042,'Quarterly Information'!$I$43:$I$1042,Blends!$DH76)*Blends!F75</f>
        <v>0</v>
      </c>
      <c r="DM76" s="85">
        <f>SUMIFS('Quarterly Information'!$AE$43:$AE$1042,'Quarterly Information'!$I$43:$I$1042,Blends!$DH76)*Blends!G75</f>
        <v>0</v>
      </c>
      <c r="DN76" s="85">
        <f>SUMIFS('Quarterly Information'!$AE$43:$AE$1042,'Quarterly Information'!$I$43:$I$1042,Blends!$DH76)*Blends!H75</f>
        <v>0</v>
      </c>
      <c r="DO76" s="85">
        <f>SUMIFS('Quarterly Information'!$AE$43:$AE$1042,'Quarterly Information'!$I$43:$I$1042,Blends!$DH76)*Blends!I75</f>
        <v>0</v>
      </c>
      <c r="DP76" s="85">
        <f>SUMIFS('Quarterly Information'!$AE$43:$AE$1042,'Quarterly Information'!$I$43:$I$1042,Blends!$DH76)*Blends!J75</f>
        <v>0</v>
      </c>
      <c r="DR76" s="10" t="s">
        <v>278</v>
      </c>
      <c r="DS76" s="85">
        <f>SUMIFS('Quarterly Information'!$AF$43:$AF$1042,'Quarterly Information'!$I$43:$I$1042,Blends!$DR76)*Blends!C75</f>
        <v>0</v>
      </c>
      <c r="DT76" s="85">
        <f>SUMIFS('Quarterly Information'!$AF$43:$AF$1042,'Quarterly Information'!$I$43:$I$1042,Blends!$DR76)*Blends!D75</f>
        <v>0</v>
      </c>
      <c r="DU76" s="85">
        <f>SUMIFS('Quarterly Information'!$AF$43:$AF$1042,'Quarterly Information'!$I$43:$I$1042,Blends!$DR76)*Blends!E75</f>
        <v>0</v>
      </c>
      <c r="DV76" s="85">
        <f>SUMIFS('Quarterly Information'!$AF$43:$AF$1042,'Quarterly Information'!$I$43:$I$1042,Blends!$DR76)*Blends!F75</f>
        <v>0</v>
      </c>
      <c r="DW76" s="85">
        <f>SUMIFS('Quarterly Information'!$AF$43:$AF$1042,'Quarterly Information'!$I$43:$I$1042,Blends!$DR76)*Blends!G75</f>
        <v>0</v>
      </c>
      <c r="DX76" s="85">
        <f>SUMIFS('Quarterly Information'!$AF$43:$AF$1042,'Quarterly Information'!$I$43:$I$1042,Blends!$DR76)*Blends!H75</f>
        <v>0</v>
      </c>
      <c r="DY76" s="85">
        <f>SUMIFS('Quarterly Information'!$AF$43:$AF$1042,'Quarterly Information'!$I$43:$I$1042,Blends!$DR76)*Blends!I75</f>
        <v>0</v>
      </c>
      <c r="DZ76" s="85">
        <f>SUMIFS('Quarterly Information'!$AF$43:$AF$1042,'Quarterly Information'!$I$43:$I$1042,Blends!$DR76)*Blends!J75</f>
        <v>0</v>
      </c>
    </row>
    <row r="77" spans="2:130">
      <c r="B77" s="10" t="s">
        <v>280</v>
      </c>
      <c r="C77" s="84"/>
      <c r="D77" s="84">
        <v>0.68900000000000006</v>
      </c>
      <c r="E77" s="84"/>
      <c r="F77" s="84"/>
      <c r="G77" s="84"/>
      <c r="H77" s="84"/>
      <c r="I77" s="84"/>
      <c r="J77" s="84"/>
      <c r="L77" s="10" t="s">
        <v>279</v>
      </c>
      <c r="M77" s="85">
        <f>SUMIFS('Quarterly Information'!$J$43:$J$1042,'Quarterly Information'!$I$43:$I$1042,Blends!$L77,'Quarterly Information'!$X$43:$X$1042,Lists!$D$30)*C76</f>
        <v>0</v>
      </c>
      <c r="N77" s="85">
        <f>SUMIFS('Quarterly Information'!$J$43:$J$1042,'Quarterly Information'!$I$43:$I$1042,Blends!$L77,'Quarterly Information'!$X$43:$X$1042,Lists!$D$30)*D76</f>
        <v>0</v>
      </c>
      <c r="O77" s="85">
        <f>SUMIFS('Quarterly Information'!$J$43:$J$1042,'Quarterly Information'!$I$43:$I$1042,Blends!$L77,'Quarterly Information'!$X$43:$X$1042,Lists!$D$30)*E76</f>
        <v>0</v>
      </c>
      <c r="P77" s="85">
        <f>SUMIFS('Quarterly Information'!$J$43:$J$1042,'Quarterly Information'!$I$43:$I$1042,Blends!$L77,'Quarterly Information'!$X$43:$X$1042,Lists!$D$30)*F76</f>
        <v>0</v>
      </c>
      <c r="Q77" s="85">
        <f>SUMIFS('Quarterly Information'!$J$43:$J$1042,'Quarterly Information'!$I$43:$I$1042,Blends!$L77,'Quarterly Information'!$X$43:$X$1042,Lists!$D$30)*G76</f>
        <v>0</v>
      </c>
      <c r="R77" s="85">
        <f>SUMIFS('Quarterly Information'!$J$43:$J$1042,'Quarterly Information'!$I$43:$I$1042,Blends!$L77,'Quarterly Information'!$X$43:$X$1042,Lists!$D$30)*H76</f>
        <v>0</v>
      </c>
      <c r="S77" s="85">
        <f>SUMIFS('Quarterly Information'!$J$43:$J$1042,'Quarterly Information'!$I$43:$I$1042,Blends!$L77,'Quarterly Information'!$X$43:$X$1042,Lists!$D$30)*I76</f>
        <v>0</v>
      </c>
      <c r="T77" s="85">
        <f>SUMIFS('Quarterly Information'!$J$43:$J$1042,'Quarterly Information'!$I$43:$I$1042,Blends!$L77,'Quarterly Information'!$X$43:$X$1042,Lists!$D$30)*J76</f>
        <v>0</v>
      </c>
      <c r="V77" s="10" t="s">
        <v>279</v>
      </c>
      <c r="W77" s="85">
        <f>SUMIFS('Quarterly Information'!$J$43:$J$1042,'Quarterly Information'!$I$43:$I$1042,Blends!$V77,'Quarterly Information'!$X$43:$X$1042,Lists!$D$31)*C76</f>
        <v>0</v>
      </c>
      <c r="X77" s="85">
        <f>SUMIFS('Quarterly Information'!$J$43:$J$1042,'Quarterly Information'!$I$43:$I$1042,Blends!$V77,'Quarterly Information'!$X$43:$X$1042,Lists!$D$31)*D76</f>
        <v>0</v>
      </c>
      <c r="Y77" s="85">
        <f>SUMIFS('Quarterly Information'!$J$43:$J$1042,'Quarterly Information'!$I$43:$I$1042,Blends!$V77,'Quarterly Information'!$X$43:$X$1042,Lists!$D$31)*E76</f>
        <v>0</v>
      </c>
      <c r="Z77" s="85">
        <f>SUMIFS('Quarterly Information'!$J$43:$J$1042,'Quarterly Information'!$I$43:$I$1042,Blends!$V77,'Quarterly Information'!$X$43:$X$1042,Lists!$D$31)*F76</f>
        <v>0</v>
      </c>
      <c r="AA77" s="85">
        <f>SUMIFS('Quarterly Information'!$J$43:$J$1042,'Quarterly Information'!$I$43:$I$1042,Blends!$V77,'Quarterly Information'!$X$43:$X$1042,Lists!$D$31)*G76</f>
        <v>0</v>
      </c>
      <c r="AB77" s="85">
        <f>SUMIFS('Quarterly Information'!$J$43:$J$1042,'Quarterly Information'!$I$43:$I$1042,Blends!$V77,'Quarterly Information'!$X$43:$X$1042,Lists!$D$31)*H76</f>
        <v>0</v>
      </c>
      <c r="AC77" s="85">
        <f>SUMIFS('Quarterly Information'!$J$43:$J$1042,'Quarterly Information'!$I$43:$I$1042,Blends!$V77,'Quarterly Information'!$X$43:$X$1042,Lists!$D$31)*I76</f>
        <v>0</v>
      </c>
      <c r="AD77" s="85">
        <f>SUMIFS('Quarterly Information'!$J$43:$J$1042,'Quarterly Information'!$I$43:$I$1042,Blends!$V77,'Quarterly Information'!$X$43:$X$1042,Lists!$D$31)*J76</f>
        <v>0</v>
      </c>
      <c r="AF77" s="10" t="s">
        <v>279</v>
      </c>
      <c r="AG77" s="85">
        <f>SUMIFS('Quarterly Information'!$J$43:$J$1042,'Quarterly Information'!$I$43:$I$1042,Blends!$AF77,'Quarterly Information'!$X$43:$X$1042,Lists!$D$32)*C76</f>
        <v>0</v>
      </c>
      <c r="AH77" s="85">
        <f>SUMIFS('Quarterly Information'!$J$43:$J$1042,'Quarterly Information'!$I$43:$I$1042,Blends!$AF77,'Quarterly Information'!$X$43:$X$1042,Lists!$D$32)*D76</f>
        <v>0</v>
      </c>
      <c r="AI77" s="85">
        <f>SUMIFS('Quarterly Information'!$J$43:$J$1042,'Quarterly Information'!$I$43:$I$1042,Blends!$AF77,'Quarterly Information'!$X$43:$X$1042,Lists!$D$32)*E76</f>
        <v>0</v>
      </c>
      <c r="AJ77" s="85">
        <f>SUMIFS('Quarterly Information'!$J$43:$J$1042,'Quarterly Information'!$I$43:$I$1042,Blends!$AF77,'Quarterly Information'!$X$43:$X$1042,Lists!$D$32)*F76</f>
        <v>0</v>
      </c>
      <c r="AK77" s="85">
        <f>SUMIFS('Quarterly Information'!$J$43:$J$1042,'Quarterly Information'!$I$43:$I$1042,Blends!$AF77,'Quarterly Information'!$X$43:$X$1042,Lists!$D$32)*G76</f>
        <v>0</v>
      </c>
      <c r="AL77" s="85">
        <f>SUMIFS('Quarterly Information'!$J$43:$J$1042,'Quarterly Information'!$I$43:$I$1042,Blends!$AF77,'Quarterly Information'!$X$43:$X$1042,Lists!$D$32)*H76</f>
        <v>0</v>
      </c>
      <c r="AM77" s="85">
        <f>SUMIFS('Quarterly Information'!$J$43:$J$1042,'Quarterly Information'!$I$43:$I$1042,Blends!$AF77,'Quarterly Information'!$X$43:$X$1042,Lists!$D$32)*I76</f>
        <v>0</v>
      </c>
      <c r="AN77" s="85">
        <f>SUMIFS('Quarterly Information'!$J$43:$J$1042,'Quarterly Information'!$I$43:$I$1042,Blends!$AF77,'Quarterly Information'!$X$43:$X$1042,Lists!$D$32)*J76</f>
        <v>0</v>
      </c>
      <c r="AP77" s="10" t="s">
        <v>279</v>
      </c>
      <c r="AQ77" s="85">
        <f>SUMIFS('Quarterly Information'!$J$43:$J$1042,'Quarterly Information'!$I$43:$I$1042,Blends!$AP77,'Quarterly Information'!$X$43:$X$1042,Lists!$D$33)*C76</f>
        <v>0</v>
      </c>
      <c r="AR77" s="85">
        <f>SUMIFS('Quarterly Information'!$J$43:$J$1042,'Quarterly Information'!$I$43:$I$1042,Blends!$AP77,'Quarterly Information'!$X$43:$X$1042,Lists!$D$33)*D76</f>
        <v>0</v>
      </c>
      <c r="AS77" s="85">
        <f>SUMIFS('Quarterly Information'!$J$43:$J$1042,'Quarterly Information'!$I$43:$I$1042,Blends!$AP77,'Quarterly Information'!$X$43:$X$1042,Lists!$D$33)*E76</f>
        <v>0</v>
      </c>
      <c r="AT77" s="85">
        <f>SUMIFS('Quarterly Information'!$J$43:$J$1042,'Quarterly Information'!$I$43:$I$1042,Blends!$AP77,'Quarterly Information'!$X$43:$X$1042,Lists!$D$33)*F76</f>
        <v>0</v>
      </c>
      <c r="AU77" s="85">
        <f>SUMIFS('Quarterly Information'!$J$43:$J$1042,'Quarterly Information'!$I$43:$I$1042,Blends!$AP77,'Quarterly Information'!$X$43:$X$1042,Lists!$D$33)*G76</f>
        <v>0</v>
      </c>
      <c r="AV77" s="85">
        <f>SUMIFS('Quarterly Information'!$J$43:$J$1042,'Quarterly Information'!$I$43:$I$1042,Blends!$AP77,'Quarterly Information'!$X$43:$X$1042,Lists!$D$33)*H76</f>
        <v>0</v>
      </c>
      <c r="AW77" s="85">
        <f>SUMIFS('Quarterly Information'!$J$43:$J$1042,'Quarterly Information'!$I$43:$I$1042,Blends!$AP77,'Quarterly Information'!$X$43:$X$1042,Lists!$D$33)*I76</f>
        <v>0</v>
      </c>
      <c r="AX77" s="85">
        <f>SUMIFS('Quarterly Information'!$J$43:$J$1042,'Quarterly Information'!$I$43:$I$1042,Blends!$AP77,'Quarterly Information'!$X$43:$X$1042,Lists!$D$33)*J76</f>
        <v>0</v>
      </c>
      <c r="AZ77" s="10" t="s">
        <v>279</v>
      </c>
      <c r="BA77" s="85">
        <f>SUMIFS('Quarterly Information'!$J$43:$J$1042,'Quarterly Information'!$I$43:$I$1042,Blends!$AZ77,'Quarterly Information'!$X$43:$X$1042,Lists!$D$34)*C76</f>
        <v>0</v>
      </c>
      <c r="BB77" s="85">
        <f>SUMIFS('Quarterly Information'!$J$43:$J$1042,'Quarterly Information'!$I$43:$I$1042,Blends!$AZ77,'Quarterly Information'!$X$43:$X$1042,Lists!$D$34)*D76</f>
        <v>0</v>
      </c>
      <c r="BC77" s="85">
        <f>SUMIFS('Quarterly Information'!$J$43:$J$1042,'Quarterly Information'!$I$43:$I$1042,Blends!$AZ77,'Quarterly Information'!$X$43:$X$1042,Lists!$D$34)*E76</f>
        <v>0</v>
      </c>
      <c r="BD77" s="85">
        <f>SUMIFS('Quarterly Information'!$J$43:$J$1042,'Quarterly Information'!$I$43:$I$1042,Blends!$AZ77,'Quarterly Information'!$X$43:$X$1042,Lists!$D$34)*F76</f>
        <v>0</v>
      </c>
      <c r="BE77" s="85">
        <f>SUMIFS('Quarterly Information'!$J$43:$J$1042,'Quarterly Information'!$I$43:$I$1042,Blends!$AZ77,'Quarterly Information'!$X$43:$X$1042,Lists!$D$34)*G76</f>
        <v>0</v>
      </c>
      <c r="BF77" s="85">
        <f>SUMIFS('Quarterly Information'!$J$43:$J$1042,'Quarterly Information'!$I$43:$I$1042,Blends!$AZ77,'Quarterly Information'!$X$43:$X$1042,Lists!$D$34)*H76</f>
        <v>0</v>
      </c>
      <c r="BG77" s="85">
        <f>SUMIFS('Quarterly Information'!$J$43:$J$1042,'Quarterly Information'!$I$43:$I$1042,Blends!$AZ77,'Quarterly Information'!$X$43:$X$1042,Lists!$D$34)*I76</f>
        <v>0</v>
      </c>
      <c r="BH77" s="85">
        <f>SUMIFS('Quarterly Information'!$J$43:$J$1042,'Quarterly Information'!$I$43:$I$1042,Blends!$AZ77,'Quarterly Information'!$X$43:$X$1042,Lists!$D$34)*J76</f>
        <v>0</v>
      </c>
      <c r="BJ77" s="10" t="s">
        <v>279</v>
      </c>
      <c r="BK77" s="85">
        <f>SUMIFS('Quarterly Information'!$J$43:$J$1042,'Quarterly Information'!$I$43:$I$1042,Blends!$BJ77,'Quarterly Information'!$X$43:$X$1042,Lists!$D$35)*C76</f>
        <v>0</v>
      </c>
      <c r="BL77" s="85">
        <f>SUMIFS('Quarterly Information'!$J$43:$J$1042,'Quarterly Information'!$I$43:$I$1042,Blends!$BJ77,'Quarterly Information'!$X$43:$X$1042,Lists!$D$35)*D76</f>
        <v>0</v>
      </c>
      <c r="BM77" s="85">
        <f>SUMIFS('Quarterly Information'!$J$43:$J$1042,'Quarterly Information'!$I$43:$I$1042,Blends!$BJ77,'Quarterly Information'!$X$43:$X$1042,Lists!$D$35)*E76</f>
        <v>0</v>
      </c>
      <c r="BN77" s="85">
        <f>SUMIFS('Quarterly Information'!$J$43:$J$1042,'Quarterly Information'!$I$43:$I$1042,Blends!$BJ77,'Quarterly Information'!$X$43:$X$1042,Lists!$D$35)*F76</f>
        <v>0</v>
      </c>
      <c r="BO77" s="85">
        <f>SUMIFS('Quarterly Information'!$J$43:$J$1042,'Quarterly Information'!$I$43:$I$1042,Blends!$BJ77,'Quarterly Information'!$X$43:$X$1042,Lists!$D$35)*G76</f>
        <v>0</v>
      </c>
      <c r="BP77" s="85">
        <f>SUMIFS('Quarterly Information'!$J$43:$J$1042,'Quarterly Information'!$I$43:$I$1042,Blends!$BJ77,'Quarterly Information'!$X$43:$X$1042,Lists!$D$35)*H76</f>
        <v>0</v>
      </c>
      <c r="BQ77" s="85">
        <f>SUMIFS('Quarterly Information'!$J$43:$J$1042,'Quarterly Information'!$I$43:$I$1042,Blends!$BJ77,'Quarterly Information'!$X$43:$X$1042,Lists!$D$35)*I76</f>
        <v>0</v>
      </c>
      <c r="BR77" s="85">
        <f>SUMIFS('Quarterly Information'!$J$43:$J$1042,'Quarterly Information'!$I$43:$I$1042,Blends!$BJ77,'Quarterly Information'!$X$43:$X$1042,Lists!$D$35)*J76</f>
        <v>0</v>
      </c>
      <c r="BT77" s="10" t="s">
        <v>279</v>
      </c>
      <c r="BU77" s="85">
        <f>SUMIFS('Quarterly Information'!$AA$43:$AA$1042,'Quarterly Information'!$I$43:$I$1042,Blends!$BT77)*Blends!C76</f>
        <v>0</v>
      </c>
      <c r="BV77" s="85">
        <f>SUMIFS('Quarterly Information'!$AA$43:$AA$1042,'Quarterly Information'!$I$43:$I$1042,Blends!$BT77)*Blends!D76</f>
        <v>0</v>
      </c>
      <c r="BW77" s="85">
        <f>SUMIFS('Quarterly Information'!$AA$43:$AA$1042,'Quarterly Information'!$I$43:$I$1042,Blends!$BT77)*Blends!E76</f>
        <v>0</v>
      </c>
      <c r="BX77" s="85">
        <f>SUMIFS('Quarterly Information'!$AA$43:$AA$1042,'Quarterly Information'!$I$43:$I$1042,Blends!$BT77)*Blends!F76</f>
        <v>0</v>
      </c>
      <c r="BY77" s="85">
        <f>SUMIFS('Quarterly Information'!$AA$43:$AA$1042,'Quarterly Information'!$I$43:$I$1042,Blends!$BT77)*Blends!G76</f>
        <v>0</v>
      </c>
      <c r="BZ77" s="85">
        <f>SUMIFS('Quarterly Information'!$AA$43:$AA$1042,'Quarterly Information'!$I$43:$I$1042,Blends!$BT77)*Blends!H76</f>
        <v>0</v>
      </c>
      <c r="CA77" s="85">
        <f>SUMIFS('Quarterly Information'!$AA$43:$AA$1042,'Quarterly Information'!$I$43:$I$1042,Blends!$BT77)*Blends!I76</f>
        <v>0</v>
      </c>
      <c r="CB77" s="85">
        <f>SUMIFS('Quarterly Information'!$AA$43:$AA$1042,'Quarterly Information'!$I$43:$I$1042,Blends!$BT77)*Blends!J76</f>
        <v>0</v>
      </c>
      <c r="CD77" s="10" t="s">
        <v>279</v>
      </c>
      <c r="CE77" s="85">
        <f>SUMIFS('Quarterly Information'!$AB$43:$AB$1042,'Quarterly Information'!$I$43:$I$1042,Blends!$CD77)*Blends!C76</f>
        <v>0</v>
      </c>
      <c r="CF77" s="85">
        <f>SUMIFS('Quarterly Information'!$AB$43:$AB$1042,'Quarterly Information'!$I$43:$I$1042,Blends!$CD77)*Blends!D76</f>
        <v>0</v>
      </c>
      <c r="CG77" s="85">
        <f>SUMIFS('Quarterly Information'!$AB$43:$AB$1042,'Quarterly Information'!$I$43:$I$1042,Blends!$CD77)*Blends!E76</f>
        <v>0</v>
      </c>
      <c r="CH77" s="85">
        <f>SUMIFS('Quarterly Information'!$AB$43:$AB$1042,'Quarterly Information'!$I$43:$I$1042,Blends!$CD77)*Blends!F76</f>
        <v>0</v>
      </c>
      <c r="CI77" s="85">
        <f>SUMIFS('Quarterly Information'!$AB$43:$AB$1042,'Quarterly Information'!$I$43:$I$1042,Blends!$CD77)*Blends!G76</f>
        <v>0</v>
      </c>
      <c r="CJ77" s="85">
        <f>SUMIFS('Quarterly Information'!$AB$43:$AB$1042,'Quarterly Information'!$I$43:$I$1042,Blends!$CD77)*Blends!H76</f>
        <v>0</v>
      </c>
      <c r="CK77" s="85">
        <f>SUMIFS('Quarterly Information'!$AB$43:$AB$1042,'Quarterly Information'!$I$43:$I$1042,Blends!$CD77)*Blends!I76</f>
        <v>0</v>
      </c>
      <c r="CL77" s="85">
        <f>SUMIFS('Quarterly Information'!$AB$43:$AB$1042,'Quarterly Information'!$I$43:$I$1042,Blends!$CD77)*Blends!J76</f>
        <v>0</v>
      </c>
      <c r="CN77" s="10" t="s">
        <v>279</v>
      </c>
      <c r="CO77" s="85">
        <f>SUMIFS('Quarterly Information'!$AC$43:$AC$1042,'Quarterly Information'!$I$43:$I$1042,Blends!$CN77)*Blends!C76</f>
        <v>0</v>
      </c>
      <c r="CP77" s="85">
        <f>SUMIFS('Quarterly Information'!$AC$43:$AC$1042,'Quarterly Information'!$I$43:$I$1042,Blends!$CN77)*Blends!D76</f>
        <v>0</v>
      </c>
      <c r="CQ77" s="85">
        <f>SUMIFS('Quarterly Information'!$AC$43:$AC$1042,'Quarterly Information'!$I$43:$I$1042,Blends!$CN77)*Blends!E76</f>
        <v>0</v>
      </c>
      <c r="CR77" s="85">
        <f>SUMIFS('Quarterly Information'!$AC$43:$AC$1042,'Quarterly Information'!$I$43:$I$1042,Blends!$CN77)*Blends!F76</f>
        <v>0</v>
      </c>
      <c r="CS77" s="85">
        <f>SUMIFS('Quarterly Information'!$AC$43:$AC$1042,'Quarterly Information'!$I$43:$I$1042,Blends!$CN77)*Blends!G76</f>
        <v>0</v>
      </c>
      <c r="CT77" s="85">
        <f>SUMIFS('Quarterly Information'!$AC$43:$AC$1042,'Quarterly Information'!$I$43:$I$1042,Blends!$CN77)*Blends!H76</f>
        <v>0</v>
      </c>
      <c r="CU77" s="85">
        <f>SUMIFS('Quarterly Information'!$AC$43:$AC$1042,'Quarterly Information'!$I$43:$I$1042,Blends!$CN77)*Blends!I76</f>
        <v>0</v>
      </c>
      <c r="CV77" s="85">
        <f>SUMIFS('Quarterly Information'!$AC$43:$AC$1042,'Quarterly Information'!$I$43:$I$1042,Blends!$CN77)*Blends!J76</f>
        <v>0</v>
      </c>
      <c r="CX77" s="10" t="s">
        <v>279</v>
      </c>
      <c r="CY77" s="85">
        <f>SUMIFS('Quarterly Information'!$AD$43:$AD$1042,'Quarterly Information'!$I$43:$I$1042,Blends!$CX77)*Blends!C76</f>
        <v>0</v>
      </c>
      <c r="CZ77" s="85">
        <f>SUMIFS('Quarterly Information'!$AD$43:$AD$1042,'Quarterly Information'!$I$43:$I$1042,Blends!$CX77)*Blends!D76</f>
        <v>0</v>
      </c>
      <c r="DA77" s="85">
        <f>SUMIFS('Quarterly Information'!$AD$43:$AD$1042,'Quarterly Information'!$I$43:$I$1042,Blends!$CX77)*Blends!E76</f>
        <v>0</v>
      </c>
      <c r="DB77" s="85">
        <f>SUMIFS('Quarterly Information'!$AD$43:$AD$1042,'Quarterly Information'!$I$43:$I$1042,Blends!$CX77)*Blends!F76</f>
        <v>0</v>
      </c>
      <c r="DC77" s="85">
        <f>SUMIFS('Quarterly Information'!$AD$43:$AD$1042,'Quarterly Information'!$I$43:$I$1042,Blends!$CX77)*Blends!G76</f>
        <v>0</v>
      </c>
      <c r="DD77" s="85">
        <f>SUMIFS('Quarterly Information'!$AD$43:$AD$1042,'Quarterly Information'!$I$43:$I$1042,Blends!$CX77)*Blends!H76</f>
        <v>0</v>
      </c>
      <c r="DE77" s="85">
        <f>SUMIFS('Quarterly Information'!$AD$43:$AD$1042,'Quarterly Information'!$I$43:$I$1042,Blends!$CX77)*Blends!I76</f>
        <v>0</v>
      </c>
      <c r="DF77" s="85">
        <f>SUMIFS('Quarterly Information'!$AD$43:$AD$1042,'Quarterly Information'!$I$43:$I$1042,Blends!$CX77)*Blends!J76</f>
        <v>0</v>
      </c>
      <c r="DH77" s="10" t="s">
        <v>279</v>
      </c>
      <c r="DI77" s="85">
        <f>SUMIFS('Quarterly Information'!$AE$43:$AE$1042,'Quarterly Information'!$I$43:$I$1042,Blends!$DH77)*Blends!C76</f>
        <v>0</v>
      </c>
      <c r="DJ77" s="85">
        <f>SUMIFS('Quarterly Information'!$AE$43:$AE$1042,'Quarterly Information'!$I$43:$I$1042,Blends!$DH77)*Blends!D76</f>
        <v>0</v>
      </c>
      <c r="DK77" s="85">
        <f>SUMIFS('Quarterly Information'!$AE$43:$AE$1042,'Quarterly Information'!$I$43:$I$1042,Blends!$DH77)*Blends!E76</f>
        <v>0</v>
      </c>
      <c r="DL77" s="85">
        <f>SUMIFS('Quarterly Information'!$AE$43:$AE$1042,'Quarterly Information'!$I$43:$I$1042,Blends!$DH77)*Blends!F76</f>
        <v>0</v>
      </c>
      <c r="DM77" s="85">
        <f>SUMIFS('Quarterly Information'!$AE$43:$AE$1042,'Quarterly Information'!$I$43:$I$1042,Blends!$DH77)*Blends!G76</f>
        <v>0</v>
      </c>
      <c r="DN77" s="85">
        <f>SUMIFS('Quarterly Information'!$AE$43:$AE$1042,'Quarterly Information'!$I$43:$I$1042,Blends!$DH77)*Blends!H76</f>
        <v>0</v>
      </c>
      <c r="DO77" s="85">
        <f>SUMIFS('Quarterly Information'!$AE$43:$AE$1042,'Quarterly Information'!$I$43:$I$1042,Blends!$DH77)*Blends!I76</f>
        <v>0</v>
      </c>
      <c r="DP77" s="85">
        <f>SUMIFS('Quarterly Information'!$AE$43:$AE$1042,'Quarterly Information'!$I$43:$I$1042,Blends!$DH77)*Blends!J76</f>
        <v>0</v>
      </c>
      <c r="DR77" s="10" t="s">
        <v>279</v>
      </c>
      <c r="DS77" s="85">
        <f>SUMIFS('Quarterly Information'!$AF$43:$AF$1042,'Quarterly Information'!$I$43:$I$1042,Blends!$DR77)*Blends!C76</f>
        <v>0</v>
      </c>
      <c r="DT77" s="85">
        <f>SUMIFS('Quarterly Information'!$AF$43:$AF$1042,'Quarterly Information'!$I$43:$I$1042,Blends!$DR77)*Blends!D76</f>
        <v>0</v>
      </c>
      <c r="DU77" s="85">
        <f>SUMIFS('Quarterly Information'!$AF$43:$AF$1042,'Quarterly Information'!$I$43:$I$1042,Blends!$DR77)*Blends!E76</f>
        <v>0</v>
      </c>
      <c r="DV77" s="85">
        <f>SUMIFS('Quarterly Information'!$AF$43:$AF$1042,'Quarterly Information'!$I$43:$I$1042,Blends!$DR77)*Blends!F76</f>
        <v>0</v>
      </c>
      <c r="DW77" s="85">
        <f>SUMIFS('Quarterly Information'!$AF$43:$AF$1042,'Quarterly Information'!$I$43:$I$1042,Blends!$DR77)*Blends!G76</f>
        <v>0</v>
      </c>
      <c r="DX77" s="85">
        <f>SUMIFS('Quarterly Information'!$AF$43:$AF$1042,'Quarterly Information'!$I$43:$I$1042,Blends!$DR77)*Blends!H76</f>
        <v>0</v>
      </c>
      <c r="DY77" s="85">
        <f>SUMIFS('Quarterly Information'!$AF$43:$AF$1042,'Quarterly Information'!$I$43:$I$1042,Blends!$DR77)*Blends!I76</f>
        <v>0</v>
      </c>
      <c r="DZ77" s="85">
        <f>SUMIFS('Quarterly Information'!$AF$43:$AF$1042,'Quarterly Information'!$I$43:$I$1042,Blends!$DR77)*Blends!J76</f>
        <v>0</v>
      </c>
    </row>
    <row r="78" spans="2:130">
      <c r="B78" s="10" t="s">
        <v>281</v>
      </c>
      <c r="C78" s="84"/>
      <c r="D78" s="84">
        <v>0.215</v>
      </c>
      <c r="E78" s="84"/>
      <c r="F78" s="84"/>
      <c r="G78" s="84"/>
      <c r="H78" s="84"/>
      <c r="I78" s="84"/>
      <c r="J78" s="84"/>
      <c r="L78" s="10" t="s">
        <v>280</v>
      </c>
      <c r="M78" s="85">
        <f>SUMIFS('Quarterly Information'!$J$43:$J$1042,'Quarterly Information'!$I$43:$I$1042,Blends!$L78,'Quarterly Information'!$X$43:$X$1042,Lists!$D$30)*C77</f>
        <v>0</v>
      </c>
      <c r="N78" s="85">
        <f>SUMIFS('Quarterly Information'!$J$43:$J$1042,'Quarterly Information'!$I$43:$I$1042,Blends!$L78,'Quarterly Information'!$X$43:$X$1042,Lists!$D$30)*D77</f>
        <v>0</v>
      </c>
      <c r="O78" s="85">
        <f>SUMIFS('Quarterly Information'!$J$43:$J$1042,'Quarterly Information'!$I$43:$I$1042,Blends!$L78,'Quarterly Information'!$X$43:$X$1042,Lists!$D$30)*E77</f>
        <v>0</v>
      </c>
      <c r="P78" s="85">
        <f>SUMIFS('Quarterly Information'!$J$43:$J$1042,'Quarterly Information'!$I$43:$I$1042,Blends!$L78,'Quarterly Information'!$X$43:$X$1042,Lists!$D$30)*F77</f>
        <v>0</v>
      </c>
      <c r="Q78" s="85">
        <f>SUMIFS('Quarterly Information'!$J$43:$J$1042,'Quarterly Information'!$I$43:$I$1042,Blends!$L78,'Quarterly Information'!$X$43:$X$1042,Lists!$D$30)*G77</f>
        <v>0</v>
      </c>
      <c r="R78" s="85">
        <f>SUMIFS('Quarterly Information'!$J$43:$J$1042,'Quarterly Information'!$I$43:$I$1042,Blends!$L78,'Quarterly Information'!$X$43:$X$1042,Lists!$D$30)*H77</f>
        <v>0</v>
      </c>
      <c r="S78" s="85">
        <f>SUMIFS('Quarterly Information'!$J$43:$J$1042,'Quarterly Information'!$I$43:$I$1042,Blends!$L78,'Quarterly Information'!$X$43:$X$1042,Lists!$D$30)*I77</f>
        <v>0</v>
      </c>
      <c r="T78" s="85">
        <f>SUMIFS('Quarterly Information'!$J$43:$J$1042,'Quarterly Information'!$I$43:$I$1042,Blends!$L78,'Quarterly Information'!$X$43:$X$1042,Lists!$D$30)*J77</f>
        <v>0</v>
      </c>
      <c r="V78" s="10" t="s">
        <v>280</v>
      </c>
      <c r="W78" s="85">
        <f>SUMIFS('Quarterly Information'!$J$43:$J$1042,'Quarterly Information'!$I$43:$I$1042,Blends!$V78,'Quarterly Information'!$X$43:$X$1042,Lists!$D$31)*C77</f>
        <v>0</v>
      </c>
      <c r="X78" s="85">
        <f>SUMIFS('Quarterly Information'!$J$43:$J$1042,'Quarterly Information'!$I$43:$I$1042,Blends!$V78,'Quarterly Information'!$X$43:$X$1042,Lists!$D$31)*D77</f>
        <v>0</v>
      </c>
      <c r="Y78" s="85">
        <f>SUMIFS('Quarterly Information'!$J$43:$J$1042,'Quarterly Information'!$I$43:$I$1042,Blends!$V78,'Quarterly Information'!$X$43:$X$1042,Lists!$D$31)*E77</f>
        <v>0</v>
      </c>
      <c r="Z78" s="85">
        <f>SUMIFS('Quarterly Information'!$J$43:$J$1042,'Quarterly Information'!$I$43:$I$1042,Blends!$V78,'Quarterly Information'!$X$43:$X$1042,Lists!$D$31)*F77</f>
        <v>0</v>
      </c>
      <c r="AA78" s="85">
        <f>SUMIFS('Quarterly Information'!$J$43:$J$1042,'Quarterly Information'!$I$43:$I$1042,Blends!$V78,'Quarterly Information'!$X$43:$X$1042,Lists!$D$31)*G77</f>
        <v>0</v>
      </c>
      <c r="AB78" s="85">
        <f>SUMIFS('Quarterly Information'!$J$43:$J$1042,'Quarterly Information'!$I$43:$I$1042,Blends!$V78,'Quarterly Information'!$X$43:$X$1042,Lists!$D$31)*H77</f>
        <v>0</v>
      </c>
      <c r="AC78" s="85">
        <f>SUMIFS('Quarterly Information'!$J$43:$J$1042,'Quarterly Information'!$I$43:$I$1042,Blends!$V78,'Quarterly Information'!$X$43:$X$1042,Lists!$D$31)*I77</f>
        <v>0</v>
      </c>
      <c r="AD78" s="85">
        <f>SUMIFS('Quarterly Information'!$J$43:$J$1042,'Quarterly Information'!$I$43:$I$1042,Blends!$V78,'Quarterly Information'!$X$43:$X$1042,Lists!$D$31)*J77</f>
        <v>0</v>
      </c>
      <c r="AF78" s="10" t="s">
        <v>280</v>
      </c>
      <c r="AG78" s="85">
        <f>SUMIFS('Quarterly Information'!$J$43:$J$1042,'Quarterly Information'!$I$43:$I$1042,Blends!$AF78,'Quarterly Information'!$X$43:$X$1042,Lists!$D$32)*C77</f>
        <v>0</v>
      </c>
      <c r="AH78" s="85">
        <f>SUMIFS('Quarterly Information'!$J$43:$J$1042,'Quarterly Information'!$I$43:$I$1042,Blends!$AF78,'Quarterly Information'!$X$43:$X$1042,Lists!$D$32)*D77</f>
        <v>0</v>
      </c>
      <c r="AI78" s="85">
        <f>SUMIFS('Quarterly Information'!$J$43:$J$1042,'Quarterly Information'!$I$43:$I$1042,Blends!$AF78,'Quarterly Information'!$X$43:$X$1042,Lists!$D$32)*E77</f>
        <v>0</v>
      </c>
      <c r="AJ78" s="85">
        <f>SUMIFS('Quarterly Information'!$J$43:$J$1042,'Quarterly Information'!$I$43:$I$1042,Blends!$AF78,'Quarterly Information'!$X$43:$X$1042,Lists!$D$32)*F77</f>
        <v>0</v>
      </c>
      <c r="AK78" s="85">
        <f>SUMIFS('Quarterly Information'!$J$43:$J$1042,'Quarterly Information'!$I$43:$I$1042,Blends!$AF78,'Quarterly Information'!$X$43:$X$1042,Lists!$D$32)*G77</f>
        <v>0</v>
      </c>
      <c r="AL78" s="85">
        <f>SUMIFS('Quarterly Information'!$J$43:$J$1042,'Quarterly Information'!$I$43:$I$1042,Blends!$AF78,'Quarterly Information'!$X$43:$X$1042,Lists!$D$32)*H77</f>
        <v>0</v>
      </c>
      <c r="AM78" s="85">
        <f>SUMIFS('Quarterly Information'!$J$43:$J$1042,'Quarterly Information'!$I$43:$I$1042,Blends!$AF78,'Quarterly Information'!$X$43:$X$1042,Lists!$D$32)*I77</f>
        <v>0</v>
      </c>
      <c r="AN78" s="85">
        <f>SUMIFS('Quarterly Information'!$J$43:$J$1042,'Quarterly Information'!$I$43:$I$1042,Blends!$AF78,'Quarterly Information'!$X$43:$X$1042,Lists!$D$32)*J77</f>
        <v>0</v>
      </c>
      <c r="AP78" s="10" t="s">
        <v>280</v>
      </c>
      <c r="AQ78" s="85">
        <f>SUMIFS('Quarterly Information'!$J$43:$J$1042,'Quarterly Information'!$I$43:$I$1042,Blends!$AP78,'Quarterly Information'!$X$43:$X$1042,Lists!$D$33)*C77</f>
        <v>0</v>
      </c>
      <c r="AR78" s="85">
        <f>SUMIFS('Quarterly Information'!$J$43:$J$1042,'Quarterly Information'!$I$43:$I$1042,Blends!$AP78,'Quarterly Information'!$X$43:$X$1042,Lists!$D$33)*D77</f>
        <v>0</v>
      </c>
      <c r="AS78" s="85">
        <f>SUMIFS('Quarterly Information'!$J$43:$J$1042,'Quarterly Information'!$I$43:$I$1042,Blends!$AP78,'Quarterly Information'!$X$43:$X$1042,Lists!$D$33)*E77</f>
        <v>0</v>
      </c>
      <c r="AT78" s="85">
        <f>SUMIFS('Quarterly Information'!$J$43:$J$1042,'Quarterly Information'!$I$43:$I$1042,Blends!$AP78,'Quarterly Information'!$X$43:$X$1042,Lists!$D$33)*F77</f>
        <v>0</v>
      </c>
      <c r="AU78" s="85">
        <f>SUMIFS('Quarterly Information'!$J$43:$J$1042,'Quarterly Information'!$I$43:$I$1042,Blends!$AP78,'Quarterly Information'!$X$43:$X$1042,Lists!$D$33)*G77</f>
        <v>0</v>
      </c>
      <c r="AV78" s="85">
        <f>SUMIFS('Quarterly Information'!$J$43:$J$1042,'Quarterly Information'!$I$43:$I$1042,Blends!$AP78,'Quarterly Information'!$X$43:$X$1042,Lists!$D$33)*H77</f>
        <v>0</v>
      </c>
      <c r="AW78" s="85">
        <f>SUMIFS('Quarterly Information'!$J$43:$J$1042,'Quarterly Information'!$I$43:$I$1042,Blends!$AP78,'Quarterly Information'!$X$43:$X$1042,Lists!$D$33)*I77</f>
        <v>0</v>
      </c>
      <c r="AX78" s="85">
        <f>SUMIFS('Quarterly Information'!$J$43:$J$1042,'Quarterly Information'!$I$43:$I$1042,Blends!$AP78,'Quarterly Information'!$X$43:$X$1042,Lists!$D$33)*J77</f>
        <v>0</v>
      </c>
      <c r="AZ78" s="10" t="s">
        <v>280</v>
      </c>
      <c r="BA78" s="85">
        <f>SUMIFS('Quarterly Information'!$J$43:$J$1042,'Quarterly Information'!$I$43:$I$1042,Blends!$AZ78,'Quarterly Information'!$X$43:$X$1042,Lists!$D$34)*C77</f>
        <v>0</v>
      </c>
      <c r="BB78" s="85">
        <f>SUMIFS('Quarterly Information'!$J$43:$J$1042,'Quarterly Information'!$I$43:$I$1042,Blends!$AZ78,'Quarterly Information'!$X$43:$X$1042,Lists!$D$34)*D77</f>
        <v>0</v>
      </c>
      <c r="BC78" s="85">
        <f>SUMIFS('Quarterly Information'!$J$43:$J$1042,'Quarterly Information'!$I$43:$I$1042,Blends!$AZ78,'Quarterly Information'!$X$43:$X$1042,Lists!$D$34)*E77</f>
        <v>0</v>
      </c>
      <c r="BD78" s="85">
        <f>SUMIFS('Quarterly Information'!$J$43:$J$1042,'Quarterly Information'!$I$43:$I$1042,Blends!$AZ78,'Quarterly Information'!$X$43:$X$1042,Lists!$D$34)*F77</f>
        <v>0</v>
      </c>
      <c r="BE78" s="85">
        <f>SUMIFS('Quarterly Information'!$J$43:$J$1042,'Quarterly Information'!$I$43:$I$1042,Blends!$AZ78,'Quarterly Information'!$X$43:$X$1042,Lists!$D$34)*G77</f>
        <v>0</v>
      </c>
      <c r="BF78" s="85">
        <f>SUMIFS('Quarterly Information'!$J$43:$J$1042,'Quarterly Information'!$I$43:$I$1042,Blends!$AZ78,'Quarterly Information'!$X$43:$X$1042,Lists!$D$34)*H77</f>
        <v>0</v>
      </c>
      <c r="BG78" s="85">
        <f>SUMIFS('Quarterly Information'!$J$43:$J$1042,'Quarterly Information'!$I$43:$I$1042,Blends!$AZ78,'Quarterly Information'!$X$43:$X$1042,Lists!$D$34)*I77</f>
        <v>0</v>
      </c>
      <c r="BH78" s="85">
        <f>SUMIFS('Quarterly Information'!$J$43:$J$1042,'Quarterly Information'!$I$43:$I$1042,Blends!$AZ78,'Quarterly Information'!$X$43:$X$1042,Lists!$D$34)*J77</f>
        <v>0</v>
      </c>
      <c r="BJ78" s="10" t="s">
        <v>280</v>
      </c>
      <c r="BK78" s="85">
        <f>SUMIFS('Quarterly Information'!$J$43:$J$1042,'Quarterly Information'!$I$43:$I$1042,Blends!$BJ78,'Quarterly Information'!$X$43:$X$1042,Lists!$D$35)*C77</f>
        <v>0</v>
      </c>
      <c r="BL78" s="85">
        <f>SUMIFS('Quarterly Information'!$J$43:$J$1042,'Quarterly Information'!$I$43:$I$1042,Blends!$BJ78,'Quarterly Information'!$X$43:$X$1042,Lists!$D$35)*D77</f>
        <v>0</v>
      </c>
      <c r="BM78" s="85">
        <f>SUMIFS('Quarterly Information'!$J$43:$J$1042,'Quarterly Information'!$I$43:$I$1042,Blends!$BJ78,'Quarterly Information'!$X$43:$X$1042,Lists!$D$35)*E77</f>
        <v>0</v>
      </c>
      <c r="BN78" s="85">
        <f>SUMIFS('Quarterly Information'!$J$43:$J$1042,'Quarterly Information'!$I$43:$I$1042,Blends!$BJ78,'Quarterly Information'!$X$43:$X$1042,Lists!$D$35)*F77</f>
        <v>0</v>
      </c>
      <c r="BO78" s="85">
        <f>SUMIFS('Quarterly Information'!$J$43:$J$1042,'Quarterly Information'!$I$43:$I$1042,Blends!$BJ78,'Quarterly Information'!$X$43:$X$1042,Lists!$D$35)*G77</f>
        <v>0</v>
      </c>
      <c r="BP78" s="85">
        <f>SUMIFS('Quarterly Information'!$J$43:$J$1042,'Quarterly Information'!$I$43:$I$1042,Blends!$BJ78,'Quarterly Information'!$X$43:$X$1042,Lists!$D$35)*H77</f>
        <v>0</v>
      </c>
      <c r="BQ78" s="85">
        <f>SUMIFS('Quarterly Information'!$J$43:$J$1042,'Quarterly Information'!$I$43:$I$1042,Blends!$BJ78,'Quarterly Information'!$X$43:$X$1042,Lists!$D$35)*I77</f>
        <v>0</v>
      </c>
      <c r="BR78" s="85">
        <f>SUMIFS('Quarterly Information'!$J$43:$J$1042,'Quarterly Information'!$I$43:$I$1042,Blends!$BJ78,'Quarterly Information'!$X$43:$X$1042,Lists!$D$35)*J77</f>
        <v>0</v>
      </c>
      <c r="BT78" s="10" t="s">
        <v>280</v>
      </c>
      <c r="BU78" s="85">
        <f>SUMIFS('Quarterly Information'!$AA$43:$AA$1042,'Quarterly Information'!$I$43:$I$1042,Blends!$BT78)*Blends!C77</f>
        <v>0</v>
      </c>
      <c r="BV78" s="85">
        <f>SUMIFS('Quarterly Information'!$AA$43:$AA$1042,'Quarterly Information'!$I$43:$I$1042,Blends!$BT78)*Blends!D77</f>
        <v>0</v>
      </c>
      <c r="BW78" s="85">
        <f>SUMIFS('Quarterly Information'!$AA$43:$AA$1042,'Quarterly Information'!$I$43:$I$1042,Blends!$BT78)*Blends!E77</f>
        <v>0</v>
      </c>
      <c r="BX78" s="85">
        <f>SUMIFS('Quarterly Information'!$AA$43:$AA$1042,'Quarterly Information'!$I$43:$I$1042,Blends!$BT78)*Blends!F77</f>
        <v>0</v>
      </c>
      <c r="BY78" s="85">
        <f>SUMIFS('Quarterly Information'!$AA$43:$AA$1042,'Quarterly Information'!$I$43:$I$1042,Blends!$BT78)*Blends!G77</f>
        <v>0</v>
      </c>
      <c r="BZ78" s="85">
        <f>SUMIFS('Quarterly Information'!$AA$43:$AA$1042,'Quarterly Information'!$I$43:$I$1042,Blends!$BT78)*Blends!H77</f>
        <v>0</v>
      </c>
      <c r="CA78" s="85">
        <f>SUMIFS('Quarterly Information'!$AA$43:$AA$1042,'Quarterly Information'!$I$43:$I$1042,Blends!$BT78)*Blends!I77</f>
        <v>0</v>
      </c>
      <c r="CB78" s="85">
        <f>SUMIFS('Quarterly Information'!$AA$43:$AA$1042,'Quarterly Information'!$I$43:$I$1042,Blends!$BT78)*Blends!J77</f>
        <v>0</v>
      </c>
      <c r="CD78" s="10" t="s">
        <v>280</v>
      </c>
      <c r="CE78" s="85">
        <f>SUMIFS('Quarterly Information'!$AB$43:$AB$1042,'Quarterly Information'!$I$43:$I$1042,Blends!$CD78)*Blends!C77</f>
        <v>0</v>
      </c>
      <c r="CF78" s="85">
        <f>SUMIFS('Quarterly Information'!$AB$43:$AB$1042,'Quarterly Information'!$I$43:$I$1042,Blends!$CD78)*Blends!D77</f>
        <v>0</v>
      </c>
      <c r="CG78" s="85">
        <f>SUMIFS('Quarterly Information'!$AB$43:$AB$1042,'Quarterly Information'!$I$43:$I$1042,Blends!$CD78)*Blends!E77</f>
        <v>0</v>
      </c>
      <c r="CH78" s="85">
        <f>SUMIFS('Quarterly Information'!$AB$43:$AB$1042,'Quarterly Information'!$I$43:$I$1042,Blends!$CD78)*Blends!F77</f>
        <v>0</v>
      </c>
      <c r="CI78" s="85">
        <f>SUMIFS('Quarterly Information'!$AB$43:$AB$1042,'Quarterly Information'!$I$43:$I$1042,Blends!$CD78)*Blends!G77</f>
        <v>0</v>
      </c>
      <c r="CJ78" s="85">
        <f>SUMIFS('Quarterly Information'!$AB$43:$AB$1042,'Quarterly Information'!$I$43:$I$1042,Blends!$CD78)*Blends!H77</f>
        <v>0</v>
      </c>
      <c r="CK78" s="85">
        <f>SUMIFS('Quarterly Information'!$AB$43:$AB$1042,'Quarterly Information'!$I$43:$I$1042,Blends!$CD78)*Blends!I77</f>
        <v>0</v>
      </c>
      <c r="CL78" s="85">
        <f>SUMIFS('Quarterly Information'!$AB$43:$AB$1042,'Quarterly Information'!$I$43:$I$1042,Blends!$CD78)*Blends!J77</f>
        <v>0</v>
      </c>
      <c r="CN78" s="10" t="s">
        <v>280</v>
      </c>
      <c r="CO78" s="85">
        <f>SUMIFS('Quarterly Information'!$AC$43:$AC$1042,'Quarterly Information'!$I$43:$I$1042,Blends!$CN78)*Blends!C77</f>
        <v>0</v>
      </c>
      <c r="CP78" s="85">
        <f>SUMIFS('Quarterly Information'!$AC$43:$AC$1042,'Quarterly Information'!$I$43:$I$1042,Blends!$CN78)*Blends!D77</f>
        <v>0</v>
      </c>
      <c r="CQ78" s="85">
        <f>SUMIFS('Quarterly Information'!$AC$43:$AC$1042,'Quarterly Information'!$I$43:$I$1042,Blends!$CN78)*Blends!E77</f>
        <v>0</v>
      </c>
      <c r="CR78" s="85">
        <f>SUMIFS('Quarterly Information'!$AC$43:$AC$1042,'Quarterly Information'!$I$43:$I$1042,Blends!$CN78)*Blends!F77</f>
        <v>0</v>
      </c>
      <c r="CS78" s="85">
        <f>SUMIFS('Quarterly Information'!$AC$43:$AC$1042,'Quarterly Information'!$I$43:$I$1042,Blends!$CN78)*Blends!G77</f>
        <v>0</v>
      </c>
      <c r="CT78" s="85">
        <f>SUMIFS('Quarterly Information'!$AC$43:$AC$1042,'Quarterly Information'!$I$43:$I$1042,Blends!$CN78)*Blends!H77</f>
        <v>0</v>
      </c>
      <c r="CU78" s="85">
        <f>SUMIFS('Quarterly Information'!$AC$43:$AC$1042,'Quarterly Information'!$I$43:$I$1042,Blends!$CN78)*Blends!I77</f>
        <v>0</v>
      </c>
      <c r="CV78" s="85">
        <f>SUMIFS('Quarterly Information'!$AC$43:$AC$1042,'Quarterly Information'!$I$43:$I$1042,Blends!$CN78)*Blends!J77</f>
        <v>0</v>
      </c>
      <c r="CX78" s="10" t="s">
        <v>280</v>
      </c>
      <c r="CY78" s="85">
        <f>SUMIFS('Quarterly Information'!$AD$43:$AD$1042,'Quarterly Information'!$I$43:$I$1042,Blends!$CX78)*Blends!C77</f>
        <v>0</v>
      </c>
      <c r="CZ78" s="85">
        <f>SUMIFS('Quarterly Information'!$AD$43:$AD$1042,'Quarterly Information'!$I$43:$I$1042,Blends!$CX78)*Blends!D77</f>
        <v>0</v>
      </c>
      <c r="DA78" s="85">
        <f>SUMIFS('Quarterly Information'!$AD$43:$AD$1042,'Quarterly Information'!$I$43:$I$1042,Blends!$CX78)*Blends!E77</f>
        <v>0</v>
      </c>
      <c r="DB78" s="85">
        <f>SUMIFS('Quarterly Information'!$AD$43:$AD$1042,'Quarterly Information'!$I$43:$I$1042,Blends!$CX78)*Blends!F77</f>
        <v>0</v>
      </c>
      <c r="DC78" s="85">
        <f>SUMIFS('Quarterly Information'!$AD$43:$AD$1042,'Quarterly Information'!$I$43:$I$1042,Blends!$CX78)*Blends!G77</f>
        <v>0</v>
      </c>
      <c r="DD78" s="85">
        <f>SUMIFS('Quarterly Information'!$AD$43:$AD$1042,'Quarterly Information'!$I$43:$I$1042,Blends!$CX78)*Blends!H77</f>
        <v>0</v>
      </c>
      <c r="DE78" s="85">
        <f>SUMIFS('Quarterly Information'!$AD$43:$AD$1042,'Quarterly Information'!$I$43:$I$1042,Blends!$CX78)*Blends!I77</f>
        <v>0</v>
      </c>
      <c r="DF78" s="85">
        <f>SUMIFS('Quarterly Information'!$AD$43:$AD$1042,'Quarterly Information'!$I$43:$I$1042,Blends!$CX78)*Blends!J77</f>
        <v>0</v>
      </c>
      <c r="DH78" s="10" t="s">
        <v>280</v>
      </c>
      <c r="DI78" s="85">
        <f>SUMIFS('Quarterly Information'!$AE$43:$AE$1042,'Quarterly Information'!$I$43:$I$1042,Blends!$DH78)*Blends!C77</f>
        <v>0</v>
      </c>
      <c r="DJ78" s="85">
        <f>SUMIFS('Quarterly Information'!$AE$43:$AE$1042,'Quarterly Information'!$I$43:$I$1042,Blends!$DH78)*Blends!D77</f>
        <v>0</v>
      </c>
      <c r="DK78" s="85">
        <f>SUMIFS('Quarterly Information'!$AE$43:$AE$1042,'Quarterly Information'!$I$43:$I$1042,Blends!$DH78)*Blends!E77</f>
        <v>0</v>
      </c>
      <c r="DL78" s="85">
        <f>SUMIFS('Quarterly Information'!$AE$43:$AE$1042,'Quarterly Information'!$I$43:$I$1042,Blends!$DH78)*Blends!F77</f>
        <v>0</v>
      </c>
      <c r="DM78" s="85">
        <f>SUMIFS('Quarterly Information'!$AE$43:$AE$1042,'Quarterly Information'!$I$43:$I$1042,Blends!$DH78)*Blends!G77</f>
        <v>0</v>
      </c>
      <c r="DN78" s="85">
        <f>SUMIFS('Quarterly Information'!$AE$43:$AE$1042,'Quarterly Information'!$I$43:$I$1042,Blends!$DH78)*Blends!H77</f>
        <v>0</v>
      </c>
      <c r="DO78" s="85">
        <f>SUMIFS('Quarterly Information'!$AE$43:$AE$1042,'Quarterly Information'!$I$43:$I$1042,Blends!$DH78)*Blends!I77</f>
        <v>0</v>
      </c>
      <c r="DP78" s="85">
        <f>SUMIFS('Quarterly Information'!$AE$43:$AE$1042,'Quarterly Information'!$I$43:$I$1042,Blends!$DH78)*Blends!J77</f>
        <v>0</v>
      </c>
      <c r="DR78" s="10" t="s">
        <v>280</v>
      </c>
      <c r="DS78" s="85">
        <f>SUMIFS('Quarterly Information'!$AF$43:$AF$1042,'Quarterly Information'!$I$43:$I$1042,Blends!$DR78)*Blends!C77</f>
        <v>0</v>
      </c>
      <c r="DT78" s="85">
        <f>SUMIFS('Quarterly Information'!$AF$43:$AF$1042,'Quarterly Information'!$I$43:$I$1042,Blends!$DR78)*Blends!D77</f>
        <v>0</v>
      </c>
      <c r="DU78" s="85">
        <f>SUMIFS('Quarterly Information'!$AF$43:$AF$1042,'Quarterly Information'!$I$43:$I$1042,Blends!$DR78)*Blends!E77</f>
        <v>0</v>
      </c>
      <c r="DV78" s="85">
        <f>SUMIFS('Quarterly Information'!$AF$43:$AF$1042,'Quarterly Information'!$I$43:$I$1042,Blends!$DR78)*Blends!F77</f>
        <v>0</v>
      </c>
      <c r="DW78" s="85">
        <f>SUMIFS('Quarterly Information'!$AF$43:$AF$1042,'Quarterly Information'!$I$43:$I$1042,Blends!$DR78)*Blends!G77</f>
        <v>0</v>
      </c>
      <c r="DX78" s="85">
        <f>SUMIFS('Quarterly Information'!$AF$43:$AF$1042,'Quarterly Information'!$I$43:$I$1042,Blends!$DR78)*Blends!H77</f>
        <v>0</v>
      </c>
      <c r="DY78" s="85">
        <f>SUMIFS('Quarterly Information'!$AF$43:$AF$1042,'Quarterly Information'!$I$43:$I$1042,Blends!$DR78)*Blends!I77</f>
        <v>0</v>
      </c>
      <c r="DZ78" s="85">
        <f>SUMIFS('Quarterly Information'!$AF$43:$AF$1042,'Quarterly Information'!$I$43:$I$1042,Blends!$DR78)*Blends!J77</f>
        <v>0</v>
      </c>
    </row>
    <row r="79" spans="2:130">
      <c r="B79" s="10" t="s">
        <v>282</v>
      </c>
      <c r="C79" s="84"/>
      <c r="D79" s="84">
        <v>0.215</v>
      </c>
      <c r="E79" s="84"/>
      <c r="F79" s="84"/>
      <c r="G79" s="84"/>
      <c r="H79" s="84"/>
      <c r="I79" s="84"/>
      <c r="J79" s="84"/>
      <c r="L79" s="10" t="s">
        <v>281</v>
      </c>
      <c r="M79" s="85">
        <f>SUMIFS('Quarterly Information'!$J$43:$J$1042,'Quarterly Information'!$I$43:$I$1042,Blends!$L79,'Quarterly Information'!$X$43:$X$1042,Lists!$D$30)*C78</f>
        <v>0</v>
      </c>
      <c r="N79" s="85">
        <f>SUMIFS('Quarterly Information'!$J$43:$J$1042,'Quarterly Information'!$I$43:$I$1042,Blends!$L79,'Quarterly Information'!$X$43:$X$1042,Lists!$D$30)*D78</f>
        <v>0</v>
      </c>
      <c r="O79" s="85">
        <f>SUMIFS('Quarterly Information'!$J$43:$J$1042,'Quarterly Information'!$I$43:$I$1042,Blends!$L79,'Quarterly Information'!$X$43:$X$1042,Lists!$D$30)*E78</f>
        <v>0</v>
      </c>
      <c r="P79" s="85">
        <f>SUMIFS('Quarterly Information'!$J$43:$J$1042,'Quarterly Information'!$I$43:$I$1042,Blends!$L79,'Quarterly Information'!$X$43:$X$1042,Lists!$D$30)*F78</f>
        <v>0</v>
      </c>
      <c r="Q79" s="85">
        <f>SUMIFS('Quarterly Information'!$J$43:$J$1042,'Quarterly Information'!$I$43:$I$1042,Blends!$L79,'Quarterly Information'!$X$43:$X$1042,Lists!$D$30)*G78</f>
        <v>0</v>
      </c>
      <c r="R79" s="85">
        <f>SUMIFS('Quarterly Information'!$J$43:$J$1042,'Quarterly Information'!$I$43:$I$1042,Blends!$L79,'Quarterly Information'!$X$43:$X$1042,Lists!$D$30)*H78</f>
        <v>0</v>
      </c>
      <c r="S79" s="85">
        <f>SUMIFS('Quarterly Information'!$J$43:$J$1042,'Quarterly Information'!$I$43:$I$1042,Blends!$L79,'Quarterly Information'!$X$43:$X$1042,Lists!$D$30)*I78</f>
        <v>0</v>
      </c>
      <c r="T79" s="85">
        <f>SUMIFS('Quarterly Information'!$J$43:$J$1042,'Quarterly Information'!$I$43:$I$1042,Blends!$L79,'Quarterly Information'!$X$43:$X$1042,Lists!$D$30)*J78</f>
        <v>0</v>
      </c>
      <c r="V79" s="10" t="s">
        <v>281</v>
      </c>
      <c r="W79" s="85">
        <f>SUMIFS('Quarterly Information'!$J$43:$J$1042,'Quarterly Information'!$I$43:$I$1042,Blends!$V79,'Quarterly Information'!$X$43:$X$1042,Lists!$D$31)*C78</f>
        <v>0</v>
      </c>
      <c r="X79" s="85">
        <f>SUMIFS('Quarterly Information'!$J$43:$J$1042,'Quarterly Information'!$I$43:$I$1042,Blends!$V79,'Quarterly Information'!$X$43:$X$1042,Lists!$D$31)*D78</f>
        <v>0</v>
      </c>
      <c r="Y79" s="85">
        <f>SUMIFS('Quarterly Information'!$J$43:$J$1042,'Quarterly Information'!$I$43:$I$1042,Blends!$V79,'Quarterly Information'!$X$43:$X$1042,Lists!$D$31)*E78</f>
        <v>0</v>
      </c>
      <c r="Z79" s="85">
        <f>SUMIFS('Quarterly Information'!$J$43:$J$1042,'Quarterly Information'!$I$43:$I$1042,Blends!$V79,'Quarterly Information'!$X$43:$X$1042,Lists!$D$31)*F78</f>
        <v>0</v>
      </c>
      <c r="AA79" s="85">
        <f>SUMIFS('Quarterly Information'!$J$43:$J$1042,'Quarterly Information'!$I$43:$I$1042,Blends!$V79,'Quarterly Information'!$X$43:$X$1042,Lists!$D$31)*G78</f>
        <v>0</v>
      </c>
      <c r="AB79" s="85">
        <f>SUMIFS('Quarterly Information'!$J$43:$J$1042,'Quarterly Information'!$I$43:$I$1042,Blends!$V79,'Quarterly Information'!$X$43:$X$1042,Lists!$D$31)*H78</f>
        <v>0</v>
      </c>
      <c r="AC79" s="85">
        <f>SUMIFS('Quarterly Information'!$J$43:$J$1042,'Quarterly Information'!$I$43:$I$1042,Blends!$V79,'Quarterly Information'!$X$43:$X$1042,Lists!$D$31)*I78</f>
        <v>0</v>
      </c>
      <c r="AD79" s="85">
        <f>SUMIFS('Quarterly Information'!$J$43:$J$1042,'Quarterly Information'!$I$43:$I$1042,Blends!$V79,'Quarterly Information'!$X$43:$X$1042,Lists!$D$31)*J78</f>
        <v>0</v>
      </c>
      <c r="AF79" s="10" t="s">
        <v>281</v>
      </c>
      <c r="AG79" s="85">
        <f>SUMIFS('Quarterly Information'!$J$43:$J$1042,'Quarterly Information'!$I$43:$I$1042,Blends!$AF79,'Quarterly Information'!$X$43:$X$1042,Lists!$D$32)*C78</f>
        <v>0</v>
      </c>
      <c r="AH79" s="85">
        <f>SUMIFS('Quarterly Information'!$J$43:$J$1042,'Quarterly Information'!$I$43:$I$1042,Blends!$AF79,'Quarterly Information'!$X$43:$X$1042,Lists!$D$32)*D78</f>
        <v>0</v>
      </c>
      <c r="AI79" s="85">
        <f>SUMIFS('Quarterly Information'!$J$43:$J$1042,'Quarterly Information'!$I$43:$I$1042,Blends!$AF79,'Quarterly Information'!$X$43:$X$1042,Lists!$D$32)*E78</f>
        <v>0</v>
      </c>
      <c r="AJ79" s="85">
        <f>SUMIFS('Quarterly Information'!$J$43:$J$1042,'Quarterly Information'!$I$43:$I$1042,Blends!$AF79,'Quarterly Information'!$X$43:$X$1042,Lists!$D$32)*F78</f>
        <v>0</v>
      </c>
      <c r="AK79" s="85">
        <f>SUMIFS('Quarterly Information'!$J$43:$J$1042,'Quarterly Information'!$I$43:$I$1042,Blends!$AF79,'Quarterly Information'!$X$43:$X$1042,Lists!$D$32)*G78</f>
        <v>0</v>
      </c>
      <c r="AL79" s="85">
        <f>SUMIFS('Quarterly Information'!$J$43:$J$1042,'Quarterly Information'!$I$43:$I$1042,Blends!$AF79,'Quarterly Information'!$X$43:$X$1042,Lists!$D$32)*H78</f>
        <v>0</v>
      </c>
      <c r="AM79" s="85">
        <f>SUMIFS('Quarterly Information'!$J$43:$J$1042,'Quarterly Information'!$I$43:$I$1042,Blends!$AF79,'Quarterly Information'!$X$43:$X$1042,Lists!$D$32)*I78</f>
        <v>0</v>
      </c>
      <c r="AN79" s="85">
        <f>SUMIFS('Quarterly Information'!$J$43:$J$1042,'Quarterly Information'!$I$43:$I$1042,Blends!$AF79,'Quarterly Information'!$X$43:$X$1042,Lists!$D$32)*J78</f>
        <v>0</v>
      </c>
      <c r="AP79" s="10" t="s">
        <v>281</v>
      </c>
      <c r="AQ79" s="85">
        <f>SUMIFS('Quarterly Information'!$J$43:$J$1042,'Quarterly Information'!$I$43:$I$1042,Blends!$AP79,'Quarterly Information'!$X$43:$X$1042,Lists!$D$33)*C78</f>
        <v>0</v>
      </c>
      <c r="AR79" s="85">
        <f>SUMIFS('Quarterly Information'!$J$43:$J$1042,'Quarterly Information'!$I$43:$I$1042,Blends!$AP79,'Quarterly Information'!$X$43:$X$1042,Lists!$D$33)*D78</f>
        <v>0</v>
      </c>
      <c r="AS79" s="85">
        <f>SUMIFS('Quarterly Information'!$J$43:$J$1042,'Quarterly Information'!$I$43:$I$1042,Blends!$AP79,'Quarterly Information'!$X$43:$X$1042,Lists!$D$33)*E78</f>
        <v>0</v>
      </c>
      <c r="AT79" s="85">
        <f>SUMIFS('Quarterly Information'!$J$43:$J$1042,'Quarterly Information'!$I$43:$I$1042,Blends!$AP79,'Quarterly Information'!$X$43:$X$1042,Lists!$D$33)*F78</f>
        <v>0</v>
      </c>
      <c r="AU79" s="85">
        <f>SUMIFS('Quarterly Information'!$J$43:$J$1042,'Quarterly Information'!$I$43:$I$1042,Blends!$AP79,'Quarterly Information'!$X$43:$X$1042,Lists!$D$33)*G78</f>
        <v>0</v>
      </c>
      <c r="AV79" s="85">
        <f>SUMIFS('Quarterly Information'!$J$43:$J$1042,'Quarterly Information'!$I$43:$I$1042,Blends!$AP79,'Quarterly Information'!$X$43:$X$1042,Lists!$D$33)*H78</f>
        <v>0</v>
      </c>
      <c r="AW79" s="85">
        <f>SUMIFS('Quarterly Information'!$J$43:$J$1042,'Quarterly Information'!$I$43:$I$1042,Blends!$AP79,'Quarterly Information'!$X$43:$X$1042,Lists!$D$33)*I78</f>
        <v>0</v>
      </c>
      <c r="AX79" s="85">
        <f>SUMIFS('Quarterly Information'!$J$43:$J$1042,'Quarterly Information'!$I$43:$I$1042,Blends!$AP79,'Quarterly Information'!$X$43:$X$1042,Lists!$D$33)*J78</f>
        <v>0</v>
      </c>
      <c r="AZ79" s="10" t="s">
        <v>281</v>
      </c>
      <c r="BA79" s="85">
        <f>SUMIFS('Quarterly Information'!$J$43:$J$1042,'Quarterly Information'!$I$43:$I$1042,Blends!$AZ79,'Quarterly Information'!$X$43:$X$1042,Lists!$D$34)*C78</f>
        <v>0</v>
      </c>
      <c r="BB79" s="85">
        <f>SUMIFS('Quarterly Information'!$J$43:$J$1042,'Quarterly Information'!$I$43:$I$1042,Blends!$AZ79,'Quarterly Information'!$X$43:$X$1042,Lists!$D$34)*D78</f>
        <v>0</v>
      </c>
      <c r="BC79" s="85">
        <f>SUMIFS('Quarterly Information'!$J$43:$J$1042,'Quarterly Information'!$I$43:$I$1042,Blends!$AZ79,'Quarterly Information'!$X$43:$X$1042,Lists!$D$34)*E78</f>
        <v>0</v>
      </c>
      <c r="BD79" s="85">
        <f>SUMIFS('Quarterly Information'!$J$43:$J$1042,'Quarterly Information'!$I$43:$I$1042,Blends!$AZ79,'Quarterly Information'!$X$43:$X$1042,Lists!$D$34)*F78</f>
        <v>0</v>
      </c>
      <c r="BE79" s="85">
        <f>SUMIFS('Quarterly Information'!$J$43:$J$1042,'Quarterly Information'!$I$43:$I$1042,Blends!$AZ79,'Quarterly Information'!$X$43:$X$1042,Lists!$D$34)*G78</f>
        <v>0</v>
      </c>
      <c r="BF79" s="85">
        <f>SUMIFS('Quarterly Information'!$J$43:$J$1042,'Quarterly Information'!$I$43:$I$1042,Blends!$AZ79,'Quarterly Information'!$X$43:$X$1042,Lists!$D$34)*H78</f>
        <v>0</v>
      </c>
      <c r="BG79" s="85">
        <f>SUMIFS('Quarterly Information'!$J$43:$J$1042,'Quarterly Information'!$I$43:$I$1042,Blends!$AZ79,'Quarterly Information'!$X$43:$X$1042,Lists!$D$34)*I78</f>
        <v>0</v>
      </c>
      <c r="BH79" s="85">
        <f>SUMIFS('Quarterly Information'!$J$43:$J$1042,'Quarterly Information'!$I$43:$I$1042,Blends!$AZ79,'Quarterly Information'!$X$43:$X$1042,Lists!$D$34)*J78</f>
        <v>0</v>
      </c>
      <c r="BJ79" s="10" t="s">
        <v>281</v>
      </c>
      <c r="BK79" s="85">
        <f>SUMIFS('Quarterly Information'!$J$43:$J$1042,'Quarterly Information'!$I$43:$I$1042,Blends!$BJ79,'Quarterly Information'!$X$43:$X$1042,Lists!$D$35)*C78</f>
        <v>0</v>
      </c>
      <c r="BL79" s="85">
        <f>SUMIFS('Quarterly Information'!$J$43:$J$1042,'Quarterly Information'!$I$43:$I$1042,Blends!$BJ79,'Quarterly Information'!$X$43:$X$1042,Lists!$D$35)*D78</f>
        <v>0</v>
      </c>
      <c r="BM79" s="85">
        <f>SUMIFS('Quarterly Information'!$J$43:$J$1042,'Quarterly Information'!$I$43:$I$1042,Blends!$BJ79,'Quarterly Information'!$X$43:$X$1042,Lists!$D$35)*E78</f>
        <v>0</v>
      </c>
      <c r="BN79" s="85">
        <f>SUMIFS('Quarterly Information'!$J$43:$J$1042,'Quarterly Information'!$I$43:$I$1042,Blends!$BJ79,'Quarterly Information'!$X$43:$X$1042,Lists!$D$35)*F78</f>
        <v>0</v>
      </c>
      <c r="BO79" s="85">
        <f>SUMIFS('Quarterly Information'!$J$43:$J$1042,'Quarterly Information'!$I$43:$I$1042,Blends!$BJ79,'Quarterly Information'!$X$43:$X$1042,Lists!$D$35)*G78</f>
        <v>0</v>
      </c>
      <c r="BP79" s="85">
        <f>SUMIFS('Quarterly Information'!$J$43:$J$1042,'Quarterly Information'!$I$43:$I$1042,Blends!$BJ79,'Quarterly Information'!$X$43:$X$1042,Lists!$D$35)*H78</f>
        <v>0</v>
      </c>
      <c r="BQ79" s="85">
        <f>SUMIFS('Quarterly Information'!$J$43:$J$1042,'Quarterly Information'!$I$43:$I$1042,Blends!$BJ79,'Quarterly Information'!$X$43:$X$1042,Lists!$D$35)*I78</f>
        <v>0</v>
      </c>
      <c r="BR79" s="85">
        <f>SUMIFS('Quarterly Information'!$J$43:$J$1042,'Quarterly Information'!$I$43:$I$1042,Blends!$BJ79,'Quarterly Information'!$X$43:$X$1042,Lists!$D$35)*J78</f>
        <v>0</v>
      </c>
      <c r="BT79" s="10" t="s">
        <v>281</v>
      </c>
      <c r="BU79" s="85">
        <f>SUMIFS('Quarterly Information'!$AA$43:$AA$1042,'Quarterly Information'!$I$43:$I$1042,Blends!$BT79)*Blends!C78</f>
        <v>0</v>
      </c>
      <c r="BV79" s="85">
        <f>SUMIFS('Quarterly Information'!$AA$43:$AA$1042,'Quarterly Information'!$I$43:$I$1042,Blends!$BT79)*Blends!D78</f>
        <v>0</v>
      </c>
      <c r="BW79" s="85">
        <f>SUMIFS('Quarterly Information'!$AA$43:$AA$1042,'Quarterly Information'!$I$43:$I$1042,Blends!$BT79)*Blends!E78</f>
        <v>0</v>
      </c>
      <c r="BX79" s="85">
        <f>SUMIFS('Quarterly Information'!$AA$43:$AA$1042,'Quarterly Information'!$I$43:$I$1042,Blends!$BT79)*Blends!F78</f>
        <v>0</v>
      </c>
      <c r="BY79" s="85">
        <f>SUMIFS('Quarterly Information'!$AA$43:$AA$1042,'Quarterly Information'!$I$43:$I$1042,Blends!$BT79)*Blends!G78</f>
        <v>0</v>
      </c>
      <c r="BZ79" s="85">
        <f>SUMIFS('Quarterly Information'!$AA$43:$AA$1042,'Quarterly Information'!$I$43:$I$1042,Blends!$BT79)*Blends!H78</f>
        <v>0</v>
      </c>
      <c r="CA79" s="85">
        <f>SUMIFS('Quarterly Information'!$AA$43:$AA$1042,'Quarterly Information'!$I$43:$I$1042,Blends!$BT79)*Blends!I78</f>
        <v>0</v>
      </c>
      <c r="CB79" s="85">
        <f>SUMIFS('Quarterly Information'!$AA$43:$AA$1042,'Quarterly Information'!$I$43:$I$1042,Blends!$BT79)*Blends!J78</f>
        <v>0</v>
      </c>
      <c r="CD79" s="10" t="s">
        <v>281</v>
      </c>
      <c r="CE79" s="85">
        <f>SUMIFS('Quarterly Information'!$AB$43:$AB$1042,'Quarterly Information'!$I$43:$I$1042,Blends!$CD79)*Blends!C78</f>
        <v>0</v>
      </c>
      <c r="CF79" s="85">
        <f>SUMIFS('Quarterly Information'!$AB$43:$AB$1042,'Quarterly Information'!$I$43:$I$1042,Blends!$CD79)*Blends!D78</f>
        <v>0</v>
      </c>
      <c r="CG79" s="85">
        <f>SUMIFS('Quarterly Information'!$AB$43:$AB$1042,'Quarterly Information'!$I$43:$I$1042,Blends!$CD79)*Blends!E78</f>
        <v>0</v>
      </c>
      <c r="CH79" s="85">
        <f>SUMIFS('Quarterly Information'!$AB$43:$AB$1042,'Quarterly Information'!$I$43:$I$1042,Blends!$CD79)*Blends!F78</f>
        <v>0</v>
      </c>
      <c r="CI79" s="85">
        <f>SUMIFS('Quarterly Information'!$AB$43:$AB$1042,'Quarterly Information'!$I$43:$I$1042,Blends!$CD79)*Blends!G78</f>
        <v>0</v>
      </c>
      <c r="CJ79" s="85">
        <f>SUMIFS('Quarterly Information'!$AB$43:$AB$1042,'Quarterly Information'!$I$43:$I$1042,Blends!$CD79)*Blends!H78</f>
        <v>0</v>
      </c>
      <c r="CK79" s="85">
        <f>SUMIFS('Quarterly Information'!$AB$43:$AB$1042,'Quarterly Information'!$I$43:$I$1042,Blends!$CD79)*Blends!I78</f>
        <v>0</v>
      </c>
      <c r="CL79" s="85">
        <f>SUMIFS('Quarterly Information'!$AB$43:$AB$1042,'Quarterly Information'!$I$43:$I$1042,Blends!$CD79)*Blends!J78</f>
        <v>0</v>
      </c>
      <c r="CN79" s="10" t="s">
        <v>281</v>
      </c>
      <c r="CO79" s="85">
        <f>SUMIFS('Quarterly Information'!$AC$43:$AC$1042,'Quarterly Information'!$I$43:$I$1042,Blends!$CN79)*Blends!C78</f>
        <v>0</v>
      </c>
      <c r="CP79" s="85">
        <f>SUMIFS('Quarterly Information'!$AC$43:$AC$1042,'Quarterly Information'!$I$43:$I$1042,Blends!$CN79)*Blends!D78</f>
        <v>0</v>
      </c>
      <c r="CQ79" s="85">
        <f>SUMIFS('Quarterly Information'!$AC$43:$AC$1042,'Quarterly Information'!$I$43:$I$1042,Blends!$CN79)*Blends!E78</f>
        <v>0</v>
      </c>
      <c r="CR79" s="85">
        <f>SUMIFS('Quarterly Information'!$AC$43:$AC$1042,'Quarterly Information'!$I$43:$I$1042,Blends!$CN79)*Blends!F78</f>
        <v>0</v>
      </c>
      <c r="CS79" s="85">
        <f>SUMIFS('Quarterly Information'!$AC$43:$AC$1042,'Quarterly Information'!$I$43:$I$1042,Blends!$CN79)*Blends!G78</f>
        <v>0</v>
      </c>
      <c r="CT79" s="85">
        <f>SUMIFS('Quarterly Information'!$AC$43:$AC$1042,'Quarterly Information'!$I$43:$I$1042,Blends!$CN79)*Blends!H78</f>
        <v>0</v>
      </c>
      <c r="CU79" s="85">
        <f>SUMIFS('Quarterly Information'!$AC$43:$AC$1042,'Quarterly Information'!$I$43:$I$1042,Blends!$CN79)*Blends!I78</f>
        <v>0</v>
      </c>
      <c r="CV79" s="85">
        <f>SUMIFS('Quarterly Information'!$AC$43:$AC$1042,'Quarterly Information'!$I$43:$I$1042,Blends!$CN79)*Blends!J78</f>
        <v>0</v>
      </c>
      <c r="CX79" s="10" t="s">
        <v>281</v>
      </c>
      <c r="CY79" s="85">
        <f>SUMIFS('Quarterly Information'!$AD$43:$AD$1042,'Quarterly Information'!$I$43:$I$1042,Blends!$CX79)*Blends!C78</f>
        <v>0</v>
      </c>
      <c r="CZ79" s="85">
        <f>SUMIFS('Quarterly Information'!$AD$43:$AD$1042,'Quarterly Information'!$I$43:$I$1042,Blends!$CX79)*Blends!D78</f>
        <v>0</v>
      </c>
      <c r="DA79" s="85">
        <f>SUMIFS('Quarterly Information'!$AD$43:$AD$1042,'Quarterly Information'!$I$43:$I$1042,Blends!$CX79)*Blends!E78</f>
        <v>0</v>
      </c>
      <c r="DB79" s="85">
        <f>SUMIFS('Quarterly Information'!$AD$43:$AD$1042,'Quarterly Information'!$I$43:$I$1042,Blends!$CX79)*Blends!F78</f>
        <v>0</v>
      </c>
      <c r="DC79" s="85">
        <f>SUMIFS('Quarterly Information'!$AD$43:$AD$1042,'Quarterly Information'!$I$43:$I$1042,Blends!$CX79)*Blends!G78</f>
        <v>0</v>
      </c>
      <c r="DD79" s="85">
        <f>SUMIFS('Quarterly Information'!$AD$43:$AD$1042,'Quarterly Information'!$I$43:$I$1042,Blends!$CX79)*Blends!H78</f>
        <v>0</v>
      </c>
      <c r="DE79" s="85">
        <f>SUMIFS('Quarterly Information'!$AD$43:$AD$1042,'Quarterly Information'!$I$43:$I$1042,Blends!$CX79)*Blends!I78</f>
        <v>0</v>
      </c>
      <c r="DF79" s="85">
        <f>SUMIFS('Quarterly Information'!$AD$43:$AD$1042,'Quarterly Information'!$I$43:$I$1042,Blends!$CX79)*Blends!J78</f>
        <v>0</v>
      </c>
      <c r="DH79" s="10" t="s">
        <v>281</v>
      </c>
      <c r="DI79" s="85">
        <f>SUMIFS('Quarterly Information'!$AE$43:$AE$1042,'Quarterly Information'!$I$43:$I$1042,Blends!$DH79)*Blends!C78</f>
        <v>0</v>
      </c>
      <c r="DJ79" s="85">
        <f>SUMIFS('Quarterly Information'!$AE$43:$AE$1042,'Quarterly Information'!$I$43:$I$1042,Blends!$DH79)*Blends!D78</f>
        <v>0</v>
      </c>
      <c r="DK79" s="85">
        <f>SUMIFS('Quarterly Information'!$AE$43:$AE$1042,'Quarterly Information'!$I$43:$I$1042,Blends!$DH79)*Blends!E78</f>
        <v>0</v>
      </c>
      <c r="DL79" s="85">
        <f>SUMIFS('Quarterly Information'!$AE$43:$AE$1042,'Quarterly Information'!$I$43:$I$1042,Blends!$DH79)*Blends!F78</f>
        <v>0</v>
      </c>
      <c r="DM79" s="85">
        <f>SUMIFS('Quarterly Information'!$AE$43:$AE$1042,'Quarterly Information'!$I$43:$I$1042,Blends!$DH79)*Blends!G78</f>
        <v>0</v>
      </c>
      <c r="DN79" s="85">
        <f>SUMIFS('Quarterly Information'!$AE$43:$AE$1042,'Quarterly Information'!$I$43:$I$1042,Blends!$DH79)*Blends!H78</f>
        <v>0</v>
      </c>
      <c r="DO79" s="85">
        <f>SUMIFS('Quarterly Information'!$AE$43:$AE$1042,'Quarterly Information'!$I$43:$I$1042,Blends!$DH79)*Blends!I78</f>
        <v>0</v>
      </c>
      <c r="DP79" s="85">
        <f>SUMIFS('Quarterly Information'!$AE$43:$AE$1042,'Quarterly Information'!$I$43:$I$1042,Blends!$DH79)*Blends!J78</f>
        <v>0</v>
      </c>
      <c r="DR79" s="10" t="s">
        <v>281</v>
      </c>
      <c r="DS79" s="85">
        <f>SUMIFS('Quarterly Information'!$AF$43:$AF$1042,'Quarterly Information'!$I$43:$I$1042,Blends!$DR79)*Blends!C78</f>
        <v>0</v>
      </c>
      <c r="DT79" s="85">
        <f>SUMIFS('Quarterly Information'!$AF$43:$AF$1042,'Quarterly Information'!$I$43:$I$1042,Blends!$DR79)*Blends!D78</f>
        <v>0</v>
      </c>
      <c r="DU79" s="85">
        <f>SUMIFS('Quarterly Information'!$AF$43:$AF$1042,'Quarterly Information'!$I$43:$I$1042,Blends!$DR79)*Blends!E78</f>
        <v>0</v>
      </c>
      <c r="DV79" s="85">
        <f>SUMIFS('Quarterly Information'!$AF$43:$AF$1042,'Quarterly Information'!$I$43:$I$1042,Blends!$DR79)*Blends!F78</f>
        <v>0</v>
      </c>
      <c r="DW79" s="85">
        <f>SUMIFS('Quarterly Information'!$AF$43:$AF$1042,'Quarterly Information'!$I$43:$I$1042,Blends!$DR79)*Blends!G78</f>
        <v>0</v>
      </c>
      <c r="DX79" s="85">
        <f>SUMIFS('Quarterly Information'!$AF$43:$AF$1042,'Quarterly Information'!$I$43:$I$1042,Blends!$DR79)*Blends!H78</f>
        <v>0</v>
      </c>
      <c r="DY79" s="85">
        <f>SUMIFS('Quarterly Information'!$AF$43:$AF$1042,'Quarterly Information'!$I$43:$I$1042,Blends!$DR79)*Blends!I78</f>
        <v>0</v>
      </c>
      <c r="DZ79" s="85">
        <f>SUMIFS('Quarterly Information'!$AF$43:$AF$1042,'Quarterly Information'!$I$43:$I$1042,Blends!$DR79)*Blends!J78</f>
        <v>0</v>
      </c>
    </row>
    <row r="80" spans="2:130">
      <c r="B80" s="10" t="s">
        <v>283</v>
      </c>
      <c r="C80" s="84"/>
      <c r="D80" s="84">
        <v>0.06</v>
      </c>
      <c r="E80" s="84"/>
      <c r="F80" s="84">
        <v>0.45</v>
      </c>
      <c r="G80" s="84"/>
      <c r="H80" s="84"/>
      <c r="I80" s="84"/>
      <c r="J80" s="84"/>
      <c r="L80" s="10" t="s">
        <v>282</v>
      </c>
      <c r="M80" s="85">
        <f>SUMIFS('Quarterly Information'!$J$43:$J$1042,'Quarterly Information'!$I$43:$I$1042,Blends!$L80,'Quarterly Information'!$X$43:$X$1042,Lists!$D$30)*C79</f>
        <v>0</v>
      </c>
      <c r="N80" s="85">
        <f>SUMIFS('Quarterly Information'!$J$43:$J$1042,'Quarterly Information'!$I$43:$I$1042,Blends!$L80,'Quarterly Information'!$X$43:$X$1042,Lists!$D$30)*D79</f>
        <v>0</v>
      </c>
      <c r="O80" s="85">
        <f>SUMIFS('Quarterly Information'!$J$43:$J$1042,'Quarterly Information'!$I$43:$I$1042,Blends!$L80,'Quarterly Information'!$X$43:$X$1042,Lists!$D$30)*E79</f>
        <v>0</v>
      </c>
      <c r="P80" s="85">
        <f>SUMIFS('Quarterly Information'!$J$43:$J$1042,'Quarterly Information'!$I$43:$I$1042,Blends!$L80,'Quarterly Information'!$X$43:$X$1042,Lists!$D$30)*F79</f>
        <v>0</v>
      </c>
      <c r="Q80" s="85">
        <f>SUMIFS('Quarterly Information'!$J$43:$J$1042,'Quarterly Information'!$I$43:$I$1042,Blends!$L80,'Quarterly Information'!$X$43:$X$1042,Lists!$D$30)*G79</f>
        <v>0</v>
      </c>
      <c r="R80" s="85">
        <f>SUMIFS('Quarterly Information'!$J$43:$J$1042,'Quarterly Information'!$I$43:$I$1042,Blends!$L80,'Quarterly Information'!$X$43:$X$1042,Lists!$D$30)*H79</f>
        <v>0</v>
      </c>
      <c r="S80" s="85">
        <f>SUMIFS('Quarterly Information'!$J$43:$J$1042,'Quarterly Information'!$I$43:$I$1042,Blends!$L80,'Quarterly Information'!$X$43:$X$1042,Lists!$D$30)*I79</f>
        <v>0</v>
      </c>
      <c r="T80" s="85">
        <f>SUMIFS('Quarterly Information'!$J$43:$J$1042,'Quarterly Information'!$I$43:$I$1042,Blends!$L80,'Quarterly Information'!$X$43:$X$1042,Lists!$D$30)*J79</f>
        <v>0</v>
      </c>
      <c r="V80" s="10" t="s">
        <v>282</v>
      </c>
      <c r="W80" s="85">
        <f>SUMIFS('Quarterly Information'!$J$43:$J$1042,'Quarterly Information'!$I$43:$I$1042,Blends!$V80,'Quarterly Information'!$X$43:$X$1042,Lists!$D$31)*C79</f>
        <v>0</v>
      </c>
      <c r="X80" s="85">
        <f>SUMIFS('Quarterly Information'!$J$43:$J$1042,'Quarterly Information'!$I$43:$I$1042,Blends!$V80,'Quarterly Information'!$X$43:$X$1042,Lists!$D$31)*D79</f>
        <v>0</v>
      </c>
      <c r="Y80" s="85">
        <f>SUMIFS('Quarterly Information'!$J$43:$J$1042,'Quarterly Information'!$I$43:$I$1042,Blends!$V80,'Quarterly Information'!$X$43:$X$1042,Lists!$D$31)*E79</f>
        <v>0</v>
      </c>
      <c r="Z80" s="85">
        <f>SUMIFS('Quarterly Information'!$J$43:$J$1042,'Quarterly Information'!$I$43:$I$1042,Blends!$V80,'Quarterly Information'!$X$43:$X$1042,Lists!$D$31)*F79</f>
        <v>0</v>
      </c>
      <c r="AA80" s="85">
        <f>SUMIFS('Quarterly Information'!$J$43:$J$1042,'Quarterly Information'!$I$43:$I$1042,Blends!$V80,'Quarterly Information'!$X$43:$X$1042,Lists!$D$31)*G79</f>
        <v>0</v>
      </c>
      <c r="AB80" s="85">
        <f>SUMIFS('Quarterly Information'!$J$43:$J$1042,'Quarterly Information'!$I$43:$I$1042,Blends!$V80,'Quarterly Information'!$X$43:$X$1042,Lists!$D$31)*H79</f>
        <v>0</v>
      </c>
      <c r="AC80" s="85">
        <f>SUMIFS('Quarterly Information'!$J$43:$J$1042,'Quarterly Information'!$I$43:$I$1042,Blends!$V80,'Quarterly Information'!$X$43:$X$1042,Lists!$D$31)*I79</f>
        <v>0</v>
      </c>
      <c r="AD80" s="85">
        <f>SUMIFS('Quarterly Information'!$J$43:$J$1042,'Quarterly Information'!$I$43:$I$1042,Blends!$V80,'Quarterly Information'!$X$43:$X$1042,Lists!$D$31)*J79</f>
        <v>0</v>
      </c>
      <c r="AF80" s="10" t="s">
        <v>282</v>
      </c>
      <c r="AG80" s="85">
        <f>SUMIFS('Quarterly Information'!$J$43:$J$1042,'Quarterly Information'!$I$43:$I$1042,Blends!$AF80,'Quarterly Information'!$X$43:$X$1042,Lists!$D$32)*C79</f>
        <v>0</v>
      </c>
      <c r="AH80" s="85">
        <f>SUMIFS('Quarterly Information'!$J$43:$J$1042,'Quarterly Information'!$I$43:$I$1042,Blends!$AF80,'Quarterly Information'!$X$43:$X$1042,Lists!$D$32)*D79</f>
        <v>0</v>
      </c>
      <c r="AI80" s="85">
        <f>SUMIFS('Quarterly Information'!$J$43:$J$1042,'Quarterly Information'!$I$43:$I$1042,Blends!$AF80,'Quarterly Information'!$X$43:$X$1042,Lists!$D$32)*E79</f>
        <v>0</v>
      </c>
      <c r="AJ80" s="85">
        <f>SUMIFS('Quarterly Information'!$J$43:$J$1042,'Quarterly Information'!$I$43:$I$1042,Blends!$AF80,'Quarterly Information'!$X$43:$X$1042,Lists!$D$32)*F79</f>
        <v>0</v>
      </c>
      <c r="AK80" s="85">
        <f>SUMIFS('Quarterly Information'!$J$43:$J$1042,'Quarterly Information'!$I$43:$I$1042,Blends!$AF80,'Quarterly Information'!$X$43:$X$1042,Lists!$D$32)*G79</f>
        <v>0</v>
      </c>
      <c r="AL80" s="85">
        <f>SUMIFS('Quarterly Information'!$J$43:$J$1042,'Quarterly Information'!$I$43:$I$1042,Blends!$AF80,'Quarterly Information'!$X$43:$X$1042,Lists!$D$32)*H79</f>
        <v>0</v>
      </c>
      <c r="AM80" s="85">
        <f>SUMIFS('Quarterly Information'!$J$43:$J$1042,'Quarterly Information'!$I$43:$I$1042,Blends!$AF80,'Quarterly Information'!$X$43:$X$1042,Lists!$D$32)*I79</f>
        <v>0</v>
      </c>
      <c r="AN80" s="85">
        <f>SUMIFS('Quarterly Information'!$J$43:$J$1042,'Quarterly Information'!$I$43:$I$1042,Blends!$AF80,'Quarterly Information'!$X$43:$X$1042,Lists!$D$32)*J79</f>
        <v>0</v>
      </c>
      <c r="AP80" s="10" t="s">
        <v>282</v>
      </c>
      <c r="AQ80" s="85">
        <f>SUMIFS('Quarterly Information'!$J$43:$J$1042,'Quarterly Information'!$I$43:$I$1042,Blends!$AP80,'Quarterly Information'!$X$43:$X$1042,Lists!$D$33)*C79</f>
        <v>0</v>
      </c>
      <c r="AR80" s="85">
        <f>SUMIFS('Quarterly Information'!$J$43:$J$1042,'Quarterly Information'!$I$43:$I$1042,Blends!$AP80,'Quarterly Information'!$X$43:$X$1042,Lists!$D$33)*D79</f>
        <v>0</v>
      </c>
      <c r="AS80" s="85">
        <f>SUMIFS('Quarterly Information'!$J$43:$J$1042,'Quarterly Information'!$I$43:$I$1042,Blends!$AP80,'Quarterly Information'!$X$43:$X$1042,Lists!$D$33)*E79</f>
        <v>0</v>
      </c>
      <c r="AT80" s="85">
        <f>SUMIFS('Quarterly Information'!$J$43:$J$1042,'Quarterly Information'!$I$43:$I$1042,Blends!$AP80,'Quarterly Information'!$X$43:$X$1042,Lists!$D$33)*F79</f>
        <v>0</v>
      </c>
      <c r="AU80" s="85">
        <f>SUMIFS('Quarterly Information'!$J$43:$J$1042,'Quarterly Information'!$I$43:$I$1042,Blends!$AP80,'Quarterly Information'!$X$43:$X$1042,Lists!$D$33)*G79</f>
        <v>0</v>
      </c>
      <c r="AV80" s="85">
        <f>SUMIFS('Quarterly Information'!$J$43:$J$1042,'Quarterly Information'!$I$43:$I$1042,Blends!$AP80,'Quarterly Information'!$X$43:$X$1042,Lists!$D$33)*H79</f>
        <v>0</v>
      </c>
      <c r="AW80" s="85">
        <f>SUMIFS('Quarterly Information'!$J$43:$J$1042,'Quarterly Information'!$I$43:$I$1042,Blends!$AP80,'Quarterly Information'!$X$43:$X$1042,Lists!$D$33)*I79</f>
        <v>0</v>
      </c>
      <c r="AX80" s="85">
        <f>SUMIFS('Quarterly Information'!$J$43:$J$1042,'Quarterly Information'!$I$43:$I$1042,Blends!$AP80,'Quarterly Information'!$X$43:$X$1042,Lists!$D$33)*J79</f>
        <v>0</v>
      </c>
      <c r="AZ80" s="10" t="s">
        <v>282</v>
      </c>
      <c r="BA80" s="85">
        <f>SUMIFS('Quarterly Information'!$J$43:$J$1042,'Quarterly Information'!$I$43:$I$1042,Blends!$AZ80,'Quarterly Information'!$X$43:$X$1042,Lists!$D$34)*C79</f>
        <v>0</v>
      </c>
      <c r="BB80" s="85">
        <f>SUMIFS('Quarterly Information'!$J$43:$J$1042,'Quarterly Information'!$I$43:$I$1042,Blends!$AZ80,'Quarterly Information'!$X$43:$X$1042,Lists!$D$34)*D79</f>
        <v>0</v>
      </c>
      <c r="BC80" s="85">
        <f>SUMIFS('Quarterly Information'!$J$43:$J$1042,'Quarterly Information'!$I$43:$I$1042,Blends!$AZ80,'Quarterly Information'!$X$43:$X$1042,Lists!$D$34)*E79</f>
        <v>0</v>
      </c>
      <c r="BD80" s="85">
        <f>SUMIFS('Quarterly Information'!$J$43:$J$1042,'Quarterly Information'!$I$43:$I$1042,Blends!$AZ80,'Quarterly Information'!$X$43:$X$1042,Lists!$D$34)*F79</f>
        <v>0</v>
      </c>
      <c r="BE80" s="85">
        <f>SUMIFS('Quarterly Information'!$J$43:$J$1042,'Quarterly Information'!$I$43:$I$1042,Blends!$AZ80,'Quarterly Information'!$X$43:$X$1042,Lists!$D$34)*G79</f>
        <v>0</v>
      </c>
      <c r="BF80" s="85">
        <f>SUMIFS('Quarterly Information'!$J$43:$J$1042,'Quarterly Information'!$I$43:$I$1042,Blends!$AZ80,'Quarterly Information'!$X$43:$X$1042,Lists!$D$34)*H79</f>
        <v>0</v>
      </c>
      <c r="BG80" s="85">
        <f>SUMIFS('Quarterly Information'!$J$43:$J$1042,'Quarterly Information'!$I$43:$I$1042,Blends!$AZ80,'Quarterly Information'!$X$43:$X$1042,Lists!$D$34)*I79</f>
        <v>0</v>
      </c>
      <c r="BH80" s="85">
        <f>SUMIFS('Quarterly Information'!$J$43:$J$1042,'Quarterly Information'!$I$43:$I$1042,Blends!$AZ80,'Quarterly Information'!$X$43:$X$1042,Lists!$D$34)*J79</f>
        <v>0</v>
      </c>
      <c r="BJ80" s="10" t="s">
        <v>282</v>
      </c>
      <c r="BK80" s="85">
        <f>SUMIFS('Quarterly Information'!$J$43:$J$1042,'Quarterly Information'!$I$43:$I$1042,Blends!$BJ80,'Quarterly Information'!$X$43:$X$1042,Lists!$D$35)*C79</f>
        <v>0</v>
      </c>
      <c r="BL80" s="85">
        <f>SUMIFS('Quarterly Information'!$J$43:$J$1042,'Quarterly Information'!$I$43:$I$1042,Blends!$BJ80,'Quarterly Information'!$X$43:$X$1042,Lists!$D$35)*D79</f>
        <v>0</v>
      </c>
      <c r="BM80" s="85">
        <f>SUMIFS('Quarterly Information'!$J$43:$J$1042,'Quarterly Information'!$I$43:$I$1042,Blends!$BJ80,'Quarterly Information'!$X$43:$X$1042,Lists!$D$35)*E79</f>
        <v>0</v>
      </c>
      <c r="BN80" s="85">
        <f>SUMIFS('Quarterly Information'!$J$43:$J$1042,'Quarterly Information'!$I$43:$I$1042,Blends!$BJ80,'Quarterly Information'!$X$43:$X$1042,Lists!$D$35)*F79</f>
        <v>0</v>
      </c>
      <c r="BO80" s="85">
        <f>SUMIFS('Quarterly Information'!$J$43:$J$1042,'Quarterly Information'!$I$43:$I$1042,Blends!$BJ80,'Quarterly Information'!$X$43:$X$1042,Lists!$D$35)*G79</f>
        <v>0</v>
      </c>
      <c r="BP80" s="85">
        <f>SUMIFS('Quarterly Information'!$J$43:$J$1042,'Quarterly Information'!$I$43:$I$1042,Blends!$BJ80,'Quarterly Information'!$X$43:$X$1042,Lists!$D$35)*H79</f>
        <v>0</v>
      </c>
      <c r="BQ80" s="85">
        <f>SUMIFS('Quarterly Information'!$J$43:$J$1042,'Quarterly Information'!$I$43:$I$1042,Blends!$BJ80,'Quarterly Information'!$X$43:$X$1042,Lists!$D$35)*I79</f>
        <v>0</v>
      </c>
      <c r="BR80" s="85">
        <f>SUMIFS('Quarterly Information'!$J$43:$J$1042,'Quarterly Information'!$I$43:$I$1042,Blends!$BJ80,'Quarterly Information'!$X$43:$X$1042,Lists!$D$35)*J79</f>
        <v>0</v>
      </c>
      <c r="BT80" s="10" t="s">
        <v>282</v>
      </c>
      <c r="BU80" s="85">
        <f>SUMIFS('Quarterly Information'!$AA$43:$AA$1042,'Quarterly Information'!$I$43:$I$1042,Blends!$BT80)*Blends!C79</f>
        <v>0</v>
      </c>
      <c r="BV80" s="85">
        <f>SUMIFS('Quarterly Information'!$AA$43:$AA$1042,'Quarterly Information'!$I$43:$I$1042,Blends!$BT80)*Blends!D79</f>
        <v>0</v>
      </c>
      <c r="BW80" s="85">
        <f>SUMIFS('Quarterly Information'!$AA$43:$AA$1042,'Quarterly Information'!$I$43:$I$1042,Blends!$BT80)*Blends!E79</f>
        <v>0</v>
      </c>
      <c r="BX80" s="85">
        <f>SUMIFS('Quarterly Information'!$AA$43:$AA$1042,'Quarterly Information'!$I$43:$I$1042,Blends!$BT80)*Blends!F79</f>
        <v>0</v>
      </c>
      <c r="BY80" s="85">
        <f>SUMIFS('Quarterly Information'!$AA$43:$AA$1042,'Quarterly Information'!$I$43:$I$1042,Blends!$BT80)*Blends!G79</f>
        <v>0</v>
      </c>
      <c r="BZ80" s="85">
        <f>SUMIFS('Quarterly Information'!$AA$43:$AA$1042,'Quarterly Information'!$I$43:$I$1042,Blends!$BT80)*Blends!H79</f>
        <v>0</v>
      </c>
      <c r="CA80" s="85">
        <f>SUMIFS('Quarterly Information'!$AA$43:$AA$1042,'Quarterly Information'!$I$43:$I$1042,Blends!$BT80)*Blends!I79</f>
        <v>0</v>
      </c>
      <c r="CB80" s="85">
        <f>SUMIFS('Quarterly Information'!$AA$43:$AA$1042,'Quarterly Information'!$I$43:$I$1042,Blends!$BT80)*Blends!J79</f>
        <v>0</v>
      </c>
      <c r="CD80" s="10" t="s">
        <v>282</v>
      </c>
      <c r="CE80" s="85">
        <f>SUMIFS('Quarterly Information'!$AB$43:$AB$1042,'Quarterly Information'!$I$43:$I$1042,Blends!$CD80)*Blends!C79</f>
        <v>0</v>
      </c>
      <c r="CF80" s="85">
        <f>SUMIFS('Quarterly Information'!$AB$43:$AB$1042,'Quarterly Information'!$I$43:$I$1042,Blends!$CD80)*Blends!D79</f>
        <v>0</v>
      </c>
      <c r="CG80" s="85">
        <f>SUMIFS('Quarterly Information'!$AB$43:$AB$1042,'Quarterly Information'!$I$43:$I$1042,Blends!$CD80)*Blends!E79</f>
        <v>0</v>
      </c>
      <c r="CH80" s="85">
        <f>SUMIFS('Quarterly Information'!$AB$43:$AB$1042,'Quarterly Information'!$I$43:$I$1042,Blends!$CD80)*Blends!F79</f>
        <v>0</v>
      </c>
      <c r="CI80" s="85">
        <f>SUMIFS('Quarterly Information'!$AB$43:$AB$1042,'Quarterly Information'!$I$43:$I$1042,Blends!$CD80)*Blends!G79</f>
        <v>0</v>
      </c>
      <c r="CJ80" s="85">
        <f>SUMIFS('Quarterly Information'!$AB$43:$AB$1042,'Quarterly Information'!$I$43:$I$1042,Blends!$CD80)*Blends!H79</f>
        <v>0</v>
      </c>
      <c r="CK80" s="85">
        <f>SUMIFS('Quarterly Information'!$AB$43:$AB$1042,'Quarterly Information'!$I$43:$I$1042,Blends!$CD80)*Blends!I79</f>
        <v>0</v>
      </c>
      <c r="CL80" s="85">
        <f>SUMIFS('Quarterly Information'!$AB$43:$AB$1042,'Quarterly Information'!$I$43:$I$1042,Blends!$CD80)*Blends!J79</f>
        <v>0</v>
      </c>
      <c r="CN80" s="10" t="s">
        <v>282</v>
      </c>
      <c r="CO80" s="85">
        <f>SUMIFS('Quarterly Information'!$AC$43:$AC$1042,'Quarterly Information'!$I$43:$I$1042,Blends!$CN80)*Blends!C79</f>
        <v>0</v>
      </c>
      <c r="CP80" s="85">
        <f>SUMIFS('Quarterly Information'!$AC$43:$AC$1042,'Quarterly Information'!$I$43:$I$1042,Blends!$CN80)*Blends!D79</f>
        <v>0</v>
      </c>
      <c r="CQ80" s="85">
        <f>SUMIFS('Quarterly Information'!$AC$43:$AC$1042,'Quarterly Information'!$I$43:$I$1042,Blends!$CN80)*Blends!E79</f>
        <v>0</v>
      </c>
      <c r="CR80" s="85">
        <f>SUMIFS('Quarterly Information'!$AC$43:$AC$1042,'Quarterly Information'!$I$43:$I$1042,Blends!$CN80)*Blends!F79</f>
        <v>0</v>
      </c>
      <c r="CS80" s="85">
        <f>SUMIFS('Quarterly Information'!$AC$43:$AC$1042,'Quarterly Information'!$I$43:$I$1042,Blends!$CN80)*Blends!G79</f>
        <v>0</v>
      </c>
      <c r="CT80" s="85">
        <f>SUMIFS('Quarterly Information'!$AC$43:$AC$1042,'Quarterly Information'!$I$43:$I$1042,Blends!$CN80)*Blends!H79</f>
        <v>0</v>
      </c>
      <c r="CU80" s="85">
        <f>SUMIFS('Quarterly Information'!$AC$43:$AC$1042,'Quarterly Information'!$I$43:$I$1042,Blends!$CN80)*Blends!I79</f>
        <v>0</v>
      </c>
      <c r="CV80" s="85">
        <f>SUMIFS('Quarterly Information'!$AC$43:$AC$1042,'Quarterly Information'!$I$43:$I$1042,Blends!$CN80)*Blends!J79</f>
        <v>0</v>
      </c>
      <c r="CX80" s="10" t="s">
        <v>282</v>
      </c>
      <c r="CY80" s="85">
        <f>SUMIFS('Quarterly Information'!$AD$43:$AD$1042,'Quarterly Information'!$I$43:$I$1042,Blends!$CX80)*Blends!C79</f>
        <v>0</v>
      </c>
      <c r="CZ80" s="85">
        <f>SUMIFS('Quarterly Information'!$AD$43:$AD$1042,'Quarterly Information'!$I$43:$I$1042,Blends!$CX80)*Blends!D79</f>
        <v>0</v>
      </c>
      <c r="DA80" s="85">
        <f>SUMIFS('Quarterly Information'!$AD$43:$AD$1042,'Quarterly Information'!$I$43:$I$1042,Blends!$CX80)*Blends!E79</f>
        <v>0</v>
      </c>
      <c r="DB80" s="85">
        <f>SUMIFS('Quarterly Information'!$AD$43:$AD$1042,'Quarterly Information'!$I$43:$I$1042,Blends!$CX80)*Blends!F79</f>
        <v>0</v>
      </c>
      <c r="DC80" s="85">
        <f>SUMIFS('Quarterly Information'!$AD$43:$AD$1042,'Quarterly Information'!$I$43:$I$1042,Blends!$CX80)*Blends!G79</f>
        <v>0</v>
      </c>
      <c r="DD80" s="85">
        <f>SUMIFS('Quarterly Information'!$AD$43:$AD$1042,'Quarterly Information'!$I$43:$I$1042,Blends!$CX80)*Blends!H79</f>
        <v>0</v>
      </c>
      <c r="DE80" s="85">
        <f>SUMIFS('Quarterly Information'!$AD$43:$AD$1042,'Quarterly Information'!$I$43:$I$1042,Blends!$CX80)*Blends!I79</f>
        <v>0</v>
      </c>
      <c r="DF80" s="85">
        <f>SUMIFS('Quarterly Information'!$AD$43:$AD$1042,'Quarterly Information'!$I$43:$I$1042,Blends!$CX80)*Blends!J79</f>
        <v>0</v>
      </c>
      <c r="DH80" s="10" t="s">
        <v>282</v>
      </c>
      <c r="DI80" s="85">
        <f>SUMIFS('Quarterly Information'!$AE$43:$AE$1042,'Quarterly Information'!$I$43:$I$1042,Blends!$DH80)*Blends!C79</f>
        <v>0</v>
      </c>
      <c r="DJ80" s="85">
        <f>SUMIFS('Quarterly Information'!$AE$43:$AE$1042,'Quarterly Information'!$I$43:$I$1042,Blends!$DH80)*Blends!D79</f>
        <v>0</v>
      </c>
      <c r="DK80" s="85">
        <f>SUMIFS('Quarterly Information'!$AE$43:$AE$1042,'Quarterly Information'!$I$43:$I$1042,Blends!$DH80)*Blends!E79</f>
        <v>0</v>
      </c>
      <c r="DL80" s="85">
        <f>SUMIFS('Quarterly Information'!$AE$43:$AE$1042,'Quarterly Information'!$I$43:$I$1042,Blends!$DH80)*Blends!F79</f>
        <v>0</v>
      </c>
      <c r="DM80" s="85">
        <f>SUMIFS('Quarterly Information'!$AE$43:$AE$1042,'Quarterly Information'!$I$43:$I$1042,Blends!$DH80)*Blends!G79</f>
        <v>0</v>
      </c>
      <c r="DN80" s="85">
        <f>SUMIFS('Quarterly Information'!$AE$43:$AE$1042,'Quarterly Information'!$I$43:$I$1042,Blends!$DH80)*Blends!H79</f>
        <v>0</v>
      </c>
      <c r="DO80" s="85">
        <f>SUMIFS('Quarterly Information'!$AE$43:$AE$1042,'Quarterly Information'!$I$43:$I$1042,Blends!$DH80)*Blends!I79</f>
        <v>0</v>
      </c>
      <c r="DP80" s="85">
        <f>SUMIFS('Quarterly Information'!$AE$43:$AE$1042,'Quarterly Information'!$I$43:$I$1042,Blends!$DH80)*Blends!J79</f>
        <v>0</v>
      </c>
      <c r="DR80" s="10" t="s">
        <v>282</v>
      </c>
      <c r="DS80" s="85">
        <f>SUMIFS('Quarterly Information'!$AF$43:$AF$1042,'Quarterly Information'!$I$43:$I$1042,Blends!$DR80)*Blends!C79</f>
        <v>0</v>
      </c>
      <c r="DT80" s="85">
        <f>SUMIFS('Quarterly Information'!$AF$43:$AF$1042,'Quarterly Information'!$I$43:$I$1042,Blends!$DR80)*Blends!D79</f>
        <v>0</v>
      </c>
      <c r="DU80" s="85">
        <f>SUMIFS('Quarterly Information'!$AF$43:$AF$1042,'Quarterly Information'!$I$43:$I$1042,Blends!$DR80)*Blends!E79</f>
        <v>0</v>
      </c>
      <c r="DV80" s="85">
        <f>SUMIFS('Quarterly Information'!$AF$43:$AF$1042,'Quarterly Information'!$I$43:$I$1042,Blends!$DR80)*Blends!F79</f>
        <v>0</v>
      </c>
      <c r="DW80" s="85">
        <f>SUMIFS('Quarterly Information'!$AF$43:$AF$1042,'Quarterly Information'!$I$43:$I$1042,Blends!$DR80)*Blends!G79</f>
        <v>0</v>
      </c>
      <c r="DX80" s="85">
        <f>SUMIFS('Quarterly Information'!$AF$43:$AF$1042,'Quarterly Information'!$I$43:$I$1042,Blends!$DR80)*Blends!H79</f>
        <v>0</v>
      </c>
      <c r="DY80" s="85">
        <f>SUMIFS('Quarterly Information'!$AF$43:$AF$1042,'Quarterly Information'!$I$43:$I$1042,Blends!$DR80)*Blends!I79</f>
        <v>0</v>
      </c>
      <c r="DZ80" s="85">
        <f>SUMIFS('Quarterly Information'!$AF$43:$AF$1042,'Quarterly Information'!$I$43:$I$1042,Blends!$DR80)*Blends!J79</f>
        <v>0</v>
      </c>
    </row>
    <row r="81" spans="2:130">
      <c r="B81" s="10" t="s">
        <v>284</v>
      </c>
      <c r="C81" s="84"/>
      <c r="D81" s="84">
        <v>0.18</v>
      </c>
      <c r="E81" s="84"/>
      <c r="F81" s="84"/>
      <c r="G81" s="84"/>
      <c r="H81" s="84">
        <v>0.12</v>
      </c>
      <c r="I81" s="84"/>
      <c r="J81" s="84"/>
      <c r="L81" s="10" t="s">
        <v>283</v>
      </c>
      <c r="M81" s="85">
        <f>SUMIFS('Quarterly Information'!$J$43:$J$1042,'Quarterly Information'!$I$43:$I$1042,Blends!$L81,'Quarterly Information'!$X$43:$X$1042,Lists!$D$30)*C80</f>
        <v>0</v>
      </c>
      <c r="N81" s="85">
        <f>SUMIFS('Quarterly Information'!$J$43:$J$1042,'Quarterly Information'!$I$43:$I$1042,Blends!$L81,'Quarterly Information'!$X$43:$X$1042,Lists!$D$30)*D80</f>
        <v>0</v>
      </c>
      <c r="O81" s="85">
        <f>SUMIFS('Quarterly Information'!$J$43:$J$1042,'Quarterly Information'!$I$43:$I$1042,Blends!$L81,'Quarterly Information'!$X$43:$X$1042,Lists!$D$30)*E80</f>
        <v>0</v>
      </c>
      <c r="P81" s="85">
        <f>SUMIFS('Quarterly Information'!$J$43:$J$1042,'Quarterly Information'!$I$43:$I$1042,Blends!$L81,'Quarterly Information'!$X$43:$X$1042,Lists!$D$30)*F80</f>
        <v>0</v>
      </c>
      <c r="Q81" s="85">
        <f>SUMIFS('Quarterly Information'!$J$43:$J$1042,'Quarterly Information'!$I$43:$I$1042,Blends!$L81,'Quarterly Information'!$X$43:$X$1042,Lists!$D$30)*G80</f>
        <v>0</v>
      </c>
      <c r="R81" s="85">
        <f>SUMIFS('Quarterly Information'!$J$43:$J$1042,'Quarterly Information'!$I$43:$I$1042,Blends!$L81,'Quarterly Information'!$X$43:$X$1042,Lists!$D$30)*H80</f>
        <v>0</v>
      </c>
      <c r="S81" s="85">
        <f>SUMIFS('Quarterly Information'!$J$43:$J$1042,'Quarterly Information'!$I$43:$I$1042,Blends!$L81,'Quarterly Information'!$X$43:$X$1042,Lists!$D$30)*I80</f>
        <v>0</v>
      </c>
      <c r="T81" s="85">
        <f>SUMIFS('Quarterly Information'!$J$43:$J$1042,'Quarterly Information'!$I$43:$I$1042,Blends!$L81,'Quarterly Information'!$X$43:$X$1042,Lists!$D$30)*J80</f>
        <v>0</v>
      </c>
      <c r="V81" s="10" t="s">
        <v>283</v>
      </c>
      <c r="W81" s="85">
        <f>SUMIFS('Quarterly Information'!$J$43:$J$1042,'Quarterly Information'!$I$43:$I$1042,Blends!$V81,'Quarterly Information'!$X$43:$X$1042,Lists!$D$31)*C80</f>
        <v>0</v>
      </c>
      <c r="X81" s="85">
        <f>SUMIFS('Quarterly Information'!$J$43:$J$1042,'Quarterly Information'!$I$43:$I$1042,Blends!$V81,'Quarterly Information'!$X$43:$X$1042,Lists!$D$31)*D80</f>
        <v>0</v>
      </c>
      <c r="Y81" s="85">
        <f>SUMIFS('Quarterly Information'!$J$43:$J$1042,'Quarterly Information'!$I$43:$I$1042,Blends!$V81,'Quarterly Information'!$X$43:$X$1042,Lists!$D$31)*E80</f>
        <v>0</v>
      </c>
      <c r="Z81" s="85">
        <f>SUMIFS('Quarterly Information'!$J$43:$J$1042,'Quarterly Information'!$I$43:$I$1042,Blends!$V81,'Quarterly Information'!$X$43:$X$1042,Lists!$D$31)*F80</f>
        <v>0</v>
      </c>
      <c r="AA81" s="85">
        <f>SUMIFS('Quarterly Information'!$J$43:$J$1042,'Quarterly Information'!$I$43:$I$1042,Blends!$V81,'Quarterly Information'!$X$43:$X$1042,Lists!$D$31)*G80</f>
        <v>0</v>
      </c>
      <c r="AB81" s="85">
        <f>SUMIFS('Quarterly Information'!$J$43:$J$1042,'Quarterly Information'!$I$43:$I$1042,Blends!$V81,'Quarterly Information'!$X$43:$X$1042,Lists!$D$31)*H80</f>
        <v>0</v>
      </c>
      <c r="AC81" s="85">
        <f>SUMIFS('Quarterly Information'!$J$43:$J$1042,'Quarterly Information'!$I$43:$I$1042,Blends!$V81,'Quarterly Information'!$X$43:$X$1042,Lists!$D$31)*I80</f>
        <v>0</v>
      </c>
      <c r="AD81" s="85">
        <f>SUMIFS('Quarterly Information'!$J$43:$J$1042,'Quarterly Information'!$I$43:$I$1042,Blends!$V81,'Quarterly Information'!$X$43:$X$1042,Lists!$D$31)*J80</f>
        <v>0</v>
      </c>
      <c r="AF81" s="10" t="s">
        <v>283</v>
      </c>
      <c r="AG81" s="85">
        <f>SUMIFS('Quarterly Information'!$J$43:$J$1042,'Quarterly Information'!$I$43:$I$1042,Blends!$AF81,'Quarterly Information'!$X$43:$X$1042,Lists!$D$32)*C80</f>
        <v>0</v>
      </c>
      <c r="AH81" s="85">
        <f>SUMIFS('Quarterly Information'!$J$43:$J$1042,'Quarterly Information'!$I$43:$I$1042,Blends!$AF81,'Quarterly Information'!$X$43:$X$1042,Lists!$D$32)*D80</f>
        <v>0</v>
      </c>
      <c r="AI81" s="85">
        <f>SUMIFS('Quarterly Information'!$J$43:$J$1042,'Quarterly Information'!$I$43:$I$1042,Blends!$AF81,'Quarterly Information'!$X$43:$X$1042,Lists!$D$32)*E80</f>
        <v>0</v>
      </c>
      <c r="AJ81" s="85">
        <f>SUMIFS('Quarterly Information'!$J$43:$J$1042,'Quarterly Information'!$I$43:$I$1042,Blends!$AF81,'Quarterly Information'!$X$43:$X$1042,Lists!$D$32)*F80</f>
        <v>0</v>
      </c>
      <c r="AK81" s="85">
        <f>SUMIFS('Quarterly Information'!$J$43:$J$1042,'Quarterly Information'!$I$43:$I$1042,Blends!$AF81,'Quarterly Information'!$X$43:$X$1042,Lists!$D$32)*G80</f>
        <v>0</v>
      </c>
      <c r="AL81" s="85">
        <f>SUMIFS('Quarterly Information'!$J$43:$J$1042,'Quarterly Information'!$I$43:$I$1042,Blends!$AF81,'Quarterly Information'!$X$43:$X$1042,Lists!$D$32)*H80</f>
        <v>0</v>
      </c>
      <c r="AM81" s="85">
        <f>SUMIFS('Quarterly Information'!$J$43:$J$1042,'Quarterly Information'!$I$43:$I$1042,Blends!$AF81,'Quarterly Information'!$X$43:$X$1042,Lists!$D$32)*I80</f>
        <v>0</v>
      </c>
      <c r="AN81" s="85">
        <f>SUMIFS('Quarterly Information'!$J$43:$J$1042,'Quarterly Information'!$I$43:$I$1042,Blends!$AF81,'Quarterly Information'!$X$43:$X$1042,Lists!$D$32)*J80</f>
        <v>0</v>
      </c>
      <c r="AP81" s="10" t="s">
        <v>283</v>
      </c>
      <c r="AQ81" s="85">
        <f>SUMIFS('Quarterly Information'!$J$43:$J$1042,'Quarterly Information'!$I$43:$I$1042,Blends!$AP81,'Quarterly Information'!$X$43:$X$1042,Lists!$D$33)*C80</f>
        <v>0</v>
      </c>
      <c r="AR81" s="85">
        <f>SUMIFS('Quarterly Information'!$J$43:$J$1042,'Quarterly Information'!$I$43:$I$1042,Blends!$AP81,'Quarterly Information'!$X$43:$X$1042,Lists!$D$33)*D80</f>
        <v>0</v>
      </c>
      <c r="AS81" s="85">
        <f>SUMIFS('Quarterly Information'!$J$43:$J$1042,'Quarterly Information'!$I$43:$I$1042,Blends!$AP81,'Quarterly Information'!$X$43:$X$1042,Lists!$D$33)*E80</f>
        <v>0</v>
      </c>
      <c r="AT81" s="85">
        <f>SUMIFS('Quarterly Information'!$J$43:$J$1042,'Quarterly Information'!$I$43:$I$1042,Blends!$AP81,'Quarterly Information'!$X$43:$X$1042,Lists!$D$33)*F80</f>
        <v>0</v>
      </c>
      <c r="AU81" s="85">
        <f>SUMIFS('Quarterly Information'!$J$43:$J$1042,'Quarterly Information'!$I$43:$I$1042,Blends!$AP81,'Quarterly Information'!$X$43:$X$1042,Lists!$D$33)*G80</f>
        <v>0</v>
      </c>
      <c r="AV81" s="85">
        <f>SUMIFS('Quarterly Information'!$J$43:$J$1042,'Quarterly Information'!$I$43:$I$1042,Blends!$AP81,'Quarterly Information'!$X$43:$X$1042,Lists!$D$33)*H80</f>
        <v>0</v>
      </c>
      <c r="AW81" s="85">
        <f>SUMIFS('Quarterly Information'!$J$43:$J$1042,'Quarterly Information'!$I$43:$I$1042,Blends!$AP81,'Quarterly Information'!$X$43:$X$1042,Lists!$D$33)*I80</f>
        <v>0</v>
      </c>
      <c r="AX81" s="85">
        <f>SUMIFS('Quarterly Information'!$J$43:$J$1042,'Quarterly Information'!$I$43:$I$1042,Blends!$AP81,'Quarterly Information'!$X$43:$X$1042,Lists!$D$33)*J80</f>
        <v>0</v>
      </c>
      <c r="AZ81" s="10" t="s">
        <v>283</v>
      </c>
      <c r="BA81" s="85">
        <f>SUMIFS('Quarterly Information'!$J$43:$J$1042,'Quarterly Information'!$I$43:$I$1042,Blends!$AZ81,'Quarterly Information'!$X$43:$X$1042,Lists!$D$34)*C80</f>
        <v>0</v>
      </c>
      <c r="BB81" s="85">
        <f>SUMIFS('Quarterly Information'!$J$43:$J$1042,'Quarterly Information'!$I$43:$I$1042,Blends!$AZ81,'Quarterly Information'!$X$43:$X$1042,Lists!$D$34)*D80</f>
        <v>0</v>
      </c>
      <c r="BC81" s="85">
        <f>SUMIFS('Quarterly Information'!$J$43:$J$1042,'Quarterly Information'!$I$43:$I$1042,Blends!$AZ81,'Quarterly Information'!$X$43:$X$1042,Lists!$D$34)*E80</f>
        <v>0</v>
      </c>
      <c r="BD81" s="85">
        <f>SUMIFS('Quarterly Information'!$J$43:$J$1042,'Quarterly Information'!$I$43:$I$1042,Blends!$AZ81,'Quarterly Information'!$X$43:$X$1042,Lists!$D$34)*F80</f>
        <v>0</v>
      </c>
      <c r="BE81" s="85">
        <f>SUMIFS('Quarterly Information'!$J$43:$J$1042,'Quarterly Information'!$I$43:$I$1042,Blends!$AZ81,'Quarterly Information'!$X$43:$X$1042,Lists!$D$34)*G80</f>
        <v>0</v>
      </c>
      <c r="BF81" s="85">
        <f>SUMIFS('Quarterly Information'!$J$43:$J$1042,'Quarterly Information'!$I$43:$I$1042,Blends!$AZ81,'Quarterly Information'!$X$43:$X$1042,Lists!$D$34)*H80</f>
        <v>0</v>
      </c>
      <c r="BG81" s="85">
        <f>SUMIFS('Quarterly Information'!$J$43:$J$1042,'Quarterly Information'!$I$43:$I$1042,Blends!$AZ81,'Quarterly Information'!$X$43:$X$1042,Lists!$D$34)*I80</f>
        <v>0</v>
      </c>
      <c r="BH81" s="85">
        <f>SUMIFS('Quarterly Information'!$J$43:$J$1042,'Quarterly Information'!$I$43:$I$1042,Blends!$AZ81,'Quarterly Information'!$X$43:$X$1042,Lists!$D$34)*J80</f>
        <v>0</v>
      </c>
      <c r="BJ81" s="10" t="s">
        <v>283</v>
      </c>
      <c r="BK81" s="85">
        <f>SUMIFS('Quarterly Information'!$J$43:$J$1042,'Quarterly Information'!$I$43:$I$1042,Blends!$BJ81,'Quarterly Information'!$X$43:$X$1042,Lists!$D$35)*C80</f>
        <v>0</v>
      </c>
      <c r="BL81" s="85">
        <f>SUMIFS('Quarterly Information'!$J$43:$J$1042,'Quarterly Information'!$I$43:$I$1042,Blends!$BJ81,'Quarterly Information'!$X$43:$X$1042,Lists!$D$35)*D80</f>
        <v>0</v>
      </c>
      <c r="BM81" s="85">
        <f>SUMIFS('Quarterly Information'!$J$43:$J$1042,'Quarterly Information'!$I$43:$I$1042,Blends!$BJ81,'Quarterly Information'!$X$43:$X$1042,Lists!$D$35)*E80</f>
        <v>0</v>
      </c>
      <c r="BN81" s="85">
        <f>SUMIFS('Quarterly Information'!$J$43:$J$1042,'Quarterly Information'!$I$43:$I$1042,Blends!$BJ81,'Quarterly Information'!$X$43:$X$1042,Lists!$D$35)*F80</f>
        <v>0</v>
      </c>
      <c r="BO81" s="85">
        <f>SUMIFS('Quarterly Information'!$J$43:$J$1042,'Quarterly Information'!$I$43:$I$1042,Blends!$BJ81,'Quarterly Information'!$X$43:$X$1042,Lists!$D$35)*G80</f>
        <v>0</v>
      </c>
      <c r="BP81" s="85">
        <f>SUMIFS('Quarterly Information'!$J$43:$J$1042,'Quarterly Information'!$I$43:$I$1042,Blends!$BJ81,'Quarterly Information'!$X$43:$X$1042,Lists!$D$35)*H80</f>
        <v>0</v>
      </c>
      <c r="BQ81" s="85">
        <f>SUMIFS('Quarterly Information'!$J$43:$J$1042,'Quarterly Information'!$I$43:$I$1042,Blends!$BJ81,'Quarterly Information'!$X$43:$X$1042,Lists!$D$35)*I80</f>
        <v>0</v>
      </c>
      <c r="BR81" s="85">
        <f>SUMIFS('Quarterly Information'!$J$43:$J$1042,'Quarterly Information'!$I$43:$I$1042,Blends!$BJ81,'Quarterly Information'!$X$43:$X$1042,Lists!$D$35)*J80</f>
        <v>0</v>
      </c>
      <c r="BT81" s="10" t="s">
        <v>283</v>
      </c>
      <c r="BU81" s="85">
        <f>SUMIFS('Quarterly Information'!$AA$43:$AA$1042,'Quarterly Information'!$I$43:$I$1042,Blends!$BT81)*Blends!C80</f>
        <v>0</v>
      </c>
      <c r="BV81" s="85">
        <f>SUMIFS('Quarterly Information'!$AA$43:$AA$1042,'Quarterly Information'!$I$43:$I$1042,Blends!$BT81)*Blends!D80</f>
        <v>0</v>
      </c>
      <c r="BW81" s="85">
        <f>SUMIFS('Quarterly Information'!$AA$43:$AA$1042,'Quarterly Information'!$I$43:$I$1042,Blends!$BT81)*Blends!E80</f>
        <v>0</v>
      </c>
      <c r="BX81" s="85">
        <f>SUMIFS('Quarterly Information'!$AA$43:$AA$1042,'Quarterly Information'!$I$43:$I$1042,Blends!$BT81)*Blends!F80</f>
        <v>0</v>
      </c>
      <c r="BY81" s="85">
        <f>SUMIFS('Quarterly Information'!$AA$43:$AA$1042,'Quarterly Information'!$I$43:$I$1042,Blends!$BT81)*Blends!G80</f>
        <v>0</v>
      </c>
      <c r="BZ81" s="85">
        <f>SUMIFS('Quarterly Information'!$AA$43:$AA$1042,'Quarterly Information'!$I$43:$I$1042,Blends!$BT81)*Blends!H80</f>
        <v>0</v>
      </c>
      <c r="CA81" s="85">
        <f>SUMIFS('Quarterly Information'!$AA$43:$AA$1042,'Quarterly Information'!$I$43:$I$1042,Blends!$BT81)*Blends!I80</f>
        <v>0</v>
      </c>
      <c r="CB81" s="85">
        <f>SUMIFS('Quarterly Information'!$AA$43:$AA$1042,'Quarterly Information'!$I$43:$I$1042,Blends!$BT81)*Blends!J80</f>
        <v>0</v>
      </c>
      <c r="CD81" s="10" t="s">
        <v>283</v>
      </c>
      <c r="CE81" s="85">
        <f>SUMIFS('Quarterly Information'!$AB$43:$AB$1042,'Quarterly Information'!$I$43:$I$1042,Blends!$CD81)*Blends!C80</f>
        <v>0</v>
      </c>
      <c r="CF81" s="85">
        <f>SUMIFS('Quarterly Information'!$AB$43:$AB$1042,'Quarterly Information'!$I$43:$I$1042,Blends!$CD81)*Blends!D80</f>
        <v>0</v>
      </c>
      <c r="CG81" s="85">
        <f>SUMIFS('Quarterly Information'!$AB$43:$AB$1042,'Quarterly Information'!$I$43:$I$1042,Blends!$CD81)*Blends!E80</f>
        <v>0</v>
      </c>
      <c r="CH81" s="85">
        <f>SUMIFS('Quarterly Information'!$AB$43:$AB$1042,'Quarterly Information'!$I$43:$I$1042,Blends!$CD81)*Blends!F80</f>
        <v>0</v>
      </c>
      <c r="CI81" s="85">
        <f>SUMIFS('Quarterly Information'!$AB$43:$AB$1042,'Quarterly Information'!$I$43:$I$1042,Blends!$CD81)*Blends!G80</f>
        <v>0</v>
      </c>
      <c r="CJ81" s="85">
        <f>SUMIFS('Quarterly Information'!$AB$43:$AB$1042,'Quarterly Information'!$I$43:$I$1042,Blends!$CD81)*Blends!H80</f>
        <v>0</v>
      </c>
      <c r="CK81" s="85">
        <f>SUMIFS('Quarterly Information'!$AB$43:$AB$1042,'Quarterly Information'!$I$43:$I$1042,Blends!$CD81)*Blends!I80</f>
        <v>0</v>
      </c>
      <c r="CL81" s="85">
        <f>SUMIFS('Quarterly Information'!$AB$43:$AB$1042,'Quarterly Information'!$I$43:$I$1042,Blends!$CD81)*Blends!J80</f>
        <v>0</v>
      </c>
      <c r="CN81" s="10" t="s">
        <v>283</v>
      </c>
      <c r="CO81" s="85">
        <f>SUMIFS('Quarterly Information'!$AC$43:$AC$1042,'Quarterly Information'!$I$43:$I$1042,Blends!$CN81)*Blends!C80</f>
        <v>0</v>
      </c>
      <c r="CP81" s="85">
        <f>SUMIFS('Quarterly Information'!$AC$43:$AC$1042,'Quarterly Information'!$I$43:$I$1042,Blends!$CN81)*Blends!D80</f>
        <v>0</v>
      </c>
      <c r="CQ81" s="85">
        <f>SUMIFS('Quarterly Information'!$AC$43:$AC$1042,'Quarterly Information'!$I$43:$I$1042,Blends!$CN81)*Blends!E80</f>
        <v>0</v>
      </c>
      <c r="CR81" s="85">
        <f>SUMIFS('Quarterly Information'!$AC$43:$AC$1042,'Quarterly Information'!$I$43:$I$1042,Blends!$CN81)*Blends!F80</f>
        <v>0</v>
      </c>
      <c r="CS81" s="85">
        <f>SUMIFS('Quarterly Information'!$AC$43:$AC$1042,'Quarterly Information'!$I$43:$I$1042,Blends!$CN81)*Blends!G80</f>
        <v>0</v>
      </c>
      <c r="CT81" s="85">
        <f>SUMIFS('Quarterly Information'!$AC$43:$AC$1042,'Quarterly Information'!$I$43:$I$1042,Blends!$CN81)*Blends!H80</f>
        <v>0</v>
      </c>
      <c r="CU81" s="85">
        <f>SUMIFS('Quarterly Information'!$AC$43:$AC$1042,'Quarterly Information'!$I$43:$I$1042,Blends!$CN81)*Blends!I80</f>
        <v>0</v>
      </c>
      <c r="CV81" s="85">
        <f>SUMIFS('Quarterly Information'!$AC$43:$AC$1042,'Quarterly Information'!$I$43:$I$1042,Blends!$CN81)*Blends!J80</f>
        <v>0</v>
      </c>
      <c r="CX81" s="10" t="s">
        <v>283</v>
      </c>
      <c r="CY81" s="85">
        <f>SUMIFS('Quarterly Information'!$AD$43:$AD$1042,'Quarterly Information'!$I$43:$I$1042,Blends!$CX81)*Blends!C80</f>
        <v>0</v>
      </c>
      <c r="CZ81" s="85">
        <f>SUMIFS('Quarterly Information'!$AD$43:$AD$1042,'Quarterly Information'!$I$43:$I$1042,Blends!$CX81)*Blends!D80</f>
        <v>0</v>
      </c>
      <c r="DA81" s="85">
        <f>SUMIFS('Quarterly Information'!$AD$43:$AD$1042,'Quarterly Information'!$I$43:$I$1042,Blends!$CX81)*Blends!E80</f>
        <v>0</v>
      </c>
      <c r="DB81" s="85">
        <f>SUMIFS('Quarterly Information'!$AD$43:$AD$1042,'Quarterly Information'!$I$43:$I$1042,Blends!$CX81)*Blends!F80</f>
        <v>0</v>
      </c>
      <c r="DC81" s="85">
        <f>SUMIFS('Quarterly Information'!$AD$43:$AD$1042,'Quarterly Information'!$I$43:$I$1042,Blends!$CX81)*Blends!G80</f>
        <v>0</v>
      </c>
      <c r="DD81" s="85">
        <f>SUMIFS('Quarterly Information'!$AD$43:$AD$1042,'Quarterly Information'!$I$43:$I$1042,Blends!$CX81)*Blends!H80</f>
        <v>0</v>
      </c>
      <c r="DE81" s="85">
        <f>SUMIFS('Quarterly Information'!$AD$43:$AD$1042,'Quarterly Information'!$I$43:$I$1042,Blends!$CX81)*Blends!I80</f>
        <v>0</v>
      </c>
      <c r="DF81" s="85">
        <f>SUMIFS('Quarterly Information'!$AD$43:$AD$1042,'Quarterly Information'!$I$43:$I$1042,Blends!$CX81)*Blends!J80</f>
        <v>0</v>
      </c>
      <c r="DH81" s="10" t="s">
        <v>283</v>
      </c>
      <c r="DI81" s="85">
        <f>SUMIFS('Quarterly Information'!$AE$43:$AE$1042,'Quarterly Information'!$I$43:$I$1042,Blends!$DH81)*Blends!C80</f>
        <v>0</v>
      </c>
      <c r="DJ81" s="85">
        <f>SUMIFS('Quarterly Information'!$AE$43:$AE$1042,'Quarterly Information'!$I$43:$I$1042,Blends!$DH81)*Blends!D80</f>
        <v>0</v>
      </c>
      <c r="DK81" s="85">
        <f>SUMIFS('Quarterly Information'!$AE$43:$AE$1042,'Quarterly Information'!$I$43:$I$1042,Blends!$DH81)*Blends!E80</f>
        <v>0</v>
      </c>
      <c r="DL81" s="85">
        <f>SUMIFS('Quarterly Information'!$AE$43:$AE$1042,'Quarterly Information'!$I$43:$I$1042,Blends!$DH81)*Blends!F80</f>
        <v>0</v>
      </c>
      <c r="DM81" s="85">
        <f>SUMIFS('Quarterly Information'!$AE$43:$AE$1042,'Quarterly Information'!$I$43:$I$1042,Blends!$DH81)*Blends!G80</f>
        <v>0</v>
      </c>
      <c r="DN81" s="85">
        <f>SUMIFS('Quarterly Information'!$AE$43:$AE$1042,'Quarterly Information'!$I$43:$I$1042,Blends!$DH81)*Blends!H80</f>
        <v>0</v>
      </c>
      <c r="DO81" s="85">
        <f>SUMIFS('Quarterly Information'!$AE$43:$AE$1042,'Quarterly Information'!$I$43:$I$1042,Blends!$DH81)*Blends!I80</f>
        <v>0</v>
      </c>
      <c r="DP81" s="85">
        <f>SUMIFS('Quarterly Information'!$AE$43:$AE$1042,'Quarterly Information'!$I$43:$I$1042,Blends!$DH81)*Blends!J80</f>
        <v>0</v>
      </c>
      <c r="DR81" s="10" t="s">
        <v>283</v>
      </c>
      <c r="DS81" s="85">
        <f>SUMIFS('Quarterly Information'!$AF$43:$AF$1042,'Quarterly Information'!$I$43:$I$1042,Blends!$DR81)*Blends!C80</f>
        <v>0</v>
      </c>
      <c r="DT81" s="85">
        <f>SUMIFS('Quarterly Information'!$AF$43:$AF$1042,'Quarterly Information'!$I$43:$I$1042,Blends!$DR81)*Blends!D80</f>
        <v>0</v>
      </c>
      <c r="DU81" s="85">
        <f>SUMIFS('Quarterly Information'!$AF$43:$AF$1042,'Quarterly Information'!$I$43:$I$1042,Blends!$DR81)*Blends!E80</f>
        <v>0</v>
      </c>
      <c r="DV81" s="85">
        <f>SUMIFS('Quarterly Information'!$AF$43:$AF$1042,'Quarterly Information'!$I$43:$I$1042,Blends!$DR81)*Blends!F80</f>
        <v>0</v>
      </c>
      <c r="DW81" s="85">
        <f>SUMIFS('Quarterly Information'!$AF$43:$AF$1042,'Quarterly Information'!$I$43:$I$1042,Blends!$DR81)*Blends!G80</f>
        <v>0</v>
      </c>
      <c r="DX81" s="85">
        <f>SUMIFS('Quarterly Information'!$AF$43:$AF$1042,'Quarterly Information'!$I$43:$I$1042,Blends!$DR81)*Blends!H80</f>
        <v>0</v>
      </c>
      <c r="DY81" s="85">
        <f>SUMIFS('Quarterly Information'!$AF$43:$AF$1042,'Quarterly Information'!$I$43:$I$1042,Blends!$DR81)*Blends!I80</f>
        <v>0</v>
      </c>
      <c r="DZ81" s="85">
        <f>SUMIFS('Quarterly Information'!$AF$43:$AF$1042,'Quarterly Information'!$I$43:$I$1042,Blends!$DR81)*Blends!J80</f>
        <v>0</v>
      </c>
    </row>
    <row r="82" spans="2:130">
      <c r="B82" s="10" t="s">
        <v>285</v>
      </c>
      <c r="C82" s="84"/>
      <c r="D82" s="84">
        <v>0.35</v>
      </c>
      <c r="E82" s="84"/>
      <c r="F82" s="84"/>
      <c r="G82" s="84"/>
      <c r="H82" s="84">
        <v>0.1</v>
      </c>
      <c r="I82" s="84"/>
      <c r="J82" s="84"/>
      <c r="L82" s="10" t="s">
        <v>284</v>
      </c>
      <c r="M82" s="85">
        <f>SUMIFS('Quarterly Information'!$J$43:$J$1042,'Quarterly Information'!$I$43:$I$1042,Blends!$L82,'Quarterly Information'!$X$43:$X$1042,Lists!$D$30)*C81</f>
        <v>0</v>
      </c>
      <c r="N82" s="85">
        <f>SUMIFS('Quarterly Information'!$J$43:$J$1042,'Quarterly Information'!$I$43:$I$1042,Blends!$L82,'Quarterly Information'!$X$43:$X$1042,Lists!$D$30)*D81</f>
        <v>0</v>
      </c>
      <c r="O82" s="85">
        <f>SUMIFS('Quarterly Information'!$J$43:$J$1042,'Quarterly Information'!$I$43:$I$1042,Blends!$L82,'Quarterly Information'!$X$43:$X$1042,Lists!$D$30)*E81</f>
        <v>0</v>
      </c>
      <c r="P82" s="85">
        <f>SUMIFS('Quarterly Information'!$J$43:$J$1042,'Quarterly Information'!$I$43:$I$1042,Blends!$L82,'Quarterly Information'!$X$43:$X$1042,Lists!$D$30)*F81</f>
        <v>0</v>
      </c>
      <c r="Q82" s="85">
        <f>SUMIFS('Quarterly Information'!$J$43:$J$1042,'Quarterly Information'!$I$43:$I$1042,Blends!$L82,'Quarterly Information'!$X$43:$X$1042,Lists!$D$30)*G81</f>
        <v>0</v>
      </c>
      <c r="R82" s="85">
        <f>SUMIFS('Quarterly Information'!$J$43:$J$1042,'Quarterly Information'!$I$43:$I$1042,Blends!$L82,'Quarterly Information'!$X$43:$X$1042,Lists!$D$30)*H81</f>
        <v>0</v>
      </c>
      <c r="S82" s="85">
        <f>SUMIFS('Quarterly Information'!$J$43:$J$1042,'Quarterly Information'!$I$43:$I$1042,Blends!$L82,'Quarterly Information'!$X$43:$X$1042,Lists!$D$30)*I81</f>
        <v>0</v>
      </c>
      <c r="T82" s="85">
        <f>SUMIFS('Quarterly Information'!$J$43:$J$1042,'Quarterly Information'!$I$43:$I$1042,Blends!$L82,'Quarterly Information'!$X$43:$X$1042,Lists!$D$30)*J81</f>
        <v>0</v>
      </c>
      <c r="V82" s="10" t="s">
        <v>284</v>
      </c>
      <c r="W82" s="85">
        <f>SUMIFS('Quarterly Information'!$J$43:$J$1042,'Quarterly Information'!$I$43:$I$1042,Blends!$V82,'Quarterly Information'!$X$43:$X$1042,Lists!$D$31)*C81</f>
        <v>0</v>
      </c>
      <c r="X82" s="85">
        <f>SUMIFS('Quarterly Information'!$J$43:$J$1042,'Quarterly Information'!$I$43:$I$1042,Blends!$V82,'Quarterly Information'!$X$43:$X$1042,Lists!$D$31)*D81</f>
        <v>0</v>
      </c>
      <c r="Y82" s="85">
        <f>SUMIFS('Quarterly Information'!$J$43:$J$1042,'Quarterly Information'!$I$43:$I$1042,Blends!$V82,'Quarterly Information'!$X$43:$X$1042,Lists!$D$31)*E81</f>
        <v>0</v>
      </c>
      <c r="Z82" s="85">
        <f>SUMIFS('Quarterly Information'!$J$43:$J$1042,'Quarterly Information'!$I$43:$I$1042,Blends!$V82,'Quarterly Information'!$X$43:$X$1042,Lists!$D$31)*F81</f>
        <v>0</v>
      </c>
      <c r="AA82" s="85">
        <f>SUMIFS('Quarterly Information'!$J$43:$J$1042,'Quarterly Information'!$I$43:$I$1042,Blends!$V82,'Quarterly Information'!$X$43:$X$1042,Lists!$D$31)*G81</f>
        <v>0</v>
      </c>
      <c r="AB82" s="85">
        <f>SUMIFS('Quarterly Information'!$J$43:$J$1042,'Quarterly Information'!$I$43:$I$1042,Blends!$V82,'Quarterly Information'!$X$43:$X$1042,Lists!$D$31)*H81</f>
        <v>0</v>
      </c>
      <c r="AC82" s="85">
        <f>SUMIFS('Quarterly Information'!$J$43:$J$1042,'Quarterly Information'!$I$43:$I$1042,Blends!$V82,'Quarterly Information'!$X$43:$X$1042,Lists!$D$31)*I81</f>
        <v>0</v>
      </c>
      <c r="AD82" s="85">
        <f>SUMIFS('Quarterly Information'!$J$43:$J$1042,'Quarterly Information'!$I$43:$I$1042,Blends!$V82,'Quarterly Information'!$X$43:$X$1042,Lists!$D$31)*J81</f>
        <v>0</v>
      </c>
      <c r="AF82" s="10" t="s">
        <v>284</v>
      </c>
      <c r="AG82" s="85">
        <f>SUMIFS('Quarterly Information'!$J$43:$J$1042,'Quarterly Information'!$I$43:$I$1042,Blends!$AF82,'Quarterly Information'!$X$43:$X$1042,Lists!$D$32)*C81</f>
        <v>0</v>
      </c>
      <c r="AH82" s="85">
        <f>SUMIFS('Quarterly Information'!$J$43:$J$1042,'Quarterly Information'!$I$43:$I$1042,Blends!$AF82,'Quarterly Information'!$X$43:$X$1042,Lists!$D$32)*D81</f>
        <v>0</v>
      </c>
      <c r="AI82" s="85">
        <f>SUMIFS('Quarterly Information'!$J$43:$J$1042,'Quarterly Information'!$I$43:$I$1042,Blends!$AF82,'Quarterly Information'!$X$43:$X$1042,Lists!$D$32)*E81</f>
        <v>0</v>
      </c>
      <c r="AJ82" s="85">
        <f>SUMIFS('Quarterly Information'!$J$43:$J$1042,'Quarterly Information'!$I$43:$I$1042,Blends!$AF82,'Quarterly Information'!$X$43:$X$1042,Lists!$D$32)*F81</f>
        <v>0</v>
      </c>
      <c r="AK82" s="85">
        <f>SUMIFS('Quarterly Information'!$J$43:$J$1042,'Quarterly Information'!$I$43:$I$1042,Blends!$AF82,'Quarterly Information'!$X$43:$X$1042,Lists!$D$32)*G81</f>
        <v>0</v>
      </c>
      <c r="AL82" s="85">
        <f>SUMIFS('Quarterly Information'!$J$43:$J$1042,'Quarterly Information'!$I$43:$I$1042,Blends!$AF82,'Quarterly Information'!$X$43:$X$1042,Lists!$D$32)*H81</f>
        <v>0</v>
      </c>
      <c r="AM82" s="85">
        <f>SUMIFS('Quarterly Information'!$J$43:$J$1042,'Quarterly Information'!$I$43:$I$1042,Blends!$AF82,'Quarterly Information'!$X$43:$X$1042,Lists!$D$32)*I81</f>
        <v>0</v>
      </c>
      <c r="AN82" s="85">
        <f>SUMIFS('Quarterly Information'!$J$43:$J$1042,'Quarterly Information'!$I$43:$I$1042,Blends!$AF82,'Quarterly Information'!$X$43:$X$1042,Lists!$D$32)*J81</f>
        <v>0</v>
      </c>
      <c r="AP82" s="10" t="s">
        <v>284</v>
      </c>
      <c r="AQ82" s="85">
        <f>SUMIFS('Quarterly Information'!$J$43:$J$1042,'Quarterly Information'!$I$43:$I$1042,Blends!$AP82,'Quarterly Information'!$X$43:$X$1042,Lists!$D$33)*C81</f>
        <v>0</v>
      </c>
      <c r="AR82" s="85">
        <f>SUMIFS('Quarterly Information'!$J$43:$J$1042,'Quarterly Information'!$I$43:$I$1042,Blends!$AP82,'Quarterly Information'!$X$43:$X$1042,Lists!$D$33)*D81</f>
        <v>0</v>
      </c>
      <c r="AS82" s="85">
        <f>SUMIFS('Quarterly Information'!$J$43:$J$1042,'Quarterly Information'!$I$43:$I$1042,Blends!$AP82,'Quarterly Information'!$X$43:$X$1042,Lists!$D$33)*E81</f>
        <v>0</v>
      </c>
      <c r="AT82" s="85">
        <f>SUMIFS('Quarterly Information'!$J$43:$J$1042,'Quarterly Information'!$I$43:$I$1042,Blends!$AP82,'Quarterly Information'!$X$43:$X$1042,Lists!$D$33)*F81</f>
        <v>0</v>
      </c>
      <c r="AU82" s="85">
        <f>SUMIFS('Quarterly Information'!$J$43:$J$1042,'Quarterly Information'!$I$43:$I$1042,Blends!$AP82,'Quarterly Information'!$X$43:$X$1042,Lists!$D$33)*G81</f>
        <v>0</v>
      </c>
      <c r="AV82" s="85">
        <f>SUMIFS('Quarterly Information'!$J$43:$J$1042,'Quarterly Information'!$I$43:$I$1042,Blends!$AP82,'Quarterly Information'!$X$43:$X$1042,Lists!$D$33)*H81</f>
        <v>0</v>
      </c>
      <c r="AW82" s="85">
        <f>SUMIFS('Quarterly Information'!$J$43:$J$1042,'Quarterly Information'!$I$43:$I$1042,Blends!$AP82,'Quarterly Information'!$X$43:$X$1042,Lists!$D$33)*I81</f>
        <v>0</v>
      </c>
      <c r="AX82" s="85">
        <f>SUMIFS('Quarterly Information'!$J$43:$J$1042,'Quarterly Information'!$I$43:$I$1042,Blends!$AP82,'Quarterly Information'!$X$43:$X$1042,Lists!$D$33)*J81</f>
        <v>0</v>
      </c>
      <c r="AZ82" s="10" t="s">
        <v>284</v>
      </c>
      <c r="BA82" s="85">
        <f>SUMIFS('Quarterly Information'!$J$43:$J$1042,'Quarterly Information'!$I$43:$I$1042,Blends!$AZ82,'Quarterly Information'!$X$43:$X$1042,Lists!$D$34)*C81</f>
        <v>0</v>
      </c>
      <c r="BB82" s="85">
        <f>SUMIFS('Quarterly Information'!$J$43:$J$1042,'Quarterly Information'!$I$43:$I$1042,Blends!$AZ82,'Quarterly Information'!$X$43:$X$1042,Lists!$D$34)*D81</f>
        <v>0</v>
      </c>
      <c r="BC82" s="85">
        <f>SUMIFS('Quarterly Information'!$J$43:$J$1042,'Quarterly Information'!$I$43:$I$1042,Blends!$AZ82,'Quarterly Information'!$X$43:$X$1042,Lists!$D$34)*E81</f>
        <v>0</v>
      </c>
      <c r="BD82" s="85">
        <f>SUMIFS('Quarterly Information'!$J$43:$J$1042,'Quarterly Information'!$I$43:$I$1042,Blends!$AZ82,'Quarterly Information'!$X$43:$X$1042,Lists!$D$34)*F81</f>
        <v>0</v>
      </c>
      <c r="BE82" s="85">
        <f>SUMIFS('Quarterly Information'!$J$43:$J$1042,'Quarterly Information'!$I$43:$I$1042,Blends!$AZ82,'Quarterly Information'!$X$43:$X$1042,Lists!$D$34)*G81</f>
        <v>0</v>
      </c>
      <c r="BF82" s="85">
        <f>SUMIFS('Quarterly Information'!$J$43:$J$1042,'Quarterly Information'!$I$43:$I$1042,Blends!$AZ82,'Quarterly Information'!$X$43:$X$1042,Lists!$D$34)*H81</f>
        <v>0</v>
      </c>
      <c r="BG82" s="85">
        <f>SUMIFS('Quarterly Information'!$J$43:$J$1042,'Quarterly Information'!$I$43:$I$1042,Blends!$AZ82,'Quarterly Information'!$X$43:$X$1042,Lists!$D$34)*I81</f>
        <v>0</v>
      </c>
      <c r="BH82" s="85">
        <f>SUMIFS('Quarterly Information'!$J$43:$J$1042,'Quarterly Information'!$I$43:$I$1042,Blends!$AZ82,'Quarterly Information'!$X$43:$X$1042,Lists!$D$34)*J81</f>
        <v>0</v>
      </c>
      <c r="BJ82" s="10" t="s">
        <v>284</v>
      </c>
      <c r="BK82" s="85">
        <f>SUMIFS('Quarterly Information'!$J$43:$J$1042,'Quarterly Information'!$I$43:$I$1042,Blends!$BJ82,'Quarterly Information'!$X$43:$X$1042,Lists!$D$35)*C81</f>
        <v>0</v>
      </c>
      <c r="BL82" s="85">
        <f>SUMIFS('Quarterly Information'!$J$43:$J$1042,'Quarterly Information'!$I$43:$I$1042,Blends!$BJ82,'Quarterly Information'!$X$43:$X$1042,Lists!$D$35)*D81</f>
        <v>0</v>
      </c>
      <c r="BM82" s="85">
        <f>SUMIFS('Quarterly Information'!$J$43:$J$1042,'Quarterly Information'!$I$43:$I$1042,Blends!$BJ82,'Quarterly Information'!$X$43:$X$1042,Lists!$D$35)*E81</f>
        <v>0</v>
      </c>
      <c r="BN82" s="85">
        <f>SUMIFS('Quarterly Information'!$J$43:$J$1042,'Quarterly Information'!$I$43:$I$1042,Blends!$BJ82,'Quarterly Information'!$X$43:$X$1042,Lists!$D$35)*F81</f>
        <v>0</v>
      </c>
      <c r="BO82" s="85">
        <f>SUMIFS('Quarterly Information'!$J$43:$J$1042,'Quarterly Information'!$I$43:$I$1042,Blends!$BJ82,'Quarterly Information'!$X$43:$X$1042,Lists!$D$35)*G81</f>
        <v>0</v>
      </c>
      <c r="BP82" s="85">
        <f>SUMIFS('Quarterly Information'!$J$43:$J$1042,'Quarterly Information'!$I$43:$I$1042,Blends!$BJ82,'Quarterly Information'!$X$43:$X$1042,Lists!$D$35)*H81</f>
        <v>0</v>
      </c>
      <c r="BQ82" s="85">
        <f>SUMIFS('Quarterly Information'!$J$43:$J$1042,'Quarterly Information'!$I$43:$I$1042,Blends!$BJ82,'Quarterly Information'!$X$43:$X$1042,Lists!$D$35)*I81</f>
        <v>0</v>
      </c>
      <c r="BR82" s="85">
        <f>SUMIFS('Quarterly Information'!$J$43:$J$1042,'Quarterly Information'!$I$43:$I$1042,Blends!$BJ82,'Quarterly Information'!$X$43:$X$1042,Lists!$D$35)*J81</f>
        <v>0</v>
      </c>
      <c r="BT82" s="10" t="s">
        <v>284</v>
      </c>
      <c r="BU82" s="85">
        <f>SUMIFS('Quarterly Information'!$AA$43:$AA$1042,'Quarterly Information'!$I$43:$I$1042,Blends!$BT82)*Blends!C81</f>
        <v>0</v>
      </c>
      <c r="BV82" s="85">
        <f>SUMIFS('Quarterly Information'!$AA$43:$AA$1042,'Quarterly Information'!$I$43:$I$1042,Blends!$BT82)*Blends!D81</f>
        <v>0</v>
      </c>
      <c r="BW82" s="85">
        <f>SUMIFS('Quarterly Information'!$AA$43:$AA$1042,'Quarterly Information'!$I$43:$I$1042,Blends!$BT82)*Blends!E81</f>
        <v>0</v>
      </c>
      <c r="BX82" s="85">
        <f>SUMIFS('Quarterly Information'!$AA$43:$AA$1042,'Quarterly Information'!$I$43:$I$1042,Blends!$BT82)*Blends!F81</f>
        <v>0</v>
      </c>
      <c r="BY82" s="85">
        <f>SUMIFS('Quarterly Information'!$AA$43:$AA$1042,'Quarterly Information'!$I$43:$I$1042,Blends!$BT82)*Blends!G81</f>
        <v>0</v>
      </c>
      <c r="BZ82" s="85">
        <f>SUMIFS('Quarterly Information'!$AA$43:$AA$1042,'Quarterly Information'!$I$43:$I$1042,Blends!$BT82)*Blends!H81</f>
        <v>0</v>
      </c>
      <c r="CA82" s="85">
        <f>SUMIFS('Quarterly Information'!$AA$43:$AA$1042,'Quarterly Information'!$I$43:$I$1042,Blends!$BT82)*Blends!I81</f>
        <v>0</v>
      </c>
      <c r="CB82" s="85">
        <f>SUMIFS('Quarterly Information'!$AA$43:$AA$1042,'Quarterly Information'!$I$43:$I$1042,Blends!$BT82)*Blends!J81</f>
        <v>0</v>
      </c>
      <c r="CD82" s="10" t="s">
        <v>284</v>
      </c>
      <c r="CE82" s="85">
        <f>SUMIFS('Quarterly Information'!$AB$43:$AB$1042,'Quarterly Information'!$I$43:$I$1042,Blends!$CD82)*Blends!C81</f>
        <v>0</v>
      </c>
      <c r="CF82" s="85">
        <f>SUMIFS('Quarterly Information'!$AB$43:$AB$1042,'Quarterly Information'!$I$43:$I$1042,Blends!$CD82)*Blends!D81</f>
        <v>0</v>
      </c>
      <c r="CG82" s="85">
        <f>SUMIFS('Quarterly Information'!$AB$43:$AB$1042,'Quarterly Information'!$I$43:$I$1042,Blends!$CD82)*Blends!E81</f>
        <v>0</v>
      </c>
      <c r="CH82" s="85">
        <f>SUMIFS('Quarterly Information'!$AB$43:$AB$1042,'Quarterly Information'!$I$43:$I$1042,Blends!$CD82)*Blends!F81</f>
        <v>0</v>
      </c>
      <c r="CI82" s="85">
        <f>SUMIFS('Quarterly Information'!$AB$43:$AB$1042,'Quarterly Information'!$I$43:$I$1042,Blends!$CD82)*Blends!G81</f>
        <v>0</v>
      </c>
      <c r="CJ82" s="85">
        <f>SUMIFS('Quarterly Information'!$AB$43:$AB$1042,'Quarterly Information'!$I$43:$I$1042,Blends!$CD82)*Blends!H81</f>
        <v>0</v>
      </c>
      <c r="CK82" s="85">
        <f>SUMIFS('Quarterly Information'!$AB$43:$AB$1042,'Quarterly Information'!$I$43:$I$1042,Blends!$CD82)*Blends!I81</f>
        <v>0</v>
      </c>
      <c r="CL82" s="85">
        <f>SUMIFS('Quarterly Information'!$AB$43:$AB$1042,'Quarterly Information'!$I$43:$I$1042,Blends!$CD82)*Blends!J81</f>
        <v>0</v>
      </c>
      <c r="CN82" s="10" t="s">
        <v>284</v>
      </c>
      <c r="CO82" s="85">
        <f>SUMIFS('Quarterly Information'!$AC$43:$AC$1042,'Quarterly Information'!$I$43:$I$1042,Blends!$CN82)*Blends!C81</f>
        <v>0</v>
      </c>
      <c r="CP82" s="85">
        <f>SUMIFS('Quarterly Information'!$AC$43:$AC$1042,'Quarterly Information'!$I$43:$I$1042,Blends!$CN82)*Blends!D81</f>
        <v>0</v>
      </c>
      <c r="CQ82" s="85">
        <f>SUMIFS('Quarterly Information'!$AC$43:$AC$1042,'Quarterly Information'!$I$43:$I$1042,Blends!$CN82)*Blends!E81</f>
        <v>0</v>
      </c>
      <c r="CR82" s="85">
        <f>SUMIFS('Quarterly Information'!$AC$43:$AC$1042,'Quarterly Information'!$I$43:$I$1042,Blends!$CN82)*Blends!F81</f>
        <v>0</v>
      </c>
      <c r="CS82" s="85">
        <f>SUMIFS('Quarterly Information'!$AC$43:$AC$1042,'Quarterly Information'!$I$43:$I$1042,Blends!$CN82)*Blends!G81</f>
        <v>0</v>
      </c>
      <c r="CT82" s="85">
        <f>SUMIFS('Quarterly Information'!$AC$43:$AC$1042,'Quarterly Information'!$I$43:$I$1042,Blends!$CN82)*Blends!H81</f>
        <v>0</v>
      </c>
      <c r="CU82" s="85">
        <f>SUMIFS('Quarterly Information'!$AC$43:$AC$1042,'Quarterly Information'!$I$43:$I$1042,Blends!$CN82)*Blends!I81</f>
        <v>0</v>
      </c>
      <c r="CV82" s="85">
        <f>SUMIFS('Quarterly Information'!$AC$43:$AC$1042,'Quarterly Information'!$I$43:$I$1042,Blends!$CN82)*Blends!J81</f>
        <v>0</v>
      </c>
      <c r="CX82" s="10" t="s">
        <v>284</v>
      </c>
      <c r="CY82" s="85">
        <f>SUMIFS('Quarterly Information'!$AD$43:$AD$1042,'Quarterly Information'!$I$43:$I$1042,Blends!$CX82)*Blends!C81</f>
        <v>0</v>
      </c>
      <c r="CZ82" s="85">
        <f>SUMIFS('Quarterly Information'!$AD$43:$AD$1042,'Quarterly Information'!$I$43:$I$1042,Blends!$CX82)*Blends!D81</f>
        <v>0</v>
      </c>
      <c r="DA82" s="85">
        <f>SUMIFS('Quarterly Information'!$AD$43:$AD$1042,'Quarterly Information'!$I$43:$I$1042,Blends!$CX82)*Blends!E81</f>
        <v>0</v>
      </c>
      <c r="DB82" s="85">
        <f>SUMIFS('Quarterly Information'!$AD$43:$AD$1042,'Quarterly Information'!$I$43:$I$1042,Blends!$CX82)*Blends!F81</f>
        <v>0</v>
      </c>
      <c r="DC82" s="85">
        <f>SUMIFS('Quarterly Information'!$AD$43:$AD$1042,'Quarterly Information'!$I$43:$I$1042,Blends!$CX82)*Blends!G81</f>
        <v>0</v>
      </c>
      <c r="DD82" s="85">
        <f>SUMIFS('Quarterly Information'!$AD$43:$AD$1042,'Quarterly Information'!$I$43:$I$1042,Blends!$CX82)*Blends!H81</f>
        <v>0</v>
      </c>
      <c r="DE82" s="85">
        <f>SUMIFS('Quarterly Information'!$AD$43:$AD$1042,'Quarterly Information'!$I$43:$I$1042,Blends!$CX82)*Blends!I81</f>
        <v>0</v>
      </c>
      <c r="DF82" s="85">
        <f>SUMIFS('Quarterly Information'!$AD$43:$AD$1042,'Quarterly Information'!$I$43:$I$1042,Blends!$CX82)*Blends!J81</f>
        <v>0</v>
      </c>
      <c r="DH82" s="10" t="s">
        <v>284</v>
      </c>
      <c r="DI82" s="85">
        <f>SUMIFS('Quarterly Information'!$AE$43:$AE$1042,'Quarterly Information'!$I$43:$I$1042,Blends!$DH82)*Blends!C81</f>
        <v>0</v>
      </c>
      <c r="DJ82" s="85">
        <f>SUMIFS('Quarterly Information'!$AE$43:$AE$1042,'Quarterly Information'!$I$43:$I$1042,Blends!$DH82)*Blends!D81</f>
        <v>0</v>
      </c>
      <c r="DK82" s="85">
        <f>SUMIFS('Quarterly Information'!$AE$43:$AE$1042,'Quarterly Information'!$I$43:$I$1042,Blends!$DH82)*Blends!E81</f>
        <v>0</v>
      </c>
      <c r="DL82" s="85">
        <f>SUMIFS('Quarterly Information'!$AE$43:$AE$1042,'Quarterly Information'!$I$43:$I$1042,Blends!$DH82)*Blends!F81</f>
        <v>0</v>
      </c>
      <c r="DM82" s="85">
        <f>SUMIFS('Quarterly Information'!$AE$43:$AE$1042,'Quarterly Information'!$I$43:$I$1042,Blends!$DH82)*Blends!G81</f>
        <v>0</v>
      </c>
      <c r="DN82" s="85">
        <f>SUMIFS('Quarterly Information'!$AE$43:$AE$1042,'Quarterly Information'!$I$43:$I$1042,Blends!$DH82)*Blends!H81</f>
        <v>0</v>
      </c>
      <c r="DO82" s="85">
        <f>SUMIFS('Quarterly Information'!$AE$43:$AE$1042,'Quarterly Information'!$I$43:$I$1042,Blends!$DH82)*Blends!I81</f>
        <v>0</v>
      </c>
      <c r="DP82" s="85">
        <f>SUMIFS('Quarterly Information'!$AE$43:$AE$1042,'Quarterly Information'!$I$43:$I$1042,Blends!$DH82)*Blends!J81</f>
        <v>0</v>
      </c>
      <c r="DR82" s="10" t="s">
        <v>284</v>
      </c>
      <c r="DS82" s="85">
        <f>SUMIFS('Quarterly Information'!$AF$43:$AF$1042,'Quarterly Information'!$I$43:$I$1042,Blends!$DR82)*Blends!C81</f>
        <v>0</v>
      </c>
      <c r="DT82" s="85">
        <f>SUMIFS('Quarterly Information'!$AF$43:$AF$1042,'Quarterly Information'!$I$43:$I$1042,Blends!$DR82)*Blends!D81</f>
        <v>0</v>
      </c>
      <c r="DU82" s="85">
        <f>SUMIFS('Quarterly Information'!$AF$43:$AF$1042,'Quarterly Information'!$I$43:$I$1042,Blends!$DR82)*Blends!E81</f>
        <v>0</v>
      </c>
      <c r="DV82" s="85">
        <f>SUMIFS('Quarterly Information'!$AF$43:$AF$1042,'Quarterly Information'!$I$43:$I$1042,Blends!$DR82)*Blends!F81</f>
        <v>0</v>
      </c>
      <c r="DW82" s="85">
        <f>SUMIFS('Quarterly Information'!$AF$43:$AF$1042,'Quarterly Information'!$I$43:$I$1042,Blends!$DR82)*Blends!G81</f>
        <v>0</v>
      </c>
      <c r="DX82" s="85">
        <f>SUMIFS('Quarterly Information'!$AF$43:$AF$1042,'Quarterly Information'!$I$43:$I$1042,Blends!$DR82)*Blends!H81</f>
        <v>0</v>
      </c>
      <c r="DY82" s="85">
        <f>SUMIFS('Quarterly Information'!$AF$43:$AF$1042,'Quarterly Information'!$I$43:$I$1042,Blends!$DR82)*Blends!I81</f>
        <v>0</v>
      </c>
      <c r="DZ82" s="85">
        <f>SUMIFS('Quarterly Information'!$AF$43:$AF$1042,'Quarterly Information'!$I$43:$I$1042,Blends!$DR82)*Blends!J81</f>
        <v>0</v>
      </c>
    </row>
    <row r="83" spans="2:130">
      <c r="B83" s="10" t="s">
        <v>286</v>
      </c>
      <c r="C83" s="84"/>
      <c r="D83" s="84">
        <v>0.20499999999999999</v>
      </c>
      <c r="E83" s="84">
        <v>0.04</v>
      </c>
      <c r="F83" s="84">
        <v>0.61399999999999999</v>
      </c>
      <c r="G83" s="84"/>
      <c r="H83" s="84"/>
      <c r="I83" s="84">
        <v>0.13500000000000001</v>
      </c>
      <c r="J83" s="84">
        <v>6.0000000000000001E-3</v>
      </c>
      <c r="L83" s="10" t="s">
        <v>285</v>
      </c>
      <c r="M83" s="85">
        <f>SUMIFS('Quarterly Information'!$J$43:$J$1042,'Quarterly Information'!$I$43:$I$1042,Blends!$L83,'Quarterly Information'!$X$43:$X$1042,Lists!$D$30)*C82</f>
        <v>0</v>
      </c>
      <c r="N83" s="85">
        <f>SUMIFS('Quarterly Information'!$J$43:$J$1042,'Quarterly Information'!$I$43:$I$1042,Blends!$L83,'Quarterly Information'!$X$43:$X$1042,Lists!$D$30)*D82</f>
        <v>0</v>
      </c>
      <c r="O83" s="85">
        <f>SUMIFS('Quarterly Information'!$J$43:$J$1042,'Quarterly Information'!$I$43:$I$1042,Blends!$L83,'Quarterly Information'!$X$43:$X$1042,Lists!$D$30)*E82</f>
        <v>0</v>
      </c>
      <c r="P83" s="85">
        <f>SUMIFS('Quarterly Information'!$J$43:$J$1042,'Quarterly Information'!$I$43:$I$1042,Blends!$L83,'Quarterly Information'!$X$43:$X$1042,Lists!$D$30)*F82</f>
        <v>0</v>
      </c>
      <c r="Q83" s="85">
        <f>SUMIFS('Quarterly Information'!$J$43:$J$1042,'Quarterly Information'!$I$43:$I$1042,Blends!$L83,'Quarterly Information'!$X$43:$X$1042,Lists!$D$30)*G82</f>
        <v>0</v>
      </c>
      <c r="R83" s="85">
        <f>SUMIFS('Quarterly Information'!$J$43:$J$1042,'Quarterly Information'!$I$43:$I$1042,Blends!$L83,'Quarterly Information'!$X$43:$X$1042,Lists!$D$30)*H82</f>
        <v>0</v>
      </c>
      <c r="S83" s="85">
        <f>SUMIFS('Quarterly Information'!$J$43:$J$1042,'Quarterly Information'!$I$43:$I$1042,Blends!$L83,'Quarterly Information'!$X$43:$X$1042,Lists!$D$30)*I82</f>
        <v>0</v>
      </c>
      <c r="T83" s="85">
        <f>SUMIFS('Quarterly Information'!$J$43:$J$1042,'Quarterly Information'!$I$43:$I$1042,Blends!$L83,'Quarterly Information'!$X$43:$X$1042,Lists!$D$30)*J82</f>
        <v>0</v>
      </c>
      <c r="V83" s="10" t="s">
        <v>285</v>
      </c>
      <c r="W83" s="85">
        <f>SUMIFS('Quarterly Information'!$J$43:$J$1042,'Quarterly Information'!$I$43:$I$1042,Blends!$V83,'Quarterly Information'!$X$43:$X$1042,Lists!$D$31)*C82</f>
        <v>0</v>
      </c>
      <c r="X83" s="85">
        <f>SUMIFS('Quarterly Information'!$J$43:$J$1042,'Quarterly Information'!$I$43:$I$1042,Blends!$V83,'Quarterly Information'!$X$43:$X$1042,Lists!$D$31)*D82</f>
        <v>0</v>
      </c>
      <c r="Y83" s="85">
        <f>SUMIFS('Quarterly Information'!$J$43:$J$1042,'Quarterly Information'!$I$43:$I$1042,Blends!$V83,'Quarterly Information'!$X$43:$X$1042,Lists!$D$31)*E82</f>
        <v>0</v>
      </c>
      <c r="Z83" s="85">
        <f>SUMIFS('Quarterly Information'!$J$43:$J$1042,'Quarterly Information'!$I$43:$I$1042,Blends!$V83,'Quarterly Information'!$X$43:$X$1042,Lists!$D$31)*F82</f>
        <v>0</v>
      </c>
      <c r="AA83" s="85">
        <f>SUMIFS('Quarterly Information'!$J$43:$J$1042,'Quarterly Information'!$I$43:$I$1042,Blends!$V83,'Quarterly Information'!$X$43:$X$1042,Lists!$D$31)*G82</f>
        <v>0</v>
      </c>
      <c r="AB83" s="85">
        <f>SUMIFS('Quarterly Information'!$J$43:$J$1042,'Quarterly Information'!$I$43:$I$1042,Blends!$V83,'Quarterly Information'!$X$43:$X$1042,Lists!$D$31)*H82</f>
        <v>0</v>
      </c>
      <c r="AC83" s="85">
        <f>SUMIFS('Quarterly Information'!$J$43:$J$1042,'Quarterly Information'!$I$43:$I$1042,Blends!$V83,'Quarterly Information'!$X$43:$X$1042,Lists!$D$31)*I82</f>
        <v>0</v>
      </c>
      <c r="AD83" s="85">
        <f>SUMIFS('Quarterly Information'!$J$43:$J$1042,'Quarterly Information'!$I$43:$I$1042,Blends!$V83,'Quarterly Information'!$X$43:$X$1042,Lists!$D$31)*J82</f>
        <v>0</v>
      </c>
      <c r="AF83" s="10" t="s">
        <v>285</v>
      </c>
      <c r="AG83" s="85">
        <f>SUMIFS('Quarterly Information'!$J$43:$J$1042,'Quarterly Information'!$I$43:$I$1042,Blends!$AF83,'Quarterly Information'!$X$43:$X$1042,Lists!$D$32)*C82</f>
        <v>0</v>
      </c>
      <c r="AH83" s="85">
        <f>SUMIFS('Quarterly Information'!$J$43:$J$1042,'Quarterly Information'!$I$43:$I$1042,Blends!$AF83,'Quarterly Information'!$X$43:$X$1042,Lists!$D$32)*D82</f>
        <v>0</v>
      </c>
      <c r="AI83" s="85">
        <f>SUMIFS('Quarterly Information'!$J$43:$J$1042,'Quarterly Information'!$I$43:$I$1042,Blends!$AF83,'Quarterly Information'!$X$43:$X$1042,Lists!$D$32)*E82</f>
        <v>0</v>
      </c>
      <c r="AJ83" s="85">
        <f>SUMIFS('Quarterly Information'!$J$43:$J$1042,'Quarterly Information'!$I$43:$I$1042,Blends!$AF83,'Quarterly Information'!$X$43:$X$1042,Lists!$D$32)*F82</f>
        <v>0</v>
      </c>
      <c r="AK83" s="85">
        <f>SUMIFS('Quarterly Information'!$J$43:$J$1042,'Quarterly Information'!$I$43:$I$1042,Blends!$AF83,'Quarterly Information'!$X$43:$X$1042,Lists!$D$32)*G82</f>
        <v>0</v>
      </c>
      <c r="AL83" s="85">
        <f>SUMIFS('Quarterly Information'!$J$43:$J$1042,'Quarterly Information'!$I$43:$I$1042,Blends!$AF83,'Quarterly Information'!$X$43:$X$1042,Lists!$D$32)*H82</f>
        <v>0</v>
      </c>
      <c r="AM83" s="85">
        <f>SUMIFS('Quarterly Information'!$J$43:$J$1042,'Quarterly Information'!$I$43:$I$1042,Blends!$AF83,'Quarterly Information'!$X$43:$X$1042,Lists!$D$32)*I82</f>
        <v>0</v>
      </c>
      <c r="AN83" s="85">
        <f>SUMIFS('Quarterly Information'!$J$43:$J$1042,'Quarterly Information'!$I$43:$I$1042,Blends!$AF83,'Quarterly Information'!$X$43:$X$1042,Lists!$D$32)*J82</f>
        <v>0</v>
      </c>
      <c r="AP83" s="10" t="s">
        <v>285</v>
      </c>
      <c r="AQ83" s="85">
        <f>SUMIFS('Quarterly Information'!$J$43:$J$1042,'Quarterly Information'!$I$43:$I$1042,Blends!$AP83,'Quarterly Information'!$X$43:$X$1042,Lists!$D$33)*C82</f>
        <v>0</v>
      </c>
      <c r="AR83" s="85">
        <f>SUMIFS('Quarterly Information'!$J$43:$J$1042,'Quarterly Information'!$I$43:$I$1042,Blends!$AP83,'Quarterly Information'!$X$43:$X$1042,Lists!$D$33)*D82</f>
        <v>0</v>
      </c>
      <c r="AS83" s="85">
        <f>SUMIFS('Quarterly Information'!$J$43:$J$1042,'Quarterly Information'!$I$43:$I$1042,Blends!$AP83,'Quarterly Information'!$X$43:$X$1042,Lists!$D$33)*E82</f>
        <v>0</v>
      </c>
      <c r="AT83" s="85">
        <f>SUMIFS('Quarterly Information'!$J$43:$J$1042,'Quarterly Information'!$I$43:$I$1042,Blends!$AP83,'Quarterly Information'!$X$43:$X$1042,Lists!$D$33)*F82</f>
        <v>0</v>
      </c>
      <c r="AU83" s="85">
        <f>SUMIFS('Quarterly Information'!$J$43:$J$1042,'Quarterly Information'!$I$43:$I$1042,Blends!$AP83,'Quarterly Information'!$X$43:$X$1042,Lists!$D$33)*G82</f>
        <v>0</v>
      </c>
      <c r="AV83" s="85">
        <f>SUMIFS('Quarterly Information'!$J$43:$J$1042,'Quarterly Information'!$I$43:$I$1042,Blends!$AP83,'Quarterly Information'!$X$43:$X$1042,Lists!$D$33)*H82</f>
        <v>0</v>
      </c>
      <c r="AW83" s="85">
        <f>SUMIFS('Quarterly Information'!$J$43:$J$1042,'Quarterly Information'!$I$43:$I$1042,Blends!$AP83,'Quarterly Information'!$X$43:$X$1042,Lists!$D$33)*I82</f>
        <v>0</v>
      </c>
      <c r="AX83" s="85">
        <f>SUMIFS('Quarterly Information'!$J$43:$J$1042,'Quarterly Information'!$I$43:$I$1042,Blends!$AP83,'Quarterly Information'!$X$43:$X$1042,Lists!$D$33)*J82</f>
        <v>0</v>
      </c>
      <c r="AZ83" s="10" t="s">
        <v>285</v>
      </c>
      <c r="BA83" s="85">
        <f>SUMIFS('Quarterly Information'!$J$43:$J$1042,'Quarterly Information'!$I$43:$I$1042,Blends!$AZ83,'Quarterly Information'!$X$43:$X$1042,Lists!$D$34)*C82</f>
        <v>0</v>
      </c>
      <c r="BB83" s="85">
        <f>SUMIFS('Quarterly Information'!$J$43:$J$1042,'Quarterly Information'!$I$43:$I$1042,Blends!$AZ83,'Quarterly Information'!$X$43:$X$1042,Lists!$D$34)*D82</f>
        <v>0</v>
      </c>
      <c r="BC83" s="85">
        <f>SUMIFS('Quarterly Information'!$J$43:$J$1042,'Quarterly Information'!$I$43:$I$1042,Blends!$AZ83,'Quarterly Information'!$X$43:$X$1042,Lists!$D$34)*E82</f>
        <v>0</v>
      </c>
      <c r="BD83" s="85">
        <f>SUMIFS('Quarterly Information'!$J$43:$J$1042,'Quarterly Information'!$I$43:$I$1042,Blends!$AZ83,'Quarterly Information'!$X$43:$X$1042,Lists!$D$34)*F82</f>
        <v>0</v>
      </c>
      <c r="BE83" s="85">
        <f>SUMIFS('Quarterly Information'!$J$43:$J$1042,'Quarterly Information'!$I$43:$I$1042,Blends!$AZ83,'Quarterly Information'!$X$43:$X$1042,Lists!$D$34)*G82</f>
        <v>0</v>
      </c>
      <c r="BF83" s="85">
        <f>SUMIFS('Quarterly Information'!$J$43:$J$1042,'Quarterly Information'!$I$43:$I$1042,Blends!$AZ83,'Quarterly Information'!$X$43:$X$1042,Lists!$D$34)*H82</f>
        <v>0</v>
      </c>
      <c r="BG83" s="85">
        <f>SUMIFS('Quarterly Information'!$J$43:$J$1042,'Quarterly Information'!$I$43:$I$1042,Blends!$AZ83,'Quarterly Information'!$X$43:$X$1042,Lists!$D$34)*I82</f>
        <v>0</v>
      </c>
      <c r="BH83" s="85">
        <f>SUMIFS('Quarterly Information'!$J$43:$J$1042,'Quarterly Information'!$I$43:$I$1042,Blends!$AZ83,'Quarterly Information'!$X$43:$X$1042,Lists!$D$34)*J82</f>
        <v>0</v>
      </c>
      <c r="BJ83" s="10" t="s">
        <v>285</v>
      </c>
      <c r="BK83" s="85">
        <f>SUMIFS('Quarterly Information'!$J$43:$J$1042,'Quarterly Information'!$I$43:$I$1042,Blends!$BJ83,'Quarterly Information'!$X$43:$X$1042,Lists!$D$35)*C82</f>
        <v>0</v>
      </c>
      <c r="BL83" s="85">
        <f>SUMIFS('Quarterly Information'!$J$43:$J$1042,'Quarterly Information'!$I$43:$I$1042,Blends!$BJ83,'Quarterly Information'!$X$43:$X$1042,Lists!$D$35)*D82</f>
        <v>0</v>
      </c>
      <c r="BM83" s="85">
        <f>SUMIFS('Quarterly Information'!$J$43:$J$1042,'Quarterly Information'!$I$43:$I$1042,Blends!$BJ83,'Quarterly Information'!$X$43:$X$1042,Lists!$D$35)*E82</f>
        <v>0</v>
      </c>
      <c r="BN83" s="85">
        <f>SUMIFS('Quarterly Information'!$J$43:$J$1042,'Quarterly Information'!$I$43:$I$1042,Blends!$BJ83,'Quarterly Information'!$X$43:$X$1042,Lists!$D$35)*F82</f>
        <v>0</v>
      </c>
      <c r="BO83" s="85">
        <f>SUMIFS('Quarterly Information'!$J$43:$J$1042,'Quarterly Information'!$I$43:$I$1042,Blends!$BJ83,'Quarterly Information'!$X$43:$X$1042,Lists!$D$35)*G82</f>
        <v>0</v>
      </c>
      <c r="BP83" s="85">
        <f>SUMIFS('Quarterly Information'!$J$43:$J$1042,'Quarterly Information'!$I$43:$I$1042,Blends!$BJ83,'Quarterly Information'!$X$43:$X$1042,Lists!$D$35)*H82</f>
        <v>0</v>
      </c>
      <c r="BQ83" s="85">
        <f>SUMIFS('Quarterly Information'!$J$43:$J$1042,'Quarterly Information'!$I$43:$I$1042,Blends!$BJ83,'Quarterly Information'!$X$43:$X$1042,Lists!$D$35)*I82</f>
        <v>0</v>
      </c>
      <c r="BR83" s="85">
        <f>SUMIFS('Quarterly Information'!$J$43:$J$1042,'Quarterly Information'!$I$43:$I$1042,Blends!$BJ83,'Quarterly Information'!$X$43:$X$1042,Lists!$D$35)*J82</f>
        <v>0</v>
      </c>
      <c r="BT83" s="10" t="s">
        <v>285</v>
      </c>
      <c r="BU83" s="85">
        <f>SUMIFS('Quarterly Information'!$AA$43:$AA$1042,'Quarterly Information'!$I$43:$I$1042,Blends!$BT83)*Blends!C82</f>
        <v>0</v>
      </c>
      <c r="BV83" s="85">
        <f>SUMIFS('Quarterly Information'!$AA$43:$AA$1042,'Quarterly Information'!$I$43:$I$1042,Blends!$BT83)*Blends!D82</f>
        <v>0</v>
      </c>
      <c r="BW83" s="85">
        <f>SUMIFS('Quarterly Information'!$AA$43:$AA$1042,'Quarterly Information'!$I$43:$I$1042,Blends!$BT83)*Blends!E82</f>
        <v>0</v>
      </c>
      <c r="BX83" s="85">
        <f>SUMIFS('Quarterly Information'!$AA$43:$AA$1042,'Quarterly Information'!$I$43:$I$1042,Blends!$BT83)*Blends!F82</f>
        <v>0</v>
      </c>
      <c r="BY83" s="85">
        <f>SUMIFS('Quarterly Information'!$AA$43:$AA$1042,'Quarterly Information'!$I$43:$I$1042,Blends!$BT83)*Blends!G82</f>
        <v>0</v>
      </c>
      <c r="BZ83" s="85">
        <f>SUMIFS('Quarterly Information'!$AA$43:$AA$1042,'Quarterly Information'!$I$43:$I$1042,Blends!$BT83)*Blends!H82</f>
        <v>0</v>
      </c>
      <c r="CA83" s="85">
        <f>SUMIFS('Quarterly Information'!$AA$43:$AA$1042,'Quarterly Information'!$I$43:$I$1042,Blends!$BT83)*Blends!I82</f>
        <v>0</v>
      </c>
      <c r="CB83" s="85">
        <f>SUMIFS('Quarterly Information'!$AA$43:$AA$1042,'Quarterly Information'!$I$43:$I$1042,Blends!$BT83)*Blends!J82</f>
        <v>0</v>
      </c>
      <c r="CD83" s="10" t="s">
        <v>285</v>
      </c>
      <c r="CE83" s="85">
        <f>SUMIFS('Quarterly Information'!$AB$43:$AB$1042,'Quarterly Information'!$I$43:$I$1042,Blends!$CD83)*Blends!C82</f>
        <v>0</v>
      </c>
      <c r="CF83" s="85">
        <f>SUMIFS('Quarterly Information'!$AB$43:$AB$1042,'Quarterly Information'!$I$43:$I$1042,Blends!$CD83)*Blends!D82</f>
        <v>0</v>
      </c>
      <c r="CG83" s="85">
        <f>SUMIFS('Quarterly Information'!$AB$43:$AB$1042,'Quarterly Information'!$I$43:$I$1042,Blends!$CD83)*Blends!E82</f>
        <v>0</v>
      </c>
      <c r="CH83" s="85">
        <f>SUMIFS('Quarterly Information'!$AB$43:$AB$1042,'Quarterly Information'!$I$43:$I$1042,Blends!$CD83)*Blends!F82</f>
        <v>0</v>
      </c>
      <c r="CI83" s="85">
        <f>SUMIFS('Quarterly Information'!$AB$43:$AB$1042,'Quarterly Information'!$I$43:$I$1042,Blends!$CD83)*Blends!G82</f>
        <v>0</v>
      </c>
      <c r="CJ83" s="85">
        <f>SUMIFS('Quarterly Information'!$AB$43:$AB$1042,'Quarterly Information'!$I$43:$I$1042,Blends!$CD83)*Blends!H82</f>
        <v>0</v>
      </c>
      <c r="CK83" s="85">
        <f>SUMIFS('Quarterly Information'!$AB$43:$AB$1042,'Quarterly Information'!$I$43:$I$1042,Blends!$CD83)*Blends!I82</f>
        <v>0</v>
      </c>
      <c r="CL83" s="85">
        <f>SUMIFS('Quarterly Information'!$AB$43:$AB$1042,'Quarterly Information'!$I$43:$I$1042,Blends!$CD83)*Blends!J82</f>
        <v>0</v>
      </c>
      <c r="CN83" s="10" t="s">
        <v>285</v>
      </c>
      <c r="CO83" s="85">
        <f>SUMIFS('Quarterly Information'!$AC$43:$AC$1042,'Quarterly Information'!$I$43:$I$1042,Blends!$CN83)*Blends!C82</f>
        <v>0</v>
      </c>
      <c r="CP83" s="85">
        <f>SUMIFS('Quarterly Information'!$AC$43:$AC$1042,'Quarterly Information'!$I$43:$I$1042,Blends!$CN83)*Blends!D82</f>
        <v>0</v>
      </c>
      <c r="CQ83" s="85">
        <f>SUMIFS('Quarterly Information'!$AC$43:$AC$1042,'Quarterly Information'!$I$43:$I$1042,Blends!$CN83)*Blends!E82</f>
        <v>0</v>
      </c>
      <c r="CR83" s="85">
        <f>SUMIFS('Quarterly Information'!$AC$43:$AC$1042,'Quarterly Information'!$I$43:$I$1042,Blends!$CN83)*Blends!F82</f>
        <v>0</v>
      </c>
      <c r="CS83" s="85">
        <f>SUMIFS('Quarterly Information'!$AC$43:$AC$1042,'Quarterly Information'!$I$43:$I$1042,Blends!$CN83)*Blends!G82</f>
        <v>0</v>
      </c>
      <c r="CT83" s="85">
        <f>SUMIFS('Quarterly Information'!$AC$43:$AC$1042,'Quarterly Information'!$I$43:$I$1042,Blends!$CN83)*Blends!H82</f>
        <v>0</v>
      </c>
      <c r="CU83" s="85">
        <f>SUMIFS('Quarterly Information'!$AC$43:$AC$1042,'Quarterly Information'!$I$43:$I$1042,Blends!$CN83)*Blends!I82</f>
        <v>0</v>
      </c>
      <c r="CV83" s="85">
        <f>SUMIFS('Quarterly Information'!$AC$43:$AC$1042,'Quarterly Information'!$I$43:$I$1042,Blends!$CN83)*Blends!J82</f>
        <v>0</v>
      </c>
      <c r="CX83" s="10" t="s">
        <v>285</v>
      </c>
      <c r="CY83" s="85">
        <f>SUMIFS('Quarterly Information'!$AD$43:$AD$1042,'Quarterly Information'!$I$43:$I$1042,Blends!$CX83)*Blends!C82</f>
        <v>0</v>
      </c>
      <c r="CZ83" s="85">
        <f>SUMIFS('Quarterly Information'!$AD$43:$AD$1042,'Quarterly Information'!$I$43:$I$1042,Blends!$CX83)*Blends!D82</f>
        <v>0</v>
      </c>
      <c r="DA83" s="85">
        <f>SUMIFS('Quarterly Information'!$AD$43:$AD$1042,'Quarterly Information'!$I$43:$I$1042,Blends!$CX83)*Blends!E82</f>
        <v>0</v>
      </c>
      <c r="DB83" s="85">
        <f>SUMIFS('Quarterly Information'!$AD$43:$AD$1042,'Quarterly Information'!$I$43:$I$1042,Blends!$CX83)*Blends!F82</f>
        <v>0</v>
      </c>
      <c r="DC83" s="85">
        <f>SUMIFS('Quarterly Information'!$AD$43:$AD$1042,'Quarterly Information'!$I$43:$I$1042,Blends!$CX83)*Blends!G82</f>
        <v>0</v>
      </c>
      <c r="DD83" s="85">
        <f>SUMIFS('Quarterly Information'!$AD$43:$AD$1042,'Quarterly Information'!$I$43:$I$1042,Blends!$CX83)*Blends!H82</f>
        <v>0</v>
      </c>
      <c r="DE83" s="85">
        <f>SUMIFS('Quarterly Information'!$AD$43:$AD$1042,'Quarterly Information'!$I$43:$I$1042,Blends!$CX83)*Blends!I82</f>
        <v>0</v>
      </c>
      <c r="DF83" s="85">
        <f>SUMIFS('Quarterly Information'!$AD$43:$AD$1042,'Quarterly Information'!$I$43:$I$1042,Blends!$CX83)*Blends!J82</f>
        <v>0</v>
      </c>
      <c r="DH83" s="10" t="s">
        <v>285</v>
      </c>
      <c r="DI83" s="85">
        <f>SUMIFS('Quarterly Information'!$AE$43:$AE$1042,'Quarterly Information'!$I$43:$I$1042,Blends!$DH83)*Blends!C82</f>
        <v>0</v>
      </c>
      <c r="DJ83" s="85">
        <f>SUMIFS('Quarterly Information'!$AE$43:$AE$1042,'Quarterly Information'!$I$43:$I$1042,Blends!$DH83)*Blends!D82</f>
        <v>0</v>
      </c>
      <c r="DK83" s="85">
        <f>SUMIFS('Quarterly Information'!$AE$43:$AE$1042,'Quarterly Information'!$I$43:$I$1042,Blends!$DH83)*Blends!E82</f>
        <v>0</v>
      </c>
      <c r="DL83" s="85">
        <f>SUMIFS('Quarterly Information'!$AE$43:$AE$1042,'Quarterly Information'!$I$43:$I$1042,Blends!$DH83)*Blends!F82</f>
        <v>0</v>
      </c>
      <c r="DM83" s="85">
        <f>SUMIFS('Quarterly Information'!$AE$43:$AE$1042,'Quarterly Information'!$I$43:$I$1042,Blends!$DH83)*Blends!G82</f>
        <v>0</v>
      </c>
      <c r="DN83" s="85">
        <f>SUMIFS('Quarterly Information'!$AE$43:$AE$1042,'Quarterly Information'!$I$43:$I$1042,Blends!$DH83)*Blends!H82</f>
        <v>0</v>
      </c>
      <c r="DO83" s="85">
        <f>SUMIFS('Quarterly Information'!$AE$43:$AE$1042,'Quarterly Information'!$I$43:$I$1042,Blends!$DH83)*Blends!I82</f>
        <v>0</v>
      </c>
      <c r="DP83" s="85">
        <f>SUMIFS('Quarterly Information'!$AE$43:$AE$1042,'Quarterly Information'!$I$43:$I$1042,Blends!$DH83)*Blends!J82</f>
        <v>0</v>
      </c>
      <c r="DR83" s="10" t="s">
        <v>285</v>
      </c>
      <c r="DS83" s="85">
        <f>SUMIFS('Quarterly Information'!$AF$43:$AF$1042,'Quarterly Information'!$I$43:$I$1042,Blends!$DR83)*Blends!C82</f>
        <v>0</v>
      </c>
      <c r="DT83" s="85">
        <f>SUMIFS('Quarterly Information'!$AF$43:$AF$1042,'Quarterly Information'!$I$43:$I$1042,Blends!$DR83)*Blends!D82</f>
        <v>0</v>
      </c>
      <c r="DU83" s="85">
        <f>SUMIFS('Quarterly Information'!$AF$43:$AF$1042,'Quarterly Information'!$I$43:$I$1042,Blends!$DR83)*Blends!E82</f>
        <v>0</v>
      </c>
      <c r="DV83" s="85">
        <f>SUMIFS('Quarterly Information'!$AF$43:$AF$1042,'Quarterly Information'!$I$43:$I$1042,Blends!$DR83)*Blends!F82</f>
        <v>0</v>
      </c>
      <c r="DW83" s="85">
        <f>SUMIFS('Quarterly Information'!$AF$43:$AF$1042,'Quarterly Information'!$I$43:$I$1042,Blends!$DR83)*Blends!G82</f>
        <v>0</v>
      </c>
      <c r="DX83" s="85">
        <f>SUMIFS('Quarterly Information'!$AF$43:$AF$1042,'Quarterly Information'!$I$43:$I$1042,Blends!$DR83)*Blends!H82</f>
        <v>0</v>
      </c>
      <c r="DY83" s="85">
        <f>SUMIFS('Quarterly Information'!$AF$43:$AF$1042,'Quarterly Information'!$I$43:$I$1042,Blends!$DR83)*Blends!I82</f>
        <v>0</v>
      </c>
      <c r="DZ83" s="85">
        <f>SUMIFS('Quarterly Information'!$AF$43:$AF$1042,'Quarterly Information'!$I$43:$I$1042,Blends!$DR83)*Blends!J82</f>
        <v>0</v>
      </c>
    </row>
    <row r="84" spans="2:130">
      <c r="B84" s="10" t="s">
        <v>287</v>
      </c>
      <c r="C84" s="84"/>
      <c r="D84" s="84">
        <v>0.68</v>
      </c>
      <c r="E84" s="84"/>
      <c r="F84" s="84"/>
      <c r="G84" s="84"/>
      <c r="H84" s="84"/>
      <c r="I84" s="84"/>
      <c r="J84" s="84"/>
      <c r="L84" s="10" t="s">
        <v>286</v>
      </c>
      <c r="M84" s="85">
        <f>SUMIFS('Quarterly Information'!$J$43:$J$1042,'Quarterly Information'!$I$43:$I$1042,Blends!$L84,'Quarterly Information'!$X$43:$X$1042,Lists!$D$30)*C83</f>
        <v>0</v>
      </c>
      <c r="N84" s="85">
        <f>SUMIFS('Quarterly Information'!$J$43:$J$1042,'Quarterly Information'!$I$43:$I$1042,Blends!$L84,'Quarterly Information'!$X$43:$X$1042,Lists!$D$30)*D83</f>
        <v>0</v>
      </c>
      <c r="O84" s="85">
        <f>SUMIFS('Quarterly Information'!$J$43:$J$1042,'Quarterly Information'!$I$43:$I$1042,Blends!$L84,'Quarterly Information'!$X$43:$X$1042,Lists!$D$30)*E83</f>
        <v>0</v>
      </c>
      <c r="P84" s="85">
        <f>SUMIFS('Quarterly Information'!$J$43:$J$1042,'Quarterly Information'!$I$43:$I$1042,Blends!$L84,'Quarterly Information'!$X$43:$X$1042,Lists!$D$30)*F83</f>
        <v>0</v>
      </c>
      <c r="Q84" s="85">
        <f>SUMIFS('Quarterly Information'!$J$43:$J$1042,'Quarterly Information'!$I$43:$I$1042,Blends!$L84,'Quarterly Information'!$X$43:$X$1042,Lists!$D$30)*G83</f>
        <v>0</v>
      </c>
      <c r="R84" s="85">
        <f>SUMIFS('Quarterly Information'!$J$43:$J$1042,'Quarterly Information'!$I$43:$I$1042,Blends!$L84,'Quarterly Information'!$X$43:$X$1042,Lists!$D$30)*H83</f>
        <v>0</v>
      </c>
      <c r="S84" s="85">
        <f>SUMIFS('Quarterly Information'!$J$43:$J$1042,'Quarterly Information'!$I$43:$I$1042,Blends!$L84,'Quarterly Information'!$X$43:$X$1042,Lists!$D$30)*I83</f>
        <v>0</v>
      </c>
      <c r="T84" s="85">
        <f>SUMIFS('Quarterly Information'!$J$43:$J$1042,'Quarterly Information'!$I$43:$I$1042,Blends!$L84,'Quarterly Information'!$X$43:$X$1042,Lists!$D$30)*J83</f>
        <v>0</v>
      </c>
      <c r="V84" s="10" t="s">
        <v>286</v>
      </c>
      <c r="W84" s="85">
        <f>SUMIFS('Quarterly Information'!$J$43:$J$1042,'Quarterly Information'!$I$43:$I$1042,Blends!$V84,'Quarterly Information'!$X$43:$X$1042,Lists!$D$31)*C83</f>
        <v>0</v>
      </c>
      <c r="X84" s="85">
        <f>SUMIFS('Quarterly Information'!$J$43:$J$1042,'Quarterly Information'!$I$43:$I$1042,Blends!$V84,'Quarterly Information'!$X$43:$X$1042,Lists!$D$31)*D83</f>
        <v>0</v>
      </c>
      <c r="Y84" s="85">
        <f>SUMIFS('Quarterly Information'!$J$43:$J$1042,'Quarterly Information'!$I$43:$I$1042,Blends!$V84,'Quarterly Information'!$X$43:$X$1042,Lists!$D$31)*E83</f>
        <v>0</v>
      </c>
      <c r="Z84" s="85">
        <f>SUMIFS('Quarterly Information'!$J$43:$J$1042,'Quarterly Information'!$I$43:$I$1042,Blends!$V84,'Quarterly Information'!$X$43:$X$1042,Lists!$D$31)*F83</f>
        <v>0</v>
      </c>
      <c r="AA84" s="85">
        <f>SUMIFS('Quarterly Information'!$J$43:$J$1042,'Quarterly Information'!$I$43:$I$1042,Blends!$V84,'Quarterly Information'!$X$43:$X$1042,Lists!$D$31)*G83</f>
        <v>0</v>
      </c>
      <c r="AB84" s="85">
        <f>SUMIFS('Quarterly Information'!$J$43:$J$1042,'Quarterly Information'!$I$43:$I$1042,Blends!$V84,'Quarterly Information'!$X$43:$X$1042,Lists!$D$31)*H83</f>
        <v>0</v>
      </c>
      <c r="AC84" s="85">
        <f>SUMIFS('Quarterly Information'!$J$43:$J$1042,'Quarterly Information'!$I$43:$I$1042,Blends!$V84,'Quarterly Information'!$X$43:$X$1042,Lists!$D$31)*I83</f>
        <v>0</v>
      </c>
      <c r="AD84" s="85">
        <f>SUMIFS('Quarterly Information'!$J$43:$J$1042,'Quarterly Information'!$I$43:$I$1042,Blends!$V84,'Quarterly Information'!$X$43:$X$1042,Lists!$D$31)*J83</f>
        <v>0</v>
      </c>
      <c r="AF84" s="10" t="s">
        <v>286</v>
      </c>
      <c r="AG84" s="85">
        <f>SUMIFS('Quarterly Information'!$J$43:$J$1042,'Quarterly Information'!$I$43:$I$1042,Blends!$AF84,'Quarterly Information'!$X$43:$X$1042,Lists!$D$32)*C83</f>
        <v>0</v>
      </c>
      <c r="AH84" s="85">
        <f>SUMIFS('Quarterly Information'!$J$43:$J$1042,'Quarterly Information'!$I$43:$I$1042,Blends!$AF84,'Quarterly Information'!$X$43:$X$1042,Lists!$D$32)*D83</f>
        <v>0</v>
      </c>
      <c r="AI84" s="85">
        <f>SUMIFS('Quarterly Information'!$J$43:$J$1042,'Quarterly Information'!$I$43:$I$1042,Blends!$AF84,'Quarterly Information'!$X$43:$X$1042,Lists!$D$32)*E83</f>
        <v>0</v>
      </c>
      <c r="AJ84" s="85">
        <f>SUMIFS('Quarterly Information'!$J$43:$J$1042,'Quarterly Information'!$I$43:$I$1042,Blends!$AF84,'Quarterly Information'!$X$43:$X$1042,Lists!$D$32)*F83</f>
        <v>0</v>
      </c>
      <c r="AK84" s="85">
        <f>SUMIFS('Quarterly Information'!$J$43:$J$1042,'Quarterly Information'!$I$43:$I$1042,Blends!$AF84,'Quarterly Information'!$X$43:$X$1042,Lists!$D$32)*G83</f>
        <v>0</v>
      </c>
      <c r="AL84" s="85">
        <f>SUMIFS('Quarterly Information'!$J$43:$J$1042,'Quarterly Information'!$I$43:$I$1042,Blends!$AF84,'Quarterly Information'!$X$43:$X$1042,Lists!$D$32)*H83</f>
        <v>0</v>
      </c>
      <c r="AM84" s="85">
        <f>SUMIFS('Quarterly Information'!$J$43:$J$1042,'Quarterly Information'!$I$43:$I$1042,Blends!$AF84,'Quarterly Information'!$X$43:$X$1042,Lists!$D$32)*I83</f>
        <v>0</v>
      </c>
      <c r="AN84" s="85">
        <f>SUMIFS('Quarterly Information'!$J$43:$J$1042,'Quarterly Information'!$I$43:$I$1042,Blends!$AF84,'Quarterly Information'!$X$43:$X$1042,Lists!$D$32)*J83</f>
        <v>0</v>
      </c>
      <c r="AP84" s="10" t="s">
        <v>286</v>
      </c>
      <c r="AQ84" s="85">
        <f>SUMIFS('Quarterly Information'!$J$43:$J$1042,'Quarterly Information'!$I$43:$I$1042,Blends!$AP84,'Quarterly Information'!$X$43:$X$1042,Lists!$D$33)*C83</f>
        <v>0</v>
      </c>
      <c r="AR84" s="85">
        <f>SUMIFS('Quarterly Information'!$J$43:$J$1042,'Quarterly Information'!$I$43:$I$1042,Blends!$AP84,'Quarterly Information'!$X$43:$X$1042,Lists!$D$33)*D83</f>
        <v>0</v>
      </c>
      <c r="AS84" s="85">
        <f>SUMIFS('Quarterly Information'!$J$43:$J$1042,'Quarterly Information'!$I$43:$I$1042,Blends!$AP84,'Quarterly Information'!$X$43:$X$1042,Lists!$D$33)*E83</f>
        <v>0</v>
      </c>
      <c r="AT84" s="85">
        <f>SUMIFS('Quarterly Information'!$J$43:$J$1042,'Quarterly Information'!$I$43:$I$1042,Blends!$AP84,'Quarterly Information'!$X$43:$X$1042,Lists!$D$33)*F83</f>
        <v>0</v>
      </c>
      <c r="AU84" s="85">
        <f>SUMIFS('Quarterly Information'!$J$43:$J$1042,'Quarterly Information'!$I$43:$I$1042,Blends!$AP84,'Quarterly Information'!$X$43:$X$1042,Lists!$D$33)*G83</f>
        <v>0</v>
      </c>
      <c r="AV84" s="85">
        <f>SUMIFS('Quarterly Information'!$J$43:$J$1042,'Quarterly Information'!$I$43:$I$1042,Blends!$AP84,'Quarterly Information'!$X$43:$X$1042,Lists!$D$33)*H83</f>
        <v>0</v>
      </c>
      <c r="AW84" s="85">
        <f>SUMIFS('Quarterly Information'!$J$43:$J$1042,'Quarterly Information'!$I$43:$I$1042,Blends!$AP84,'Quarterly Information'!$X$43:$X$1042,Lists!$D$33)*I83</f>
        <v>0</v>
      </c>
      <c r="AX84" s="85">
        <f>SUMIFS('Quarterly Information'!$J$43:$J$1042,'Quarterly Information'!$I$43:$I$1042,Blends!$AP84,'Quarterly Information'!$X$43:$X$1042,Lists!$D$33)*J83</f>
        <v>0</v>
      </c>
      <c r="AZ84" s="10" t="s">
        <v>286</v>
      </c>
      <c r="BA84" s="85">
        <f>SUMIFS('Quarterly Information'!$J$43:$J$1042,'Quarterly Information'!$I$43:$I$1042,Blends!$AZ84,'Quarterly Information'!$X$43:$X$1042,Lists!$D$34)*C83</f>
        <v>0</v>
      </c>
      <c r="BB84" s="85">
        <f>SUMIFS('Quarterly Information'!$J$43:$J$1042,'Quarterly Information'!$I$43:$I$1042,Blends!$AZ84,'Quarterly Information'!$X$43:$X$1042,Lists!$D$34)*D83</f>
        <v>0</v>
      </c>
      <c r="BC84" s="85">
        <f>SUMIFS('Quarterly Information'!$J$43:$J$1042,'Quarterly Information'!$I$43:$I$1042,Blends!$AZ84,'Quarterly Information'!$X$43:$X$1042,Lists!$D$34)*E83</f>
        <v>0</v>
      </c>
      <c r="BD84" s="85">
        <f>SUMIFS('Quarterly Information'!$J$43:$J$1042,'Quarterly Information'!$I$43:$I$1042,Blends!$AZ84,'Quarterly Information'!$X$43:$X$1042,Lists!$D$34)*F83</f>
        <v>0</v>
      </c>
      <c r="BE84" s="85">
        <f>SUMIFS('Quarterly Information'!$J$43:$J$1042,'Quarterly Information'!$I$43:$I$1042,Blends!$AZ84,'Quarterly Information'!$X$43:$X$1042,Lists!$D$34)*G83</f>
        <v>0</v>
      </c>
      <c r="BF84" s="85">
        <f>SUMIFS('Quarterly Information'!$J$43:$J$1042,'Quarterly Information'!$I$43:$I$1042,Blends!$AZ84,'Quarterly Information'!$X$43:$X$1042,Lists!$D$34)*H83</f>
        <v>0</v>
      </c>
      <c r="BG84" s="85">
        <f>SUMIFS('Quarterly Information'!$J$43:$J$1042,'Quarterly Information'!$I$43:$I$1042,Blends!$AZ84,'Quarterly Information'!$X$43:$X$1042,Lists!$D$34)*I83</f>
        <v>0</v>
      </c>
      <c r="BH84" s="85">
        <f>SUMIFS('Quarterly Information'!$J$43:$J$1042,'Quarterly Information'!$I$43:$I$1042,Blends!$AZ84,'Quarterly Information'!$X$43:$X$1042,Lists!$D$34)*J83</f>
        <v>0</v>
      </c>
      <c r="BJ84" s="10" t="s">
        <v>286</v>
      </c>
      <c r="BK84" s="85">
        <f>SUMIFS('Quarterly Information'!$J$43:$J$1042,'Quarterly Information'!$I$43:$I$1042,Blends!$BJ84,'Quarterly Information'!$X$43:$X$1042,Lists!$D$35)*C83</f>
        <v>0</v>
      </c>
      <c r="BL84" s="85">
        <f>SUMIFS('Quarterly Information'!$J$43:$J$1042,'Quarterly Information'!$I$43:$I$1042,Blends!$BJ84,'Quarterly Information'!$X$43:$X$1042,Lists!$D$35)*D83</f>
        <v>0</v>
      </c>
      <c r="BM84" s="85">
        <f>SUMIFS('Quarterly Information'!$J$43:$J$1042,'Quarterly Information'!$I$43:$I$1042,Blends!$BJ84,'Quarterly Information'!$X$43:$X$1042,Lists!$D$35)*E83</f>
        <v>0</v>
      </c>
      <c r="BN84" s="85">
        <f>SUMIFS('Quarterly Information'!$J$43:$J$1042,'Quarterly Information'!$I$43:$I$1042,Blends!$BJ84,'Quarterly Information'!$X$43:$X$1042,Lists!$D$35)*F83</f>
        <v>0</v>
      </c>
      <c r="BO84" s="85">
        <f>SUMIFS('Quarterly Information'!$J$43:$J$1042,'Quarterly Information'!$I$43:$I$1042,Blends!$BJ84,'Quarterly Information'!$X$43:$X$1042,Lists!$D$35)*G83</f>
        <v>0</v>
      </c>
      <c r="BP84" s="85">
        <f>SUMIFS('Quarterly Information'!$J$43:$J$1042,'Quarterly Information'!$I$43:$I$1042,Blends!$BJ84,'Quarterly Information'!$X$43:$X$1042,Lists!$D$35)*H83</f>
        <v>0</v>
      </c>
      <c r="BQ84" s="85">
        <f>SUMIFS('Quarterly Information'!$J$43:$J$1042,'Quarterly Information'!$I$43:$I$1042,Blends!$BJ84,'Quarterly Information'!$X$43:$X$1042,Lists!$D$35)*I83</f>
        <v>0</v>
      </c>
      <c r="BR84" s="85">
        <f>SUMIFS('Quarterly Information'!$J$43:$J$1042,'Quarterly Information'!$I$43:$I$1042,Blends!$BJ84,'Quarterly Information'!$X$43:$X$1042,Lists!$D$35)*J83</f>
        <v>0</v>
      </c>
      <c r="BT84" s="10" t="s">
        <v>286</v>
      </c>
      <c r="BU84" s="85">
        <f>SUMIFS('Quarterly Information'!$AA$43:$AA$1042,'Quarterly Information'!$I$43:$I$1042,Blends!$BT84)*Blends!C83</f>
        <v>0</v>
      </c>
      <c r="BV84" s="85">
        <f>SUMIFS('Quarterly Information'!$AA$43:$AA$1042,'Quarterly Information'!$I$43:$I$1042,Blends!$BT84)*Blends!D83</f>
        <v>0</v>
      </c>
      <c r="BW84" s="85">
        <f>SUMIFS('Quarterly Information'!$AA$43:$AA$1042,'Quarterly Information'!$I$43:$I$1042,Blends!$BT84)*Blends!E83</f>
        <v>0</v>
      </c>
      <c r="BX84" s="85">
        <f>SUMIFS('Quarterly Information'!$AA$43:$AA$1042,'Quarterly Information'!$I$43:$I$1042,Blends!$BT84)*Blends!F83</f>
        <v>0</v>
      </c>
      <c r="BY84" s="85">
        <f>SUMIFS('Quarterly Information'!$AA$43:$AA$1042,'Quarterly Information'!$I$43:$I$1042,Blends!$BT84)*Blends!G83</f>
        <v>0</v>
      </c>
      <c r="BZ84" s="85">
        <f>SUMIFS('Quarterly Information'!$AA$43:$AA$1042,'Quarterly Information'!$I$43:$I$1042,Blends!$BT84)*Blends!H83</f>
        <v>0</v>
      </c>
      <c r="CA84" s="85">
        <f>SUMIFS('Quarterly Information'!$AA$43:$AA$1042,'Quarterly Information'!$I$43:$I$1042,Blends!$BT84)*Blends!I83</f>
        <v>0</v>
      </c>
      <c r="CB84" s="85">
        <f>SUMIFS('Quarterly Information'!$AA$43:$AA$1042,'Quarterly Information'!$I$43:$I$1042,Blends!$BT84)*Blends!J83</f>
        <v>0</v>
      </c>
      <c r="CD84" s="10" t="s">
        <v>286</v>
      </c>
      <c r="CE84" s="85">
        <f>SUMIFS('Quarterly Information'!$AB$43:$AB$1042,'Quarterly Information'!$I$43:$I$1042,Blends!$CD84)*Blends!C83</f>
        <v>0</v>
      </c>
      <c r="CF84" s="85">
        <f>SUMIFS('Quarterly Information'!$AB$43:$AB$1042,'Quarterly Information'!$I$43:$I$1042,Blends!$CD84)*Blends!D83</f>
        <v>0</v>
      </c>
      <c r="CG84" s="85">
        <f>SUMIFS('Quarterly Information'!$AB$43:$AB$1042,'Quarterly Information'!$I$43:$I$1042,Blends!$CD84)*Blends!E83</f>
        <v>0</v>
      </c>
      <c r="CH84" s="85">
        <f>SUMIFS('Quarterly Information'!$AB$43:$AB$1042,'Quarterly Information'!$I$43:$I$1042,Blends!$CD84)*Blends!F83</f>
        <v>0</v>
      </c>
      <c r="CI84" s="85">
        <f>SUMIFS('Quarterly Information'!$AB$43:$AB$1042,'Quarterly Information'!$I$43:$I$1042,Blends!$CD84)*Blends!G83</f>
        <v>0</v>
      </c>
      <c r="CJ84" s="85">
        <f>SUMIFS('Quarterly Information'!$AB$43:$AB$1042,'Quarterly Information'!$I$43:$I$1042,Blends!$CD84)*Blends!H83</f>
        <v>0</v>
      </c>
      <c r="CK84" s="85">
        <f>SUMIFS('Quarterly Information'!$AB$43:$AB$1042,'Quarterly Information'!$I$43:$I$1042,Blends!$CD84)*Blends!I83</f>
        <v>0</v>
      </c>
      <c r="CL84" s="85">
        <f>SUMIFS('Quarterly Information'!$AB$43:$AB$1042,'Quarterly Information'!$I$43:$I$1042,Blends!$CD84)*Blends!J83</f>
        <v>0</v>
      </c>
      <c r="CN84" s="10" t="s">
        <v>286</v>
      </c>
      <c r="CO84" s="85">
        <f>SUMIFS('Quarterly Information'!$AC$43:$AC$1042,'Quarterly Information'!$I$43:$I$1042,Blends!$CN84)*Blends!C83</f>
        <v>0</v>
      </c>
      <c r="CP84" s="85">
        <f>SUMIFS('Quarterly Information'!$AC$43:$AC$1042,'Quarterly Information'!$I$43:$I$1042,Blends!$CN84)*Blends!D83</f>
        <v>0</v>
      </c>
      <c r="CQ84" s="85">
        <f>SUMIFS('Quarterly Information'!$AC$43:$AC$1042,'Quarterly Information'!$I$43:$I$1042,Blends!$CN84)*Blends!E83</f>
        <v>0</v>
      </c>
      <c r="CR84" s="85">
        <f>SUMIFS('Quarterly Information'!$AC$43:$AC$1042,'Quarterly Information'!$I$43:$I$1042,Blends!$CN84)*Blends!F83</f>
        <v>0</v>
      </c>
      <c r="CS84" s="85">
        <f>SUMIFS('Quarterly Information'!$AC$43:$AC$1042,'Quarterly Information'!$I$43:$I$1042,Blends!$CN84)*Blends!G83</f>
        <v>0</v>
      </c>
      <c r="CT84" s="85">
        <f>SUMIFS('Quarterly Information'!$AC$43:$AC$1042,'Quarterly Information'!$I$43:$I$1042,Blends!$CN84)*Blends!H83</f>
        <v>0</v>
      </c>
      <c r="CU84" s="85">
        <f>SUMIFS('Quarterly Information'!$AC$43:$AC$1042,'Quarterly Information'!$I$43:$I$1042,Blends!$CN84)*Blends!I83</f>
        <v>0</v>
      </c>
      <c r="CV84" s="85">
        <f>SUMIFS('Quarterly Information'!$AC$43:$AC$1042,'Quarterly Information'!$I$43:$I$1042,Blends!$CN84)*Blends!J83</f>
        <v>0</v>
      </c>
      <c r="CX84" s="10" t="s">
        <v>286</v>
      </c>
      <c r="CY84" s="85">
        <f>SUMIFS('Quarterly Information'!$AD$43:$AD$1042,'Quarterly Information'!$I$43:$I$1042,Blends!$CX84)*Blends!C83</f>
        <v>0</v>
      </c>
      <c r="CZ84" s="85">
        <f>SUMIFS('Quarterly Information'!$AD$43:$AD$1042,'Quarterly Information'!$I$43:$I$1042,Blends!$CX84)*Blends!D83</f>
        <v>0</v>
      </c>
      <c r="DA84" s="85">
        <f>SUMIFS('Quarterly Information'!$AD$43:$AD$1042,'Quarterly Information'!$I$43:$I$1042,Blends!$CX84)*Blends!E83</f>
        <v>0</v>
      </c>
      <c r="DB84" s="85">
        <f>SUMIFS('Quarterly Information'!$AD$43:$AD$1042,'Quarterly Information'!$I$43:$I$1042,Blends!$CX84)*Blends!F83</f>
        <v>0</v>
      </c>
      <c r="DC84" s="85">
        <f>SUMIFS('Quarterly Information'!$AD$43:$AD$1042,'Quarterly Information'!$I$43:$I$1042,Blends!$CX84)*Blends!G83</f>
        <v>0</v>
      </c>
      <c r="DD84" s="85">
        <f>SUMIFS('Quarterly Information'!$AD$43:$AD$1042,'Quarterly Information'!$I$43:$I$1042,Blends!$CX84)*Blends!H83</f>
        <v>0</v>
      </c>
      <c r="DE84" s="85">
        <f>SUMIFS('Quarterly Information'!$AD$43:$AD$1042,'Quarterly Information'!$I$43:$I$1042,Blends!$CX84)*Blends!I83</f>
        <v>0</v>
      </c>
      <c r="DF84" s="85">
        <f>SUMIFS('Quarterly Information'!$AD$43:$AD$1042,'Quarterly Information'!$I$43:$I$1042,Blends!$CX84)*Blends!J83</f>
        <v>0</v>
      </c>
      <c r="DH84" s="10" t="s">
        <v>286</v>
      </c>
      <c r="DI84" s="85">
        <f>SUMIFS('Quarterly Information'!$AE$43:$AE$1042,'Quarterly Information'!$I$43:$I$1042,Blends!$DH84)*Blends!C83</f>
        <v>0</v>
      </c>
      <c r="DJ84" s="85">
        <f>SUMIFS('Quarterly Information'!$AE$43:$AE$1042,'Quarterly Information'!$I$43:$I$1042,Blends!$DH84)*Blends!D83</f>
        <v>0</v>
      </c>
      <c r="DK84" s="85">
        <f>SUMIFS('Quarterly Information'!$AE$43:$AE$1042,'Quarterly Information'!$I$43:$I$1042,Blends!$DH84)*Blends!E83</f>
        <v>0</v>
      </c>
      <c r="DL84" s="85">
        <f>SUMIFS('Quarterly Information'!$AE$43:$AE$1042,'Quarterly Information'!$I$43:$I$1042,Blends!$DH84)*Blends!F83</f>
        <v>0</v>
      </c>
      <c r="DM84" s="85">
        <f>SUMIFS('Quarterly Information'!$AE$43:$AE$1042,'Quarterly Information'!$I$43:$I$1042,Blends!$DH84)*Blends!G83</f>
        <v>0</v>
      </c>
      <c r="DN84" s="85">
        <f>SUMIFS('Quarterly Information'!$AE$43:$AE$1042,'Quarterly Information'!$I$43:$I$1042,Blends!$DH84)*Blends!H83</f>
        <v>0</v>
      </c>
      <c r="DO84" s="85">
        <f>SUMIFS('Quarterly Information'!$AE$43:$AE$1042,'Quarterly Information'!$I$43:$I$1042,Blends!$DH84)*Blends!I83</f>
        <v>0</v>
      </c>
      <c r="DP84" s="85">
        <f>SUMIFS('Quarterly Information'!$AE$43:$AE$1042,'Quarterly Information'!$I$43:$I$1042,Blends!$DH84)*Blends!J83</f>
        <v>0</v>
      </c>
      <c r="DR84" s="10" t="s">
        <v>286</v>
      </c>
      <c r="DS84" s="85">
        <f>SUMIFS('Quarterly Information'!$AF$43:$AF$1042,'Quarterly Information'!$I$43:$I$1042,Blends!$DR84)*Blends!C83</f>
        <v>0</v>
      </c>
      <c r="DT84" s="85">
        <f>SUMIFS('Quarterly Information'!$AF$43:$AF$1042,'Quarterly Information'!$I$43:$I$1042,Blends!$DR84)*Blends!D83</f>
        <v>0</v>
      </c>
      <c r="DU84" s="85">
        <f>SUMIFS('Quarterly Information'!$AF$43:$AF$1042,'Quarterly Information'!$I$43:$I$1042,Blends!$DR84)*Blends!E83</f>
        <v>0</v>
      </c>
      <c r="DV84" s="85">
        <f>SUMIFS('Quarterly Information'!$AF$43:$AF$1042,'Quarterly Information'!$I$43:$I$1042,Blends!$DR84)*Blends!F83</f>
        <v>0</v>
      </c>
      <c r="DW84" s="85">
        <f>SUMIFS('Quarterly Information'!$AF$43:$AF$1042,'Quarterly Information'!$I$43:$I$1042,Blends!$DR84)*Blends!G83</f>
        <v>0</v>
      </c>
      <c r="DX84" s="85">
        <f>SUMIFS('Quarterly Information'!$AF$43:$AF$1042,'Quarterly Information'!$I$43:$I$1042,Blends!$DR84)*Blends!H83</f>
        <v>0</v>
      </c>
      <c r="DY84" s="85">
        <f>SUMIFS('Quarterly Information'!$AF$43:$AF$1042,'Quarterly Information'!$I$43:$I$1042,Blends!$DR84)*Blends!I83</f>
        <v>0</v>
      </c>
      <c r="DZ84" s="85">
        <f>SUMIFS('Quarterly Information'!$AF$43:$AF$1042,'Quarterly Information'!$I$43:$I$1042,Blends!$DR84)*Blends!J83</f>
        <v>0</v>
      </c>
    </row>
    <row r="85" spans="2:130">
      <c r="B85" s="10" t="s">
        <v>288</v>
      </c>
      <c r="C85" s="84"/>
      <c r="D85" s="84">
        <v>0.21</v>
      </c>
      <c r="E85" s="84"/>
      <c r="F85" s="84"/>
      <c r="G85" s="84"/>
      <c r="H85" s="84"/>
      <c r="I85" s="84"/>
      <c r="J85" s="84"/>
      <c r="L85" s="10" t="s">
        <v>287</v>
      </c>
      <c r="M85" s="85">
        <f>SUMIFS('Quarterly Information'!$J$43:$J$1042,'Quarterly Information'!$I$43:$I$1042,Blends!$L85,'Quarterly Information'!$X$43:$X$1042,Lists!$D$30)*C84</f>
        <v>0</v>
      </c>
      <c r="N85" s="85">
        <f>SUMIFS('Quarterly Information'!$J$43:$J$1042,'Quarterly Information'!$I$43:$I$1042,Blends!$L85,'Quarterly Information'!$X$43:$X$1042,Lists!$D$30)*D84</f>
        <v>0</v>
      </c>
      <c r="O85" s="85">
        <f>SUMIFS('Quarterly Information'!$J$43:$J$1042,'Quarterly Information'!$I$43:$I$1042,Blends!$L85,'Quarterly Information'!$X$43:$X$1042,Lists!$D$30)*E84</f>
        <v>0</v>
      </c>
      <c r="P85" s="85">
        <f>SUMIFS('Quarterly Information'!$J$43:$J$1042,'Quarterly Information'!$I$43:$I$1042,Blends!$L85,'Quarterly Information'!$X$43:$X$1042,Lists!$D$30)*F84</f>
        <v>0</v>
      </c>
      <c r="Q85" s="85">
        <f>SUMIFS('Quarterly Information'!$J$43:$J$1042,'Quarterly Information'!$I$43:$I$1042,Blends!$L85,'Quarterly Information'!$X$43:$X$1042,Lists!$D$30)*G84</f>
        <v>0</v>
      </c>
      <c r="R85" s="85">
        <f>SUMIFS('Quarterly Information'!$J$43:$J$1042,'Quarterly Information'!$I$43:$I$1042,Blends!$L85,'Quarterly Information'!$X$43:$X$1042,Lists!$D$30)*H84</f>
        <v>0</v>
      </c>
      <c r="S85" s="85">
        <f>SUMIFS('Quarterly Information'!$J$43:$J$1042,'Quarterly Information'!$I$43:$I$1042,Blends!$L85,'Quarterly Information'!$X$43:$X$1042,Lists!$D$30)*I84</f>
        <v>0</v>
      </c>
      <c r="T85" s="85">
        <f>SUMIFS('Quarterly Information'!$J$43:$J$1042,'Quarterly Information'!$I$43:$I$1042,Blends!$L85,'Quarterly Information'!$X$43:$X$1042,Lists!$D$30)*J84</f>
        <v>0</v>
      </c>
      <c r="V85" s="10" t="s">
        <v>287</v>
      </c>
      <c r="W85" s="85">
        <f>SUMIFS('Quarterly Information'!$J$43:$J$1042,'Quarterly Information'!$I$43:$I$1042,Blends!$V85,'Quarterly Information'!$X$43:$X$1042,Lists!$D$31)*C84</f>
        <v>0</v>
      </c>
      <c r="X85" s="85">
        <f>SUMIFS('Quarterly Information'!$J$43:$J$1042,'Quarterly Information'!$I$43:$I$1042,Blends!$V85,'Quarterly Information'!$X$43:$X$1042,Lists!$D$31)*D84</f>
        <v>0</v>
      </c>
      <c r="Y85" s="85">
        <f>SUMIFS('Quarterly Information'!$J$43:$J$1042,'Quarterly Information'!$I$43:$I$1042,Blends!$V85,'Quarterly Information'!$X$43:$X$1042,Lists!$D$31)*E84</f>
        <v>0</v>
      </c>
      <c r="Z85" s="85">
        <f>SUMIFS('Quarterly Information'!$J$43:$J$1042,'Quarterly Information'!$I$43:$I$1042,Blends!$V85,'Quarterly Information'!$X$43:$X$1042,Lists!$D$31)*F84</f>
        <v>0</v>
      </c>
      <c r="AA85" s="85">
        <f>SUMIFS('Quarterly Information'!$J$43:$J$1042,'Quarterly Information'!$I$43:$I$1042,Blends!$V85,'Quarterly Information'!$X$43:$X$1042,Lists!$D$31)*G84</f>
        <v>0</v>
      </c>
      <c r="AB85" s="85">
        <f>SUMIFS('Quarterly Information'!$J$43:$J$1042,'Quarterly Information'!$I$43:$I$1042,Blends!$V85,'Quarterly Information'!$X$43:$X$1042,Lists!$D$31)*H84</f>
        <v>0</v>
      </c>
      <c r="AC85" s="85">
        <f>SUMIFS('Quarterly Information'!$J$43:$J$1042,'Quarterly Information'!$I$43:$I$1042,Blends!$V85,'Quarterly Information'!$X$43:$X$1042,Lists!$D$31)*I84</f>
        <v>0</v>
      </c>
      <c r="AD85" s="85">
        <f>SUMIFS('Quarterly Information'!$J$43:$J$1042,'Quarterly Information'!$I$43:$I$1042,Blends!$V85,'Quarterly Information'!$X$43:$X$1042,Lists!$D$31)*J84</f>
        <v>0</v>
      </c>
      <c r="AF85" s="10" t="s">
        <v>287</v>
      </c>
      <c r="AG85" s="85">
        <f>SUMIFS('Quarterly Information'!$J$43:$J$1042,'Quarterly Information'!$I$43:$I$1042,Blends!$AF85,'Quarterly Information'!$X$43:$X$1042,Lists!$D$32)*C84</f>
        <v>0</v>
      </c>
      <c r="AH85" s="85">
        <f>SUMIFS('Quarterly Information'!$J$43:$J$1042,'Quarterly Information'!$I$43:$I$1042,Blends!$AF85,'Quarterly Information'!$X$43:$X$1042,Lists!$D$32)*D84</f>
        <v>0</v>
      </c>
      <c r="AI85" s="85">
        <f>SUMIFS('Quarterly Information'!$J$43:$J$1042,'Quarterly Information'!$I$43:$I$1042,Blends!$AF85,'Quarterly Information'!$X$43:$X$1042,Lists!$D$32)*E84</f>
        <v>0</v>
      </c>
      <c r="AJ85" s="85">
        <f>SUMIFS('Quarterly Information'!$J$43:$J$1042,'Quarterly Information'!$I$43:$I$1042,Blends!$AF85,'Quarterly Information'!$X$43:$X$1042,Lists!$D$32)*F84</f>
        <v>0</v>
      </c>
      <c r="AK85" s="85">
        <f>SUMIFS('Quarterly Information'!$J$43:$J$1042,'Quarterly Information'!$I$43:$I$1042,Blends!$AF85,'Quarterly Information'!$X$43:$X$1042,Lists!$D$32)*G84</f>
        <v>0</v>
      </c>
      <c r="AL85" s="85">
        <f>SUMIFS('Quarterly Information'!$J$43:$J$1042,'Quarterly Information'!$I$43:$I$1042,Blends!$AF85,'Quarterly Information'!$X$43:$X$1042,Lists!$D$32)*H84</f>
        <v>0</v>
      </c>
      <c r="AM85" s="85">
        <f>SUMIFS('Quarterly Information'!$J$43:$J$1042,'Quarterly Information'!$I$43:$I$1042,Blends!$AF85,'Quarterly Information'!$X$43:$X$1042,Lists!$D$32)*I84</f>
        <v>0</v>
      </c>
      <c r="AN85" s="85">
        <f>SUMIFS('Quarterly Information'!$J$43:$J$1042,'Quarterly Information'!$I$43:$I$1042,Blends!$AF85,'Quarterly Information'!$X$43:$X$1042,Lists!$D$32)*J84</f>
        <v>0</v>
      </c>
      <c r="AP85" s="10" t="s">
        <v>287</v>
      </c>
      <c r="AQ85" s="85">
        <f>SUMIFS('Quarterly Information'!$J$43:$J$1042,'Quarterly Information'!$I$43:$I$1042,Blends!$AP85,'Quarterly Information'!$X$43:$X$1042,Lists!$D$33)*C84</f>
        <v>0</v>
      </c>
      <c r="AR85" s="85">
        <f>SUMIFS('Quarterly Information'!$J$43:$J$1042,'Quarterly Information'!$I$43:$I$1042,Blends!$AP85,'Quarterly Information'!$X$43:$X$1042,Lists!$D$33)*D84</f>
        <v>0</v>
      </c>
      <c r="AS85" s="85">
        <f>SUMIFS('Quarterly Information'!$J$43:$J$1042,'Quarterly Information'!$I$43:$I$1042,Blends!$AP85,'Quarterly Information'!$X$43:$X$1042,Lists!$D$33)*E84</f>
        <v>0</v>
      </c>
      <c r="AT85" s="85">
        <f>SUMIFS('Quarterly Information'!$J$43:$J$1042,'Quarterly Information'!$I$43:$I$1042,Blends!$AP85,'Quarterly Information'!$X$43:$X$1042,Lists!$D$33)*F84</f>
        <v>0</v>
      </c>
      <c r="AU85" s="85">
        <f>SUMIFS('Quarterly Information'!$J$43:$J$1042,'Quarterly Information'!$I$43:$I$1042,Blends!$AP85,'Quarterly Information'!$X$43:$X$1042,Lists!$D$33)*G84</f>
        <v>0</v>
      </c>
      <c r="AV85" s="85">
        <f>SUMIFS('Quarterly Information'!$J$43:$J$1042,'Quarterly Information'!$I$43:$I$1042,Blends!$AP85,'Quarterly Information'!$X$43:$X$1042,Lists!$D$33)*H84</f>
        <v>0</v>
      </c>
      <c r="AW85" s="85">
        <f>SUMIFS('Quarterly Information'!$J$43:$J$1042,'Quarterly Information'!$I$43:$I$1042,Blends!$AP85,'Quarterly Information'!$X$43:$X$1042,Lists!$D$33)*I84</f>
        <v>0</v>
      </c>
      <c r="AX85" s="85">
        <f>SUMIFS('Quarterly Information'!$J$43:$J$1042,'Quarterly Information'!$I$43:$I$1042,Blends!$AP85,'Quarterly Information'!$X$43:$X$1042,Lists!$D$33)*J84</f>
        <v>0</v>
      </c>
      <c r="AZ85" s="10" t="s">
        <v>287</v>
      </c>
      <c r="BA85" s="85">
        <f>SUMIFS('Quarterly Information'!$J$43:$J$1042,'Quarterly Information'!$I$43:$I$1042,Blends!$AZ85,'Quarterly Information'!$X$43:$X$1042,Lists!$D$34)*C84</f>
        <v>0</v>
      </c>
      <c r="BB85" s="85">
        <f>SUMIFS('Quarterly Information'!$J$43:$J$1042,'Quarterly Information'!$I$43:$I$1042,Blends!$AZ85,'Quarterly Information'!$X$43:$X$1042,Lists!$D$34)*D84</f>
        <v>0</v>
      </c>
      <c r="BC85" s="85">
        <f>SUMIFS('Quarterly Information'!$J$43:$J$1042,'Quarterly Information'!$I$43:$I$1042,Blends!$AZ85,'Quarterly Information'!$X$43:$X$1042,Lists!$D$34)*E84</f>
        <v>0</v>
      </c>
      <c r="BD85" s="85">
        <f>SUMIFS('Quarterly Information'!$J$43:$J$1042,'Quarterly Information'!$I$43:$I$1042,Blends!$AZ85,'Quarterly Information'!$X$43:$X$1042,Lists!$D$34)*F84</f>
        <v>0</v>
      </c>
      <c r="BE85" s="85">
        <f>SUMIFS('Quarterly Information'!$J$43:$J$1042,'Quarterly Information'!$I$43:$I$1042,Blends!$AZ85,'Quarterly Information'!$X$43:$X$1042,Lists!$D$34)*G84</f>
        <v>0</v>
      </c>
      <c r="BF85" s="85">
        <f>SUMIFS('Quarterly Information'!$J$43:$J$1042,'Quarterly Information'!$I$43:$I$1042,Blends!$AZ85,'Quarterly Information'!$X$43:$X$1042,Lists!$D$34)*H84</f>
        <v>0</v>
      </c>
      <c r="BG85" s="85">
        <f>SUMIFS('Quarterly Information'!$J$43:$J$1042,'Quarterly Information'!$I$43:$I$1042,Blends!$AZ85,'Quarterly Information'!$X$43:$X$1042,Lists!$D$34)*I84</f>
        <v>0</v>
      </c>
      <c r="BH85" s="85">
        <f>SUMIFS('Quarterly Information'!$J$43:$J$1042,'Quarterly Information'!$I$43:$I$1042,Blends!$AZ85,'Quarterly Information'!$X$43:$X$1042,Lists!$D$34)*J84</f>
        <v>0</v>
      </c>
      <c r="BJ85" s="10" t="s">
        <v>287</v>
      </c>
      <c r="BK85" s="85">
        <f>SUMIFS('Quarterly Information'!$J$43:$J$1042,'Quarterly Information'!$I$43:$I$1042,Blends!$BJ85,'Quarterly Information'!$X$43:$X$1042,Lists!$D$35)*C84</f>
        <v>0</v>
      </c>
      <c r="BL85" s="85">
        <f>SUMIFS('Quarterly Information'!$J$43:$J$1042,'Quarterly Information'!$I$43:$I$1042,Blends!$BJ85,'Quarterly Information'!$X$43:$X$1042,Lists!$D$35)*D84</f>
        <v>0</v>
      </c>
      <c r="BM85" s="85">
        <f>SUMIFS('Quarterly Information'!$J$43:$J$1042,'Quarterly Information'!$I$43:$I$1042,Blends!$BJ85,'Quarterly Information'!$X$43:$X$1042,Lists!$D$35)*E84</f>
        <v>0</v>
      </c>
      <c r="BN85" s="85">
        <f>SUMIFS('Quarterly Information'!$J$43:$J$1042,'Quarterly Information'!$I$43:$I$1042,Blends!$BJ85,'Quarterly Information'!$X$43:$X$1042,Lists!$D$35)*F84</f>
        <v>0</v>
      </c>
      <c r="BO85" s="85">
        <f>SUMIFS('Quarterly Information'!$J$43:$J$1042,'Quarterly Information'!$I$43:$I$1042,Blends!$BJ85,'Quarterly Information'!$X$43:$X$1042,Lists!$D$35)*G84</f>
        <v>0</v>
      </c>
      <c r="BP85" s="85">
        <f>SUMIFS('Quarterly Information'!$J$43:$J$1042,'Quarterly Information'!$I$43:$I$1042,Blends!$BJ85,'Quarterly Information'!$X$43:$X$1042,Lists!$D$35)*H84</f>
        <v>0</v>
      </c>
      <c r="BQ85" s="85">
        <f>SUMIFS('Quarterly Information'!$J$43:$J$1042,'Quarterly Information'!$I$43:$I$1042,Blends!$BJ85,'Quarterly Information'!$X$43:$X$1042,Lists!$D$35)*I84</f>
        <v>0</v>
      </c>
      <c r="BR85" s="85">
        <f>SUMIFS('Quarterly Information'!$J$43:$J$1042,'Quarterly Information'!$I$43:$I$1042,Blends!$BJ85,'Quarterly Information'!$X$43:$X$1042,Lists!$D$35)*J84</f>
        <v>0</v>
      </c>
      <c r="BT85" s="10" t="s">
        <v>287</v>
      </c>
      <c r="BU85" s="85">
        <f>SUMIFS('Quarterly Information'!$AA$43:$AA$1042,'Quarterly Information'!$I$43:$I$1042,Blends!$BT85)*Blends!C84</f>
        <v>0</v>
      </c>
      <c r="BV85" s="85">
        <f>SUMIFS('Quarterly Information'!$AA$43:$AA$1042,'Quarterly Information'!$I$43:$I$1042,Blends!$BT85)*Blends!D84</f>
        <v>0</v>
      </c>
      <c r="BW85" s="85">
        <f>SUMIFS('Quarterly Information'!$AA$43:$AA$1042,'Quarterly Information'!$I$43:$I$1042,Blends!$BT85)*Blends!E84</f>
        <v>0</v>
      </c>
      <c r="BX85" s="85">
        <f>SUMIFS('Quarterly Information'!$AA$43:$AA$1042,'Quarterly Information'!$I$43:$I$1042,Blends!$BT85)*Blends!F84</f>
        <v>0</v>
      </c>
      <c r="BY85" s="85">
        <f>SUMIFS('Quarterly Information'!$AA$43:$AA$1042,'Quarterly Information'!$I$43:$I$1042,Blends!$BT85)*Blends!G84</f>
        <v>0</v>
      </c>
      <c r="BZ85" s="85">
        <f>SUMIFS('Quarterly Information'!$AA$43:$AA$1042,'Quarterly Information'!$I$43:$I$1042,Blends!$BT85)*Blends!H84</f>
        <v>0</v>
      </c>
      <c r="CA85" s="85">
        <f>SUMIFS('Quarterly Information'!$AA$43:$AA$1042,'Quarterly Information'!$I$43:$I$1042,Blends!$BT85)*Blends!I84</f>
        <v>0</v>
      </c>
      <c r="CB85" s="85">
        <f>SUMIFS('Quarterly Information'!$AA$43:$AA$1042,'Quarterly Information'!$I$43:$I$1042,Blends!$BT85)*Blends!J84</f>
        <v>0</v>
      </c>
      <c r="CD85" s="10" t="s">
        <v>287</v>
      </c>
      <c r="CE85" s="85">
        <f>SUMIFS('Quarterly Information'!$AB$43:$AB$1042,'Quarterly Information'!$I$43:$I$1042,Blends!$CD85)*Blends!C84</f>
        <v>0</v>
      </c>
      <c r="CF85" s="85">
        <f>SUMIFS('Quarterly Information'!$AB$43:$AB$1042,'Quarterly Information'!$I$43:$I$1042,Blends!$CD85)*Blends!D84</f>
        <v>0</v>
      </c>
      <c r="CG85" s="85">
        <f>SUMIFS('Quarterly Information'!$AB$43:$AB$1042,'Quarterly Information'!$I$43:$I$1042,Blends!$CD85)*Blends!E84</f>
        <v>0</v>
      </c>
      <c r="CH85" s="85">
        <f>SUMIFS('Quarterly Information'!$AB$43:$AB$1042,'Quarterly Information'!$I$43:$I$1042,Blends!$CD85)*Blends!F84</f>
        <v>0</v>
      </c>
      <c r="CI85" s="85">
        <f>SUMIFS('Quarterly Information'!$AB$43:$AB$1042,'Quarterly Information'!$I$43:$I$1042,Blends!$CD85)*Blends!G84</f>
        <v>0</v>
      </c>
      <c r="CJ85" s="85">
        <f>SUMIFS('Quarterly Information'!$AB$43:$AB$1042,'Quarterly Information'!$I$43:$I$1042,Blends!$CD85)*Blends!H84</f>
        <v>0</v>
      </c>
      <c r="CK85" s="85">
        <f>SUMIFS('Quarterly Information'!$AB$43:$AB$1042,'Quarterly Information'!$I$43:$I$1042,Blends!$CD85)*Blends!I84</f>
        <v>0</v>
      </c>
      <c r="CL85" s="85">
        <f>SUMIFS('Quarterly Information'!$AB$43:$AB$1042,'Quarterly Information'!$I$43:$I$1042,Blends!$CD85)*Blends!J84</f>
        <v>0</v>
      </c>
      <c r="CN85" s="10" t="s">
        <v>287</v>
      </c>
      <c r="CO85" s="85">
        <f>SUMIFS('Quarterly Information'!$AC$43:$AC$1042,'Quarterly Information'!$I$43:$I$1042,Blends!$CN85)*Blends!C84</f>
        <v>0</v>
      </c>
      <c r="CP85" s="85">
        <f>SUMIFS('Quarterly Information'!$AC$43:$AC$1042,'Quarterly Information'!$I$43:$I$1042,Blends!$CN85)*Blends!D84</f>
        <v>0</v>
      </c>
      <c r="CQ85" s="85">
        <f>SUMIFS('Quarterly Information'!$AC$43:$AC$1042,'Quarterly Information'!$I$43:$I$1042,Blends!$CN85)*Blends!E84</f>
        <v>0</v>
      </c>
      <c r="CR85" s="85">
        <f>SUMIFS('Quarterly Information'!$AC$43:$AC$1042,'Quarterly Information'!$I$43:$I$1042,Blends!$CN85)*Blends!F84</f>
        <v>0</v>
      </c>
      <c r="CS85" s="85">
        <f>SUMIFS('Quarterly Information'!$AC$43:$AC$1042,'Quarterly Information'!$I$43:$I$1042,Blends!$CN85)*Blends!G84</f>
        <v>0</v>
      </c>
      <c r="CT85" s="85">
        <f>SUMIFS('Quarterly Information'!$AC$43:$AC$1042,'Quarterly Information'!$I$43:$I$1042,Blends!$CN85)*Blends!H84</f>
        <v>0</v>
      </c>
      <c r="CU85" s="85">
        <f>SUMIFS('Quarterly Information'!$AC$43:$AC$1042,'Quarterly Information'!$I$43:$I$1042,Blends!$CN85)*Blends!I84</f>
        <v>0</v>
      </c>
      <c r="CV85" s="85">
        <f>SUMIFS('Quarterly Information'!$AC$43:$AC$1042,'Quarterly Information'!$I$43:$I$1042,Blends!$CN85)*Blends!J84</f>
        <v>0</v>
      </c>
      <c r="CX85" s="10" t="s">
        <v>287</v>
      </c>
      <c r="CY85" s="85">
        <f>SUMIFS('Quarterly Information'!$AD$43:$AD$1042,'Quarterly Information'!$I$43:$I$1042,Blends!$CX85)*Blends!C84</f>
        <v>0</v>
      </c>
      <c r="CZ85" s="85">
        <f>SUMIFS('Quarterly Information'!$AD$43:$AD$1042,'Quarterly Information'!$I$43:$I$1042,Blends!$CX85)*Blends!D84</f>
        <v>0</v>
      </c>
      <c r="DA85" s="85">
        <f>SUMIFS('Quarterly Information'!$AD$43:$AD$1042,'Quarterly Information'!$I$43:$I$1042,Blends!$CX85)*Blends!E84</f>
        <v>0</v>
      </c>
      <c r="DB85" s="85">
        <f>SUMIFS('Quarterly Information'!$AD$43:$AD$1042,'Quarterly Information'!$I$43:$I$1042,Blends!$CX85)*Blends!F84</f>
        <v>0</v>
      </c>
      <c r="DC85" s="85">
        <f>SUMIFS('Quarterly Information'!$AD$43:$AD$1042,'Quarterly Information'!$I$43:$I$1042,Blends!$CX85)*Blends!G84</f>
        <v>0</v>
      </c>
      <c r="DD85" s="85">
        <f>SUMIFS('Quarterly Information'!$AD$43:$AD$1042,'Quarterly Information'!$I$43:$I$1042,Blends!$CX85)*Blends!H84</f>
        <v>0</v>
      </c>
      <c r="DE85" s="85">
        <f>SUMIFS('Quarterly Information'!$AD$43:$AD$1042,'Quarterly Information'!$I$43:$I$1042,Blends!$CX85)*Blends!I84</f>
        <v>0</v>
      </c>
      <c r="DF85" s="85">
        <f>SUMIFS('Quarterly Information'!$AD$43:$AD$1042,'Quarterly Information'!$I$43:$I$1042,Blends!$CX85)*Blends!J84</f>
        <v>0</v>
      </c>
      <c r="DH85" s="10" t="s">
        <v>287</v>
      </c>
      <c r="DI85" s="85">
        <f>SUMIFS('Quarterly Information'!$AE$43:$AE$1042,'Quarterly Information'!$I$43:$I$1042,Blends!$DH85)*Blends!C84</f>
        <v>0</v>
      </c>
      <c r="DJ85" s="85">
        <f>SUMIFS('Quarterly Information'!$AE$43:$AE$1042,'Quarterly Information'!$I$43:$I$1042,Blends!$DH85)*Blends!D84</f>
        <v>0</v>
      </c>
      <c r="DK85" s="85">
        <f>SUMIFS('Quarterly Information'!$AE$43:$AE$1042,'Quarterly Information'!$I$43:$I$1042,Blends!$DH85)*Blends!E84</f>
        <v>0</v>
      </c>
      <c r="DL85" s="85">
        <f>SUMIFS('Quarterly Information'!$AE$43:$AE$1042,'Quarterly Information'!$I$43:$I$1042,Blends!$DH85)*Blends!F84</f>
        <v>0</v>
      </c>
      <c r="DM85" s="85">
        <f>SUMIFS('Quarterly Information'!$AE$43:$AE$1042,'Quarterly Information'!$I$43:$I$1042,Blends!$DH85)*Blends!G84</f>
        <v>0</v>
      </c>
      <c r="DN85" s="85">
        <f>SUMIFS('Quarterly Information'!$AE$43:$AE$1042,'Quarterly Information'!$I$43:$I$1042,Blends!$DH85)*Blends!H84</f>
        <v>0</v>
      </c>
      <c r="DO85" s="85">
        <f>SUMIFS('Quarterly Information'!$AE$43:$AE$1042,'Quarterly Information'!$I$43:$I$1042,Blends!$DH85)*Blends!I84</f>
        <v>0</v>
      </c>
      <c r="DP85" s="85">
        <f>SUMIFS('Quarterly Information'!$AE$43:$AE$1042,'Quarterly Information'!$I$43:$I$1042,Blends!$DH85)*Blends!J84</f>
        <v>0</v>
      </c>
      <c r="DR85" s="10" t="s">
        <v>287</v>
      </c>
      <c r="DS85" s="85">
        <f>SUMIFS('Quarterly Information'!$AF$43:$AF$1042,'Quarterly Information'!$I$43:$I$1042,Blends!$DR85)*Blends!C84</f>
        <v>0</v>
      </c>
      <c r="DT85" s="85">
        <f>SUMIFS('Quarterly Information'!$AF$43:$AF$1042,'Quarterly Information'!$I$43:$I$1042,Blends!$DR85)*Blends!D84</f>
        <v>0</v>
      </c>
      <c r="DU85" s="85">
        <f>SUMIFS('Quarterly Information'!$AF$43:$AF$1042,'Quarterly Information'!$I$43:$I$1042,Blends!$DR85)*Blends!E84</f>
        <v>0</v>
      </c>
      <c r="DV85" s="85">
        <f>SUMIFS('Quarterly Information'!$AF$43:$AF$1042,'Quarterly Information'!$I$43:$I$1042,Blends!$DR85)*Blends!F84</f>
        <v>0</v>
      </c>
      <c r="DW85" s="85">
        <f>SUMIFS('Quarterly Information'!$AF$43:$AF$1042,'Quarterly Information'!$I$43:$I$1042,Blends!$DR85)*Blends!G84</f>
        <v>0</v>
      </c>
      <c r="DX85" s="85">
        <f>SUMIFS('Quarterly Information'!$AF$43:$AF$1042,'Quarterly Information'!$I$43:$I$1042,Blends!$DR85)*Blends!H84</f>
        <v>0</v>
      </c>
      <c r="DY85" s="85">
        <f>SUMIFS('Quarterly Information'!$AF$43:$AF$1042,'Quarterly Information'!$I$43:$I$1042,Blends!$DR85)*Blends!I84</f>
        <v>0</v>
      </c>
      <c r="DZ85" s="85">
        <f>SUMIFS('Quarterly Information'!$AF$43:$AF$1042,'Quarterly Information'!$I$43:$I$1042,Blends!$DR85)*Blends!J84</f>
        <v>0</v>
      </c>
    </row>
    <row r="86" spans="2:130">
      <c r="B86" s="10" t="s">
        <v>289</v>
      </c>
      <c r="C86" s="84"/>
      <c r="D86" s="84">
        <v>0.12</v>
      </c>
      <c r="E86" s="84">
        <v>0.52</v>
      </c>
      <c r="F86" s="84">
        <v>0.14000000000000001</v>
      </c>
      <c r="G86" s="84"/>
      <c r="H86" s="84"/>
      <c r="I86" s="84"/>
      <c r="J86" s="84"/>
      <c r="L86" s="10" t="s">
        <v>288</v>
      </c>
      <c r="M86" s="85">
        <f>SUMIFS('Quarterly Information'!$J$43:$J$1042,'Quarterly Information'!$I$43:$I$1042,Blends!$L86,'Quarterly Information'!$X$43:$X$1042,Lists!$D$30)*C85</f>
        <v>0</v>
      </c>
      <c r="N86" s="85">
        <f>SUMIFS('Quarterly Information'!$J$43:$J$1042,'Quarterly Information'!$I$43:$I$1042,Blends!$L86,'Quarterly Information'!$X$43:$X$1042,Lists!$D$30)*D85</f>
        <v>0</v>
      </c>
      <c r="O86" s="85">
        <f>SUMIFS('Quarterly Information'!$J$43:$J$1042,'Quarterly Information'!$I$43:$I$1042,Blends!$L86,'Quarterly Information'!$X$43:$X$1042,Lists!$D$30)*E85</f>
        <v>0</v>
      </c>
      <c r="P86" s="85">
        <f>SUMIFS('Quarterly Information'!$J$43:$J$1042,'Quarterly Information'!$I$43:$I$1042,Blends!$L86,'Quarterly Information'!$X$43:$X$1042,Lists!$D$30)*F85</f>
        <v>0</v>
      </c>
      <c r="Q86" s="85">
        <f>SUMIFS('Quarterly Information'!$J$43:$J$1042,'Quarterly Information'!$I$43:$I$1042,Blends!$L86,'Quarterly Information'!$X$43:$X$1042,Lists!$D$30)*G85</f>
        <v>0</v>
      </c>
      <c r="R86" s="85">
        <f>SUMIFS('Quarterly Information'!$J$43:$J$1042,'Quarterly Information'!$I$43:$I$1042,Blends!$L86,'Quarterly Information'!$X$43:$X$1042,Lists!$D$30)*H85</f>
        <v>0</v>
      </c>
      <c r="S86" s="85">
        <f>SUMIFS('Quarterly Information'!$J$43:$J$1042,'Quarterly Information'!$I$43:$I$1042,Blends!$L86,'Quarterly Information'!$X$43:$X$1042,Lists!$D$30)*I85</f>
        <v>0</v>
      </c>
      <c r="T86" s="85">
        <f>SUMIFS('Quarterly Information'!$J$43:$J$1042,'Quarterly Information'!$I$43:$I$1042,Blends!$L86,'Quarterly Information'!$X$43:$X$1042,Lists!$D$30)*J85</f>
        <v>0</v>
      </c>
      <c r="V86" s="10" t="s">
        <v>288</v>
      </c>
      <c r="W86" s="85">
        <f>SUMIFS('Quarterly Information'!$J$43:$J$1042,'Quarterly Information'!$I$43:$I$1042,Blends!$V86,'Quarterly Information'!$X$43:$X$1042,Lists!$D$31)*C85</f>
        <v>0</v>
      </c>
      <c r="X86" s="85">
        <f>SUMIFS('Quarterly Information'!$J$43:$J$1042,'Quarterly Information'!$I$43:$I$1042,Blends!$V86,'Quarterly Information'!$X$43:$X$1042,Lists!$D$31)*D85</f>
        <v>0</v>
      </c>
      <c r="Y86" s="85">
        <f>SUMIFS('Quarterly Information'!$J$43:$J$1042,'Quarterly Information'!$I$43:$I$1042,Blends!$V86,'Quarterly Information'!$X$43:$X$1042,Lists!$D$31)*E85</f>
        <v>0</v>
      </c>
      <c r="Z86" s="85">
        <f>SUMIFS('Quarterly Information'!$J$43:$J$1042,'Quarterly Information'!$I$43:$I$1042,Blends!$V86,'Quarterly Information'!$X$43:$X$1042,Lists!$D$31)*F85</f>
        <v>0</v>
      </c>
      <c r="AA86" s="85">
        <f>SUMIFS('Quarterly Information'!$J$43:$J$1042,'Quarterly Information'!$I$43:$I$1042,Blends!$V86,'Quarterly Information'!$X$43:$X$1042,Lists!$D$31)*G85</f>
        <v>0</v>
      </c>
      <c r="AB86" s="85">
        <f>SUMIFS('Quarterly Information'!$J$43:$J$1042,'Quarterly Information'!$I$43:$I$1042,Blends!$V86,'Quarterly Information'!$X$43:$X$1042,Lists!$D$31)*H85</f>
        <v>0</v>
      </c>
      <c r="AC86" s="85">
        <f>SUMIFS('Quarterly Information'!$J$43:$J$1042,'Quarterly Information'!$I$43:$I$1042,Blends!$V86,'Quarterly Information'!$X$43:$X$1042,Lists!$D$31)*I85</f>
        <v>0</v>
      </c>
      <c r="AD86" s="85">
        <f>SUMIFS('Quarterly Information'!$J$43:$J$1042,'Quarterly Information'!$I$43:$I$1042,Blends!$V86,'Quarterly Information'!$X$43:$X$1042,Lists!$D$31)*J85</f>
        <v>0</v>
      </c>
      <c r="AF86" s="10" t="s">
        <v>288</v>
      </c>
      <c r="AG86" s="85">
        <f>SUMIFS('Quarterly Information'!$J$43:$J$1042,'Quarterly Information'!$I$43:$I$1042,Blends!$AF86,'Quarterly Information'!$X$43:$X$1042,Lists!$D$32)*C85</f>
        <v>0</v>
      </c>
      <c r="AH86" s="85">
        <f>SUMIFS('Quarterly Information'!$J$43:$J$1042,'Quarterly Information'!$I$43:$I$1042,Blends!$AF86,'Quarterly Information'!$X$43:$X$1042,Lists!$D$32)*D85</f>
        <v>0</v>
      </c>
      <c r="AI86" s="85">
        <f>SUMIFS('Quarterly Information'!$J$43:$J$1042,'Quarterly Information'!$I$43:$I$1042,Blends!$AF86,'Quarterly Information'!$X$43:$X$1042,Lists!$D$32)*E85</f>
        <v>0</v>
      </c>
      <c r="AJ86" s="85">
        <f>SUMIFS('Quarterly Information'!$J$43:$J$1042,'Quarterly Information'!$I$43:$I$1042,Blends!$AF86,'Quarterly Information'!$X$43:$X$1042,Lists!$D$32)*F85</f>
        <v>0</v>
      </c>
      <c r="AK86" s="85">
        <f>SUMIFS('Quarterly Information'!$J$43:$J$1042,'Quarterly Information'!$I$43:$I$1042,Blends!$AF86,'Quarterly Information'!$X$43:$X$1042,Lists!$D$32)*G85</f>
        <v>0</v>
      </c>
      <c r="AL86" s="85">
        <f>SUMIFS('Quarterly Information'!$J$43:$J$1042,'Quarterly Information'!$I$43:$I$1042,Blends!$AF86,'Quarterly Information'!$X$43:$X$1042,Lists!$D$32)*H85</f>
        <v>0</v>
      </c>
      <c r="AM86" s="85">
        <f>SUMIFS('Quarterly Information'!$J$43:$J$1042,'Quarterly Information'!$I$43:$I$1042,Blends!$AF86,'Quarterly Information'!$X$43:$X$1042,Lists!$D$32)*I85</f>
        <v>0</v>
      </c>
      <c r="AN86" s="85">
        <f>SUMIFS('Quarterly Information'!$J$43:$J$1042,'Quarterly Information'!$I$43:$I$1042,Blends!$AF86,'Quarterly Information'!$X$43:$X$1042,Lists!$D$32)*J85</f>
        <v>0</v>
      </c>
      <c r="AP86" s="10" t="s">
        <v>288</v>
      </c>
      <c r="AQ86" s="85">
        <f>SUMIFS('Quarterly Information'!$J$43:$J$1042,'Quarterly Information'!$I$43:$I$1042,Blends!$AP86,'Quarterly Information'!$X$43:$X$1042,Lists!$D$33)*C85</f>
        <v>0</v>
      </c>
      <c r="AR86" s="85">
        <f>SUMIFS('Quarterly Information'!$J$43:$J$1042,'Quarterly Information'!$I$43:$I$1042,Blends!$AP86,'Quarterly Information'!$X$43:$X$1042,Lists!$D$33)*D85</f>
        <v>0</v>
      </c>
      <c r="AS86" s="85">
        <f>SUMIFS('Quarterly Information'!$J$43:$J$1042,'Quarterly Information'!$I$43:$I$1042,Blends!$AP86,'Quarterly Information'!$X$43:$X$1042,Lists!$D$33)*E85</f>
        <v>0</v>
      </c>
      <c r="AT86" s="85">
        <f>SUMIFS('Quarterly Information'!$J$43:$J$1042,'Quarterly Information'!$I$43:$I$1042,Blends!$AP86,'Quarterly Information'!$X$43:$X$1042,Lists!$D$33)*F85</f>
        <v>0</v>
      </c>
      <c r="AU86" s="85">
        <f>SUMIFS('Quarterly Information'!$J$43:$J$1042,'Quarterly Information'!$I$43:$I$1042,Blends!$AP86,'Quarterly Information'!$X$43:$X$1042,Lists!$D$33)*G85</f>
        <v>0</v>
      </c>
      <c r="AV86" s="85">
        <f>SUMIFS('Quarterly Information'!$J$43:$J$1042,'Quarterly Information'!$I$43:$I$1042,Blends!$AP86,'Quarterly Information'!$X$43:$X$1042,Lists!$D$33)*H85</f>
        <v>0</v>
      </c>
      <c r="AW86" s="85">
        <f>SUMIFS('Quarterly Information'!$J$43:$J$1042,'Quarterly Information'!$I$43:$I$1042,Blends!$AP86,'Quarterly Information'!$X$43:$X$1042,Lists!$D$33)*I85</f>
        <v>0</v>
      </c>
      <c r="AX86" s="85">
        <f>SUMIFS('Quarterly Information'!$J$43:$J$1042,'Quarterly Information'!$I$43:$I$1042,Blends!$AP86,'Quarterly Information'!$X$43:$X$1042,Lists!$D$33)*J85</f>
        <v>0</v>
      </c>
      <c r="AZ86" s="10" t="s">
        <v>288</v>
      </c>
      <c r="BA86" s="85">
        <f>SUMIFS('Quarterly Information'!$J$43:$J$1042,'Quarterly Information'!$I$43:$I$1042,Blends!$AZ86,'Quarterly Information'!$X$43:$X$1042,Lists!$D$34)*C85</f>
        <v>0</v>
      </c>
      <c r="BB86" s="85">
        <f>SUMIFS('Quarterly Information'!$J$43:$J$1042,'Quarterly Information'!$I$43:$I$1042,Blends!$AZ86,'Quarterly Information'!$X$43:$X$1042,Lists!$D$34)*D85</f>
        <v>0</v>
      </c>
      <c r="BC86" s="85">
        <f>SUMIFS('Quarterly Information'!$J$43:$J$1042,'Quarterly Information'!$I$43:$I$1042,Blends!$AZ86,'Quarterly Information'!$X$43:$X$1042,Lists!$D$34)*E85</f>
        <v>0</v>
      </c>
      <c r="BD86" s="85">
        <f>SUMIFS('Quarterly Information'!$J$43:$J$1042,'Quarterly Information'!$I$43:$I$1042,Blends!$AZ86,'Quarterly Information'!$X$43:$X$1042,Lists!$D$34)*F85</f>
        <v>0</v>
      </c>
      <c r="BE86" s="85">
        <f>SUMIFS('Quarterly Information'!$J$43:$J$1042,'Quarterly Information'!$I$43:$I$1042,Blends!$AZ86,'Quarterly Information'!$X$43:$X$1042,Lists!$D$34)*G85</f>
        <v>0</v>
      </c>
      <c r="BF86" s="85">
        <f>SUMIFS('Quarterly Information'!$J$43:$J$1042,'Quarterly Information'!$I$43:$I$1042,Blends!$AZ86,'Quarterly Information'!$X$43:$X$1042,Lists!$D$34)*H85</f>
        <v>0</v>
      </c>
      <c r="BG86" s="85">
        <f>SUMIFS('Quarterly Information'!$J$43:$J$1042,'Quarterly Information'!$I$43:$I$1042,Blends!$AZ86,'Quarterly Information'!$X$43:$X$1042,Lists!$D$34)*I85</f>
        <v>0</v>
      </c>
      <c r="BH86" s="85">
        <f>SUMIFS('Quarterly Information'!$J$43:$J$1042,'Quarterly Information'!$I$43:$I$1042,Blends!$AZ86,'Quarterly Information'!$X$43:$X$1042,Lists!$D$34)*J85</f>
        <v>0</v>
      </c>
      <c r="BJ86" s="10" t="s">
        <v>288</v>
      </c>
      <c r="BK86" s="85">
        <f>SUMIFS('Quarterly Information'!$J$43:$J$1042,'Quarterly Information'!$I$43:$I$1042,Blends!$BJ86,'Quarterly Information'!$X$43:$X$1042,Lists!$D$35)*C85</f>
        <v>0</v>
      </c>
      <c r="BL86" s="85">
        <f>SUMIFS('Quarterly Information'!$J$43:$J$1042,'Quarterly Information'!$I$43:$I$1042,Blends!$BJ86,'Quarterly Information'!$X$43:$X$1042,Lists!$D$35)*D85</f>
        <v>0</v>
      </c>
      <c r="BM86" s="85">
        <f>SUMIFS('Quarterly Information'!$J$43:$J$1042,'Quarterly Information'!$I$43:$I$1042,Blends!$BJ86,'Quarterly Information'!$X$43:$X$1042,Lists!$D$35)*E85</f>
        <v>0</v>
      </c>
      <c r="BN86" s="85">
        <f>SUMIFS('Quarterly Information'!$J$43:$J$1042,'Quarterly Information'!$I$43:$I$1042,Blends!$BJ86,'Quarterly Information'!$X$43:$X$1042,Lists!$D$35)*F85</f>
        <v>0</v>
      </c>
      <c r="BO86" s="85">
        <f>SUMIFS('Quarterly Information'!$J$43:$J$1042,'Quarterly Information'!$I$43:$I$1042,Blends!$BJ86,'Quarterly Information'!$X$43:$X$1042,Lists!$D$35)*G85</f>
        <v>0</v>
      </c>
      <c r="BP86" s="85">
        <f>SUMIFS('Quarterly Information'!$J$43:$J$1042,'Quarterly Information'!$I$43:$I$1042,Blends!$BJ86,'Quarterly Information'!$X$43:$X$1042,Lists!$D$35)*H85</f>
        <v>0</v>
      </c>
      <c r="BQ86" s="85">
        <f>SUMIFS('Quarterly Information'!$J$43:$J$1042,'Quarterly Information'!$I$43:$I$1042,Blends!$BJ86,'Quarterly Information'!$X$43:$X$1042,Lists!$D$35)*I85</f>
        <v>0</v>
      </c>
      <c r="BR86" s="85">
        <f>SUMIFS('Quarterly Information'!$J$43:$J$1042,'Quarterly Information'!$I$43:$I$1042,Blends!$BJ86,'Quarterly Information'!$X$43:$X$1042,Lists!$D$35)*J85</f>
        <v>0</v>
      </c>
      <c r="BT86" s="10" t="s">
        <v>288</v>
      </c>
      <c r="BU86" s="85">
        <f>SUMIFS('Quarterly Information'!$AA$43:$AA$1042,'Quarterly Information'!$I$43:$I$1042,Blends!$BT86)*Blends!C85</f>
        <v>0</v>
      </c>
      <c r="BV86" s="85">
        <f>SUMIFS('Quarterly Information'!$AA$43:$AA$1042,'Quarterly Information'!$I$43:$I$1042,Blends!$BT86)*Blends!D85</f>
        <v>0</v>
      </c>
      <c r="BW86" s="85">
        <f>SUMIFS('Quarterly Information'!$AA$43:$AA$1042,'Quarterly Information'!$I$43:$I$1042,Blends!$BT86)*Blends!E85</f>
        <v>0</v>
      </c>
      <c r="BX86" s="85">
        <f>SUMIFS('Quarterly Information'!$AA$43:$AA$1042,'Quarterly Information'!$I$43:$I$1042,Blends!$BT86)*Blends!F85</f>
        <v>0</v>
      </c>
      <c r="BY86" s="85">
        <f>SUMIFS('Quarterly Information'!$AA$43:$AA$1042,'Quarterly Information'!$I$43:$I$1042,Blends!$BT86)*Blends!G85</f>
        <v>0</v>
      </c>
      <c r="BZ86" s="85">
        <f>SUMIFS('Quarterly Information'!$AA$43:$AA$1042,'Quarterly Information'!$I$43:$I$1042,Blends!$BT86)*Blends!H85</f>
        <v>0</v>
      </c>
      <c r="CA86" s="85">
        <f>SUMIFS('Quarterly Information'!$AA$43:$AA$1042,'Quarterly Information'!$I$43:$I$1042,Blends!$BT86)*Blends!I85</f>
        <v>0</v>
      </c>
      <c r="CB86" s="85">
        <f>SUMIFS('Quarterly Information'!$AA$43:$AA$1042,'Quarterly Information'!$I$43:$I$1042,Blends!$BT86)*Blends!J85</f>
        <v>0</v>
      </c>
      <c r="CD86" s="10" t="s">
        <v>288</v>
      </c>
      <c r="CE86" s="85">
        <f>SUMIFS('Quarterly Information'!$AB$43:$AB$1042,'Quarterly Information'!$I$43:$I$1042,Blends!$CD86)*Blends!C85</f>
        <v>0</v>
      </c>
      <c r="CF86" s="85">
        <f>SUMIFS('Quarterly Information'!$AB$43:$AB$1042,'Quarterly Information'!$I$43:$I$1042,Blends!$CD86)*Blends!D85</f>
        <v>0</v>
      </c>
      <c r="CG86" s="85">
        <f>SUMIFS('Quarterly Information'!$AB$43:$AB$1042,'Quarterly Information'!$I$43:$I$1042,Blends!$CD86)*Blends!E85</f>
        <v>0</v>
      </c>
      <c r="CH86" s="85">
        <f>SUMIFS('Quarterly Information'!$AB$43:$AB$1042,'Quarterly Information'!$I$43:$I$1042,Blends!$CD86)*Blends!F85</f>
        <v>0</v>
      </c>
      <c r="CI86" s="85">
        <f>SUMIFS('Quarterly Information'!$AB$43:$AB$1042,'Quarterly Information'!$I$43:$I$1042,Blends!$CD86)*Blends!G85</f>
        <v>0</v>
      </c>
      <c r="CJ86" s="85">
        <f>SUMIFS('Quarterly Information'!$AB$43:$AB$1042,'Quarterly Information'!$I$43:$I$1042,Blends!$CD86)*Blends!H85</f>
        <v>0</v>
      </c>
      <c r="CK86" s="85">
        <f>SUMIFS('Quarterly Information'!$AB$43:$AB$1042,'Quarterly Information'!$I$43:$I$1042,Blends!$CD86)*Blends!I85</f>
        <v>0</v>
      </c>
      <c r="CL86" s="85">
        <f>SUMIFS('Quarterly Information'!$AB$43:$AB$1042,'Quarterly Information'!$I$43:$I$1042,Blends!$CD86)*Blends!J85</f>
        <v>0</v>
      </c>
      <c r="CN86" s="10" t="s">
        <v>288</v>
      </c>
      <c r="CO86" s="85">
        <f>SUMIFS('Quarterly Information'!$AC$43:$AC$1042,'Quarterly Information'!$I$43:$I$1042,Blends!$CN86)*Blends!C85</f>
        <v>0</v>
      </c>
      <c r="CP86" s="85">
        <f>SUMIFS('Quarterly Information'!$AC$43:$AC$1042,'Quarterly Information'!$I$43:$I$1042,Blends!$CN86)*Blends!D85</f>
        <v>0</v>
      </c>
      <c r="CQ86" s="85">
        <f>SUMIFS('Quarterly Information'!$AC$43:$AC$1042,'Quarterly Information'!$I$43:$I$1042,Blends!$CN86)*Blends!E85</f>
        <v>0</v>
      </c>
      <c r="CR86" s="85">
        <f>SUMIFS('Quarterly Information'!$AC$43:$AC$1042,'Quarterly Information'!$I$43:$I$1042,Blends!$CN86)*Blends!F85</f>
        <v>0</v>
      </c>
      <c r="CS86" s="85">
        <f>SUMIFS('Quarterly Information'!$AC$43:$AC$1042,'Quarterly Information'!$I$43:$I$1042,Blends!$CN86)*Blends!G85</f>
        <v>0</v>
      </c>
      <c r="CT86" s="85">
        <f>SUMIFS('Quarterly Information'!$AC$43:$AC$1042,'Quarterly Information'!$I$43:$I$1042,Blends!$CN86)*Blends!H85</f>
        <v>0</v>
      </c>
      <c r="CU86" s="85">
        <f>SUMIFS('Quarterly Information'!$AC$43:$AC$1042,'Quarterly Information'!$I$43:$I$1042,Blends!$CN86)*Blends!I85</f>
        <v>0</v>
      </c>
      <c r="CV86" s="85">
        <f>SUMIFS('Quarterly Information'!$AC$43:$AC$1042,'Quarterly Information'!$I$43:$I$1042,Blends!$CN86)*Blends!J85</f>
        <v>0</v>
      </c>
      <c r="CX86" s="10" t="s">
        <v>288</v>
      </c>
      <c r="CY86" s="85">
        <f>SUMIFS('Quarterly Information'!$AD$43:$AD$1042,'Quarterly Information'!$I$43:$I$1042,Blends!$CX86)*Blends!C85</f>
        <v>0</v>
      </c>
      <c r="CZ86" s="85">
        <f>SUMIFS('Quarterly Information'!$AD$43:$AD$1042,'Quarterly Information'!$I$43:$I$1042,Blends!$CX86)*Blends!D85</f>
        <v>0</v>
      </c>
      <c r="DA86" s="85">
        <f>SUMIFS('Quarterly Information'!$AD$43:$AD$1042,'Quarterly Information'!$I$43:$I$1042,Blends!$CX86)*Blends!E85</f>
        <v>0</v>
      </c>
      <c r="DB86" s="85">
        <f>SUMIFS('Quarterly Information'!$AD$43:$AD$1042,'Quarterly Information'!$I$43:$I$1042,Blends!$CX86)*Blends!F85</f>
        <v>0</v>
      </c>
      <c r="DC86" s="85">
        <f>SUMIFS('Quarterly Information'!$AD$43:$AD$1042,'Quarterly Information'!$I$43:$I$1042,Blends!$CX86)*Blends!G85</f>
        <v>0</v>
      </c>
      <c r="DD86" s="85">
        <f>SUMIFS('Quarterly Information'!$AD$43:$AD$1042,'Quarterly Information'!$I$43:$I$1042,Blends!$CX86)*Blends!H85</f>
        <v>0</v>
      </c>
      <c r="DE86" s="85">
        <f>SUMIFS('Quarterly Information'!$AD$43:$AD$1042,'Quarterly Information'!$I$43:$I$1042,Blends!$CX86)*Blends!I85</f>
        <v>0</v>
      </c>
      <c r="DF86" s="85">
        <f>SUMIFS('Quarterly Information'!$AD$43:$AD$1042,'Quarterly Information'!$I$43:$I$1042,Blends!$CX86)*Blends!J85</f>
        <v>0</v>
      </c>
      <c r="DH86" s="10" t="s">
        <v>288</v>
      </c>
      <c r="DI86" s="85">
        <f>SUMIFS('Quarterly Information'!$AE$43:$AE$1042,'Quarterly Information'!$I$43:$I$1042,Blends!$DH86)*Blends!C85</f>
        <v>0</v>
      </c>
      <c r="DJ86" s="85">
        <f>SUMIFS('Quarterly Information'!$AE$43:$AE$1042,'Quarterly Information'!$I$43:$I$1042,Blends!$DH86)*Blends!D85</f>
        <v>0</v>
      </c>
      <c r="DK86" s="85">
        <f>SUMIFS('Quarterly Information'!$AE$43:$AE$1042,'Quarterly Information'!$I$43:$I$1042,Blends!$DH86)*Blends!E85</f>
        <v>0</v>
      </c>
      <c r="DL86" s="85">
        <f>SUMIFS('Quarterly Information'!$AE$43:$AE$1042,'Quarterly Information'!$I$43:$I$1042,Blends!$DH86)*Blends!F85</f>
        <v>0</v>
      </c>
      <c r="DM86" s="85">
        <f>SUMIFS('Quarterly Information'!$AE$43:$AE$1042,'Quarterly Information'!$I$43:$I$1042,Blends!$DH86)*Blends!G85</f>
        <v>0</v>
      </c>
      <c r="DN86" s="85">
        <f>SUMIFS('Quarterly Information'!$AE$43:$AE$1042,'Quarterly Information'!$I$43:$I$1042,Blends!$DH86)*Blends!H85</f>
        <v>0</v>
      </c>
      <c r="DO86" s="85">
        <f>SUMIFS('Quarterly Information'!$AE$43:$AE$1042,'Quarterly Information'!$I$43:$I$1042,Blends!$DH86)*Blends!I85</f>
        <v>0</v>
      </c>
      <c r="DP86" s="85">
        <f>SUMIFS('Quarterly Information'!$AE$43:$AE$1042,'Quarterly Information'!$I$43:$I$1042,Blends!$DH86)*Blends!J85</f>
        <v>0</v>
      </c>
      <c r="DR86" s="10" t="s">
        <v>288</v>
      </c>
      <c r="DS86" s="85">
        <f>SUMIFS('Quarterly Information'!$AF$43:$AF$1042,'Quarterly Information'!$I$43:$I$1042,Blends!$DR86)*Blends!C85</f>
        <v>0</v>
      </c>
      <c r="DT86" s="85">
        <f>SUMIFS('Quarterly Information'!$AF$43:$AF$1042,'Quarterly Information'!$I$43:$I$1042,Blends!$DR86)*Blends!D85</f>
        <v>0</v>
      </c>
      <c r="DU86" s="85">
        <f>SUMIFS('Quarterly Information'!$AF$43:$AF$1042,'Quarterly Information'!$I$43:$I$1042,Blends!$DR86)*Blends!E85</f>
        <v>0</v>
      </c>
      <c r="DV86" s="85">
        <f>SUMIFS('Quarterly Information'!$AF$43:$AF$1042,'Quarterly Information'!$I$43:$I$1042,Blends!$DR86)*Blends!F85</f>
        <v>0</v>
      </c>
      <c r="DW86" s="85">
        <f>SUMIFS('Quarterly Information'!$AF$43:$AF$1042,'Quarterly Information'!$I$43:$I$1042,Blends!$DR86)*Blends!G85</f>
        <v>0</v>
      </c>
      <c r="DX86" s="85">
        <f>SUMIFS('Quarterly Information'!$AF$43:$AF$1042,'Quarterly Information'!$I$43:$I$1042,Blends!$DR86)*Blends!H85</f>
        <v>0</v>
      </c>
      <c r="DY86" s="85">
        <f>SUMIFS('Quarterly Information'!$AF$43:$AF$1042,'Quarterly Information'!$I$43:$I$1042,Blends!$DR86)*Blends!I85</f>
        <v>0</v>
      </c>
      <c r="DZ86" s="85">
        <f>SUMIFS('Quarterly Information'!$AF$43:$AF$1042,'Quarterly Information'!$I$43:$I$1042,Blends!$DR86)*Blends!J85</f>
        <v>0</v>
      </c>
    </row>
    <row r="87" spans="2:130">
      <c r="B87" s="10" t="s">
        <v>290</v>
      </c>
      <c r="C87" s="84"/>
      <c r="D87" s="84">
        <v>0.28000000000000003</v>
      </c>
      <c r="E87" s="84">
        <v>0.25</v>
      </c>
      <c r="F87" s="84">
        <v>0.2</v>
      </c>
      <c r="G87" s="84"/>
      <c r="H87" s="84"/>
      <c r="I87" s="84"/>
      <c r="J87" s="84"/>
      <c r="L87" s="10" t="s">
        <v>289</v>
      </c>
      <c r="M87" s="85">
        <f>SUMIFS('Quarterly Information'!$J$43:$J$1042,'Quarterly Information'!$I$43:$I$1042,Blends!$L87,'Quarterly Information'!$X$43:$X$1042,Lists!$D$30)*C86</f>
        <v>0</v>
      </c>
      <c r="N87" s="85">
        <f>SUMIFS('Quarterly Information'!$J$43:$J$1042,'Quarterly Information'!$I$43:$I$1042,Blends!$L87,'Quarterly Information'!$X$43:$X$1042,Lists!$D$30)*D86</f>
        <v>0</v>
      </c>
      <c r="O87" s="85">
        <f>SUMIFS('Quarterly Information'!$J$43:$J$1042,'Quarterly Information'!$I$43:$I$1042,Blends!$L87,'Quarterly Information'!$X$43:$X$1042,Lists!$D$30)*E86</f>
        <v>0</v>
      </c>
      <c r="P87" s="85">
        <f>SUMIFS('Quarterly Information'!$J$43:$J$1042,'Quarterly Information'!$I$43:$I$1042,Blends!$L87,'Quarterly Information'!$X$43:$X$1042,Lists!$D$30)*F86</f>
        <v>0</v>
      </c>
      <c r="Q87" s="85">
        <f>SUMIFS('Quarterly Information'!$J$43:$J$1042,'Quarterly Information'!$I$43:$I$1042,Blends!$L87,'Quarterly Information'!$X$43:$X$1042,Lists!$D$30)*G86</f>
        <v>0</v>
      </c>
      <c r="R87" s="85">
        <f>SUMIFS('Quarterly Information'!$J$43:$J$1042,'Quarterly Information'!$I$43:$I$1042,Blends!$L87,'Quarterly Information'!$X$43:$X$1042,Lists!$D$30)*H86</f>
        <v>0</v>
      </c>
      <c r="S87" s="85">
        <f>SUMIFS('Quarterly Information'!$J$43:$J$1042,'Quarterly Information'!$I$43:$I$1042,Blends!$L87,'Quarterly Information'!$X$43:$X$1042,Lists!$D$30)*I86</f>
        <v>0</v>
      </c>
      <c r="T87" s="85">
        <f>SUMIFS('Quarterly Information'!$J$43:$J$1042,'Quarterly Information'!$I$43:$I$1042,Blends!$L87,'Quarterly Information'!$X$43:$X$1042,Lists!$D$30)*J86</f>
        <v>0</v>
      </c>
      <c r="V87" s="10" t="s">
        <v>289</v>
      </c>
      <c r="W87" s="85">
        <f>SUMIFS('Quarterly Information'!$J$43:$J$1042,'Quarterly Information'!$I$43:$I$1042,Blends!$V87,'Quarterly Information'!$X$43:$X$1042,Lists!$D$31)*C86</f>
        <v>0</v>
      </c>
      <c r="X87" s="85">
        <f>SUMIFS('Quarterly Information'!$J$43:$J$1042,'Quarterly Information'!$I$43:$I$1042,Blends!$V87,'Quarterly Information'!$X$43:$X$1042,Lists!$D$31)*D86</f>
        <v>0</v>
      </c>
      <c r="Y87" s="85">
        <f>SUMIFS('Quarterly Information'!$J$43:$J$1042,'Quarterly Information'!$I$43:$I$1042,Blends!$V87,'Quarterly Information'!$X$43:$X$1042,Lists!$D$31)*E86</f>
        <v>0</v>
      </c>
      <c r="Z87" s="85">
        <f>SUMIFS('Quarterly Information'!$J$43:$J$1042,'Quarterly Information'!$I$43:$I$1042,Blends!$V87,'Quarterly Information'!$X$43:$X$1042,Lists!$D$31)*F86</f>
        <v>0</v>
      </c>
      <c r="AA87" s="85">
        <f>SUMIFS('Quarterly Information'!$J$43:$J$1042,'Quarterly Information'!$I$43:$I$1042,Blends!$V87,'Quarterly Information'!$X$43:$X$1042,Lists!$D$31)*G86</f>
        <v>0</v>
      </c>
      <c r="AB87" s="85">
        <f>SUMIFS('Quarterly Information'!$J$43:$J$1042,'Quarterly Information'!$I$43:$I$1042,Blends!$V87,'Quarterly Information'!$X$43:$X$1042,Lists!$D$31)*H86</f>
        <v>0</v>
      </c>
      <c r="AC87" s="85">
        <f>SUMIFS('Quarterly Information'!$J$43:$J$1042,'Quarterly Information'!$I$43:$I$1042,Blends!$V87,'Quarterly Information'!$X$43:$X$1042,Lists!$D$31)*I86</f>
        <v>0</v>
      </c>
      <c r="AD87" s="85">
        <f>SUMIFS('Quarterly Information'!$J$43:$J$1042,'Quarterly Information'!$I$43:$I$1042,Blends!$V87,'Quarterly Information'!$X$43:$X$1042,Lists!$D$31)*J86</f>
        <v>0</v>
      </c>
      <c r="AF87" s="10" t="s">
        <v>289</v>
      </c>
      <c r="AG87" s="85">
        <f>SUMIFS('Quarterly Information'!$J$43:$J$1042,'Quarterly Information'!$I$43:$I$1042,Blends!$AF87,'Quarterly Information'!$X$43:$X$1042,Lists!$D$32)*C86</f>
        <v>0</v>
      </c>
      <c r="AH87" s="85">
        <f>SUMIFS('Quarterly Information'!$J$43:$J$1042,'Quarterly Information'!$I$43:$I$1042,Blends!$AF87,'Quarterly Information'!$X$43:$X$1042,Lists!$D$32)*D86</f>
        <v>0</v>
      </c>
      <c r="AI87" s="85">
        <f>SUMIFS('Quarterly Information'!$J$43:$J$1042,'Quarterly Information'!$I$43:$I$1042,Blends!$AF87,'Quarterly Information'!$X$43:$X$1042,Lists!$D$32)*E86</f>
        <v>0</v>
      </c>
      <c r="AJ87" s="85">
        <f>SUMIFS('Quarterly Information'!$J$43:$J$1042,'Quarterly Information'!$I$43:$I$1042,Blends!$AF87,'Quarterly Information'!$X$43:$X$1042,Lists!$D$32)*F86</f>
        <v>0</v>
      </c>
      <c r="AK87" s="85">
        <f>SUMIFS('Quarterly Information'!$J$43:$J$1042,'Quarterly Information'!$I$43:$I$1042,Blends!$AF87,'Quarterly Information'!$X$43:$X$1042,Lists!$D$32)*G86</f>
        <v>0</v>
      </c>
      <c r="AL87" s="85">
        <f>SUMIFS('Quarterly Information'!$J$43:$J$1042,'Quarterly Information'!$I$43:$I$1042,Blends!$AF87,'Quarterly Information'!$X$43:$X$1042,Lists!$D$32)*H86</f>
        <v>0</v>
      </c>
      <c r="AM87" s="85">
        <f>SUMIFS('Quarterly Information'!$J$43:$J$1042,'Quarterly Information'!$I$43:$I$1042,Blends!$AF87,'Quarterly Information'!$X$43:$X$1042,Lists!$D$32)*I86</f>
        <v>0</v>
      </c>
      <c r="AN87" s="85">
        <f>SUMIFS('Quarterly Information'!$J$43:$J$1042,'Quarterly Information'!$I$43:$I$1042,Blends!$AF87,'Quarterly Information'!$X$43:$X$1042,Lists!$D$32)*J86</f>
        <v>0</v>
      </c>
      <c r="AP87" s="10" t="s">
        <v>289</v>
      </c>
      <c r="AQ87" s="85">
        <f>SUMIFS('Quarterly Information'!$J$43:$J$1042,'Quarterly Information'!$I$43:$I$1042,Blends!$AP87,'Quarterly Information'!$X$43:$X$1042,Lists!$D$33)*C86</f>
        <v>0</v>
      </c>
      <c r="AR87" s="85">
        <f>SUMIFS('Quarterly Information'!$J$43:$J$1042,'Quarterly Information'!$I$43:$I$1042,Blends!$AP87,'Quarterly Information'!$X$43:$X$1042,Lists!$D$33)*D86</f>
        <v>0</v>
      </c>
      <c r="AS87" s="85">
        <f>SUMIFS('Quarterly Information'!$J$43:$J$1042,'Quarterly Information'!$I$43:$I$1042,Blends!$AP87,'Quarterly Information'!$X$43:$X$1042,Lists!$D$33)*E86</f>
        <v>0</v>
      </c>
      <c r="AT87" s="85">
        <f>SUMIFS('Quarterly Information'!$J$43:$J$1042,'Quarterly Information'!$I$43:$I$1042,Blends!$AP87,'Quarterly Information'!$X$43:$X$1042,Lists!$D$33)*F86</f>
        <v>0</v>
      </c>
      <c r="AU87" s="85">
        <f>SUMIFS('Quarterly Information'!$J$43:$J$1042,'Quarterly Information'!$I$43:$I$1042,Blends!$AP87,'Quarterly Information'!$X$43:$X$1042,Lists!$D$33)*G86</f>
        <v>0</v>
      </c>
      <c r="AV87" s="85">
        <f>SUMIFS('Quarterly Information'!$J$43:$J$1042,'Quarterly Information'!$I$43:$I$1042,Blends!$AP87,'Quarterly Information'!$X$43:$X$1042,Lists!$D$33)*H86</f>
        <v>0</v>
      </c>
      <c r="AW87" s="85">
        <f>SUMIFS('Quarterly Information'!$J$43:$J$1042,'Quarterly Information'!$I$43:$I$1042,Blends!$AP87,'Quarterly Information'!$X$43:$X$1042,Lists!$D$33)*I86</f>
        <v>0</v>
      </c>
      <c r="AX87" s="85">
        <f>SUMIFS('Quarterly Information'!$J$43:$J$1042,'Quarterly Information'!$I$43:$I$1042,Blends!$AP87,'Quarterly Information'!$X$43:$X$1042,Lists!$D$33)*J86</f>
        <v>0</v>
      </c>
      <c r="AZ87" s="10" t="s">
        <v>289</v>
      </c>
      <c r="BA87" s="85">
        <f>SUMIFS('Quarterly Information'!$J$43:$J$1042,'Quarterly Information'!$I$43:$I$1042,Blends!$AZ87,'Quarterly Information'!$X$43:$X$1042,Lists!$D$34)*C86</f>
        <v>0</v>
      </c>
      <c r="BB87" s="85">
        <f>SUMIFS('Quarterly Information'!$J$43:$J$1042,'Quarterly Information'!$I$43:$I$1042,Blends!$AZ87,'Quarterly Information'!$X$43:$X$1042,Lists!$D$34)*D86</f>
        <v>0</v>
      </c>
      <c r="BC87" s="85">
        <f>SUMIFS('Quarterly Information'!$J$43:$J$1042,'Quarterly Information'!$I$43:$I$1042,Blends!$AZ87,'Quarterly Information'!$X$43:$X$1042,Lists!$D$34)*E86</f>
        <v>0</v>
      </c>
      <c r="BD87" s="85">
        <f>SUMIFS('Quarterly Information'!$J$43:$J$1042,'Quarterly Information'!$I$43:$I$1042,Blends!$AZ87,'Quarterly Information'!$X$43:$X$1042,Lists!$D$34)*F86</f>
        <v>0</v>
      </c>
      <c r="BE87" s="85">
        <f>SUMIFS('Quarterly Information'!$J$43:$J$1042,'Quarterly Information'!$I$43:$I$1042,Blends!$AZ87,'Quarterly Information'!$X$43:$X$1042,Lists!$D$34)*G86</f>
        <v>0</v>
      </c>
      <c r="BF87" s="85">
        <f>SUMIFS('Quarterly Information'!$J$43:$J$1042,'Quarterly Information'!$I$43:$I$1042,Blends!$AZ87,'Quarterly Information'!$X$43:$X$1042,Lists!$D$34)*H86</f>
        <v>0</v>
      </c>
      <c r="BG87" s="85">
        <f>SUMIFS('Quarterly Information'!$J$43:$J$1042,'Quarterly Information'!$I$43:$I$1042,Blends!$AZ87,'Quarterly Information'!$X$43:$X$1042,Lists!$D$34)*I86</f>
        <v>0</v>
      </c>
      <c r="BH87" s="85">
        <f>SUMIFS('Quarterly Information'!$J$43:$J$1042,'Quarterly Information'!$I$43:$I$1042,Blends!$AZ87,'Quarterly Information'!$X$43:$X$1042,Lists!$D$34)*J86</f>
        <v>0</v>
      </c>
      <c r="BJ87" s="10" t="s">
        <v>289</v>
      </c>
      <c r="BK87" s="85">
        <f>SUMIFS('Quarterly Information'!$J$43:$J$1042,'Quarterly Information'!$I$43:$I$1042,Blends!$BJ87,'Quarterly Information'!$X$43:$X$1042,Lists!$D$35)*C86</f>
        <v>0</v>
      </c>
      <c r="BL87" s="85">
        <f>SUMIFS('Quarterly Information'!$J$43:$J$1042,'Quarterly Information'!$I$43:$I$1042,Blends!$BJ87,'Quarterly Information'!$X$43:$X$1042,Lists!$D$35)*D86</f>
        <v>0</v>
      </c>
      <c r="BM87" s="85">
        <f>SUMIFS('Quarterly Information'!$J$43:$J$1042,'Quarterly Information'!$I$43:$I$1042,Blends!$BJ87,'Quarterly Information'!$X$43:$X$1042,Lists!$D$35)*E86</f>
        <v>0</v>
      </c>
      <c r="BN87" s="85">
        <f>SUMIFS('Quarterly Information'!$J$43:$J$1042,'Quarterly Information'!$I$43:$I$1042,Blends!$BJ87,'Quarterly Information'!$X$43:$X$1042,Lists!$D$35)*F86</f>
        <v>0</v>
      </c>
      <c r="BO87" s="85">
        <f>SUMIFS('Quarterly Information'!$J$43:$J$1042,'Quarterly Information'!$I$43:$I$1042,Blends!$BJ87,'Quarterly Information'!$X$43:$X$1042,Lists!$D$35)*G86</f>
        <v>0</v>
      </c>
      <c r="BP87" s="85">
        <f>SUMIFS('Quarterly Information'!$J$43:$J$1042,'Quarterly Information'!$I$43:$I$1042,Blends!$BJ87,'Quarterly Information'!$X$43:$X$1042,Lists!$D$35)*H86</f>
        <v>0</v>
      </c>
      <c r="BQ87" s="85">
        <f>SUMIFS('Quarterly Information'!$J$43:$J$1042,'Quarterly Information'!$I$43:$I$1042,Blends!$BJ87,'Quarterly Information'!$X$43:$X$1042,Lists!$D$35)*I86</f>
        <v>0</v>
      </c>
      <c r="BR87" s="85">
        <f>SUMIFS('Quarterly Information'!$J$43:$J$1042,'Quarterly Information'!$I$43:$I$1042,Blends!$BJ87,'Quarterly Information'!$X$43:$X$1042,Lists!$D$35)*J86</f>
        <v>0</v>
      </c>
      <c r="BT87" s="10" t="s">
        <v>289</v>
      </c>
      <c r="BU87" s="85">
        <f>SUMIFS('Quarterly Information'!$AA$43:$AA$1042,'Quarterly Information'!$I$43:$I$1042,Blends!$BT87)*Blends!C86</f>
        <v>0</v>
      </c>
      <c r="BV87" s="85">
        <f>SUMIFS('Quarterly Information'!$AA$43:$AA$1042,'Quarterly Information'!$I$43:$I$1042,Blends!$BT87)*Blends!D86</f>
        <v>0</v>
      </c>
      <c r="BW87" s="85">
        <f>SUMIFS('Quarterly Information'!$AA$43:$AA$1042,'Quarterly Information'!$I$43:$I$1042,Blends!$BT87)*Blends!E86</f>
        <v>0</v>
      </c>
      <c r="BX87" s="85">
        <f>SUMIFS('Quarterly Information'!$AA$43:$AA$1042,'Quarterly Information'!$I$43:$I$1042,Blends!$BT87)*Blends!F86</f>
        <v>0</v>
      </c>
      <c r="BY87" s="85">
        <f>SUMIFS('Quarterly Information'!$AA$43:$AA$1042,'Quarterly Information'!$I$43:$I$1042,Blends!$BT87)*Blends!G86</f>
        <v>0</v>
      </c>
      <c r="BZ87" s="85">
        <f>SUMIFS('Quarterly Information'!$AA$43:$AA$1042,'Quarterly Information'!$I$43:$I$1042,Blends!$BT87)*Blends!H86</f>
        <v>0</v>
      </c>
      <c r="CA87" s="85">
        <f>SUMIFS('Quarterly Information'!$AA$43:$AA$1042,'Quarterly Information'!$I$43:$I$1042,Blends!$BT87)*Blends!I86</f>
        <v>0</v>
      </c>
      <c r="CB87" s="85">
        <f>SUMIFS('Quarterly Information'!$AA$43:$AA$1042,'Quarterly Information'!$I$43:$I$1042,Blends!$BT87)*Blends!J86</f>
        <v>0</v>
      </c>
      <c r="CD87" s="10" t="s">
        <v>289</v>
      </c>
      <c r="CE87" s="85">
        <f>SUMIFS('Quarterly Information'!$AB$43:$AB$1042,'Quarterly Information'!$I$43:$I$1042,Blends!$CD87)*Blends!C86</f>
        <v>0</v>
      </c>
      <c r="CF87" s="85">
        <f>SUMIFS('Quarterly Information'!$AB$43:$AB$1042,'Quarterly Information'!$I$43:$I$1042,Blends!$CD87)*Blends!D86</f>
        <v>0</v>
      </c>
      <c r="CG87" s="85">
        <f>SUMIFS('Quarterly Information'!$AB$43:$AB$1042,'Quarterly Information'!$I$43:$I$1042,Blends!$CD87)*Blends!E86</f>
        <v>0</v>
      </c>
      <c r="CH87" s="85">
        <f>SUMIFS('Quarterly Information'!$AB$43:$AB$1042,'Quarterly Information'!$I$43:$I$1042,Blends!$CD87)*Blends!F86</f>
        <v>0</v>
      </c>
      <c r="CI87" s="85">
        <f>SUMIFS('Quarterly Information'!$AB$43:$AB$1042,'Quarterly Information'!$I$43:$I$1042,Blends!$CD87)*Blends!G86</f>
        <v>0</v>
      </c>
      <c r="CJ87" s="85">
        <f>SUMIFS('Quarterly Information'!$AB$43:$AB$1042,'Quarterly Information'!$I$43:$I$1042,Blends!$CD87)*Blends!H86</f>
        <v>0</v>
      </c>
      <c r="CK87" s="85">
        <f>SUMIFS('Quarterly Information'!$AB$43:$AB$1042,'Quarterly Information'!$I$43:$I$1042,Blends!$CD87)*Blends!I86</f>
        <v>0</v>
      </c>
      <c r="CL87" s="85">
        <f>SUMIFS('Quarterly Information'!$AB$43:$AB$1042,'Quarterly Information'!$I$43:$I$1042,Blends!$CD87)*Blends!J86</f>
        <v>0</v>
      </c>
      <c r="CN87" s="10" t="s">
        <v>289</v>
      </c>
      <c r="CO87" s="85">
        <f>SUMIFS('Quarterly Information'!$AC$43:$AC$1042,'Quarterly Information'!$I$43:$I$1042,Blends!$CN87)*Blends!C86</f>
        <v>0</v>
      </c>
      <c r="CP87" s="85">
        <f>SUMIFS('Quarterly Information'!$AC$43:$AC$1042,'Quarterly Information'!$I$43:$I$1042,Blends!$CN87)*Blends!D86</f>
        <v>0</v>
      </c>
      <c r="CQ87" s="85">
        <f>SUMIFS('Quarterly Information'!$AC$43:$AC$1042,'Quarterly Information'!$I$43:$I$1042,Blends!$CN87)*Blends!E86</f>
        <v>0</v>
      </c>
      <c r="CR87" s="85">
        <f>SUMIFS('Quarterly Information'!$AC$43:$AC$1042,'Quarterly Information'!$I$43:$I$1042,Blends!$CN87)*Blends!F86</f>
        <v>0</v>
      </c>
      <c r="CS87" s="85">
        <f>SUMIFS('Quarterly Information'!$AC$43:$AC$1042,'Quarterly Information'!$I$43:$I$1042,Blends!$CN87)*Blends!G86</f>
        <v>0</v>
      </c>
      <c r="CT87" s="85">
        <f>SUMIFS('Quarterly Information'!$AC$43:$AC$1042,'Quarterly Information'!$I$43:$I$1042,Blends!$CN87)*Blends!H86</f>
        <v>0</v>
      </c>
      <c r="CU87" s="85">
        <f>SUMIFS('Quarterly Information'!$AC$43:$AC$1042,'Quarterly Information'!$I$43:$I$1042,Blends!$CN87)*Blends!I86</f>
        <v>0</v>
      </c>
      <c r="CV87" s="85">
        <f>SUMIFS('Quarterly Information'!$AC$43:$AC$1042,'Quarterly Information'!$I$43:$I$1042,Blends!$CN87)*Blends!J86</f>
        <v>0</v>
      </c>
      <c r="CX87" s="10" t="s">
        <v>289</v>
      </c>
      <c r="CY87" s="85">
        <f>SUMIFS('Quarterly Information'!$AD$43:$AD$1042,'Quarterly Information'!$I$43:$I$1042,Blends!$CX87)*Blends!C86</f>
        <v>0</v>
      </c>
      <c r="CZ87" s="85">
        <f>SUMIFS('Quarterly Information'!$AD$43:$AD$1042,'Quarterly Information'!$I$43:$I$1042,Blends!$CX87)*Blends!D86</f>
        <v>0</v>
      </c>
      <c r="DA87" s="85">
        <f>SUMIFS('Quarterly Information'!$AD$43:$AD$1042,'Quarterly Information'!$I$43:$I$1042,Blends!$CX87)*Blends!E86</f>
        <v>0</v>
      </c>
      <c r="DB87" s="85">
        <f>SUMIFS('Quarterly Information'!$AD$43:$AD$1042,'Quarterly Information'!$I$43:$I$1042,Blends!$CX87)*Blends!F86</f>
        <v>0</v>
      </c>
      <c r="DC87" s="85">
        <f>SUMIFS('Quarterly Information'!$AD$43:$AD$1042,'Quarterly Information'!$I$43:$I$1042,Blends!$CX87)*Blends!G86</f>
        <v>0</v>
      </c>
      <c r="DD87" s="85">
        <f>SUMIFS('Quarterly Information'!$AD$43:$AD$1042,'Quarterly Information'!$I$43:$I$1042,Blends!$CX87)*Blends!H86</f>
        <v>0</v>
      </c>
      <c r="DE87" s="85">
        <f>SUMIFS('Quarterly Information'!$AD$43:$AD$1042,'Quarterly Information'!$I$43:$I$1042,Blends!$CX87)*Blends!I86</f>
        <v>0</v>
      </c>
      <c r="DF87" s="85">
        <f>SUMIFS('Quarterly Information'!$AD$43:$AD$1042,'Quarterly Information'!$I$43:$I$1042,Blends!$CX87)*Blends!J86</f>
        <v>0</v>
      </c>
      <c r="DH87" s="10" t="s">
        <v>289</v>
      </c>
      <c r="DI87" s="85">
        <f>SUMIFS('Quarterly Information'!$AE$43:$AE$1042,'Quarterly Information'!$I$43:$I$1042,Blends!$DH87)*Blends!C86</f>
        <v>0</v>
      </c>
      <c r="DJ87" s="85">
        <f>SUMIFS('Quarterly Information'!$AE$43:$AE$1042,'Quarterly Information'!$I$43:$I$1042,Blends!$DH87)*Blends!D86</f>
        <v>0</v>
      </c>
      <c r="DK87" s="85">
        <f>SUMIFS('Quarterly Information'!$AE$43:$AE$1042,'Quarterly Information'!$I$43:$I$1042,Blends!$DH87)*Blends!E86</f>
        <v>0</v>
      </c>
      <c r="DL87" s="85">
        <f>SUMIFS('Quarterly Information'!$AE$43:$AE$1042,'Quarterly Information'!$I$43:$I$1042,Blends!$DH87)*Blends!F86</f>
        <v>0</v>
      </c>
      <c r="DM87" s="85">
        <f>SUMIFS('Quarterly Information'!$AE$43:$AE$1042,'Quarterly Information'!$I$43:$I$1042,Blends!$DH87)*Blends!G86</f>
        <v>0</v>
      </c>
      <c r="DN87" s="85">
        <f>SUMIFS('Quarterly Information'!$AE$43:$AE$1042,'Quarterly Information'!$I$43:$I$1042,Blends!$DH87)*Blends!H86</f>
        <v>0</v>
      </c>
      <c r="DO87" s="85">
        <f>SUMIFS('Quarterly Information'!$AE$43:$AE$1042,'Quarterly Information'!$I$43:$I$1042,Blends!$DH87)*Blends!I86</f>
        <v>0</v>
      </c>
      <c r="DP87" s="85">
        <f>SUMIFS('Quarterly Information'!$AE$43:$AE$1042,'Quarterly Information'!$I$43:$I$1042,Blends!$DH87)*Blends!J86</f>
        <v>0</v>
      </c>
      <c r="DR87" s="10" t="s">
        <v>289</v>
      </c>
      <c r="DS87" s="85">
        <f>SUMIFS('Quarterly Information'!$AF$43:$AF$1042,'Quarterly Information'!$I$43:$I$1042,Blends!$DR87)*Blends!C86</f>
        <v>0</v>
      </c>
      <c r="DT87" s="85">
        <f>SUMIFS('Quarterly Information'!$AF$43:$AF$1042,'Quarterly Information'!$I$43:$I$1042,Blends!$DR87)*Blends!D86</f>
        <v>0</v>
      </c>
      <c r="DU87" s="85">
        <f>SUMIFS('Quarterly Information'!$AF$43:$AF$1042,'Quarterly Information'!$I$43:$I$1042,Blends!$DR87)*Blends!E86</f>
        <v>0</v>
      </c>
      <c r="DV87" s="85">
        <f>SUMIFS('Quarterly Information'!$AF$43:$AF$1042,'Quarterly Information'!$I$43:$I$1042,Blends!$DR87)*Blends!F86</f>
        <v>0</v>
      </c>
      <c r="DW87" s="85">
        <f>SUMIFS('Quarterly Information'!$AF$43:$AF$1042,'Quarterly Information'!$I$43:$I$1042,Blends!$DR87)*Blends!G86</f>
        <v>0</v>
      </c>
      <c r="DX87" s="85">
        <f>SUMIFS('Quarterly Information'!$AF$43:$AF$1042,'Quarterly Information'!$I$43:$I$1042,Blends!$DR87)*Blends!H86</f>
        <v>0</v>
      </c>
      <c r="DY87" s="85">
        <f>SUMIFS('Quarterly Information'!$AF$43:$AF$1042,'Quarterly Information'!$I$43:$I$1042,Blends!$DR87)*Blends!I86</f>
        <v>0</v>
      </c>
      <c r="DZ87" s="85">
        <f>SUMIFS('Quarterly Information'!$AF$43:$AF$1042,'Quarterly Information'!$I$43:$I$1042,Blends!$DR87)*Blends!J86</f>
        <v>0</v>
      </c>
    </row>
    <row r="88" spans="2:130">
      <c r="B88" s="10" t="s">
        <v>291</v>
      </c>
      <c r="C88" s="84"/>
      <c r="D88" s="84">
        <v>2.5000000000000001E-2</v>
      </c>
      <c r="E88" s="84">
        <v>2.5000000000000001E-2</v>
      </c>
      <c r="F88" s="84">
        <v>0.46</v>
      </c>
      <c r="G88" s="84"/>
      <c r="H88" s="84"/>
      <c r="I88" s="84"/>
      <c r="J88" s="84"/>
      <c r="L88" s="10" t="s">
        <v>290</v>
      </c>
      <c r="M88" s="85">
        <f>SUMIFS('Quarterly Information'!$J$43:$J$1042,'Quarterly Information'!$I$43:$I$1042,Blends!$L88,'Quarterly Information'!$X$43:$X$1042,Lists!$D$30)*C87</f>
        <v>0</v>
      </c>
      <c r="N88" s="85">
        <f>SUMIFS('Quarterly Information'!$J$43:$J$1042,'Quarterly Information'!$I$43:$I$1042,Blends!$L88,'Quarterly Information'!$X$43:$X$1042,Lists!$D$30)*D87</f>
        <v>0</v>
      </c>
      <c r="O88" s="85">
        <f>SUMIFS('Quarterly Information'!$J$43:$J$1042,'Quarterly Information'!$I$43:$I$1042,Blends!$L88,'Quarterly Information'!$X$43:$X$1042,Lists!$D$30)*E87</f>
        <v>0</v>
      </c>
      <c r="P88" s="85">
        <f>SUMIFS('Quarterly Information'!$J$43:$J$1042,'Quarterly Information'!$I$43:$I$1042,Blends!$L88,'Quarterly Information'!$X$43:$X$1042,Lists!$D$30)*F87</f>
        <v>0</v>
      </c>
      <c r="Q88" s="85">
        <f>SUMIFS('Quarterly Information'!$J$43:$J$1042,'Quarterly Information'!$I$43:$I$1042,Blends!$L88,'Quarterly Information'!$X$43:$X$1042,Lists!$D$30)*G87</f>
        <v>0</v>
      </c>
      <c r="R88" s="85">
        <f>SUMIFS('Quarterly Information'!$J$43:$J$1042,'Quarterly Information'!$I$43:$I$1042,Blends!$L88,'Quarterly Information'!$X$43:$X$1042,Lists!$D$30)*H87</f>
        <v>0</v>
      </c>
      <c r="S88" s="85">
        <f>SUMIFS('Quarterly Information'!$J$43:$J$1042,'Quarterly Information'!$I$43:$I$1042,Blends!$L88,'Quarterly Information'!$X$43:$X$1042,Lists!$D$30)*I87</f>
        <v>0</v>
      </c>
      <c r="T88" s="85">
        <f>SUMIFS('Quarterly Information'!$J$43:$J$1042,'Quarterly Information'!$I$43:$I$1042,Blends!$L88,'Quarterly Information'!$X$43:$X$1042,Lists!$D$30)*J87</f>
        <v>0</v>
      </c>
      <c r="V88" s="10" t="s">
        <v>290</v>
      </c>
      <c r="W88" s="85">
        <f>SUMIFS('Quarterly Information'!$J$43:$J$1042,'Quarterly Information'!$I$43:$I$1042,Blends!$V88,'Quarterly Information'!$X$43:$X$1042,Lists!$D$31)*C87</f>
        <v>0</v>
      </c>
      <c r="X88" s="85">
        <f>SUMIFS('Quarterly Information'!$J$43:$J$1042,'Quarterly Information'!$I$43:$I$1042,Blends!$V88,'Quarterly Information'!$X$43:$X$1042,Lists!$D$31)*D87</f>
        <v>0</v>
      </c>
      <c r="Y88" s="85">
        <f>SUMIFS('Quarterly Information'!$J$43:$J$1042,'Quarterly Information'!$I$43:$I$1042,Blends!$V88,'Quarterly Information'!$X$43:$X$1042,Lists!$D$31)*E87</f>
        <v>0</v>
      </c>
      <c r="Z88" s="85">
        <f>SUMIFS('Quarterly Information'!$J$43:$J$1042,'Quarterly Information'!$I$43:$I$1042,Blends!$V88,'Quarterly Information'!$X$43:$X$1042,Lists!$D$31)*F87</f>
        <v>0</v>
      </c>
      <c r="AA88" s="85">
        <f>SUMIFS('Quarterly Information'!$J$43:$J$1042,'Quarterly Information'!$I$43:$I$1042,Blends!$V88,'Quarterly Information'!$X$43:$X$1042,Lists!$D$31)*G87</f>
        <v>0</v>
      </c>
      <c r="AB88" s="85">
        <f>SUMIFS('Quarterly Information'!$J$43:$J$1042,'Quarterly Information'!$I$43:$I$1042,Blends!$V88,'Quarterly Information'!$X$43:$X$1042,Lists!$D$31)*H87</f>
        <v>0</v>
      </c>
      <c r="AC88" s="85">
        <f>SUMIFS('Quarterly Information'!$J$43:$J$1042,'Quarterly Information'!$I$43:$I$1042,Blends!$V88,'Quarterly Information'!$X$43:$X$1042,Lists!$D$31)*I87</f>
        <v>0</v>
      </c>
      <c r="AD88" s="85">
        <f>SUMIFS('Quarterly Information'!$J$43:$J$1042,'Quarterly Information'!$I$43:$I$1042,Blends!$V88,'Quarterly Information'!$X$43:$X$1042,Lists!$D$31)*J87</f>
        <v>0</v>
      </c>
      <c r="AF88" s="10" t="s">
        <v>290</v>
      </c>
      <c r="AG88" s="85">
        <f>SUMIFS('Quarterly Information'!$J$43:$J$1042,'Quarterly Information'!$I$43:$I$1042,Blends!$AF88,'Quarterly Information'!$X$43:$X$1042,Lists!$D$32)*C87</f>
        <v>0</v>
      </c>
      <c r="AH88" s="85">
        <f>SUMIFS('Quarterly Information'!$J$43:$J$1042,'Quarterly Information'!$I$43:$I$1042,Blends!$AF88,'Quarterly Information'!$X$43:$X$1042,Lists!$D$32)*D87</f>
        <v>0</v>
      </c>
      <c r="AI88" s="85">
        <f>SUMIFS('Quarterly Information'!$J$43:$J$1042,'Quarterly Information'!$I$43:$I$1042,Blends!$AF88,'Quarterly Information'!$X$43:$X$1042,Lists!$D$32)*E87</f>
        <v>0</v>
      </c>
      <c r="AJ88" s="85">
        <f>SUMIFS('Quarterly Information'!$J$43:$J$1042,'Quarterly Information'!$I$43:$I$1042,Blends!$AF88,'Quarterly Information'!$X$43:$X$1042,Lists!$D$32)*F87</f>
        <v>0</v>
      </c>
      <c r="AK88" s="85">
        <f>SUMIFS('Quarterly Information'!$J$43:$J$1042,'Quarterly Information'!$I$43:$I$1042,Blends!$AF88,'Quarterly Information'!$X$43:$X$1042,Lists!$D$32)*G87</f>
        <v>0</v>
      </c>
      <c r="AL88" s="85">
        <f>SUMIFS('Quarterly Information'!$J$43:$J$1042,'Quarterly Information'!$I$43:$I$1042,Blends!$AF88,'Quarterly Information'!$X$43:$X$1042,Lists!$D$32)*H87</f>
        <v>0</v>
      </c>
      <c r="AM88" s="85">
        <f>SUMIFS('Quarterly Information'!$J$43:$J$1042,'Quarterly Information'!$I$43:$I$1042,Blends!$AF88,'Quarterly Information'!$X$43:$X$1042,Lists!$D$32)*I87</f>
        <v>0</v>
      </c>
      <c r="AN88" s="85">
        <f>SUMIFS('Quarterly Information'!$J$43:$J$1042,'Quarterly Information'!$I$43:$I$1042,Blends!$AF88,'Quarterly Information'!$X$43:$X$1042,Lists!$D$32)*J87</f>
        <v>0</v>
      </c>
      <c r="AP88" s="10" t="s">
        <v>290</v>
      </c>
      <c r="AQ88" s="85">
        <f>SUMIFS('Quarterly Information'!$J$43:$J$1042,'Quarterly Information'!$I$43:$I$1042,Blends!$AP88,'Quarterly Information'!$X$43:$X$1042,Lists!$D$33)*C87</f>
        <v>0</v>
      </c>
      <c r="AR88" s="85">
        <f>SUMIFS('Quarterly Information'!$J$43:$J$1042,'Quarterly Information'!$I$43:$I$1042,Blends!$AP88,'Quarterly Information'!$X$43:$X$1042,Lists!$D$33)*D87</f>
        <v>0</v>
      </c>
      <c r="AS88" s="85">
        <f>SUMIFS('Quarterly Information'!$J$43:$J$1042,'Quarterly Information'!$I$43:$I$1042,Blends!$AP88,'Quarterly Information'!$X$43:$X$1042,Lists!$D$33)*E87</f>
        <v>0</v>
      </c>
      <c r="AT88" s="85">
        <f>SUMIFS('Quarterly Information'!$J$43:$J$1042,'Quarterly Information'!$I$43:$I$1042,Blends!$AP88,'Quarterly Information'!$X$43:$X$1042,Lists!$D$33)*F87</f>
        <v>0</v>
      </c>
      <c r="AU88" s="85">
        <f>SUMIFS('Quarterly Information'!$J$43:$J$1042,'Quarterly Information'!$I$43:$I$1042,Blends!$AP88,'Quarterly Information'!$X$43:$X$1042,Lists!$D$33)*G87</f>
        <v>0</v>
      </c>
      <c r="AV88" s="85">
        <f>SUMIFS('Quarterly Information'!$J$43:$J$1042,'Quarterly Information'!$I$43:$I$1042,Blends!$AP88,'Quarterly Information'!$X$43:$X$1042,Lists!$D$33)*H87</f>
        <v>0</v>
      </c>
      <c r="AW88" s="85">
        <f>SUMIFS('Quarterly Information'!$J$43:$J$1042,'Quarterly Information'!$I$43:$I$1042,Blends!$AP88,'Quarterly Information'!$X$43:$X$1042,Lists!$D$33)*I87</f>
        <v>0</v>
      </c>
      <c r="AX88" s="85">
        <f>SUMIFS('Quarterly Information'!$J$43:$J$1042,'Quarterly Information'!$I$43:$I$1042,Blends!$AP88,'Quarterly Information'!$X$43:$X$1042,Lists!$D$33)*J87</f>
        <v>0</v>
      </c>
      <c r="AZ88" s="10" t="s">
        <v>290</v>
      </c>
      <c r="BA88" s="85">
        <f>SUMIFS('Quarterly Information'!$J$43:$J$1042,'Quarterly Information'!$I$43:$I$1042,Blends!$AZ88,'Quarterly Information'!$X$43:$X$1042,Lists!$D$34)*C87</f>
        <v>0</v>
      </c>
      <c r="BB88" s="85">
        <f>SUMIFS('Quarterly Information'!$J$43:$J$1042,'Quarterly Information'!$I$43:$I$1042,Blends!$AZ88,'Quarterly Information'!$X$43:$X$1042,Lists!$D$34)*D87</f>
        <v>0</v>
      </c>
      <c r="BC88" s="85">
        <f>SUMIFS('Quarterly Information'!$J$43:$J$1042,'Quarterly Information'!$I$43:$I$1042,Blends!$AZ88,'Quarterly Information'!$X$43:$X$1042,Lists!$D$34)*E87</f>
        <v>0</v>
      </c>
      <c r="BD88" s="85">
        <f>SUMIFS('Quarterly Information'!$J$43:$J$1042,'Quarterly Information'!$I$43:$I$1042,Blends!$AZ88,'Quarterly Information'!$X$43:$X$1042,Lists!$D$34)*F87</f>
        <v>0</v>
      </c>
      <c r="BE88" s="85">
        <f>SUMIFS('Quarterly Information'!$J$43:$J$1042,'Quarterly Information'!$I$43:$I$1042,Blends!$AZ88,'Quarterly Information'!$X$43:$X$1042,Lists!$D$34)*G87</f>
        <v>0</v>
      </c>
      <c r="BF88" s="85">
        <f>SUMIFS('Quarterly Information'!$J$43:$J$1042,'Quarterly Information'!$I$43:$I$1042,Blends!$AZ88,'Quarterly Information'!$X$43:$X$1042,Lists!$D$34)*H87</f>
        <v>0</v>
      </c>
      <c r="BG88" s="85">
        <f>SUMIFS('Quarterly Information'!$J$43:$J$1042,'Quarterly Information'!$I$43:$I$1042,Blends!$AZ88,'Quarterly Information'!$X$43:$X$1042,Lists!$D$34)*I87</f>
        <v>0</v>
      </c>
      <c r="BH88" s="85">
        <f>SUMIFS('Quarterly Information'!$J$43:$J$1042,'Quarterly Information'!$I$43:$I$1042,Blends!$AZ88,'Quarterly Information'!$X$43:$X$1042,Lists!$D$34)*J87</f>
        <v>0</v>
      </c>
      <c r="BJ88" s="10" t="s">
        <v>290</v>
      </c>
      <c r="BK88" s="85">
        <f>SUMIFS('Quarterly Information'!$J$43:$J$1042,'Quarterly Information'!$I$43:$I$1042,Blends!$BJ88,'Quarterly Information'!$X$43:$X$1042,Lists!$D$35)*C87</f>
        <v>0</v>
      </c>
      <c r="BL88" s="85">
        <f>SUMIFS('Quarterly Information'!$J$43:$J$1042,'Quarterly Information'!$I$43:$I$1042,Blends!$BJ88,'Quarterly Information'!$X$43:$X$1042,Lists!$D$35)*D87</f>
        <v>0</v>
      </c>
      <c r="BM88" s="85">
        <f>SUMIFS('Quarterly Information'!$J$43:$J$1042,'Quarterly Information'!$I$43:$I$1042,Blends!$BJ88,'Quarterly Information'!$X$43:$X$1042,Lists!$D$35)*E87</f>
        <v>0</v>
      </c>
      <c r="BN88" s="85">
        <f>SUMIFS('Quarterly Information'!$J$43:$J$1042,'Quarterly Information'!$I$43:$I$1042,Blends!$BJ88,'Quarterly Information'!$X$43:$X$1042,Lists!$D$35)*F87</f>
        <v>0</v>
      </c>
      <c r="BO88" s="85">
        <f>SUMIFS('Quarterly Information'!$J$43:$J$1042,'Quarterly Information'!$I$43:$I$1042,Blends!$BJ88,'Quarterly Information'!$X$43:$X$1042,Lists!$D$35)*G87</f>
        <v>0</v>
      </c>
      <c r="BP88" s="85">
        <f>SUMIFS('Quarterly Information'!$J$43:$J$1042,'Quarterly Information'!$I$43:$I$1042,Blends!$BJ88,'Quarterly Information'!$X$43:$X$1042,Lists!$D$35)*H87</f>
        <v>0</v>
      </c>
      <c r="BQ88" s="85">
        <f>SUMIFS('Quarterly Information'!$J$43:$J$1042,'Quarterly Information'!$I$43:$I$1042,Blends!$BJ88,'Quarterly Information'!$X$43:$X$1042,Lists!$D$35)*I87</f>
        <v>0</v>
      </c>
      <c r="BR88" s="85">
        <f>SUMIFS('Quarterly Information'!$J$43:$J$1042,'Quarterly Information'!$I$43:$I$1042,Blends!$BJ88,'Quarterly Information'!$X$43:$X$1042,Lists!$D$35)*J87</f>
        <v>0</v>
      </c>
      <c r="BT88" s="10" t="s">
        <v>290</v>
      </c>
      <c r="BU88" s="85">
        <f>SUMIFS('Quarterly Information'!$AA$43:$AA$1042,'Quarterly Information'!$I$43:$I$1042,Blends!$BT88)*Blends!C87</f>
        <v>0</v>
      </c>
      <c r="BV88" s="85">
        <f>SUMIFS('Quarterly Information'!$AA$43:$AA$1042,'Quarterly Information'!$I$43:$I$1042,Blends!$BT88)*Blends!D87</f>
        <v>0</v>
      </c>
      <c r="BW88" s="85">
        <f>SUMIFS('Quarterly Information'!$AA$43:$AA$1042,'Quarterly Information'!$I$43:$I$1042,Blends!$BT88)*Blends!E87</f>
        <v>0</v>
      </c>
      <c r="BX88" s="85">
        <f>SUMIFS('Quarterly Information'!$AA$43:$AA$1042,'Quarterly Information'!$I$43:$I$1042,Blends!$BT88)*Blends!F87</f>
        <v>0</v>
      </c>
      <c r="BY88" s="85">
        <f>SUMIFS('Quarterly Information'!$AA$43:$AA$1042,'Quarterly Information'!$I$43:$I$1042,Blends!$BT88)*Blends!G87</f>
        <v>0</v>
      </c>
      <c r="BZ88" s="85">
        <f>SUMIFS('Quarterly Information'!$AA$43:$AA$1042,'Quarterly Information'!$I$43:$I$1042,Blends!$BT88)*Blends!H87</f>
        <v>0</v>
      </c>
      <c r="CA88" s="85">
        <f>SUMIFS('Quarterly Information'!$AA$43:$AA$1042,'Quarterly Information'!$I$43:$I$1042,Blends!$BT88)*Blends!I87</f>
        <v>0</v>
      </c>
      <c r="CB88" s="85">
        <f>SUMIFS('Quarterly Information'!$AA$43:$AA$1042,'Quarterly Information'!$I$43:$I$1042,Blends!$BT88)*Blends!J87</f>
        <v>0</v>
      </c>
      <c r="CD88" s="10" t="s">
        <v>290</v>
      </c>
      <c r="CE88" s="85">
        <f>SUMIFS('Quarterly Information'!$AB$43:$AB$1042,'Quarterly Information'!$I$43:$I$1042,Blends!$CD88)*Blends!C87</f>
        <v>0</v>
      </c>
      <c r="CF88" s="85">
        <f>SUMIFS('Quarterly Information'!$AB$43:$AB$1042,'Quarterly Information'!$I$43:$I$1042,Blends!$CD88)*Blends!D87</f>
        <v>0</v>
      </c>
      <c r="CG88" s="85">
        <f>SUMIFS('Quarterly Information'!$AB$43:$AB$1042,'Quarterly Information'!$I$43:$I$1042,Blends!$CD88)*Blends!E87</f>
        <v>0</v>
      </c>
      <c r="CH88" s="85">
        <f>SUMIFS('Quarterly Information'!$AB$43:$AB$1042,'Quarterly Information'!$I$43:$I$1042,Blends!$CD88)*Blends!F87</f>
        <v>0</v>
      </c>
      <c r="CI88" s="85">
        <f>SUMIFS('Quarterly Information'!$AB$43:$AB$1042,'Quarterly Information'!$I$43:$I$1042,Blends!$CD88)*Blends!G87</f>
        <v>0</v>
      </c>
      <c r="CJ88" s="85">
        <f>SUMIFS('Quarterly Information'!$AB$43:$AB$1042,'Quarterly Information'!$I$43:$I$1042,Blends!$CD88)*Blends!H87</f>
        <v>0</v>
      </c>
      <c r="CK88" s="85">
        <f>SUMIFS('Quarterly Information'!$AB$43:$AB$1042,'Quarterly Information'!$I$43:$I$1042,Blends!$CD88)*Blends!I87</f>
        <v>0</v>
      </c>
      <c r="CL88" s="85">
        <f>SUMIFS('Quarterly Information'!$AB$43:$AB$1042,'Quarterly Information'!$I$43:$I$1042,Blends!$CD88)*Blends!J87</f>
        <v>0</v>
      </c>
      <c r="CN88" s="10" t="s">
        <v>290</v>
      </c>
      <c r="CO88" s="85">
        <f>SUMIFS('Quarterly Information'!$AC$43:$AC$1042,'Quarterly Information'!$I$43:$I$1042,Blends!$CN88)*Blends!C87</f>
        <v>0</v>
      </c>
      <c r="CP88" s="85">
        <f>SUMIFS('Quarterly Information'!$AC$43:$AC$1042,'Quarterly Information'!$I$43:$I$1042,Blends!$CN88)*Blends!D87</f>
        <v>0</v>
      </c>
      <c r="CQ88" s="85">
        <f>SUMIFS('Quarterly Information'!$AC$43:$AC$1042,'Quarterly Information'!$I$43:$I$1042,Blends!$CN88)*Blends!E87</f>
        <v>0</v>
      </c>
      <c r="CR88" s="85">
        <f>SUMIFS('Quarterly Information'!$AC$43:$AC$1042,'Quarterly Information'!$I$43:$I$1042,Blends!$CN88)*Blends!F87</f>
        <v>0</v>
      </c>
      <c r="CS88" s="85">
        <f>SUMIFS('Quarterly Information'!$AC$43:$AC$1042,'Quarterly Information'!$I$43:$I$1042,Blends!$CN88)*Blends!G87</f>
        <v>0</v>
      </c>
      <c r="CT88" s="85">
        <f>SUMIFS('Quarterly Information'!$AC$43:$AC$1042,'Quarterly Information'!$I$43:$I$1042,Blends!$CN88)*Blends!H87</f>
        <v>0</v>
      </c>
      <c r="CU88" s="85">
        <f>SUMIFS('Quarterly Information'!$AC$43:$AC$1042,'Quarterly Information'!$I$43:$I$1042,Blends!$CN88)*Blends!I87</f>
        <v>0</v>
      </c>
      <c r="CV88" s="85">
        <f>SUMIFS('Quarterly Information'!$AC$43:$AC$1042,'Quarterly Information'!$I$43:$I$1042,Blends!$CN88)*Blends!J87</f>
        <v>0</v>
      </c>
      <c r="CX88" s="10" t="s">
        <v>290</v>
      </c>
      <c r="CY88" s="85">
        <f>SUMIFS('Quarterly Information'!$AD$43:$AD$1042,'Quarterly Information'!$I$43:$I$1042,Blends!$CX88)*Blends!C87</f>
        <v>0</v>
      </c>
      <c r="CZ88" s="85">
        <f>SUMIFS('Quarterly Information'!$AD$43:$AD$1042,'Quarterly Information'!$I$43:$I$1042,Blends!$CX88)*Blends!D87</f>
        <v>0</v>
      </c>
      <c r="DA88" s="85">
        <f>SUMIFS('Quarterly Information'!$AD$43:$AD$1042,'Quarterly Information'!$I$43:$I$1042,Blends!$CX88)*Blends!E87</f>
        <v>0</v>
      </c>
      <c r="DB88" s="85">
        <f>SUMIFS('Quarterly Information'!$AD$43:$AD$1042,'Quarterly Information'!$I$43:$I$1042,Blends!$CX88)*Blends!F87</f>
        <v>0</v>
      </c>
      <c r="DC88" s="85">
        <f>SUMIFS('Quarterly Information'!$AD$43:$AD$1042,'Quarterly Information'!$I$43:$I$1042,Blends!$CX88)*Blends!G87</f>
        <v>0</v>
      </c>
      <c r="DD88" s="85">
        <f>SUMIFS('Quarterly Information'!$AD$43:$AD$1042,'Quarterly Information'!$I$43:$I$1042,Blends!$CX88)*Blends!H87</f>
        <v>0</v>
      </c>
      <c r="DE88" s="85">
        <f>SUMIFS('Quarterly Information'!$AD$43:$AD$1042,'Quarterly Information'!$I$43:$I$1042,Blends!$CX88)*Blends!I87</f>
        <v>0</v>
      </c>
      <c r="DF88" s="85">
        <f>SUMIFS('Quarterly Information'!$AD$43:$AD$1042,'Quarterly Information'!$I$43:$I$1042,Blends!$CX88)*Blends!J87</f>
        <v>0</v>
      </c>
      <c r="DH88" s="10" t="s">
        <v>290</v>
      </c>
      <c r="DI88" s="85">
        <f>SUMIFS('Quarterly Information'!$AE$43:$AE$1042,'Quarterly Information'!$I$43:$I$1042,Blends!$DH88)*Blends!C87</f>
        <v>0</v>
      </c>
      <c r="DJ88" s="85">
        <f>SUMIFS('Quarterly Information'!$AE$43:$AE$1042,'Quarterly Information'!$I$43:$I$1042,Blends!$DH88)*Blends!D87</f>
        <v>0</v>
      </c>
      <c r="DK88" s="85">
        <f>SUMIFS('Quarterly Information'!$AE$43:$AE$1042,'Quarterly Information'!$I$43:$I$1042,Blends!$DH88)*Blends!E87</f>
        <v>0</v>
      </c>
      <c r="DL88" s="85">
        <f>SUMIFS('Quarterly Information'!$AE$43:$AE$1042,'Quarterly Information'!$I$43:$I$1042,Blends!$DH88)*Blends!F87</f>
        <v>0</v>
      </c>
      <c r="DM88" s="85">
        <f>SUMIFS('Quarterly Information'!$AE$43:$AE$1042,'Quarterly Information'!$I$43:$I$1042,Blends!$DH88)*Blends!G87</f>
        <v>0</v>
      </c>
      <c r="DN88" s="85">
        <f>SUMIFS('Quarterly Information'!$AE$43:$AE$1042,'Quarterly Information'!$I$43:$I$1042,Blends!$DH88)*Blends!H87</f>
        <v>0</v>
      </c>
      <c r="DO88" s="85">
        <f>SUMIFS('Quarterly Information'!$AE$43:$AE$1042,'Quarterly Information'!$I$43:$I$1042,Blends!$DH88)*Blends!I87</f>
        <v>0</v>
      </c>
      <c r="DP88" s="85">
        <f>SUMIFS('Quarterly Information'!$AE$43:$AE$1042,'Quarterly Information'!$I$43:$I$1042,Blends!$DH88)*Blends!J87</f>
        <v>0</v>
      </c>
      <c r="DR88" s="10" t="s">
        <v>290</v>
      </c>
      <c r="DS88" s="85">
        <f>SUMIFS('Quarterly Information'!$AF$43:$AF$1042,'Quarterly Information'!$I$43:$I$1042,Blends!$DR88)*Blends!C87</f>
        <v>0</v>
      </c>
      <c r="DT88" s="85">
        <f>SUMIFS('Quarterly Information'!$AF$43:$AF$1042,'Quarterly Information'!$I$43:$I$1042,Blends!$DR88)*Blends!D87</f>
        <v>0</v>
      </c>
      <c r="DU88" s="85">
        <f>SUMIFS('Quarterly Information'!$AF$43:$AF$1042,'Quarterly Information'!$I$43:$I$1042,Blends!$DR88)*Blends!E87</f>
        <v>0</v>
      </c>
      <c r="DV88" s="85">
        <f>SUMIFS('Quarterly Information'!$AF$43:$AF$1042,'Quarterly Information'!$I$43:$I$1042,Blends!$DR88)*Blends!F87</f>
        <v>0</v>
      </c>
      <c r="DW88" s="85">
        <f>SUMIFS('Quarterly Information'!$AF$43:$AF$1042,'Quarterly Information'!$I$43:$I$1042,Blends!$DR88)*Blends!G87</f>
        <v>0</v>
      </c>
      <c r="DX88" s="85">
        <f>SUMIFS('Quarterly Information'!$AF$43:$AF$1042,'Quarterly Information'!$I$43:$I$1042,Blends!$DR88)*Blends!H87</f>
        <v>0</v>
      </c>
      <c r="DY88" s="85">
        <f>SUMIFS('Quarterly Information'!$AF$43:$AF$1042,'Quarterly Information'!$I$43:$I$1042,Blends!$DR88)*Blends!I87</f>
        <v>0</v>
      </c>
      <c r="DZ88" s="85">
        <f>SUMIFS('Quarterly Information'!$AF$43:$AF$1042,'Quarterly Information'!$I$43:$I$1042,Blends!$DR88)*Blends!J87</f>
        <v>0</v>
      </c>
    </row>
    <row r="89" spans="2:130">
      <c r="B89" s="10" t="s">
        <v>292</v>
      </c>
      <c r="C89" s="84"/>
      <c r="D89" s="84"/>
      <c r="E89" s="84">
        <v>0.55000000000000004</v>
      </c>
      <c r="F89" s="84">
        <v>0.32</v>
      </c>
      <c r="G89" s="84">
        <v>0.05</v>
      </c>
      <c r="H89" s="84"/>
      <c r="I89" s="84">
        <v>0.05</v>
      </c>
      <c r="J89" s="84"/>
      <c r="L89" s="10" t="s">
        <v>291</v>
      </c>
      <c r="M89" s="85">
        <f>SUMIFS('Quarterly Information'!$J$43:$J$1042,'Quarterly Information'!$I$43:$I$1042,Blends!$L89,'Quarterly Information'!$X$43:$X$1042,Lists!$D$30)*C88</f>
        <v>0</v>
      </c>
      <c r="N89" s="85">
        <f>SUMIFS('Quarterly Information'!$J$43:$J$1042,'Quarterly Information'!$I$43:$I$1042,Blends!$L89,'Quarterly Information'!$X$43:$X$1042,Lists!$D$30)*D88</f>
        <v>0</v>
      </c>
      <c r="O89" s="85">
        <f>SUMIFS('Quarterly Information'!$J$43:$J$1042,'Quarterly Information'!$I$43:$I$1042,Blends!$L89,'Quarterly Information'!$X$43:$X$1042,Lists!$D$30)*E88</f>
        <v>0</v>
      </c>
      <c r="P89" s="85">
        <f>SUMIFS('Quarterly Information'!$J$43:$J$1042,'Quarterly Information'!$I$43:$I$1042,Blends!$L89,'Quarterly Information'!$X$43:$X$1042,Lists!$D$30)*F88</f>
        <v>0</v>
      </c>
      <c r="Q89" s="85">
        <f>SUMIFS('Quarterly Information'!$J$43:$J$1042,'Quarterly Information'!$I$43:$I$1042,Blends!$L89,'Quarterly Information'!$X$43:$X$1042,Lists!$D$30)*G88</f>
        <v>0</v>
      </c>
      <c r="R89" s="85">
        <f>SUMIFS('Quarterly Information'!$J$43:$J$1042,'Quarterly Information'!$I$43:$I$1042,Blends!$L89,'Quarterly Information'!$X$43:$X$1042,Lists!$D$30)*H88</f>
        <v>0</v>
      </c>
      <c r="S89" s="85">
        <f>SUMIFS('Quarterly Information'!$J$43:$J$1042,'Quarterly Information'!$I$43:$I$1042,Blends!$L89,'Quarterly Information'!$X$43:$X$1042,Lists!$D$30)*I88</f>
        <v>0</v>
      </c>
      <c r="T89" s="85">
        <f>SUMIFS('Quarterly Information'!$J$43:$J$1042,'Quarterly Information'!$I$43:$I$1042,Blends!$L89,'Quarterly Information'!$X$43:$X$1042,Lists!$D$30)*J88</f>
        <v>0</v>
      </c>
      <c r="V89" s="10" t="s">
        <v>291</v>
      </c>
      <c r="W89" s="85">
        <f>SUMIFS('Quarterly Information'!$J$43:$J$1042,'Quarterly Information'!$I$43:$I$1042,Blends!$V89,'Quarterly Information'!$X$43:$X$1042,Lists!$D$31)*C88</f>
        <v>0</v>
      </c>
      <c r="X89" s="85">
        <f>SUMIFS('Quarterly Information'!$J$43:$J$1042,'Quarterly Information'!$I$43:$I$1042,Blends!$V89,'Quarterly Information'!$X$43:$X$1042,Lists!$D$31)*D88</f>
        <v>0</v>
      </c>
      <c r="Y89" s="85">
        <f>SUMIFS('Quarterly Information'!$J$43:$J$1042,'Quarterly Information'!$I$43:$I$1042,Blends!$V89,'Quarterly Information'!$X$43:$X$1042,Lists!$D$31)*E88</f>
        <v>0</v>
      </c>
      <c r="Z89" s="85">
        <f>SUMIFS('Quarterly Information'!$J$43:$J$1042,'Quarterly Information'!$I$43:$I$1042,Blends!$V89,'Quarterly Information'!$X$43:$X$1042,Lists!$D$31)*F88</f>
        <v>0</v>
      </c>
      <c r="AA89" s="85">
        <f>SUMIFS('Quarterly Information'!$J$43:$J$1042,'Quarterly Information'!$I$43:$I$1042,Blends!$V89,'Quarterly Information'!$X$43:$X$1042,Lists!$D$31)*G88</f>
        <v>0</v>
      </c>
      <c r="AB89" s="85">
        <f>SUMIFS('Quarterly Information'!$J$43:$J$1042,'Quarterly Information'!$I$43:$I$1042,Blends!$V89,'Quarterly Information'!$X$43:$X$1042,Lists!$D$31)*H88</f>
        <v>0</v>
      </c>
      <c r="AC89" s="85">
        <f>SUMIFS('Quarterly Information'!$J$43:$J$1042,'Quarterly Information'!$I$43:$I$1042,Blends!$V89,'Quarterly Information'!$X$43:$X$1042,Lists!$D$31)*I88</f>
        <v>0</v>
      </c>
      <c r="AD89" s="85">
        <f>SUMIFS('Quarterly Information'!$J$43:$J$1042,'Quarterly Information'!$I$43:$I$1042,Blends!$V89,'Quarterly Information'!$X$43:$X$1042,Lists!$D$31)*J88</f>
        <v>0</v>
      </c>
      <c r="AF89" s="10" t="s">
        <v>291</v>
      </c>
      <c r="AG89" s="85">
        <f>SUMIFS('Quarterly Information'!$J$43:$J$1042,'Quarterly Information'!$I$43:$I$1042,Blends!$AF89,'Quarterly Information'!$X$43:$X$1042,Lists!$D$32)*C88</f>
        <v>0</v>
      </c>
      <c r="AH89" s="85">
        <f>SUMIFS('Quarterly Information'!$J$43:$J$1042,'Quarterly Information'!$I$43:$I$1042,Blends!$AF89,'Quarterly Information'!$X$43:$X$1042,Lists!$D$32)*D88</f>
        <v>0</v>
      </c>
      <c r="AI89" s="85">
        <f>SUMIFS('Quarterly Information'!$J$43:$J$1042,'Quarterly Information'!$I$43:$I$1042,Blends!$AF89,'Quarterly Information'!$X$43:$X$1042,Lists!$D$32)*E88</f>
        <v>0</v>
      </c>
      <c r="AJ89" s="85">
        <f>SUMIFS('Quarterly Information'!$J$43:$J$1042,'Quarterly Information'!$I$43:$I$1042,Blends!$AF89,'Quarterly Information'!$X$43:$X$1042,Lists!$D$32)*F88</f>
        <v>0</v>
      </c>
      <c r="AK89" s="85">
        <f>SUMIFS('Quarterly Information'!$J$43:$J$1042,'Quarterly Information'!$I$43:$I$1042,Blends!$AF89,'Quarterly Information'!$X$43:$X$1042,Lists!$D$32)*G88</f>
        <v>0</v>
      </c>
      <c r="AL89" s="85">
        <f>SUMIFS('Quarterly Information'!$J$43:$J$1042,'Quarterly Information'!$I$43:$I$1042,Blends!$AF89,'Quarterly Information'!$X$43:$X$1042,Lists!$D$32)*H88</f>
        <v>0</v>
      </c>
      <c r="AM89" s="85">
        <f>SUMIFS('Quarterly Information'!$J$43:$J$1042,'Quarterly Information'!$I$43:$I$1042,Blends!$AF89,'Quarterly Information'!$X$43:$X$1042,Lists!$D$32)*I88</f>
        <v>0</v>
      </c>
      <c r="AN89" s="85">
        <f>SUMIFS('Quarterly Information'!$J$43:$J$1042,'Quarterly Information'!$I$43:$I$1042,Blends!$AF89,'Quarterly Information'!$X$43:$X$1042,Lists!$D$32)*J88</f>
        <v>0</v>
      </c>
      <c r="AP89" s="10" t="s">
        <v>291</v>
      </c>
      <c r="AQ89" s="85">
        <f>SUMIFS('Quarterly Information'!$J$43:$J$1042,'Quarterly Information'!$I$43:$I$1042,Blends!$AP89,'Quarterly Information'!$X$43:$X$1042,Lists!$D$33)*C88</f>
        <v>0</v>
      </c>
      <c r="AR89" s="85">
        <f>SUMIFS('Quarterly Information'!$J$43:$J$1042,'Quarterly Information'!$I$43:$I$1042,Blends!$AP89,'Quarterly Information'!$X$43:$X$1042,Lists!$D$33)*D88</f>
        <v>0</v>
      </c>
      <c r="AS89" s="85">
        <f>SUMIFS('Quarterly Information'!$J$43:$J$1042,'Quarterly Information'!$I$43:$I$1042,Blends!$AP89,'Quarterly Information'!$X$43:$X$1042,Lists!$D$33)*E88</f>
        <v>0</v>
      </c>
      <c r="AT89" s="85">
        <f>SUMIFS('Quarterly Information'!$J$43:$J$1042,'Quarterly Information'!$I$43:$I$1042,Blends!$AP89,'Quarterly Information'!$X$43:$X$1042,Lists!$D$33)*F88</f>
        <v>0</v>
      </c>
      <c r="AU89" s="85">
        <f>SUMIFS('Quarterly Information'!$J$43:$J$1042,'Quarterly Information'!$I$43:$I$1042,Blends!$AP89,'Quarterly Information'!$X$43:$X$1042,Lists!$D$33)*G88</f>
        <v>0</v>
      </c>
      <c r="AV89" s="85">
        <f>SUMIFS('Quarterly Information'!$J$43:$J$1042,'Quarterly Information'!$I$43:$I$1042,Blends!$AP89,'Quarterly Information'!$X$43:$X$1042,Lists!$D$33)*H88</f>
        <v>0</v>
      </c>
      <c r="AW89" s="85">
        <f>SUMIFS('Quarterly Information'!$J$43:$J$1042,'Quarterly Information'!$I$43:$I$1042,Blends!$AP89,'Quarterly Information'!$X$43:$X$1042,Lists!$D$33)*I88</f>
        <v>0</v>
      </c>
      <c r="AX89" s="85">
        <f>SUMIFS('Quarterly Information'!$J$43:$J$1042,'Quarterly Information'!$I$43:$I$1042,Blends!$AP89,'Quarterly Information'!$X$43:$X$1042,Lists!$D$33)*J88</f>
        <v>0</v>
      </c>
      <c r="AZ89" s="10" t="s">
        <v>291</v>
      </c>
      <c r="BA89" s="85">
        <f>SUMIFS('Quarterly Information'!$J$43:$J$1042,'Quarterly Information'!$I$43:$I$1042,Blends!$AZ89,'Quarterly Information'!$X$43:$X$1042,Lists!$D$34)*C88</f>
        <v>0</v>
      </c>
      <c r="BB89" s="85">
        <f>SUMIFS('Quarterly Information'!$J$43:$J$1042,'Quarterly Information'!$I$43:$I$1042,Blends!$AZ89,'Quarterly Information'!$X$43:$X$1042,Lists!$D$34)*D88</f>
        <v>0</v>
      </c>
      <c r="BC89" s="85">
        <f>SUMIFS('Quarterly Information'!$J$43:$J$1042,'Quarterly Information'!$I$43:$I$1042,Blends!$AZ89,'Quarterly Information'!$X$43:$X$1042,Lists!$D$34)*E88</f>
        <v>0</v>
      </c>
      <c r="BD89" s="85">
        <f>SUMIFS('Quarterly Information'!$J$43:$J$1042,'Quarterly Information'!$I$43:$I$1042,Blends!$AZ89,'Quarterly Information'!$X$43:$X$1042,Lists!$D$34)*F88</f>
        <v>0</v>
      </c>
      <c r="BE89" s="85">
        <f>SUMIFS('Quarterly Information'!$J$43:$J$1042,'Quarterly Information'!$I$43:$I$1042,Blends!$AZ89,'Quarterly Information'!$X$43:$X$1042,Lists!$D$34)*G88</f>
        <v>0</v>
      </c>
      <c r="BF89" s="85">
        <f>SUMIFS('Quarterly Information'!$J$43:$J$1042,'Quarterly Information'!$I$43:$I$1042,Blends!$AZ89,'Quarterly Information'!$X$43:$X$1042,Lists!$D$34)*H88</f>
        <v>0</v>
      </c>
      <c r="BG89" s="85">
        <f>SUMIFS('Quarterly Information'!$J$43:$J$1042,'Quarterly Information'!$I$43:$I$1042,Blends!$AZ89,'Quarterly Information'!$X$43:$X$1042,Lists!$D$34)*I88</f>
        <v>0</v>
      </c>
      <c r="BH89" s="85">
        <f>SUMIFS('Quarterly Information'!$J$43:$J$1042,'Quarterly Information'!$I$43:$I$1042,Blends!$AZ89,'Quarterly Information'!$X$43:$X$1042,Lists!$D$34)*J88</f>
        <v>0</v>
      </c>
      <c r="BJ89" s="10" t="s">
        <v>291</v>
      </c>
      <c r="BK89" s="85">
        <f>SUMIFS('Quarterly Information'!$J$43:$J$1042,'Quarterly Information'!$I$43:$I$1042,Blends!$BJ89,'Quarterly Information'!$X$43:$X$1042,Lists!$D$35)*C88</f>
        <v>0</v>
      </c>
      <c r="BL89" s="85">
        <f>SUMIFS('Quarterly Information'!$J$43:$J$1042,'Quarterly Information'!$I$43:$I$1042,Blends!$BJ89,'Quarterly Information'!$X$43:$X$1042,Lists!$D$35)*D88</f>
        <v>0</v>
      </c>
      <c r="BM89" s="85">
        <f>SUMIFS('Quarterly Information'!$J$43:$J$1042,'Quarterly Information'!$I$43:$I$1042,Blends!$BJ89,'Quarterly Information'!$X$43:$X$1042,Lists!$D$35)*E88</f>
        <v>0</v>
      </c>
      <c r="BN89" s="85">
        <f>SUMIFS('Quarterly Information'!$J$43:$J$1042,'Quarterly Information'!$I$43:$I$1042,Blends!$BJ89,'Quarterly Information'!$X$43:$X$1042,Lists!$D$35)*F88</f>
        <v>0</v>
      </c>
      <c r="BO89" s="85">
        <f>SUMIFS('Quarterly Information'!$J$43:$J$1042,'Quarterly Information'!$I$43:$I$1042,Blends!$BJ89,'Quarterly Information'!$X$43:$X$1042,Lists!$D$35)*G88</f>
        <v>0</v>
      </c>
      <c r="BP89" s="85">
        <f>SUMIFS('Quarterly Information'!$J$43:$J$1042,'Quarterly Information'!$I$43:$I$1042,Blends!$BJ89,'Quarterly Information'!$X$43:$X$1042,Lists!$D$35)*H88</f>
        <v>0</v>
      </c>
      <c r="BQ89" s="85">
        <f>SUMIFS('Quarterly Information'!$J$43:$J$1042,'Quarterly Information'!$I$43:$I$1042,Blends!$BJ89,'Quarterly Information'!$X$43:$X$1042,Lists!$D$35)*I88</f>
        <v>0</v>
      </c>
      <c r="BR89" s="85">
        <f>SUMIFS('Quarterly Information'!$J$43:$J$1042,'Quarterly Information'!$I$43:$I$1042,Blends!$BJ89,'Quarterly Information'!$X$43:$X$1042,Lists!$D$35)*J88</f>
        <v>0</v>
      </c>
      <c r="BT89" s="10" t="s">
        <v>291</v>
      </c>
      <c r="BU89" s="85">
        <f>SUMIFS('Quarterly Information'!$AA$43:$AA$1042,'Quarterly Information'!$I$43:$I$1042,Blends!$BT89)*Blends!C88</f>
        <v>0</v>
      </c>
      <c r="BV89" s="85">
        <f>SUMIFS('Quarterly Information'!$AA$43:$AA$1042,'Quarterly Information'!$I$43:$I$1042,Blends!$BT89)*Blends!D88</f>
        <v>0</v>
      </c>
      <c r="BW89" s="85">
        <f>SUMIFS('Quarterly Information'!$AA$43:$AA$1042,'Quarterly Information'!$I$43:$I$1042,Blends!$BT89)*Blends!E88</f>
        <v>0</v>
      </c>
      <c r="BX89" s="85">
        <f>SUMIFS('Quarterly Information'!$AA$43:$AA$1042,'Quarterly Information'!$I$43:$I$1042,Blends!$BT89)*Blends!F88</f>
        <v>0</v>
      </c>
      <c r="BY89" s="85">
        <f>SUMIFS('Quarterly Information'!$AA$43:$AA$1042,'Quarterly Information'!$I$43:$I$1042,Blends!$BT89)*Blends!G88</f>
        <v>0</v>
      </c>
      <c r="BZ89" s="85">
        <f>SUMIFS('Quarterly Information'!$AA$43:$AA$1042,'Quarterly Information'!$I$43:$I$1042,Blends!$BT89)*Blends!H88</f>
        <v>0</v>
      </c>
      <c r="CA89" s="85">
        <f>SUMIFS('Quarterly Information'!$AA$43:$AA$1042,'Quarterly Information'!$I$43:$I$1042,Blends!$BT89)*Blends!I88</f>
        <v>0</v>
      </c>
      <c r="CB89" s="85">
        <f>SUMIFS('Quarterly Information'!$AA$43:$AA$1042,'Quarterly Information'!$I$43:$I$1042,Blends!$BT89)*Blends!J88</f>
        <v>0</v>
      </c>
      <c r="CD89" s="10" t="s">
        <v>291</v>
      </c>
      <c r="CE89" s="85">
        <f>SUMIFS('Quarterly Information'!$AB$43:$AB$1042,'Quarterly Information'!$I$43:$I$1042,Blends!$CD89)*Blends!C88</f>
        <v>0</v>
      </c>
      <c r="CF89" s="85">
        <f>SUMIFS('Quarterly Information'!$AB$43:$AB$1042,'Quarterly Information'!$I$43:$I$1042,Blends!$CD89)*Blends!D88</f>
        <v>0</v>
      </c>
      <c r="CG89" s="85">
        <f>SUMIFS('Quarterly Information'!$AB$43:$AB$1042,'Quarterly Information'!$I$43:$I$1042,Blends!$CD89)*Blends!E88</f>
        <v>0</v>
      </c>
      <c r="CH89" s="85">
        <f>SUMIFS('Quarterly Information'!$AB$43:$AB$1042,'Quarterly Information'!$I$43:$I$1042,Blends!$CD89)*Blends!F88</f>
        <v>0</v>
      </c>
      <c r="CI89" s="85">
        <f>SUMIFS('Quarterly Information'!$AB$43:$AB$1042,'Quarterly Information'!$I$43:$I$1042,Blends!$CD89)*Blends!G88</f>
        <v>0</v>
      </c>
      <c r="CJ89" s="85">
        <f>SUMIFS('Quarterly Information'!$AB$43:$AB$1042,'Quarterly Information'!$I$43:$I$1042,Blends!$CD89)*Blends!H88</f>
        <v>0</v>
      </c>
      <c r="CK89" s="85">
        <f>SUMIFS('Quarterly Information'!$AB$43:$AB$1042,'Quarterly Information'!$I$43:$I$1042,Blends!$CD89)*Blends!I88</f>
        <v>0</v>
      </c>
      <c r="CL89" s="85">
        <f>SUMIFS('Quarterly Information'!$AB$43:$AB$1042,'Quarterly Information'!$I$43:$I$1042,Blends!$CD89)*Blends!J88</f>
        <v>0</v>
      </c>
      <c r="CN89" s="10" t="s">
        <v>291</v>
      </c>
      <c r="CO89" s="85">
        <f>SUMIFS('Quarterly Information'!$AC$43:$AC$1042,'Quarterly Information'!$I$43:$I$1042,Blends!$CN89)*Blends!C88</f>
        <v>0</v>
      </c>
      <c r="CP89" s="85">
        <f>SUMIFS('Quarterly Information'!$AC$43:$AC$1042,'Quarterly Information'!$I$43:$I$1042,Blends!$CN89)*Blends!D88</f>
        <v>0</v>
      </c>
      <c r="CQ89" s="85">
        <f>SUMIFS('Quarterly Information'!$AC$43:$AC$1042,'Quarterly Information'!$I$43:$I$1042,Blends!$CN89)*Blends!E88</f>
        <v>0</v>
      </c>
      <c r="CR89" s="85">
        <f>SUMIFS('Quarterly Information'!$AC$43:$AC$1042,'Quarterly Information'!$I$43:$I$1042,Blends!$CN89)*Blends!F88</f>
        <v>0</v>
      </c>
      <c r="CS89" s="85">
        <f>SUMIFS('Quarterly Information'!$AC$43:$AC$1042,'Quarterly Information'!$I$43:$I$1042,Blends!$CN89)*Blends!G88</f>
        <v>0</v>
      </c>
      <c r="CT89" s="85">
        <f>SUMIFS('Quarterly Information'!$AC$43:$AC$1042,'Quarterly Information'!$I$43:$I$1042,Blends!$CN89)*Blends!H88</f>
        <v>0</v>
      </c>
      <c r="CU89" s="85">
        <f>SUMIFS('Quarterly Information'!$AC$43:$AC$1042,'Quarterly Information'!$I$43:$I$1042,Blends!$CN89)*Blends!I88</f>
        <v>0</v>
      </c>
      <c r="CV89" s="85">
        <f>SUMIFS('Quarterly Information'!$AC$43:$AC$1042,'Quarterly Information'!$I$43:$I$1042,Blends!$CN89)*Blends!J88</f>
        <v>0</v>
      </c>
      <c r="CX89" s="10" t="s">
        <v>291</v>
      </c>
      <c r="CY89" s="85">
        <f>SUMIFS('Quarterly Information'!$AD$43:$AD$1042,'Quarterly Information'!$I$43:$I$1042,Blends!$CX89)*Blends!C88</f>
        <v>0</v>
      </c>
      <c r="CZ89" s="85">
        <f>SUMIFS('Quarterly Information'!$AD$43:$AD$1042,'Quarterly Information'!$I$43:$I$1042,Blends!$CX89)*Blends!D88</f>
        <v>0</v>
      </c>
      <c r="DA89" s="85">
        <f>SUMIFS('Quarterly Information'!$AD$43:$AD$1042,'Quarterly Information'!$I$43:$I$1042,Blends!$CX89)*Blends!E88</f>
        <v>0</v>
      </c>
      <c r="DB89" s="85">
        <f>SUMIFS('Quarterly Information'!$AD$43:$AD$1042,'Quarterly Information'!$I$43:$I$1042,Blends!$CX89)*Blends!F88</f>
        <v>0</v>
      </c>
      <c r="DC89" s="85">
        <f>SUMIFS('Quarterly Information'!$AD$43:$AD$1042,'Quarterly Information'!$I$43:$I$1042,Blends!$CX89)*Blends!G88</f>
        <v>0</v>
      </c>
      <c r="DD89" s="85">
        <f>SUMIFS('Quarterly Information'!$AD$43:$AD$1042,'Quarterly Information'!$I$43:$I$1042,Blends!$CX89)*Blends!H88</f>
        <v>0</v>
      </c>
      <c r="DE89" s="85">
        <f>SUMIFS('Quarterly Information'!$AD$43:$AD$1042,'Quarterly Information'!$I$43:$I$1042,Blends!$CX89)*Blends!I88</f>
        <v>0</v>
      </c>
      <c r="DF89" s="85">
        <f>SUMIFS('Quarterly Information'!$AD$43:$AD$1042,'Quarterly Information'!$I$43:$I$1042,Blends!$CX89)*Blends!J88</f>
        <v>0</v>
      </c>
      <c r="DH89" s="10" t="s">
        <v>291</v>
      </c>
      <c r="DI89" s="85">
        <f>SUMIFS('Quarterly Information'!$AE$43:$AE$1042,'Quarterly Information'!$I$43:$I$1042,Blends!$DH89)*Blends!C88</f>
        <v>0</v>
      </c>
      <c r="DJ89" s="85">
        <f>SUMIFS('Quarterly Information'!$AE$43:$AE$1042,'Quarterly Information'!$I$43:$I$1042,Blends!$DH89)*Blends!D88</f>
        <v>0</v>
      </c>
      <c r="DK89" s="85">
        <f>SUMIFS('Quarterly Information'!$AE$43:$AE$1042,'Quarterly Information'!$I$43:$I$1042,Blends!$DH89)*Blends!E88</f>
        <v>0</v>
      </c>
      <c r="DL89" s="85">
        <f>SUMIFS('Quarterly Information'!$AE$43:$AE$1042,'Quarterly Information'!$I$43:$I$1042,Blends!$DH89)*Blends!F88</f>
        <v>0</v>
      </c>
      <c r="DM89" s="85">
        <f>SUMIFS('Quarterly Information'!$AE$43:$AE$1042,'Quarterly Information'!$I$43:$I$1042,Blends!$DH89)*Blends!G88</f>
        <v>0</v>
      </c>
      <c r="DN89" s="85">
        <f>SUMIFS('Quarterly Information'!$AE$43:$AE$1042,'Quarterly Information'!$I$43:$I$1042,Blends!$DH89)*Blends!H88</f>
        <v>0</v>
      </c>
      <c r="DO89" s="85">
        <f>SUMIFS('Quarterly Information'!$AE$43:$AE$1042,'Quarterly Information'!$I$43:$I$1042,Blends!$DH89)*Blends!I88</f>
        <v>0</v>
      </c>
      <c r="DP89" s="85">
        <f>SUMIFS('Quarterly Information'!$AE$43:$AE$1042,'Quarterly Information'!$I$43:$I$1042,Blends!$DH89)*Blends!J88</f>
        <v>0</v>
      </c>
      <c r="DR89" s="10" t="s">
        <v>291</v>
      </c>
      <c r="DS89" s="85">
        <f>SUMIFS('Quarterly Information'!$AF$43:$AF$1042,'Quarterly Information'!$I$43:$I$1042,Blends!$DR89)*Blends!C88</f>
        <v>0</v>
      </c>
      <c r="DT89" s="85">
        <f>SUMIFS('Quarterly Information'!$AF$43:$AF$1042,'Quarterly Information'!$I$43:$I$1042,Blends!$DR89)*Blends!D88</f>
        <v>0</v>
      </c>
      <c r="DU89" s="85">
        <f>SUMIFS('Quarterly Information'!$AF$43:$AF$1042,'Quarterly Information'!$I$43:$I$1042,Blends!$DR89)*Blends!E88</f>
        <v>0</v>
      </c>
      <c r="DV89" s="85">
        <f>SUMIFS('Quarterly Information'!$AF$43:$AF$1042,'Quarterly Information'!$I$43:$I$1042,Blends!$DR89)*Blends!F88</f>
        <v>0</v>
      </c>
      <c r="DW89" s="85">
        <f>SUMIFS('Quarterly Information'!$AF$43:$AF$1042,'Quarterly Information'!$I$43:$I$1042,Blends!$DR89)*Blends!G88</f>
        <v>0</v>
      </c>
      <c r="DX89" s="85">
        <f>SUMIFS('Quarterly Information'!$AF$43:$AF$1042,'Quarterly Information'!$I$43:$I$1042,Blends!$DR89)*Blends!H88</f>
        <v>0</v>
      </c>
      <c r="DY89" s="85">
        <f>SUMIFS('Quarterly Information'!$AF$43:$AF$1042,'Quarterly Information'!$I$43:$I$1042,Blends!$DR89)*Blends!I88</f>
        <v>0</v>
      </c>
      <c r="DZ89" s="85">
        <f>SUMIFS('Quarterly Information'!$AF$43:$AF$1042,'Quarterly Information'!$I$43:$I$1042,Blends!$DR89)*Blends!J88</f>
        <v>0</v>
      </c>
    </row>
    <row r="90" spans="2:130">
      <c r="B90" s="10" t="s">
        <v>293</v>
      </c>
      <c r="C90" s="84"/>
      <c r="D90" s="84">
        <v>0.09</v>
      </c>
      <c r="E90" s="84">
        <v>0.42</v>
      </c>
      <c r="F90" s="84">
        <v>0.44</v>
      </c>
      <c r="G90" s="84">
        <v>0.02</v>
      </c>
      <c r="H90" s="84"/>
      <c r="I90" s="84"/>
      <c r="J90" s="84"/>
      <c r="L90" s="10" t="s">
        <v>292</v>
      </c>
      <c r="M90" s="85">
        <f>SUMIFS('Quarterly Information'!$J$43:$J$1042,'Quarterly Information'!$I$43:$I$1042,Blends!$L90,'Quarterly Information'!$X$43:$X$1042,Lists!$D$30)*C89</f>
        <v>0</v>
      </c>
      <c r="N90" s="85">
        <f>SUMIFS('Quarterly Information'!$J$43:$J$1042,'Quarterly Information'!$I$43:$I$1042,Blends!$L90,'Quarterly Information'!$X$43:$X$1042,Lists!$D$30)*D89</f>
        <v>0</v>
      </c>
      <c r="O90" s="85">
        <f>SUMIFS('Quarterly Information'!$J$43:$J$1042,'Quarterly Information'!$I$43:$I$1042,Blends!$L90,'Quarterly Information'!$X$43:$X$1042,Lists!$D$30)*E89</f>
        <v>0</v>
      </c>
      <c r="P90" s="85">
        <f>SUMIFS('Quarterly Information'!$J$43:$J$1042,'Quarterly Information'!$I$43:$I$1042,Blends!$L90,'Quarterly Information'!$X$43:$X$1042,Lists!$D$30)*F89</f>
        <v>0</v>
      </c>
      <c r="Q90" s="85">
        <f>SUMIFS('Quarterly Information'!$J$43:$J$1042,'Quarterly Information'!$I$43:$I$1042,Blends!$L90,'Quarterly Information'!$X$43:$X$1042,Lists!$D$30)*G89</f>
        <v>0</v>
      </c>
      <c r="R90" s="85">
        <f>SUMIFS('Quarterly Information'!$J$43:$J$1042,'Quarterly Information'!$I$43:$I$1042,Blends!$L90,'Quarterly Information'!$X$43:$X$1042,Lists!$D$30)*H89</f>
        <v>0</v>
      </c>
      <c r="S90" s="85">
        <f>SUMIFS('Quarterly Information'!$J$43:$J$1042,'Quarterly Information'!$I$43:$I$1042,Blends!$L90,'Quarterly Information'!$X$43:$X$1042,Lists!$D$30)*I89</f>
        <v>0</v>
      </c>
      <c r="T90" s="85">
        <f>SUMIFS('Quarterly Information'!$J$43:$J$1042,'Quarterly Information'!$I$43:$I$1042,Blends!$L90,'Quarterly Information'!$X$43:$X$1042,Lists!$D$30)*J89</f>
        <v>0</v>
      </c>
      <c r="V90" s="10" t="s">
        <v>292</v>
      </c>
      <c r="W90" s="85">
        <f>SUMIFS('Quarterly Information'!$J$43:$J$1042,'Quarterly Information'!$I$43:$I$1042,Blends!$V90,'Quarterly Information'!$X$43:$X$1042,Lists!$D$31)*C89</f>
        <v>0</v>
      </c>
      <c r="X90" s="85">
        <f>SUMIFS('Quarterly Information'!$J$43:$J$1042,'Quarterly Information'!$I$43:$I$1042,Blends!$V90,'Quarterly Information'!$X$43:$X$1042,Lists!$D$31)*D89</f>
        <v>0</v>
      </c>
      <c r="Y90" s="85">
        <f>SUMIFS('Quarterly Information'!$J$43:$J$1042,'Quarterly Information'!$I$43:$I$1042,Blends!$V90,'Quarterly Information'!$X$43:$X$1042,Lists!$D$31)*E89</f>
        <v>0</v>
      </c>
      <c r="Z90" s="85">
        <f>SUMIFS('Quarterly Information'!$J$43:$J$1042,'Quarterly Information'!$I$43:$I$1042,Blends!$V90,'Quarterly Information'!$X$43:$X$1042,Lists!$D$31)*F89</f>
        <v>0</v>
      </c>
      <c r="AA90" s="85">
        <f>SUMIFS('Quarterly Information'!$J$43:$J$1042,'Quarterly Information'!$I$43:$I$1042,Blends!$V90,'Quarterly Information'!$X$43:$X$1042,Lists!$D$31)*G89</f>
        <v>0</v>
      </c>
      <c r="AB90" s="85">
        <f>SUMIFS('Quarterly Information'!$J$43:$J$1042,'Quarterly Information'!$I$43:$I$1042,Blends!$V90,'Quarterly Information'!$X$43:$X$1042,Lists!$D$31)*H89</f>
        <v>0</v>
      </c>
      <c r="AC90" s="85">
        <f>SUMIFS('Quarterly Information'!$J$43:$J$1042,'Quarterly Information'!$I$43:$I$1042,Blends!$V90,'Quarterly Information'!$X$43:$X$1042,Lists!$D$31)*I89</f>
        <v>0</v>
      </c>
      <c r="AD90" s="85">
        <f>SUMIFS('Quarterly Information'!$J$43:$J$1042,'Quarterly Information'!$I$43:$I$1042,Blends!$V90,'Quarterly Information'!$X$43:$X$1042,Lists!$D$31)*J89</f>
        <v>0</v>
      </c>
      <c r="AF90" s="10" t="s">
        <v>292</v>
      </c>
      <c r="AG90" s="85">
        <f>SUMIFS('Quarterly Information'!$J$43:$J$1042,'Quarterly Information'!$I$43:$I$1042,Blends!$AF90,'Quarterly Information'!$X$43:$X$1042,Lists!$D$32)*C89</f>
        <v>0</v>
      </c>
      <c r="AH90" s="85">
        <f>SUMIFS('Quarterly Information'!$J$43:$J$1042,'Quarterly Information'!$I$43:$I$1042,Blends!$AF90,'Quarterly Information'!$X$43:$X$1042,Lists!$D$32)*D89</f>
        <v>0</v>
      </c>
      <c r="AI90" s="85">
        <f>SUMIFS('Quarterly Information'!$J$43:$J$1042,'Quarterly Information'!$I$43:$I$1042,Blends!$AF90,'Quarterly Information'!$X$43:$X$1042,Lists!$D$32)*E89</f>
        <v>0</v>
      </c>
      <c r="AJ90" s="85">
        <f>SUMIFS('Quarterly Information'!$J$43:$J$1042,'Quarterly Information'!$I$43:$I$1042,Blends!$AF90,'Quarterly Information'!$X$43:$X$1042,Lists!$D$32)*F89</f>
        <v>0</v>
      </c>
      <c r="AK90" s="85">
        <f>SUMIFS('Quarterly Information'!$J$43:$J$1042,'Quarterly Information'!$I$43:$I$1042,Blends!$AF90,'Quarterly Information'!$X$43:$X$1042,Lists!$D$32)*G89</f>
        <v>0</v>
      </c>
      <c r="AL90" s="85">
        <f>SUMIFS('Quarterly Information'!$J$43:$J$1042,'Quarterly Information'!$I$43:$I$1042,Blends!$AF90,'Quarterly Information'!$X$43:$X$1042,Lists!$D$32)*H89</f>
        <v>0</v>
      </c>
      <c r="AM90" s="85">
        <f>SUMIFS('Quarterly Information'!$J$43:$J$1042,'Quarterly Information'!$I$43:$I$1042,Blends!$AF90,'Quarterly Information'!$X$43:$X$1042,Lists!$D$32)*I89</f>
        <v>0</v>
      </c>
      <c r="AN90" s="85">
        <f>SUMIFS('Quarterly Information'!$J$43:$J$1042,'Quarterly Information'!$I$43:$I$1042,Blends!$AF90,'Quarterly Information'!$X$43:$X$1042,Lists!$D$32)*J89</f>
        <v>0</v>
      </c>
      <c r="AP90" s="10" t="s">
        <v>292</v>
      </c>
      <c r="AQ90" s="85">
        <f>SUMIFS('Quarterly Information'!$J$43:$J$1042,'Quarterly Information'!$I$43:$I$1042,Blends!$AP90,'Quarterly Information'!$X$43:$X$1042,Lists!$D$33)*C89</f>
        <v>0</v>
      </c>
      <c r="AR90" s="85">
        <f>SUMIFS('Quarterly Information'!$J$43:$J$1042,'Quarterly Information'!$I$43:$I$1042,Blends!$AP90,'Quarterly Information'!$X$43:$X$1042,Lists!$D$33)*D89</f>
        <v>0</v>
      </c>
      <c r="AS90" s="85">
        <f>SUMIFS('Quarterly Information'!$J$43:$J$1042,'Quarterly Information'!$I$43:$I$1042,Blends!$AP90,'Quarterly Information'!$X$43:$X$1042,Lists!$D$33)*E89</f>
        <v>0</v>
      </c>
      <c r="AT90" s="85">
        <f>SUMIFS('Quarterly Information'!$J$43:$J$1042,'Quarterly Information'!$I$43:$I$1042,Blends!$AP90,'Quarterly Information'!$X$43:$X$1042,Lists!$D$33)*F89</f>
        <v>0</v>
      </c>
      <c r="AU90" s="85">
        <f>SUMIFS('Quarterly Information'!$J$43:$J$1042,'Quarterly Information'!$I$43:$I$1042,Blends!$AP90,'Quarterly Information'!$X$43:$X$1042,Lists!$D$33)*G89</f>
        <v>0</v>
      </c>
      <c r="AV90" s="85">
        <f>SUMIFS('Quarterly Information'!$J$43:$J$1042,'Quarterly Information'!$I$43:$I$1042,Blends!$AP90,'Quarterly Information'!$X$43:$X$1042,Lists!$D$33)*H89</f>
        <v>0</v>
      </c>
      <c r="AW90" s="85">
        <f>SUMIFS('Quarterly Information'!$J$43:$J$1042,'Quarterly Information'!$I$43:$I$1042,Blends!$AP90,'Quarterly Information'!$X$43:$X$1042,Lists!$D$33)*I89</f>
        <v>0</v>
      </c>
      <c r="AX90" s="85">
        <f>SUMIFS('Quarterly Information'!$J$43:$J$1042,'Quarterly Information'!$I$43:$I$1042,Blends!$AP90,'Quarterly Information'!$X$43:$X$1042,Lists!$D$33)*J89</f>
        <v>0</v>
      </c>
      <c r="AZ90" s="10" t="s">
        <v>292</v>
      </c>
      <c r="BA90" s="85">
        <f>SUMIFS('Quarterly Information'!$J$43:$J$1042,'Quarterly Information'!$I$43:$I$1042,Blends!$AZ90,'Quarterly Information'!$X$43:$X$1042,Lists!$D$34)*C89</f>
        <v>0</v>
      </c>
      <c r="BB90" s="85">
        <f>SUMIFS('Quarterly Information'!$J$43:$J$1042,'Quarterly Information'!$I$43:$I$1042,Blends!$AZ90,'Quarterly Information'!$X$43:$X$1042,Lists!$D$34)*D89</f>
        <v>0</v>
      </c>
      <c r="BC90" s="85">
        <f>SUMIFS('Quarterly Information'!$J$43:$J$1042,'Quarterly Information'!$I$43:$I$1042,Blends!$AZ90,'Quarterly Information'!$X$43:$X$1042,Lists!$D$34)*E89</f>
        <v>0</v>
      </c>
      <c r="BD90" s="85">
        <f>SUMIFS('Quarterly Information'!$J$43:$J$1042,'Quarterly Information'!$I$43:$I$1042,Blends!$AZ90,'Quarterly Information'!$X$43:$X$1042,Lists!$D$34)*F89</f>
        <v>0</v>
      </c>
      <c r="BE90" s="85">
        <f>SUMIFS('Quarterly Information'!$J$43:$J$1042,'Quarterly Information'!$I$43:$I$1042,Blends!$AZ90,'Quarterly Information'!$X$43:$X$1042,Lists!$D$34)*G89</f>
        <v>0</v>
      </c>
      <c r="BF90" s="85">
        <f>SUMIFS('Quarterly Information'!$J$43:$J$1042,'Quarterly Information'!$I$43:$I$1042,Blends!$AZ90,'Quarterly Information'!$X$43:$X$1042,Lists!$D$34)*H89</f>
        <v>0</v>
      </c>
      <c r="BG90" s="85">
        <f>SUMIFS('Quarterly Information'!$J$43:$J$1042,'Quarterly Information'!$I$43:$I$1042,Blends!$AZ90,'Quarterly Information'!$X$43:$X$1042,Lists!$D$34)*I89</f>
        <v>0</v>
      </c>
      <c r="BH90" s="85">
        <f>SUMIFS('Quarterly Information'!$J$43:$J$1042,'Quarterly Information'!$I$43:$I$1042,Blends!$AZ90,'Quarterly Information'!$X$43:$X$1042,Lists!$D$34)*J89</f>
        <v>0</v>
      </c>
      <c r="BJ90" s="10" t="s">
        <v>292</v>
      </c>
      <c r="BK90" s="85">
        <f>SUMIFS('Quarterly Information'!$J$43:$J$1042,'Quarterly Information'!$I$43:$I$1042,Blends!$BJ90,'Quarterly Information'!$X$43:$X$1042,Lists!$D$35)*C89</f>
        <v>0</v>
      </c>
      <c r="BL90" s="85">
        <f>SUMIFS('Quarterly Information'!$J$43:$J$1042,'Quarterly Information'!$I$43:$I$1042,Blends!$BJ90,'Quarterly Information'!$X$43:$X$1042,Lists!$D$35)*D89</f>
        <v>0</v>
      </c>
      <c r="BM90" s="85">
        <f>SUMIFS('Quarterly Information'!$J$43:$J$1042,'Quarterly Information'!$I$43:$I$1042,Blends!$BJ90,'Quarterly Information'!$X$43:$X$1042,Lists!$D$35)*E89</f>
        <v>0</v>
      </c>
      <c r="BN90" s="85">
        <f>SUMIFS('Quarterly Information'!$J$43:$J$1042,'Quarterly Information'!$I$43:$I$1042,Blends!$BJ90,'Quarterly Information'!$X$43:$X$1042,Lists!$D$35)*F89</f>
        <v>0</v>
      </c>
      <c r="BO90" s="85">
        <f>SUMIFS('Quarterly Information'!$J$43:$J$1042,'Quarterly Information'!$I$43:$I$1042,Blends!$BJ90,'Quarterly Information'!$X$43:$X$1042,Lists!$D$35)*G89</f>
        <v>0</v>
      </c>
      <c r="BP90" s="85">
        <f>SUMIFS('Quarterly Information'!$J$43:$J$1042,'Quarterly Information'!$I$43:$I$1042,Blends!$BJ90,'Quarterly Information'!$X$43:$X$1042,Lists!$D$35)*H89</f>
        <v>0</v>
      </c>
      <c r="BQ90" s="85">
        <f>SUMIFS('Quarterly Information'!$J$43:$J$1042,'Quarterly Information'!$I$43:$I$1042,Blends!$BJ90,'Quarterly Information'!$X$43:$X$1042,Lists!$D$35)*I89</f>
        <v>0</v>
      </c>
      <c r="BR90" s="85">
        <f>SUMIFS('Quarterly Information'!$J$43:$J$1042,'Quarterly Information'!$I$43:$I$1042,Blends!$BJ90,'Quarterly Information'!$X$43:$X$1042,Lists!$D$35)*J89</f>
        <v>0</v>
      </c>
      <c r="BT90" s="10" t="s">
        <v>292</v>
      </c>
      <c r="BU90" s="85">
        <f>SUMIFS('Quarterly Information'!$AA$43:$AA$1042,'Quarterly Information'!$I$43:$I$1042,Blends!$BT90)*Blends!C89</f>
        <v>0</v>
      </c>
      <c r="BV90" s="85">
        <f>SUMIFS('Quarterly Information'!$AA$43:$AA$1042,'Quarterly Information'!$I$43:$I$1042,Blends!$BT90)*Blends!D89</f>
        <v>0</v>
      </c>
      <c r="BW90" s="85">
        <f>SUMIFS('Quarterly Information'!$AA$43:$AA$1042,'Quarterly Information'!$I$43:$I$1042,Blends!$BT90)*Blends!E89</f>
        <v>0</v>
      </c>
      <c r="BX90" s="85">
        <f>SUMIFS('Quarterly Information'!$AA$43:$AA$1042,'Quarterly Information'!$I$43:$I$1042,Blends!$BT90)*Blends!F89</f>
        <v>0</v>
      </c>
      <c r="BY90" s="85">
        <f>SUMIFS('Quarterly Information'!$AA$43:$AA$1042,'Quarterly Information'!$I$43:$I$1042,Blends!$BT90)*Blends!G89</f>
        <v>0</v>
      </c>
      <c r="BZ90" s="85">
        <f>SUMIFS('Quarterly Information'!$AA$43:$AA$1042,'Quarterly Information'!$I$43:$I$1042,Blends!$BT90)*Blends!H89</f>
        <v>0</v>
      </c>
      <c r="CA90" s="85">
        <f>SUMIFS('Quarterly Information'!$AA$43:$AA$1042,'Quarterly Information'!$I$43:$I$1042,Blends!$BT90)*Blends!I89</f>
        <v>0</v>
      </c>
      <c r="CB90" s="85">
        <f>SUMIFS('Quarterly Information'!$AA$43:$AA$1042,'Quarterly Information'!$I$43:$I$1042,Blends!$BT90)*Blends!J89</f>
        <v>0</v>
      </c>
      <c r="CD90" s="10" t="s">
        <v>292</v>
      </c>
      <c r="CE90" s="85">
        <f>SUMIFS('Quarterly Information'!$AB$43:$AB$1042,'Quarterly Information'!$I$43:$I$1042,Blends!$CD90)*Blends!C89</f>
        <v>0</v>
      </c>
      <c r="CF90" s="85">
        <f>SUMIFS('Quarterly Information'!$AB$43:$AB$1042,'Quarterly Information'!$I$43:$I$1042,Blends!$CD90)*Blends!D89</f>
        <v>0</v>
      </c>
      <c r="CG90" s="85">
        <f>SUMIFS('Quarterly Information'!$AB$43:$AB$1042,'Quarterly Information'!$I$43:$I$1042,Blends!$CD90)*Blends!E89</f>
        <v>0</v>
      </c>
      <c r="CH90" s="85">
        <f>SUMIFS('Quarterly Information'!$AB$43:$AB$1042,'Quarterly Information'!$I$43:$I$1042,Blends!$CD90)*Blends!F89</f>
        <v>0</v>
      </c>
      <c r="CI90" s="85">
        <f>SUMIFS('Quarterly Information'!$AB$43:$AB$1042,'Quarterly Information'!$I$43:$I$1042,Blends!$CD90)*Blends!G89</f>
        <v>0</v>
      </c>
      <c r="CJ90" s="85">
        <f>SUMIFS('Quarterly Information'!$AB$43:$AB$1042,'Quarterly Information'!$I$43:$I$1042,Blends!$CD90)*Blends!H89</f>
        <v>0</v>
      </c>
      <c r="CK90" s="85">
        <f>SUMIFS('Quarterly Information'!$AB$43:$AB$1042,'Quarterly Information'!$I$43:$I$1042,Blends!$CD90)*Blends!I89</f>
        <v>0</v>
      </c>
      <c r="CL90" s="85">
        <f>SUMIFS('Quarterly Information'!$AB$43:$AB$1042,'Quarterly Information'!$I$43:$I$1042,Blends!$CD90)*Blends!J89</f>
        <v>0</v>
      </c>
      <c r="CN90" s="10" t="s">
        <v>292</v>
      </c>
      <c r="CO90" s="85">
        <f>SUMIFS('Quarterly Information'!$AC$43:$AC$1042,'Quarterly Information'!$I$43:$I$1042,Blends!$CN90)*Blends!C89</f>
        <v>0</v>
      </c>
      <c r="CP90" s="85">
        <f>SUMIFS('Quarterly Information'!$AC$43:$AC$1042,'Quarterly Information'!$I$43:$I$1042,Blends!$CN90)*Blends!D89</f>
        <v>0</v>
      </c>
      <c r="CQ90" s="85">
        <f>SUMIFS('Quarterly Information'!$AC$43:$AC$1042,'Quarterly Information'!$I$43:$I$1042,Blends!$CN90)*Blends!E89</f>
        <v>0</v>
      </c>
      <c r="CR90" s="85">
        <f>SUMIFS('Quarterly Information'!$AC$43:$AC$1042,'Quarterly Information'!$I$43:$I$1042,Blends!$CN90)*Blends!F89</f>
        <v>0</v>
      </c>
      <c r="CS90" s="85">
        <f>SUMIFS('Quarterly Information'!$AC$43:$AC$1042,'Quarterly Information'!$I$43:$I$1042,Blends!$CN90)*Blends!G89</f>
        <v>0</v>
      </c>
      <c r="CT90" s="85">
        <f>SUMIFS('Quarterly Information'!$AC$43:$AC$1042,'Quarterly Information'!$I$43:$I$1042,Blends!$CN90)*Blends!H89</f>
        <v>0</v>
      </c>
      <c r="CU90" s="85">
        <f>SUMIFS('Quarterly Information'!$AC$43:$AC$1042,'Quarterly Information'!$I$43:$I$1042,Blends!$CN90)*Blends!I89</f>
        <v>0</v>
      </c>
      <c r="CV90" s="85">
        <f>SUMIFS('Quarterly Information'!$AC$43:$AC$1042,'Quarterly Information'!$I$43:$I$1042,Blends!$CN90)*Blends!J89</f>
        <v>0</v>
      </c>
      <c r="CX90" s="10" t="s">
        <v>292</v>
      </c>
      <c r="CY90" s="85">
        <f>SUMIFS('Quarterly Information'!$AD$43:$AD$1042,'Quarterly Information'!$I$43:$I$1042,Blends!$CX90)*Blends!C89</f>
        <v>0</v>
      </c>
      <c r="CZ90" s="85">
        <f>SUMIFS('Quarterly Information'!$AD$43:$AD$1042,'Quarterly Information'!$I$43:$I$1042,Blends!$CX90)*Blends!D89</f>
        <v>0</v>
      </c>
      <c r="DA90" s="85">
        <f>SUMIFS('Quarterly Information'!$AD$43:$AD$1042,'Quarterly Information'!$I$43:$I$1042,Blends!$CX90)*Blends!E89</f>
        <v>0</v>
      </c>
      <c r="DB90" s="85">
        <f>SUMIFS('Quarterly Information'!$AD$43:$AD$1042,'Quarterly Information'!$I$43:$I$1042,Blends!$CX90)*Blends!F89</f>
        <v>0</v>
      </c>
      <c r="DC90" s="85">
        <f>SUMIFS('Quarterly Information'!$AD$43:$AD$1042,'Quarterly Information'!$I$43:$I$1042,Blends!$CX90)*Blends!G89</f>
        <v>0</v>
      </c>
      <c r="DD90" s="85">
        <f>SUMIFS('Quarterly Information'!$AD$43:$AD$1042,'Quarterly Information'!$I$43:$I$1042,Blends!$CX90)*Blends!H89</f>
        <v>0</v>
      </c>
      <c r="DE90" s="85">
        <f>SUMIFS('Quarterly Information'!$AD$43:$AD$1042,'Quarterly Information'!$I$43:$I$1042,Blends!$CX90)*Blends!I89</f>
        <v>0</v>
      </c>
      <c r="DF90" s="85">
        <f>SUMIFS('Quarterly Information'!$AD$43:$AD$1042,'Quarterly Information'!$I$43:$I$1042,Blends!$CX90)*Blends!J89</f>
        <v>0</v>
      </c>
      <c r="DH90" s="10" t="s">
        <v>292</v>
      </c>
      <c r="DI90" s="85">
        <f>SUMIFS('Quarterly Information'!$AE$43:$AE$1042,'Quarterly Information'!$I$43:$I$1042,Blends!$DH90)*Blends!C89</f>
        <v>0</v>
      </c>
      <c r="DJ90" s="85">
        <f>SUMIFS('Quarterly Information'!$AE$43:$AE$1042,'Quarterly Information'!$I$43:$I$1042,Blends!$DH90)*Blends!D89</f>
        <v>0</v>
      </c>
      <c r="DK90" s="85">
        <f>SUMIFS('Quarterly Information'!$AE$43:$AE$1042,'Quarterly Information'!$I$43:$I$1042,Blends!$DH90)*Blends!E89</f>
        <v>0</v>
      </c>
      <c r="DL90" s="85">
        <f>SUMIFS('Quarterly Information'!$AE$43:$AE$1042,'Quarterly Information'!$I$43:$I$1042,Blends!$DH90)*Blends!F89</f>
        <v>0</v>
      </c>
      <c r="DM90" s="85">
        <f>SUMIFS('Quarterly Information'!$AE$43:$AE$1042,'Quarterly Information'!$I$43:$I$1042,Blends!$DH90)*Blends!G89</f>
        <v>0</v>
      </c>
      <c r="DN90" s="85">
        <f>SUMIFS('Quarterly Information'!$AE$43:$AE$1042,'Quarterly Information'!$I$43:$I$1042,Blends!$DH90)*Blends!H89</f>
        <v>0</v>
      </c>
      <c r="DO90" s="85">
        <f>SUMIFS('Quarterly Information'!$AE$43:$AE$1042,'Quarterly Information'!$I$43:$I$1042,Blends!$DH90)*Blends!I89</f>
        <v>0</v>
      </c>
      <c r="DP90" s="85">
        <f>SUMIFS('Quarterly Information'!$AE$43:$AE$1042,'Quarterly Information'!$I$43:$I$1042,Blends!$DH90)*Blends!J89</f>
        <v>0</v>
      </c>
      <c r="DR90" s="10" t="s">
        <v>292</v>
      </c>
      <c r="DS90" s="85">
        <f>SUMIFS('Quarterly Information'!$AF$43:$AF$1042,'Quarterly Information'!$I$43:$I$1042,Blends!$DR90)*Blends!C89</f>
        <v>0</v>
      </c>
      <c r="DT90" s="85">
        <f>SUMIFS('Quarterly Information'!$AF$43:$AF$1042,'Quarterly Information'!$I$43:$I$1042,Blends!$DR90)*Blends!D89</f>
        <v>0</v>
      </c>
      <c r="DU90" s="85">
        <f>SUMIFS('Quarterly Information'!$AF$43:$AF$1042,'Quarterly Information'!$I$43:$I$1042,Blends!$DR90)*Blends!E89</f>
        <v>0</v>
      </c>
      <c r="DV90" s="85">
        <f>SUMIFS('Quarterly Information'!$AF$43:$AF$1042,'Quarterly Information'!$I$43:$I$1042,Blends!$DR90)*Blends!F89</f>
        <v>0</v>
      </c>
      <c r="DW90" s="85">
        <f>SUMIFS('Quarterly Information'!$AF$43:$AF$1042,'Quarterly Information'!$I$43:$I$1042,Blends!$DR90)*Blends!G89</f>
        <v>0</v>
      </c>
      <c r="DX90" s="85">
        <f>SUMIFS('Quarterly Information'!$AF$43:$AF$1042,'Quarterly Information'!$I$43:$I$1042,Blends!$DR90)*Blends!H89</f>
        <v>0</v>
      </c>
      <c r="DY90" s="85">
        <f>SUMIFS('Quarterly Information'!$AF$43:$AF$1042,'Quarterly Information'!$I$43:$I$1042,Blends!$DR90)*Blends!I89</f>
        <v>0</v>
      </c>
      <c r="DZ90" s="85">
        <f>SUMIFS('Quarterly Information'!$AF$43:$AF$1042,'Quarterly Information'!$I$43:$I$1042,Blends!$DR90)*Blends!J89</f>
        <v>0</v>
      </c>
    </row>
    <row r="91" spans="2:130">
      <c r="B91" s="10" t="s">
        <v>294</v>
      </c>
      <c r="C91" s="84"/>
      <c r="D91" s="84">
        <v>0.36</v>
      </c>
      <c r="E91" s="84">
        <v>0.3</v>
      </c>
      <c r="F91" s="84">
        <v>0.14000000000000001</v>
      </c>
      <c r="G91" s="84"/>
      <c r="H91" s="84"/>
      <c r="I91" s="84"/>
      <c r="J91" s="84"/>
      <c r="L91" s="10" t="s">
        <v>293</v>
      </c>
      <c r="M91" s="85">
        <f>SUMIFS('Quarterly Information'!$J$43:$J$1042,'Quarterly Information'!$I$43:$I$1042,Blends!$L91,'Quarterly Information'!$X$43:$X$1042,Lists!$D$30)*C90</f>
        <v>0</v>
      </c>
      <c r="N91" s="85">
        <f>SUMIFS('Quarterly Information'!$J$43:$J$1042,'Quarterly Information'!$I$43:$I$1042,Blends!$L91,'Quarterly Information'!$X$43:$X$1042,Lists!$D$30)*D90</f>
        <v>0</v>
      </c>
      <c r="O91" s="85">
        <f>SUMIFS('Quarterly Information'!$J$43:$J$1042,'Quarterly Information'!$I$43:$I$1042,Blends!$L91,'Quarterly Information'!$X$43:$X$1042,Lists!$D$30)*E90</f>
        <v>0</v>
      </c>
      <c r="P91" s="85">
        <f>SUMIFS('Quarterly Information'!$J$43:$J$1042,'Quarterly Information'!$I$43:$I$1042,Blends!$L91,'Quarterly Information'!$X$43:$X$1042,Lists!$D$30)*F90</f>
        <v>0</v>
      </c>
      <c r="Q91" s="85">
        <f>SUMIFS('Quarterly Information'!$J$43:$J$1042,'Quarterly Information'!$I$43:$I$1042,Blends!$L91,'Quarterly Information'!$X$43:$X$1042,Lists!$D$30)*G90</f>
        <v>0</v>
      </c>
      <c r="R91" s="85">
        <f>SUMIFS('Quarterly Information'!$J$43:$J$1042,'Quarterly Information'!$I$43:$I$1042,Blends!$L91,'Quarterly Information'!$X$43:$X$1042,Lists!$D$30)*H90</f>
        <v>0</v>
      </c>
      <c r="S91" s="85">
        <f>SUMIFS('Quarterly Information'!$J$43:$J$1042,'Quarterly Information'!$I$43:$I$1042,Blends!$L91,'Quarterly Information'!$X$43:$X$1042,Lists!$D$30)*I90</f>
        <v>0</v>
      </c>
      <c r="T91" s="85">
        <f>SUMIFS('Quarterly Information'!$J$43:$J$1042,'Quarterly Information'!$I$43:$I$1042,Blends!$L91,'Quarterly Information'!$X$43:$X$1042,Lists!$D$30)*J90</f>
        <v>0</v>
      </c>
      <c r="V91" s="10" t="s">
        <v>293</v>
      </c>
      <c r="W91" s="85">
        <f>SUMIFS('Quarterly Information'!$J$43:$J$1042,'Quarterly Information'!$I$43:$I$1042,Blends!$V91,'Quarterly Information'!$X$43:$X$1042,Lists!$D$31)*C90</f>
        <v>0</v>
      </c>
      <c r="X91" s="85">
        <f>SUMIFS('Quarterly Information'!$J$43:$J$1042,'Quarterly Information'!$I$43:$I$1042,Blends!$V91,'Quarterly Information'!$X$43:$X$1042,Lists!$D$31)*D90</f>
        <v>0</v>
      </c>
      <c r="Y91" s="85">
        <f>SUMIFS('Quarterly Information'!$J$43:$J$1042,'Quarterly Information'!$I$43:$I$1042,Blends!$V91,'Quarterly Information'!$X$43:$X$1042,Lists!$D$31)*E90</f>
        <v>0</v>
      </c>
      <c r="Z91" s="85">
        <f>SUMIFS('Quarterly Information'!$J$43:$J$1042,'Quarterly Information'!$I$43:$I$1042,Blends!$V91,'Quarterly Information'!$X$43:$X$1042,Lists!$D$31)*F90</f>
        <v>0</v>
      </c>
      <c r="AA91" s="85">
        <f>SUMIFS('Quarterly Information'!$J$43:$J$1042,'Quarterly Information'!$I$43:$I$1042,Blends!$V91,'Quarterly Information'!$X$43:$X$1042,Lists!$D$31)*G90</f>
        <v>0</v>
      </c>
      <c r="AB91" s="85">
        <f>SUMIFS('Quarterly Information'!$J$43:$J$1042,'Quarterly Information'!$I$43:$I$1042,Blends!$V91,'Quarterly Information'!$X$43:$X$1042,Lists!$D$31)*H90</f>
        <v>0</v>
      </c>
      <c r="AC91" s="85">
        <f>SUMIFS('Quarterly Information'!$J$43:$J$1042,'Quarterly Information'!$I$43:$I$1042,Blends!$V91,'Quarterly Information'!$X$43:$X$1042,Lists!$D$31)*I90</f>
        <v>0</v>
      </c>
      <c r="AD91" s="85">
        <f>SUMIFS('Quarterly Information'!$J$43:$J$1042,'Quarterly Information'!$I$43:$I$1042,Blends!$V91,'Quarterly Information'!$X$43:$X$1042,Lists!$D$31)*J90</f>
        <v>0</v>
      </c>
      <c r="AF91" s="10" t="s">
        <v>293</v>
      </c>
      <c r="AG91" s="85">
        <f>SUMIFS('Quarterly Information'!$J$43:$J$1042,'Quarterly Information'!$I$43:$I$1042,Blends!$AF91,'Quarterly Information'!$X$43:$X$1042,Lists!$D$32)*C90</f>
        <v>0</v>
      </c>
      <c r="AH91" s="85">
        <f>SUMIFS('Quarterly Information'!$J$43:$J$1042,'Quarterly Information'!$I$43:$I$1042,Blends!$AF91,'Quarterly Information'!$X$43:$X$1042,Lists!$D$32)*D90</f>
        <v>0</v>
      </c>
      <c r="AI91" s="85">
        <f>SUMIFS('Quarterly Information'!$J$43:$J$1042,'Quarterly Information'!$I$43:$I$1042,Blends!$AF91,'Quarterly Information'!$X$43:$X$1042,Lists!$D$32)*E90</f>
        <v>0</v>
      </c>
      <c r="AJ91" s="85">
        <f>SUMIFS('Quarterly Information'!$J$43:$J$1042,'Quarterly Information'!$I$43:$I$1042,Blends!$AF91,'Quarterly Information'!$X$43:$X$1042,Lists!$D$32)*F90</f>
        <v>0</v>
      </c>
      <c r="AK91" s="85">
        <f>SUMIFS('Quarterly Information'!$J$43:$J$1042,'Quarterly Information'!$I$43:$I$1042,Blends!$AF91,'Quarterly Information'!$X$43:$X$1042,Lists!$D$32)*G90</f>
        <v>0</v>
      </c>
      <c r="AL91" s="85">
        <f>SUMIFS('Quarterly Information'!$J$43:$J$1042,'Quarterly Information'!$I$43:$I$1042,Blends!$AF91,'Quarterly Information'!$X$43:$X$1042,Lists!$D$32)*H90</f>
        <v>0</v>
      </c>
      <c r="AM91" s="85">
        <f>SUMIFS('Quarterly Information'!$J$43:$J$1042,'Quarterly Information'!$I$43:$I$1042,Blends!$AF91,'Quarterly Information'!$X$43:$X$1042,Lists!$D$32)*I90</f>
        <v>0</v>
      </c>
      <c r="AN91" s="85">
        <f>SUMIFS('Quarterly Information'!$J$43:$J$1042,'Quarterly Information'!$I$43:$I$1042,Blends!$AF91,'Quarterly Information'!$X$43:$X$1042,Lists!$D$32)*J90</f>
        <v>0</v>
      </c>
      <c r="AP91" s="10" t="s">
        <v>293</v>
      </c>
      <c r="AQ91" s="85">
        <f>SUMIFS('Quarterly Information'!$J$43:$J$1042,'Quarterly Information'!$I$43:$I$1042,Blends!$AP91,'Quarterly Information'!$X$43:$X$1042,Lists!$D$33)*C90</f>
        <v>0</v>
      </c>
      <c r="AR91" s="85">
        <f>SUMIFS('Quarterly Information'!$J$43:$J$1042,'Quarterly Information'!$I$43:$I$1042,Blends!$AP91,'Quarterly Information'!$X$43:$X$1042,Lists!$D$33)*D90</f>
        <v>0</v>
      </c>
      <c r="AS91" s="85">
        <f>SUMIFS('Quarterly Information'!$J$43:$J$1042,'Quarterly Information'!$I$43:$I$1042,Blends!$AP91,'Quarterly Information'!$X$43:$X$1042,Lists!$D$33)*E90</f>
        <v>0</v>
      </c>
      <c r="AT91" s="85">
        <f>SUMIFS('Quarterly Information'!$J$43:$J$1042,'Quarterly Information'!$I$43:$I$1042,Blends!$AP91,'Quarterly Information'!$X$43:$X$1042,Lists!$D$33)*F90</f>
        <v>0</v>
      </c>
      <c r="AU91" s="85">
        <f>SUMIFS('Quarterly Information'!$J$43:$J$1042,'Quarterly Information'!$I$43:$I$1042,Blends!$AP91,'Quarterly Information'!$X$43:$X$1042,Lists!$D$33)*G90</f>
        <v>0</v>
      </c>
      <c r="AV91" s="85">
        <f>SUMIFS('Quarterly Information'!$J$43:$J$1042,'Quarterly Information'!$I$43:$I$1042,Blends!$AP91,'Quarterly Information'!$X$43:$X$1042,Lists!$D$33)*H90</f>
        <v>0</v>
      </c>
      <c r="AW91" s="85">
        <f>SUMIFS('Quarterly Information'!$J$43:$J$1042,'Quarterly Information'!$I$43:$I$1042,Blends!$AP91,'Quarterly Information'!$X$43:$X$1042,Lists!$D$33)*I90</f>
        <v>0</v>
      </c>
      <c r="AX91" s="85">
        <f>SUMIFS('Quarterly Information'!$J$43:$J$1042,'Quarterly Information'!$I$43:$I$1042,Blends!$AP91,'Quarterly Information'!$X$43:$X$1042,Lists!$D$33)*J90</f>
        <v>0</v>
      </c>
      <c r="AZ91" s="10" t="s">
        <v>293</v>
      </c>
      <c r="BA91" s="85">
        <f>SUMIFS('Quarterly Information'!$J$43:$J$1042,'Quarterly Information'!$I$43:$I$1042,Blends!$AZ91,'Quarterly Information'!$X$43:$X$1042,Lists!$D$34)*C90</f>
        <v>0</v>
      </c>
      <c r="BB91" s="85">
        <f>SUMIFS('Quarterly Information'!$J$43:$J$1042,'Quarterly Information'!$I$43:$I$1042,Blends!$AZ91,'Quarterly Information'!$X$43:$X$1042,Lists!$D$34)*D90</f>
        <v>0</v>
      </c>
      <c r="BC91" s="85">
        <f>SUMIFS('Quarterly Information'!$J$43:$J$1042,'Quarterly Information'!$I$43:$I$1042,Blends!$AZ91,'Quarterly Information'!$X$43:$X$1042,Lists!$D$34)*E90</f>
        <v>0</v>
      </c>
      <c r="BD91" s="85">
        <f>SUMIFS('Quarterly Information'!$J$43:$J$1042,'Quarterly Information'!$I$43:$I$1042,Blends!$AZ91,'Quarterly Information'!$X$43:$X$1042,Lists!$D$34)*F90</f>
        <v>0</v>
      </c>
      <c r="BE91" s="85">
        <f>SUMIFS('Quarterly Information'!$J$43:$J$1042,'Quarterly Information'!$I$43:$I$1042,Blends!$AZ91,'Quarterly Information'!$X$43:$X$1042,Lists!$D$34)*G90</f>
        <v>0</v>
      </c>
      <c r="BF91" s="85">
        <f>SUMIFS('Quarterly Information'!$J$43:$J$1042,'Quarterly Information'!$I$43:$I$1042,Blends!$AZ91,'Quarterly Information'!$X$43:$X$1042,Lists!$D$34)*H90</f>
        <v>0</v>
      </c>
      <c r="BG91" s="85">
        <f>SUMIFS('Quarterly Information'!$J$43:$J$1042,'Quarterly Information'!$I$43:$I$1042,Blends!$AZ91,'Quarterly Information'!$X$43:$X$1042,Lists!$D$34)*I90</f>
        <v>0</v>
      </c>
      <c r="BH91" s="85">
        <f>SUMIFS('Quarterly Information'!$J$43:$J$1042,'Quarterly Information'!$I$43:$I$1042,Blends!$AZ91,'Quarterly Information'!$X$43:$X$1042,Lists!$D$34)*J90</f>
        <v>0</v>
      </c>
      <c r="BJ91" s="10" t="s">
        <v>293</v>
      </c>
      <c r="BK91" s="85">
        <f>SUMIFS('Quarterly Information'!$J$43:$J$1042,'Quarterly Information'!$I$43:$I$1042,Blends!$BJ91,'Quarterly Information'!$X$43:$X$1042,Lists!$D$35)*C90</f>
        <v>0</v>
      </c>
      <c r="BL91" s="85">
        <f>SUMIFS('Quarterly Information'!$J$43:$J$1042,'Quarterly Information'!$I$43:$I$1042,Blends!$BJ91,'Quarterly Information'!$X$43:$X$1042,Lists!$D$35)*D90</f>
        <v>0</v>
      </c>
      <c r="BM91" s="85">
        <f>SUMIFS('Quarterly Information'!$J$43:$J$1042,'Quarterly Information'!$I$43:$I$1042,Blends!$BJ91,'Quarterly Information'!$X$43:$X$1042,Lists!$D$35)*E90</f>
        <v>0</v>
      </c>
      <c r="BN91" s="85">
        <f>SUMIFS('Quarterly Information'!$J$43:$J$1042,'Quarterly Information'!$I$43:$I$1042,Blends!$BJ91,'Quarterly Information'!$X$43:$X$1042,Lists!$D$35)*F90</f>
        <v>0</v>
      </c>
      <c r="BO91" s="85">
        <f>SUMIFS('Quarterly Information'!$J$43:$J$1042,'Quarterly Information'!$I$43:$I$1042,Blends!$BJ91,'Quarterly Information'!$X$43:$X$1042,Lists!$D$35)*G90</f>
        <v>0</v>
      </c>
      <c r="BP91" s="85">
        <f>SUMIFS('Quarterly Information'!$J$43:$J$1042,'Quarterly Information'!$I$43:$I$1042,Blends!$BJ91,'Quarterly Information'!$X$43:$X$1042,Lists!$D$35)*H90</f>
        <v>0</v>
      </c>
      <c r="BQ91" s="85">
        <f>SUMIFS('Quarterly Information'!$J$43:$J$1042,'Quarterly Information'!$I$43:$I$1042,Blends!$BJ91,'Quarterly Information'!$X$43:$X$1042,Lists!$D$35)*I90</f>
        <v>0</v>
      </c>
      <c r="BR91" s="85">
        <f>SUMIFS('Quarterly Information'!$J$43:$J$1042,'Quarterly Information'!$I$43:$I$1042,Blends!$BJ91,'Quarterly Information'!$X$43:$X$1042,Lists!$D$35)*J90</f>
        <v>0</v>
      </c>
      <c r="BT91" s="10" t="s">
        <v>293</v>
      </c>
      <c r="BU91" s="85">
        <f>SUMIFS('Quarterly Information'!$AA$43:$AA$1042,'Quarterly Information'!$I$43:$I$1042,Blends!$BT91)*Blends!C90</f>
        <v>0</v>
      </c>
      <c r="BV91" s="85">
        <f>SUMIFS('Quarterly Information'!$AA$43:$AA$1042,'Quarterly Information'!$I$43:$I$1042,Blends!$BT91)*Blends!D90</f>
        <v>0</v>
      </c>
      <c r="BW91" s="85">
        <f>SUMIFS('Quarterly Information'!$AA$43:$AA$1042,'Quarterly Information'!$I$43:$I$1042,Blends!$BT91)*Blends!E90</f>
        <v>0</v>
      </c>
      <c r="BX91" s="85">
        <f>SUMIFS('Quarterly Information'!$AA$43:$AA$1042,'Quarterly Information'!$I$43:$I$1042,Blends!$BT91)*Blends!F90</f>
        <v>0</v>
      </c>
      <c r="BY91" s="85">
        <f>SUMIFS('Quarterly Information'!$AA$43:$AA$1042,'Quarterly Information'!$I$43:$I$1042,Blends!$BT91)*Blends!G90</f>
        <v>0</v>
      </c>
      <c r="BZ91" s="85">
        <f>SUMIFS('Quarterly Information'!$AA$43:$AA$1042,'Quarterly Information'!$I$43:$I$1042,Blends!$BT91)*Blends!H90</f>
        <v>0</v>
      </c>
      <c r="CA91" s="85">
        <f>SUMIFS('Quarterly Information'!$AA$43:$AA$1042,'Quarterly Information'!$I$43:$I$1042,Blends!$BT91)*Blends!I90</f>
        <v>0</v>
      </c>
      <c r="CB91" s="85">
        <f>SUMIFS('Quarterly Information'!$AA$43:$AA$1042,'Quarterly Information'!$I$43:$I$1042,Blends!$BT91)*Blends!J90</f>
        <v>0</v>
      </c>
      <c r="CD91" s="10" t="s">
        <v>293</v>
      </c>
      <c r="CE91" s="85">
        <f>SUMIFS('Quarterly Information'!$AB$43:$AB$1042,'Quarterly Information'!$I$43:$I$1042,Blends!$CD91)*Blends!C90</f>
        <v>0</v>
      </c>
      <c r="CF91" s="85">
        <f>SUMIFS('Quarterly Information'!$AB$43:$AB$1042,'Quarterly Information'!$I$43:$I$1042,Blends!$CD91)*Blends!D90</f>
        <v>0</v>
      </c>
      <c r="CG91" s="85">
        <f>SUMIFS('Quarterly Information'!$AB$43:$AB$1042,'Quarterly Information'!$I$43:$I$1042,Blends!$CD91)*Blends!E90</f>
        <v>0</v>
      </c>
      <c r="CH91" s="85">
        <f>SUMIFS('Quarterly Information'!$AB$43:$AB$1042,'Quarterly Information'!$I$43:$I$1042,Blends!$CD91)*Blends!F90</f>
        <v>0</v>
      </c>
      <c r="CI91" s="85">
        <f>SUMIFS('Quarterly Information'!$AB$43:$AB$1042,'Quarterly Information'!$I$43:$I$1042,Blends!$CD91)*Blends!G90</f>
        <v>0</v>
      </c>
      <c r="CJ91" s="85">
        <f>SUMIFS('Quarterly Information'!$AB$43:$AB$1042,'Quarterly Information'!$I$43:$I$1042,Blends!$CD91)*Blends!H90</f>
        <v>0</v>
      </c>
      <c r="CK91" s="85">
        <f>SUMIFS('Quarterly Information'!$AB$43:$AB$1042,'Quarterly Information'!$I$43:$I$1042,Blends!$CD91)*Blends!I90</f>
        <v>0</v>
      </c>
      <c r="CL91" s="85">
        <f>SUMIFS('Quarterly Information'!$AB$43:$AB$1042,'Quarterly Information'!$I$43:$I$1042,Blends!$CD91)*Blends!J90</f>
        <v>0</v>
      </c>
      <c r="CN91" s="10" t="s">
        <v>293</v>
      </c>
      <c r="CO91" s="85">
        <f>SUMIFS('Quarterly Information'!$AC$43:$AC$1042,'Quarterly Information'!$I$43:$I$1042,Blends!$CN91)*Blends!C90</f>
        <v>0</v>
      </c>
      <c r="CP91" s="85">
        <f>SUMIFS('Quarterly Information'!$AC$43:$AC$1042,'Quarterly Information'!$I$43:$I$1042,Blends!$CN91)*Blends!D90</f>
        <v>0</v>
      </c>
      <c r="CQ91" s="85">
        <f>SUMIFS('Quarterly Information'!$AC$43:$AC$1042,'Quarterly Information'!$I$43:$I$1042,Blends!$CN91)*Blends!E90</f>
        <v>0</v>
      </c>
      <c r="CR91" s="85">
        <f>SUMIFS('Quarterly Information'!$AC$43:$AC$1042,'Quarterly Information'!$I$43:$I$1042,Blends!$CN91)*Blends!F90</f>
        <v>0</v>
      </c>
      <c r="CS91" s="85">
        <f>SUMIFS('Quarterly Information'!$AC$43:$AC$1042,'Quarterly Information'!$I$43:$I$1042,Blends!$CN91)*Blends!G90</f>
        <v>0</v>
      </c>
      <c r="CT91" s="85">
        <f>SUMIFS('Quarterly Information'!$AC$43:$AC$1042,'Quarterly Information'!$I$43:$I$1042,Blends!$CN91)*Blends!H90</f>
        <v>0</v>
      </c>
      <c r="CU91" s="85">
        <f>SUMIFS('Quarterly Information'!$AC$43:$AC$1042,'Quarterly Information'!$I$43:$I$1042,Blends!$CN91)*Blends!I90</f>
        <v>0</v>
      </c>
      <c r="CV91" s="85">
        <f>SUMIFS('Quarterly Information'!$AC$43:$AC$1042,'Quarterly Information'!$I$43:$I$1042,Blends!$CN91)*Blends!J90</f>
        <v>0</v>
      </c>
      <c r="CX91" s="10" t="s">
        <v>293</v>
      </c>
      <c r="CY91" s="85">
        <f>SUMIFS('Quarterly Information'!$AD$43:$AD$1042,'Quarterly Information'!$I$43:$I$1042,Blends!$CX91)*Blends!C90</f>
        <v>0</v>
      </c>
      <c r="CZ91" s="85">
        <f>SUMIFS('Quarterly Information'!$AD$43:$AD$1042,'Quarterly Information'!$I$43:$I$1042,Blends!$CX91)*Blends!D90</f>
        <v>0</v>
      </c>
      <c r="DA91" s="85">
        <f>SUMIFS('Quarterly Information'!$AD$43:$AD$1042,'Quarterly Information'!$I$43:$I$1042,Blends!$CX91)*Blends!E90</f>
        <v>0</v>
      </c>
      <c r="DB91" s="85">
        <f>SUMIFS('Quarterly Information'!$AD$43:$AD$1042,'Quarterly Information'!$I$43:$I$1042,Blends!$CX91)*Blends!F90</f>
        <v>0</v>
      </c>
      <c r="DC91" s="85">
        <f>SUMIFS('Quarterly Information'!$AD$43:$AD$1042,'Quarterly Information'!$I$43:$I$1042,Blends!$CX91)*Blends!G90</f>
        <v>0</v>
      </c>
      <c r="DD91" s="85">
        <f>SUMIFS('Quarterly Information'!$AD$43:$AD$1042,'Quarterly Information'!$I$43:$I$1042,Blends!$CX91)*Blends!H90</f>
        <v>0</v>
      </c>
      <c r="DE91" s="85">
        <f>SUMIFS('Quarterly Information'!$AD$43:$AD$1042,'Quarterly Information'!$I$43:$I$1042,Blends!$CX91)*Blends!I90</f>
        <v>0</v>
      </c>
      <c r="DF91" s="85">
        <f>SUMIFS('Quarterly Information'!$AD$43:$AD$1042,'Quarterly Information'!$I$43:$I$1042,Blends!$CX91)*Blends!J90</f>
        <v>0</v>
      </c>
      <c r="DH91" s="10" t="s">
        <v>293</v>
      </c>
      <c r="DI91" s="85">
        <f>SUMIFS('Quarterly Information'!$AE$43:$AE$1042,'Quarterly Information'!$I$43:$I$1042,Blends!$DH91)*Blends!C90</f>
        <v>0</v>
      </c>
      <c r="DJ91" s="85">
        <f>SUMIFS('Quarterly Information'!$AE$43:$AE$1042,'Quarterly Information'!$I$43:$I$1042,Blends!$DH91)*Blends!D90</f>
        <v>0</v>
      </c>
      <c r="DK91" s="85">
        <f>SUMIFS('Quarterly Information'!$AE$43:$AE$1042,'Quarterly Information'!$I$43:$I$1042,Blends!$DH91)*Blends!E90</f>
        <v>0</v>
      </c>
      <c r="DL91" s="85">
        <f>SUMIFS('Quarterly Information'!$AE$43:$AE$1042,'Quarterly Information'!$I$43:$I$1042,Blends!$DH91)*Blends!F90</f>
        <v>0</v>
      </c>
      <c r="DM91" s="85">
        <f>SUMIFS('Quarterly Information'!$AE$43:$AE$1042,'Quarterly Information'!$I$43:$I$1042,Blends!$DH91)*Blends!G90</f>
        <v>0</v>
      </c>
      <c r="DN91" s="85">
        <f>SUMIFS('Quarterly Information'!$AE$43:$AE$1042,'Quarterly Information'!$I$43:$I$1042,Blends!$DH91)*Blends!H90</f>
        <v>0</v>
      </c>
      <c r="DO91" s="85">
        <f>SUMIFS('Quarterly Information'!$AE$43:$AE$1042,'Quarterly Information'!$I$43:$I$1042,Blends!$DH91)*Blends!I90</f>
        <v>0</v>
      </c>
      <c r="DP91" s="85">
        <f>SUMIFS('Quarterly Information'!$AE$43:$AE$1042,'Quarterly Information'!$I$43:$I$1042,Blends!$DH91)*Blends!J90</f>
        <v>0</v>
      </c>
      <c r="DR91" s="10" t="s">
        <v>293</v>
      </c>
      <c r="DS91" s="85">
        <f>SUMIFS('Quarterly Information'!$AF$43:$AF$1042,'Quarterly Information'!$I$43:$I$1042,Blends!$DR91)*Blends!C90</f>
        <v>0</v>
      </c>
      <c r="DT91" s="85">
        <f>SUMIFS('Quarterly Information'!$AF$43:$AF$1042,'Quarterly Information'!$I$43:$I$1042,Blends!$DR91)*Blends!D90</f>
        <v>0</v>
      </c>
      <c r="DU91" s="85">
        <f>SUMIFS('Quarterly Information'!$AF$43:$AF$1042,'Quarterly Information'!$I$43:$I$1042,Blends!$DR91)*Blends!E90</f>
        <v>0</v>
      </c>
      <c r="DV91" s="85">
        <f>SUMIFS('Quarterly Information'!$AF$43:$AF$1042,'Quarterly Information'!$I$43:$I$1042,Blends!$DR91)*Blends!F90</f>
        <v>0</v>
      </c>
      <c r="DW91" s="85">
        <f>SUMIFS('Quarterly Information'!$AF$43:$AF$1042,'Quarterly Information'!$I$43:$I$1042,Blends!$DR91)*Blends!G90</f>
        <v>0</v>
      </c>
      <c r="DX91" s="85">
        <f>SUMIFS('Quarterly Information'!$AF$43:$AF$1042,'Quarterly Information'!$I$43:$I$1042,Blends!$DR91)*Blends!H90</f>
        <v>0</v>
      </c>
      <c r="DY91" s="85">
        <f>SUMIFS('Quarterly Information'!$AF$43:$AF$1042,'Quarterly Information'!$I$43:$I$1042,Blends!$DR91)*Blends!I90</f>
        <v>0</v>
      </c>
      <c r="DZ91" s="85">
        <f>SUMIFS('Quarterly Information'!$AF$43:$AF$1042,'Quarterly Information'!$I$43:$I$1042,Blends!$DR91)*Blends!J90</f>
        <v>0</v>
      </c>
    </row>
    <row r="92" spans="2:130">
      <c r="B92" s="10" t="s">
        <v>295</v>
      </c>
      <c r="C92" s="84"/>
      <c r="D92" s="84">
        <v>0.27</v>
      </c>
      <c r="E92" s="84">
        <v>0.27</v>
      </c>
      <c r="F92" s="84"/>
      <c r="G92" s="84"/>
      <c r="H92" s="84"/>
      <c r="I92" s="84">
        <v>0.06</v>
      </c>
      <c r="J92" s="84"/>
      <c r="L92" s="10" t="s">
        <v>294</v>
      </c>
      <c r="M92" s="85">
        <f>SUMIFS('Quarterly Information'!$J$43:$J$1042,'Quarterly Information'!$I$43:$I$1042,Blends!$L92,'Quarterly Information'!$X$43:$X$1042,Lists!$D$30)*C91</f>
        <v>0</v>
      </c>
      <c r="N92" s="85">
        <f>SUMIFS('Quarterly Information'!$J$43:$J$1042,'Quarterly Information'!$I$43:$I$1042,Blends!$L92,'Quarterly Information'!$X$43:$X$1042,Lists!$D$30)*D91</f>
        <v>0</v>
      </c>
      <c r="O92" s="85">
        <f>SUMIFS('Quarterly Information'!$J$43:$J$1042,'Quarterly Information'!$I$43:$I$1042,Blends!$L92,'Quarterly Information'!$X$43:$X$1042,Lists!$D$30)*E91</f>
        <v>0</v>
      </c>
      <c r="P92" s="85">
        <f>SUMIFS('Quarterly Information'!$J$43:$J$1042,'Quarterly Information'!$I$43:$I$1042,Blends!$L92,'Quarterly Information'!$X$43:$X$1042,Lists!$D$30)*F91</f>
        <v>0</v>
      </c>
      <c r="Q92" s="85">
        <f>SUMIFS('Quarterly Information'!$J$43:$J$1042,'Quarterly Information'!$I$43:$I$1042,Blends!$L92,'Quarterly Information'!$X$43:$X$1042,Lists!$D$30)*G91</f>
        <v>0</v>
      </c>
      <c r="R92" s="85">
        <f>SUMIFS('Quarterly Information'!$J$43:$J$1042,'Quarterly Information'!$I$43:$I$1042,Blends!$L92,'Quarterly Information'!$X$43:$X$1042,Lists!$D$30)*H91</f>
        <v>0</v>
      </c>
      <c r="S92" s="85">
        <f>SUMIFS('Quarterly Information'!$J$43:$J$1042,'Quarterly Information'!$I$43:$I$1042,Blends!$L92,'Quarterly Information'!$X$43:$X$1042,Lists!$D$30)*I91</f>
        <v>0</v>
      </c>
      <c r="T92" s="85">
        <f>SUMIFS('Quarterly Information'!$J$43:$J$1042,'Quarterly Information'!$I$43:$I$1042,Blends!$L92,'Quarterly Information'!$X$43:$X$1042,Lists!$D$30)*J91</f>
        <v>0</v>
      </c>
      <c r="V92" s="10" t="s">
        <v>294</v>
      </c>
      <c r="W92" s="85">
        <f>SUMIFS('Quarterly Information'!$J$43:$J$1042,'Quarterly Information'!$I$43:$I$1042,Blends!$V92,'Quarterly Information'!$X$43:$X$1042,Lists!$D$31)*C91</f>
        <v>0</v>
      </c>
      <c r="X92" s="85">
        <f>SUMIFS('Quarterly Information'!$J$43:$J$1042,'Quarterly Information'!$I$43:$I$1042,Blends!$V92,'Quarterly Information'!$X$43:$X$1042,Lists!$D$31)*D91</f>
        <v>0</v>
      </c>
      <c r="Y92" s="85">
        <f>SUMIFS('Quarterly Information'!$J$43:$J$1042,'Quarterly Information'!$I$43:$I$1042,Blends!$V92,'Quarterly Information'!$X$43:$X$1042,Lists!$D$31)*E91</f>
        <v>0</v>
      </c>
      <c r="Z92" s="85">
        <f>SUMIFS('Quarterly Information'!$J$43:$J$1042,'Quarterly Information'!$I$43:$I$1042,Blends!$V92,'Quarterly Information'!$X$43:$X$1042,Lists!$D$31)*F91</f>
        <v>0</v>
      </c>
      <c r="AA92" s="85">
        <f>SUMIFS('Quarterly Information'!$J$43:$J$1042,'Quarterly Information'!$I$43:$I$1042,Blends!$V92,'Quarterly Information'!$X$43:$X$1042,Lists!$D$31)*G91</f>
        <v>0</v>
      </c>
      <c r="AB92" s="85">
        <f>SUMIFS('Quarterly Information'!$J$43:$J$1042,'Quarterly Information'!$I$43:$I$1042,Blends!$V92,'Quarterly Information'!$X$43:$X$1042,Lists!$D$31)*H91</f>
        <v>0</v>
      </c>
      <c r="AC92" s="85">
        <f>SUMIFS('Quarterly Information'!$J$43:$J$1042,'Quarterly Information'!$I$43:$I$1042,Blends!$V92,'Quarterly Information'!$X$43:$X$1042,Lists!$D$31)*I91</f>
        <v>0</v>
      </c>
      <c r="AD92" s="85">
        <f>SUMIFS('Quarterly Information'!$J$43:$J$1042,'Quarterly Information'!$I$43:$I$1042,Blends!$V92,'Quarterly Information'!$X$43:$X$1042,Lists!$D$31)*J91</f>
        <v>0</v>
      </c>
      <c r="AF92" s="10" t="s">
        <v>294</v>
      </c>
      <c r="AG92" s="85">
        <f>SUMIFS('Quarterly Information'!$J$43:$J$1042,'Quarterly Information'!$I$43:$I$1042,Blends!$AF92,'Quarterly Information'!$X$43:$X$1042,Lists!$D$32)*C91</f>
        <v>0</v>
      </c>
      <c r="AH92" s="85">
        <f>SUMIFS('Quarterly Information'!$J$43:$J$1042,'Quarterly Information'!$I$43:$I$1042,Blends!$AF92,'Quarterly Information'!$X$43:$X$1042,Lists!$D$32)*D91</f>
        <v>0</v>
      </c>
      <c r="AI92" s="85">
        <f>SUMIFS('Quarterly Information'!$J$43:$J$1042,'Quarterly Information'!$I$43:$I$1042,Blends!$AF92,'Quarterly Information'!$X$43:$X$1042,Lists!$D$32)*E91</f>
        <v>0</v>
      </c>
      <c r="AJ92" s="85">
        <f>SUMIFS('Quarterly Information'!$J$43:$J$1042,'Quarterly Information'!$I$43:$I$1042,Blends!$AF92,'Quarterly Information'!$X$43:$X$1042,Lists!$D$32)*F91</f>
        <v>0</v>
      </c>
      <c r="AK92" s="85">
        <f>SUMIFS('Quarterly Information'!$J$43:$J$1042,'Quarterly Information'!$I$43:$I$1042,Blends!$AF92,'Quarterly Information'!$X$43:$X$1042,Lists!$D$32)*G91</f>
        <v>0</v>
      </c>
      <c r="AL92" s="85">
        <f>SUMIFS('Quarterly Information'!$J$43:$J$1042,'Quarterly Information'!$I$43:$I$1042,Blends!$AF92,'Quarterly Information'!$X$43:$X$1042,Lists!$D$32)*H91</f>
        <v>0</v>
      </c>
      <c r="AM92" s="85">
        <f>SUMIFS('Quarterly Information'!$J$43:$J$1042,'Quarterly Information'!$I$43:$I$1042,Blends!$AF92,'Quarterly Information'!$X$43:$X$1042,Lists!$D$32)*I91</f>
        <v>0</v>
      </c>
      <c r="AN92" s="85">
        <f>SUMIFS('Quarterly Information'!$J$43:$J$1042,'Quarterly Information'!$I$43:$I$1042,Blends!$AF92,'Quarterly Information'!$X$43:$X$1042,Lists!$D$32)*J91</f>
        <v>0</v>
      </c>
      <c r="AP92" s="10" t="s">
        <v>294</v>
      </c>
      <c r="AQ92" s="85">
        <f>SUMIFS('Quarterly Information'!$J$43:$J$1042,'Quarterly Information'!$I$43:$I$1042,Blends!$AP92,'Quarterly Information'!$X$43:$X$1042,Lists!$D$33)*C91</f>
        <v>0</v>
      </c>
      <c r="AR92" s="85">
        <f>SUMIFS('Quarterly Information'!$J$43:$J$1042,'Quarterly Information'!$I$43:$I$1042,Blends!$AP92,'Quarterly Information'!$X$43:$X$1042,Lists!$D$33)*D91</f>
        <v>0</v>
      </c>
      <c r="AS92" s="85">
        <f>SUMIFS('Quarterly Information'!$J$43:$J$1042,'Quarterly Information'!$I$43:$I$1042,Blends!$AP92,'Quarterly Information'!$X$43:$X$1042,Lists!$D$33)*E91</f>
        <v>0</v>
      </c>
      <c r="AT92" s="85">
        <f>SUMIFS('Quarterly Information'!$J$43:$J$1042,'Quarterly Information'!$I$43:$I$1042,Blends!$AP92,'Quarterly Information'!$X$43:$X$1042,Lists!$D$33)*F91</f>
        <v>0</v>
      </c>
      <c r="AU92" s="85">
        <f>SUMIFS('Quarterly Information'!$J$43:$J$1042,'Quarterly Information'!$I$43:$I$1042,Blends!$AP92,'Quarterly Information'!$X$43:$X$1042,Lists!$D$33)*G91</f>
        <v>0</v>
      </c>
      <c r="AV92" s="85">
        <f>SUMIFS('Quarterly Information'!$J$43:$J$1042,'Quarterly Information'!$I$43:$I$1042,Blends!$AP92,'Quarterly Information'!$X$43:$X$1042,Lists!$D$33)*H91</f>
        <v>0</v>
      </c>
      <c r="AW92" s="85">
        <f>SUMIFS('Quarterly Information'!$J$43:$J$1042,'Quarterly Information'!$I$43:$I$1042,Blends!$AP92,'Quarterly Information'!$X$43:$X$1042,Lists!$D$33)*I91</f>
        <v>0</v>
      </c>
      <c r="AX92" s="85">
        <f>SUMIFS('Quarterly Information'!$J$43:$J$1042,'Quarterly Information'!$I$43:$I$1042,Blends!$AP92,'Quarterly Information'!$X$43:$X$1042,Lists!$D$33)*J91</f>
        <v>0</v>
      </c>
      <c r="AZ92" s="10" t="s">
        <v>294</v>
      </c>
      <c r="BA92" s="85">
        <f>SUMIFS('Quarterly Information'!$J$43:$J$1042,'Quarterly Information'!$I$43:$I$1042,Blends!$AZ92,'Quarterly Information'!$X$43:$X$1042,Lists!$D$34)*C91</f>
        <v>0</v>
      </c>
      <c r="BB92" s="85">
        <f>SUMIFS('Quarterly Information'!$J$43:$J$1042,'Quarterly Information'!$I$43:$I$1042,Blends!$AZ92,'Quarterly Information'!$X$43:$X$1042,Lists!$D$34)*D91</f>
        <v>0</v>
      </c>
      <c r="BC92" s="85">
        <f>SUMIFS('Quarterly Information'!$J$43:$J$1042,'Quarterly Information'!$I$43:$I$1042,Blends!$AZ92,'Quarterly Information'!$X$43:$X$1042,Lists!$D$34)*E91</f>
        <v>0</v>
      </c>
      <c r="BD92" s="85">
        <f>SUMIFS('Quarterly Information'!$J$43:$J$1042,'Quarterly Information'!$I$43:$I$1042,Blends!$AZ92,'Quarterly Information'!$X$43:$X$1042,Lists!$D$34)*F91</f>
        <v>0</v>
      </c>
      <c r="BE92" s="85">
        <f>SUMIFS('Quarterly Information'!$J$43:$J$1042,'Quarterly Information'!$I$43:$I$1042,Blends!$AZ92,'Quarterly Information'!$X$43:$X$1042,Lists!$D$34)*G91</f>
        <v>0</v>
      </c>
      <c r="BF92" s="85">
        <f>SUMIFS('Quarterly Information'!$J$43:$J$1042,'Quarterly Information'!$I$43:$I$1042,Blends!$AZ92,'Quarterly Information'!$X$43:$X$1042,Lists!$D$34)*H91</f>
        <v>0</v>
      </c>
      <c r="BG92" s="85">
        <f>SUMIFS('Quarterly Information'!$J$43:$J$1042,'Quarterly Information'!$I$43:$I$1042,Blends!$AZ92,'Quarterly Information'!$X$43:$X$1042,Lists!$D$34)*I91</f>
        <v>0</v>
      </c>
      <c r="BH92" s="85">
        <f>SUMIFS('Quarterly Information'!$J$43:$J$1042,'Quarterly Information'!$I$43:$I$1042,Blends!$AZ92,'Quarterly Information'!$X$43:$X$1042,Lists!$D$34)*J91</f>
        <v>0</v>
      </c>
      <c r="BJ92" s="10" t="s">
        <v>294</v>
      </c>
      <c r="BK92" s="85">
        <f>SUMIFS('Quarterly Information'!$J$43:$J$1042,'Quarterly Information'!$I$43:$I$1042,Blends!$BJ92,'Quarterly Information'!$X$43:$X$1042,Lists!$D$35)*C91</f>
        <v>0</v>
      </c>
      <c r="BL92" s="85">
        <f>SUMIFS('Quarterly Information'!$J$43:$J$1042,'Quarterly Information'!$I$43:$I$1042,Blends!$BJ92,'Quarterly Information'!$X$43:$X$1042,Lists!$D$35)*D91</f>
        <v>0</v>
      </c>
      <c r="BM92" s="85">
        <f>SUMIFS('Quarterly Information'!$J$43:$J$1042,'Quarterly Information'!$I$43:$I$1042,Blends!$BJ92,'Quarterly Information'!$X$43:$X$1042,Lists!$D$35)*E91</f>
        <v>0</v>
      </c>
      <c r="BN92" s="85">
        <f>SUMIFS('Quarterly Information'!$J$43:$J$1042,'Quarterly Information'!$I$43:$I$1042,Blends!$BJ92,'Quarterly Information'!$X$43:$X$1042,Lists!$D$35)*F91</f>
        <v>0</v>
      </c>
      <c r="BO92" s="85">
        <f>SUMIFS('Quarterly Information'!$J$43:$J$1042,'Quarterly Information'!$I$43:$I$1042,Blends!$BJ92,'Quarterly Information'!$X$43:$X$1042,Lists!$D$35)*G91</f>
        <v>0</v>
      </c>
      <c r="BP92" s="85">
        <f>SUMIFS('Quarterly Information'!$J$43:$J$1042,'Quarterly Information'!$I$43:$I$1042,Blends!$BJ92,'Quarterly Information'!$X$43:$X$1042,Lists!$D$35)*H91</f>
        <v>0</v>
      </c>
      <c r="BQ92" s="85">
        <f>SUMIFS('Quarterly Information'!$J$43:$J$1042,'Quarterly Information'!$I$43:$I$1042,Blends!$BJ92,'Quarterly Information'!$X$43:$X$1042,Lists!$D$35)*I91</f>
        <v>0</v>
      </c>
      <c r="BR92" s="85">
        <f>SUMIFS('Quarterly Information'!$J$43:$J$1042,'Quarterly Information'!$I$43:$I$1042,Blends!$BJ92,'Quarterly Information'!$X$43:$X$1042,Lists!$D$35)*J91</f>
        <v>0</v>
      </c>
      <c r="BT92" s="10" t="s">
        <v>294</v>
      </c>
      <c r="BU92" s="85">
        <f>SUMIFS('Quarterly Information'!$AA$43:$AA$1042,'Quarterly Information'!$I$43:$I$1042,Blends!$BT92)*Blends!C91</f>
        <v>0</v>
      </c>
      <c r="BV92" s="85">
        <f>SUMIFS('Quarterly Information'!$AA$43:$AA$1042,'Quarterly Information'!$I$43:$I$1042,Blends!$BT92)*Blends!D91</f>
        <v>0</v>
      </c>
      <c r="BW92" s="85">
        <f>SUMIFS('Quarterly Information'!$AA$43:$AA$1042,'Quarterly Information'!$I$43:$I$1042,Blends!$BT92)*Blends!E91</f>
        <v>0</v>
      </c>
      <c r="BX92" s="85">
        <f>SUMIFS('Quarterly Information'!$AA$43:$AA$1042,'Quarterly Information'!$I$43:$I$1042,Blends!$BT92)*Blends!F91</f>
        <v>0</v>
      </c>
      <c r="BY92" s="85">
        <f>SUMIFS('Quarterly Information'!$AA$43:$AA$1042,'Quarterly Information'!$I$43:$I$1042,Blends!$BT92)*Blends!G91</f>
        <v>0</v>
      </c>
      <c r="BZ92" s="85">
        <f>SUMIFS('Quarterly Information'!$AA$43:$AA$1042,'Quarterly Information'!$I$43:$I$1042,Blends!$BT92)*Blends!H91</f>
        <v>0</v>
      </c>
      <c r="CA92" s="85">
        <f>SUMIFS('Quarterly Information'!$AA$43:$AA$1042,'Quarterly Information'!$I$43:$I$1042,Blends!$BT92)*Blends!I91</f>
        <v>0</v>
      </c>
      <c r="CB92" s="85">
        <f>SUMIFS('Quarterly Information'!$AA$43:$AA$1042,'Quarterly Information'!$I$43:$I$1042,Blends!$BT92)*Blends!J91</f>
        <v>0</v>
      </c>
      <c r="CD92" s="10" t="s">
        <v>294</v>
      </c>
      <c r="CE92" s="85">
        <f>SUMIFS('Quarterly Information'!$AB$43:$AB$1042,'Quarterly Information'!$I$43:$I$1042,Blends!$CD92)*Blends!C91</f>
        <v>0</v>
      </c>
      <c r="CF92" s="85">
        <f>SUMIFS('Quarterly Information'!$AB$43:$AB$1042,'Quarterly Information'!$I$43:$I$1042,Blends!$CD92)*Blends!D91</f>
        <v>0</v>
      </c>
      <c r="CG92" s="85">
        <f>SUMIFS('Quarterly Information'!$AB$43:$AB$1042,'Quarterly Information'!$I$43:$I$1042,Blends!$CD92)*Blends!E91</f>
        <v>0</v>
      </c>
      <c r="CH92" s="85">
        <f>SUMIFS('Quarterly Information'!$AB$43:$AB$1042,'Quarterly Information'!$I$43:$I$1042,Blends!$CD92)*Blends!F91</f>
        <v>0</v>
      </c>
      <c r="CI92" s="85">
        <f>SUMIFS('Quarterly Information'!$AB$43:$AB$1042,'Quarterly Information'!$I$43:$I$1042,Blends!$CD92)*Blends!G91</f>
        <v>0</v>
      </c>
      <c r="CJ92" s="85">
        <f>SUMIFS('Quarterly Information'!$AB$43:$AB$1042,'Quarterly Information'!$I$43:$I$1042,Blends!$CD92)*Blends!H91</f>
        <v>0</v>
      </c>
      <c r="CK92" s="85">
        <f>SUMIFS('Quarterly Information'!$AB$43:$AB$1042,'Quarterly Information'!$I$43:$I$1042,Blends!$CD92)*Blends!I91</f>
        <v>0</v>
      </c>
      <c r="CL92" s="85">
        <f>SUMIFS('Quarterly Information'!$AB$43:$AB$1042,'Quarterly Information'!$I$43:$I$1042,Blends!$CD92)*Blends!J91</f>
        <v>0</v>
      </c>
      <c r="CN92" s="10" t="s">
        <v>294</v>
      </c>
      <c r="CO92" s="85">
        <f>SUMIFS('Quarterly Information'!$AC$43:$AC$1042,'Quarterly Information'!$I$43:$I$1042,Blends!$CN92)*Blends!C91</f>
        <v>0</v>
      </c>
      <c r="CP92" s="85">
        <f>SUMIFS('Quarterly Information'!$AC$43:$AC$1042,'Quarterly Information'!$I$43:$I$1042,Blends!$CN92)*Blends!D91</f>
        <v>0</v>
      </c>
      <c r="CQ92" s="85">
        <f>SUMIFS('Quarterly Information'!$AC$43:$AC$1042,'Quarterly Information'!$I$43:$I$1042,Blends!$CN92)*Blends!E91</f>
        <v>0</v>
      </c>
      <c r="CR92" s="85">
        <f>SUMIFS('Quarterly Information'!$AC$43:$AC$1042,'Quarterly Information'!$I$43:$I$1042,Blends!$CN92)*Blends!F91</f>
        <v>0</v>
      </c>
      <c r="CS92" s="85">
        <f>SUMIFS('Quarterly Information'!$AC$43:$AC$1042,'Quarterly Information'!$I$43:$I$1042,Blends!$CN92)*Blends!G91</f>
        <v>0</v>
      </c>
      <c r="CT92" s="85">
        <f>SUMIFS('Quarterly Information'!$AC$43:$AC$1042,'Quarterly Information'!$I$43:$I$1042,Blends!$CN92)*Blends!H91</f>
        <v>0</v>
      </c>
      <c r="CU92" s="85">
        <f>SUMIFS('Quarterly Information'!$AC$43:$AC$1042,'Quarterly Information'!$I$43:$I$1042,Blends!$CN92)*Blends!I91</f>
        <v>0</v>
      </c>
      <c r="CV92" s="85">
        <f>SUMIFS('Quarterly Information'!$AC$43:$AC$1042,'Quarterly Information'!$I$43:$I$1042,Blends!$CN92)*Blends!J91</f>
        <v>0</v>
      </c>
      <c r="CX92" s="10" t="s">
        <v>294</v>
      </c>
      <c r="CY92" s="85">
        <f>SUMIFS('Quarterly Information'!$AD$43:$AD$1042,'Quarterly Information'!$I$43:$I$1042,Blends!$CX92)*Blends!C91</f>
        <v>0</v>
      </c>
      <c r="CZ92" s="85">
        <f>SUMIFS('Quarterly Information'!$AD$43:$AD$1042,'Quarterly Information'!$I$43:$I$1042,Blends!$CX92)*Blends!D91</f>
        <v>0</v>
      </c>
      <c r="DA92" s="85">
        <f>SUMIFS('Quarterly Information'!$AD$43:$AD$1042,'Quarterly Information'!$I$43:$I$1042,Blends!$CX92)*Blends!E91</f>
        <v>0</v>
      </c>
      <c r="DB92" s="85">
        <f>SUMIFS('Quarterly Information'!$AD$43:$AD$1042,'Quarterly Information'!$I$43:$I$1042,Blends!$CX92)*Blends!F91</f>
        <v>0</v>
      </c>
      <c r="DC92" s="85">
        <f>SUMIFS('Quarterly Information'!$AD$43:$AD$1042,'Quarterly Information'!$I$43:$I$1042,Blends!$CX92)*Blends!G91</f>
        <v>0</v>
      </c>
      <c r="DD92" s="85">
        <f>SUMIFS('Quarterly Information'!$AD$43:$AD$1042,'Quarterly Information'!$I$43:$I$1042,Blends!$CX92)*Blends!H91</f>
        <v>0</v>
      </c>
      <c r="DE92" s="85">
        <f>SUMIFS('Quarterly Information'!$AD$43:$AD$1042,'Quarterly Information'!$I$43:$I$1042,Blends!$CX92)*Blends!I91</f>
        <v>0</v>
      </c>
      <c r="DF92" s="85">
        <f>SUMIFS('Quarterly Information'!$AD$43:$AD$1042,'Quarterly Information'!$I$43:$I$1042,Blends!$CX92)*Blends!J91</f>
        <v>0</v>
      </c>
      <c r="DH92" s="10" t="s">
        <v>294</v>
      </c>
      <c r="DI92" s="85">
        <f>SUMIFS('Quarterly Information'!$AE$43:$AE$1042,'Quarterly Information'!$I$43:$I$1042,Blends!$DH92)*Blends!C91</f>
        <v>0</v>
      </c>
      <c r="DJ92" s="85">
        <f>SUMIFS('Quarterly Information'!$AE$43:$AE$1042,'Quarterly Information'!$I$43:$I$1042,Blends!$DH92)*Blends!D91</f>
        <v>0</v>
      </c>
      <c r="DK92" s="85">
        <f>SUMIFS('Quarterly Information'!$AE$43:$AE$1042,'Quarterly Information'!$I$43:$I$1042,Blends!$DH92)*Blends!E91</f>
        <v>0</v>
      </c>
      <c r="DL92" s="85">
        <f>SUMIFS('Quarterly Information'!$AE$43:$AE$1042,'Quarterly Information'!$I$43:$I$1042,Blends!$DH92)*Blends!F91</f>
        <v>0</v>
      </c>
      <c r="DM92" s="85">
        <f>SUMIFS('Quarterly Information'!$AE$43:$AE$1042,'Quarterly Information'!$I$43:$I$1042,Blends!$DH92)*Blends!G91</f>
        <v>0</v>
      </c>
      <c r="DN92" s="85">
        <f>SUMIFS('Quarterly Information'!$AE$43:$AE$1042,'Quarterly Information'!$I$43:$I$1042,Blends!$DH92)*Blends!H91</f>
        <v>0</v>
      </c>
      <c r="DO92" s="85">
        <f>SUMIFS('Quarterly Information'!$AE$43:$AE$1042,'Quarterly Information'!$I$43:$I$1042,Blends!$DH92)*Blends!I91</f>
        <v>0</v>
      </c>
      <c r="DP92" s="85">
        <f>SUMIFS('Quarterly Information'!$AE$43:$AE$1042,'Quarterly Information'!$I$43:$I$1042,Blends!$DH92)*Blends!J91</f>
        <v>0</v>
      </c>
      <c r="DR92" s="10" t="s">
        <v>294</v>
      </c>
      <c r="DS92" s="85">
        <f>SUMIFS('Quarterly Information'!$AF$43:$AF$1042,'Quarterly Information'!$I$43:$I$1042,Blends!$DR92)*Blends!C91</f>
        <v>0</v>
      </c>
      <c r="DT92" s="85">
        <f>SUMIFS('Quarterly Information'!$AF$43:$AF$1042,'Quarterly Information'!$I$43:$I$1042,Blends!$DR92)*Blends!D91</f>
        <v>0</v>
      </c>
      <c r="DU92" s="85">
        <f>SUMIFS('Quarterly Information'!$AF$43:$AF$1042,'Quarterly Information'!$I$43:$I$1042,Blends!$DR92)*Blends!E91</f>
        <v>0</v>
      </c>
      <c r="DV92" s="85">
        <f>SUMIFS('Quarterly Information'!$AF$43:$AF$1042,'Quarterly Information'!$I$43:$I$1042,Blends!$DR92)*Blends!F91</f>
        <v>0</v>
      </c>
      <c r="DW92" s="85">
        <f>SUMIFS('Quarterly Information'!$AF$43:$AF$1042,'Quarterly Information'!$I$43:$I$1042,Blends!$DR92)*Blends!G91</f>
        <v>0</v>
      </c>
      <c r="DX92" s="85">
        <f>SUMIFS('Quarterly Information'!$AF$43:$AF$1042,'Quarterly Information'!$I$43:$I$1042,Blends!$DR92)*Blends!H91</f>
        <v>0</v>
      </c>
      <c r="DY92" s="85">
        <f>SUMIFS('Quarterly Information'!$AF$43:$AF$1042,'Quarterly Information'!$I$43:$I$1042,Blends!$DR92)*Blends!I91</f>
        <v>0</v>
      </c>
      <c r="DZ92" s="85">
        <f>SUMIFS('Quarterly Information'!$AF$43:$AF$1042,'Quarterly Information'!$I$43:$I$1042,Blends!$DR92)*Blends!J91</f>
        <v>0</v>
      </c>
    </row>
    <row r="93" spans="2:130">
      <c r="B93" s="10" t="s">
        <v>296</v>
      </c>
      <c r="C93" s="84"/>
      <c r="D93" s="84">
        <v>0.21</v>
      </c>
      <c r="E93" s="84"/>
      <c r="F93" s="84"/>
      <c r="G93" s="84"/>
      <c r="H93" s="84"/>
      <c r="I93" s="84"/>
      <c r="J93" s="84"/>
      <c r="L93" s="10" t="s">
        <v>295</v>
      </c>
      <c r="M93" s="85">
        <f>SUMIFS('Quarterly Information'!$J$43:$J$1042,'Quarterly Information'!$I$43:$I$1042,Blends!$L93,'Quarterly Information'!$X$43:$X$1042,Lists!$D$30)*C92</f>
        <v>0</v>
      </c>
      <c r="N93" s="85">
        <f>SUMIFS('Quarterly Information'!$J$43:$J$1042,'Quarterly Information'!$I$43:$I$1042,Blends!$L93,'Quarterly Information'!$X$43:$X$1042,Lists!$D$30)*D92</f>
        <v>0</v>
      </c>
      <c r="O93" s="85">
        <f>SUMIFS('Quarterly Information'!$J$43:$J$1042,'Quarterly Information'!$I$43:$I$1042,Blends!$L93,'Quarterly Information'!$X$43:$X$1042,Lists!$D$30)*E92</f>
        <v>0</v>
      </c>
      <c r="P93" s="85">
        <f>SUMIFS('Quarterly Information'!$J$43:$J$1042,'Quarterly Information'!$I$43:$I$1042,Blends!$L93,'Quarterly Information'!$X$43:$X$1042,Lists!$D$30)*F92</f>
        <v>0</v>
      </c>
      <c r="Q93" s="85">
        <f>SUMIFS('Quarterly Information'!$J$43:$J$1042,'Quarterly Information'!$I$43:$I$1042,Blends!$L93,'Quarterly Information'!$X$43:$X$1042,Lists!$D$30)*G92</f>
        <v>0</v>
      </c>
      <c r="R93" s="85">
        <f>SUMIFS('Quarterly Information'!$J$43:$J$1042,'Quarterly Information'!$I$43:$I$1042,Blends!$L93,'Quarterly Information'!$X$43:$X$1042,Lists!$D$30)*H92</f>
        <v>0</v>
      </c>
      <c r="S93" s="85">
        <f>SUMIFS('Quarterly Information'!$J$43:$J$1042,'Quarterly Information'!$I$43:$I$1042,Blends!$L93,'Quarterly Information'!$X$43:$X$1042,Lists!$D$30)*I92</f>
        <v>0</v>
      </c>
      <c r="T93" s="85">
        <f>SUMIFS('Quarterly Information'!$J$43:$J$1042,'Quarterly Information'!$I$43:$I$1042,Blends!$L93,'Quarterly Information'!$X$43:$X$1042,Lists!$D$30)*J92</f>
        <v>0</v>
      </c>
      <c r="V93" s="10" t="s">
        <v>295</v>
      </c>
      <c r="W93" s="85">
        <f>SUMIFS('Quarterly Information'!$J$43:$J$1042,'Quarterly Information'!$I$43:$I$1042,Blends!$V93,'Quarterly Information'!$X$43:$X$1042,Lists!$D$31)*C92</f>
        <v>0</v>
      </c>
      <c r="X93" s="85">
        <f>SUMIFS('Quarterly Information'!$J$43:$J$1042,'Quarterly Information'!$I$43:$I$1042,Blends!$V93,'Quarterly Information'!$X$43:$X$1042,Lists!$D$31)*D92</f>
        <v>0</v>
      </c>
      <c r="Y93" s="85">
        <f>SUMIFS('Quarterly Information'!$J$43:$J$1042,'Quarterly Information'!$I$43:$I$1042,Blends!$V93,'Quarterly Information'!$X$43:$X$1042,Lists!$D$31)*E92</f>
        <v>0</v>
      </c>
      <c r="Z93" s="85">
        <f>SUMIFS('Quarterly Information'!$J$43:$J$1042,'Quarterly Information'!$I$43:$I$1042,Blends!$V93,'Quarterly Information'!$X$43:$X$1042,Lists!$D$31)*F92</f>
        <v>0</v>
      </c>
      <c r="AA93" s="85">
        <f>SUMIFS('Quarterly Information'!$J$43:$J$1042,'Quarterly Information'!$I$43:$I$1042,Blends!$V93,'Quarterly Information'!$X$43:$X$1042,Lists!$D$31)*G92</f>
        <v>0</v>
      </c>
      <c r="AB93" s="85">
        <f>SUMIFS('Quarterly Information'!$J$43:$J$1042,'Quarterly Information'!$I$43:$I$1042,Blends!$V93,'Quarterly Information'!$X$43:$X$1042,Lists!$D$31)*H92</f>
        <v>0</v>
      </c>
      <c r="AC93" s="85">
        <f>SUMIFS('Quarterly Information'!$J$43:$J$1042,'Quarterly Information'!$I$43:$I$1042,Blends!$V93,'Quarterly Information'!$X$43:$X$1042,Lists!$D$31)*I92</f>
        <v>0</v>
      </c>
      <c r="AD93" s="85">
        <f>SUMIFS('Quarterly Information'!$J$43:$J$1042,'Quarterly Information'!$I$43:$I$1042,Blends!$V93,'Quarterly Information'!$X$43:$X$1042,Lists!$D$31)*J92</f>
        <v>0</v>
      </c>
      <c r="AF93" s="10" t="s">
        <v>295</v>
      </c>
      <c r="AG93" s="85">
        <f>SUMIFS('Quarterly Information'!$J$43:$J$1042,'Quarterly Information'!$I$43:$I$1042,Blends!$AF93,'Quarterly Information'!$X$43:$X$1042,Lists!$D$32)*C92</f>
        <v>0</v>
      </c>
      <c r="AH93" s="85">
        <f>SUMIFS('Quarterly Information'!$J$43:$J$1042,'Quarterly Information'!$I$43:$I$1042,Blends!$AF93,'Quarterly Information'!$X$43:$X$1042,Lists!$D$32)*D92</f>
        <v>0</v>
      </c>
      <c r="AI93" s="85">
        <f>SUMIFS('Quarterly Information'!$J$43:$J$1042,'Quarterly Information'!$I$43:$I$1042,Blends!$AF93,'Quarterly Information'!$X$43:$X$1042,Lists!$D$32)*E92</f>
        <v>0</v>
      </c>
      <c r="AJ93" s="85">
        <f>SUMIFS('Quarterly Information'!$J$43:$J$1042,'Quarterly Information'!$I$43:$I$1042,Blends!$AF93,'Quarterly Information'!$X$43:$X$1042,Lists!$D$32)*F92</f>
        <v>0</v>
      </c>
      <c r="AK93" s="85">
        <f>SUMIFS('Quarterly Information'!$J$43:$J$1042,'Quarterly Information'!$I$43:$I$1042,Blends!$AF93,'Quarterly Information'!$X$43:$X$1042,Lists!$D$32)*G92</f>
        <v>0</v>
      </c>
      <c r="AL93" s="85">
        <f>SUMIFS('Quarterly Information'!$J$43:$J$1042,'Quarterly Information'!$I$43:$I$1042,Blends!$AF93,'Quarterly Information'!$X$43:$X$1042,Lists!$D$32)*H92</f>
        <v>0</v>
      </c>
      <c r="AM93" s="85">
        <f>SUMIFS('Quarterly Information'!$J$43:$J$1042,'Quarterly Information'!$I$43:$I$1042,Blends!$AF93,'Quarterly Information'!$X$43:$X$1042,Lists!$D$32)*I92</f>
        <v>0</v>
      </c>
      <c r="AN93" s="85">
        <f>SUMIFS('Quarterly Information'!$J$43:$J$1042,'Quarterly Information'!$I$43:$I$1042,Blends!$AF93,'Quarterly Information'!$X$43:$X$1042,Lists!$D$32)*J92</f>
        <v>0</v>
      </c>
      <c r="AP93" s="10" t="s">
        <v>295</v>
      </c>
      <c r="AQ93" s="85">
        <f>SUMIFS('Quarterly Information'!$J$43:$J$1042,'Quarterly Information'!$I$43:$I$1042,Blends!$AP93,'Quarterly Information'!$X$43:$X$1042,Lists!$D$33)*C92</f>
        <v>0</v>
      </c>
      <c r="AR93" s="85">
        <f>SUMIFS('Quarterly Information'!$J$43:$J$1042,'Quarterly Information'!$I$43:$I$1042,Blends!$AP93,'Quarterly Information'!$X$43:$X$1042,Lists!$D$33)*D92</f>
        <v>0</v>
      </c>
      <c r="AS93" s="85">
        <f>SUMIFS('Quarterly Information'!$J$43:$J$1042,'Quarterly Information'!$I$43:$I$1042,Blends!$AP93,'Quarterly Information'!$X$43:$X$1042,Lists!$D$33)*E92</f>
        <v>0</v>
      </c>
      <c r="AT93" s="85">
        <f>SUMIFS('Quarterly Information'!$J$43:$J$1042,'Quarterly Information'!$I$43:$I$1042,Blends!$AP93,'Quarterly Information'!$X$43:$X$1042,Lists!$D$33)*F92</f>
        <v>0</v>
      </c>
      <c r="AU93" s="85">
        <f>SUMIFS('Quarterly Information'!$J$43:$J$1042,'Quarterly Information'!$I$43:$I$1042,Blends!$AP93,'Quarterly Information'!$X$43:$X$1042,Lists!$D$33)*G92</f>
        <v>0</v>
      </c>
      <c r="AV93" s="85">
        <f>SUMIFS('Quarterly Information'!$J$43:$J$1042,'Quarterly Information'!$I$43:$I$1042,Blends!$AP93,'Quarterly Information'!$X$43:$X$1042,Lists!$D$33)*H92</f>
        <v>0</v>
      </c>
      <c r="AW93" s="85">
        <f>SUMIFS('Quarterly Information'!$J$43:$J$1042,'Quarterly Information'!$I$43:$I$1042,Blends!$AP93,'Quarterly Information'!$X$43:$X$1042,Lists!$D$33)*I92</f>
        <v>0</v>
      </c>
      <c r="AX93" s="85">
        <f>SUMIFS('Quarterly Information'!$J$43:$J$1042,'Quarterly Information'!$I$43:$I$1042,Blends!$AP93,'Quarterly Information'!$X$43:$X$1042,Lists!$D$33)*J92</f>
        <v>0</v>
      </c>
      <c r="AZ93" s="10" t="s">
        <v>295</v>
      </c>
      <c r="BA93" s="85">
        <f>SUMIFS('Quarterly Information'!$J$43:$J$1042,'Quarterly Information'!$I$43:$I$1042,Blends!$AZ93,'Quarterly Information'!$X$43:$X$1042,Lists!$D$34)*C92</f>
        <v>0</v>
      </c>
      <c r="BB93" s="85">
        <f>SUMIFS('Quarterly Information'!$J$43:$J$1042,'Quarterly Information'!$I$43:$I$1042,Blends!$AZ93,'Quarterly Information'!$X$43:$X$1042,Lists!$D$34)*D92</f>
        <v>0</v>
      </c>
      <c r="BC93" s="85">
        <f>SUMIFS('Quarterly Information'!$J$43:$J$1042,'Quarterly Information'!$I$43:$I$1042,Blends!$AZ93,'Quarterly Information'!$X$43:$X$1042,Lists!$D$34)*E92</f>
        <v>0</v>
      </c>
      <c r="BD93" s="85">
        <f>SUMIFS('Quarterly Information'!$J$43:$J$1042,'Quarterly Information'!$I$43:$I$1042,Blends!$AZ93,'Quarterly Information'!$X$43:$X$1042,Lists!$D$34)*F92</f>
        <v>0</v>
      </c>
      <c r="BE93" s="85">
        <f>SUMIFS('Quarterly Information'!$J$43:$J$1042,'Quarterly Information'!$I$43:$I$1042,Blends!$AZ93,'Quarterly Information'!$X$43:$X$1042,Lists!$D$34)*G92</f>
        <v>0</v>
      </c>
      <c r="BF93" s="85">
        <f>SUMIFS('Quarterly Information'!$J$43:$J$1042,'Quarterly Information'!$I$43:$I$1042,Blends!$AZ93,'Quarterly Information'!$X$43:$X$1042,Lists!$D$34)*H92</f>
        <v>0</v>
      </c>
      <c r="BG93" s="85">
        <f>SUMIFS('Quarterly Information'!$J$43:$J$1042,'Quarterly Information'!$I$43:$I$1042,Blends!$AZ93,'Quarterly Information'!$X$43:$X$1042,Lists!$D$34)*I92</f>
        <v>0</v>
      </c>
      <c r="BH93" s="85">
        <f>SUMIFS('Quarterly Information'!$J$43:$J$1042,'Quarterly Information'!$I$43:$I$1042,Blends!$AZ93,'Quarterly Information'!$X$43:$X$1042,Lists!$D$34)*J92</f>
        <v>0</v>
      </c>
      <c r="BJ93" s="10" t="s">
        <v>295</v>
      </c>
      <c r="BK93" s="85">
        <f>SUMIFS('Quarterly Information'!$J$43:$J$1042,'Quarterly Information'!$I$43:$I$1042,Blends!$BJ93,'Quarterly Information'!$X$43:$X$1042,Lists!$D$35)*C92</f>
        <v>0</v>
      </c>
      <c r="BL93" s="85">
        <f>SUMIFS('Quarterly Information'!$J$43:$J$1042,'Quarterly Information'!$I$43:$I$1042,Blends!$BJ93,'Quarterly Information'!$X$43:$X$1042,Lists!$D$35)*D92</f>
        <v>0</v>
      </c>
      <c r="BM93" s="85">
        <f>SUMIFS('Quarterly Information'!$J$43:$J$1042,'Quarterly Information'!$I$43:$I$1042,Blends!$BJ93,'Quarterly Information'!$X$43:$X$1042,Lists!$D$35)*E92</f>
        <v>0</v>
      </c>
      <c r="BN93" s="85">
        <f>SUMIFS('Quarterly Information'!$J$43:$J$1042,'Quarterly Information'!$I$43:$I$1042,Blends!$BJ93,'Quarterly Information'!$X$43:$X$1042,Lists!$D$35)*F92</f>
        <v>0</v>
      </c>
      <c r="BO93" s="85">
        <f>SUMIFS('Quarterly Information'!$J$43:$J$1042,'Quarterly Information'!$I$43:$I$1042,Blends!$BJ93,'Quarterly Information'!$X$43:$X$1042,Lists!$D$35)*G92</f>
        <v>0</v>
      </c>
      <c r="BP93" s="85">
        <f>SUMIFS('Quarterly Information'!$J$43:$J$1042,'Quarterly Information'!$I$43:$I$1042,Blends!$BJ93,'Quarterly Information'!$X$43:$X$1042,Lists!$D$35)*H92</f>
        <v>0</v>
      </c>
      <c r="BQ93" s="85">
        <f>SUMIFS('Quarterly Information'!$J$43:$J$1042,'Quarterly Information'!$I$43:$I$1042,Blends!$BJ93,'Quarterly Information'!$X$43:$X$1042,Lists!$D$35)*I92</f>
        <v>0</v>
      </c>
      <c r="BR93" s="85">
        <f>SUMIFS('Quarterly Information'!$J$43:$J$1042,'Quarterly Information'!$I$43:$I$1042,Blends!$BJ93,'Quarterly Information'!$X$43:$X$1042,Lists!$D$35)*J92</f>
        <v>0</v>
      </c>
      <c r="BT93" s="10" t="s">
        <v>295</v>
      </c>
      <c r="BU93" s="85">
        <f>SUMIFS('Quarterly Information'!$AA$43:$AA$1042,'Quarterly Information'!$I$43:$I$1042,Blends!$BT93)*Blends!C92</f>
        <v>0</v>
      </c>
      <c r="BV93" s="85">
        <f>SUMIFS('Quarterly Information'!$AA$43:$AA$1042,'Quarterly Information'!$I$43:$I$1042,Blends!$BT93)*Blends!D92</f>
        <v>0</v>
      </c>
      <c r="BW93" s="85">
        <f>SUMIFS('Quarterly Information'!$AA$43:$AA$1042,'Quarterly Information'!$I$43:$I$1042,Blends!$BT93)*Blends!E92</f>
        <v>0</v>
      </c>
      <c r="BX93" s="85">
        <f>SUMIFS('Quarterly Information'!$AA$43:$AA$1042,'Quarterly Information'!$I$43:$I$1042,Blends!$BT93)*Blends!F92</f>
        <v>0</v>
      </c>
      <c r="BY93" s="85">
        <f>SUMIFS('Quarterly Information'!$AA$43:$AA$1042,'Quarterly Information'!$I$43:$I$1042,Blends!$BT93)*Blends!G92</f>
        <v>0</v>
      </c>
      <c r="BZ93" s="85">
        <f>SUMIFS('Quarterly Information'!$AA$43:$AA$1042,'Quarterly Information'!$I$43:$I$1042,Blends!$BT93)*Blends!H92</f>
        <v>0</v>
      </c>
      <c r="CA93" s="85">
        <f>SUMIFS('Quarterly Information'!$AA$43:$AA$1042,'Quarterly Information'!$I$43:$I$1042,Blends!$BT93)*Blends!I92</f>
        <v>0</v>
      </c>
      <c r="CB93" s="85">
        <f>SUMIFS('Quarterly Information'!$AA$43:$AA$1042,'Quarterly Information'!$I$43:$I$1042,Blends!$BT93)*Blends!J92</f>
        <v>0</v>
      </c>
      <c r="CD93" s="10" t="s">
        <v>295</v>
      </c>
      <c r="CE93" s="85">
        <f>SUMIFS('Quarterly Information'!$AB$43:$AB$1042,'Quarterly Information'!$I$43:$I$1042,Blends!$CD93)*Blends!C92</f>
        <v>0</v>
      </c>
      <c r="CF93" s="85">
        <f>SUMIFS('Quarterly Information'!$AB$43:$AB$1042,'Quarterly Information'!$I$43:$I$1042,Blends!$CD93)*Blends!D92</f>
        <v>0</v>
      </c>
      <c r="CG93" s="85">
        <f>SUMIFS('Quarterly Information'!$AB$43:$AB$1042,'Quarterly Information'!$I$43:$I$1042,Blends!$CD93)*Blends!E92</f>
        <v>0</v>
      </c>
      <c r="CH93" s="85">
        <f>SUMIFS('Quarterly Information'!$AB$43:$AB$1042,'Quarterly Information'!$I$43:$I$1042,Blends!$CD93)*Blends!F92</f>
        <v>0</v>
      </c>
      <c r="CI93" s="85">
        <f>SUMIFS('Quarterly Information'!$AB$43:$AB$1042,'Quarterly Information'!$I$43:$I$1042,Blends!$CD93)*Blends!G92</f>
        <v>0</v>
      </c>
      <c r="CJ93" s="85">
        <f>SUMIFS('Quarterly Information'!$AB$43:$AB$1042,'Quarterly Information'!$I$43:$I$1042,Blends!$CD93)*Blends!H92</f>
        <v>0</v>
      </c>
      <c r="CK93" s="85">
        <f>SUMIFS('Quarterly Information'!$AB$43:$AB$1042,'Quarterly Information'!$I$43:$I$1042,Blends!$CD93)*Blends!I92</f>
        <v>0</v>
      </c>
      <c r="CL93" s="85">
        <f>SUMIFS('Quarterly Information'!$AB$43:$AB$1042,'Quarterly Information'!$I$43:$I$1042,Blends!$CD93)*Blends!J92</f>
        <v>0</v>
      </c>
      <c r="CN93" s="10" t="s">
        <v>295</v>
      </c>
      <c r="CO93" s="85">
        <f>SUMIFS('Quarterly Information'!$AC$43:$AC$1042,'Quarterly Information'!$I$43:$I$1042,Blends!$CN93)*Blends!C92</f>
        <v>0</v>
      </c>
      <c r="CP93" s="85">
        <f>SUMIFS('Quarterly Information'!$AC$43:$AC$1042,'Quarterly Information'!$I$43:$I$1042,Blends!$CN93)*Blends!D92</f>
        <v>0</v>
      </c>
      <c r="CQ93" s="85">
        <f>SUMIFS('Quarterly Information'!$AC$43:$AC$1042,'Quarterly Information'!$I$43:$I$1042,Blends!$CN93)*Blends!E92</f>
        <v>0</v>
      </c>
      <c r="CR93" s="85">
        <f>SUMIFS('Quarterly Information'!$AC$43:$AC$1042,'Quarterly Information'!$I$43:$I$1042,Blends!$CN93)*Blends!F92</f>
        <v>0</v>
      </c>
      <c r="CS93" s="85">
        <f>SUMIFS('Quarterly Information'!$AC$43:$AC$1042,'Quarterly Information'!$I$43:$I$1042,Blends!$CN93)*Blends!G92</f>
        <v>0</v>
      </c>
      <c r="CT93" s="85">
        <f>SUMIFS('Quarterly Information'!$AC$43:$AC$1042,'Quarterly Information'!$I$43:$I$1042,Blends!$CN93)*Blends!H92</f>
        <v>0</v>
      </c>
      <c r="CU93" s="85">
        <f>SUMIFS('Quarterly Information'!$AC$43:$AC$1042,'Quarterly Information'!$I$43:$I$1042,Blends!$CN93)*Blends!I92</f>
        <v>0</v>
      </c>
      <c r="CV93" s="85">
        <f>SUMIFS('Quarterly Information'!$AC$43:$AC$1042,'Quarterly Information'!$I$43:$I$1042,Blends!$CN93)*Blends!J92</f>
        <v>0</v>
      </c>
      <c r="CX93" s="10" t="s">
        <v>295</v>
      </c>
      <c r="CY93" s="85">
        <f>SUMIFS('Quarterly Information'!$AD$43:$AD$1042,'Quarterly Information'!$I$43:$I$1042,Blends!$CX93)*Blends!C92</f>
        <v>0</v>
      </c>
      <c r="CZ93" s="85">
        <f>SUMIFS('Quarterly Information'!$AD$43:$AD$1042,'Quarterly Information'!$I$43:$I$1042,Blends!$CX93)*Blends!D92</f>
        <v>0</v>
      </c>
      <c r="DA93" s="85">
        <f>SUMIFS('Quarterly Information'!$AD$43:$AD$1042,'Quarterly Information'!$I$43:$I$1042,Blends!$CX93)*Blends!E92</f>
        <v>0</v>
      </c>
      <c r="DB93" s="85">
        <f>SUMIFS('Quarterly Information'!$AD$43:$AD$1042,'Quarterly Information'!$I$43:$I$1042,Blends!$CX93)*Blends!F92</f>
        <v>0</v>
      </c>
      <c r="DC93" s="85">
        <f>SUMIFS('Quarterly Information'!$AD$43:$AD$1042,'Quarterly Information'!$I$43:$I$1042,Blends!$CX93)*Blends!G92</f>
        <v>0</v>
      </c>
      <c r="DD93" s="85">
        <f>SUMIFS('Quarterly Information'!$AD$43:$AD$1042,'Quarterly Information'!$I$43:$I$1042,Blends!$CX93)*Blends!H92</f>
        <v>0</v>
      </c>
      <c r="DE93" s="85">
        <f>SUMIFS('Quarterly Information'!$AD$43:$AD$1042,'Quarterly Information'!$I$43:$I$1042,Blends!$CX93)*Blends!I92</f>
        <v>0</v>
      </c>
      <c r="DF93" s="85">
        <f>SUMIFS('Quarterly Information'!$AD$43:$AD$1042,'Quarterly Information'!$I$43:$I$1042,Blends!$CX93)*Blends!J92</f>
        <v>0</v>
      </c>
      <c r="DH93" s="10" t="s">
        <v>295</v>
      </c>
      <c r="DI93" s="85">
        <f>SUMIFS('Quarterly Information'!$AE$43:$AE$1042,'Quarterly Information'!$I$43:$I$1042,Blends!$DH93)*Blends!C92</f>
        <v>0</v>
      </c>
      <c r="DJ93" s="85">
        <f>SUMIFS('Quarterly Information'!$AE$43:$AE$1042,'Quarterly Information'!$I$43:$I$1042,Blends!$DH93)*Blends!D92</f>
        <v>0</v>
      </c>
      <c r="DK93" s="85">
        <f>SUMIFS('Quarterly Information'!$AE$43:$AE$1042,'Quarterly Information'!$I$43:$I$1042,Blends!$DH93)*Blends!E92</f>
        <v>0</v>
      </c>
      <c r="DL93" s="85">
        <f>SUMIFS('Quarterly Information'!$AE$43:$AE$1042,'Quarterly Information'!$I$43:$I$1042,Blends!$DH93)*Blends!F92</f>
        <v>0</v>
      </c>
      <c r="DM93" s="85">
        <f>SUMIFS('Quarterly Information'!$AE$43:$AE$1042,'Quarterly Information'!$I$43:$I$1042,Blends!$DH93)*Blends!G92</f>
        <v>0</v>
      </c>
      <c r="DN93" s="85">
        <f>SUMIFS('Quarterly Information'!$AE$43:$AE$1042,'Quarterly Information'!$I$43:$I$1042,Blends!$DH93)*Blends!H92</f>
        <v>0</v>
      </c>
      <c r="DO93" s="85">
        <f>SUMIFS('Quarterly Information'!$AE$43:$AE$1042,'Quarterly Information'!$I$43:$I$1042,Blends!$DH93)*Blends!I92</f>
        <v>0</v>
      </c>
      <c r="DP93" s="85">
        <f>SUMIFS('Quarterly Information'!$AE$43:$AE$1042,'Quarterly Information'!$I$43:$I$1042,Blends!$DH93)*Blends!J92</f>
        <v>0</v>
      </c>
      <c r="DR93" s="10" t="s">
        <v>295</v>
      </c>
      <c r="DS93" s="85">
        <f>SUMIFS('Quarterly Information'!$AF$43:$AF$1042,'Quarterly Information'!$I$43:$I$1042,Blends!$DR93)*Blends!C92</f>
        <v>0</v>
      </c>
      <c r="DT93" s="85">
        <f>SUMIFS('Quarterly Information'!$AF$43:$AF$1042,'Quarterly Information'!$I$43:$I$1042,Blends!$DR93)*Blends!D92</f>
        <v>0</v>
      </c>
      <c r="DU93" s="85">
        <f>SUMIFS('Quarterly Information'!$AF$43:$AF$1042,'Quarterly Information'!$I$43:$I$1042,Blends!$DR93)*Blends!E92</f>
        <v>0</v>
      </c>
      <c r="DV93" s="85">
        <f>SUMIFS('Quarterly Information'!$AF$43:$AF$1042,'Quarterly Information'!$I$43:$I$1042,Blends!$DR93)*Blends!F92</f>
        <v>0</v>
      </c>
      <c r="DW93" s="85">
        <f>SUMIFS('Quarterly Information'!$AF$43:$AF$1042,'Quarterly Information'!$I$43:$I$1042,Blends!$DR93)*Blends!G92</f>
        <v>0</v>
      </c>
      <c r="DX93" s="85">
        <f>SUMIFS('Quarterly Information'!$AF$43:$AF$1042,'Quarterly Information'!$I$43:$I$1042,Blends!$DR93)*Blends!H92</f>
        <v>0</v>
      </c>
      <c r="DY93" s="85">
        <f>SUMIFS('Quarterly Information'!$AF$43:$AF$1042,'Quarterly Information'!$I$43:$I$1042,Blends!$DR93)*Blends!I92</f>
        <v>0</v>
      </c>
      <c r="DZ93" s="85">
        <f>SUMIFS('Quarterly Information'!$AF$43:$AF$1042,'Quarterly Information'!$I$43:$I$1042,Blends!$DR93)*Blends!J92</f>
        <v>0</v>
      </c>
    </row>
    <row r="94" spans="2:130">
      <c r="B94" s="10" t="s">
        <v>297</v>
      </c>
      <c r="C94" s="84"/>
      <c r="D94" s="84">
        <v>0.49</v>
      </c>
      <c r="E94" s="84">
        <v>0.115</v>
      </c>
      <c r="F94" s="84"/>
      <c r="G94" s="84"/>
      <c r="H94" s="84"/>
      <c r="I94" s="84"/>
      <c r="J94" s="84"/>
      <c r="L94" s="10" t="s">
        <v>296</v>
      </c>
      <c r="M94" s="85">
        <f>SUMIFS('Quarterly Information'!$J$43:$J$1042,'Quarterly Information'!$I$43:$I$1042,Blends!$L94,'Quarterly Information'!$X$43:$X$1042,Lists!$D$30)*C93</f>
        <v>0</v>
      </c>
      <c r="N94" s="85">
        <f>SUMIFS('Quarterly Information'!$J$43:$J$1042,'Quarterly Information'!$I$43:$I$1042,Blends!$L94,'Quarterly Information'!$X$43:$X$1042,Lists!$D$30)*D93</f>
        <v>0</v>
      </c>
      <c r="O94" s="85">
        <f>SUMIFS('Quarterly Information'!$J$43:$J$1042,'Quarterly Information'!$I$43:$I$1042,Blends!$L94,'Quarterly Information'!$X$43:$X$1042,Lists!$D$30)*E93</f>
        <v>0</v>
      </c>
      <c r="P94" s="85">
        <f>SUMIFS('Quarterly Information'!$J$43:$J$1042,'Quarterly Information'!$I$43:$I$1042,Blends!$L94,'Quarterly Information'!$X$43:$X$1042,Lists!$D$30)*F93</f>
        <v>0</v>
      </c>
      <c r="Q94" s="85">
        <f>SUMIFS('Quarterly Information'!$J$43:$J$1042,'Quarterly Information'!$I$43:$I$1042,Blends!$L94,'Quarterly Information'!$X$43:$X$1042,Lists!$D$30)*G93</f>
        <v>0</v>
      </c>
      <c r="R94" s="85">
        <f>SUMIFS('Quarterly Information'!$J$43:$J$1042,'Quarterly Information'!$I$43:$I$1042,Blends!$L94,'Quarterly Information'!$X$43:$X$1042,Lists!$D$30)*H93</f>
        <v>0</v>
      </c>
      <c r="S94" s="85">
        <f>SUMIFS('Quarterly Information'!$J$43:$J$1042,'Quarterly Information'!$I$43:$I$1042,Blends!$L94,'Quarterly Information'!$X$43:$X$1042,Lists!$D$30)*I93</f>
        <v>0</v>
      </c>
      <c r="T94" s="85">
        <f>SUMIFS('Quarterly Information'!$J$43:$J$1042,'Quarterly Information'!$I$43:$I$1042,Blends!$L94,'Quarterly Information'!$X$43:$X$1042,Lists!$D$30)*J93</f>
        <v>0</v>
      </c>
      <c r="V94" s="10" t="s">
        <v>296</v>
      </c>
      <c r="W94" s="85">
        <f>SUMIFS('Quarterly Information'!$J$43:$J$1042,'Quarterly Information'!$I$43:$I$1042,Blends!$V94,'Quarterly Information'!$X$43:$X$1042,Lists!$D$31)*C93</f>
        <v>0</v>
      </c>
      <c r="X94" s="85">
        <f>SUMIFS('Quarterly Information'!$J$43:$J$1042,'Quarterly Information'!$I$43:$I$1042,Blends!$V94,'Quarterly Information'!$X$43:$X$1042,Lists!$D$31)*D93</f>
        <v>0</v>
      </c>
      <c r="Y94" s="85">
        <f>SUMIFS('Quarterly Information'!$J$43:$J$1042,'Quarterly Information'!$I$43:$I$1042,Blends!$V94,'Quarterly Information'!$X$43:$X$1042,Lists!$D$31)*E93</f>
        <v>0</v>
      </c>
      <c r="Z94" s="85">
        <f>SUMIFS('Quarterly Information'!$J$43:$J$1042,'Quarterly Information'!$I$43:$I$1042,Blends!$V94,'Quarterly Information'!$X$43:$X$1042,Lists!$D$31)*F93</f>
        <v>0</v>
      </c>
      <c r="AA94" s="85">
        <f>SUMIFS('Quarterly Information'!$J$43:$J$1042,'Quarterly Information'!$I$43:$I$1042,Blends!$V94,'Quarterly Information'!$X$43:$X$1042,Lists!$D$31)*G93</f>
        <v>0</v>
      </c>
      <c r="AB94" s="85">
        <f>SUMIFS('Quarterly Information'!$J$43:$J$1042,'Quarterly Information'!$I$43:$I$1042,Blends!$V94,'Quarterly Information'!$X$43:$X$1042,Lists!$D$31)*H93</f>
        <v>0</v>
      </c>
      <c r="AC94" s="85">
        <f>SUMIFS('Quarterly Information'!$J$43:$J$1042,'Quarterly Information'!$I$43:$I$1042,Blends!$V94,'Quarterly Information'!$X$43:$X$1042,Lists!$D$31)*I93</f>
        <v>0</v>
      </c>
      <c r="AD94" s="85">
        <f>SUMIFS('Quarterly Information'!$J$43:$J$1042,'Quarterly Information'!$I$43:$I$1042,Blends!$V94,'Quarterly Information'!$X$43:$X$1042,Lists!$D$31)*J93</f>
        <v>0</v>
      </c>
      <c r="AF94" s="10" t="s">
        <v>296</v>
      </c>
      <c r="AG94" s="85">
        <f>SUMIFS('Quarterly Information'!$J$43:$J$1042,'Quarterly Information'!$I$43:$I$1042,Blends!$AF94,'Quarterly Information'!$X$43:$X$1042,Lists!$D$32)*C93</f>
        <v>0</v>
      </c>
      <c r="AH94" s="85">
        <f>SUMIFS('Quarterly Information'!$J$43:$J$1042,'Quarterly Information'!$I$43:$I$1042,Blends!$AF94,'Quarterly Information'!$X$43:$X$1042,Lists!$D$32)*D93</f>
        <v>0</v>
      </c>
      <c r="AI94" s="85">
        <f>SUMIFS('Quarterly Information'!$J$43:$J$1042,'Quarterly Information'!$I$43:$I$1042,Blends!$AF94,'Quarterly Information'!$X$43:$X$1042,Lists!$D$32)*E93</f>
        <v>0</v>
      </c>
      <c r="AJ94" s="85">
        <f>SUMIFS('Quarterly Information'!$J$43:$J$1042,'Quarterly Information'!$I$43:$I$1042,Blends!$AF94,'Quarterly Information'!$X$43:$X$1042,Lists!$D$32)*F93</f>
        <v>0</v>
      </c>
      <c r="AK94" s="85">
        <f>SUMIFS('Quarterly Information'!$J$43:$J$1042,'Quarterly Information'!$I$43:$I$1042,Blends!$AF94,'Quarterly Information'!$X$43:$X$1042,Lists!$D$32)*G93</f>
        <v>0</v>
      </c>
      <c r="AL94" s="85">
        <f>SUMIFS('Quarterly Information'!$J$43:$J$1042,'Quarterly Information'!$I$43:$I$1042,Blends!$AF94,'Quarterly Information'!$X$43:$X$1042,Lists!$D$32)*H93</f>
        <v>0</v>
      </c>
      <c r="AM94" s="85">
        <f>SUMIFS('Quarterly Information'!$J$43:$J$1042,'Quarterly Information'!$I$43:$I$1042,Blends!$AF94,'Quarterly Information'!$X$43:$X$1042,Lists!$D$32)*I93</f>
        <v>0</v>
      </c>
      <c r="AN94" s="85">
        <f>SUMIFS('Quarterly Information'!$J$43:$J$1042,'Quarterly Information'!$I$43:$I$1042,Blends!$AF94,'Quarterly Information'!$X$43:$X$1042,Lists!$D$32)*J93</f>
        <v>0</v>
      </c>
      <c r="AP94" s="10" t="s">
        <v>296</v>
      </c>
      <c r="AQ94" s="85">
        <f>SUMIFS('Quarterly Information'!$J$43:$J$1042,'Quarterly Information'!$I$43:$I$1042,Blends!$AP94,'Quarterly Information'!$X$43:$X$1042,Lists!$D$33)*C93</f>
        <v>0</v>
      </c>
      <c r="AR94" s="85">
        <f>SUMIFS('Quarterly Information'!$J$43:$J$1042,'Quarterly Information'!$I$43:$I$1042,Blends!$AP94,'Quarterly Information'!$X$43:$X$1042,Lists!$D$33)*D93</f>
        <v>0</v>
      </c>
      <c r="AS94" s="85">
        <f>SUMIFS('Quarterly Information'!$J$43:$J$1042,'Quarterly Information'!$I$43:$I$1042,Blends!$AP94,'Quarterly Information'!$X$43:$X$1042,Lists!$D$33)*E93</f>
        <v>0</v>
      </c>
      <c r="AT94" s="85">
        <f>SUMIFS('Quarterly Information'!$J$43:$J$1042,'Quarterly Information'!$I$43:$I$1042,Blends!$AP94,'Quarterly Information'!$X$43:$X$1042,Lists!$D$33)*F93</f>
        <v>0</v>
      </c>
      <c r="AU94" s="85">
        <f>SUMIFS('Quarterly Information'!$J$43:$J$1042,'Quarterly Information'!$I$43:$I$1042,Blends!$AP94,'Quarterly Information'!$X$43:$X$1042,Lists!$D$33)*G93</f>
        <v>0</v>
      </c>
      <c r="AV94" s="85">
        <f>SUMIFS('Quarterly Information'!$J$43:$J$1042,'Quarterly Information'!$I$43:$I$1042,Blends!$AP94,'Quarterly Information'!$X$43:$X$1042,Lists!$D$33)*H93</f>
        <v>0</v>
      </c>
      <c r="AW94" s="85">
        <f>SUMIFS('Quarterly Information'!$J$43:$J$1042,'Quarterly Information'!$I$43:$I$1042,Blends!$AP94,'Quarterly Information'!$X$43:$X$1042,Lists!$D$33)*I93</f>
        <v>0</v>
      </c>
      <c r="AX94" s="85">
        <f>SUMIFS('Quarterly Information'!$J$43:$J$1042,'Quarterly Information'!$I$43:$I$1042,Blends!$AP94,'Quarterly Information'!$X$43:$X$1042,Lists!$D$33)*J93</f>
        <v>0</v>
      </c>
      <c r="AZ94" s="10" t="s">
        <v>296</v>
      </c>
      <c r="BA94" s="85">
        <f>SUMIFS('Quarterly Information'!$J$43:$J$1042,'Quarterly Information'!$I$43:$I$1042,Blends!$AZ94,'Quarterly Information'!$X$43:$X$1042,Lists!$D$34)*C93</f>
        <v>0</v>
      </c>
      <c r="BB94" s="85">
        <f>SUMIFS('Quarterly Information'!$J$43:$J$1042,'Quarterly Information'!$I$43:$I$1042,Blends!$AZ94,'Quarterly Information'!$X$43:$X$1042,Lists!$D$34)*D93</f>
        <v>0</v>
      </c>
      <c r="BC94" s="85">
        <f>SUMIFS('Quarterly Information'!$J$43:$J$1042,'Quarterly Information'!$I$43:$I$1042,Blends!$AZ94,'Quarterly Information'!$X$43:$X$1042,Lists!$D$34)*E93</f>
        <v>0</v>
      </c>
      <c r="BD94" s="85">
        <f>SUMIFS('Quarterly Information'!$J$43:$J$1042,'Quarterly Information'!$I$43:$I$1042,Blends!$AZ94,'Quarterly Information'!$X$43:$X$1042,Lists!$D$34)*F93</f>
        <v>0</v>
      </c>
      <c r="BE94" s="85">
        <f>SUMIFS('Quarterly Information'!$J$43:$J$1042,'Quarterly Information'!$I$43:$I$1042,Blends!$AZ94,'Quarterly Information'!$X$43:$X$1042,Lists!$D$34)*G93</f>
        <v>0</v>
      </c>
      <c r="BF94" s="85">
        <f>SUMIFS('Quarterly Information'!$J$43:$J$1042,'Quarterly Information'!$I$43:$I$1042,Blends!$AZ94,'Quarterly Information'!$X$43:$X$1042,Lists!$D$34)*H93</f>
        <v>0</v>
      </c>
      <c r="BG94" s="85">
        <f>SUMIFS('Quarterly Information'!$J$43:$J$1042,'Quarterly Information'!$I$43:$I$1042,Blends!$AZ94,'Quarterly Information'!$X$43:$X$1042,Lists!$D$34)*I93</f>
        <v>0</v>
      </c>
      <c r="BH94" s="85">
        <f>SUMIFS('Quarterly Information'!$J$43:$J$1042,'Quarterly Information'!$I$43:$I$1042,Blends!$AZ94,'Quarterly Information'!$X$43:$X$1042,Lists!$D$34)*J93</f>
        <v>0</v>
      </c>
      <c r="BJ94" s="10" t="s">
        <v>296</v>
      </c>
      <c r="BK94" s="85">
        <f>SUMIFS('Quarterly Information'!$J$43:$J$1042,'Quarterly Information'!$I$43:$I$1042,Blends!$BJ94,'Quarterly Information'!$X$43:$X$1042,Lists!$D$35)*C93</f>
        <v>0</v>
      </c>
      <c r="BL94" s="85">
        <f>SUMIFS('Quarterly Information'!$J$43:$J$1042,'Quarterly Information'!$I$43:$I$1042,Blends!$BJ94,'Quarterly Information'!$X$43:$X$1042,Lists!$D$35)*D93</f>
        <v>0</v>
      </c>
      <c r="BM94" s="85">
        <f>SUMIFS('Quarterly Information'!$J$43:$J$1042,'Quarterly Information'!$I$43:$I$1042,Blends!$BJ94,'Quarterly Information'!$X$43:$X$1042,Lists!$D$35)*E93</f>
        <v>0</v>
      </c>
      <c r="BN94" s="85">
        <f>SUMIFS('Quarterly Information'!$J$43:$J$1042,'Quarterly Information'!$I$43:$I$1042,Blends!$BJ94,'Quarterly Information'!$X$43:$X$1042,Lists!$D$35)*F93</f>
        <v>0</v>
      </c>
      <c r="BO94" s="85">
        <f>SUMIFS('Quarterly Information'!$J$43:$J$1042,'Quarterly Information'!$I$43:$I$1042,Blends!$BJ94,'Quarterly Information'!$X$43:$X$1042,Lists!$D$35)*G93</f>
        <v>0</v>
      </c>
      <c r="BP94" s="85">
        <f>SUMIFS('Quarterly Information'!$J$43:$J$1042,'Quarterly Information'!$I$43:$I$1042,Blends!$BJ94,'Quarterly Information'!$X$43:$X$1042,Lists!$D$35)*H93</f>
        <v>0</v>
      </c>
      <c r="BQ94" s="85">
        <f>SUMIFS('Quarterly Information'!$J$43:$J$1042,'Quarterly Information'!$I$43:$I$1042,Blends!$BJ94,'Quarterly Information'!$X$43:$X$1042,Lists!$D$35)*I93</f>
        <v>0</v>
      </c>
      <c r="BR94" s="85">
        <f>SUMIFS('Quarterly Information'!$J$43:$J$1042,'Quarterly Information'!$I$43:$I$1042,Blends!$BJ94,'Quarterly Information'!$X$43:$X$1042,Lists!$D$35)*J93</f>
        <v>0</v>
      </c>
      <c r="BT94" s="10" t="s">
        <v>296</v>
      </c>
      <c r="BU94" s="85">
        <f>SUMIFS('Quarterly Information'!$AA$43:$AA$1042,'Quarterly Information'!$I$43:$I$1042,Blends!$BT94)*Blends!C93</f>
        <v>0</v>
      </c>
      <c r="BV94" s="85">
        <f>SUMIFS('Quarterly Information'!$AA$43:$AA$1042,'Quarterly Information'!$I$43:$I$1042,Blends!$BT94)*Blends!D93</f>
        <v>0</v>
      </c>
      <c r="BW94" s="85">
        <f>SUMIFS('Quarterly Information'!$AA$43:$AA$1042,'Quarterly Information'!$I$43:$I$1042,Blends!$BT94)*Blends!E93</f>
        <v>0</v>
      </c>
      <c r="BX94" s="85">
        <f>SUMIFS('Quarterly Information'!$AA$43:$AA$1042,'Quarterly Information'!$I$43:$I$1042,Blends!$BT94)*Blends!F93</f>
        <v>0</v>
      </c>
      <c r="BY94" s="85">
        <f>SUMIFS('Quarterly Information'!$AA$43:$AA$1042,'Quarterly Information'!$I$43:$I$1042,Blends!$BT94)*Blends!G93</f>
        <v>0</v>
      </c>
      <c r="BZ94" s="85">
        <f>SUMIFS('Quarterly Information'!$AA$43:$AA$1042,'Quarterly Information'!$I$43:$I$1042,Blends!$BT94)*Blends!H93</f>
        <v>0</v>
      </c>
      <c r="CA94" s="85">
        <f>SUMIFS('Quarterly Information'!$AA$43:$AA$1042,'Quarterly Information'!$I$43:$I$1042,Blends!$BT94)*Blends!I93</f>
        <v>0</v>
      </c>
      <c r="CB94" s="85">
        <f>SUMIFS('Quarterly Information'!$AA$43:$AA$1042,'Quarterly Information'!$I$43:$I$1042,Blends!$BT94)*Blends!J93</f>
        <v>0</v>
      </c>
      <c r="CD94" s="10" t="s">
        <v>296</v>
      </c>
      <c r="CE94" s="85">
        <f>SUMIFS('Quarterly Information'!$AB$43:$AB$1042,'Quarterly Information'!$I$43:$I$1042,Blends!$CD94)*Blends!C93</f>
        <v>0</v>
      </c>
      <c r="CF94" s="85">
        <f>SUMIFS('Quarterly Information'!$AB$43:$AB$1042,'Quarterly Information'!$I$43:$I$1042,Blends!$CD94)*Blends!D93</f>
        <v>0</v>
      </c>
      <c r="CG94" s="85">
        <f>SUMIFS('Quarterly Information'!$AB$43:$AB$1042,'Quarterly Information'!$I$43:$I$1042,Blends!$CD94)*Blends!E93</f>
        <v>0</v>
      </c>
      <c r="CH94" s="85">
        <f>SUMIFS('Quarterly Information'!$AB$43:$AB$1042,'Quarterly Information'!$I$43:$I$1042,Blends!$CD94)*Blends!F93</f>
        <v>0</v>
      </c>
      <c r="CI94" s="85">
        <f>SUMIFS('Quarterly Information'!$AB$43:$AB$1042,'Quarterly Information'!$I$43:$I$1042,Blends!$CD94)*Blends!G93</f>
        <v>0</v>
      </c>
      <c r="CJ94" s="85">
        <f>SUMIFS('Quarterly Information'!$AB$43:$AB$1042,'Quarterly Information'!$I$43:$I$1042,Blends!$CD94)*Blends!H93</f>
        <v>0</v>
      </c>
      <c r="CK94" s="85">
        <f>SUMIFS('Quarterly Information'!$AB$43:$AB$1042,'Quarterly Information'!$I$43:$I$1042,Blends!$CD94)*Blends!I93</f>
        <v>0</v>
      </c>
      <c r="CL94" s="85">
        <f>SUMIFS('Quarterly Information'!$AB$43:$AB$1042,'Quarterly Information'!$I$43:$I$1042,Blends!$CD94)*Blends!J93</f>
        <v>0</v>
      </c>
      <c r="CN94" s="10" t="s">
        <v>296</v>
      </c>
      <c r="CO94" s="85">
        <f>SUMIFS('Quarterly Information'!$AC$43:$AC$1042,'Quarterly Information'!$I$43:$I$1042,Blends!$CN94)*Blends!C93</f>
        <v>0</v>
      </c>
      <c r="CP94" s="85">
        <f>SUMIFS('Quarterly Information'!$AC$43:$AC$1042,'Quarterly Information'!$I$43:$I$1042,Blends!$CN94)*Blends!D93</f>
        <v>0</v>
      </c>
      <c r="CQ94" s="85">
        <f>SUMIFS('Quarterly Information'!$AC$43:$AC$1042,'Quarterly Information'!$I$43:$I$1042,Blends!$CN94)*Blends!E93</f>
        <v>0</v>
      </c>
      <c r="CR94" s="85">
        <f>SUMIFS('Quarterly Information'!$AC$43:$AC$1042,'Quarterly Information'!$I$43:$I$1042,Blends!$CN94)*Blends!F93</f>
        <v>0</v>
      </c>
      <c r="CS94" s="85">
        <f>SUMIFS('Quarterly Information'!$AC$43:$AC$1042,'Quarterly Information'!$I$43:$I$1042,Blends!$CN94)*Blends!G93</f>
        <v>0</v>
      </c>
      <c r="CT94" s="85">
        <f>SUMIFS('Quarterly Information'!$AC$43:$AC$1042,'Quarterly Information'!$I$43:$I$1042,Blends!$CN94)*Blends!H93</f>
        <v>0</v>
      </c>
      <c r="CU94" s="85">
        <f>SUMIFS('Quarterly Information'!$AC$43:$AC$1042,'Quarterly Information'!$I$43:$I$1042,Blends!$CN94)*Blends!I93</f>
        <v>0</v>
      </c>
      <c r="CV94" s="85">
        <f>SUMIFS('Quarterly Information'!$AC$43:$AC$1042,'Quarterly Information'!$I$43:$I$1042,Blends!$CN94)*Blends!J93</f>
        <v>0</v>
      </c>
      <c r="CX94" s="10" t="s">
        <v>296</v>
      </c>
      <c r="CY94" s="85">
        <f>SUMIFS('Quarterly Information'!$AD$43:$AD$1042,'Quarterly Information'!$I$43:$I$1042,Blends!$CX94)*Blends!C93</f>
        <v>0</v>
      </c>
      <c r="CZ94" s="85">
        <f>SUMIFS('Quarterly Information'!$AD$43:$AD$1042,'Quarterly Information'!$I$43:$I$1042,Blends!$CX94)*Blends!D93</f>
        <v>0</v>
      </c>
      <c r="DA94" s="85">
        <f>SUMIFS('Quarterly Information'!$AD$43:$AD$1042,'Quarterly Information'!$I$43:$I$1042,Blends!$CX94)*Blends!E93</f>
        <v>0</v>
      </c>
      <c r="DB94" s="85">
        <f>SUMIFS('Quarterly Information'!$AD$43:$AD$1042,'Quarterly Information'!$I$43:$I$1042,Blends!$CX94)*Blends!F93</f>
        <v>0</v>
      </c>
      <c r="DC94" s="85">
        <f>SUMIFS('Quarterly Information'!$AD$43:$AD$1042,'Quarterly Information'!$I$43:$I$1042,Blends!$CX94)*Blends!G93</f>
        <v>0</v>
      </c>
      <c r="DD94" s="85">
        <f>SUMIFS('Quarterly Information'!$AD$43:$AD$1042,'Quarterly Information'!$I$43:$I$1042,Blends!$CX94)*Blends!H93</f>
        <v>0</v>
      </c>
      <c r="DE94" s="85">
        <f>SUMIFS('Quarterly Information'!$AD$43:$AD$1042,'Quarterly Information'!$I$43:$I$1042,Blends!$CX94)*Blends!I93</f>
        <v>0</v>
      </c>
      <c r="DF94" s="85">
        <f>SUMIFS('Quarterly Information'!$AD$43:$AD$1042,'Quarterly Information'!$I$43:$I$1042,Blends!$CX94)*Blends!J93</f>
        <v>0</v>
      </c>
      <c r="DH94" s="10" t="s">
        <v>296</v>
      </c>
      <c r="DI94" s="85">
        <f>SUMIFS('Quarterly Information'!$AE$43:$AE$1042,'Quarterly Information'!$I$43:$I$1042,Blends!$DH94)*Blends!C93</f>
        <v>0</v>
      </c>
      <c r="DJ94" s="85">
        <f>SUMIFS('Quarterly Information'!$AE$43:$AE$1042,'Quarterly Information'!$I$43:$I$1042,Blends!$DH94)*Blends!D93</f>
        <v>0</v>
      </c>
      <c r="DK94" s="85">
        <f>SUMIFS('Quarterly Information'!$AE$43:$AE$1042,'Quarterly Information'!$I$43:$I$1042,Blends!$DH94)*Blends!E93</f>
        <v>0</v>
      </c>
      <c r="DL94" s="85">
        <f>SUMIFS('Quarterly Information'!$AE$43:$AE$1042,'Quarterly Information'!$I$43:$I$1042,Blends!$DH94)*Blends!F93</f>
        <v>0</v>
      </c>
      <c r="DM94" s="85">
        <f>SUMIFS('Quarterly Information'!$AE$43:$AE$1042,'Quarterly Information'!$I$43:$I$1042,Blends!$DH94)*Blends!G93</f>
        <v>0</v>
      </c>
      <c r="DN94" s="85">
        <f>SUMIFS('Quarterly Information'!$AE$43:$AE$1042,'Quarterly Information'!$I$43:$I$1042,Blends!$DH94)*Blends!H93</f>
        <v>0</v>
      </c>
      <c r="DO94" s="85">
        <f>SUMIFS('Quarterly Information'!$AE$43:$AE$1042,'Quarterly Information'!$I$43:$I$1042,Blends!$DH94)*Blends!I93</f>
        <v>0</v>
      </c>
      <c r="DP94" s="85">
        <f>SUMIFS('Quarterly Information'!$AE$43:$AE$1042,'Quarterly Information'!$I$43:$I$1042,Blends!$DH94)*Blends!J93</f>
        <v>0</v>
      </c>
      <c r="DR94" s="10" t="s">
        <v>296</v>
      </c>
      <c r="DS94" s="85">
        <f>SUMIFS('Quarterly Information'!$AF$43:$AF$1042,'Quarterly Information'!$I$43:$I$1042,Blends!$DR94)*Blends!C93</f>
        <v>0</v>
      </c>
      <c r="DT94" s="85">
        <f>SUMIFS('Quarterly Information'!$AF$43:$AF$1042,'Quarterly Information'!$I$43:$I$1042,Blends!$DR94)*Blends!D93</f>
        <v>0</v>
      </c>
      <c r="DU94" s="85">
        <f>SUMIFS('Quarterly Information'!$AF$43:$AF$1042,'Quarterly Information'!$I$43:$I$1042,Blends!$DR94)*Blends!E93</f>
        <v>0</v>
      </c>
      <c r="DV94" s="85">
        <f>SUMIFS('Quarterly Information'!$AF$43:$AF$1042,'Quarterly Information'!$I$43:$I$1042,Blends!$DR94)*Blends!F93</f>
        <v>0</v>
      </c>
      <c r="DW94" s="85">
        <f>SUMIFS('Quarterly Information'!$AF$43:$AF$1042,'Quarterly Information'!$I$43:$I$1042,Blends!$DR94)*Blends!G93</f>
        <v>0</v>
      </c>
      <c r="DX94" s="85">
        <f>SUMIFS('Quarterly Information'!$AF$43:$AF$1042,'Quarterly Information'!$I$43:$I$1042,Blends!$DR94)*Blends!H93</f>
        <v>0</v>
      </c>
      <c r="DY94" s="85">
        <f>SUMIFS('Quarterly Information'!$AF$43:$AF$1042,'Quarterly Information'!$I$43:$I$1042,Blends!$DR94)*Blends!I93</f>
        <v>0</v>
      </c>
      <c r="DZ94" s="85">
        <f>SUMIFS('Quarterly Information'!$AF$43:$AF$1042,'Quarterly Information'!$I$43:$I$1042,Blends!$DR94)*Blends!J93</f>
        <v>0</v>
      </c>
    </row>
    <row r="95" spans="2:130">
      <c r="B95" s="10" t="s">
        <v>298</v>
      </c>
      <c r="C95" s="84"/>
      <c r="D95" s="84">
        <v>0.22</v>
      </c>
      <c r="E95" s="84">
        <v>0.05</v>
      </c>
      <c r="F95" s="84">
        <v>0.72399999999999998</v>
      </c>
      <c r="G95" s="84"/>
      <c r="H95" s="84"/>
      <c r="I95" s="84"/>
      <c r="J95" s="84"/>
      <c r="L95" s="10" t="s">
        <v>297</v>
      </c>
      <c r="M95" s="85">
        <f>SUMIFS('Quarterly Information'!$J$43:$J$1042,'Quarterly Information'!$I$43:$I$1042,Blends!$L95,'Quarterly Information'!$X$43:$X$1042,Lists!$D$30)*C94</f>
        <v>0</v>
      </c>
      <c r="N95" s="85">
        <f>SUMIFS('Quarterly Information'!$J$43:$J$1042,'Quarterly Information'!$I$43:$I$1042,Blends!$L95,'Quarterly Information'!$X$43:$X$1042,Lists!$D$30)*D94</f>
        <v>0</v>
      </c>
      <c r="O95" s="85">
        <f>SUMIFS('Quarterly Information'!$J$43:$J$1042,'Quarterly Information'!$I$43:$I$1042,Blends!$L95,'Quarterly Information'!$X$43:$X$1042,Lists!$D$30)*E94</f>
        <v>0</v>
      </c>
      <c r="P95" s="85">
        <f>SUMIFS('Quarterly Information'!$J$43:$J$1042,'Quarterly Information'!$I$43:$I$1042,Blends!$L95,'Quarterly Information'!$X$43:$X$1042,Lists!$D$30)*F94</f>
        <v>0</v>
      </c>
      <c r="Q95" s="85">
        <f>SUMIFS('Quarterly Information'!$J$43:$J$1042,'Quarterly Information'!$I$43:$I$1042,Blends!$L95,'Quarterly Information'!$X$43:$X$1042,Lists!$D$30)*G94</f>
        <v>0</v>
      </c>
      <c r="R95" s="85">
        <f>SUMIFS('Quarterly Information'!$J$43:$J$1042,'Quarterly Information'!$I$43:$I$1042,Blends!$L95,'Quarterly Information'!$X$43:$X$1042,Lists!$D$30)*H94</f>
        <v>0</v>
      </c>
      <c r="S95" s="85">
        <f>SUMIFS('Quarterly Information'!$J$43:$J$1042,'Quarterly Information'!$I$43:$I$1042,Blends!$L95,'Quarterly Information'!$X$43:$X$1042,Lists!$D$30)*I94</f>
        <v>0</v>
      </c>
      <c r="T95" s="85">
        <f>SUMIFS('Quarterly Information'!$J$43:$J$1042,'Quarterly Information'!$I$43:$I$1042,Blends!$L95,'Quarterly Information'!$X$43:$X$1042,Lists!$D$30)*J94</f>
        <v>0</v>
      </c>
      <c r="V95" s="10" t="s">
        <v>297</v>
      </c>
      <c r="W95" s="85">
        <f>SUMIFS('Quarterly Information'!$J$43:$J$1042,'Quarterly Information'!$I$43:$I$1042,Blends!$V95,'Quarterly Information'!$X$43:$X$1042,Lists!$D$31)*C94</f>
        <v>0</v>
      </c>
      <c r="X95" s="85">
        <f>SUMIFS('Quarterly Information'!$J$43:$J$1042,'Quarterly Information'!$I$43:$I$1042,Blends!$V95,'Quarterly Information'!$X$43:$X$1042,Lists!$D$31)*D94</f>
        <v>0</v>
      </c>
      <c r="Y95" s="85">
        <f>SUMIFS('Quarterly Information'!$J$43:$J$1042,'Quarterly Information'!$I$43:$I$1042,Blends!$V95,'Quarterly Information'!$X$43:$X$1042,Lists!$D$31)*E94</f>
        <v>0</v>
      </c>
      <c r="Z95" s="85">
        <f>SUMIFS('Quarterly Information'!$J$43:$J$1042,'Quarterly Information'!$I$43:$I$1042,Blends!$V95,'Quarterly Information'!$X$43:$X$1042,Lists!$D$31)*F94</f>
        <v>0</v>
      </c>
      <c r="AA95" s="85">
        <f>SUMIFS('Quarterly Information'!$J$43:$J$1042,'Quarterly Information'!$I$43:$I$1042,Blends!$V95,'Quarterly Information'!$X$43:$X$1042,Lists!$D$31)*G94</f>
        <v>0</v>
      </c>
      <c r="AB95" s="85">
        <f>SUMIFS('Quarterly Information'!$J$43:$J$1042,'Quarterly Information'!$I$43:$I$1042,Blends!$V95,'Quarterly Information'!$X$43:$X$1042,Lists!$D$31)*H94</f>
        <v>0</v>
      </c>
      <c r="AC95" s="85">
        <f>SUMIFS('Quarterly Information'!$J$43:$J$1042,'Quarterly Information'!$I$43:$I$1042,Blends!$V95,'Quarterly Information'!$X$43:$X$1042,Lists!$D$31)*I94</f>
        <v>0</v>
      </c>
      <c r="AD95" s="85">
        <f>SUMIFS('Quarterly Information'!$J$43:$J$1042,'Quarterly Information'!$I$43:$I$1042,Blends!$V95,'Quarterly Information'!$X$43:$X$1042,Lists!$D$31)*J94</f>
        <v>0</v>
      </c>
      <c r="AF95" s="10" t="s">
        <v>297</v>
      </c>
      <c r="AG95" s="85">
        <f>SUMIFS('Quarterly Information'!$J$43:$J$1042,'Quarterly Information'!$I$43:$I$1042,Blends!$AF95,'Quarterly Information'!$X$43:$X$1042,Lists!$D$32)*C94</f>
        <v>0</v>
      </c>
      <c r="AH95" s="85">
        <f>SUMIFS('Quarterly Information'!$J$43:$J$1042,'Quarterly Information'!$I$43:$I$1042,Blends!$AF95,'Quarterly Information'!$X$43:$X$1042,Lists!$D$32)*D94</f>
        <v>0</v>
      </c>
      <c r="AI95" s="85">
        <f>SUMIFS('Quarterly Information'!$J$43:$J$1042,'Quarterly Information'!$I$43:$I$1042,Blends!$AF95,'Quarterly Information'!$X$43:$X$1042,Lists!$D$32)*E94</f>
        <v>0</v>
      </c>
      <c r="AJ95" s="85">
        <f>SUMIFS('Quarterly Information'!$J$43:$J$1042,'Quarterly Information'!$I$43:$I$1042,Blends!$AF95,'Quarterly Information'!$X$43:$X$1042,Lists!$D$32)*F94</f>
        <v>0</v>
      </c>
      <c r="AK95" s="85">
        <f>SUMIFS('Quarterly Information'!$J$43:$J$1042,'Quarterly Information'!$I$43:$I$1042,Blends!$AF95,'Quarterly Information'!$X$43:$X$1042,Lists!$D$32)*G94</f>
        <v>0</v>
      </c>
      <c r="AL95" s="85">
        <f>SUMIFS('Quarterly Information'!$J$43:$J$1042,'Quarterly Information'!$I$43:$I$1042,Blends!$AF95,'Quarterly Information'!$X$43:$X$1042,Lists!$D$32)*H94</f>
        <v>0</v>
      </c>
      <c r="AM95" s="85">
        <f>SUMIFS('Quarterly Information'!$J$43:$J$1042,'Quarterly Information'!$I$43:$I$1042,Blends!$AF95,'Quarterly Information'!$X$43:$X$1042,Lists!$D$32)*I94</f>
        <v>0</v>
      </c>
      <c r="AN95" s="85">
        <f>SUMIFS('Quarterly Information'!$J$43:$J$1042,'Quarterly Information'!$I$43:$I$1042,Blends!$AF95,'Quarterly Information'!$X$43:$X$1042,Lists!$D$32)*J94</f>
        <v>0</v>
      </c>
      <c r="AP95" s="10" t="s">
        <v>297</v>
      </c>
      <c r="AQ95" s="85">
        <f>SUMIFS('Quarterly Information'!$J$43:$J$1042,'Quarterly Information'!$I$43:$I$1042,Blends!$AP95,'Quarterly Information'!$X$43:$X$1042,Lists!$D$33)*C94</f>
        <v>0</v>
      </c>
      <c r="AR95" s="85">
        <f>SUMIFS('Quarterly Information'!$J$43:$J$1042,'Quarterly Information'!$I$43:$I$1042,Blends!$AP95,'Quarterly Information'!$X$43:$X$1042,Lists!$D$33)*D94</f>
        <v>0</v>
      </c>
      <c r="AS95" s="85">
        <f>SUMIFS('Quarterly Information'!$J$43:$J$1042,'Quarterly Information'!$I$43:$I$1042,Blends!$AP95,'Quarterly Information'!$X$43:$X$1042,Lists!$D$33)*E94</f>
        <v>0</v>
      </c>
      <c r="AT95" s="85">
        <f>SUMIFS('Quarterly Information'!$J$43:$J$1042,'Quarterly Information'!$I$43:$I$1042,Blends!$AP95,'Quarterly Information'!$X$43:$X$1042,Lists!$D$33)*F94</f>
        <v>0</v>
      </c>
      <c r="AU95" s="85">
        <f>SUMIFS('Quarterly Information'!$J$43:$J$1042,'Quarterly Information'!$I$43:$I$1042,Blends!$AP95,'Quarterly Information'!$X$43:$X$1042,Lists!$D$33)*G94</f>
        <v>0</v>
      </c>
      <c r="AV95" s="85">
        <f>SUMIFS('Quarterly Information'!$J$43:$J$1042,'Quarterly Information'!$I$43:$I$1042,Blends!$AP95,'Quarterly Information'!$X$43:$X$1042,Lists!$D$33)*H94</f>
        <v>0</v>
      </c>
      <c r="AW95" s="85">
        <f>SUMIFS('Quarterly Information'!$J$43:$J$1042,'Quarterly Information'!$I$43:$I$1042,Blends!$AP95,'Quarterly Information'!$X$43:$X$1042,Lists!$D$33)*I94</f>
        <v>0</v>
      </c>
      <c r="AX95" s="85">
        <f>SUMIFS('Quarterly Information'!$J$43:$J$1042,'Quarterly Information'!$I$43:$I$1042,Blends!$AP95,'Quarterly Information'!$X$43:$X$1042,Lists!$D$33)*J94</f>
        <v>0</v>
      </c>
      <c r="AZ95" s="10" t="s">
        <v>297</v>
      </c>
      <c r="BA95" s="85">
        <f>SUMIFS('Quarterly Information'!$J$43:$J$1042,'Quarterly Information'!$I$43:$I$1042,Blends!$AZ95,'Quarterly Information'!$X$43:$X$1042,Lists!$D$34)*C94</f>
        <v>0</v>
      </c>
      <c r="BB95" s="85">
        <f>SUMIFS('Quarterly Information'!$J$43:$J$1042,'Quarterly Information'!$I$43:$I$1042,Blends!$AZ95,'Quarterly Information'!$X$43:$X$1042,Lists!$D$34)*D94</f>
        <v>0</v>
      </c>
      <c r="BC95" s="85">
        <f>SUMIFS('Quarterly Information'!$J$43:$J$1042,'Quarterly Information'!$I$43:$I$1042,Blends!$AZ95,'Quarterly Information'!$X$43:$X$1042,Lists!$D$34)*E94</f>
        <v>0</v>
      </c>
      <c r="BD95" s="85">
        <f>SUMIFS('Quarterly Information'!$J$43:$J$1042,'Quarterly Information'!$I$43:$I$1042,Blends!$AZ95,'Quarterly Information'!$X$43:$X$1042,Lists!$D$34)*F94</f>
        <v>0</v>
      </c>
      <c r="BE95" s="85">
        <f>SUMIFS('Quarterly Information'!$J$43:$J$1042,'Quarterly Information'!$I$43:$I$1042,Blends!$AZ95,'Quarterly Information'!$X$43:$X$1042,Lists!$D$34)*G94</f>
        <v>0</v>
      </c>
      <c r="BF95" s="85">
        <f>SUMIFS('Quarterly Information'!$J$43:$J$1042,'Quarterly Information'!$I$43:$I$1042,Blends!$AZ95,'Quarterly Information'!$X$43:$X$1042,Lists!$D$34)*H94</f>
        <v>0</v>
      </c>
      <c r="BG95" s="85">
        <f>SUMIFS('Quarterly Information'!$J$43:$J$1042,'Quarterly Information'!$I$43:$I$1042,Blends!$AZ95,'Quarterly Information'!$X$43:$X$1042,Lists!$D$34)*I94</f>
        <v>0</v>
      </c>
      <c r="BH95" s="85">
        <f>SUMIFS('Quarterly Information'!$J$43:$J$1042,'Quarterly Information'!$I$43:$I$1042,Blends!$AZ95,'Quarterly Information'!$X$43:$X$1042,Lists!$D$34)*J94</f>
        <v>0</v>
      </c>
      <c r="BJ95" s="10" t="s">
        <v>297</v>
      </c>
      <c r="BK95" s="85">
        <f>SUMIFS('Quarterly Information'!$J$43:$J$1042,'Quarterly Information'!$I$43:$I$1042,Blends!$BJ95,'Quarterly Information'!$X$43:$X$1042,Lists!$D$35)*C94</f>
        <v>0</v>
      </c>
      <c r="BL95" s="85">
        <f>SUMIFS('Quarterly Information'!$J$43:$J$1042,'Quarterly Information'!$I$43:$I$1042,Blends!$BJ95,'Quarterly Information'!$X$43:$X$1042,Lists!$D$35)*D94</f>
        <v>0</v>
      </c>
      <c r="BM95" s="85">
        <f>SUMIFS('Quarterly Information'!$J$43:$J$1042,'Quarterly Information'!$I$43:$I$1042,Blends!$BJ95,'Quarterly Information'!$X$43:$X$1042,Lists!$D$35)*E94</f>
        <v>0</v>
      </c>
      <c r="BN95" s="85">
        <f>SUMIFS('Quarterly Information'!$J$43:$J$1042,'Quarterly Information'!$I$43:$I$1042,Blends!$BJ95,'Quarterly Information'!$X$43:$X$1042,Lists!$D$35)*F94</f>
        <v>0</v>
      </c>
      <c r="BO95" s="85">
        <f>SUMIFS('Quarterly Information'!$J$43:$J$1042,'Quarterly Information'!$I$43:$I$1042,Blends!$BJ95,'Quarterly Information'!$X$43:$X$1042,Lists!$D$35)*G94</f>
        <v>0</v>
      </c>
      <c r="BP95" s="85">
        <f>SUMIFS('Quarterly Information'!$J$43:$J$1042,'Quarterly Information'!$I$43:$I$1042,Blends!$BJ95,'Quarterly Information'!$X$43:$X$1042,Lists!$D$35)*H94</f>
        <v>0</v>
      </c>
      <c r="BQ95" s="85">
        <f>SUMIFS('Quarterly Information'!$J$43:$J$1042,'Quarterly Information'!$I$43:$I$1042,Blends!$BJ95,'Quarterly Information'!$X$43:$X$1042,Lists!$D$35)*I94</f>
        <v>0</v>
      </c>
      <c r="BR95" s="85">
        <f>SUMIFS('Quarterly Information'!$J$43:$J$1042,'Quarterly Information'!$I$43:$I$1042,Blends!$BJ95,'Quarterly Information'!$X$43:$X$1042,Lists!$D$35)*J94</f>
        <v>0</v>
      </c>
      <c r="BT95" s="10" t="s">
        <v>297</v>
      </c>
      <c r="BU95" s="85">
        <f>SUMIFS('Quarterly Information'!$AA$43:$AA$1042,'Quarterly Information'!$I$43:$I$1042,Blends!$BT95)*Blends!C94</f>
        <v>0</v>
      </c>
      <c r="BV95" s="85">
        <f>SUMIFS('Quarterly Information'!$AA$43:$AA$1042,'Quarterly Information'!$I$43:$I$1042,Blends!$BT95)*Blends!D94</f>
        <v>0</v>
      </c>
      <c r="BW95" s="85">
        <f>SUMIFS('Quarterly Information'!$AA$43:$AA$1042,'Quarterly Information'!$I$43:$I$1042,Blends!$BT95)*Blends!E94</f>
        <v>0</v>
      </c>
      <c r="BX95" s="85">
        <f>SUMIFS('Quarterly Information'!$AA$43:$AA$1042,'Quarterly Information'!$I$43:$I$1042,Blends!$BT95)*Blends!F94</f>
        <v>0</v>
      </c>
      <c r="BY95" s="85">
        <f>SUMIFS('Quarterly Information'!$AA$43:$AA$1042,'Quarterly Information'!$I$43:$I$1042,Blends!$BT95)*Blends!G94</f>
        <v>0</v>
      </c>
      <c r="BZ95" s="85">
        <f>SUMIFS('Quarterly Information'!$AA$43:$AA$1042,'Quarterly Information'!$I$43:$I$1042,Blends!$BT95)*Blends!H94</f>
        <v>0</v>
      </c>
      <c r="CA95" s="85">
        <f>SUMIFS('Quarterly Information'!$AA$43:$AA$1042,'Quarterly Information'!$I$43:$I$1042,Blends!$BT95)*Blends!I94</f>
        <v>0</v>
      </c>
      <c r="CB95" s="85">
        <f>SUMIFS('Quarterly Information'!$AA$43:$AA$1042,'Quarterly Information'!$I$43:$I$1042,Blends!$BT95)*Blends!J94</f>
        <v>0</v>
      </c>
      <c r="CD95" s="10" t="s">
        <v>297</v>
      </c>
      <c r="CE95" s="85">
        <f>SUMIFS('Quarterly Information'!$AB$43:$AB$1042,'Quarterly Information'!$I$43:$I$1042,Blends!$CD95)*Blends!C94</f>
        <v>0</v>
      </c>
      <c r="CF95" s="85">
        <f>SUMIFS('Quarterly Information'!$AB$43:$AB$1042,'Quarterly Information'!$I$43:$I$1042,Blends!$CD95)*Blends!D94</f>
        <v>0</v>
      </c>
      <c r="CG95" s="85">
        <f>SUMIFS('Quarterly Information'!$AB$43:$AB$1042,'Quarterly Information'!$I$43:$I$1042,Blends!$CD95)*Blends!E94</f>
        <v>0</v>
      </c>
      <c r="CH95" s="85">
        <f>SUMIFS('Quarterly Information'!$AB$43:$AB$1042,'Quarterly Information'!$I$43:$I$1042,Blends!$CD95)*Blends!F94</f>
        <v>0</v>
      </c>
      <c r="CI95" s="85">
        <f>SUMIFS('Quarterly Information'!$AB$43:$AB$1042,'Quarterly Information'!$I$43:$I$1042,Blends!$CD95)*Blends!G94</f>
        <v>0</v>
      </c>
      <c r="CJ95" s="85">
        <f>SUMIFS('Quarterly Information'!$AB$43:$AB$1042,'Quarterly Information'!$I$43:$I$1042,Blends!$CD95)*Blends!H94</f>
        <v>0</v>
      </c>
      <c r="CK95" s="85">
        <f>SUMIFS('Quarterly Information'!$AB$43:$AB$1042,'Quarterly Information'!$I$43:$I$1042,Blends!$CD95)*Blends!I94</f>
        <v>0</v>
      </c>
      <c r="CL95" s="85">
        <f>SUMIFS('Quarterly Information'!$AB$43:$AB$1042,'Quarterly Information'!$I$43:$I$1042,Blends!$CD95)*Blends!J94</f>
        <v>0</v>
      </c>
      <c r="CN95" s="10" t="s">
        <v>297</v>
      </c>
      <c r="CO95" s="85">
        <f>SUMIFS('Quarterly Information'!$AC$43:$AC$1042,'Quarterly Information'!$I$43:$I$1042,Blends!$CN95)*Blends!C94</f>
        <v>0</v>
      </c>
      <c r="CP95" s="85">
        <f>SUMIFS('Quarterly Information'!$AC$43:$AC$1042,'Quarterly Information'!$I$43:$I$1042,Blends!$CN95)*Blends!D94</f>
        <v>0</v>
      </c>
      <c r="CQ95" s="85">
        <f>SUMIFS('Quarterly Information'!$AC$43:$AC$1042,'Quarterly Information'!$I$43:$I$1042,Blends!$CN95)*Blends!E94</f>
        <v>0</v>
      </c>
      <c r="CR95" s="85">
        <f>SUMIFS('Quarterly Information'!$AC$43:$AC$1042,'Quarterly Information'!$I$43:$I$1042,Blends!$CN95)*Blends!F94</f>
        <v>0</v>
      </c>
      <c r="CS95" s="85">
        <f>SUMIFS('Quarterly Information'!$AC$43:$AC$1042,'Quarterly Information'!$I$43:$I$1042,Blends!$CN95)*Blends!G94</f>
        <v>0</v>
      </c>
      <c r="CT95" s="85">
        <f>SUMIFS('Quarterly Information'!$AC$43:$AC$1042,'Quarterly Information'!$I$43:$I$1042,Blends!$CN95)*Blends!H94</f>
        <v>0</v>
      </c>
      <c r="CU95" s="85">
        <f>SUMIFS('Quarterly Information'!$AC$43:$AC$1042,'Quarterly Information'!$I$43:$I$1042,Blends!$CN95)*Blends!I94</f>
        <v>0</v>
      </c>
      <c r="CV95" s="85">
        <f>SUMIFS('Quarterly Information'!$AC$43:$AC$1042,'Quarterly Information'!$I$43:$I$1042,Blends!$CN95)*Blends!J94</f>
        <v>0</v>
      </c>
      <c r="CX95" s="10" t="s">
        <v>297</v>
      </c>
      <c r="CY95" s="85">
        <f>SUMIFS('Quarterly Information'!$AD$43:$AD$1042,'Quarterly Information'!$I$43:$I$1042,Blends!$CX95)*Blends!C94</f>
        <v>0</v>
      </c>
      <c r="CZ95" s="85">
        <f>SUMIFS('Quarterly Information'!$AD$43:$AD$1042,'Quarterly Information'!$I$43:$I$1042,Blends!$CX95)*Blends!D94</f>
        <v>0</v>
      </c>
      <c r="DA95" s="85">
        <f>SUMIFS('Quarterly Information'!$AD$43:$AD$1042,'Quarterly Information'!$I$43:$I$1042,Blends!$CX95)*Blends!E94</f>
        <v>0</v>
      </c>
      <c r="DB95" s="85">
        <f>SUMIFS('Quarterly Information'!$AD$43:$AD$1042,'Quarterly Information'!$I$43:$I$1042,Blends!$CX95)*Blends!F94</f>
        <v>0</v>
      </c>
      <c r="DC95" s="85">
        <f>SUMIFS('Quarterly Information'!$AD$43:$AD$1042,'Quarterly Information'!$I$43:$I$1042,Blends!$CX95)*Blends!G94</f>
        <v>0</v>
      </c>
      <c r="DD95" s="85">
        <f>SUMIFS('Quarterly Information'!$AD$43:$AD$1042,'Quarterly Information'!$I$43:$I$1042,Blends!$CX95)*Blends!H94</f>
        <v>0</v>
      </c>
      <c r="DE95" s="85">
        <f>SUMIFS('Quarterly Information'!$AD$43:$AD$1042,'Quarterly Information'!$I$43:$I$1042,Blends!$CX95)*Blends!I94</f>
        <v>0</v>
      </c>
      <c r="DF95" s="85">
        <f>SUMIFS('Quarterly Information'!$AD$43:$AD$1042,'Quarterly Information'!$I$43:$I$1042,Blends!$CX95)*Blends!J94</f>
        <v>0</v>
      </c>
      <c r="DH95" s="10" t="s">
        <v>297</v>
      </c>
      <c r="DI95" s="85">
        <f>SUMIFS('Quarterly Information'!$AE$43:$AE$1042,'Quarterly Information'!$I$43:$I$1042,Blends!$DH95)*Blends!C94</f>
        <v>0</v>
      </c>
      <c r="DJ95" s="85">
        <f>SUMIFS('Quarterly Information'!$AE$43:$AE$1042,'Quarterly Information'!$I$43:$I$1042,Blends!$DH95)*Blends!D94</f>
        <v>0</v>
      </c>
      <c r="DK95" s="85">
        <f>SUMIFS('Quarterly Information'!$AE$43:$AE$1042,'Quarterly Information'!$I$43:$I$1042,Blends!$DH95)*Blends!E94</f>
        <v>0</v>
      </c>
      <c r="DL95" s="85">
        <f>SUMIFS('Quarterly Information'!$AE$43:$AE$1042,'Quarterly Information'!$I$43:$I$1042,Blends!$DH95)*Blends!F94</f>
        <v>0</v>
      </c>
      <c r="DM95" s="85">
        <f>SUMIFS('Quarterly Information'!$AE$43:$AE$1042,'Quarterly Information'!$I$43:$I$1042,Blends!$DH95)*Blends!G94</f>
        <v>0</v>
      </c>
      <c r="DN95" s="85">
        <f>SUMIFS('Quarterly Information'!$AE$43:$AE$1042,'Quarterly Information'!$I$43:$I$1042,Blends!$DH95)*Blends!H94</f>
        <v>0</v>
      </c>
      <c r="DO95" s="85">
        <f>SUMIFS('Quarterly Information'!$AE$43:$AE$1042,'Quarterly Information'!$I$43:$I$1042,Blends!$DH95)*Blends!I94</f>
        <v>0</v>
      </c>
      <c r="DP95" s="85">
        <f>SUMIFS('Quarterly Information'!$AE$43:$AE$1042,'Quarterly Information'!$I$43:$I$1042,Blends!$DH95)*Blends!J94</f>
        <v>0</v>
      </c>
      <c r="DR95" s="10" t="s">
        <v>297</v>
      </c>
      <c r="DS95" s="85">
        <f>SUMIFS('Quarterly Information'!$AF$43:$AF$1042,'Quarterly Information'!$I$43:$I$1042,Blends!$DR95)*Blends!C94</f>
        <v>0</v>
      </c>
      <c r="DT95" s="85">
        <f>SUMIFS('Quarterly Information'!$AF$43:$AF$1042,'Quarterly Information'!$I$43:$I$1042,Blends!$DR95)*Blends!D94</f>
        <v>0</v>
      </c>
      <c r="DU95" s="85">
        <f>SUMIFS('Quarterly Information'!$AF$43:$AF$1042,'Quarterly Information'!$I$43:$I$1042,Blends!$DR95)*Blends!E94</f>
        <v>0</v>
      </c>
      <c r="DV95" s="85">
        <f>SUMIFS('Quarterly Information'!$AF$43:$AF$1042,'Quarterly Information'!$I$43:$I$1042,Blends!$DR95)*Blends!F94</f>
        <v>0</v>
      </c>
      <c r="DW95" s="85">
        <f>SUMIFS('Quarterly Information'!$AF$43:$AF$1042,'Quarterly Information'!$I$43:$I$1042,Blends!$DR95)*Blends!G94</f>
        <v>0</v>
      </c>
      <c r="DX95" s="85">
        <f>SUMIFS('Quarterly Information'!$AF$43:$AF$1042,'Quarterly Information'!$I$43:$I$1042,Blends!$DR95)*Blends!H94</f>
        <v>0</v>
      </c>
      <c r="DY95" s="85">
        <f>SUMIFS('Quarterly Information'!$AF$43:$AF$1042,'Quarterly Information'!$I$43:$I$1042,Blends!$DR95)*Blends!I94</f>
        <v>0</v>
      </c>
      <c r="DZ95" s="85">
        <f>SUMIFS('Quarterly Information'!$AF$43:$AF$1042,'Quarterly Information'!$I$43:$I$1042,Blends!$DR95)*Blends!J94</f>
        <v>0</v>
      </c>
    </row>
    <row r="96" spans="2:130">
      <c r="B96" s="10" t="s">
        <v>299</v>
      </c>
      <c r="C96" s="84"/>
      <c r="D96" s="84">
        <v>0.215</v>
      </c>
      <c r="E96" s="84"/>
      <c r="F96" s="84"/>
      <c r="G96" s="84"/>
      <c r="H96" s="84"/>
      <c r="I96" s="84"/>
      <c r="J96" s="84"/>
      <c r="L96" s="10" t="s">
        <v>298</v>
      </c>
      <c r="M96" s="85">
        <f>SUMIFS('Quarterly Information'!$J$43:$J$1042,'Quarterly Information'!$I$43:$I$1042,Blends!$L96,'Quarterly Information'!$X$43:$X$1042,Lists!$D$30)*C95</f>
        <v>0</v>
      </c>
      <c r="N96" s="85">
        <f>SUMIFS('Quarterly Information'!$J$43:$J$1042,'Quarterly Information'!$I$43:$I$1042,Blends!$L96,'Quarterly Information'!$X$43:$X$1042,Lists!$D$30)*D95</f>
        <v>0</v>
      </c>
      <c r="O96" s="85">
        <f>SUMIFS('Quarterly Information'!$J$43:$J$1042,'Quarterly Information'!$I$43:$I$1042,Blends!$L96,'Quarterly Information'!$X$43:$X$1042,Lists!$D$30)*E95</f>
        <v>0</v>
      </c>
      <c r="P96" s="85">
        <f>SUMIFS('Quarterly Information'!$J$43:$J$1042,'Quarterly Information'!$I$43:$I$1042,Blends!$L96,'Quarterly Information'!$X$43:$X$1042,Lists!$D$30)*F95</f>
        <v>0</v>
      </c>
      <c r="Q96" s="85">
        <f>SUMIFS('Quarterly Information'!$J$43:$J$1042,'Quarterly Information'!$I$43:$I$1042,Blends!$L96,'Quarterly Information'!$X$43:$X$1042,Lists!$D$30)*G95</f>
        <v>0</v>
      </c>
      <c r="R96" s="85">
        <f>SUMIFS('Quarterly Information'!$J$43:$J$1042,'Quarterly Information'!$I$43:$I$1042,Blends!$L96,'Quarterly Information'!$X$43:$X$1042,Lists!$D$30)*H95</f>
        <v>0</v>
      </c>
      <c r="S96" s="85">
        <f>SUMIFS('Quarterly Information'!$J$43:$J$1042,'Quarterly Information'!$I$43:$I$1042,Blends!$L96,'Quarterly Information'!$X$43:$X$1042,Lists!$D$30)*I95</f>
        <v>0</v>
      </c>
      <c r="T96" s="85">
        <f>SUMIFS('Quarterly Information'!$J$43:$J$1042,'Quarterly Information'!$I$43:$I$1042,Blends!$L96,'Quarterly Information'!$X$43:$X$1042,Lists!$D$30)*J95</f>
        <v>0</v>
      </c>
      <c r="V96" s="10" t="s">
        <v>298</v>
      </c>
      <c r="W96" s="85">
        <f>SUMIFS('Quarterly Information'!$J$43:$J$1042,'Quarterly Information'!$I$43:$I$1042,Blends!$V96,'Quarterly Information'!$X$43:$X$1042,Lists!$D$31)*C95</f>
        <v>0</v>
      </c>
      <c r="X96" s="85">
        <f>SUMIFS('Quarterly Information'!$J$43:$J$1042,'Quarterly Information'!$I$43:$I$1042,Blends!$V96,'Quarterly Information'!$X$43:$X$1042,Lists!$D$31)*D95</f>
        <v>0</v>
      </c>
      <c r="Y96" s="85">
        <f>SUMIFS('Quarterly Information'!$J$43:$J$1042,'Quarterly Information'!$I$43:$I$1042,Blends!$V96,'Quarterly Information'!$X$43:$X$1042,Lists!$D$31)*E95</f>
        <v>0</v>
      </c>
      <c r="Z96" s="85">
        <f>SUMIFS('Quarterly Information'!$J$43:$J$1042,'Quarterly Information'!$I$43:$I$1042,Blends!$V96,'Quarterly Information'!$X$43:$X$1042,Lists!$D$31)*F95</f>
        <v>0</v>
      </c>
      <c r="AA96" s="85">
        <f>SUMIFS('Quarterly Information'!$J$43:$J$1042,'Quarterly Information'!$I$43:$I$1042,Blends!$V96,'Quarterly Information'!$X$43:$X$1042,Lists!$D$31)*G95</f>
        <v>0</v>
      </c>
      <c r="AB96" s="85">
        <f>SUMIFS('Quarterly Information'!$J$43:$J$1042,'Quarterly Information'!$I$43:$I$1042,Blends!$V96,'Quarterly Information'!$X$43:$X$1042,Lists!$D$31)*H95</f>
        <v>0</v>
      </c>
      <c r="AC96" s="85">
        <f>SUMIFS('Quarterly Information'!$J$43:$J$1042,'Quarterly Information'!$I$43:$I$1042,Blends!$V96,'Quarterly Information'!$X$43:$X$1042,Lists!$D$31)*I95</f>
        <v>0</v>
      </c>
      <c r="AD96" s="85">
        <f>SUMIFS('Quarterly Information'!$J$43:$J$1042,'Quarterly Information'!$I$43:$I$1042,Blends!$V96,'Quarterly Information'!$X$43:$X$1042,Lists!$D$31)*J95</f>
        <v>0</v>
      </c>
      <c r="AF96" s="10" t="s">
        <v>298</v>
      </c>
      <c r="AG96" s="85">
        <f>SUMIFS('Quarterly Information'!$J$43:$J$1042,'Quarterly Information'!$I$43:$I$1042,Blends!$AF96,'Quarterly Information'!$X$43:$X$1042,Lists!$D$32)*C95</f>
        <v>0</v>
      </c>
      <c r="AH96" s="85">
        <f>SUMIFS('Quarterly Information'!$J$43:$J$1042,'Quarterly Information'!$I$43:$I$1042,Blends!$AF96,'Quarterly Information'!$X$43:$X$1042,Lists!$D$32)*D95</f>
        <v>0</v>
      </c>
      <c r="AI96" s="85">
        <f>SUMIFS('Quarterly Information'!$J$43:$J$1042,'Quarterly Information'!$I$43:$I$1042,Blends!$AF96,'Quarterly Information'!$X$43:$X$1042,Lists!$D$32)*E95</f>
        <v>0</v>
      </c>
      <c r="AJ96" s="85">
        <f>SUMIFS('Quarterly Information'!$J$43:$J$1042,'Quarterly Information'!$I$43:$I$1042,Blends!$AF96,'Quarterly Information'!$X$43:$X$1042,Lists!$D$32)*F95</f>
        <v>0</v>
      </c>
      <c r="AK96" s="85">
        <f>SUMIFS('Quarterly Information'!$J$43:$J$1042,'Quarterly Information'!$I$43:$I$1042,Blends!$AF96,'Quarterly Information'!$X$43:$X$1042,Lists!$D$32)*G95</f>
        <v>0</v>
      </c>
      <c r="AL96" s="85">
        <f>SUMIFS('Quarterly Information'!$J$43:$J$1042,'Quarterly Information'!$I$43:$I$1042,Blends!$AF96,'Quarterly Information'!$X$43:$X$1042,Lists!$D$32)*H95</f>
        <v>0</v>
      </c>
      <c r="AM96" s="85">
        <f>SUMIFS('Quarterly Information'!$J$43:$J$1042,'Quarterly Information'!$I$43:$I$1042,Blends!$AF96,'Quarterly Information'!$X$43:$X$1042,Lists!$D$32)*I95</f>
        <v>0</v>
      </c>
      <c r="AN96" s="85">
        <f>SUMIFS('Quarterly Information'!$J$43:$J$1042,'Quarterly Information'!$I$43:$I$1042,Blends!$AF96,'Quarterly Information'!$X$43:$X$1042,Lists!$D$32)*J95</f>
        <v>0</v>
      </c>
      <c r="AP96" s="10" t="s">
        <v>298</v>
      </c>
      <c r="AQ96" s="85">
        <f>SUMIFS('Quarterly Information'!$J$43:$J$1042,'Quarterly Information'!$I$43:$I$1042,Blends!$AP96,'Quarterly Information'!$X$43:$X$1042,Lists!$D$33)*C95</f>
        <v>0</v>
      </c>
      <c r="AR96" s="85">
        <f>SUMIFS('Quarterly Information'!$J$43:$J$1042,'Quarterly Information'!$I$43:$I$1042,Blends!$AP96,'Quarterly Information'!$X$43:$X$1042,Lists!$D$33)*D95</f>
        <v>0</v>
      </c>
      <c r="AS96" s="85">
        <f>SUMIFS('Quarterly Information'!$J$43:$J$1042,'Quarterly Information'!$I$43:$I$1042,Blends!$AP96,'Quarterly Information'!$X$43:$X$1042,Lists!$D$33)*E95</f>
        <v>0</v>
      </c>
      <c r="AT96" s="85">
        <f>SUMIFS('Quarterly Information'!$J$43:$J$1042,'Quarterly Information'!$I$43:$I$1042,Blends!$AP96,'Quarterly Information'!$X$43:$X$1042,Lists!$D$33)*F95</f>
        <v>0</v>
      </c>
      <c r="AU96" s="85">
        <f>SUMIFS('Quarterly Information'!$J$43:$J$1042,'Quarterly Information'!$I$43:$I$1042,Blends!$AP96,'Quarterly Information'!$X$43:$X$1042,Lists!$D$33)*G95</f>
        <v>0</v>
      </c>
      <c r="AV96" s="85">
        <f>SUMIFS('Quarterly Information'!$J$43:$J$1042,'Quarterly Information'!$I$43:$I$1042,Blends!$AP96,'Quarterly Information'!$X$43:$X$1042,Lists!$D$33)*H95</f>
        <v>0</v>
      </c>
      <c r="AW96" s="85">
        <f>SUMIFS('Quarterly Information'!$J$43:$J$1042,'Quarterly Information'!$I$43:$I$1042,Blends!$AP96,'Quarterly Information'!$X$43:$X$1042,Lists!$D$33)*I95</f>
        <v>0</v>
      </c>
      <c r="AX96" s="85">
        <f>SUMIFS('Quarterly Information'!$J$43:$J$1042,'Quarterly Information'!$I$43:$I$1042,Blends!$AP96,'Quarterly Information'!$X$43:$X$1042,Lists!$D$33)*J95</f>
        <v>0</v>
      </c>
      <c r="AZ96" s="10" t="s">
        <v>298</v>
      </c>
      <c r="BA96" s="85">
        <f>SUMIFS('Quarterly Information'!$J$43:$J$1042,'Quarterly Information'!$I$43:$I$1042,Blends!$AZ96,'Quarterly Information'!$X$43:$X$1042,Lists!$D$34)*C95</f>
        <v>0</v>
      </c>
      <c r="BB96" s="85">
        <f>SUMIFS('Quarterly Information'!$J$43:$J$1042,'Quarterly Information'!$I$43:$I$1042,Blends!$AZ96,'Quarterly Information'!$X$43:$X$1042,Lists!$D$34)*D95</f>
        <v>0</v>
      </c>
      <c r="BC96" s="85">
        <f>SUMIFS('Quarterly Information'!$J$43:$J$1042,'Quarterly Information'!$I$43:$I$1042,Blends!$AZ96,'Quarterly Information'!$X$43:$X$1042,Lists!$D$34)*E95</f>
        <v>0</v>
      </c>
      <c r="BD96" s="85">
        <f>SUMIFS('Quarterly Information'!$J$43:$J$1042,'Quarterly Information'!$I$43:$I$1042,Blends!$AZ96,'Quarterly Information'!$X$43:$X$1042,Lists!$D$34)*F95</f>
        <v>0</v>
      </c>
      <c r="BE96" s="85">
        <f>SUMIFS('Quarterly Information'!$J$43:$J$1042,'Quarterly Information'!$I$43:$I$1042,Blends!$AZ96,'Quarterly Information'!$X$43:$X$1042,Lists!$D$34)*G95</f>
        <v>0</v>
      </c>
      <c r="BF96" s="85">
        <f>SUMIFS('Quarterly Information'!$J$43:$J$1042,'Quarterly Information'!$I$43:$I$1042,Blends!$AZ96,'Quarterly Information'!$X$43:$X$1042,Lists!$D$34)*H95</f>
        <v>0</v>
      </c>
      <c r="BG96" s="85">
        <f>SUMIFS('Quarterly Information'!$J$43:$J$1042,'Quarterly Information'!$I$43:$I$1042,Blends!$AZ96,'Quarterly Information'!$X$43:$X$1042,Lists!$D$34)*I95</f>
        <v>0</v>
      </c>
      <c r="BH96" s="85">
        <f>SUMIFS('Quarterly Information'!$J$43:$J$1042,'Quarterly Information'!$I$43:$I$1042,Blends!$AZ96,'Quarterly Information'!$X$43:$X$1042,Lists!$D$34)*J95</f>
        <v>0</v>
      </c>
      <c r="BJ96" s="10" t="s">
        <v>298</v>
      </c>
      <c r="BK96" s="85">
        <f>SUMIFS('Quarterly Information'!$J$43:$J$1042,'Quarterly Information'!$I$43:$I$1042,Blends!$BJ96,'Quarterly Information'!$X$43:$X$1042,Lists!$D$35)*C95</f>
        <v>0</v>
      </c>
      <c r="BL96" s="85">
        <f>SUMIFS('Quarterly Information'!$J$43:$J$1042,'Quarterly Information'!$I$43:$I$1042,Blends!$BJ96,'Quarterly Information'!$X$43:$X$1042,Lists!$D$35)*D95</f>
        <v>0</v>
      </c>
      <c r="BM96" s="85">
        <f>SUMIFS('Quarterly Information'!$J$43:$J$1042,'Quarterly Information'!$I$43:$I$1042,Blends!$BJ96,'Quarterly Information'!$X$43:$X$1042,Lists!$D$35)*E95</f>
        <v>0</v>
      </c>
      <c r="BN96" s="85">
        <f>SUMIFS('Quarterly Information'!$J$43:$J$1042,'Quarterly Information'!$I$43:$I$1042,Blends!$BJ96,'Quarterly Information'!$X$43:$X$1042,Lists!$D$35)*F95</f>
        <v>0</v>
      </c>
      <c r="BO96" s="85">
        <f>SUMIFS('Quarterly Information'!$J$43:$J$1042,'Quarterly Information'!$I$43:$I$1042,Blends!$BJ96,'Quarterly Information'!$X$43:$X$1042,Lists!$D$35)*G95</f>
        <v>0</v>
      </c>
      <c r="BP96" s="85">
        <f>SUMIFS('Quarterly Information'!$J$43:$J$1042,'Quarterly Information'!$I$43:$I$1042,Blends!$BJ96,'Quarterly Information'!$X$43:$X$1042,Lists!$D$35)*H95</f>
        <v>0</v>
      </c>
      <c r="BQ96" s="85">
        <f>SUMIFS('Quarterly Information'!$J$43:$J$1042,'Quarterly Information'!$I$43:$I$1042,Blends!$BJ96,'Quarterly Information'!$X$43:$X$1042,Lists!$D$35)*I95</f>
        <v>0</v>
      </c>
      <c r="BR96" s="85">
        <f>SUMIFS('Quarterly Information'!$J$43:$J$1042,'Quarterly Information'!$I$43:$I$1042,Blends!$BJ96,'Quarterly Information'!$X$43:$X$1042,Lists!$D$35)*J95</f>
        <v>0</v>
      </c>
      <c r="BT96" s="10" t="s">
        <v>298</v>
      </c>
      <c r="BU96" s="85">
        <f>SUMIFS('Quarterly Information'!$AA$43:$AA$1042,'Quarterly Information'!$I$43:$I$1042,Blends!$BT96)*Blends!C95</f>
        <v>0</v>
      </c>
      <c r="BV96" s="85">
        <f>SUMIFS('Quarterly Information'!$AA$43:$AA$1042,'Quarterly Information'!$I$43:$I$1042,Blends!$BT96)*Blends!D95</f>
        <v>0</v>
      </c>
      <c r="BW96" s="85">
        <f>SUMIFS('Quarterly Information'!$AA$43:$AA$1042,'Quarterly Information'!$I$43:$I$1042,Blends!$BT96)*Blends!E95</f>
        <v>0</v>
      </c>
      <c r="BX96" s="85">
        <f>SUMIFS('Quarterly Information'!$AA$43:$AA$1042,'Quarterly Information'!$I$43:$I$1042,Blends!$BT96)*Blends!F95</f>
        <v>0</v>
      </c>
      <c r="BY96" s="85">
        <f>SUMIFS('Quarterly Information'!$AA$43:$AA$1042,'Quarterly Information'!$I$43:$I$1042,Blends!$BT96)*Blends!G95</f>
        <v>0</v>
      </c>
      <c r="BZ96" s="85">
        <f>SUMIFS('Quarterly Information'!$AA$43:$AA$1042,'Quarterly Information'!$I$43:$I$1042,Blends!$BT96)*Blends!H95</f>
        <v>0</v>
      </c>
      <c r="CA96" s="85">
        <f>SUMIFS('Quarterly Information'!$AA$43:$AA$1042,'Quarterly Information'!$I$43:$I$1042,Blends!$BT96)*Blends!I95</f>
        <v>0</v>
      </c>
      <c r="CB96" s="85">
        <f>SUMIFS('Quarterly Information'!$AA$43:$AA$1042,'Quarterly Information'!$I$43:$I$1042,Blends!$BT96)*Blends!J95</f>
        <v>0</v>
      </c>
      <c r="CD96" s="10" t="s">
        <v>298</v>
      </c>
      <c r="CE96" s="85">
        <f>SUMIFS('Quarterly Information'!$AB$43:$AB$1042,'Quarterly Information'!$I$43:$I$1042,Blends!$CD96)*Blends!C95</f>
        <v>0</v>
      </c>
      <c r="CF96" s="85">
        <f>SUMIFS('Quarterly Information'!$AB$43:$AB$1042,'Quarterly Information'!$I$43:$I$1042,Blends!$CD96)*Blends!D95</f>
        <v>0</v>
      </c>
      <c r="CG96" s="85">
        <f>SUMIFS('Quarterly Information'!$AB$43:$AB$1042,'Quarterly Information'!$I$43:$I$1042,Blends!$CD96)*Blends!E95</f>
        <v>0</v>
      </c>
      <c r="CH96" s="85">
        <f>SUMIFS('Quarterly Information'!$AB$43:$AB$1042,'Quarterly Information'!$I$43:$I$1042,Blends!$CD96)*Blends!F95</f>
        <v>0</v>
      </c>
      <c r="CI96" s="85">
        <f>SUMIFS('Quarterly Information'!$AB$43:$AB$1042,'Quarterly Information'!$I$43:$I$1042,Blends!$CD96)*Blends!G95</f>
        <v>0</v>
      </c>
      <c r="CJ96" s="85">
        <f>SUMIFS('Quarterly Information'!$AB$43:$AB$1042,'Quarterly Information'!$I$43:$I$1042,Blends!$CD96)*Blends!H95</f>
        <v>0</v>
      </c>
      <c r="CK96" s="85">
        <f>SUMIFS('Quarterly Information'!$AB$43:$AB$1042,'Quarterly Information'!$I$43:$I$1042,Blends!$CD96)*Blends!I95</f>
        <v>0</v>
      </c>
      <c r="CL96" s="85">
        <f>SUMIFS('Quarterly Information'!$AB$43:$AB$1042,'Quarterly Information'!$I$43:$I$1042,Blends!$CD96)*Blends!J95</f>
        <v>0</v>
      </c>
      <c r="CN96" s="10" t="s">
        <v>298</v>
      </c>
      <c r="CO96" s="85">
        <f>SUMIFS('Quarterly Information'!$AC$43:$AC$1042,'Quarterly Information'!$I$43:$I$1042,Blends!$CN96)*Blends!C95</f>
        <v>0</v>
      </c>
      <c r="CP96" s="85">
        <f>SUMIFS('Quarterly Information'!$AC$43:$AC$1042,'Quarterly Information'!$I$43:$I$1042,Blends!$CN96)*Blends!D95</f>
        <v>0</v>
      </c>
      <c r="CQ96" s="85">
        <f>SUMIFS('Quarterly Information'!$AC$43:$AC$1042,'Quarterly Information'!$I$43:$I$1042,Blends!$CN96)*Blends!E95</f>
        <v>0</v>
      </c>
      <c r="CR96" s="85">
        <f>SUMIFS('Quarterly Information'!$AC$43:$AC$1042,'Quarterly Information'!$I$43:$I$1042,Blends!$CN96)*Blends!F95</f>
        <v>0</v>
      </c>
      <c r="CS96" s="85">
        <f>SUMIFS('Quarterly Information'!$AC$43:$AC$1042,'Quarterly Information'!$I$43:$I$1042,Blends!$CN96)*Blends!G95</f>
        <v>0</v>
      </c>
      <c r="CT96" s="85">
        <f>SUMIFS('Quarterly Information'!$AC$43:$AC$1042,'Quarterly Information'!$I$43:$I$1042,Blends!$CN96)*Blends!H95</f>
        <v>0</v>
      </c>
      <c r="CU96" s="85">
        <f>SUMIFS('Quarterly Information'!$AC$43:$AC$1042,'Quarterly Information'!$I$43:$I$1042,Blends!$CN96)*Blends!I95</f>
        <v>0</v>
      </c>
      <c r="CV96" s="85">
        <f>SUMIFS('Quarterly Information'!$AC$43:$AC$1042,'Quarterly Information'!$I$43:$I$1042,Blends!$CN96)*Blends!J95</f>
        <v>0</v>
      </c>
      <c r="CX96" s="10" t="s">
        <v>298</v>
      </c>
      <c r="CY96" s="85">
        <f>SUMIFS('Quarterly Information'!$AD$43:$AD$1042,'Quarterly Information'!$I$43:$I$1042,Blends!$CX96)*Blends!C95</f>
        <v>0</v>
      </c>
      <c r="CZ96" s="85">
        <f>SUMIFS('Quarterly Information'!$AD$43:$AD$1042,'Quarterly Information'!$I$43:$I$1042,Blends!$CX96)*Blends!D95</f>
        <v>0</v>
      </c>
      <c r="DA96" s="85">
        <f>SUMIFS('Quarterly Information'!$AD$43:$AD$1042,'Quarterly Information'!$I$43:$I$1042,Blends!$CX96)*Blends!E95</f>
        <v>0</v>
      </c>
      <c r="DB96" s="85">
        <f>SUMIFS('Quarterly Information'!$AD$43:$AD$1042,'Quarterly Information'!$I$43:$I$1042,Blends!$CX96)*Blends!F95</f>
        <v>0</v>
      </c>
      <c r="DC96" s="85">
        <f>SUMIFS('Quarterly Information'!$AD$43:$AD$1042,'Quarterly Information'!$I$43:$I$1042,Blends!$CX96)*Blends!G95</f>
        <v>0</v>
      </c>
      <c r="DD96" s="85">
        <f>SUMIFS('Quarterly Information'!$AD$43:$AD$1042,'Quarterly Information'!$I$43:$I$1042,Blends!$CX96)*Blends!H95</f>
        <v>0</v>
      </c>
      <c r="DE96" s="85">
        <f>SUMIFS('Quarterly Information'!$AD$43:$AD$1042,'Quarterly Information'!$I$43:$I$1042,Blends!$CX96)*Blends!I95</f>
        <v>0</v>
      </c>
      <c r="DF96" s="85">
        <f>SUMIFS('Quarterly Information'!$AD$43:$AD$1042,'Quarterly Information'!$I$43:$I$1042,Blends!$CX96)*Blends!J95</f>
        <v>0</v>
      </c>
      <c r="DH96" s="10" t="s">
        <v>298</v>
      </c>
      <c r="DI96" s="85">
        <f>SUMIFS('Quarterly Information'!$AE$43:$AE$1042,'Quarterly Information'!$I$43:$I$1042,Blends!$DH96)*Blends!C95</f>
        <v>0</v>
      </c>
      <c r="DJ96" s="85">
        <f>SUMIFS('Quarterly Information'!$AE$43:$AE$1042,'Quarterly Information'!$I$43:$I$1042,Blends!$DH96)*Blends!D95</f>
        <v>0</v>
      </c>
      <c r="DK96" s="85">
        <f>SUMIFS('Quarterly Information'!$AE$43:$AE$1042,'Quarterly Information'!$I$43:$I$1042,Blends!$DH96)*Blends!E95</f>
        <v>0</v>
      </c>
      <c r="DL96" s="85">
        <f>SUMIFS('Quarterly Information'!$AE$43:$AE$1042,'Quarterly Information'!$I$43:$I$1042,Blends!$DH96)*Blends!F95</f>
        <v>0</v>
      </c>
      <c r="DM96" s="85">
        <f>SUMIFS('Quarterly Information'!$AE$43:$AE$1042,'Quarterly Information'!$I$43:$I$1042,Blends!$DH96)*Blends!G95</f>
        <v>0</v>
      </c>
      <c r="DN96" s="85">
        <f>SUMIFS('Quarterly Information'!$AE$43:$AE$1042,'Quarterly Information'!$I$43:$I$1042,Blends!$DH96)*Blends!H95</f>
        <v>0</v>
      </c>
      <c r="DO96" s="85">
        <f>SUMIFS('Quarterly Information'!$AE$43:$AE$1042,'Quarterly Information'!$I$43:$I$1042,Blends!$DH96)*Blends!I95</f>
        <v>0</v>
      </c>
      <c r="DP96" s="85">
        <f>SUMIFS('Quarterly Information'!$AE$43:$AE$1042,'Quarterly Information'!$I$43:$I$1042,Blends!$DH96)*Blends!J95</f>
        <v>0</v>
      </c>
      <c r="DR96" s="10" t="s">
        <v>298</v>
      </c>
      <c r="DS96" s="85">
        <f>SUMIFS('Quarterly Information'!$AF$43:$AF$1042,'Quarterly Information'!$I$43:$I$1042,Blends!$DR96)*Blends!C95</f>
        <v>0</v>
      </c>
      <c r="DT96" s="85">
        <f>SUMIFS('Quarterly Information'!$AF$43:$AF$1042,'Quarterly Information'!$I$43:$I$1042,Blends!$DR96)*Blends!D95</f>
        <v>0</v>
      </c>
      <c r="DU96" s="85">
        <f>SUMIFS('Quarterly Information'!$AF$43:$AF$1042,'Quarterly Information'!$I$43:$I$1042,Blends!$DR96)*Blends!E95</f>
        <v>0</v>
      </c>
      <c r="DV96" s="85">
        <f>SUMIFS('Quarterly Information'!$AF$43:$AF$1042,'Quarterly Information'!$I$43:$I$1042,Blends!$DR96)*Blends!F95</f>
        <v>0</v>
      </c>
      <c r="DW96" s="85">
        <f>SUMIFS('Quarterly Information'!$AF$43:$AF$1042,'Quarterly Information'!$I$43:$I$1042,Blends!$DR96)*Blends!G95</f>
        <v>0</v>
      </c>
      <c r="DX96" s="85">
        <f>SUMIFS('Quarterly Information'!$AF$43:$AF$1042,'Quarterly Information'!$I$43:$I$1042,Blends!$DR96)*Blends!H95</f>
        <v>0</v>
      </c>
      <c r="DY96" s="85">
        <f>SUMIFS('Quarterly Information'!$AF$43:$AF$1042,'Quarterly Information'!$I$43:$I$1042,Blends!$DR96)*Blends!I95</f>
        <v>0</v>
      </c>
      <c r="DZ96" s="85">
        <f>SUMIFS('Quarterly Information'!$AF$43:$AF$1042,'Quarterly Information'!$I$43:$I$1042,Blends!$DR96)*Blends!J95</f>
        <v>0</v>
      </c>
    </row>
    <row r="97" spans="2:130">
      <c r="B97" s="10" t="s">
        <v>300</v>
      </c>
      <c r="C97" s="84"/>
      <c r="D97" s="84">
        <v>0.32500000000000001</v>
      </c>
      <c r="E97" s="84">
        <v>0.32500000000000001</v>
      </c>
      <c r="F97" s="84"/>
      <c r="G97" s="84"/>
      <c r="H97" s="84"/>
      <c r="I97" s="84"/>
      <c r="J97" s="84"/>
      <c r="L97" s="10" t="s">
        <v>299</v>
      </c>
      <c r="M97" s="85">
        <f>SUMIFS('Quarterly Information'!$J$43:$J$1042,'Quarterly Information'!$I$43:$I$1042,Blends!$L97,'Quarterly Information'!$X$43:$X$1042,Lists!$D$30)*C96</f>
        <v>0</v>
      </c>
      <c r="N97" s="85">
        <f>SUMIFS('Quarterly Information'!$J$43:$J$1042,'Quarterly Information'!$I$43:$I$1042,Blends!$L97,'Quarterly Information'!$X$43:$X$1042,Lists!$D$30)*D96</f>
        <v>0</v>
      </c>
      <c r="O97" s="85">
        <f>SUMIFS('Quarterly Information'!$J$43:$J$1042,'Quarterly Information'!$I$43:$I$1042,Blends!$L97,'Quarterly Information'!$X$43:$X$1042,Lists!$D$30)*E96</f>
        <v>0</v>
      </c>
      <c r="P97" s="85">
        <f>SUMIFS('Quarterly Information'!$J$43:$J$1042,'Quarterly Information'!$I$43:$I$1042,Blends!$L97,'Quarterly Information'!$X$43:$X$1042,Lists!$D$30)*F96</f>
        <v>0</v>
      </c>
      <c r="Q97" s="85">
        <f>SUMIFS('Quarterly Information'!$J$43:$J$1042,'Quarterly Information'!$I$43:$I$1042,Blends!$L97,'Quarterly Information'!$X$43:$X$1042,Lists!$D$30)*G96</f>
        <v>0</v>
      </c>
      <c r="R97" s="85">
        <f>SUMIFS('Quarterly Information'!$J$43:$J$1042,'Quarterly Information'!$I$43:$I$1042,Blends!$L97,'Quarterly Information'!$X$43:$X$1042,Lists!$D$30)*H96</f>
        <v>0</v>
      </c>
      <c r="S97" s="85">
        <f>SUMIFS('Quarterly Information'!$J$43:$J$1042,'Quarterly Information'!$I$43:$I$1042,Blends!$L97,'Quarterly Information'!$X$43:$X$1042,Lists!$D$30)*I96</f>
        <v>0</v>
      </c>
      <c r="T97" s="85">
        <f>SUMIFS('Quarterly Information'!$J$43:$J$1042,'Quarterly Information'!$I$43:$I$1042,Blends!$L97,'Quarterly Information'!$X$43:$X$1042,Lists!$D$30)*J96</f>
        <v>0</v>
      </c>
      <c r="V97" s="10" t="s">
        <v>299</v>
      </c>
      <c r="W97" s="85">
        <f>SUMIFS('Quarterly Information'!$J$43:$J$1042,'Quarterly Information'!$I$43:$I$1042,Blends!$V97,'Quarterly Information'!$X$43:$X$1042,Lists!$D$31)*C96</f>
        <v>0</v>
      </c>
      <c r="X97" s="85">
        <f>SUMIFS('Quarterly Information'!$J$43:$J$1042,'Quarterly Information'!$I$43:$I$1042,Blends!$V97,'Quarterly Information'!$X$43:$X$1042,Lists!$D$31)*D96</f>
        <v>0</v>
      </c>
      <c r="Y97" s="85">
        <f>SUMIFS('Quarterly Information'!$J$43:$J$1042,'Quarterly Information'!$I$43:$I$1042,Blends!$V97,'Quarterly Information'!$X$43:$X$1042,Lists!$D$31)*E96</f>
        <v>0</v>
      </c>
      <c r="Z97" s="85">
        <f>SUMIFS('Quarterly Information'!$J$43:$J$1042,'Quarterly Information'!$I$43:$I$1042,Blends!$V97,'Quarterly Information'!$X$43:$X$1042,Lists!$D$31)*F96</f>
        <v>0</v>
      </c>
      <c r="AA97" s="85">
        <f>SUMIFS('Quarterly Information'!$J$43:$J$1042,'Quarterly Information'!$I$43:$I$1042,Blends!$V97,'Quarterly Information'!$X$43:$X$1042,Lists!$D$31)*G96</f>
        <v>0</v>
      </c>
      <c r="AB97" s="85">
        <f>SUMIFS('Quarterly Information'!$J$43:$J$1042,'Quarterly Information'!$I$43:$I$1042,Blends!$V97,'Quarterly Information'!$X$43:$X$1042,Lists!$D$31)*H96</f>
        <v>0</v>
      </c>
      <c r="AC97" s="85">
        <f>SUMIFS('Quarterly Information'!$J$43:$J$1042,'Quarterly Information'!$I$43:$I$1042,Blends!$V97,'Quarterly Information'!$X$43:$X$1042,Lists!$D$31)*I96</f>
        <v>0</v>
      </c>
      <c r="AD97" s="85">
        <f>SUMIFS('Quarterly Information'!$J$43:$J$1042,'Quarterly Information'!$I$43:$I$1042,Blends!$V97,'Quarterly Information'!$X$43:$X$1042,Lists!$D$31)*J96</f>
        <v>0</v>
      </c>
      <c r="AF97" s="10" t="s">
        <v>299</v>
      </c>
      <c r="AG97" s="85">
        <f>SUMIFS('Quarterly Information'!$J$43:$J$1042,'Quarterly Information'!$I$43:$I$1042,Blends!$AF97,'Quarterly Information'!$X$43:$X$1042,Lists!$D$32)*C96</f>
        <v>0</v>
      </c>
      <c r="AH97" s="85">
        <f>SUMIFS('Quarterly Information'!$J$43:$J$1042,'Quarterly Information'!$I$43:$I$1042,Blends!$AF97,'Quarterly Information'!$X$43:$X$1042,Lists!$D$32)*D96</f>
        <v>0</v>
      </c>
      <c r="AI97" s="85">
        <f>SUMIFS('Quarterly Information'!$J$43:$J$1042,'Quarterly Information'!$I$43:$I$1042,Blends!$AF97,'Quarterly Information'!$X$43:$X$1042,Lists!$D$32)*E96</f>
        <v>0</v>
      </c>
      <c r="AJ97" s="85">
        <f>SUMIFS('Quarterly Information'!$J$43:$J$1042,'Quarterly Information'!$I$43:$I$1042,Blends!$AF97,'Quarterly Information'!$X$43:$X$1042,Lists!$D$32)*F96</f>
        <v>0</v>
      </c>
      <c r="AK97" s="85">
        <f>SUMIFS('Quarterly Information'!$J$43:$J$1042,'Quarterly Information'!$I$43:$I$1042,Blends!$AF97,'Quarterly Information'!$X$43:$X$1042,Lists!$D$32)*G96</f>
        <v>0</v>
      </c>
      <c r="AL97" s="85">
        <f>SUMIFS('Quarterly Information'!$J$43:$J$1042,'Quarterly Information'!$I$43:$I$1042,Blends!$AF97,'Quarterly Information'!$X$43:$X$1042,Lists!$D$32)*H96</f>
        <v>0</v>
      </c>
      <c r="AM97" s="85">
        <f>SUMIFS('Quarterly Information'!$J$43:$J$1042,'Quarterly Information'!$I$43:$I$1042,Blends!$AF97,'Quarterly Information'!$X$43:$X$1042,Lists!$D$32)*I96</f>
        <v>0</v>
      </c>
      <c r="AN97" s="85">
        <f>SUMIFS('Quarterly Information'!$J$43:$J$1042,'Quarterly Information'!$I$43:$I$1042,Blends!$AF97,'Quarterly Information'!$X$43:$X$1042,Lists!$D$32)*J96</f>
        <v>0</v>
      </c>
      <c r="AP97" s="10" t="s">
        <v>299</v>
      </c>
      <c r="AQ97" s="85">
        <f>SUMIFS('Quarterly Information'!$J$43:$J$1042,'Quarterly Information'!$I$43:$I$1042,Blends!$AP97,'Quarterly Information'!$X$43:$X$1042,Lists!$D$33)*C96</f>
        <v>0</v>
      </c>
      <c r="AR97" s="85">
        <f>SUMIFS('Quarterly Information'!$J$43:$J$1042,'Quarterly Information'!$I$43:$I$1042,Blends!$AP97,'Quarterly Information'!$X$43:$X$1042,Lists!$D$33)*D96</f>
        <v>0</v>
      </c>
      <c r="AS97" s="85">
        <f>SUMIFS('Quarterly Information'!$J$43:$J$1042,'Quarterly Information'!$I$43:$I$1042,Blends!$AP97,'Quarterly Information'!$X$43:$X$1042,Lists!$D$33)*E96</f>
        <v>0</v>
      </c>
      <c r="AT97" s="85">
        <f>SUMIFS('Quarterly Information'!$J$43:$J$1042,'Quarterly Information'!$I$43:$I$1042,Blends!$AP97,'Quarterly Information'!$X$43:$X$1042,Lists!$D$33)*F96</f>
        <v>0</v>
      </c>
      <c r="AU97" s="85">
        <f>SUMIFS('Quarterly Information'!$J$43:$J$1042,'Quarterly Information'!$I$43:$I$1042,Blends!$AP97,'Quarterly Information'!$X$43:$X$1042,Lists!$D$33)*G96</f>
        <v>0</v>
      </c>
      <c r="AV97" s="85">
        <f>SUMIFS('Quarterly Information'!$J$43:$J$1042,'Quarterly Information'!$I$43:$I$1042,Blends!$AP97,'Quarterly Information'!$X$43:$X$1042,Lists!$D$33)*H96</f>
        <v>0</v>
      </c>
      <c r="AW97" s="85">
        <f>SUMIFS('Quarterly Information'!$J$43:$J$1042,'Quarterly Information'!$I$43:$I$1042,Blends!$AP97,'Quarterly Information'!$X$43:$X$1042,Lists!$D$33)*I96</f>
        <v>0</v>
      </c>
      <c r="AX97" s="85">
        <f>SUMIFS('Quarterly Information'!$J$43:$J$1042,'Quarterly Information'!$I$43:$I$1042,Blends!$AP97,'Quarterly Information'!$X$43:$X$1042,Lists!$D$33)*J96</f>
        <v>0</v>
      </c>
      <c r="AZ97" s="10" t="s">
        <v>299</v>
      </c>
      <c r="BA97" s="85">
        <f>SUMIFS('Quarterly Information'!$J$43:$J$1042,'Quarterly Information'!$I$43:$I$1042,Blends!$AZ97,'Quarterly Information'!$X$43:$X$1042,Lists!$D$34)*C96</f>
        <v>0</v>
      </c>
      <c r="BB97" s="85">
        <f>SUMIFS('Quarterly Information'!$J$43:$J$1042,'Quarterly Information'!$I$43:$I$1042,Blends!$AZ97,'Quarterly Information'!$X$43:$X$1042,Lists!$D$34)*D96</f>
        <v>0</v>
      </c>
      <c r="BC97" s="85">
        <f>SUMIFS('Quarterly Information'!$J$43:$J$1042,'Quarterly Information'!$I$43:$I$1042,Blends!$AZ97,'Quarterly Information'!$X$43:$X$1042,Lists!$D$34)*E96</f>
        <v>0</v>
      </c>
      <c r="BD97" s="85">
        <f>SUMIFS('Quarterly Information'!$J$43:$J$1042,'Quarterly Information'!$I$43:$I$1042,Blends!$AZ97,'Quarterly Information'!$X$43:$X$1042,Lists!$D$34)*F96</f>
        <v>0</v>
      </c>
      <c r="BE97" s="85">
        <f>SUMIFS('Quarterly Information'!$J$43:$J$1042,'Quarterly Information'!$I$43:$I$1042,Blends!$AZ97,'Quarterly Information'!$X$43:$X$1042,Lists!$D$34)*G96</f>
        <v>0</v>
      </c>
      <c r="BF97" s="85">
        <f>SUMIFS('Quarterly Information'!$J$43:$J$1042,'Quarterly Information'!$I$43:$I$1042,Blends!$AZ97,'Quarterly Information'!$X$43:$X$1042,Lists!$D$34)*H96</f>
        <v>0</v>
      </c>
      <c r="BG97" s="85">
        <f>SUMIFS('Quarterly Information'!$J$43:$J$1042,'Quarterly Information'!$I$43:$I$1042,Blends!$AZ97,'Quarterly Information'!$X$43:$X$1042,Lists!$D$34)*I96</f>
        <v>0</v>
      </c>
      <c r="BH97" s="85">
        <f>SUMIFS('Quarterly Information'!$J$43:$J$1042,'Quarterly Information'!$I$43:$I$1042,Blends!$AZ97,'Quarterly Information'!$X$43:$X$1042,Lists!$D$34)*J96</f>
        <v>0</v>
      </c>
      <c r="BJ97" s="10" t="s">
        <v>299</v>
      </c>
      <c r="BK97" s="85">
        <f>SUMIFS('Quarterly Information'!$J$43:$J$1042,'Quarterly Information'!$I$43:$I$1042,Blends!$BJ97,'Quarterly Information'!$X$43:$X$1042,Lists!$D$35)*C96</f>
        <v>0</v>
      </c>
      <c r="BL97" s="85">
        <f>SUMIFS('Quarterly Information'!$J$43:$J$1042,'Quarterly Information'!$I$43:$I$1042,Blends!$BJ97,'Quarterly Information'!$X$43:$X$1042,Lists!$D$35)*D96</f>
        <v>0</v>
      </c>
      <c r="BM97" s="85">
        <f>SUMIFS('Quarterly Information'!$J$43:$J$1042,'Quarterly Information'!$I$43:$I$1042,Blends!$BJ97,'Quarterly Information'!$X$43:$X$1042,Lists!$D$35)*E96</f>
        <v>0</v>
      </c>
      <c r="BN97" s="85">
        <f>SUMIFS('Quarterly Information'!$J$43:$J$1042,'Quarterly Information'!$I$43:$I$1042,Blends!$BJ97,'Quarterly Information'!$X$43:$X$1042,Lists!$D$35)*F96</f>
        <v>0</v>
      </c>
      <c r="BO97" s="85">
        <f>SUMIFS('Quarterly Information'!$J$43:$J$1042,'Quarterly Information'!$I$43:$I$1042,Blends!$BJ97,'Quarterly Information'!$X$43:$X$1042,Lists!$D$35)*G96</f>
        <v>0</v>
      </c>
      <c r="BP97" s="85">
        <f>SUMIFS('Quarterly Information'!$J$43:$J$1042,'Quarterly Information'!$I$43:$I$1042,Blends!$BJ97,'Quarterly Information'!$X$43:$X$1042,Lists!$D$35)*H96</f>
        <v>0</v>
      </c>
      <c r="BQ97" s="85">
        <f>SUMIFS('Quarterly Information'!$J$43:$J$1042,'Quarterly Information'!$I$43:$I$1042,Blends!$BJ97,'Quarterly Information'!$X$43:$X$1042,Lists!$D$35)*I96</f>
        <v>0</v>
      </c>
      <c r="BR97" s="85">
        <f>SUMIFS('Quarterly Information'!$J$43:$J$1042,'Quarterly Information'!$I$43:$I$1042,Blends!$BJ97,'Quarterly Information'!$X$43:$X$1042,Lists!$D$35)*J96</f>
        <v>0</v>
      </c>
      <c r="BT97" s="10" t="s">
        <v>299</v>
      </c>
      <c r="BU97" s="85">
        <f>SUMIFS('Quarterly Information'!$AA$43:$AA$1042,'Quarterly Information'!$I$43:$I$1042,Blends!$BT97)*Blends!C96</f>
        <v>0</v>
      </c>
      <c r="BV97" s="85">
        <f>SUMIFS('Quarterly Information'!$AA$43:$AA$1042,'Quarterly Information'!$I$43:$I$1042,Blends!$BT97)*Blends!D96</f>
        <v>0</v>
      </c>
      <c r="BW97" s="85">
        <f>SUMIFS('Quarterly Information'!$AA$43:$AA$1042,'Quarterly Information'!$I$43:$I$1042,Blends!$BT97)*Blends!E96</f>
        <v>0</v>
      </c>
      <c r="BX97" s="85">
        <f>SUMIFS('Quarterly Information'!$AA$43:$AA$1042,'Quarterly Information'!$I$43:$I$1042,Blends!$BT97)*Blends!F96</f>
        <v>0</v>
      </c>
      <c r="BY97" s="85">
        <f>SUMIFS('Quarterly Information'!$AA$43:$AA$1042,'Quarterly Information'!$I$43:$I$1042,Blends!$BT97)*Blends!G96</f>
        <v>0</v>
      </c>
      <c r="BZ97" s="85">
        <f>SUMIFS('Quarterly Information'!$AA$43:$AA$1042,'Quarterly Information'!$I$43:$I$1042,Blends!$BT97)*Blends!H96</f>
        <v>0</v>
      </c>
      <c r="CA97" s="85">
        <f>SUMIFS('Quarterly Information'!$AA$43:$AA$1042,'Quarterly Information'!$I$43:$I$1042,Blends!$BT97)*Blends!I96</f>
        <v>0</v>
      </c>
      <c r="CB97" s="85">
        <f>SUMIFS('Quarterly Information'!$AA$43:$AA$1042,'Quarterly Information'!$I$43:$I$1042,Blends!$BT97)*Blends!J96</f>
        <v>0</v>
      </c>
      <c r="CD97" s="10" t="s">
        <v>299</v>
      </c>
      <c r="CE97" s="85">
        <f>SUMIFS('Quarterly Information'!$AB$43:$AB$1042,'Quarterly Information'!$I$43:$I$1042,Blends!$CD97)*Blends!C96</f>
        <v>0</v>
      </c>
      <c r="CF97" s="85">
        <f>SUMIFS('Quarterly Information'!$AB$43:$AB$1042,'Quarterly Information'!$I$43:$I$1042,Blends!$CD97)*Blends!D96</f>
        <v>0</v>
      </c>
      <c r="CG97" s="85">
        <f>SUMIFS('Quarterly Information'!$AB$43:$AB$1042,'Quarterly Information'!$I$43:$I$1042,Blends!$CD97)*Blends!E96</f>
        <v>0</v>
      </c>
      <c r="CH97" s="85">
        <f>SUMIFS('Quarterly Information'!$AB$43:$AB$1042,'Quarterly Information'!$I$43:$I$1042,Blends!$CD97)*Blends!F96</f>
        <v>0</v>
      </c>
      <c r="CI97" s="85">
        <f>SUMIFS('Quarterly Information'!$AB$43:$AB$1042,'Quarterly Information'!$I$43:$I$1042,Blends!$CD97)*Blends!G96</f>
        <v>0</v>
      </c>
      <c r="CJ97" s="85">
        <f>SUMIFS('Quarterly Information'!$AB$43:$AB$1042,'Quarterly Information'!$I$43:$I$1042,Blends!$CD97)*Blends!H96</f>
        <v>0</v>
      </c>
      <c r="CK97" s="85">
        <f>SUMIFS('Quarterly Information'!$AB$43:$AB$1042,'Quarterly Information'!$I$43:$I$1042,Blends!$CD97)*Blends!I96</f>
        <v>0</v>
      </c>
      <c r="CL97" s="85">
        <f>SUMIFS('Quarterly Information'!$AB$43:$AB$1042,'Quarterly Information'!$I$43:$I$1042,Blends!$CD97)*Blends!J96</f>
        <v>0</v>
      </c>
      <c r="CN97" s="10" t="s">
        <v>299</v>
      </c>
      <c r="CO97" s="85">
        <f>SUMIFS('Quarterly Information'!$AC$43:$AC$1042,'Quarterly Information'!$I$43:$I$1042,Blends!$CN97)*Blends!C96</f>
        <v>0</v>
      </c>
      <c r="CP97" s="85">
        <f>SUMIFS('Quarterly Information'!$AC$43:$AC$1042,'Quarterly Information'!$I$43:$I$1042,Blends!$CN97)*Blends!D96</f>
        <v>0</v>
      </c>
      <c r="CQ97" s="85">
        <f>SUMIFS('Quarterly Information'!$AC$43:$AC$1042,'Quarterly Information'!$I$43:$I$1042,Blends!$CN97)*Blends!E96</f>
        <v>0</v>
      </c>
      <c r="CR97" s="85">
        <f>SUMIFS('Quarterly Information'!$AC$43:$AC$1042,'Quarterly Information'!$I$43:$I$1042,Blends!$CN97)*Blends!F96</f>
        <v>0</v>
      </c>
      <c r="CS97" s="85">
        <f>SUMIFS('Quarterly Information'!$AC$43:$AC$1042,'Quarterly Information'!$I$43:$I$1042,Blends!$CN97)*Blends!G96</f>
        <v>0</v>
      </c>
      <c r="CT97" s="85">
        <f>SUMIFS('Quarterly Information'!$AC$43:$AC$1042,'Quarterly Information'!$I$43:$I$1042,Blends!$CN97)*Blends!H96</f>
        <v>0</v>
      </c>
      <c r="CU97" s="85">
        <f>SUMIFS('Quarterly Information'!$AC$43:$AC$1042,'Quarterly Information'!$I$43:$I$1042,Blends!$CN97)*Blends!I96</f>
        <v>0</v>
      </c>
      <c r="CV97" s="85">
        <f>SUMIFS('Quarterly Information'!$AC$43:$AC$1042,'Quarterly Information'!$I$43:$I$1042,Blends!$CN97)*Blends!J96</f>
        <v>0</v>
      </c>
      <c r="CX97" s="10" t="s">
        <v>299</v>
      </c>
      <c r="CY97" s="85">
        <f>SUMIFS('Quarterly Information'!$AD$43:$AD$1042,'Quarterly Information'!$I$43:$I$1042,Blends!$CX97)*Blends!C96</f>
        <v>0</v>
      </c>
      <c r="CZ97" s="85">
        <f>SUMIFS('Quarterly Information'!$AD$43:$AD$1042,'Quarterly Information'!$I$43:$I$1042,Blends!$CX97)*Blends!D96</f>
        <v>0</v>
      </c>
      <c r="DA97" s="85">
        <f>SUMIFS('Quarterly Information'!$AD$43:$AD$1042,'Quarterly Information'!$I$43:$I$1042,Blends!$CX97)*Blends!E96</f>
        <v>0</v>
      </c>
      <c r="DB97" s="85">
        <f>SUMIFS('Quarterly Information'!$AD$43:$AD$1042,'Quarterly Information'!$I$43:$I$1042,Blends!$CX97)*Blends!F96</f>
        <v>0</v>
      </c>
      <c r="DC97" s="85">
        <f>SUMIFS('Quarterly Information'!$AD$43:$AD$1042,'Quarterly Information'!$I$43:$I$1042,Blends!$CX97)*Blends!G96</f>
        <v>0</v>
      </c>
      <c r="DD97" s="85">
        <f>SUMIFS('Quarterly Information'!$AD$43:$AD$1042,'Quarterly Information'!$I$43:$I$1042,Blends!$CX97)*Blends!H96</f>
        <v>0</v>
      </c>
      <c r="DE97" s="85">
        <f>SUMIFS('Quarterly Information'!$AD$43:$AD$1042,'Quarterly Information'!$I$43:$I$1042,Blends!$CX97)*Blends!I96</f>
        <v>0</v>
      </c>
      <c r="DF97" s="85">
        <f>SUMIFS('Quarterly Information'!$AD$43:$AD$1042,'Quarterly Information'!$I$43:$I$1042,Blends!$CX97)*Blends!J96</f>
        <v>0</v>
      </c>
      <c r="DH97" s="10" t="s">
        <v>299</v>
      </c>
      <c r="DI97" s="85">
        <f>SUMIFS('Quarterly Information'!$AE$43:$AE$1042,'Quarterly Information'!$I$43:$I$1042,Blends!$DH97)*Blends!C96</f>
        <v>0</v>
      </c>
      <c r="DJ97" s="85">
        <f>SUMIFS('Quarterly Information'!$AE$43:$AE$1042,'Quarterly Information'!$I$43:$I$1042,Blends!$DH97)*Blends!D96</f>
        <v>0</v>
      </c>
      <c r="DK97" s="85">
        <f>SUMIFS('Quarterly Information'!$AE$43:$AE$1042,'Quarterly Information'!$I$43:$I$1042,Blends!$DH97)*Blends!E96</f>
        <v>0</v>
      </c>
      <c r="DL97" s="85">
        <f>SUMIFS('Quarterly Information'!$AE$43:$AE$1042,'Quarterly Information'!$I$43:$I$1042,Blends!$DH97)*Blends!F96</f>
        <v>0</v>
      </c>
      <c r="DM97" s="85">
        <f>SUMIFS('Quarterly Information'!$AE$43:$AE$1042,'Quarterly Information'!$I$43:$I$1042,Blends!$DH97)*Blends!G96</f>
        <v>0</v>
      </c>
      <c r="DN97" s="85">
        <f>SUMIFS('Quarterly Information'!$AE$43:$AE$1042,'Quarterly Information'!$I$43:$I$1042,Blends!$DH97)*Blends!H96</f>
        <v>0</v>
      </c>
      <c r="DO97" s="85">
        <f>SUMIFS('Quarterly Information'!$AE$43:$AE$1042,'Quarterly Information'!$I$43:$I$1042,Blends!$DH97)*Blends!I96</f>
        <v>0</v>
      </c>
      <c r="DP97" s="85">
        <f>SUMIFS('Quarterly Information'!$AE$43:$AE$1042,'Quarterly Information'!$I$43:$I$1042,Blends!$DH97)*Blends!J96</f>
        <v>0</v>
      </c>
      <c r="DR97" s="10" t="s">
        <v>299</v>
      </c>
      <c r="DS97" s="85">
        <f>SUMIFS('Quarterly Information'!$AF$43:$AF$1042,'Quarterly Information'!$I$43:$I$1042,Blends!$DR97)*Blends!C96</f>
        <v>0</v>
      </c>
      <c r="DT97" s="85">
        <f>SUMIFS('Quarterly Information'!$AF$43:$AF$1042,'Quarterly Information'!$I$43:$I$1042,Blends!$DR97)*Blends!D96</f>
        <v>0</v>
      </c>
      <c r="DU97" s="85">
        <f>SUMIFS('Quarterly Information'!$AF$43:$AF$1042,'Quarterly Information'!$I$43:$I$1042,Blends!$DR97)*Blends!E96</f>
        <v>0</v>
      </c>
      <c r="DV97" s="85">
        <f>SUMIFS('Quarterly Information'!$AF$43:$AF$1042,'Quarterly Information'!$I$43:$I$1042,Blends!$DR97)*Blends!F96</f>
        <v>0</v>
      </c>
      <c r="DW97" s="85">
        <f>SUMIFS('Quarterly Information'!$AF$43:$AF$1042,'Quarterly Information'!$I$43:$I$1042,Blends!$DR97)*Blends!G96</f>
        <v>0</v>
      </c>
      <c r="DX97" s="85">
        <f>SUMIFS('Quarterly Information'!$AF$43:$AF$1042,'Quarterly Information'!$I$43:$I$1042,Blends!$DR97)*Blends!H96</f>
        <v>0</v>
      </c>
      <c r="DY97" s="85">
        <f>SUMIFS('Quarterly Information'!$AF$43:$AF$1042,'Quarterly Information'!$I$43:$I$1042,Blends!$DR97)*Blends!I96</f>
        <v>0</v>
      </c>
      <c r="DZ97" s="85">
        <f>SUMIFS('Quarterly Information'!$AF$43:$AF$1042,'Quarterly Information'!$I$43:$I$1042,Blends!$DR97)*Blends!J96</f>
        <v>0</v>
      </c>
    </row>
    <row r="98" spans="2:130">
      <c r="B98" s="10" t="s">
        <v>301</v>
      </c>
      <c r="C98" s="84"/>
      <c r="D98" s="84">
        <v>0.17</v>
      </c>
      <c r="E98" s="84">
        <v>0.19</v>
      </c>
      <c r="F98" s="84">
        <v>7.0000000000000007E-2</v>
      </c>
      <c r="G98" s="84"/>
      <c r="H98" s="84"/>
      <c r="I98" s="84">
        <v>0.03</v>
      </c>
      <c r="J98" s="84"/>
      <c r="L98" s="10" t="s">
        <v>300</v>
      </c>
      <c r="M98" s="85">
        <f>SUMIFS('Quarterly Information'!$J$43:$J$1042,'Quarterly Information'!$I$43:$I$1042,Blends!$L98,'Quarterly Information'!$X$43:$X$1042,Lists!$D$30)*C97</f>
        <v>0</v>
      </c>
      <c r="N98" s="85">
        <f>SUMIFS('Quarterly Information'!$J$43:$J$1042,'Quarterly Information'!$I$43:$I$1042,Blends!$L98,'Quarterly Information'!$X$43:$X$1042,Lists!$D$30)*D97</f>
        <v>0</v>
      </c>
      <c r="O98" s="85">
        <f>SUMIFS('Quarterly Information'!$J$43:$J$1042,'Quarterly Information'!$I$43:$I$1042,Blends!$L98,'Quarterly Information'!$X$43:$X$1042,Lists!$D$30)*E97</f>
        <v>0</v>
      </c>
      <c r="P98" s="85">
        <f>SUMIFS('Quarterly Information'!$J$43:$J$1042,'Quarterly Information'!$I$43:$I$1042,Blends!$L98,'Quarterly Information'!$X$43:$X$1042,Lists!$D$30)*F97</f>
        <v>0</v>
      </c>
      <c r="Q98" s="85">
        <f>SUMIFS('Quarterly Information'!$J$43:$J$1042,'Quarterly Information'!$I$43:$I$1042,Blends!$L98,'Quarterly Information'!$X$43:$X$1042,Lists!$D$30)*G97</f>
        <v>0</v>
      </c>
      <c r="R98" s="85">
        <f>SUMIFS('Quarterly Information'!$J$43:$J$1042,'Quarterly Information'!$I$43:$I$1042,Blends!$L98,'Quarterly Information'!$X$43:$X$1042,Lists!$D$30)*H97</f>
        <v>0</v>
      </c>
      <c r="S98" s="85">
        <f>SUMIFS('Quarterly Information'!$J$43:$J$1042,'Quarterly Information'!$I$43:$I$1042,Blends!$L98,'Quarterly Information'!$X$43:$X$1042,Lists!$D$30)*I97</f>
        <v>0</v>
      </c>
      <c r="T98" s="85">
        <f>SUMIFS('Quarterly Information'!$J$43:$J$1042,'Quarterly Information'!$I$43:$I$1042,Blends!$L98,'Quarterly Information'!$X$43:$X$1042,Lists!$D$30)*J97</f>
        <v>0</v>
      </c>
      <c r="V98" s="10" t="s">
        <v>300</v>
      </c>
      <c r="W98" s="85">
        <f>SUMIFS('Quarterly Information'!$J$43:$J$1042,'Quarterly Information'!$I$43:$I$1042,Blends!$V98,'Quarterly Information'!$X$43:$X$1042,Lists!$D$31)*C97</f>
        <v>0</v>
      </c>
      <c r="X98" s="85">
        <f>SUMIFS('Quarterly Information'!$J$43:$J$1042,'Quarterly Information'!$I$43:$I$1042,Blends!$V98,'Quarterly Information'!$X$43:$X$1042,Lists!$D$31)*D97</f>
        <v>0</v>
      </c>
      <c r="Y98" s="85">
        <f>SUMIFS('Quarterly Information'!$J$43:$J$1042,'Quarterly Information'!$I$43:$I$1042,Blends!$V98,'Quarterly Information'!$X$43:$X$1042,Lists!$D$31)*E97</f>
        <v>0</v>
      </c>
      <c r="Z98" s="85">
        <f>SUMIFS('Quarterly Information'!$J$43:$J$1042,'Quarterly Information'!$I$43:$I$1042,Blends!$V98,'Quarterly Information'!$X$43:$X$1042,Lists!$D$31)*F97</f>
        <v>0</v>
      </c>
      <c r="AA98" s="85">
        <f>SUMIFS('Quarterly Information'!$J$43:$J$1042,'Quarterly Information'!$I$43:$I$1042,Blends!$V98,'Quarterly Information'!$X$43:$X$1042,Lists!$D$31)*G97</f>
        <v>0</v>
      </c>
      <c r="AB98" s="85">
        <f>SUMIFS('Quarterly Information'!$J$43:$J$1042,'Quarterly Information'!$I$43:$I$1042,Blends!$V98,'Quarterly Information'!$X$43:$X$1042,Lists!$D$31)*H97</f>
        <v>0</v>
      </c>
      <c r="AC98" s="85">
        <f>SUMIFS('Quarterly Information'!$J$43:$J$1042,'Quarterly Information'!$I$43:$I$1042,Blends!$V98,'Quarterly Information'!$X$43:$X$1042,Lists!$D$31)*I97</f>
        <v>0</v>
      </c>
      <c r="AD98" s="85">
        <f>SUMIFS('Quarterly Information'!$J$43:$J$1042,'Quarterly Information'!$I$43:$I$1042,Blends!$V98,'Quarterly Information'!$X$43:$X$1042,Lists!$D$31)*J97</f>
        <v>0</v>
      </c>
      <c r="AF98" s="10" t="s">
        <v>300</v>
      </c>
      <c r="AG98" s="85">
        <f>SUMIFS('Quarterly Information'!$J$43:$J$1042,'Quarterly Information'!$I$43:$I$1042,Blends!$AF98,'Quarterly Information'!$X$43:$X$1042,Lists!$D$32)*C97</f>
        <v>0</v>
      </c>
      <c r="AH98" s="85">
        <f>SUMIFS('Quarterly Information'!$J$43:$J$1042,'Quarterly Information'!$I$43:$I$1042,Blends!$AF98,'Quarterly Information'!$X$43:$X$1042,Lists!$D$32)*D97</f>
        <v>0</v>
      </c>
      <c r="AI98" s="85">
        <f>SUMIFS('Quarterly Information'!$J$43:$J$1042,'Quarterly Information'!$I$43:$I$1042,Blends!$AF98,'Quarterly Information'!$X$43:$X$1042,Lists!$D$32)*E97</f>
        <v>0</v>
      </c>
      <c r="AJ98" s="85">
        <f>SUMIFS('Quarterly Information'!$J$43:$J$1042,'Quarterly Information'!$I$43:$I$1042,Blends!$AF98,'Quarterly Information'!$X$43:$X$1042,Lists!$D$32)*F97</f>
        <v>0</v>
      </c>
      <c r="AK98" s="85">
        <f>SUMIFS('Quarterly Information'!$J$43:$J$1042,'Quarterly Information'!$I$43:$I$1042,Blends!$AF98,'Quarterly Information'!$X$43:$X$1042,Lists!$D$32)*G97</f>
        <v>0</v>
      </c>
      <c r="AL98" s="85">
        <f>SUMIFS('Quarterly Information'!$J$43:$J$1042,'Quarterly Information'!$I$43:$I$1042,Blends!$AF98,'Quarterly Information'!$X$43:$X$1042,Lists!$D$32)*H97</f>
        <v>0</v>
      </c>
      <c r="AM98" s="85">
        <f>SUMIFS('Quarterly Information'!$J$43:$J$1042,'Quarterly Information'!$I$43:$I$1042,Blends!$AF98,'Quarterly Information'!$X$43:$X$1042,Lists!$D$32)*I97</f>
        <v>0</v>
      </c>
      <c r="AN98" s="85">
        <f>SUMIFS('Quarterly Information'!$J$43:$J$1042,'Quarterly Information'!$I$43:$I$1042,Blends!$AF98,'Quarterly Information'!$X$43:$X$1042,Lists!$D$32)*J97</f>
        <v>0</v>
      </c>
      <c r="AP98" s="10" t="s">
        <v>300</v>
      </c>
      <c r="AQ98" s="85">
        <f>SUMIFS('Quarterly Information'!$J$43:$J$1042,'Quarterly Information'!$I$43:$I$1042,Blends!$AP98,'Quarterly Information'!$X$43:$X$1042,Lists!$D$33)*C97</f>
        <v>0</v>
      </c>
      <c r="AR98" s="85">
        <f>SUMIFS('Quarterly Information'!$J$43:$J$1042,'Quarterly Information'!$I$43:$I$1042,Blends!$AP98,'Quarterly Information'!$X$43:$X$1042,Lists!$D$33)*D97</f>
        <v>0</v>
      </c>
      <c r="AS98" s="85">
        <f>SUMIFS('Quarterly Information'!$J$43:$J$1042,'Quarterly Information'!$I$43:$I$1042,Blends!$AP98,'Quarterly Information'!$X$43:$X$1042,Lists!$D$33)*E97</f>
        <v>0</v>
      </c>
      <c r="AT98" s="85">
        <f>SUMIFS('Quarterly Information'!$J$43:$J$1042,'Quarterly Information'!$I$43:$I$1042,Blends!$AP98,'Quarterly Information'!$X$43:$X$1042,Lists!$D$33)*F97</f>
        <v>0</v>
      </c>
      <c r="AU98" s="85">
        <f>SUMIFS('Quarterly Information'!$J$43:$J$1042,'Quarterly Information'!$I$43:$I$1042,Blends!$AP98,'Quarterly Information'!$X$43:$X$1042,Lists!$D$33)*G97</f>
        <v>0</v>
      </c>
      <c r="AV98" s="85">
        <f>SUMIFS('Quarterly Information'!$J$43:$J$1042,'Quarterly Information'!$I$43:$I$1042,Blends!$AP98,'Quarterly Information'!$X$43:$X$1042,Lists!$D$33)*H97</f>
        <v>0</v>
      </c>
      <c r="AW98" s="85">
        <f>SUMIFS('Quarterly Information'!$J$43:$J$1042,'Quarterly Information'!$I$43:$I$1042,Blends!$AP98,'Quarterly Information'!$X$43:$X$1042,Lists!$D$33)*I97</f>
        <v>0</v>
      </c>
      <c r="AX98" s="85">
        <f>SUMIFS('Quarterly Information'!$J$43:$J$1042,'Quarterly Information'!$I$43:$I$1042,Blends!$AP98,'Quarterly Information'!$X$43:$X$1042,Lists!$D$33)*J97</f>
        <v>0</v>
      </c>
      <c r="AZ98" s="10" t="s">
        <v>300</v>
      </c>
      <c r="BA98" s="85">
        <f>SUMIFS('Quarterly Information'!$J$43:$J$1042,'Quarterly Information'!$I$43:$I$1042,Blends!$AZ98,'Quarterly Information'!$X$43:$X$1042,Lists!$D$34)*C97</f>
        <v>0</v>
      </c>
      <c r="BB98" s="85">
        <f>SUMIFS('Quarterly Information'!$J$43:$J$1042,'Quarterly Information'!$I$43:$I$1042,Blends!$AZ98,'Quarterly Information'!$X$43:$X$1042,Lists!$D$34)*D97</f>
        <v>0</v>
      </c>
      <c r="BC98" s="85">
        <f>SUMIFS('Quarterly Information'!$J$43:$J$1042,'Quarterly Information'!$I$43:$I$1042,Blends!$AZ98,'Quarterly Information'!$X$43:$X$1042,Lists!$D$34)*E97</f>
        <v>0</v>
      </c>
      <c r="BD98" s="85">
        <f>SUMIFS('Quarterly Information'!$J$43:$J$1042,'Quarterly Information'!$I$43:$I$1042,Blends!$AZ98,'Quarterly Information'!$X$43:$X$1042,Lists!$D$34)*F97</f>
        <v>0</v>
      </c>
      <c r="BE98" s="85">
        <f>SUMIFS('Quarterly Information'!$J$43:$J$1042,'Quarterly Information'!$I$43:$I$1042,Blends!$AZ98,'Quarterly Information'!$X$43:$X$1042,Lists!$D$34)*G97</f>
        <v>0</v>
      </c>
      <c r="BF98" s="85">
        <f>SUMIFS('Quarterly Information'!$J$43:$J$1042,'Quarterly Information'!$I$43:$I$1042,Blends!$AZ98,'Quarterly Information'!$X$43:$X$1042,Lists!$D$34)*H97</f>
        <v>0</v>
      </c>
      <c r="BG98" s="85">
        <f>SUMIFS('Quarterly Information'!$J$43:$J$1042,'Quarterly Information'!$I$43:$I$1042,Blends!$AZ98,'Quarterly Information'!$X$43:$X$1042,Lists!$D$34)*I97</f>
        <v>0</v>
      </c>
      <c r="BH98" s="85">
        <f>SUMIFS('Quarterly Information'!$J$43:$J$1042,'Quarterly Information'!$I$43:$I$1042,Blends!$AZ98,'Quarterly Information'!$X$43:$X$1042,Lists!$D$34)*J97</f>
        <v>0</v>
      </c>
      <c r="BJ98" s="10" t="s">
        <v>300</v>
      </c>
      <c r="BK98" s="85">
        <f>SUMIFS('Quarterly Information'!$J$43:$J$1042,'Quarterly Information'!$I$43:$I$1042,Blends!$BJ98,'Quarterly Information'!$X$43:$X$1042,Lists!$D$35)*C97</f>
        <v>0</v>
      </c>
      <c r="BL98" s="85">
        <f>SUMIFS('Quarterly Information'!$J$43:$J$1042,'Quarterly Information'!$I$43:$I$1042,Blends!$BJ98,'Quarterly Information'!$X$43:$X$1042,Lists!$D$35)*D97</f>
        <v>0</v>
      </c>
      <c r="BM98" s="85">
        <f>SUMIFS('Quarterly Information'!$J$43:$J$1042,'Quarterly Information'!$I$43:$I$1042,Blends!$BJ98,'Quarterly Information'!$X$43:$X$1042,Lists!$D$35)*E97</f>
        <v>0</v>
      </c>
      <c r="BN98" s="85">
        <f>SUMIFS('Quarterly Information'!$J$43:$J$1042,'Quarterly Information'!$I$43:$I$1042,Blends!$BJ98,'Quarterly Information'!$X$43:$X$1042,Lists!$D$35)*F97</f>
        <v>0</v>
      </c>
      <c r="BO98" s="85">
        <f>SUMIFS('Quarterly Information'!$J$43:$J$1042,'Quarterly Information'!$I$43:$I$1042,Blends!$BJ98,'Quarterly Information'!$X$43:$X$1042,Lists!$D$35)*G97</f>
        <v>0</v>
      </c>
      <c r="BP98" s="85">
        <f>SUMIFS('Quarterly Information'!$J$43:$J$1042,'Quarterly Information'!$I$43:$I$1042,Blends!$BJ98,'Quarterly Information'!$X$43:$X$1042,Lists!$D$35)*H97</f>
        <v>0</v>
      </c>
      <c r="BQ98" s="85">
        <f>SUMIFS('Quarterly Information'!$J$43:$J$1042,'Quarterly Information'!$I$43:$I$1042,Blends!$BJ98,'Quarterly Information'!$X$43:$X$1042,Lists!$D$35)*I97</f>
        <v>0</v>
      </c>
      <c r="BR98" s="85">
        <f>SUMIFS('Quarterly Information'!$J$43:$J$1042,'Quarterly Information'!$I$43:$I$1042,Blends!$BJ98,'Quarterly Information'!$X$43:$X$1042,Lists!$D$35)*J97</f>
        <v>0</v>
      </c>
      <c r="BT98" s="10" t="s">
        <v>300</v>
      </c>
      <c r="BU98" s="85">
        <f>SUMIFS('Quarterly Information'!$AA$43:$AA$1042,'Quarterly Information'!$I$43:$I$1042,Blends!$BT98)*Blends!C97</f>
        <v>0</v>
      </c>
      <c r="BV98" s="85">
        <f>SUMIFS('Quarterly Information'!$AA$43:$AA$1042,'Quarterly Information'!$I$43:$I$1042,Blends!$BT98)*Blends!D97</f>
        <v>0</v>
      </c>
      <c r="BW98" s="85">
        <f>SUMIFS('Quarterly Information'!$AA$43:$AA$1042,'Quarterly Information'!$I$43:$I$1042,Blends!$BT98)*Blends!E97</f>
        <v>0</v>
      </c>
      <c r="BX98" s="85">
        <f>SUMIFS('Quarterly Information'!$AA$43:$AA$1042,'Quarterly Information'!$I$43:$I$1042,Blends!$BT98)*Blends!F97</f>
        <v>0</v>
      </c>
      <c r="BY98" s="85">
        <f>SUMIFS('Quarterly Information'!$AA$43:$AA$1042,'Quarterly Information'!$I$43:$I$1042,Blends!$BT98)*Blends!G97</f>
        <v>0</v>
      </c>
      <c r="BZ98" s="85">
        <f>SUMIFS('Quarterly Information'!$AA$43:$AA$1042,'Quarterly Information'!$I$43:$I$1042,Blends!$BT98)*Blends!H97</f>
        <v>0</v>
      </c>
      <c r="CA98" s="85">
        <f>SUMIFS('Quarterly Information'!$AA$43:$AA$1042,'Quarterly Information'!$I$43:$I$1042,Blends!$BT98)*Blends!I97</f>
        <v>0</v>
      </c>
      <c r="CB98" s="85">
        <f>SUMIFS('Quarterly Information'!$AA$43:$AA$1042,'Quarterly Information'!$I$43:$I$1042,Blends!$BT98)*Blends!J97</f>
        <v>0</v>
      </c>
      <c r="CD98" s="10" t="s">
        <v>300</v>
      </c>
      <c r="CE98" s="85">
        <f>SUMIFS('Quarterly Information'!$AB$43:$AB$1042,'Quarterly Information'!$I$43:$I$1042,Blends!$CD98)*Blends!C97</f>
        <v>0</v>
      </c>
      <c r="CF98" s="85">
        <f>SUMIFS('Quarterly Information'!$AB$43:$AB$1042,'Quarterly Information'!$I$43:$I$1042,Blends!$CD98)*Blends!D97</f>
        <v>0</v>
      </c>
      <c r="CG98" s="85">
        <f>SUMIFS('Quarterly Information'!$AB$43:$AB$1042,'Quarterly Information'!$I$43:$I$1042,Blends!$CD98)*Blends!E97</f>
        <v>0</v>
      </c>
      <c r="CH98" s="85">
        <f>SUMIFS('Quarterly Information'!$AB$43:$AB$1042,'Quarterly Information'!$I$43:$I$1042,Blends!$CD98)*Blends!F97</f>
        <v>0</v>
      </c>
      <c r="CI98" s="85">
        <f>SUMIFS('Quarterly Information'!$AB$43:$AB$1042,'Quarterly Information'!$I$43:$I$1042,Blends!$CD98)*Blends!G97</f>
        <v>0</v>
      </c>
      <c r="CJ98" s="85">
        <f>SUMIFS('Quarterly Information'!$AB$43:$AB$1042,'Quarterly Information'!$I$43:$I$1042,Blends!$CD98)*Blends!H97</f>
        <v>0</v>
      </c>
      <c r="CK98" s="85">
        <f>SUMIFS('Quarterly Information'!$AB$43:$AB$1042,'Quarterly Information'!$I$43:$I$1042,Blends!$CD98)*Blends!I97</f>
        <v>0</v>
      </c>
      <c r="CL98" s="85">
        <f>SUMIFS('Quarterly Information'!$AB$43:$AB$1042,'Quarterly Information'!$I$43:$I$1042,Blends!$CD98)*Blends!J97</f>
        <v>0</v>
      </c>
      <c r="CN98" s="10" t="s">
        <v>300</v>
      </c>
      <c r="CO98" s="85">
        <f>SUMIFS('Quarterly Information'!$AC$43:$AC$1042,'Quarterly Information'!$I$43:$I$1042,Blends!$CN98)*Blends!C97</f>
        <v>0</v>
      </c>
      <c r="CP98" s="85">
        <f>SUMIFS('Quarterly Information'!$AC$43:$AC$1042,'Quarterly Information'!$I$43:$I$1042,Blends!$CN98)*Blends!D97</f>
        <v>0</v>
      </c>
      <c r="CQ98" s="85">
        <f>SUMIFS('Quarterly Information'!$AC$43:$AC$1042,'Quarterly Information'!$I$43:$I$1042,Blends!$CN98)*Blends!E97</f>
        <v>0</v>
      </c>
      <c r="CR98" s="85">
        <f>SUMIFS('Quarterly Information'!$AC$43:$AC$1042,'Quarterly Information'!$I$43:$I$1042,Blends!$CN98)*Blends!F97</f>
        <v>0</v>
      </c>
      <c r="CS98" s="85">
        <f>SUMIFS('Quarterly Information'!$AC$43:$AC$1042,'Quarterly Information'!$I$43:$I$1042,Blends!$CN98)*Blends!G97</f>
        <v>0</v>
      </c>
      <c r="CT98" s="85">
        <f>SUMIFS('Quarterly Information'!$AC$43:$AC$1042,'Quarterly Information'!$I$43:$I$1042,Blends!$CN98)*Blends!H97</f>
        <v>0</v>
      </c>
      <c r="CU98" s="85">
        <f>SUMIFS('Quarterly Information'!$AC$43:$AC$1042,'Quarterly Information'!$I$43:$I$1042,Blends!$CN98)*Blends!I97</f>
        <v>0</v>
      </c>
      <c r="CV98" s="85">
        <f>SUMIFS('Quarterly Information'!$AC$43:$AC$1042,'Quarterly Information'!$I$43:$I$1042,Blends!$CN98)*Blends!J97</f>
        <v>0</v>
      </c>
      <c r="CX98" s="10" t="s">
        <v>300</v>
      </c>
      <c r="CY98" s="85">
        <f>SUMIFS('Quarterly Information'!$AD$43:$AD$1042,'Quarterly Information'!$I$43:$I$1042,Blends!$CX98)*Blends!C97</f>
        <v>0</v>
      </c>
      <c r="CZ98" s="85">
        <f>SUMIFS('Quarterly Information'!$AD$43:$AD$1042,'Quarterly Information'!$I$43:$I$1042,Blends!$CX98)*Blends!D97</f>
        <v>0</v>
      </c>
      <c r="DA98" s="85">
        <f>SUMIFS('Quarterly Information'!$AD$43:$AD$1042,'Quarterly Information'!$I$43:$I$1042,Blends!$CX98)*Blends!E97</f>
        <v>0</v>
      </c>
      <c r="DB98" s="85">
        <f>SUMIFS('Quarterly Information'!$AD$43:$AD$1042,'Quarterly Information'!$I$43:$I$1042,Blends!$CX98)*Blends!F97</f>
        <v>0</v>
      </c>
      <c r="DC98" s="85">
        <f>SUMIFS('Quarterly Information'!$AD$43:$AD$1042,'Quarterly Information'!$I$43:$I$1042,Blends!$CX98)*Blends!G97</f>
        <v>0</v>
      </c>
      <c r="DD98" s="85">
        <f>SUMIFS('Quarterly Information'!$AD$43:$AD$1042,'Quarterly Information'!$I$43:$I$1042,Blends!$CX98)*Blends!H97</f>
        <v>0</v>
      </c>
      <c r="DE98" s="85">
        <f>SUMIFS('Quarterly Information'!$AD$43:$AD$1042,'Quarterly Information'!$I$43:$I$1042,Blends!$CX98)*Blends!I97</f>
        <v>0</v>
      </c>
      <c r="DF98" s="85">
        <f>SUMIFS('Quarterly Information'!$AD$43:$AD$1042,'Quarterly Information'!$I$43:$I$1042,Blends!$CX98)*Blends!J97</f>
        <v>0</v>
      </c>
      <c r="DH98" s="10" t="s">
        <v>300</v>
      </c>
      <c r="DI98" s="85">
        <f>SUMIFS('Quarterly Information'!$AE$43:$AE$1042,'Quarterly Information'!$I$43:$I$1042,Blends!$DH98)*Blends!C97</f>
        <v>0</v>
      </c>
      <c r="DJ98" s="85">
        <f>SUMIFS('Quarterly Information'!$AE$43:$AE$1042,'Quarterly Information'!$I$43:$I$1042,Blends!$DH98)*Blends!D97</f>
        <v>0</v>
      </c>
      <c r="DK98" s="85">
        <f>SUMIFS('Quarterly Information'!$AE$43:$AE$1042,'Quarterly Information'!$I$43:$I$1042,Blends!$DH98)*Blends!E97</f>
        <v>0</v>
      </c>
      <c r="DL98" s="85">
        <f>SUMIFS('Quarterly Information'!$AE$43:$AE$1042,'Quarterly Information'!$I$43:$I$1042,Blends!$DH98)*Blends!F97</f>
        <v>0</v>
      </c>
      <c r="DM98" s="85">
        <f>SUMIFS('Quarterly Information'!$AE$43:$AE$1042,'Quarterly Information'!$I$43:$I$1042,Blends!$DH98)*Blends!G97</f>
        <v>0</v>
      </c>
      <c r="DN98" s="85">
        <f>SUMIFS('Quarterly Information'!$AE$43:$AE$1042,'Quarterly Information'!$I$43:$I$1042,Blends!$DH98)*Blends!H97</f>
        <v>0</v>
      </c>
      <c r="DO98" s="85">
        <f>SUMIFS('Quarterly Information'!$AE$43:$AE$1042,'Quarterly Information'!$I$43:$I$1042,Blends!$DH98)*Blends!I97</f>
        <v>0</v>
      </c>
      <c r="DP98" s="85">
        <f>SUMIFS('Quarterly Information'!$AE$43:$AE$1042,'Quarterly Information'!$I$43:$I$1042,Blends!$DH98)*Blends!J97</f>
        <v>0</v>
      </c>
      <c r="DR98" s="10" t="s">
        <v>300</v>
      </c>
      <c r="DS98" s="85">
        <f>SUMIFS('Quarterly Information'!$AF$43:$AF$1042,'Quarterly Information'!$I$43:$I$1042,Blends!$DR98)*Blends!C97</f>
        <v>0</v>
      </c>
      <c r="DT98" s="85">
        <f>SUMIFS('Quarterly Information'!$AF$43:$AF$1042,'Quarterly Information'!$I$43:$I$1042,Blends!$DR98)*Blends!D97</f>
        <v>0</v>
      </c>
      <c r="DU98" s="85">
        <f>SUMIFS('Quarterly Information'!$AF$43:$AF$1042,'Quarterly Information'!$I$43:$I$1042,Blends!$DR98)*Blends!E97</f>
        <v>0</v>
      </c>
      <c r="DV98" s="85">
        <f>SUMIFS('Quarterly Information'!$AF$43:$AF$1042,'Quarterly Information'!$I$43:$I$1042,Blends!$DR98)*Blends!F97</f>
        <v>0</v>
      </c>
      <c r="DW98" s="85">
        <f>SUMIFS('Quarterly Information'!$AF$43:$AF$1042,'Quarterly Information'!$I$43:$I$1042,Blends!$DR98)*Blends!G97</f>
        <v>0</v>
      </c>
      <c r="DX98" s="85">
        <f>SUMIFS('Quarterly Information'!$AF$43:$AF$1042,'Quarterly Information'!$I$43:$I$1042,Blends!$DR98)*Blends!H97</f>
        <v>0</v>
      </c>
      <c r="DY98" s="85">
        <f>SUMIFS('Quarterly Information'!$AF$43:$AF$1042,'Quarterly Information'!$I$43:$I$1042,Blends!$DR98)*Blends!I97</f>
        <v>0</v>
      </c>
      <c r="DZ98" s="85">
        <f>SUMIFS('Quarterly Information'!$AF$43:$AF$1042,'Quarterly Information'!$I$43:$I$1042,Blends!$DR98)*Blends!J97</f>
        <v>0</v>
      </c>
    </row>
    <row r="99" spans="2:130">
      <c r="B99" s="10" t="s">
        <v>302</v>
      </c>
      <c r="C99" s="84"/>
      <c r="D99" s="84">
        <v>0.115</v>
      </c>
      <c r="E99" s="84">
        <v>0.115</v>
      </c>
      <c r="F99" s="84">
        <v>0.03</v>
      </c>
      <c r="G99" s="84"/>
      <c r="H99" s="84"/>
      <c r="I99" s="84">
        <v>7.0000000000000007E-2</v>
      </c>
      <c r="J99" s="84"/>
      <c r="L99" s="10" t="s">
        <v>301</v>
      </c>
      <c r="M99" s="85">
        <f>SUMIFS('Quarterly Information'!$J$43:$J$1042,'Quarterly Information'!$I$43:$I$1042,Blends!$L99,'Quarterly Information'!$X$43:$X$1042,Lists!$D$30)*C98</f>
        <v>0</v>
      </c>
      <c r="N99" s="85">
        <f>SUMIFS('Quarterly Information'!$J$43:$J$1042,'Quarterly Information'!$I$43:$I$1042,Blends!$L99,'Quarterly Information'!$X$43:$X$1042,Lists!$D$30)*D98</f>
        <v>0</v>
      </c>
      <c r="O99" s="85">
        <f>SUMIFS('Quarterly Information'!$J$43:$J$1042,'Quarterly Information'!$I$43:$I$1042,Blends!$L99,'Quarterly Information'!$X$43:$X$1042,Lists!$D$30)*E98</f>
        <v>0</v>
      </c>
      <c r="P99" s="85">
        <f>SUMIFS('Quarterly Information'!$J$43:$J$1042,'Quarterly Information'!$I$43:$I$1042,Blends!$L99,'Quarterly Information'!$X$43:$X$1042,Lists!$D$30)*F98</f>
        <v>0</v>
      </c>
      <c r="Q99" s="85">
        <f>SUMIFS('Quarterly Information'!$J$43:$J$1042,'Quarterly Information'!$I$43:$I$1042,Blends!$L99,'Quarterly Information'!$X$43:$X$1042,Lists!$D$30)*G98</f>
        <v>0</v>
      </c>
      <c r="R99" s="85">
        <f>SUMIFS('Quarterly Information'!$J$43:$J$1042,'Quarterly Information'!$I$43:$I$1042,Blends!$L99,'Quarterly Information'!$X$43:$X$1042,Lists!$D$30)*H98</f>
        <v>0</v>
      </c>
      <c r="S99" s="85">
        <f>SUMIFS('Quarterly Information'!$J$43:$J$1042,'Quarterly Information'!$I$43:$I$1042,Blends!$L99,'Quarterly Information'!$X$43:$X$1042,Lists!$D$30)*I98</f>
        <v>0</v>
      </c>
      <c r="T99" s="85">
        <f>SUMIFS('Quarterly Information'!$J$43:$J$1042,'Quarterly Information'!$I$43:$I$1042,Blends!$L99,'Quarterly Information'!$X$43:$X$1042,Lists!$D$30)*J98</f>
        <v>0</v>
      </c>
      <c r="V99" s="10" t="s">
        <v>301</v>
      </c>
      <c r="W99" s="85">
        <f>SUMIFS('Quarterly Information'!$J$43:$J$1042,'Quarterly Information'!$I$43:$I$1042,Blends!$V99,'Quarterly Information'!$X$43:$X$1042,Lists!$D$31)*C98</f>
        <v>0</v>
      </c>
      <c r="X99" s="85">
        <f>SUMIFS('Quarterly Information'!$J$43:$J$1042,'Quarterly Information'!$I$43:$I$1042,Blends!$V99,'Quarterly Information'!$X$43:$X$1042,Lists!$D$31)*D98</f>
        <v>0</v>
      </c>
      <c r="Y99" s="85">
        <f>SUMIFS('Quarterly Information'!$J$43:$J$1042,'Quarterly Information'!$I$43:$I$1042,Blends!$V99,'Quarterly Information'!$X$43:$X$1042,Lists!$D$31)*E98</f>
        <v>0</v>
      </c>
      <c r="Z99" s="85">
        <f>SUMIFS('Quarterly Information'!$J$43:$J$1042,'Quarterly Information'!$I$43:$I$1042,Blends!$V99,'Quarterly Information'!$X$43:$X$1042,Lists!$D$31)*F98</f>
        <v>0</v>
      </c>
      <c r="AA99" s="85">
        <f>SUMIFS('Quarterly Information'!$J$43:$J$1042,'Quarterly Information'!$I$43:$I$1042,Blends!$V99,'Quarterly Information'!$X$43:$X$1042,Lists!$D$31)*G98</f>
        <v>0</v>
      </c>
      <c r="AB99" s="85">
        <f>SUMIFS('Quarterly Information'!$J$43:$J$1042,'Quarterly Information'!$I$43:$I$1042,Blends!$V99,'Quarterly Information'!$X$43:$X$1042,Lists!$D$31)*H98</f>
        <v>0</v>
      </c>
      <c r="AC99" s="85">
        <f>SUMIFS('Quarterly Information'!$J$43:$J$1042,'Quarterly Information'!$I$43:$I$1042,Blends!$V99,'Quarterly Information'!$X$43:$X$1042,Lists!$D$31)*I98</f>
        <v>0</v>
      </c>
      <c r="AD99" s="85">
        <f>SUMIFS('Quarterly Information'!$J$43:$J$1042,'Quarterly Information'!$I$43:$I$1042,Blends!$V99,'Quarterly Information'!$X$43:$X$1042,Lists!$D$31)*J98</f>
        <v>0</v>
      </c>
      <c r="AF99" s="10" t="s">
        <v>301</v>
      </c>
      <c r="AG99" s="85">
        <f>SUMIFS('Quarterly Information'!$J$43:$J$1042,'Quarterly Information'!$I$43:$I$1042,Blends!$AF99,'Quarterly Information'!$X$43:$X$1042,Lists!$D$32)*C98</f>
        <v>0</v>
      </c>
      <c r="AH99" s="85">
        <f>SUMIFS('Quarterly Information'!$J$43:$J$1042,'Quarterly Information'!$I$43:$I$1042,Blends!$AF99,'Quarterly Information'!$X$43:$X$1042,Lists!$D$32)*D98</f>
        <v>0</v>
      </c>
      <c r="AI99" s="85">
        <f>SUMIFS('Quarterly Information'!$J$43:$J$1042,'Quarterly Information'!$I$43:$I$1042,Blends!$AF99,'Quarterly Information'!$X$43:$X$1042,Lists!$D$32)*E98</f>
        <v>0</v>
      </c>
      <c r="AJ99" s="85">
        <f>SUMIFS('Quarterly Information'!$J$43:$J$1042,'Quarterly Information'!$I$43:$I$1042,Blends!$AF99,'Quarterly Information'!$X$43:$X$1042,Lists!$D$32)*F98</f>
        <v>0</v>
      </c>
      <c r="AK99" s="85">
        <f>SUMIFS('Quarterly Information'!$J$43:$J$1042,'Quarterly Information'!$I$43:$I$1042,Blends!$AF99,'Quarterly Information'!$X$43:$X$1042,Lists!$D$32)*G98</f>
        <v>0</v>
      </c>
      <c r="AL99" s="85">
        <f>SUMIFS('Quarterly Information'!$J$43:$J$1042,'Quarterly Information'!$I$43:$I$1042,Blends!$AF99,'Quarterly Information'!$X$43:$X$1042,Lists!$D$32)*H98</f>
        <v>0</v>
      </c>
      <c r="AM99" s="85">
        <f>SUMIFS('Quarterly Information'!$J$43:$J$1042,'Quarterly Information'!$I$43:$I$1042,Blends!$AF99,'Quarterly Information'!$X$43:$X$1042,Lists!$D$32)*I98</f>
        <v>0</v>
      </c>
      <c r="AN99" s="85">
        <f>SUMIFS('Quarterly Information'!$J$43:$J$1042,'Quarterly Information'!$I$43:$I$1042,Blends!$AF99,'Quarterly Information'!$X$43:$X$1042,Lists!$D$32)*J98</f>
        <v>0</v>
      </c>
      <c r="AP99" s="10" t="s">
        <v>301</v>
      </c>
      <c r="AQ99" s="85">
        <f>SUMIFS('Quarterly Information'!$J$43:$J$1042,'Quarterly Information'!$I$43:$I$1042,Blends!$AP99,'Quarterly Information'!$X$43:$X$1042,Lists!$D$33)*C98</f>
        <v>0</v>
      </c>
      <c r="AR99" s="85">
        <f>SUMIFS('Quarterly Information'!$J$43:$J$1042,'Quarterly Information'!$I$43:$I$1042,Blends!$AP99,'Quarterly Information'!$X$43:$X$1042,Lists!$D$33)*D98</f>
        <v>0</v>
      </c>
      <c r="AS99" s="85">
        <f>SUMIFS('Quarterly Information'!$J$43:$J$1042,'Quarterly Information'!$I$43:$I$1042,Blends!$AP99,'Quarterly Information'!$X$43:$X$1042,Lists!$D$33)*E98</f>
        <v>0</v>
      </c>
      <c r="AT99" s="85">
        <f>SUMIFS('Quarterly Information'!$J$43:$J$1042,'Quarterly Information'!$I$43:$I$1042,Blends!$AP99,'Quarterly Information'!$X$43:$X$1042,Lists!$D$33)*F98</f>
        <v>0</v>
      </c>
      <c r="AU99" s="85">
        <f>SUMIFS('Quarterly Information'!$J$43:$J$1042,'Quarterly Information'!$I$43:$I$1042,Blends!$AP99,'Quarterly Information'!$X$43:$X$1042,Lists!$D$33)*G98</f>
        <v>0</v>
      </c>
      <c r="AV99" s="85">
        <f>SUMIFS('Quarterly Information'!$J$43:$J$1042,'Quarterly Information'!$I$43:$I$1042,Blends!$AP99,'Quarterly Information'!$X$43:$X$1042,Lists!$D$33)*H98</f>
        <v>0</v>
      </c>
      <c r="AW99" s="85">
        <f>SUMIFS('Quarterly Information'!$J$43:$J$1042,'Quarterly Information'!$I$43:$I$1042,Blends!$AP99,'Quarterly Information'!$X$43:$X$1042,Lists!$D$33)*I98</f>
        <v>0</v>
      </c>
      <c r="AX99" s="85">
        <f>SUMIFS('Quarterly Information'!$J$43:$J$1042,'Quarterly Information'!$I$43:$I$1042,Blends!$AP99,'Quarterly Information'!$X$43:$X$1042,Lists!$D$33)*J98</f>
        <v>0</v>
      </c>
      <c r="AZ99" s="10" t="s">
        <v>301</v>
      </c>
      <c r="BA99" s="85">
        <f>SUMIFS('Quarterly Information'!$J$43:$J$1042,'Quarterly Information'!$I$43:$I$1042,Blends!$AZ99,'Quarterly Information'!$X$43:$X$1042,Lists!$D$34)*C98</f>
        <v>0</v>
      </c>
      <c r="BB99" s="85">
        <f>SUMIFS('Quarterly Information'!$J$43:$J$1042,'Quarterly Information'!$I$43:$I$1042,Blends!$AZ99,'Quarterly Information'!$X$43:$X$1042,Lists!$D$34)*D98</f>
        <v>0</v>
      </c>
      <c r="BC99" s="85">
        <f>SUMIFS('Quarterly Information'!$J$43:$J$1042,'Quarterly Information'!$I$43:$I$1042,Blends!$AZ99,'Quarterly Information'!$X$43:$X$1042,Lists!$D$34)*E98</f>
        <v>0</v>
      </c>
      <c r="BD99" s="85">
        <f>SUMIFS('Quarterly Information'!$J$43:$J$1042,'Quarterly Information'!$I$43:$I$1042,Blends!$AZ99,'Quarterly Information'!$X$43:$X$1042,Lists!$D$34)*F98</f>
        <v>0</v>
      </c>
      <c r="BE99" s="85">
        <f>SUMIFS('Quarterly Information'!$J$43:$J$1042,'Quarterly Information'!$I$43:$I$1042,Blends!$AZ99,'Quarterly Information'!$X$43:$X$1042,Lists!$D$34)*G98</f>
        <v>0</v>
      </c>
      <c r="BF99" s="85">
        <f>SUMIFS('Quarterly Information'!$J$43:$J$1042,'Quarterly Information'!$I$43:$I$1042,Blends!$AZ99,'Quarterly Information'!$X$43:$X$1042,Lists!$D$34)*H98</f>
        <v>0</v>
      </c>
      <c r="BG99" s="85">
        <f>SUMIFS('Quarterly Information'!$J$43:$J$1042,'Quarterly Information'!$I$43:$I$1042,Blends!$AZ99,'Quarterly Information'!$X$43:$X$1042,Lists!$D$34)*I98</f>
        <v>0</v>
      </c>
      <c r="BH99" s="85">
        <f>SUMIFS('Quarterly Information'!$J$43:$J$1042,'Quarterly Information'!$I$43:$I$1042,Blends!$AZ99,'Quarterly Information'!$X$43:$X$1042,Lists!$D$34)*J98</f>
        <v>0</v>
      </c>
      <c r="BJ99" s="10" t="s">
        <v>301</v>
      </c>
      <c r="BK99" s="85">
        <f>SUMIFS('Quarterly Information'!$J$43:$J$1042,'Quarterly Information'!$I$43:$I$1042,Blends!$BJ99,'Quarterly Information'!$X$43:$X$1042,Lists!$D$35)*C98</f>
        <v>0</v>
      </c>
      <c r="BL99" s="85">
        <f>SUMIFS('Quarterly Information'!$J$43:$J$1042,'Quarterly Information'!$I$43:$I$1042,Blends!$BJ99,'Quarterly Information'!$X$43:$X$1042,Lists!$D$35)*D98</f>
        <v>0</v>
      </c>
      <c r="BM99" s="85">
        <f>SUMIFS('Quarterly Information'!$J$43:$J$1042,'Quarterly Information'!$I$43:$I$1042,Blends!$BJ99,'Quarterly Information'!$X$43:$X$1042,Lists!$D$35)*E98</f>
        <v>0</v>
      </c>
      <c r="BN99" s="85">
        <f>SUMIFS('Quarterly Information'!$J$43:$J$1042,'Quarterly Information'!$I$43:$I$1042,Blends!$BJ99,'Quarterly Information'!$X$43:$X$1042,Lists!$D$35)*F98</f>
        <v>0</v>
      </c>
      <c r="BO99" s="85">
        <f>SUMIFS('Quarterly Information'!$J$43:$J$1042,'Quarterly Information'!$I$43:$I$1042,Blends!$BJ99,'Quarterly Information'!$X$43:$X$1042,Lists!$D$35)*G98</f>
        <v>0</v>
      </c>
      <c r="BP99" s="85">
        <f>SUMIFS('Quarterly Information'!$J$43:$J$1042,'Quarterly Information'!$I$43:$I$1042,Blends!$BJ99,'Quarterly Information'!$X$43:$X$1042,Lists!$D$35)*H98</f>
        <v>0</v>
      </c>
      <c r="BQ99" s="85">
        <f>SUMIFS('Quarterly Information'!$J$43:$J$1042,'Quarterly Information'!$I$43:$I$1042,Blends!$BJ99,'Quarterly Information'!$X$43:$X$1042,Lists!$D$35)*I98</f>
        <v>0</v>
      </c>
      <c r="BR99" s="85">
        <f>SUMIFS('Quarterly Information'!$J$43:$J$1042,'Quarterly Information'!$I$43:$I$1042,Blends!$BJ99,'Quarterly Information'!$X$43:$X$1042,Lists!$D$35)*J98</f>
        <v>0</v>
      </c>
      <c r="BT99" s="10" t="s">
        <v>301</v>
      </c>
      <c r="BU99" s="85">
        <f>SUMIFS('Quarterly Information'!$AA$43:$AA$1042,'Quarterly Information'!$I$43:$I$1042,Blends!$BT99)*Blends!C98</f>
        <v>0</v>
      </c>
      <c r="BV99" s="85">
        <f>SUMIFS('Quarterly Information'!$AA$43:$AA$1042,'Quarterly Information'!$I$43:$I$1042,Blends!$BT99)*Blends!D98</f>
        <v>0</v>
      </c>
      <c r="BW99" s="85">
        <f>SUMIFS('Quarterly Information'!$AA$43:$AA$1042,'Quarterly Information'!$I$43:$I$1042,Blends!$BT99)*Blends!E98</f>
        <v>0</v>
      </c>
      <c r="BX99" s="85">
        <f>SUMIFS('Quarterly Information'!$AA$43:$AA$1042,'Quarterly Information'!$I$43:$I$1042,Blends!$BT99)*Blends!F98</f>
        <v>0</v>
      </c>
      <c r="BY99" s="85">
        <f>SUMIFS('Quarterly Information'!$AA$43:$AA$1042,'Quarterly Information'!$I$43:$I$1042,Blends!$BT99)*Blends!G98</f>
        <v>0</v>
      </c>
      <c r="BZ99" s="85">
        <f>SUMIFS('Quarterly Information'!$AA$43:$AA$1042,'Quarterly Information'!$I$43:$I$1042,Blends!$BT99)*Blends!H98</f>
        <v>0</v>
      </c>
      <c r="CA99" s="85">
        <f>SUMIFS('Quarterly Information'!$AA$43:$AA$1042,'Quarterly Information'!$I$43:$I$1042,Blends!$BT99)*Blends!I98</f>
        <v>0</v>
      </c>
      <c r="CB99" s="85">
        <f>SUMIFS('Quarterly Information'!$AA$43:$AA$1042,'Quarterly Information'!$I$43:$I$1042,Blends!$BT99)*Blends!J98</f>
        <v>0</v>
      </c>
      <c r="CD99" s="10" t="s">
        <v>301</v>
      </c>
      <c r="CE99" s="85">
        <f>SUMIFS('Quarterly Information'!$AB$43:$AB$1042,'Quarterly Information'!$I$43:$I$1042,Blends!$CD99)*Blends!C98</f>
        <v>0</v>
      </c>
      <c r="CF99" s="85">
        <f>SUMIFS('Quarterly Information'!$AB$43:$AB$1042,'Quarterly Information'!$I$43:$I$1042,Blends!$CD99)*Blends!D98</f>
        <v>0</v>
      </c>
      <c r="CG99" s="85">
        <f>SUMIFS('Quarterly Information'!$AB$43:$AB$1042,'Quarterly Information'!$I$43:$I$1042,Blends!$CD99)*Blends!E98</f>
        <v>0</v>
      </c>
      <c r="CH99" s="85">
        <f>SUMIFS('Quarterly Information'!$AB$43:$AB$1042,'Quarterly Information'!$I$43:$I$1042,Blends!$CD99)*Blends!F98</f>
        <v>0</v>
      </c>
      <c r="CI99" s="85">
        <f>SUMIFS('Quarterly Information'!$AB$43:$AB$1042,'Quarterly Information'!$I$43:$I$1042,Blends!$CD99)*Blends!G98</f>
        <v>0</v>
      </c>
      <c r="CJ99" s="85">
        <f>SUMIFS('Quarterly Information'!$AB$43:$AB$1042,'Quarterly Information'!$I$43:$I$1042,Blends!$CD99)*Blends!H98</f>
        <v>0</v>
      </c>
      <c r="CK99" s="85">
        <f>SUMIFS('Quarterly Information'!$AB$43:$AB$1042,'Quarterly Information'!$I$43:$I$1042,Blends!$CD99)*Blends!I98</f>
        <v>0</v>
      </c>
      <c r="CL99" s="85">
        <f>SUMIFS('Quarterly Information'!$AB$43:$AB$1042,'Quarterly Information'!$I$43:$I$1042,Blends!$CD99)*Blends!J98</f>
        <v>0</v>
      </c>
      <c r="CN99" s="10" t="s">
        <v>301</v>
      </c>
      <c r="CO99" s="85">
        <f>SUMIFS('Quarterly Information'!$AC$43:$AC$1042,'Quarterly Information'!$I$43:$I$1042,Blends!$CN99)*Blends!C98</f>
        <v>0</v>
      </c>
      <c r="CP99" s="85">
        <f>SUMIFS('Quarterly Information'!$AC$43:$AC$1042,'Quarterly Information'!$I$43:$I$1042,Blends!$CN99)*Blends!D98</f>
        <v>0</v>
      </c>
      <c r="CQ99" s="85">
        <f>SUMIFS('Quarterly Information'!$AC$43:$AC$1042,'Quarterly Information'!$I$43:$I$1042,Blends!$CN99)*Blends!E98</f>
        <v>0</v>
      </c>
      <c r="CR99" s="85">
        <f>SUMIFS('Quarterly Information'!$AC$43:$AC$1042,'Quarterly Information'!$I$43:$I$1042,Blends!$CN99)*Blends!F98</f>
        <v>0</v>
      </c>
      <c r="CS99" s="85">
        <f>SUMIFS('Quarterly Information'!$AC$43:$AC$1042,'Quarterly Information'!$I$43:$I$1042,Blends!$CN99)*Blends!G98</f>
        <v>0</v>
      </c>
      <c r="CT99" s="85">
        <f>SUMIFS('Quarterly Information'!$AC$43:$AC$1042,'Quarterly Information'!$I$43:$I$1042,Blends!$CN99)*Blends!H98</f>
        <v>0</v>
      </c>
      <c r="CU99" s="85">
        <f>SUMIFS('Quarterly Information'!$AC$43:$AC$1042,'Quarterly Information'!$I$43:$I$1042,Blends!$CN99)*Blends!I98</f>
        <v>0</v>
      </c>
      <c r="CV99" s="85">
        <f>SUMIFS('Quarterly Information'!$AC$43:$AC$1042,'Quarterly Information'!$I$43:$I$1042,Blends!$CN99)*Blends!J98</f>
        <v>0</v>
      </c>
      <c r="CX99" s="10" t="s">
        <v>301</v>
      </c>
      <c r="CY99" s="85">
        <f>SUMIFS('Quarterly Information'!$AD$43:$AD$1042,'Quarterly Information'!$I$43:$I$1042,Blends!$CX99)*Blends!C98</f>
        <v>0</v>
      </c>
      <c r="CZ99" s="85">
        <f>SUMIFS('Quarterly Information'!$AD$43:$AD$1042,'Quarterly Information'!$I$43:$I$1042,Blends!$CX99)*Blends!D98</f>
        <v>0</v>
      </c>
      <c r="DA99" s="85">
        <f>SUMIFS('Quarterly Information'!$AD$43:$AD$1042,'Quarterly Information'!$I$43:$I$1042,Blends!$CX99)*Blends!E98</f>
        <v>0</v>
      </c>
      <c r="DB99" s="85">
        <f>SUMIFS('Quarterly Information'!$AD$43:$AD$1042,'Quarterly Information'!$I$43:$I$1042,Blends!$CX99)*Blends!F98</f>
        <v>0</v>
      </c>
      <c r="DC99" s="85">
        <f>SUMIFS('Quarterly Information'!$AD$43:$AD$1042,'Quarterly Information'!$I$43:$I$1042,Blends!$CX99)*Blends!G98</f>
        <v>0</v>
      </c>
      <c r="DD99" s="85">
        <f>SUMIFS('Quarterly Information'!$AD$43:$AD$1042,'Quarterly Information'!$I$43:$I$1042,Blends!$CX99)*Blends!H98</f>
        <v>0</v>
      </c>
      <c r="DE99" s="85">
        <f>SUMIFS('Quarterly Information'!$AD$43:$AD$1042,'Quarterly Information'!$I$43:$I$1042,Blends!$CX99)*Blends!I98</f>
        <v>0</v>
      </c>
      <c r="DF99" s="85">
        <f>SUMIFS('Quarterly Information'!$AD$43:$AD$1042,'Quarterly Information'!$I$43:$I$1042,Blends!$CX99)*Blends!J98</f>
        <v>0</v>
      </c>
      <c r="DH99" s="10" t="s">
        <v>301</v>
      </c>
      <c r="DI99" s="85">
        <f>SUMIFS('Quarterly Information'!$AE$43:$AE$1042,'Quarterly Information'!$I$43:$I$1042,Blends!$DH99)*Blends!C98</f>
        <v>0</v>
      </c>
      <c r="DJ99" s="85">
        <f>SUMIFS('Quarterly Information'!$AE$43:$AE$1042,'Quarterly Information'!$I$43:$I$1042,Blends!$DH99)*Blends!D98</f>
        <v>0</v>
      </c>
      <c r="DK99" s="85">
        <f>SUMIFS('Quarterly Information'!$AE$43:$AE$1042,'Quarterly Information'!$I$43:$I$1042,Blends!$DH99)*Blends!E98</f>
        <v>0</v>
      </c>
      <c r="DL99" s="85">
        <f>SUMIFS('Quarterly Information'!$AE$43:$AE$1042,'Quarterly Information'!$I$43:$I$1042,Blends!$DH99)*Blends!F98</f>
        <v>0</v>
      </c>
      <c r="DM99" s="85">
        <f>SUMIFS('Quarterly Information'!$AE$43:$AE$1042,'Quarterly Information'!$I$43:$I$1042,Blends!$DH99)*Blends!G98</f>
        <v>0</v>
      </c>
      <c r="DN99" s="85">
        <f>SUMIFS('Quarterly Information'!$AE$43:$AE$1042,'Quarterly Information'!$I$43:$I$1042,Blends!$DH99)*Blends!H98</f>
        <v>0</v>
      </c>
      <c r="DO99" s="85">
        <f>SUMIFS('Quarterly Information'!$AE$43:$AE$1042,'Quarterly Information'!$I$43:$I$1042,Blends!$DH99)*Blends!I98</f>
        <v>0</v>
      </c>
      <c r="DP99" s="85">
        <f>SUMIFS('Quarterly Information'!$AE$43:$AE$1042,'Quarterly Information'!$I$43:$I$1042,Blends!$DH99)*Blends!J98</f>
        <v>0</v>
      </c>
      <c r="DR99" s="10" t="s">
        <v>301</v>
      </c>
      <c r="DS99" s="85">
        <f>SUMIFS('Quarterly Information'!$AF$43:$AF$1042,'Quarterly Information'!$I$43:$I$1042,Blends!$DR99)*Blends!C98</f>
        <v>0</v>
      </c>
      <c r="DT99" s="85">
        <f>SUMIFS('Quarterly Information'!$AF$43:$AF$1042,'Quarterly Information'!$I$43:$I$1042,Blends!$DR99)*Blends!D98</f>
        <v>0</v>
      </c>
      <c r="DU99" s="85">
        <f>SUMIFS('Quarterly Information'!$AF$43:$AF$1042,'Quarterly Information'!$I$43:$I$1042,Blends!$DR99)*Blends!E98</f>
        <v>0</v>
      </c>
      <c r="DV99" s="85">
        <f>SUMIFS('Quarterly Information'!$AF$43:$AF$1042,'Quarterly Information'!$I$43:$I$1042,Blends!$DR99)*Blends!F98</f>
        <v>0</v>
      </c>
      <c r="DW99" s="85">
        <f>SUMIFS('Quarterly Information'!$AF$43:$AF$1042,'Quarterly Information'!$I$43:$I$1042,Blends!$DR99)*Blends!G98</f>
        <v>0</v>
      </c>
      <c r="DX99" s="85">
        <f>SUMIFS('Quarterly Information'!$AF$43:$AF$1042,'Quarterly Information'!$I$43:$I$1042,Blends!$DR99)*Blends!H98</f>
        <v>0</v>
      </c>
      <c r="DY99" s="85">
        <f>SUMIFS('Quarterly Information'!$AF$43:$AF$1042,'Quarterly Information'!$I$43:$I$1042,Blends!$DR99)*Blends!I98</f>
        <v>0</v>
      </c>
      <c r="DZ99" s="85">
        <f>SUMIFS('Quarterly Information'!$AF$43:$AF$1042,'Quarterly Information'!$I$43:$I$1042,Blends!$DR99)*Blends!J98</f>
        <v>0</v>
      </c>
    </row>
    <row r="100" spans="2:130">
      <c r="B100" s="10" t="s">
        <v>303</v>
      </c>
      <c r="C100" s="84"/>
      <c r="D100" s="84"/>
      <c r="E100" s="84"/>
      <c r="F100" s="84"/>
      <c r="G100" s="84"/>
      <c r="H100" s="84"/>
      <c r="I100" s="84">
        <v>4.2999999999999997E-2</v>
      </c>
      <c r="J100" s="84"/>
      <c r="L100" s="10" t="s">
        <v>302</v>
      </c>
      <c r="M100" s="85">
        <f>SUMIFS('Quarterly Information'!$J$43:$J$1042,'Quarterly Information'!$I$43:$I$1042,Blends!$L100,'Quarterly Information'!$X$43:$X$1042,Lists!$D$30)*C99</f>
        <v>0</v>
      </c>
      <c r="N100" s="85">
        <f>SUMIFS('Quarterly Information'!$J$43:$J$1042,'Quarterly Information'!$I$43:$I$1042,Blends!$L100,'Quarterly Information'!$X$43:$X$1042,Lists!$D$30)*D99</f>
        <v>0</v>
      </c>
      <c r="O100" s="85">
        <f>SUMIFS('Quarterly Information'!$J$43:$J$1042,'Quarterly Information'!$I$43:$I$1042,Blends!$L100,'Quarterly Information'!$X$43:$X$1042,Lists!$D$30)*E99</f>
        <v>0</v>
      </c>
      <c r="P100" s="85">
        <f>SUMIFS('Quarterly Information'!$J$43:$J$1042,'Quarterly Information'!$I$43:$I$1042,Blends!$L100,'Quarterly Information'!$X$43:$X$1042,Lists!$D$30)*F99</f>
        <v>0</v>
      </c>
      <c r="Q100" s="85">
        <f>SUMIFS('Quarterly Information'!$J$43:$J$1042,'Quarterly Information'!$I$43:$I$1042,Blends!$L100,'Quarterly Information'!$X$43:$X$1042,Lists!$D$30)*G99</f>
        <v>0</v>
      </c>
      <c r="R100" s="85">
        <f>SUMIFS('Quarterly Information'!$J$43:$J$1042,'Quarterly Information'!$I$43:$I$1042,Blends!$L100,'Quarterly Information'!$X$43:$X$1042,Lists!$D$30)*H99</f>
        <v>0</v>
      </c>
      <c r="S100" s="85">
        <f>SUMIFS('Quarterly Information'!$J$43:$J$1042,'Quarterly Information'!$I$43:$I$1042,Blends!$L100,'Quarterly Information'!$X$43:$X$1042,Lists!$D$30)*I99</f>
        <v>0</v>
      </c>
      <c r="T100" s="85">
        <f>SUMIFS('Quarterly Information'!$J$43:$J$1042,'Quarterly Information'!$I$43:$I$1042,Blends!$L100,'Quarterly Information'!$X$43:$X$1042,Lists!$D$30)*J99</f>
        <v>0</v>
      </c>
      <c r="V100" s="10" t="s">
        <v>302</v>
      </c>
      <c r="W100" s="85">
        <f>SUMIFS('Quarterly Information'!$J$43:$J$1042,'Quarterly Information'!$I$43:$I$1042,Blends!$V100,'Quarterly Information'!$X$43:$X$1042,Lists!$D$31)*C99</f>
        <v>0</v>
      </c>
      <c r="X100" s="85">
        <f>SUMIFS('Quarterly Information'!$J$43:$J$1042,'Quarterly Information'!$I$43:$I$1042,Blends!$V100,'Quarterly Information'!$X$43:$X$1042,Lists!$D$31)*D99</f>
        <v>0</v>
      </c>
      <c r="Y100" s="85">
        <f>SUMIFS('Quarterly Information'!$J$43:$J$1042,'Quarterly Information'!$I$43:$I$1042,Blends!$V100,'Quarterly Information'!$X$43:$X$1042,Lists!$D$31)*E99</f>
        <v>0</v>
      </c>
      <c r="Z100" s="85">
        <f>SUMIFS('Quarterly Information'!$J$43:$J$1042,'Quarterly Information'!$I$43:$I$1042,Blends!$V100,'Quarterly Information'!$X$43:$X$1042,Lists!$D$31)*F99</f>
        <v>0</v>
      </c>
      <c r="AA100" s="85">
        <f>SUMIFS('Quarterly Information'!$J$43:$J$1042,'Quarterly Information'!$I$43:$I$1042,Blends!$V100,'Quarterly Information'!$X$43:$X$1042,Lists!$D$31)*G99</f>
        <v>0</v>
      </c>
      <c r="AB100" s="85">
        <f>SUMIFS('Quarterly Information'!$J$43:$J$1042,'Quarterly Information'!$I$43:$I$1042,Blends!$V100,'Quarterly Information'!$X$43:$X$1042,Lists!$D$31)*H99</f>
        <v>0</v>
      </c>
      <c r="AC100" s="85">
        <f>SUMIFS('Quarterly Information'!$J$43:$J$1042,'Quarterly Information'!$I$43:$I$1042,Blends!$V100,'Quarterly Information'!$X$43:$X$1042,Lists!$D$31)*I99</f>
        <v>0</v>
      </c>
      <c r="AD100" s="85">
        <f>SUMIFS('Quarterly Information'!$J$43:$J$1042,'Quarterly Information'!$I$43:$I$1042,Blends!$V100,'Quarterly Information'!$X$43:$X$1042,Lists!$D$31)*J99</f>
        <v>0</v>
      </c>
      <c r="AF100" s="10" t="s">
        <v>302</v>
      </c>
      <c r="AG100" s="85">
        <f>SUMIFS('Quarterly Information'!$J$43:$J$1042,'Quarterly Information'!$I$43:$I$1042,Blends!$AF100,'Quarterly Information'!$X$43:$X$1042,Lists!$D$32)*C99</f>
        <v>0</v>
      </c>
      <c r="AH100" s="85">
        <f>SUMIFS('Quarterly Information'!$J$43:$J$1042,'Quarterly Information'!$I$43:$I$1042,Blends!$AF100,'Quarterly Information'!$X$43:$X$1042,Lists!$D$32)*D99</f>
        <v>0</v>
      </c>
      <c r="AI100" s="85">
        <f>SUMIFS('Quarterly Information'!$J$43:$J$1042,'Quarterly Information'!$I$43:$I$1042,Blends!$AF100,'Quarterly Information'!$X$43:$X$1042,Lists!$D$32)*E99</f>
        <v>0</v>
      </c>
      <c r="AJ100" s="85">
        <f>SUMIFS('Quarterly Information'!$J$43:$J$1042,'Quarterly Information'!$I$43:$I$1042,Blends!$AF100,'Quarterly Information'!$X$43:$X$1042,Lists!$D$32)*F99</f>
        <v>0</v>
      </c>
      <c r="AK100" s="85">
        <f>SUMIFS('Quarterly Information'!$J$43:$J$1042,'Quarterly Information'!$I$43:$I$1042,Blends!$AF100,'Quarterly Information'!$X$43:$X$1042,Lists!$D$32)*G99</f>
        <v>0</v>
      </c>
      <c r="AL100" s="85">
        <f>SUMIFS('Quarterly Information'!$J$43:$J$1042,'Quarterly Information'!$I$43:$I$1042,Blends!$AF100,'Quarterly Information'!$X$43:$X$1042,Lists!$D$32)*H99</f>
        <v>0</v>
      </c>
      <c r="AM100" s="85">
        <f>SUMIFS('Quarterly Information'!$J$43:$J$1042,'Quarterly Information'!$I$43:$I$1042,Blends!$AF100,'Quarterly Information'!$X$43:$X$1042,Lists!$D$32)*I99</f>
        <v>0</v>
      </c>
      <c r="AN100" s="85">
        <f>SUMIFS('Quarterly Information'!$J$43:$J$1042,'Quarterly Information'!$I$43:$I$1042,Blends!$AF100,'Quarterly Information'!$X$43:$X$1042,Lists!$D$32)*J99</f>
        <v>0</v>
      </c>
      <c r="AP100" s="10" t="s">
        <v>302</v>
      </c>
      <c r="AQ100" s="85">
        <f>SUMIFS('Quarterly Information'!$J$43:$J$1042,'Quarterly Information'!$I$43:$I$1042,Blends!$AP100,'Quarterly Information'!$X$43:$X$1042,Lists!$D$33)*C99</f>
        <v>0</v>
      </c>
      <c r="AR100" s="85">
        <f>SUMIFS('Quarterly Information'!$J$43:$J$1042,'Quarterly Information'!$I$43:$I$1042,Blends!$AP100,'Quarterly Information'!$X$43:$X$1042,Lists!$D$33)*D99</f>
        <v>0</v>
      </c>
      <c r="AS100" s="85">
        <f>SUMIFS('Quarterly Information'!$J$43:$J$1042,'Quarterly Information'!$I$43:$I$1042,Blends!$AP100,'Quarterly Information'!$X$43:$X$1042,Lists!$D$33)*E99</f>
        <v>0</v>
      </c>
      <c r="AT100" s="85">
        <f>SUMIFS('Quarterly Information'!$J$43:$J$1042,'Quarterly Information'!$I$43:$I$1042,Blends!$AP100,'Quarterly Information'!$X$43:$X$1042,Lists!$D$33)*F99</f>
        <v>0</v>
      </c>
      <c r="AU100" s="85">
        <f>SUMIFS('Quarterly Information'!$J$43:$J$1042,'Quarterly Information'!$I$43:$I$1042,Blends!$AP100,'Quarterly Information'!$X$43:$X$1042,Lists!$D$33)*G99</f>
        <v>0</v>
      </c>
      <c r="AV100" s="85">
        <f>SUMIFS('Quarterly Information'!$J$43:$J$1042,'Quarterly Information'!$I$43:$I$1042,Blends!$AP100,'Quarterly Information'!$X$43:$X$1042,Lists!$D$33)*H99</f>
        <v>0</v>
      </c>
      <c r="AW100" s="85">
        <f>SUMIFS('Quarterly Information'!$J$43:$J$1042,'Quarterly Information'!$I$43:$I$1042,Blends!$AP100,'Quarterly Information'!$X$43:$X$1042,Lists!$D$33)*I99</f>
        <v>0</v>
      </c>
      <c r="AX100" s="85">
        <f>SUMIFS('Quarterly Information'!$J$43:$J$1042,'Quarterly Information'!$I$43:$I$1042,Blends!$AP100,'Quarterly Information'!$X$43:$X$1042,Lists!$D$33)*J99</f>
        <v>0</v>
      </c>
      <c r="AZ100" s="10" t="s">
        <v>302</v>
      </c>
      <c r="BA100" s="85">
        <f>SUMIFS('Quarterly Information'!$J$43:$J$1042,'Quarterly Information'!$I$43:$I$1042,Blends!$AZ100,'Quarterly Information'!$X$43:$X$1042,Lists!$D$34)*C99</f>
        <v>0</v>
      </c>
      <c r="BB100" s="85">
        <f>SUMIFS('Quarterly Information'!$J$43:$J$1042,'Quarterly Information'!$I$43:$I$1042,Blends!$AZ100,'Quarterly Information'!$X$43:$X$1042,Lists!$D$34)*D99</f>
        <v>0</v>
      </c>
      <c r="BC100" s="85">
        <f>SUMIFS('Quarterly Information'!$J$43:$J$1042,'Quarterly Information'!$I$43:$I$1042,Blends!$AZ100,'Quarterly Information'!$X$43:$X$1042,Lists!$D$34)*E99</f>
        <v>0</v>
      </c>
      <c r="BD100" s="85">
        <f>SUMIFS('Quarterly Information'!$J$43:$J$1042,'Quarterly Information'!$I$43:$I$1042,Blends!$AZ100,'Quarterly Information'!$X$43:$X$1042,Lists!$D$34)*F99</f>
        <v>0</v>
      </c>
      <c r="BE100" s="85">
        <f>SUMIFS('Quarterly Information'!$J$43:$J$1042,'Quarterly Information'!$I$43:$I$1042,Blends!$AZ100,'Quarterly Information'!$X$43:$X$1042,Lists!$D$34)*G99</f>
        <v>0</v>
      </c>
      <c r="BF100" s="85">
        <f>SUMIFS('Quarterly Information'!$J$43:$J$1042,'Quarterly Information'!$I$43:$I$1042,Blends!$AZ100,'Quarterly Information'!$X$43:$X$1042,Lists!$D$34)*H99</f>
        <v>0</v>
      </c>
      <c r="BG100" s="85">
        <f>SUMIFS('Quarterly Information'!$J$43:$J$1042,'Quarterly Information'!$I$43:$I$1042,Blends!$AZ100,'Quarterly Information'!$X$43:$X$1042,Lists!$D$34)*I99</f>
        <v>0</v>
      </c>
      <c r="BH100" s="85">
        <f>SUMIFS('Quarterly Information'!$J$43:$J$1042,'Quarterly Information'!$I$43:$I$1042,Blends!$AZ100,'Quarterly Information'!$X$43:$X$1042,Lists!$D$34)*J99</f>
        <v>0</v>
      </c>
      <c r="BJ100" s="10" t="s">
        <v>302</v>
      </c>
      <c r="BK100" s="85">
        <f>SUMIFS('Quarterly Information'!$J$43:$J$1042,'Quarterly Information'!$I$43:$I$1042,Blends!$BJ100,'Quarterly Information'!$X$43:$X$1042,Lists!$D$35)*C99</f>
        <v>0</v>
      </c>
      <c r="BL100" s="85">
        <f>SUMIFS('Quarterly Information'!$J$43:$J$1042,'Quarterly Information'!$I$43:$I$1042,Blends!$BJ100,'Quarterly Information'!$X$43:$X$1042,Lists!$D$35)*D99</f>
        <v>0</v>
      </c>
      <c r="BM100" s="85">
        <f>SUMIFS('Quarterly Information'!$J$43:$J$1042,'Quarterly Information'!$I$43:$I$1042,Blends!$BJ100,'Quarterly Information'!$X$43:$X$1042,Lists!$D$35)*E99</f>
        <v>0</v>
      </c>
      <c r="BN100" s="85">
        <f>SUMIFS('Quarterly Information'!$J$43:$J$1042,'Quarterly Information'!$I$43:$I$1042,Blends!$BJ100,'Quarterly Information'!$X$43:$X$1042,Lists!$D$35)*F99</f>
        <v>0</v>
      </c>
      <c r="BO100" s="85">
        <f>SUMIFS('Quarterly Information'!$J$43:$J$1042,'Quarterly Information'!$I$43:$I$1042,Blends!$BJ100,'Quarterly Information'!$X$43:$X$1042,Lists!$D$35)*G99</f>
        <v>0</v>
      </c>
      <c r="BP100" s="85">
        <f>SUMIFS('Quarterly Information'!$J$43:$J$1042,'Quarterly Information'!$I$43:$I$1042,Blends!$BJ100,'Quarterly Information'!$X$43:$X$1042,Lists!$D$35)*H99</f>
        <v>0</v>
      </c>
      <c r="BQ100" s="85">
        <f>SUMIFS('Quarterly Information'!$J$43:$J$1042,'Quarterly Information'!$I$43:$I$1042,Blends!$BJ100,'Quarterly Information'!$X$43:$X$1042,Lists!$D$35)*I99</f>
        <v>0</v>
      </c>
      <c r="BR100" s="85">
        <f>SUMIFS('Quarterly Information'!$J$43:$J$1042,'Quarterly Information'!$I$43:$I$1042,Blends!$BJ100,'Quarterly Information'!$X$43:$X$1042,Lists!$D$35)*J99</f>
        <v>0</v>
      </c>
      <c r="BT100" s="10" t="s">
        <v>302</v>
      </c>
      <c r="BU100" s="85">
        <f>SUMIFS('Quarterly Information'!$AA$43:$AA$1042,'Quarterly Information'!$I$43:$I$1042,Blends!$BT100)*Blends!C99</f>
        <v>0</v>
      </c>
      <c r="BV100" s="85">
        <f>SUMIFS('Quarterly Information'!$AA$43:$AA$1042,'Quarterly Information'!$I$43:$I$1042,Blends!$BT100)*Blends!D99</f>
        <v>0</v>
      </c>
      <c r="BW100" s="85">
        <f>SUMIFS('Quarterly Information'!$AA$43:$AA$1042,'Quarterly Information'!$I$43:$I$1042,Blends!$BT100)*Blends!E99</f>
        <v>0</v>
      </c>
      <c r="BX100" s="85">
        <f>SUMIFS('Quarterly Information'!$AA$43:$AA$1042,'Quarterly Information'!$I$43:$I$1042,Blends!$BT100)*Blends!F99</f>
        <v>0</v>
      </c>
      <c r="BY100" s="85">
        <f>SUMIFS('Quarterly Information'!$AA$43:$AA$1042,'Quarterly Information'!$I$43:$I$1042,Blends!$BT100)*Blends!G99</f>
        <v>0</v>
      </c>
      <c r="BZ100" s="85">
        <f>SUMIFS('Quarterly Information'!$AA$43:$AA$1042,'Quarterly Information'!$I$43:$I$1042,Blends!$BT100)*Blends!H99</f>
        <v>0</v>
      </c>
      <c r="CA100" s="85">
        <f>SUMIFS('Quarterly Information'!$AA$43:$AA$1042,'Quarterly Information'!$I$43:$I$1042,Blends!$BT100)*Blends!I99</f>
        <v>0</v>
      </c>
      <c r="CB100" s="85">
        <f>SUMIFS('Quarterly Information'!$AA$43:$AA$1042,'Quarterly Information'!$I$43:$I$1042,Blends!$BT100)*Blends!J99</f>
        <v>0</v>
      </c>
      <c r="CD100" s="10" t="s">
        <v>302</v>
      </c>
      <c r="CE100" s="85">
        <f>SUMIFS('Quarterly Information'!$AB$43:$AB$1042,'Quarterly Information'!$I$43:$I$1042,Blends!$CD100)*Blends!C99</f>
        <v>0</v>
      </c>
      <c r="CF100" s="85">
        <f>SUMIFS('Quarterly Information'!$AB$43:$AB$1042,'Quarterly Information'!$I$43:$I$1042,Blends!$CD100)*Blends!D99</f>
        <v>0</v>
      </c>
      <c r="CG100" s="85">
        <f>SUMIFS('Quarterly Information'!$AB$43:$AB$1042,'Quarterly Information'!$I$43:$I$1042,Blends!$CD100)*Blends!E99</f>
        <v>0</v>
      </c>
      <c r="CH100" s="85">
        <f>SUMIFS('Quarterly Information'!$AB$43:$AB$1042,'Quarterly Information'!$I$43:$I$1042,Blends!$CD100)*Blends!F99</f>
        <v>0</v>
      </c>
      <c r="CI100" s="85">
        <f>SUMIFS('Quarterly Information'!$AB$43:$AB$1042,'Quarterly Information'!$I$43:$I$1042,Blends!$CD100)*Blends!G99</f>
        <v>0</v>
      </c>
      <c r="CJ100" s="85">
        <f>SUMIFS('Quarterly Information'!$AB$43:$AB$1042,'Quarterly Information'!$I$43:$I$1042,Blends!$CD100)*Blends!H99</f>
        <v>0</v>
      </c>
      <c r="CK100" s="85">
        <f>SUMIFS('Quarterly Information'!$AB$43:$AB$1042,'Quarterly Information'!$I$43:$I$1042,Blends!$CD100)*Blends!I99</f>
        <v>0</v>
      </c>
      <c r="CL100" s="85">
        <f>SUMIFS('Quarterly Information'!$AB$43:$AB$1042,'Quarterly Information'!$I$43:$I$1042,Blends!$CD100)*Blends!J99</f>
        <v>0</v>
      </c>
      <c r="CN100" s="10" t="s">
        <v>302</v>
      </c>
      <c r="CO100" s="85">
        <f>SUMIFS('Quarterly Information'!$AC$43:$AC$1042,'Quarterly Information'!$I$43:$I$1042,Blends!$CN100)*Blends!C99</f>
        <v>0</v>
      </c>
      <c r="CP100" s="85">
        <f>SUMIFS('Quarterly Information'!$AC$43:$AC$1042,'Quarterly Information'!$I$43:$I$1042,Blends!$CN100)*Blends!D99</f>
        <v>0</v>
      </c>
      <c r="CQ100" s="85">
        <f>SUMIFS('Quarterly Information'!$AC$43:$AC$1042,'Quarterly Information'!$I$43:$I$1042,Blends!$CN100)*Blends!E99</f>
        <v>0</v>
      </c>
      <c r="CR100" s="85">
        <f>SUMIFS('Quarterly Information'!$AC$43:$AC$1042,'Quarterly Information'!$I$43:$I$1042,Blends!$CN100)*Blends!F99</f>
        <v>0</v>
      </c>
      <c r="CS100" s="85">
        <f>SUMIFS('Quarterly Information'!$AC$43:$AC$1042,'Quarterly Information'!$I$43:$I$1042,Blends!$CN100)*Blends!G99</f>
        <v>0</v>
      </c>
      <c r="CT100" s="85">
        <f>SUMIFS('Quarterly Information'!$AC$43:$AC$1042,'Quarterly Information'!$I$43:$I$1042,Blends!$CN100)*Blends!H99</f>
        <v>0</v>
      </c>
      <c r="CU100" s="85">
        <f>SUMIFS('Quarterly Information'!$AC$43:$AC$1042,'Quarterly Information'!$I$43:$I$1042,Blends!$CN100)*Blends!I99</f>
        <v>0</v>
      </c>
      <c r="CV100" s="85">
        <f>SUMIFS('Quarterly Information'!$AC$43:$AC$1042,'Quarterly Information'!$I$43:$I$1042,Blends!$CN100)*Blends!J99</f>
        <v>0</v>
      </c>
      <c r="CX100" s="10" t="s">
        <v>302</v>
      </c>
      <c r="CY100" s="85">
        <f>SUMIFS('Quarterly Information'!$AD$43:$AD$1042,'Quarterly Information'!$I$43:$I$1042,Blends!$CX100)*Blends!C99</f>
        <v>0</v>
      </c>
      <c r="CZ100" s="85">
        <f>SUMIFS('Quarterly Information'!$AD$43:$AD$1042,'Quarterly Information'!$I$43:$I$1042,Blends!$CX100)*Blends!D99</f>
        <v>0</v>
      </c>
      <c r="DA100" s="85">
        <f>SUMIFS('Quarterly Information'!$AD$43:$AD$1042,'Quarterly Information'!$I$43:$I$1042,Blends!$CX100)*Blends!E99</f>
        <v>0</v>
      </c>
      <c r="DB100" s="85">
        <f>SUMIFS('Quarterly Information'!$AD$43:$AD$1042,'Quarterly Information'!$I$43:$I$1042,Blends!$CX100)*Blends!F99</f>
        <v>0</v>
      </c>
      <c r="DC100" s="85">
        <f>SUMIFS('Quarterly Information'!$AD$43:$AD$1042,'Quarterly Information'!$I$43:$I$1042,Blends!$CX100)*Blends!G99</f>
        <v>0</v>
      </c>
      <c r="DD100" s="85">
        <f>SUMIFS('Quarterly Information'!$AD$43:$AD$1042,'Quarterly Information'!$I$43:$I$1042,Blends!$CX100)*Blends!H99</f>
        <v>0</v>
      </c>
      <c r="DE100" s="85">
        <f>SUMIFS('Quarterly Information'!$AD$43:$AD$1042,'Quarterly Information'!$I$43:$I$1042,Blends!$CX100)*Blends!I99</f>
        <v>0</v>
      </c>
      <c r="DF100" s="85">
        <f>SUMIFS('Quarterly Information'!$AD$43:$AD$1042,'Quarterly Information'!$I$43:$I$1042,Blends!$CX100)*Blends!J99</f>
        <v>0</v>
      </c>
      <c r="DH100" s="10" t="s">
        <v>302</v>
      </c>
      <c r="DI100" s="85">
        <f>SUMIFS('Quarterly Information'!$AE$43:$AE$1042,'Quarterly Information'!$I$43:$I$1042,Blends!$DH100)*Blends!C99</f>
        <v>0</v>
      </c>
      <c r="DJ100" s="85">
        <f>SUMIFS('Quarterly Information'!$AE$43:$AE$1042,'Quarterly Information'!$I$43:$I$1042,Blends!$DH100)*Blends!D99</f>
        <v>0</v>
      </c>
      <c r="DK100" s="85">
        <f>SUMIFS('Quarterly Information'!$AE$43:$AE$1042,'Quarterly Information'!$I$43:$I$1042,Blends!$DH100)*Blends!E99</f>
        <v>0</v>
      </c>
      <c r="DL100" s="85">
        <f>SUMIFS('Quarterly Information'!$AE$43:$AE$1042,'Quarterly Information'!$I$43:$I$1042,Blends!$DH100)*Blends!F99</f>
        <v>0</v>
      </c>
      <c r="DM100" s="85">
        <f>SUMIFS('Quarterly Information'!$AE$43:$AE$1042,'Quarterly Information'!$I$43:$I$1042,Blends!$DH100)*Blends!G99</f>
        <v>0</v>
      </c>
      <c r="DN100" s="85">
        <f>SUMIFS('Quarterly Information'!$AE$43:$AE$1042,'Quarterly Information'!$I$43:$I$1042,Blends!$DH100)*Blends!H99</f>
        <v>0</v>
      </c>
      <c r="DO100" s="85">
        <f>SUMIFS('Quarterly Information'!$AE$43:$AE$1042,'Quarterly Information'!$I$43:$I$1042,Blends!$DH100)*Blends!I99</f>
        <v>0</v>
      </c>
      <c r="DP100" s="85">
        <f>SUMIFS('Quarterly Information'!$AE$43:$AE$1042,'Quarterly Information'!$I$43:$I$1042,Blends!$DH100)*Blends!J99</f>
        <v>0</v>
      </c>
      <c r="DR100" s="10" t="s">
        <v>302</v>
      </c>
      <c r="DS100" s="85">
        <f>SUMIFS('Quarterly Information'!$AF$43:$AF$1042,'Quarterly Information'!$I$43:$I$1042,Blends!$DR100)*Blends!C99</f>
        <v>0</v>
      </c>
      <c r="DT100" s="85">
        <f>SUMIFS('Quarterly Information'!$AF$43:$AF$1042,'Quarterly Information'!$I$43:$I$1042,Blends!$DR100)*Blends!D99</f>
        <v>0</v>
      </c>
      <c r="DU100" s="85">
        <f>SUMIFS('Quarterly Information'!$AF$43:$AF$1042,'Quarterly Information'!$I$43:$I$1042,Blends!$DR100)*Blends!E99</f>
        <v>0</v>
      </c>
      <c r="DV100" s="85">
        <f>SUMIFS('Quarterly Information'!$AF$43:$AF$1042,'Quarterly Information'!$I$43:$I$1042,Blends!$DR100)*Blends!F99</f>
        <v>0</v>
      </c>
      <c r="DW100" s="85">
        <f>SUMIFS('Quarterly Information'!$AF$43:$AF$1042,'Quarterly Information'!$I$43:$I$1042,Blends!$DR100)*Blends!G99</f>
        <v>0</v>
      </c>
      <c r="DX100" s="85">
        <f>SUMIFS('Quarterly Information'!$AF$43:$AF$1042,'Quarterly Information'!$I$43:$I$1042,Blends!$DR100)*Blends!H99</f>
        <v>0</v>
      </c>
      <c r="DY100" s="85">
        <f>SUMIFS('Quarterly Information'!$AF$43:$AF$1042,'Quarterly Information'!$I$43:$I$1042,Blends!$DR100)*Blends!I99</f>
        <v>0</v>
      </c>
      <c r="DZ100" s="85">
        <f>SUMIFS('Quarterly Information'!$AF$43:$AF$1042,'Quarterly Information'!$I$43:$I$1042,Blends!$DR100)*Blends!J99</f>
        <v>0</v>
      </c>
    </row>
    <row r="101" spans="2:130">
      <c r="B101" s="10" t="s">
        <v>304</v>
      </c>
      <c r="C101" s="84"/>
      <c r="D101" s="84">
        <v>0.12</v>
      </c>
      <c r="E101" s="84"/>
      <c r="F101" s="84">
        <v>0.19</v>
      </c>
      <c r="G101" s="84"/>
      <c r="H101" s="84"/>
      <c r="I101" s="84"/>
      <c r="J101" s="84"/>
      <c r="L101" s="10" t="s">
        <v>303</v>
      </c>
      <c r="M101" s="85">
        <f>SUMIFS('Quarterly Information'!$J$43:$J$1042,'Quarterly Information'!$I$43:$I$1042,Blends!$L101,'Quarterly Information'!$X$43:$X$1042,Lists!$D$30)*C100</f>
        <v>0</v>
      </c>
      <c r="N101" s="85">
        <f>SUMIFS('Quarterly Information'!$J$43:$J$1042,'Quarterly Information'!$I$43:$I$1042,Blends!$L101,'Quarterly Information'!$X$43:$X$1042,Lists!$D$30)*D100</f>
        <v>0</v>
      </c>
      <c r="O101" s="85">
        <f>SUMIFS('Quarterly Information'!$J$43:$J$1042,'Quarterly Information'!$I$43:$I$1042,Blends!$L101,'Quarterly Information'!$X$43:$X$1042,Lists!$D$30)*E100</f>
        <v>0</v>
      </c>
      <c r="P101" s="85">
        <f>SUMIFS('Quarterly Information'!$J$43:$J$1042,'Quarterly Information'!$I$43:$I$1042,Blends!$L101,'Quarterly Information'!$X$43:$X$1042,Lists!$D$30)*F100</f>
        <v>0</v>
      </c>
      <c r="Q101" s="85">
        <f>SUMIFS('Quarterly Information'!$J$43:$J$1042,'Quarterly Information'!$I$43:$I$1042,Blends!$L101,'Quarterly Information'!$X$43:$X$1042,Lists!$D$30)*G100</f>
        <v>0</v>
      </c>
      <c r="R101" s="85">
        <f>SUMIFS('Quarterly Information'!$J$43:$J$1042,'Quarterly Information'!$I$43:$I$1042,Blends!$L101,'Quarterly Information'!$X$43:$X$1042,Lists!$D$30)*H100</f>
        <v>0</v>
      </c>
      <c r="S101" s="85">
        <f>SUMIFS('Quarterly Information'!$J$43:$J$1042,'Quarterly Information'!$I$43:$I$1042,Blends!$L101,'Quarterly Information'!$X$43:$X$1042,Lists!$D$30)*I100</f>
        <v>0</v>
      </c>
      <c r="T101" s="85">
        <f>SUMIFS('Quarterly Information'!$J$43:$J$1042,'Quarterly Information'!$I$43:$I$1042,Blends!$L101,'Quarterly Information'!$X$43:$X$1042,Lists!$D$30)*J100</f>
        <v>0</v>
      </c>
      <c r="V101" s="10" t="s">
        <v>303</v>
      </c>
      <c r="W101" s="85">
        <f>SUMIFS('Quarterly Information'!$J$43:$J$1042,'Quarterly Information'!$I$43:$I$1042,Blends!$V101,'Quarterly Information'!$X$43:$X$1042,Lists!$D$31)*C100</f>
        <v>0</v>
      </c>
      <c r="X101" s="85">
        <f>SUMIFS('Quarterly Information'!$J$43:$J$1042,'Quarterly Information'!$I$43:$I$1042,Blends!$V101,'Quarterly Information'!$X$43:$X$1042,Lists!$D$31)*D100</f>
        <v>0</v>
      </c>
      <c r="Y101" s="85">
        <f>SUMIFS('Quarterly Information'!$J$43:$J$1042,'Quarterly Information'!$I$43:$I$1042,Blends!$V101,'Quarterly Information'!$X$43:$X$1042,Lists!$D$31)*E100</f>
        <v>0</v>
      </c>
      <c r="Z101" s="85">
        <f>SUMIFS('Quarterly Information'!$J$43:$J$1042,'Quarterly Information'!$I$43:$I$1042,Blends!$V101,'Quarterly Information'!$X$43:$X$1042,Lists!$D$31)*F100</f>
        <v>0</v>
      </c>
      <c r="AA101" s="85">
        <f>SUMIFS('Quarterly Information'!$J$43:$J$1042,'Quarterly Information'!$I$43:$I$1042,Blends!$V101,'Quarterly Information'!$X$43:$X$1042,Lists!$D$31)*G100</f>
        <v>0</v>
      </c>
      <c r="AB101" s="85">
        <f>SUMIFS('Quarterly Information'!$J$43:$J$1042,'Quarterly Information'!$I$43:$I$1042,Blends!$V101,'Quarterly Information'!$X$43:$X$1042,Lists!$D$31)*H100</f>
        <v>0</v>
      </c>
      <c r="AC101" s="85">
        <f>SUMIFS('Quarterly Information'!$J$43:$J$1042,'Quarterly Information'!$I$43:$I$1042,Blends!$V101,'Quarterly Information'!$X$43:$X$1042,Lists!$D$31)*I100</f>
        <v>0</v>
      </c>
      <c r="AD101" s="85">
        <f>SUMIFS('Quarterly Information'!$J$43:$J$1042,'Quarterly Information'!$I$43:$I$1042,Blends!$V101,'Quarterly Information'!$X$43:$X$1042,Lists!$D$31)*J100</f>
        <v>0</v>
      </c>
      <c r="AF101" s="10" t="s">
        <v>303</v>
      </c>
      <c r="AG101" s="85">
        <f>SUMIFS('Quarterly Information'!$J$43:$J$1042,'Quarterly Information'!$I$43:$I$1042,Blends!$AF101,'Quarterly Information'!$X$43:$X$1042,Lists!$D$32)*C100</f>
        <v>0</v>
      </c>
      <c r="AH101" s="85">
        <f>SUMIFS('Quarterly Information'!$J$43:$J$1042,'Quarterly Information'!$I$43:$I$1042,Blends!$AF101,'Quarterly Information'!$X$43:$X$1042,Lists!$D$32)*D100</f>
        <v>0</v>
      </c>
      <c r="AI101" s="85">
        <f>SUMIFS('Quarterly Information'!$J$43:$J$1042,'Quarterly Information'!$I$43:$I$1042,Blends!$AF101,'Quarterly Information'!$X$43:$X$1042,Lists!$D$32)*E100</f>
        <v>0</v>
      </c>
      <c r="AJ101" s="85">
        <f>SUMIFS('Quarterly Information'!$J$43:$J$1042,'Quarterly Information'!$I$43:$I$1042,Blends!$AF101,'Quarterly Information'!$X$43:$X$1042,Lists!$D$32)*F100</f>
        <v>0</v>
      </c>
      <c r="AK101" s="85">
        <f>SUMIFS('Quarterly Information'!$J$43:$J$1042,'Quarterly Information'!$I$43:$I$1042,Blends!$AF101,'Quarterly Information'!$X$43:$X$1042,Lists!$D$32)*G100</f>
        <v>0</v>
      </c>
      <c r="AL101" s="85">
        <f>SUMIFS('Quarterly Information'!$J$43:$J$1042,'Quarterly Information'!$I$43:$I$1042,Blends!$AF101,'Quarterly Information'!$X$43:$X$1042,Lists!$D$32)*H100</f>
        <v>0</v>
      </c>
      <c r="AM101" s="85">
        <f>SUMIFS('Quarterly Information'!$J$43:$J$1042,'Quarterly Information'!$I$43:$I$1042,Blends!$AF101,'Quarterly Information'!$X$43:$X$1042,Lists!$D$32)*I100</f>
        <v>0</v>
      </c>
      <c r="AN101" s="85">
        <f>SUMIFS('Quarterly Information'!$J$43:$J$1042,'Quarterly Information'!$I$43:$I$1042,Blends!$AF101,'Quarterly Information'!$X$43:$X$1042,Lists!$D$32)*J100</f>
        <v>0</v>
      </c>
      <c r="AP101" s="10" t="s">
        <v>303</v>
      </c>
      <c r="AQ101" s="85">
        <f>SUMIFS('Quarterly Information'!$J$43:$J$1042,'Quarterly Information'!$I$43:$I$1042,Blends!$AP101,'Quarterly Information'!$X$43:$X$1042,Lists!$D$33)*C100</f>
        <v>0</v>
      </c>
      <c r="AR101" s="85">
        <f>SUMIFS('Quarterly Information'!$J$43:$J$1042,'Quarterly Information'!$I$43:$I$1042,Blends!$AP101,'Quarterly Information'!$X$43:$X$1042,Lists!$D$33)*D100</f>
        <v>0</v>
      </c>
      <c r="AS101" s="85">
        <f>SUMIFS('Quarterly Information'!$J$43:$J$1042,'Quarterly Information'!$I$43:$I$1042,Blends!$AP101,'Quarterly Information'!$X$43:$X$1042,Lists!$D$33)*E100</f>
        <v>0</v>
      </c>
      <c r="AT101" s="85">
        <f>SUMIFS('Quarterly Information'!$J$43:$J$1042,'Quarterly Information'!$I$43:$I$1042,Blends!$AP101,'Quarterly Information'!$X$43:$X$1042,Lists!$D$33)*F100</f>
        <v>0</v>
      </c>
      <c r="AU101" s="85">
        <f>SUMIFS('Quarterly Information'!$J$43:$J$1042,'Quarterly Information'!$I$43:$I$1042,Blends!$AP101,'Quarterly Information'!$X$43:$X$1042,Lists!$D$33)*G100</f>
        <v>0</v>
      </c>
      <c r="AV101" s="85">
        <f>SUMIFS('Quarterly Information'!$J$43:$J$1042,'Quarterly Information'!$I$43:$I$1042,Blends!$AP101,'Quarterly Information'!$X$43:$X$1042,Lists!$D$33)*H100</f>
        <v>0</v>
      </c>
      <c r="AW101" s="85">
        <f>SUMIFS('Quarterly Information'!$J$43:$J$1042,'Quarterly Information'!$I$43:$I$1042,Blends!$AP101,'Quarterly Information'!$X$43:$X$1042,Lists!$D$33)*I100</f>
        <v>0</v>
      </c>
      <c r="AX101" s="85">
        <f>SUMIFS('Quarterly Information'!$J$43:$J$1042,'Quarterly Information'!$I$43:$I$1042,Blends!$AP101,'Quarterly Information'!$X$43:$X$1042,Lists!$D$33)*J100</f>
        <v>0</v>
      </c>
      <c r="AZ101" s="10" t="s">
        <v>303</v>
      </c>
      <c r="BA101" s="85">
        <f>SUMIFS('Quarterly Information'!$J$43:$J$1042,'Quarterly Information'!$I$43:$I$1042,Blends!$AZ101,'Quarterly Information'!$X$43:$X$1042,Lists!$D$34)*C100</f>
        <v>0</v>
      </c>
      <c r="BB101" s="85">
        <f>SUMIFS('Quarterly Information'!$J$43:$J$1042,'Quarterly Information'!$I$43:$I$1042,Blends!$AZ101,'Quarterly Information'!$X$43:$X$1042,Lists!$D$34)*D100</f>
        <v>0</v>
      </c>
      <c r="BC101" s="85">
        <f>SUMIFS('Quarterly Information'!$J$43:$J$1042,'Quarterly Information'!$I$43:$I$1042,Blends!$AZ101,'Quarterly Information'!$X$43:$X$1042,Lists!$D$34)*E100</f>
        <v>0</v>
      </c>
      <c r="BD101" s="85">
        <f>SUMIFS('Quarterly Information'!$J$43:$J$1042,'Quarterly Information'!$I$43:$I$1042,Blends!$AZ101,'Quarterly Information'!$X$43:$X$1042,Lists!$D$34)*F100</f>
        <v>0</v>
      </c>
      <c r="BE101" s="85">
        <f>SUMIFS('Quarterly Information'!$J$43:$J$1042,'Quarterly Information'!$I$43:$I$1042,Blends!$AZ101,'Quarterly Information'!$X$43:$X$1042,Lists!$D$34)*G100</f>
        <v>0</v>
      </c>
      <c r="BF101" s="85">
        <f>SUMIFS('Quarterly Information'!$J$43:$J$1042,'Quarterly Information'!$I$43:$I$1042,Blends!$AZ101,'Quarterly Information'!$X$43:$X$1042,Lists!$D$34)*H100</f>
        <v>0</v>
      </c>
      <c r="BG101" s="85">
        <f>SUMIFS('Quarterly Information'!$J$43:$J$1042,'Quarterly Information'!$I$43:$I$1042,Blends!$AZ101,'Quarterly Information'!$X$43:$X$1042,Lists!$D$34)*I100</f>
        <v>0</v>
      </c>
      <c r="BH101" s="85">
        <f>SUMIFS('Quarterly Information'!$J$43:$J$1042,'Quarterly Information'!$I$43:$I$1042,Blends!$AZ101,'Quarterly Information'!$X$43:$X$1042,Lists!$D$34)*J100</f>
        <v>0</v>
      </c>
      <c r="BJ101" s="10" t="s">
        <v>303</v>
      </c>
      <c r="BK101" s="85">
        <f>SUMIFS('Quarterly Information'!$J$43:$J$1042,'Quarterly Information'!$I$43:$I$1042,Blends!$BJ101,'Quarterly Information'!$X$43:$X$1042,Lists!$D$35)*C100</f>
        <v>0</v>
      </c>
      <c r="BL101" s="85">
        <f>SUMIFS('Quarterly Information'!$J$43:$J$1042,'Quarterly Information'!$I$43:$I$1042,Blends!$BJ101,'Quarterly Information'!$X$43:$X$1042,Lists!$D$35)*D100</f>
        <v>0</v>
      </c>
      <c r="BM101" s="85">
        <f>SUMIFS('Quarterly Information'!$J$43:$J$1042,'Quarterly Information'!$I$43:$I$1042,Blends!$BJ101,'Quarterly Information'!$X$43:$X$1042,Lists!$D$35)*E100</f>
        <v>0</v>
      </c>
      <c r="BN101" s="85">
        <f>SUMIFS('Quarterly Information'!$J$43:$J$1042,'Quarterly Information'!$I$43:$I$1042,Blends!$BJ101,'Quarterly Information'!$X$43:$X$1042,Lists!$D$35)*F100</f>
        <v>0</v>
      </c>
      <c r="BO101" s="85">
        <f>SUMIFS('Quarterly Information'!$J$43:$J$1042,'Quarterly Information'!$I$43:$I$1042,Blends!$BJ101,'Quarterly Information'!$X$43:$X$1042,Lists!$D$35)*G100</f>
        <v>0</v>
      </c>
      <c r="BP101" s="85">
        <f>SUMIFS('Quarterly Information'!$J$43:$J$1042,'Quarterly Information'!$I$43:$I$1042,Blends!$BJ101,'Quarterly Information'!$X$43:$X$1042,Lists!$D$35)*H100</f>
        <v>0</v>
      </c>
      <c r="BQ101" s="85">
        <f>SUMIFS('Quarterly Information'!$J$43:$J$1042,'Quarterly Information'!$I$43:$I$1042,Blends!$BJ101,'Quarterly Information'!$X$43:$X$1042,Lists!$D$35)*I100</f>
        <v>0</v>
      </c>
      <c r="BR101" s="85">
        <f>SUMIFS('Quarterly Information'!$J$43:$J$1042,'Quarterly Information'!$I$43:$I$1042,Blends!$BJ101,'Quarterly Information'!$X$43:$X$1042,Lists!$D$35)*J100</f>
        <v>0</v>
      </c>
      <c r="BT101" s="10" t="s">
        <v>303</v>
      </c>
      <c r="BU101" s="85">
        <f>SUMIFS('Quarterly Information'!$AA$43:$AA$1042,'Quarterly Information'!$I$43:$I$1042,Blends!$BT101)*Blends!C100</f>
        <v>0</v>
      </c>
      <c r="BV101" s="85">
        <f>SUMIFS('Quarterly Information'!$AA$43:$AA$1042,'Quarterly Information'!$I$43:$I$1042,Blends!$BT101)*Blends!D100</f>
        <v>0</v>
      </c>
      <c r="BW101" s="85">
        <f>SUMIFS('Quarterly Information'!$AA$43:$AA$1042,'Quarterly Information'!$I$43:$I$1042,Blends!$BT101)*Blends!E100</f>
        <v>0</v>
      </c>
      <c r="BX101" s="85">
        <f>SUMIFS('Quarterly Information'!$AA$43:$AA$1042,'Quarterly Information'!$I$43:$I$1042,Blends!$BT101)*Blends!F100</f>
        <v>0</v>
      </c>
      <c r="BY101" s="85">
        <f>SUMIFS('Quarterly Information'!$AA$43:$AA$1042,'Quarterly Information'!$I$43:$I$1042,Blends!$BT101)*Blends!G100</f>
        <v>0</v>
      </c>
      <c r="BZ101" s="85">
        <f>SUMIFS('Quarterly Information'!$AA$43:$AA$1042,'Quarterly Information'!$I$43:$I$1042,Blends!$BT101)*Blends!H100</f>
        <v>0</v>
      </c>
      <c r="CA101" s="85">
        <f>SUMIFS('Quarterly Information'!$AA$43:$AA$1042,'Quarterly Information'!$I$43:$I$1042,Blends!$BT101)*Blends!I100</f>
        <v>0</v>
      </c>
      <c r="CB101" s="85">
        <f>SUMIFS('Quarterly Information'!$AA$43:$AA$1042,'Quarterly Information'!$I$43:$I$1042,Blends!$BT101)*Blends!J100</f>
        <v>0</v>
      </c>
      <c r="CD101" s="10" t="s">
        <v>303</v>
      </c>
      <c r="CE101" s="85">
        <f>SUMIFS('Quarterly Information'!$AB$43:$AB$1042,'Quarterly Information'!$I$43:$I$1042,Blends!$CD101)*Blends!C100</f>
        <v>0</v>
      </c>
      <c r="CF101" s="85">
        <f>SUMIFS('Quarterly Information'!$AB$43:$AB$1042,'Quarterly Information'!$I$43:$I$1042,Blends!$CD101)*Blends!D100</f>
        <v>0</v>
      </c>
      <c r="CG101" s="85">
        <f>SUMIFS('Quarterly Information'!$AB$43:$AB$1042,'Quarterly Information'!$I$43:$I$1042,Blends!$CD101)*Blends!E100</f>
        <v>0</v>
      </c>
      <c r="CH101" s="85">
        <f>SUMIFS('Quarterly Information'!$AB$43:$AB$1042,'Quarterly Information'!$I$43:$I$1042,Blends!$CD101)*Blends!F100</f>
        <v>0</v>
      </c>
      <c r="CI101" s="85">
        <f>SUMIFS('Quarterly Information'!$AB$43:$AB$1042,'Quarterly Information'!$I$43:$I$1042,Blends!$CD101)*Blends!G100</f>
        <v>0</v>
      </c>
      <c r="CJ101" s="85">
        <f>SUMIFS('Quarterly Information'!$AB$43:$AB$1042,'Quarterly Information'!$I$43:$I$1042,Blends!$CD101)*Blends!H100</f>
        <v>0</v>
      </c>
      <c r="CK101" s="85">
        <f>SUMIFS('Quarterly Information'!$AB$43:$AB$1042,'Quarterly Information'!$I$43:$I$1042,Blends!$CD101)*Blends!I100</f>
        <v>0</v>
      </c>
      <c r="CL101" s="85">
        <f>SUMIFS('Quarterly Information'!$AB$43:$AB$1042,'Quarterly Information'!$I$43:$I$1042,Blends!$CD101)*Blends!J100</f>
        <v>0</v>
      </c>
      <c r="CN101" s="10" t="s">
        <v>303</v>
      </c>
      <c r="CO101" s="85">
        <f>SUMIFS('Quarterly Information'!$AC$43:$AC$1042,'Quarterly Information'!$I$43:$I$1042,Blends!$CN101)*Blends!C100</f>
        <v>0</v>
      </c>
      <c r="CP101" s="85">
        <f>SUMIFS('Quarterly Information'!$AC$43:$AC$1042,'Quarterly Information'!$I$43:$I$1042,Blends!$CN101)*Blends!D100</f>
        <v>0</v>
      </c>
      <c r="CQ101" s="85">
        <f>SUMIFS('Quarterly Information'!$AC$43:$AC$1042,'Quarterly Information'!$I$43:$I$1042,Blends!$CN101)*Blends!E100</f>
        <v>0</v>
      </c>
      <c r="CR101" s="85">
        <f>SUMIFS('Quarterly Information'!$AC$43:$AC$1042,'Quarterly Information'!$I$43:$I$1042,Blends!$CN101)*Blends!F100</f>
        <v>0</v>
      </c>
      <c r="CS101" s="85">
        <f>SUMIFS('Quarterly Information'!$AC$43:$AC$1042,'Quarterly Information'!$I$43:$I$1042,Blends!$CN101)*Blends!G100</f>
        <v>0</v>
      </c>
      <c r="CT101" s="85">
        <f>SUMIFS('Quarterly Information'!$AC$43:$AC$1042,'Quarterly Information'!$I$43:$I$1042,Blends!$CN101)*Blends!H100</f>
        <v>0</v>
      </c>
      <c r="CU101" s="85">
        <f>SUMIFS('Quarterly Information'!$AC$43:$AC$1042,'Quarterly Information'!$I$43:$I$1042,Blends!$CN101)*Blends!I100</f>
        <v>0</v>
      </c>
      <c r="CV101" s="85">
        <f>SUMIFS('Quarterly Information'!$AC$43:$AC$1042,'Quarterly Information'!$I$43:$I$1042,Blends!$CN101)*Blends!J100</f>
        <v>0</v>
      </c>
      <c r="CX101" s="10" t="s">
        <v>303</v>
      </c>
      <c r="CY101" s="85">
        <f>SUMIFS('Quarterly Information'!$AD$43:$AD$1042,'Quarterly Information'!$I$43:$I$1042,Blends!$CX101)*Blends!C100</f>
        <v>0</v>
      </c>
      <c r="CZ101" s="85">
        <f>SUMIFS('Quarterly Information'!$AD$43:$AD$1042,'Quarterly Information'!$I$43:$I$1042,Blends!$CX101)*Blends!D100</f>
        <v>0</v>
      </c>
      <c r="DA101" s="85">
        <f>SUMIFS('Quarterly Information'!$AD$43:$AD$1042,'Quarterly Information'!$I$43:$I$1042,Blends!$CX101)*Blends!E100</f>
        <v>0</v>
      </c>
      <c r="DB101" s="85">
        <f>SUMIFS('Quarterly Information'!$AD$43:$AD$1042,'Quarterly Information'!$I$43:$I$1042,Blends!$CX101)*Blends!F100</f>
        <v>0</v>
      </c>
      <c r="DC101" s="85">
        <f>SUMIFS('Quarterly Information'!$AD$43:$AD$1042,'Quarterly Information'!$I$43:$I$1042,Blends!$CX101)*Blends!G100</f>
        <v>0</v>
      </c>
      <c r="DD101" s="85">
        <f>SUMIFS('Quarterly Information'!$AD$43:$AD$1042,'Quarterly Information'!$I$43:$I$1042,Blends!$CX101)*Blends!H100</f>
        <v>0</v>
      </c>
      <c r="DE101" s="85">
        <f>SUMIFS('Quarterly Information'!$AD$43:$AD$1042,'Quarterly Information'!$I$43:$I$1042,Blends!$CX101)*Blends!I100</f>
        <v>0</v>
      </c>
      <c r="DF101" s="85">
        <f>SUMIFS('Quarterly Information'!$AD$43:$AD$1042,'Quarterly Information'!$I$43:$I$1042,Blends!$CX101)*Blends!J100</f>
        <v>0</v>
      </c>
      <c r="DH101" s="10" t="s">
        <v>303</v>
      </c>
      <c r="DI101" s="85">
        <f>SUMIFS('Quarterly Information'!$AE$43:$AE$1042,'Quarterly Information'!$I$43:$I$1042,Blends!$DH101)*Blends!C100</f>
        <v>0</v>
      </c>
      <c r="DJ101" s="85">
        <f>SUMIFS('Quarterly Information'!$AE$43:$AE$1042,'Quarterly Information'!$I$43:$I$1042,Blends!$DH101)*Blends!D100</f>
        <v>0</v>
      </c>
      <c r="DK101" s="85">
        <f>SUMIFS('Quarterly Information'!$AE$43:$AE$1042,'Quarterly Information'!$I$43:$I$1042,Blends!$DH101)*Blends!E100</f>
        <v>0</v>
      </c>
      <c r="DL101" s="85">
        <f>SUMIFS('Quarterly Information'!$AE$43:$AE$1042,'Quarterly Information'!$I$43:$I$1042,Blends!$DH101)*Blends!F100</f>
        <v>0</v>
      </c>
      <c r="DM101" s="85">
        <f>SUMIFS('Quarterly Information'!$AE$43:$AE$1042,'Quarterly Information'!$I$43:$I$1042,Blends!$DH101)*Blends!G100</f>
        <v>0</v>
      </c>
      <c r="DN101" s="85">
        <f>SUMIFS('Quarterly Information'!$AE$43:$AE$1042,'Quarterly Information'!$I$43:$I$1042,Blends!$DH101)*Blends!H100</f>
        <v>0</v>
      </c>
      <c r="DO101" s="85">
        <f>SUMIFS('Quarterly Information'!$AE$43:$AE$1042,'Quarterly Information'!$I$43:$I$1042,Blends!$DH101)*Blends!I100</f>
        <v>0</v>
      </c>
      <c r="DP101" s="85">
        <f>SUMIFS('Quarterly Information'!$AE$43:$AE$1042,'Quarterly Information'!$I$43:$I$1042,Blends!$DH101)*Blends!J100</f>
        <v>0</v>
      </c>
      <c r="DR101" s="10" t="s">
        <v>303</v>
      </c>
      <c r="DS101" s="85">
        <f>SUMIFS('Quarterly Information'!$AF$43:$AF$1042,'Quarterly Information'!$I$43:$I$1042,Blends!$DR101)*Blends!C100</f>
        <v>0</v>
      </c>
      <c r="DT101" s="85">
        <f>SUMIFS('Quarterly Information'!$AF$43:$AF$1042,'Quarterly Information'!$I$43:$I$1042,Blends!$DR101)*Blends!D100</f>
        <v>0</v>
      </c>
      <c r="DU101" s="85">
        <f>SUMIFS('Quarterly Information'!$AF$43:$AF$1042,'Quarterly Information'!$I$43:$I$1042,Blends!$DR101)*Blends!E100</f>
        <v>0</v>
      </c>
      <c r="DV101" s="85">
        <f>SUMIFS('Quarterly Information'!$AF$43:$AF$1042,'Quarterly Information'!$I$43:$I$1042,Blends!$DR101)*Blends!F100</f>
        <v>0</v>
      </c>
      <c r="DW101" s="85">
        <f>SUMIFS('Quarterly Information'!$AF$43:$AF$1042,'Quarterly Information'!$I$43:$I$1042,Blends!$DR101)*Blends!G100</f>
        <v>0</v>
      </c>
      <c r="DX101" s="85">
        <f>SUMIFS('Quarterly Information'!$AF$43:$AF$1042,'Quarterly Information'!$I$43:$I$1042,Blends!$DR101)*Blends!H100</f>
        <v>0</v>
      </c>
      <c r="DY101" s="85">
        <f>SUMIFS('Quarterly Information'!$AF$43:$AF$1042,'Quarterly Information'!$I$43:$I$1042,Blends!$DR101)*Blends!I100</f>
        <v>0</v>
      </c>
      <c r="DZ101" s="85">
        <f>SUMIFS('Quarterly Information'!$AF$43:$AF$1042,'Quarterly Information'!$I$43:$I$1042,Blends!$DR101)*Blends!J100</f>
        <v>0</v>
      </c>
    </row>
    <row r="102" spans="2:130">
      <c r="B102" s="10" t="s">
        <v>305</v>
      </c>
      <c r="C102" s="84">
        <v>0.1</v>
      </c>
      <c r="D102" s="84"/>
      <c r="E102" s="84">
        <v>0.1</v>
      </c>
      <c r="F102" s="84"/>
      <c r="G102" s="84"/>
      <c r="H102" s="84"/>
      <c r="I102" s="84"/>
      <c r="J102" s="84"/>
      <c r="L102" s="10" t="s">
        <v>304</v>
      </c>
      <c r="M102" s="85">
        <f>SUMIFS('Quarterly Information'!$J$43:$J$1042,'Quarterly Information'!$I$43:$I$1042,Blends!$L102,'Quarterly Information'!$X$43:$X$1042,Lists!$D$30)*C101</f>
        <v>0</v>
      </c>
      <c r="N102" s="85">
        <f>SUMIFS('Quarterly Information'!$J$43:$J$1042,'Quarterly Information'!$I$43:$I$1042,Blends!$L102,'Quarterly Information'!$X$43:$X$1042,Lists!$D$30)*D101</f>
        <v>0</v>
      </c>
      <c r="O102" s="85">
        <f>SUMIFS('Quarterly Information'!$J$43:$J$1042,'Quarterly Information'!$I$43:$I$1042,Blends!$L102,'Quarterly Information'!$X$43:$X$1042,Lists!$D$30)*E101</f>
        <v>0</v>
      </c>
      <c r="P102" s="85">
        <f>SUMIFS('Quarterly Information'!$J$43:$J$1042,'Quarterly Information'!$I$43:$I$1042,Blends!$L102,'Quarterly Information'!$X$43:$X$1042,Lists!$D$30)*F101</f>
        <v>0</v>
      </c>
      <c r="Q102" s="85">
        <f>SUMIFS('Quarterly Information'!$J$43:$J$1042,'Quarterly Information'!$I$43:$I$1042,Blends!$L102,'Quarterly Information'!$X$43:$X$1042,Lists!$D$30)*G101</f>
        <v>0</v>
      </c>
      <c r="R102" s="85">
        <f>SUMIFS('Quarterly Information'!$J$43:$J$1042,'Quarterly Information'!$I$43:$I$1042,Blends!$L102,'Quarterly Information'!$X$43:$X$1042,Lists!$D$30)*H101</f>
        <v>0</v>
      </c>
      <c r="S102" s="85">
        <f>SUMIFS('Quarterly Information'!$J$43:$J$1042,'Quarterly Information'!$I$43:$I$1042,Blends!$L102,'Quarterly Information'!$X$43:$X$1042,Lists!$D$30)*I101</f>
        <v>0</v>
      </c>
      <c r="T102" s="85">
        <f>SUMIFS('Quarterly Information'!$J$43:$J$1042,'Quarterly Information'!$I$43:$I$1042,Blends!$L102,'Quarterly Information'!$X$43:$X$1042,Lists!$D$30)*J101</f>
        <v>0</v>
      </c>
      <c r="V102" s="10" t="s">
        <v>304</v>
      </c>
      <c r="W102" s="85">
        <f>SUMIFS('Quarterly Information'!$J$43:$J$1042,'Quarterly Information'!$I$43:$I$1042,Blends!$V102,'Quarterly Information'!$X$43:$X$1042,Lists!$D$31)*C101</f>
        <v>0</v>
      </c>
      <c r="X102" s="85">
        <f>SUMIFS('Quarterly Information'!$J$43:$J$1042,'Quarterly Information'!$I$43:$I$1042,Blends!$V102,'Quarterly Information'!$X$43:$X$1042,Lists!$D$31)*D101</f>
        <v>0</v>
      </c>
      <c r="Y102" s="85">
        <f>SUMIFS('Quarterly Information'!$J$43:$J$1042,'Quarterly Information'!$I$43:$I$1042,Blends!$V102,'Quarterly Information'!$X$43:$X$1042,Lists!$D$31)*E101</f>
        <v>0</v>
      </c>
      <c r="Z102" s="85">
        <f>SUMIFS('Quarterly Information'!$J$43:$J$1042,'Quarterly Information'!$I$43:$I$1042,Blends!$V102,'Quarterly Information'!$X$43:$X$1042,Lists!$D$31)*F101</f>
        <v>0</v>
      </c>
      <c r="AA102" s="85">
        <f>SUMIFS('Quarterly Information'!$J$43:$J$1042,'Quarterly Information'!$I$43:$I$1042,Blends!$V102,'Quarterly Information'!$X$43:$X$1042,Lists!$D$31)*G101</f>
        <v>0</v>
      </c>
      <c r="AB102" s="85">
        <f>SUMIFS('Quarterly Information'!$J$43:$J$1042,'Quarterly Information'!$I$43:$I$1042,Blends!$V102,'Quarterly Information'!$X$43:$X$1042,Lists!$D$31)*H101</f>
        <v>0</v>
      </c>
      <c r="AC102" s="85">
        <f>SUMIFS('Quarterly Information'!$J$43:$J$1042,'Quarterly Information'!$I$43:$I$1042,Blends!$V102,'Quarterly Information'!$X$43:$X$1042,Lists!$D$31)*I101</f>
        <v>0</v>
      </c>
      <c r="AD102" s="85">
        <f>SUMIFS('Quarterly Information'!$J$43:$J$1042,'Quarterly Information'!$I$43:$I$1042,Blends!$V102,'Quarterly Information'!$X$43:$X$1042,Lists!$D$31)*J101</f>
        <v>0</v>
      </c>
      <c r="AF102" s="10" t="s">
        <v>304</v>
      </c>
      <c r="AG102" s="85">
        <f>SUMIFS('Quarterly Information'!$J$43:$J$1042,'Quarterly Information'!$I$43:$I$1042,Blends!$AF102,'Quarterly Information'!$X$43:$X$1042,Lists!$D$32)*C101</f>
        <v>0</v>
      </c>
      <c r="AH102" s="85">
        <f>SUMIFS('Quarterly Information'!$J$43:$J$1042,'Quarterly Information'!$I$43:$I$1042,Blends!$AF102,'Quarterly Information'!$X$43:$X$1042,Lists!$D$32)*D101</f>
        <v>0</v>
      </c>
      <c r="AI102" s="85">
        <f>SUMIFS('Quarterly Information'!$J$43:$J$1042,'Quarterly Information'!$I$43:$I$1042,Blends!$AF102,'Quarterly Information'!$X$43:$X$1042,Lists!$D$32)*E101</f>
        <v>0</v>
      </c>
      <c r="AJ102" s="85">
        <f>SUMIFS('Quarterly Information'!$J$43:$J$1042,'Quarterly Information'!$I$43:$I$1042,Blends!$AF102,'Quarterly Information'!$X$43:$X$1042,Lists!$D$32)*F101</f>
        <v>0</v>
      </c>
      <c r="AK102" s="85">
        <f>SUMIFS('Quarterly Information'!$J$43:$J$1042,'Quarterly Information'!$I$43:$I$1042,Blends!$AF102,'Quarterly Information'!$X$43:$X$1042,Lists!$D$32)*G101</f>
        <v>0</v>
      </c>
      <c r="AL102" s="85">
        <f>SUMIFS('Quarterly Information'!$J$43:$J$1042,'Quarterly Information'!$I$43:$I$1042,Blends!$AF102,'Quarterly Information'!$X$43:$X$1042,Lists!$D$32)*H101</f>
        <v>0</v>
      </c>
      <c r="AM102" s="85">
        <f>SUMIFS('Quarterly Information'!$J$43:$J$1042,'Quarterly Information'!$I$43:$I$1042,Blends!$AF102,'Quarterly Information'!$X$43:$X$1042,Lists!$D$32)*I101</f>
        <v>0</v>
      </c>
      <c r="AN102" s="85">
        <f>SUMIFS('Quarterly Information'!$J$43:$J$1042,'Quarterly Information'!$I$43:$I$1042,Blends!$AF102,'Quarterly Information'!$X$43:$X$1042,Lists!$D$32)*J101</f>
        <v>0</v>
      </c>
      <c r="AP102" s="10" t="s">
        <v>304</v>
      </c>
      <c r="AQ102" s="85">
        <f>SUMIFS('Quarterly Information'!$J$43:$J$1042,'Quarterly Information'!$I$43:$I$1042,Blends!$AP102,'Quarterly Information'!$X$43:$X$1042,Lists!$D$33)*C101</f>
        <v>0</v>
      </c>
      <c r="AR102" s="85">
        <f>SUMIFS('Quarterly Information'!$J$43:$J$1042,'Quarterly Information'!$I$43:$I$1042,Blends!$AP102,'Quarterly Information'!$X$43:$X$1042,Lists!$D$33)*D101</f>
        <v>0</v>
      </c>
      <c r="AS102" s="85">
        <f>SUMIFS('Quarterly Information'!$J$43:$J$1042,'Quarterly Information'!$I$43:$I$1042,Blends!$AP102,'Quarterly Information'!$X$43:$X$1042,Lists!$D$33)*E101</f>
        <v>0</v>
      </c>
      <c r="AT102" s="85">
        <f>SUMIFS('Quarterly Information'!$J$43:$J$1042,'Quarterly Information'!$I$43:$I$1042,Blends!$AP102,'Quarterly Information'!$X$43:$X$1042,Lists!$D$33)*F101</f>
        <v>0</v>
      </c>
      <c r="AU102" s="85">
        <f>SUMIFS('Quarterly Information'!$J$43:$J$1042,'Quarterly Information'!$I$43:$I$1042,Blends!$AP102,'Quarterly Information'!$X$43:$X$1042,Lists!$D$33)*G101</f>
        <v>0</v>
      </c>
      <c r="AV102" s="85">
        <f>SUMIFS('Quarterly Information'!$J$43:$J$1042,'Quarterly Information'!$I$43:$I$1042,Blends!$AP102,'Quarterly Information'!$X$43:$X$1042,Lists!$D$33)*H101</f>
        <v>0</v>
      </c>
      <c r="AW102" s="85">
        <f>SUMIFS('Quarterly Information'!$J$43:$J$1042,'Quarterly Information'!$I$43:$I$1042,Blends!$AP102,'Quarterly Information'!$X$43:$X$1042,Lists!$D$33)*I101</f>
        <v>0</v>
      </c>
      <c r="AX102" s="85">
        <f>SUMIFS('Quarterly Information'!$J$43:$J$1042,'Quarterly Information'!$I$43:$I$1042,Blends!$AP102,'Quarterly Information'!$X$43:$X$1042,Lists!$D$33)*J101</f>
        <v>0</v>
      </c>
      <c r="AZ102" s="10" t="s">
        <v>304</v>
      </c>
      <c r="BA102" s="85">
        <f>SUMIFS('Quarterly Information'!$J$43:$J$1042,'Quarterly Information'!$I$43:$I$1042,Blends!$AZ102,'Quarterly Information'!$X$43:$X$1042,Lists!$D$34)*C101</f>
        <v>0</v>
      </c>
      <c r="BB102" s="85">
        <f>SUMIFS('Quarterly Information'!$J$43:$J$1042,'Quarterly Information'!$I$43:$I$1042,Blends!$AZ102,'Quarterly Information'!$X$43:$X$1042,Lists!$D$34)*D101</f>
        <v>0</v>
      </c>
      <c r="BC102" s="85">
        <f>SUMIFS('Quarterly Information'!$J$43:$J$1042,'Quarterly Information'!$I$43:$I$1042,Blends!$AZ102,'Quarterly Information'!$X$43:$X$1042,Lists!$D$34)*E101</f>
        <v>0</v>
      </c>
      <c r="BD102" s="85">
        <f>SUMIFS('Quarterly Information'!$J$43:$J$1042,'Quarterly Information'!$I$43:$I$1042,Blends!$AZ102,'Quarterly Information'!$X$43:$X$1042,Lists!$D$34)*F101</f>
        <v>0</v>
      </c>
      <c r="BE102" s="85">
        <f>SUMIFS('Quarterly Information'!$J$43:$J$1042,'Quarterly Information'!$I$43:$I$1042,Blends!$AZ102,'Quarterly Information'!$X$43:$X$1042,Lists!$D$34)*G101</f>
        <v>0</v>
      </c>
      <c r="BF102" s="85">
        <f>SUMIFS('Quarterly Information'!$J$43:$J$1042,'Quarterly Information'!$I$43:$I$1042,Blends!$AZ102,'Quarterly Information'!$X$43:$X$1042,Lists!$D$34)*H101</f>
        <v>0</v>
      </c>
      <c r="BG102" s="85">
        <f>SUMIFS('Quarterly Information'!$J$43:$J$1042,'Quarterly Information'!$I$43:$I$1042,Blends!$AZ102,'Quarterly Information'!$X$43:$X$1042,Lists!$D$34)*I101</f>
        <v>0</v>
      </c>
      <c r="BH102" s="85">
        <f>SUMIFS('Quarterly Information'!$J$43:$J$1042,'Quarterly Information'!$I$43:$I$1042,Blends!$AZ102,'Quarterly Information'!$X$43:$X$1042,Lists!$D$34)*J101</f>
        <v>0</v>
      </c>
      <c r="BJ102" s="10" t="s">
        <v>304</v>
      </c>
      <c r="BK102" s="85">
        <f>SUMIFS('Quarterly Information'!$J$43:$J$1042,'Quarterly Information'!$I$43:$I$1042,Blends!$BJ102,'Quarterly Information'!$X$43:$X$1042,Lists!$D$35)*C101</f>
        <v>0</v>
      </c>
      <c r="BL102" s="85">
        <f>SUMIFS('Quarterly Information'!$J$43:$J$1042,'Quarterly Information'!$I$43:$I$1042,Blends!$BJ102,'Quarterly Information'!$X$43:$X$1042,Lists!$D$35)*D101</f>
        <v>0</v>
      </c>
      <c r="BM102" s="85">
        <f>SUMIFS('Quarterly Information'!$J$43:$J$1042,'Quarterly Information'!$I$43:$I$1042,Blends!$BJ102,'Quarterly Information'!$X$43:$X$1042,Lists!$D$35)*E101</f>
        <v>0</v>
      </c>
      <c r="BN102" s="85">
        <f>SUMIFS('Quarterly Information'!$J$43:$J$1042,'Quarterly Information'!$I$43:$I$1042,Blends!$BJ102,'Quarterly Information'!$X$43:$X$1042,Lists!$D$35)*F101</f>
        <v>0</v>
      </c>
      <c r="BO102" s="85">
        <f>SUMIFS('Quarterly Information'!$J$43:$J$1042,'Quarterly Information'!$I$43:$I$1042,Blends!$BJ102,'Quarterly Information'!$X$43:$X$1042,Lists!$D$35)*G101</f>
        <v>0</v>
      </c>
      <c r="BP102" s="85">
        <f>SUMIFS('Quarterly Information'!$J$43:$J$1042,'Quarterly Information'!$I$43:$I$1042,Blends!$BJ102,'Quarterly Information'!$X$43:$X$1042,Lists!$D$35)*H101</f>
        <v>0</v>
      </c>
      <c r="BQ102" s="85">
        <f>SUMIFS('Quarterly Information'!$J$43:$J$1042,'Quarterly Information'!$I$43:$I$1042,Blends!$BJ102,'Quarterly Information'!$X$43:$X$1042,Lists!$D$35)*I101</f>
        <v>0</v>
      </c>
      <c r="BR102" s="85">
        <f>SUMIFS('Quarterly Information'!$J$43:$J$1042,'Quarterly Information'!$I$43:$I$1042,Blends!$BJ102,'Quarterly Information'!$X$43:$X$1042,Lists!$D$35)*J101</f>
        <v>0</v>
      </c>
      <c r="BT102" s="10" t="s">
        <v>304</v>
      </c>
      <c r="BU102" s="85">
        <f>SUMIFS('Quarterly Information'!$AA$43:$AA$1042,'Quarterly Information'!$I$43:$I$1042,Blends!$BT102)*Blends!C101</f>
        <v>0</v>
      </c>
      <c r="BV102" s="85">
        <f>SUMIFS('Quarterly Information'!$AA$43:$AA$1042,'Quarterly Information'!$I$43:$I$1042,Blends!$BT102)*Blends!D101</f>
        <v>0</v>
      </c>
      <c r="BW102" s="85">
        <f>SUMIFS('Quarterly Information'!$AA$43:$AA$1042,'Quarterly Information'!$I$43:$I$1042,Blends!$BT102)*Blends!E101</f>
        <v>0</v>
      </c>
      <c r="BX102" s="85">
        <f>SUMIFS('Quarterly Information'!$AA$43:$AA$1042,'Quarterly Information'!$I$43:$I$1042,Blends!$BT102)*Blends!F101</f>
        <v>0</v>
      </c>
      <c r="BY102" s="85">
        <f>SUMIFS('Quarterly Information'!$AA$43:$AA$1042,'Quarterly Information'!$I$43:$I$1042,Blends!$BT102)*Blends!G101</f>
        <v>0</v>
      </c>
      <c r="BZ102" s="85">
        <f>SUMIFS('Quarterly Information'!$AA$43:$AA$1042,'Quarterly Information'!$I$43:$I$1042,Blends!$BT102)*Blends!H101</f>
        <v>0</v>
      </c>
      <c r="CA102" s="85">
        <f>SUMIFS('Quarterly Information'!$AA$43:$AA$1042,'Quarterly Information'!$I$43:$I$1042,Blends!$BT102)*Blends!I101</f>
        <v>0</v>
      </c>
      <c r="CB102" s="85">
        <f>SUMIFS('Quarterly Information'!$AA$43:$AA$1042,'Quarterly Information'!$I$43:$I$1042,Blends!$BT102)*Blends!J101</f>
        <v>0</v>
      </c>
      <c r="CD102" s="10" t="s">
        <v>304</v>
      </c>
      <c r="CE102" s="85">
        <f>SUMIFS('Quarterly Information'!$AB$43:$AB$1042,'Quarterly Information'!$I$43:$I$1042,Blends!$CD102)*Blends!C101</f>
        <v>0</v>
      </c>
      <c r="CF102" s="85">
        <f>SUMIFS('Quarterly Information'!$AB$43:$AB$1042,'Quarterly Information'!$I$43:$I$1042,Blends!$CD102)*Blends!D101</f>
        <v>0</v>
      </c>
      <c r="CG102" s="85">
        <f>SUMIFS('Quarterly Information'!$AB$43:$AB$1042,'Quarterly Information'!$I$43:$I$1042,Blends!$CD102)*Blends!E101</f>
        <v>0</v>
      </c>
      <c r="CH102" s="85">
        <f>SUMIFS('Quarterly Information'!$AB$43:$AB$1042,'Quarterly Information'!$I$43:$I$1042,Blends!$CD102)*Blends!F101</f>
        <v>0</v>
      </c>
      <c r="CI102" s="85">
        <f>SUMIFS('Quarterly Information'!$AB$43:$AB$1042,'Quarterly Information'!$I$43:$I$1042,Blends!$CD102)*Blends!G101</f>
        <v>0</v>
      </c>
      <c r="CJ102" s="85">
        <f>SUMIFS('Quarterly Information'!$AB$43:$AB$1042,'Quarterly Information'!$I$43:$I$1042,Blends!$CD102)*Blends!H101</f>
        <v>0</v>
      </c>
      <c r="CK102" s="85">
        <f>SUMIFS('Quarterly Information'!$AB$43:$AB$1042,'Quarterly Information'!$I$43:$I$1042,Blends!$CD102)*Blends!I101</f>
        <v>0</v>
      </c>
      <c r="CL102" s="85">
        <f>SUMIFS('Quarterly Information'!$AB$43:$AB$1042,'Quarterly Information'!$I$43:$I$1042,Blends!$CD102)*Blends!J101</f>
        <v>0</v>
      </c>
      <c r="CN102" s="10" t="s">
        <v>304</v>
      </c>
      <c r="CO102" s="85">
        <f>SUMIFS('Quarterly Information'!$AC$43:$AC$1042,'Quarterly Information'!$I$43:$I$1042,Blends!$CN102)*Blends!C101</f>
        <v>0</v>
      </c>
      <c r="CP102" s="85">
        <f>SUMIFS('Quarterly Information'!$AC$43:$AC$1042,'Quarterly Information'!$I$43:$I$1042,Blends!$CN102)*Blends!D101</f>
        <v>0</v>
      </c>
      <c r="CQ102" s="85">
        <f>SUMIFS('Quarterly Information'!$AC$43:$AC$1042,'Quarterly Information'!$I$43:$I$1042,Blends!$CN102)*Blends!E101</f>
        <v>0</v>
      </c>
      <c r="CR102" s="85">
        <f>SUMIFS('Quarterly Information'!$AC$43:$AC$1042,'Quarterly Information'!$I$43:$I$1042,Blends!$CN102)*Blends!F101</f>
        <v>0</v>
      </c>
      <c r="CS102" s="85">
        <f>SUMIFS('Quarterly Information'!$AC$43:$AC$1042,'Quarterly Information'!$I$43:$I$1042,Blends!$CN102)*Blends!G101</f>
        <v>0</v>
      </c>
      <c r="CT102" s="85">
        <f>SUMIFS('Quarterly Information'!$AC$43:$AC$1042,'Quarterly Information'!$I$43:$I$1042,Blends!$CN102)*Blends!H101</f>
        <v>0</v>
      </c>
      <c r="CU102" s="85">
        <f>SUMIFS('Quarterly Information'!$AC$43:$AC$1042,'Quarterly Information'!$I$43:$I$1042,Blends!$CN102)*Blends!I101</f>
        <v>0</v>
      </c>
      <c r="CV102" s="85">
        <f>SUMIFS('Quarterly Information'!$AC$43:$AC$1042,'Quarterly Information'!$I$43:$I$1042,Blends!$CN102)*Blends!J101</f>
        <v>0</v>
      </c>
      <c r="CX102" s="10" t="s">
        <v>304</v>
      </c>
      <c r="CY102" s="85">
        <f>SUMIFS('Quarterly Information'!$AD$43:$AD$1042,'Quarterly Information'!$I$43:$I$1042,Blends!$CX102)*Blends!C101</f>
        <v>0</v>
      </c>
      <c r="CZ102" s="85">
        <f>SUMIFS('Quarterly Information'!$AD$43:$AD$1042,'Quarterly Information'!$I$43:$I$1042,Blends!$CX102)*Blends!D101</f>
        <v>0</v>
      </c>
      <c r="DA102" s="85">
        <f>SUMIFS('Quarterly Information'!$AD$43:$AD$1042,'Quarterly Information'!$I$43:$I$1042,Blends!$CX102)*Blends!E101</f>
        <v>0</v>
      </c>
      <c r="DB102" s="85">
        <f>SUMIFS('Quarterly Information'!$AD$43:$AD$1042,'Quarterly Information'!$I$43:$I$1042,Blends!$CX102)*Blends!F101</f>
        <v>0</v>
      </c>
      <c r="DC102" s="85">
        <f>SUMIFS('Quarterly Information'!$AD$43:$AD$1042,'Quarterly Information'!$I$43:$I$1042,Blends!$CX102)*Blends!G101</f>
        <v>0</v>
      </c>
      <c r="DD102" s="85">
        <f>SUMIFS('Quarterly Information'!$AD$43:$AD$1042,'Quarterly Information'!$I$43:$I$1042,Blends!$CX102)*Blends!H101</f>
        <v>0</v>
      </c>
      <c r="DE102" s="85">
        <f>SUMIFS('Quarterly Information'!$AD$43:$AD$1042,'Quarterly Information'!$I$43:$I$1042,Blends!$CX102)*Blends!I101</f>
        <v>0</v>
      </c>
      <c r="DF102" s="85">
        <f>SUMIFS('Quarterly Information'!$AD$43:$AD$1042,'Quarterly Information'!$I$43:$I$1042,Blends!$CX102)*Blends!J101</f>
        <v>0</v>
      </c>
      <c r="DH102" s="10" t="s">
        <v>304</v>
      </c>
      <c r="DI102" s="85">
        <f>SUMIFS('Quarterly Information'!$AE$43:$AE$1042,'Quarterly Information'!$I$43:$I$1042,Blends!$DH102)*Blends!C101</f>
        <v>0</v>
      </c>
      <c r="DJ102" s="85">
        <f>SUMIFS('Quarterly Information'!$AE$43:$AE$1042,'Quarterly Information'!$I$43:$I$1042,Blends!$DH102)*Blends!D101</f>
        <v>0</v>
      </c>
      <c r="DK102" s="85">
        <f>SUMIFS('Quarterly Information'!$AE$43:$AE$1042,'Quarterly Information'!$I$43:$I$1042,Blends!$DH102)*Blends!E101</f>
        <v>0</v>
      </c>
      <c r="DL102" s="85">
        <f>SUMIFS('Quarterly Information'!$AE$43:$AE$1042,'Quarterly Information'!$I$43:$I$1042,Blends!$DH102)*Blends!F101</f>
        <v>0</v>
      </c>
      <c r="DM102" s="85">
        <f>SUMIFS('Quarterly Information'!$AE$43:$AE$1042,'Quarterly Information'!$I$43:$I$1042,Blends!$DH102)*Blends!G101</f>
        <v>0</v>
      </c>
      <c r="DN102" s="85">
        <f>SUMIFS('Quarterly Information'!$AE$43:$AE$1042,'Quarterly Information'!$I$43:$I$1042,Blends!$DH102)*Blends!H101</f>
        <v>0</v>
      </c>
      <c r="DO102" s="85">
        <f>SUMIFS('Quarterly Information'!$AE$43:$AE$1042,'Quarterly Information'!$I$43:$I$1042,Blends!$DH102)*Blends!I101</f>
        <v>0</v>
      </c>
      <c r="DP102" s="85">
        <f>SUMIFS('Quarterly Information'!$AE$43:$AE$1042,'Quarterly Information'!$I$43:$I$1042,Blends!$DH102)*Blends!J101</f>
        <v>0</v>
      </c>
      <c r="DR102" s="10" t="s">
        <v>304</v>
      </c>
      <c r="DS102" s="85">
        <f>SUMIFS('Quarterly Information'!$AF$43:$AF$1042,'Quarterly Information'!$I$43:$I$1042,Blends!$DR102)*Blends!C101</f>
        <v>0</v>
      </c>
      <c r="DT102" s="85">
        <f>SUMIFS('Quarterly Information'!$AF$43:$AF$1042,'Quarterly Information'!$I$43:$I$1042,Blends!$DR102)*Blends!D101</f>
        <v>0</v>
      </c>
      <c r="DU102" s="85">
        <f>SUMIFS('Quarterly Information'!$AF$43:$AF$1042,'Quarterly Information'!$I$43:$I$1042,Blends!$DR102)*Blends!E101</f>
        <v>0</v>
      </c>
      <c r="DV102" s="85">
        <f>SUMIFS('Quarterly Information'!$AF$43:$AF$1042,'Quarterly Information'!$I$43:$I$1042,Blends!$DR102)*Blends!F101</f>
        <v>0</v>
      </c>
      <c r="DW102" s="85">
        <f>SUMIFS('Quarterly Information'!$AF$43:$AF$1042,'Quarterly Information'!$I$43:$I$1042,Blends!$DR102)*Blends!G101</f>
        <v>0</v>
      </c>
      <c r="DX102" s="85">
        <f>SUMIFS('Quarterly Information'!$AF$43:$AF$1042,'Quarterly Information'!$I$43:$I$1042,Blends!$DR102)*Blends!H101</f>
        <v>0</v>
      </c>
      <c r="DY102" s="85">
        <f>SUMIFS('Quarterly Information'!$AF$43:$AF$1042,'Quarterly Information'!$I$43:$I$1042,Blends!$DR102)*Blends!I101</f>
        <v>0</v>
      </c>
      <c r="DZ102" s="85">
        <f>SUMIFS('Quarterly Information'!$AF$43:$AF$1042,'Quarterly Information'!$I$43:$I$1042,Blends!$DR102)*Blends!J101</f>
        <v>0</v>
      </c>
    </row>
    <row r="103" spans="2:130">
      <c r="B103" s="10" t="s">
        <v>306</v>
      </c>
      <c r="C103" s="84"/>
      <c r="D103" s="84"/>
      <c r="E103" s="84"/>
      <c r="F103" s="84"/>
      <c r="G103" s="84"/>
      <c r="H103" s="84">
        <v>0.26200000000000001</v>
      </c>
      <c r="I103" s="84"/>
      <c r="J103" s="84"/>
      <c r="L103" s="10" t="s">
        <v>305</v>
      </c>
      <c r="M103" s="85">
        <f>SUMIFS('Quarterly Information'!$J$43:$J$1042,'Quarterly Information'!$I$43:$I$1042,Blends!$L103,'Quarterly Information'!$X$43:$X$1042,Lists!$D$30)*C102</f>
        <v>0</v>
      </c>
      <c r="N103" s="85">
        <f>SUMIFS('Quarterly Information'!$J$43:$J$1042,'Quarterly Information'!$I$43:$I$1042,Blends!$L103,'Quarterly Information'!$X$43:$X$1042,Lists!$D$30)*D102</f>
        <v>0</v>
      </c>
      <c r="O103" s="85">
        <f>SUMIFS('Quarterly Information'!$J$43:$J$1042,'Quarterly Information'!$I$43:$I$1042,Blends!$L103,'Quarterly Information'!$X$43:$X$1042,Lists!$D$30)*E102</f>
        <v>0</v>
      </c>
      <c r="P103" s="85">
        <f>SUMIFS('Quarterly Information'!$J$43:$J$1042,'Quarterly Information'!$I$43:$I$1042,Blends!$L103,'Quarterly Information'!$X$43:$X$1042,Lists!$D$30)*F102</f>
        <v>0</v>
      </c>
      <c r="Q103" s="85">
        <f>SUMIFS('Quarterly Information'!$J$43:$J$1042,'Quarterly Information'!$I$43:$I$1042,Blends!$L103,'Quarterly Information'!$X$43:$X$1042,Lists!$D$30)*G102</f>
        <v>0</v>
      </c>
      <c r="R103" s="85">
        <f>SUMIFS('Quarterly Information'!$J$43:$J$1042,'Quarterly Information'!$I$43:$I$1042,Blends!$L103,'Quarterly Information'!$X$43:$X$1042,Lists!$D$30)*H102</f>
        <v>0</v>
      </c>
      <c r="S103" s="85">
        <f>SUMIFS('Quarterly Information'!$J$43:$J$1042,'Quarterly Information'!$I$43:$I$1042,Blends!$L103,'Quarterly Information'!$X$43:$X$1042,Lists!$D$30)*I102</f>
        <v>0</v>
      </c>
      <c r="T103" s="85">
        <f>SUMIFS('Quarterly Information'!$J$43:$J$1042,'Quarterly Information'!$I$43:$I$1042,Blends!$L103,'Quarterly Information'!$X$43:$X$1042,Lists!$D$30)*J102</f>
        <v>0</v>
      </c>
      <c r="V103" s="10" t="s">
        <v>305</v>
      </c>
      <c r="W103" s="85">
        <f>SUMIFS('Quarterly Information'!$J$43:$J$1042,'Quarterly Information'!$I$43:$I$1042,Blends!$V103,'Quarterly Information'!$X$43:$X$1042,Lists!$D$31)*C102</f>
        <v>0</v>
      </c>
      <c r="X103" s="85">
        <f>SUMIFS('Quarterly Information'!$J$43:$J$1042,'Quarterly Information'!$I$43:$I$1042,Blends!$V103,'Quarterly Information'!$X$43:$X$1042,Lists!$D$31)*D102</f>
        <v>0</v>
      </c>
      <c r="Y103" s="85">
        <f>SUMIFS('Quarterly Information'!$J$43:$J$1042,'Quarterly Information'!$I$43:$I$1042,Blends!$V103,'Quarterly Information'!$X$43:$X$1042,Lists!$D$31)*E102</f>
        <v>0</v>
      </c>
      <c r="Z103" s="85">
        <f>SUMIFS('Quarterly Information'!$J$43:$J$1042,'Quarterly Information'!$I$43:$I$1042,Blends!$V103,'Quarterly Information'!$X$43:$X$1042,Lists!$D$31)*F102</f>
        <v>0</v>
      </c>
      <c r="AA103" s="85">
        <f>SUMIFS('Quarterly Information'!$J$43:$J$1042,'Quarterly Information'!$I$43:$I$1042,Blends!$V103,'Quarterly Information'!$X$43:$X$1042,Lists!$D$31)*G102</f>
        <v>0</v>
      </c>
      <c r="AB103" s="85">
        <f>SUMIFS('Quarterly Information'!$J$43:$J$1042,'Quarterly Information'!$I$43:$I$1042,Blends!$V103,'Quarterly Information'!$X$43:$X$1042,Lists!$D$31)*H102</f>
        <v>0</v>
      </c>
      <c r="AC103" s="85">
        <f>SUMIFS('Quarterly Information'!$J$43:$J$1042,'Quarterly Information'!$I$43:$I$1042,Blends!$V103,'Quarterly Information'!$X$43:$X$1042,Lists!$D$31)*I102</f>
        <v>0</v>
      </c>
      <c r="AD103" s="85">
        <f>SUMIFS('Quarterly Information'!$J$43:$J$1042,'Quarterly Information'!$I$43:$I$1042,Blends!$V103,'Quarterly Information'!$X$43:$X$1042,Lists!$D$31)*J102</f>
        <v>0</v>
      </c>
      <c r="AF103" s="10" t="s">
        <v>305</v>
      </c>
      <c r="AG103" s="85">
        <f>SUMIFS('Quarterly Information'!$J$43:$J$1042,'Quarterly Information'!$I$43:$I$1042,Blends!$AF103,'Quarterly Information'!$X$43:$X$1042,Lists!$D$32)*C102</f>
        <v>0</v>
      </c>
      <c r="AH103" s="85">
        <f>SUMIFS('Quarterly Information'!$J$43:$J$1042,'Quarterly Information'!$I$43:$I$1042,Blends!$AF103,'Quarterly Information'!$X$43:$X$1042,Lists!$D$32)*D102</f>
        <v>0</v>
      </c>
      <c r="AI103" s="85">
        <f>SUMIFS('Quarterly Information'!$J$43:$J$1042,'Quarterly Information'!$I$43:$I$1042,Blends!$AF103,'Quarterly Information'!$X$43:$X$1042,Lists!$D$32)*E102</f>
        <v>0</v>
      </c>
      <c r="AJ103" s="85">
        <f>SUMIFS('Quarterly Information'!$J$43:$J$1042,'Quarterly Information'!$I$43:$I$1042,Blends!$AF103,'Quarterly Information'!$X$43:$X$1042,Lists!$D$32)*F102</f>
        <v>0</v>
      </c>
      <c r="AK103" s="85">
        <f>SUMIFS('Quarterly Information'!$J$43:$J$1042,'Quarterly Information'!$I$43:$I$1042,Blends!$AF103,'Quarterly Information'!$X$43:$X$1042,Lists!$D$32)*G102</f>
        <v>0</v>
      </c>
      <c r="AL103" s="85">
        <f>SUMIFS('Quarterly Information'!$J$43:$J$1042,'Quarterly Information'!$I$43:$I$1042,Blends!$AF103,'Quarterly Information'!$X$43:$X$1042,Lists!$D$32)*H102</f>
        <v>0</v>
      </c>
      <c r="AM103" s="85">
        <f>SUMIFS('Quarterly Information'!$J$43:$J$1042,'Quarterly Information'!$I$43:$I$1042,Blends!$AF103,'Quarterly Information'!$X$43:$X$1042,Lists!$D$32)*I102</f>
        <v>0</v>
      </c>
      <c r="AN103" s="85">
        <f>SUMIFS('Quarterly Information'!$J$43:$J$1042,'Quarterly Information'!$I$43:$I$1042,Blends!$AF103,'Quarterly Information'!$X$43:$X$1042,Lists!$D$32)*J102</f>
        <v>0</v>
      </c>
      <c r="AP103" s="10" t="s">
        <v>305</v>
      </c>
      <c r="AQ103" s="85">
        <f>SUMIFS('Quarterly Information'!$J$43:$J$1042,'Quarterly Information'!$I$43:$I$1042,Blends!$AP103,'Quarterly Information'!$X$43:$X$1042,Lists!$D$33)*C102</f>
        <v>0</v>
      </c>
      <c r="AR103" s="85">
        <f>SUMIFS('Quarterly Information'!$J$43:$J$1042,'Quarterly Information'!$I$43:$I$1042,Blends!$AP103,'Quarterly Information'!$X$43:$X$1042,Lists!$D$33)*D102</f>
        <v>0</v>
      </c>
      <c r="AS103" s="85">
        <f>SUMIFS('Quarterly Information'!$J$43:$J$1042,'Quarterly Information'!$I$43:$I$1042,Blends!$AP103,'Quarterly Information'!$X$43:$X$1042,Lists!$D$33)*E102</f>
        <v>0</v>
      </c>
      <c r="AT103" s="85">
        <f>SUMIFS('Quarterly Information'!$J$43:$J$1042,'Quarterly Information'!$I$43:$I$1042,Blends!$AP103,'Quarterly Information'!$X$43:$X$1042,Lists!$D$33)*F102</f>
        <v>0</v>
      </c>
      <c r="AU103" s="85">
        <f>SUMIFS('Quarterly Information'!$J$43:$J$1042,'Quarterly Information'!$I$43:$I$1042,Blends!$AP103,'Quarterly Information'!$X$43:$X$1042,Lists!$D$33)*G102</f>
        <v>0</v>
      </c>
      <c r="AV103" s="85">
        <f>SUMIFS('Quarterly Information'!$J$43:$J$1042,'Quarterly Information'!$I$43:$I$1042,Blends!$AP103,'Quarterly Information'!$X$43:$X$1042,Lists!$D$33)*H102</f>
        <v>0</v>
      </c>
      <c r="AW103" s="85">
        <f>SUMIFS('Quarterly Information'!$J$43:$J$1042,'Quarterly Information'!$I$43:$I$1042,Blends!$AP103,'Quarterly Information'!$X$43:$X$1042,Lists!$D$33)*I102</f>
        <v>0</v>
      </c>
      <c r="AX103" s="85">
        <f>SUMIFS('Quarterly Information'!$J$43:$J$1042,'Quarterly Information'!$I$43:$I$1042,Blends!$AP103,'Quarterly Information'!$X$43:$X$1042,Lists!$D$33)*J102</f>
        <v>0</v>
      </c>
      <c r="AZ103" s="10" t="s">
        <v>305</v>
      </c>
      <c r="BA103" s="85">
        <f>SUMIFS('Quarterly Information'!$J$43:$J$1042,'Quarterly Information'!$I$43:$I$1042,Blends!$AZ103,'Quarterly Information'!$X$43:$X$1042,Lists!$D$34)*C102</f>
        <v>0</v>
      </c>
      <c r="BB103" s="85">
        <f>SUMIFS('Quarterly Information'!$J$43:$J$1042,'Quarterly Information'!$I$43:$I$1042,Blends!$AZ103,'Quarterly Information'!$X$43:$X$1042,Lists!$D$34)*D102</f>
        <v>0</v>
      </c>
      <c r="BC103" s="85">
        <f>SUMIFS('Quarterly Information'!$J$43:$J$1042,'Quarterly Information'!$I$43:$I$1042,Blends!$AZ103,'Quarterly Information'!$X$43:$X$1042,Lists!$D$34)*E102</f>
        <v>0</v>
      </c>
      <c r="BD103" s="85">
        <f>SUMIFS('Quarterly Information'!$J$43:$J$1042,'Quarterly Information'!$I$43:$I$1042,Blends!$AZ103,'Quarterly Information'!$X$43:$X$1042,Lists!$D$34)*F102</f>
        <v>0</v>
      </c>
      <c r="BE103" s="85">
        <f>SUMIFS('Quarterly Information'!$J$43:$J$1042,'Quarterly Information'!$I$43:$I$1042,Blends!$AZ103,'Quarterly Information'!$X$43:$X$1042,Lists!$D$34)*G102</f>
        <v>0</v>
      </c>
      <c r="BF103" s="85">
        <f>SUMIFS('Quarterly Information'!$J$43:$J$1042,'Quarterly Information'!$I$43:$I$1042,Blends!$AZ103,'Quarterly Information'!$X$43:$X$1042,Lists!$D$34)*H102</f>
        <v>0</v>
      </c>
      <c r="BG103" s="85">
        <f>SUMIFS('Quarterly Information'!$J$43:$J$1042,'Quarterly Information'!$I$43:$I$1042,Blends!$AZ103,'Quarterly Information'!$X$43:$X$1042,Lists!$D$34)*I102</f>
        <v>0</v>
      </c>
      <c r="BH103" s="85">
        <f>SUMIFS('Quarterly Information'!$J$43:$J$1042,'Quarterly Information'!$I$43:$I$1042,Blends!$AZ103,'Quarterly Information'!$X$43:$X$1042,Lists!$D$34)*J102</f>
        <v>0</v>
      </c>
      <c r="BJ103" s="10" t="s">
        <v>305</v>
      </c>
      <c r="BK103" s="85">
        <f>SUMIFS('Quarterly Information'!$J$43:$J$1042,'Quarterly Information'!$I$43:$I$1042,Blends!$BJ103,'Quarterly Information'!$X$43:$X$1042,Lists!$D$35)*C102</f>
        <v>0</v>
      </c>
      <c r="BL103" s="85">
        <f>SUMIFS('Quarterly Information'!$J$43:$J$1042,'Quarterly Information'!$I$43:$I$1042,Blends!$BJ103,'Quarterly Information'!$X$43:$X$1042,Lists!$D$35)*D102</f>
        <v>0</v>
      </c>
      <c r="BM103" s="85">
        <f>SUMIFS('Quarterly Information'!$J$43:$J$1042,'Quarterly Information'!$I$43:$I$1042,Blends!$BJ103,'Quarterly Information'!$X$43:$X$1042,Lists!$D$35)*E102</f>
        <v>0</v>
      </c>
      <c r="BN103" s="85">
        <f>SUMIFS('Quarterly Information'!$J$43:$J$1042,'Quarterly Information'!$I$43:$I$1042,Blends!$BJ103,'Quarterly Information'!$X$43:$X$1042,Lists!$D$35)*F102</f>
        <v>0</v>
      </c>
      <c r="BO103" s="85">
        <f>SUMIFS('Quarterly Information'!$J$43:$J$1042,'Quarterly Information'!$I$43:$I$1042,Blends!$BJ103,'Quarterly Information'!$X$43:$X$1042,Lists!$D$35)*G102</f>
        <v>0</v>
      </c>
      <c r="BP103" s="85">
        <f>SUMIFS('Quarterly Information'!$J$43:$J$1042,'Quarterly Information'!$I$43:$I$1042,Blends!$BJ103,'Quarterly Information'!$X$43:$X$1042,Lists!$D$35)*H102</f>
        <v>0</v>
      </c>
      <c r="BQ103" s="85">
        <f>SUMIFS('Quarterly Information'!$J$43:$J$1042,'Quarterly Information'!$I$43:$I$1042,Blends!$BJ103,'Quarterly Information'!$X$43:$X$1042,Lists!$D$35)*I102</f>
        <v>0</v>
      </c>
      <c r="BR103" s="85">
        <f>SUMIFS('Quarterly Information'!$J$43:$J$1042,'Quarterly Information'!$I$43:$I$1042,Blends!$BJ103,'Quarterly Information'!$X$43:$X$1042,Lists!$D$35)*J102</f>
        <v>0</v>
      </c>
      <c r="BT103" s="10" t="s">
        <v>305</v>
      </c>
      <c r="BU103" s="85">
        <f>SUMIFS('Quarterly Information'!$AA$43:$AA$1042,'Quarterly Information'!$I$43:$I$1042,Blends!$BT103)*Blends!C102</f>
        <v>0</v>
      </c>
      <c r="BV103" s="85">
        <f>SUMIFS('Quarterly Information'!$AA$43:$AA$1042,'Quarterly Information'!$I$43:$I$1042,Blends!$BT103)*Blends!D102</f>
        <v>0</v>
      </c>
      <c r="BW103" s="85">
        <f>SUMIFS('Quarterly Information'!$AA$43:$AA$1042,'Quarterly Information'!$I$43:$I$1042,Blends!$BT103)*Blends!E102</f>
        <v>0</v>
      </c>
      <c r="BX103" s="85">
        <f>SUMIFS('Quarterly Information'!$AA$43:$AA$1042,'Quarterly Information'!$I$43:$I$1042,Blends!$BT103)*Blends!F102</f>
        <v>0</v>
      </c>
      <c r="BY103" s="85">
        <f>SUMIFS('Quarterly Information'!$AA$43:$AA$1042,'Quarterly Information'!$I$43:$I$1042,Blends!$BT103)*Blends!G102</f>
        <v>0</v>
      </c>
      <c r="BZ103" s="85">
        <f>SUMIFS('Quarterly Information'!$AA$43:$AA$1042,'Quarterly Information'!$I$43:$I$1042,Blends!$BT103)*Blends!H102</f>
        <v>0</v>
      </c>
      <c r="CA103" s="85">
        <f>SUMIFS('Quarterly Information'!$AA$43:$AA$1042,'Quarterly Information'!$I$43:$I$1042,Blends!$BT103)*Blends!I102</f>
        <v>0</v>
      </c>
      <c r="CB103" s="85">
        <f>SUMIFS('Quarterly Information'!$AA$43:$AA$1042,'Quarterly Information'!$I$43:$I$1042,Blends!$BT103)*Blends!J102</f>
        <v>0</v>
      </c>
      <c r="CD103" s="10" t="s">
        <v>305</v>
      </c>
      <c r="CE103" s="85">
        <f>SUMIFS('Quarterly Information'!$AB$43:$AB$1042,'Quarterly Information'!$I$43:$I$1042,Blends!$CD103)*Blends!C102</f>
        <v>0</v>
      </c>
      <c r="CF103" s="85">
        <f>SUMIFS('Quarterly Information'!$AB$43:$AB$1042,'Quarterly Information'!$I$43:$I$1042,Blends!$CD103)*Blends!D102</f>
        <v>0</v>
      </c>
      <c r="CG103" s="85">
        <f>SUMIFS('Quarterly Information'!$AB$43:$AB$1042,'Quarterly Information'!$I$43:$I$1042,Blends!$CD103)*Blends!E102</f>
        <v>0</v>
      </c>
      <c r="CH103" s="85">
        <f>SUMIFS('Quarterly Information'!$AB$43:$AB$1042,'Quarterly Information'!$I$43:$I$1042,Blends!$CD103)*Blends!F102</f>
        <v>0</v>
      </c>
      <c r="CI103" s="85">
        <f>SUMIFS('Quarterly Information'!$AB$43:$AB$1042,'Quarterly Information'!$I$43:$I$1042,Blends!$CD103)*Blends!G102</f>
        <v>0</v>
      </c>
      <c r="CJ103" s="85">
        <f>SUMIFS('Quarterly Information'!$AB$43:$AB$1042,'Quarterly Information'!$I$43:$I$1042,Blends!$CD103)*Blends!H102</f>
        <v>0</v>
      </c>
      <c r="CK103" s="85">
        <f>SUMIFS('Quarterly Information'!$AB$43:$AB$1042,'Quarterly Information'!$I$43:$I$1042,Blends!$CD103)*Blends!I102</f>
        <v>0</v>
      </c>
      <c r="CL103" s="85">
        <f>SUMIFS('Quarterly Information'!$AB$43:$AB$1042,'Quarterly Information'!$I$43:$I$1042,Blends!$CD103)*Blends!J102</f>
        <v>0</v>
      </c>
      <c r="CN103" s="10" t="s">
        <v>305</v>
      </c>
      <c r="CO103" s="85">
        <f>SUMIFS('Quarterly Information'!$AC$43:$AC$1042,'Quarterly Information'!$I$43:$I$1042,Blends!$CN103)*Blends!C102</f>
        <v>0</v>
      </c>
      <c r="CP103" s="85">
        <f>SUMIFS('Quarterly Information'!$AC$43:$AC$1042,'Quarterly Information'!$I$43:$I$1042,Blends!$CN103)*Blends!D102</f>
        <v>0</v>
      </c>
      <c r="CQ103" s="85">
        <f>SUMIFS('Quarterly Information'!$AC$43:$AC$1042,'Quarterly Information'!$I$43:$I$1042,Blends!$CN103)*Blends!E102</f>
        <v>0</v>
      </c>
      <c r="CR103" s="85">
        <f>SUMIFS('Quarterly Information'!$AC$43:$AC$1042,'Quarterly Information'!$I$43:$I$1042,Blends!$CN103)*Blends!F102</f>
        <v>0</v>
      </c>
      <c r="CS103" s="85">
        <f>SUMIFS('Quarterly Information'!$AC$43:$AC$1042,'Quarterly Information'!$I$43:$I$1042,Blends!$CN103)*Blends!G102</f>
        <v>0</v>
      </c>
      <c r="CT103" s="85">
        <f>SUMIFS('Quarterly Information'!$AC$43:$AC$1042,'Quarterly Information'!$I$43:$I$1042,Blends!$CN103)*Blends!H102</f>
        <v>0</v>
      </c>
      <c r="CU103" s="85">
        <f>SUMIFS('Quarterly Information'!$AC$43:$AC$1042,'Quarterly Information'!$I$43:$I$1042,Blends!$CN103)*Blends!I102</f>
        <v>0</v>
      </c>
      <c r="CV103" s="85">
        <f>SUMIFS('Quarterly Information'!$AC$43:$AC$1042,'Quarterly Information'!$I$43:$I$1042,Blends!$CN103)*Blends!J102</f>
        <v>0</v>
      </c>
      <c r="CX103" s="10" t="s">
        <v>305</v>
      </c>
      <c r="CY103" s="85">
        <f>SUMIFS('Quarterly Information'!$AD$43:$AD$1042,'Quarterly Information'!$I$43:$I$1042,Blends!$CX103)*Blends!C102</f>
        <v>0</v>
      </c>
      <c r="CZ103" s="85">
        <f>SUMIFS('Quarterly Information'!$AD$43:$AD$1042,'Quarterly Information'!$I$43:$I$1042,Blends!$CX103)*Blends!D102</f>
        <v>0</v>
      </c>
      <c r="DA103" s="85">
        <f>SUMIFS('Quarterly Information'!$AD$43:$AD$1042,'Quarterly Information'!$I$43:$I$1042,Blends!$CX103)*Blends!E102</f>
        <v>0</v>
      </c>
      <c r="DB103" s="85">
        <f>SUMIFS('Quarterly Information'!$AD$43:$AD$1042,'Quarterly Information'!$I$43:$I$1042,Blends!$CX103)*Blends!F102</f>
        <v>0</v>
      </c>
      <c r="DC103" s="85">
        <f>SUMIFS('Quarterly Information'!$AD$43:$AD$1042,'Quarterly Information'!$I$43:$I$1042,Blends!$CX103)*Blends!G102</f>
        <v>0</v>
      </c>
      <c r="DD103" s="85">
        <f>SUMIFS('Quarterly Information'!$AD$43:$AD$1042,'Quarterly Information'!$I$43:$I$1042,Blends!$CX103)*Blends!H102</f>
        <v>0</v>
      </c>
      <c r="DE103" s="85">
        <f>SUMIFS('Quarterly Information'!$AD$43:$AD$1042,'Quarterly Information'!$I$43:$I$1042,Blends!$CX103)*Blends!I102</f>
        <v>0</v>
      </c>
      <c r="DF103" s="85">
        <f>SUMIFS('Quarterly Information'!$AD$43:$AD$1042,'Quarterly Information'!$I$43:$I$1042,Blends!$CX103)*Blends!J102</f>
        <v>0</v>
      </c>
      <c r="DH103" s="10" t="s">
        <v>305</v>
      </c>
      <c r="DI103" s="85">
        <f>SUMIFS('Quarterly Information'!$AE$43:$AE$1042,'Quarterly Information'!$I$43:$I$1042,Blends!$DH103)*Blends!C102</f>
        <v>0</v>
      </c>
      <c r="DJ103" s="85">
        <f>SUMIFS('Quarterly Information'!$AE$43:$AE$1042,'Quarterly Information'!$I$43:$I$1042,Blends!$DH103)*Blends!D102</f>
        <v>0</v>
      </c>
      <c r="DK103" s="85">
        <f>SUMIFS('Quarterly Information'!$AE$43:$AE$1042,'Quarterly Information'!$I$43:$I$1042,Blends!$DH103)*Blends!E102</f>
        <v>0</v>
      </c>
      <c r="DL103" s="85">
        <f>SUMIFS('Quarterly Information'!$AE$43:$AE$1042,'Quarterly Information'!$I$43:$I$1042,Blends!$DH103)*Blends!F102</f>
        <v>0</v>
      </c>
      <c r="DM103" s="85">
        <f>SUMIFS('Quarterly Information'!$AE$43:$AE$1042,'Quarterly Information'!$I$43:$I$1042,Blends!$DH103)*Blends!G102</f>
        <v>0</v>
      </c>
      <c r="DN103" s="85">
        <f>SUMIFS('Quarterly Information'!$AE$43:$AE$1042,'Quarterly Information'!$I$43:$I$1042,Blends!$DH103)*Blends!H102</f>
        <v>0</v>
      </c>
      <c r="DO103" s="85">
        <f>SUMIFS('Quarterly Information'!$AE$43:$AE$1042,'Quarterly Information'!$I$43:$I$1042,Blends!$DH103)*Blends!I102</f>
        <v>0</v>
      </c>
      <c r="DP103" s="85">
        <f>SUMIFS('Quarterly Information'!$AE$43:$AE$1042,'Quarterly Information'!$I$43:$I$1042,Blends!$DH103)*Blends!J102</f>
        <v>0</v>
      </c>
      <c r="DR103" s="10" t="s">
        <v>305</v>
      </c>
      <c r="DS103" s="85">
        <f>SUMIFS('Quarterly Information'!$AF$43:$AF$1042,'Quarterly Information'!$I$43:$I$1042,Blends!$DR103)*Blends!C102</f>
        <v>0</v>
      </c>
      <c r="DT103" s="85">
        <f>SUMIFS('Quarterly Information'!$AF$43:$AF$1042,'Quarterly Information'!$I$43:$I$1042,Blends!$DR103)*Blends!D102</f>
        <v>0</v>
      </c>
      <c r="DU103" s="85">
        <f>SUMIFS('Quarterly Information'!$AF$43:$AF$1042,'Quarterly Information'!$I$43:$I$1042,Blends!$DR103)*Blends!E102</f>
        <v>0</v>
      </c>
      <c r="DV103" s="85">
        <f>SUMIFS('Quarterly Information'!$AF$43:$AF$1042,'Quarterly Information'!$I$43:$I$1042,Blends!$DR103)*Blends!F102</f>
        <v>0</v>
      </c>
      <c r="DW103" s="85">
        <f>SUMIFS('Quarterly Information'!$AF$43:$AF$1042,'Quarterly Information'!$I$43:$I$1042,Blends!$DR103)*Blends!G102</f>
        <v>0</v>
      </c>
      <c r="DX103" s="85">
        <f>SUMIFS('Quarterly Information'!$AF$43:$AF$1042,'Quarterly Information'!$I$43:$I$1042,Blends!$DR103)*Blends!H102</f>
        <v>0</v>
      </c>
      <c r="DY103" s="85">
        <f>SUMIFS('Quarterly Information'!$AF$43:$AF$1042,'Quarterly Information'!$I$43:$I$1042,Blends!$DR103)*Blends!I102</f>
        <v>0</v>
      </c>
      <c r="DZ103" s="85">
        <f>SUMIFS('Quarterly Information'!$AF$43:$AF$1042,'Quarterly Information'!$I$43:$I$1042,Blends!$DR103)*Blends!J102</f>
        <v>0</v>
      </c>
    </row>
    <row r="104" spans="2:130">
      <c r="B104" s="10" t="s">
        <v>307</v>
      </c>
      <c r="C104" s="84">
        <v>0.40100000000000002</v>
      </c>
      <c r="D104" s="84"/>
      <c r="E104" s="84"/>
      <c r="F104" s="84"/>
      <c r="G104" s="84"/>
      <c r="H104" s="84"/>
      <c r="I104" s="84"/>
      <c r="J104" s="84"/>
      <c r="L104" s="10" t="s">
        <v>306</v>
      </c>
      <c r="M104" s="85">
        <f>SUMIFS('Quarterly Information'!$J$43:$J$1042,'Quarterly Information'!$I$43:$I$1042,Blends!$L104,'Quarterly Information'!$X$43:$X$1042,Lists!$D$30)*C103</f>
        <v>0</v>
      </c>
      <c r="N104" s="85">
        <f>SUMIFS('Quarterly Information'!$J$43:$J$1042,'Quarterly Information'!$I$43:$I$1042,Blends!$L104,'Quarterly Information'!$X$43:$X$1042,Lists!$D$30)*D103</f>
        <v>0</v>
      </c>
      <c r="O104" s="85">
        <f>SUMIFS('Quarterly Information'!$J$43:$J$1042,'Quarterly Information'!$I$43:$I$1042,Blends!$L104,'Quarterly Information'!$X$43:$X$1042,Lists!$D$30)*E103</f>
        <v>0</v>
      </c>
      <c r="P104" s="85">
        <f>SUMIFS('Quarterly Information'!$J$43:$J$1042,'Quarterly Information'!$I$43:$I$1042,Blends!$L104,'Quarterly Information'!$X$43:$X$1042,Lists!$D$30)*F103</f>
        <v>0</v>
      </c>
      <c r="Q104" s="85">
        <f>SUMIFS('Quarterly Information'!$J$43:$J$1042,'Quarterly Information'!$I$43:$I$1042,Blends!$L104,'Quarterly Information'!$X$43:$X$1042,Lists!$D$30)*G103</f>
        <v>0</v>
      </c>
      <c r="R104" s="85">
        <f>SUMIFS('Quarterly Information'!$J$43:$J$1042,'Quarterly Information'!$I$43:$I$1042,Blends!$L104,'Quarterly Information'!$X$43:$X$1042,Lists!$D$30)*H103</f>
        <v>0</v>
      </c>
      <c r="S104" s="85">
        <f>SUMIFS('Quarterly Information'!$J$43:$J$1042,'Quarterly Information'!$I$43:$I$1042,Blends!$L104,'Quarterly Information'!$X$43:$X$1042,Lists!$D$30)*I103</f>
        <v>0</v>
      </c>
      <c r="T104" s="85">
        <f>SUMIFS('Quarterly Information'!$J$43:$J$1042,'Quarterly Information'!$I$43:$I$1042,Blends!$L104,'Quarterly Information'!$X$43:$X$1042,Lists!$D$30)*J103</f>
        <v>0</v>
      </c>
      <c r="V104" s="10" t="s">
        <v>306</v>
      </c>
      <c r="W104" s="85">
        <f>SUMIFS('Quarterly Information'!$J$43:$J$1042,'Quarterly Information'!$I$43:$I$1042,Blends!$V104,'Quarterly Information'!$X$43:$X$1042,Lists!$D$31)*C103</f>
        <v>0</v>
      </c>
      <c r="X104" s="85">
        <f>SUMIFS('Quarterly Information'!$J$43:$J$1042,'Quarterly Information'!$I$43:$I$1042,Blends!$V104,'Quarterly Information'!$X$43:$X$1042,Lists!$D$31)*D103</f>
        <v>0</v>
      </c>
      <c r="Y104" s="85">
        <f>SUMIFS('Quarterly Information'!$J$43:$J$1042,'Quarterly Information'!$I$43:$I$1042,Blends!$V104,'Quarterly Information'!$X$43:$X$1042,Lists!$D$31)*E103</f>
        <v>0</v>
      </c>
      <c r="Z104" s="85">
        <f>SUMIFS('Quarterly Information'!$J$43:$J$1042,'Quarterly Information'!$I$43:$I$1042,Blends!$V104,'Quarterly Information'!$X$43:$X$1042,Lists!$D$31)*F103</f>
        <v>0</v>
      </c>
      <c r="AA104" s="85">
        <f>SUMIFS('Quarterly Information'!$J$43:$J$1042,'Quarterly Information'!$I$43:$I$1042,Blends!$V104,'Quarterly Information'!$X$43:$X$1042,Lists!$D$31)*G103</f>
        <v>0</v>
      </c>
      <c r="AB104" s="85">
        <f>SUMIFS('Quarterly Information'!$J$43:$J$1042,'Quarterly Information'!$I$43:$I$1042,Blends!$V104,'Quarterly Information'!$X$43:$X$1042,Lists!$D$31)*H103</f>
        <v>0</v>
      </c>
      <c r="AC104" s="85">
        <f>SUMIFS('Quarterly Information'!$J$43:$J$1042,'Quarterly Information'!$I$43:$I$1042,Blends!$V104,'Quarterly Information'!$X$43:$X$1042,Lists!$D$31)*I103</f>
        <v>0</v>
      </c>
      <c r="AD104" s="85">
        <f>SUMIFS('Quarterly Information'!$J$43:$J$1042,'Quarterly Information'!$I$43:$I$1042,Blends!$V104,'Quarterly Information'!$X$43:$X$1042,Lists!$D$31)*J103</f>
        <v>0</v>
      </c>
      <c r="AF104" s="10" t="s">
        <v>306</v>
      </c>
      <c r="AG104" s="85">
        <f>SUMIFS('Quarterly Information'!$J$43:$J$1042,'Quarterly Information'!$I$43:$I$1042,Blends!$AF104,'Quarterly Information'!$X$43:$X$1042,Lists!$D$32)*C103</f>
        <v>0</v>
      </c>
      <c r="AH104" s="85">
        <f>SUMIFS('Quarterly Information'!$J$43:$J$1042,'Quarterly Information'!$I$43:$I$1042,Blends!$AF104,'Quarterly Information'!$X$43:$X$1042,Lists!$D$32)*D103</f>
        <v>0</v>
      </c>
      <c r="AI104" s="85">
        <f>SUMIFS('Quarterly Information'!$J$43:$J$1042,'Quarterly Information'!$I$43:$I$1042,Blends!$AF104,'Quarterly Information'!$X$43:$X$1042,Lists!$D$32)*E103</f>
        <v>0</v>
      </c>
      <c r="AJ104" s="85">
        <f>SUMIFS('Quarterly Information'!$J$43:$J$1042,'Quarterly Information'!$I$43:$I$1042,Blends!$AF104,'Quarterly Information'!$X$43:$X$1042,Lists!$D$32)*F103</f>
        <v>0</v>
      </c>
      <c r="AK104" s="85">
        <f>SUMIFS('Quarterly Information'!$J$43:$J$1042,'Quarterly Information'!$I$43:$I$1042,Blends!$AF104,'Quarterly Information'!$X$43:$X$1042,Lists!$D$32)*G103</f>
        <v>0</v>
      </c>
      <c r="AL104" s="85">
        <f>SUMIFS('Quarterly Information'!$J$43:$J$1042,'Quarterly Information'!$I$43:$I$1042,Blends!$AF104,'Quarterly Information'!$X$43:$X$1042,Lists!$D$32)*H103</f>
        <v>0</v>
      </c>
      <c r="AM104" s="85">
        <f>SUMIFS('Quarterly Information'!$J$43:$J$1042,'Quarterly Information'!$I$43:$I$1042,Blends!$AF104,'Quarterly Information'!$X$43:$X$1042,Lists!$D$32)*I103</f>
        <v>0</v>
      </c>
      <c r="AN104" s="85">
        <f>SUMIFS('Quarterly Information'!$J$43:$J$1042,'Quarterly Information'!$I$43:$I$1042,Blends!$AF104,'Quarterly Information'!$X$43:$X$1042,Lists!$D$32)*J103</f>
        <v>0</v>
      </c>
      <c r="AP104" s="10" t="s">
        <v>306</v>
      </c>
      <c r="AQ104" s="85">
        <f>SUMIFS('Quarterly Information'!$J$43:$J$1042,'Quarterly Information'!$I$43:$I$1042,Blends!$AP104,'Quarterly Information'!$X$43:$X$1042,Lists!$D$33)*C103</f>
        <v>0</v>
      </c>
      <c r="AR104" s="85">
        <f>SUMIFS('Quarterly Information'!$J$43:$J$1042,'Quarterly Information'!$I$43:$I$1042,Blends!$AP104,'Quarterly Information'!$X$43:$X$1042,Lists!$D$33)*D103</f>
        <v>0</v>
      </c>
      <c r="AS104" s="85">
        <f>SUMIFS('Quarterly Information'!$J$43:$J$1042,'Quarterly Information'!$I$43:$I$1042,Blends!$AP104,'Quarterly Information'!$X$43:$X$1042,Lists!$D$33)*E103</f>
        <v>0</v>
      </c>
      <c r="AT104" s="85">
        <f>SUMIFS('Quarterly Information'!$J$43:$J$1042,'Quarterly Information'!$I$43:$I$1042,Blends!$AP104,'Quarterly Information'!$X$43:$X$1042,Lists!$D$33)*F103</f>
        <v>0</v>
      </c>
      <c r="AU104" s="85">
        <f>SUMIFS('Quarterly Information'!$J$43:$J$1042,'Quarterly Information'!$I$43:$I$1042,Blends!$AP104,'Quarterly Information'!$X$43:$X$1042,Lists!$D$33)*G103</f>
        <v>0</v>
      </c>
      <c r="AV104" s="85">
        <f>SUMIFS('Quarterly Information'!$J$43:$J$1042,'Quarterly Information'!$I$43:$I$1042,Blends!$AP104,'Quarterly Information'!$X$43:$X$1042,Lists!$D$33)*H103</f>
        <v>0</v>
      </c>
      <c r="AW104" s="85">
        <f>SUMIFS('Quarterly Information'!$J$43:$J$1042,'Quarterly Information'!$I$43:$I$1042,Blends!$AP104,'Quarterly Information'!$X$43:$X$1042,Lists!$D$33)*I103</f>
        <v>0</v>
      </c>
      <c r="AX104" s="85">
        <f>SUMIFS('Quarterly Information'!$J$43:$J$1042,'Quarterly Information'!$I$43:$I$1042,Blends!$AP104,'Quarterly Information'!$X$43:$X$1042,Lists!$D$33)*J103</f>
        <v>0</v>
      </c>
      <c r="AZ104" s="10" t="s">
        <v>306</v>
      </c>
      <c r="BA104" s="85">
        <f>SUMIFS('Quarterly Information'!$J$43:$J$1042,'Quarterly Information'!$I$43:$I$1042,Blends!$AZ104,'Quarterly Information'!$X$43:$X$1042,Lists!$D$34)*C103</f>
        <v>0</v>
      </c>
      <c r="BB104" s="85">
        <f>SUMIFS('Quarterly Information'!$J$43:$J$1042,'Quarterly Information'!$I$43:$I$1042,Blends!$AZ104,'Quarterly Information'!$X$43:$X$1042,Lists!$D$34)*D103</f>
        <v>0</v>
      </c>
      <c r="BC104" s="85">
        <f>SUMIFS('Quarterly Information'!$J$43:$J$1042,'Quarterly Information'!$I$43:$I$1042,Blends!$AZ104,'Quarterly Information'!$X$43:$X$1042,Lists!$D$34)*E103</f>
        <v>0</v>
      </c>
      <c r="BD104" s="85">
        <f>SUMIFS('Quarterly Information'!$J$43:$J$1042,'Quarterly Information'!$I$43:$I$1042,Blends!$AZ104,'Quarterly Information'!$X$43:$X$1042,Lists!$D$34)*F103</f>
        <v>0</v>
      </c>
      <c r="BE104" s="85">
        <f>SUMIFS('Quarterly Information'!$J$43:$J$1042,'Quarterly Information'!$I$43:$I$1042,Blends!$AZ104,'Quarterly Information'!$X$43:$X$1042,Lists!$D$34)*G103</f>
        <v>0</v>
      </c>
      <c r="BF104" s="85">
        <f>SUMIFS('Quarterly Information'!$J$43:$J$1042,'Quarterly Information'!$I$43:$I$1042,Blends!$AZ104,'Quarterly Information'!$X$43:$X$1042,Lists!$D$34)*H103</f>
        <v>0</v>
      </c>
      <c r="BG104" s="85">
        <f>SUMIFS('Quarterly Information'!$J$43:$J$1042,'Quarterly Information'!$I$43:$I$1042,Blends!$AZ104,'Quarterly Information'!$X$43:$X$1042,Lists!$D$34)*I103</f>
        <v>0</v>
      </c>
      <c r="BH104" s="85">
        <f>SUMIFS('Quarterly Information'!$J$43:$J$1042,'Quarterly Information'!$I$43:$I$1042,Blends!$AZ104,'Quarterly Information'!$X$43:$X$1042,Lists!$D$34)*J103</f>
        <v>0</v>
      </c>
      <c r="BJ104" s="10" t="s">
        <v>306</v>
      </c>
      <c r="BK104" s="85">
        <f>SUMIFS('Quarterly Information'!$J$43:$J$1042,'Quarterly Information'!$I$43:$I$1042,Blends!$BJ104,'Quarterly Information'!$X$43:$X$1042,Lists!$D$35)*C103</f>
        <v>0</v>
      </c>
      <c r="BL104" s="85">
        <f>SUMIFS('Quarterly Information'!$J$43:$J$1042,'Quarterly Information'!$I$43:$I$1042,Blends!$BJ104,'Quarterly Information'!$X$43:$X$1042,Lists!$D$35)*D103</f>
        <v>0</v>
      </c>
      <c r="BM104" s="85">
        <f>SUMIFS('Quarterly Information'!$J$43:$J$1042,'Quarterly Information'!$I$43:$I$1042,Blends!$BJ104,'Quarterly Information'!$X$43:$X$1042,Lists!$D$35)*E103</f>
        <v>0</v>
      </c>
      <c r="BN104" s="85">
        <f>SUMIFS('Quarterly Information'!$J$43:$J$1042,'Quarterly Information'!$I$43:$I$1042,Blends!$BJ104,'Quarterly Information'!$X$43:$X$1042,Lists!$D$35)*F103</f>
        <v>0</v>
      </c>
      <c r="BO104" s="85">
        <f>SUMIFS('Quarterly Information'!$J$43:$J$1042,'Quarterly Information'!$I$43:$I$1042,Blends!$BJ104,'Quarterly Information'!$X$43:$X$1042,Lists!$D$35)*G103</f>
        <v>0</v>
      </c>
      <c r="BP104" s="85">
        <f>SUMIFS('Quarterly Information'!$J$43:$J$1042,'Quarterly Information'!$I$43:$I$1042,Blends!$BJ104,'Quarterly Information'!$X$43:$X$1042,Lists!$D$35)*H103</f>
        <v>0</v>
      </c>
      <c r="BQ104" s="85">
        <f>SUMIFS('Quarterly Information'!$J$43:$J$1042,'Quarterly Information'!$I$43:$I$1042,Blends!$BJ104,'Quarterly Information'!$X$43:$X$1042,Lists!$D$35)*I103</f>
        <v>0</v>
      </c>
      <c r="BR104" s="85">
        <f>SUMIFS('Quarterly Information'!$J$43:$J$1042,'Quarterly Information'!$I$43:$I$1042,Blends!$BJ104,'Quarterly Information'!$X$43:$X$1042,Lists!$D$35)*J103</f>
        <v>0</v>
      </c>
      <c r="BT104" s="10" t="s">
        <v>306</v>
      </c>
      <c r="BU104" s="85">
        <f>SUMIFS('Quarterly Information'!$AA$43:$AA$1042,'Quarterly Information'!$I$43:$I$1042,Blends!$BT104)*Blends!C103</f>
        <v>0</v>
      </c>
      <c r="BV104" s="85">
        <f>SUMIFS('Quarterly Information'!$AA$43:$AA$1042,'Quarterly Information'!$I$43:$I$1042,Blends!$BT104)*Blends!D103</f>
        <v>0</v>
      </c>
      <c r="BW104" s="85">
        <f>SUMIFS('Quarterly Information'!$AA$43:$AA$1042,'Quarterly Information'!$I$43:$I$1042,Blends!$BT104)*Blends!E103</f>
        <v>0</v>
      </c>
      <c r="BX104" s="85">
        <f>SUMIFS('Quarterly Information'!$AA$43:$AA$1042,'Quarterly Information'!$I$43:$I$1042,Blends!$BT104)*Blends!F103</f>
        <v>0</v>
      </c>
      <c r="BY104" s="85">
        <f>SUMIFS('Quarterly Information'!$AA$43:$AA$1042,'Quarterly Information'!$I$43:$I$1042,Blends!$BT104)*Blends!G103</f>
        <v>0</v>
      </c>
      <c r="BZ104" s="85">
        <f>SUMIFS('Quarterly Information'!$AA$43:$AA$1042,'Quarterly Information'!$I$43:$I$1042,Blends!$BT104)*Blends!H103</f>
        <v>0</v>
      </c>
      <c r="CA104" s="85">
        <f>SUMIFS('Quarterly Information'!$AA$43:$AA$1042,'Quarterly Information'!$I$43:$I$1042,Blends!$BT104)*Blends!I103</f>
        <v>0</v>
      </c>
      <c r="CB104" s="85">
        <f>SUMIFS('Quarterly Information'!$AA$43:$AA$1042,'Quarterly Information'!$I$43:$I$1042,Blends!$BT104)*Blends!J103</f>
        <v>0</v>
      </c>
      <c r="CD104" s="10" t="s">
        <v>306</v>
      </c>
      <c r="CE104" s="85">
        <f>SUMIFS('Quarterly Information'!$AB$43:$AB$1042,'Quarterly Information'!$I$43:$I$1042,Blends!$CD104)*Blends!C103</f>
        <v>0</v>
      </c>
      <c r="CF104" s="85">
        <f>SUMIFS('Quarterly Information'!$AB$43:$AB$1042,'Quarterly Information'!$I$43:$I$1042,Blends!$CD104)*Blends!D103</f>
        <v>0</v>
      </c>
      <c r="CG104" s="85">
        <f>SUMIFS('Quarterly Information'!$AB$43:$AB$1042,'Quarterly Information'!$I$43:$I$1042,Blends!$CD104)*Blends!E103</f>
        <v>0</v>
      </c>
      <c r="CH104" s="85">
        <f>SUMIFS('Quarterly Information'!$AB$43:$AB$1042,'Quarterly Information'!$I$43:$I$1042,Blends!$CD104)*Blends!F103</f>
        <v>0</v>
      </c>
      <c r="CI104" s="85">
        <f>SUMIFS('Quarterly Information'!$AB$43:$AB$1042,'Quarterly Information'!$I$43:$I$1042,Blends!$CD104)*Blends!G103</f>
        <v>0</v>
      </c>
      <c r="CJ104" s="85">
        <f>SUMIFS('Quarterly Information'!$AB$43:$AB$1042,'Quarterly Information'!$I$43:$I$1042,Blends!$CD104)*Blends!H103</f>
        <v>0</v>
      </c>
      <c r="CK104" s="85">
        <f>SUMIFS('Quarterly Information'!$AB$43:$AB$1042,'Quarterly Information'!$I$43:$I$1042,Blends!$CD104)*Blends!I103</f>
        <v>0</v>
      </c>
      <c r="CL104" s="85">
        <f>SUMIFS('Quarterly Information'!$AB$43:$AB$1042,'Quarterly Information'!$I$43:$I$1042,Blends!$CD104)*Blends!J103</f>
        <v>0</v>
      </c>
      <c r="CN104" s="10" t="s">
        <v>306</v>
      </c>
      <c r="CO104" s="85">
        <f>SUMIFS('Quarterly Information'!$AC$43:$AC$1042,'Quarterly Information'!$I$43:$I$1042,Blends!$CN104)*Blends!C103</f>
        <v>0</v>
      </c>
      <c r="CP104" s="85">
        <f>SUMIFS('Quarterly Information'!$AC$43:$AC$1042,'Quarterly Information'!$I$43:$I$1042,Blends!$CN104)*Blends!D103</f>
        <v>0</v>
      </c>
      <c r="CQ104" s="85">
        <f>SUMIFS('Quarterly Information'!$AC$43:$AC$1042,'Quarterly Information'!$I$43:$I$1042,Blends!$CN104)*Blends!E103</f>
        <v>0</v>
      </c>
      <c r="CR104" s="85">
        <f>SUMIFS('Quarterly Information'!$AC$43:$AC$1042,'Quarterly Information'!$I$43:$I$1042,Blends!$CN104)*Blends!F103</f>
        <v>0</v>
      </c>
      <c r="CS104" s="85">
        <f>SUMIFS('Quarterly Information'!$AC$43:$AC$1042,'Quarterly Information'!$I$43:$I$1042,Blends!$CN104)*Blends!G103</f>
        <v>0</v>
      </c>
      <c r="CT104" s="85">
        <f>SUMIFS('Quarterly Information'!$AC$43:$AC$1042,'Quarterly Information'!$I$43:$I$1042,Blends!$CN104)*Blends!H103</f>
        <v>0</v>
      </c>
      <c r="CU104" s="85">
        <f>SUMIFS('Quarterly Information'!$AC$43:$AC$1042,'Quarterly Information'!$I$43:$I$1042,Blends!$CN104)*Blends!I103</f>
        <v>0</v>
      </c>
      <c r="CV104" s="85">
        <f>SUMIFS('Quarterly Information'!$AC$43:$AC$1042,'Quarterly Information'!$I$43:$I$1042,Blends!$CN104)*Blends!J103</f>
        <v>0</v>
      </c>
      <c r="CX104" s="10" t="s">
        <v>306</v>
      </c>
      <c r="CY104" s="85">
        <f>SUMIFS('Quarterly Information'!$AD$43:$AD$1042,'Quarterly Information'!$I$43:$I$1042,Blends!$CX104)*Blends!C103</f>
        <v>0</v>
      </c>
      <c r="CZ104" s="85">
        <f>SUMIFS('Quarterly Information'!$AD$43:$AD$1042,'Quarterly Information'!$I$43:$I$1042,Blends!$CX104)*Blends!D103</f>
        <v>0</v>
      </c>
      <c r="DA104" s="85">
        <f>SUMIFS('Quarterly Information'!$AD$43:$AD$1042,'Quarterly Information'!$I$43:$I$1042,Blends!$CX104)*Blends!E103</f>
        <v>0</v>
      </c>
      <c r="DB104" s="85">
        <f>SUMIFS('Quarterly Information'!$AD$43:$AD$1042,'Quarterly Information'!$I$43:$I$1042,Blends!$CX104)*Blends!F103</f>
        <v>0</v>
      </c>
      <c r="DC104" s="85">
        <f>SUMIFS('Quarterly Information'!$AD$43:$AD$1042,'Quarterly Information'!$I$43:$I$1042,Blends!$CX104)*Blends!G103</f>
        <v>0</v>
      </c>
      <c r="DD104" s="85">
        <f>SUMIFS('Quarterly Information'!$AD$43:$AD$1042,'Quarterly Information'!$I$43:$I$1042,Blends!$CX104)*Blends!H103</f>
        <v>0</v>
      </c>
      <c r="DE104" s="85">
        <f>SUMIFS('Quarterly Information'!$AD$43:$AD$1042,'Quarterly Information'!$I$43:$I$1042,Blends!$CX104)*Blends!I103</f>
        <v>0</v>
      </c>
      <c r="DF104" s="85">
        <f>SUMIFS('Quarterly Information'!$AD$43:$AD$1042,'Quarterly Information'!$I$43:$I$1042,Blends!$CX104)*Blends!J103</f>
        <v>0</v>
      </c>
      <c r="DH104" s="10" t="s">
        <v>306</v>
      </c>
      <c r="DI104" s="85">
        <f>SUMIFS('Quarterly Information'!$AE$43:$AE$1042,'Quarterly Information'!$I$43:$I$1042,Blends!$DH104)*Blends!C103</f>
        <v>0</v>
      </c>
      <c r="DJ104" s="85">
        <f>SUMIFS('Quarterly Information'!$AE$43:$AE$1042,'Quarterly Information'!$I$43:$I$1042,Blends!$DH104)*Blends!D103</f>
        <v>0</v>
      </c>
      <c r="DK104" s="85">
        <f>SUMIFS('Quarterly Information'!$AE$43:$AE$1042,'Quarterly Information'!$I$43:$I$1042,Blends!$DH104)*Blends!E103</f>
        <v>0</v>
      </c>
      <c r="DL104" s="85">
        <f>SUMIFS('Quarterly Information'!$AE$43:$AE$1042,'Quarterly Information'!$I$43:$I$1042,Blends!$DH104)*Blends!F103</f>
        <v>0</v>
      </c>
      <c r="DM104" s="85">
        <f>SUMIFS('Quarterly Information'!$AE$43:$AE$1042,'Quarterly Information'!$I$43:$I$1042,Blends!$DH104)*Blends!G103</f>
        <v>0</v>
      </c>
      <c r="DN104" s="85">
        <f>SUMIFS('Quarterly Information'!$AE$43:$AE$1042,'Quarterly Information'!$I$43:$I$1042,Blends!$DH104)*Blends!H103</f>
        <v>0</v>
      </c>
      <c r="DO104" s="85">
        <f>SUMIFS('Quarterly Information'!$AE$43:$AE$1042,'Quarterly Information'!$I$43:$I$1042,Blends!$DH104)*Blends!I103</f>
        <v>0</v>
      </c>
      <c r="DP104" s="85">
        <f>SUMIFS('Quarterly Information'!$AE$43:$AE$1042,'Quarterly Information'!$I$43:$I$1042,Blends!$DH104)*Blends!J103</f>
        <v>0</v>
      </c>
      <c r="DR104" s="10" t="s">
        <v>306</v>
      </c>
      <c r="DS104" s="85">
        <f>SUMIFS('Quarterly Information'!$AF$43:$AF$1042,'Quarterly Information'!$I$43:$I$1042,Blends!$DR104)*Blends!C103</f>
        <v>0</v>
      </c>
      <c r="DT104" s="85">
        <f>SUMIFS('Quarterly Information'!$AF$43:$AF$1042,'Quarterly Information'!$I$43:$I$1042,Blends!$DR104)*Blends!D103</f>
        <v>0</v>
      </c>
      <c r="DU104" s="85">
        <f>SUMIFS('Quarterly Information'!$AF$43:$AF$1042,'Quarterly Information'!$I$43:$I$1042,Blends!$DR104)*Blends!E103</f>
        <v>0</v>
      </c>
      <c r="DV104" s="85">
        <f>SUMIFS('Quarterly Information'!$AF$43:$AF$1042,'Quarterly Information'!$I$43:$I$1042,Blends!$DR104)*Blends!F103</f>
        <v>0</v>
      </c>
      <c r="DW104" s="85">
        <f>SUMIFS('Quarterly Information'!$AF$43:$AF$1042,'Quarterly Information'!$I$43:$I$1042,Blends!$DR104)*Blends!G103</f>
        <v>0</v>
      </c>
      <c r="DX104" s="85">
        <f>SUMIFS('Quarterly Information'!$AF$43:$AF$1042,'Quarterly Information'!$I$43:$I$1042,Blends!$DR104)*Blends!H103</f>
        <v>0</v>
      </c>
      <c r="DY104" s="85">
        <f>SUMIFS('Quarterly Information'!$AF$43:$AF$1042,'Quarterly Information'!$I$43:$I$1042,Blends!$DR104)*Blends!I103</f>
        <v>0</v>
      </c>
      <c r="DZ104" s="85">
        <f>SUMIFS('Quarterly Information'!$AF$43:$AF$1042,'Quarterly Information'!$I$43:$I$1042,Blends!$DR104)*Blends!J103</f>
        <v>0</v>
      </c>
    </row>
    <row r="105" spans="2:130">
      <c r="B105" s="10" t="s">
        <v>308</v>
      </c>
      <c r="C105" s="84"/>
      <c r="D105" s="84">
        <v>0.48200000000000004</v>
      </c>
      <c r="E105" s="84"/>
      <c r="F105" s="84"/>
      <c r="G105" s="84"/>
      <c r="H105" s="84"/>
      <c r="I105" s="84"/>
      <c r="J105" s="84"/>
      <c r="L105" s="10" t="s">
        <v>307</v>
      </c>
      <c r="M105" s="85">
        <f>SUMIFS('Quarterly Information'!$J$43:$J$1042,'Quarterly Information'!$I$43:$I$1042,Blends!$L105,'Quarterly Information'!$X$43:$X$1042,Lists!$D$30)*C104</f>
        <v>0</v>
      </c>
      <c r="N105" s="85">
        <f>SUMIFS('Quarterly Information'!$J$43:$J$1042,'Quarterly Information'!$I$43:$I$1042,Blends!$L105,'Quarterly Information'!$X$43:$X$1042,Lists!$D$30)*D104</f>
        <v>0</v>
      </c>
      <c r="O105" s="85">
        <f>SUMIFS('Quarterly Information'!$J$43:$J$1042,'Quarterly Information'!$I$43:$I$1042,Blends!$L105,'Quarterly Information'!$X$43:$X$1042,Lists!$D$30)*E104</f>
        <v>0</v>
      </c>
      <c r="P105" s="85">
        <f>SUMIFS('Quarterly Information'!$J$43:$J$1042,'Quarterly Information'!$I$43:$I$1042,Blends!$L105,'Quarterly Information'!$X$43:$X$1042,Lists!$D$30)*F104</f>
        <v>0</v>
      </c>
      <c r="Q105" s="85">
        <f>SUMIFS('Quarterly Information'!$J$43:$J$1042,'Quarterly Information'!$I$43:$I$1042,Blends!$L105,'Quarterly Information'!$X$43:$X$1042,Lists!$D$30)*G104</f>
        <v>0</v>
      </c>
      <c r="R105" s="85">
        <f>SUMIFS('Quarterly Information'!$J$43:$J$1042,'Quarterly Information'!$I$43:$I$1042,Blends!$L105,'Quarterly Information'!$X$43:$X$1042,Lists!$D$30)*H104</f>
        <v>0</v>
      </c>
      <c r="S105" s="85">
        <f>SUMIFS('Quarterly Information'!$J$43:$J$1042,'Quarterly Information'!$I$43:$I$1042,Blends!$L105,'Quarterly Information'!$X$43:$X$1042,Lists!$D$30)*I104</f>
        <v>0</v>
      </c>
      <c r="T105" s="85">
        <f>SUMIFS('Quarterly Information'!$J$43:$J$1042,'Quarterly Information'!$I$43:$I$1042,Blends!$L105,'Quarterly Information'!$X$43:$X$1042,Lists!$D$30)*J104</f>
        <v>0</v>
      </c>
      <c r="V105" s="10" t="s">
        <v>307</v>
      </c>
      <c r="W105" s="85">
        <f>SUMIFS('Quarterly Information'!$J$43:$J$1042,'Quarterly Information'!$I$43:$I$1042,Blends!$V105,'Quarterly Information'!$X$43:$X$1042,Lists!$D$31)*C104</f>
        <v>0</v>
      </c>
      <c r="X105" s="85">
        <f>SUMIFS('Quarterly Information'!$J$43:$J$1042,'Quarterly Information'!$I$43:$I$1042,Blends!$V105,'Quarterly Information'!$X$43:$X$1042,Lists!$D$31)*D104</f>
        <v>0</v>
      </c>
      <c r="Y105" s="85">
        <f>SUMIFS('Quarterly Information'!$J$43:$J$1042,'Quarterly Information'!$I$43:$I$1042,Blends!$V105,'Quarterly Information'!$X$43:$X$1042,Lists!$D$31)*E104</f>
        <v>0</v>
      </c>
      <c r="Z105" s="85">
        <f>SUMIFS('Quarterly Information'!$J$43:$J$1042,'Quarterly Information'!$I$43:$I$1042,Blends!$V105,'Quarterly Information'!$X$43:$X$1042,Lists!$D$31)*F104</f>
        <v>0</v>
      </c>
      <c r="AA105" s="85">
        <f>SUMIFS('Quarterly Information'!$J$43:$J$1042,'Quarterly Information'!$I$43:$I$1042,Blends!$V105,'Quarterly Information'!$X$43:$X$1042,Lists!$D$31)*G104</f>
        <v>0</v>
      </c>
      <c r="AB105" s="85">
        <f>SUMIFS('Quarterly Information'!$J$43:$J$1042,'Quarterly Information'!$I$43:$I$1042,Blends!$V105,'Quarterly Information'!$X$43:$X$1042,Lists!$D$31)*H104</f>
        <v>0</v>
      </c>
      <c r="AC105" s="85">
        <f>SUMIFS('Quarterly Information'!$J$43:$J$1042,'Quarterly Information'!$I$43:$I$1042,Blends!$V105,'Quarterly Information'!$X$43:$X$1042,Lists!$D$31)*I104</f>
        <v>0</v>
      </c>
      <c r="AD105" s="85">
        <f>SUMIFS('Quarterly Information'!$J$43:$J$1042,'Quarterly Information'!$I$43:$I$1042,Blends!$V105,'Quarterly Information'!$X$43:$X$1042,Lists!$D$31)*J104</f>
        <v>0</v>
      </c>
      <c r="AF105" s="10" t="s">
        <v>307</v>
      </c>
      <c r="AG105" s="85">
        <f>SUMIFS('Quarterly Information'!$J$43:$J$1042,'Quarterly Information'!$I$43:$I$1042,Blends!$AF105,'Quarterly Information'!$X$43:$X$1042,Lists!$D$32)*C104</f>
        <v>0</v>
      </c>
      <c r="AH105" s="85">
        <f>SUMIFS('Quarterly Information'!$J$43:$J$1042,'Quarterly Information'!$I$43:$I$1042,Blends!$AF105,'Quarterly Information'!$X$43:$X$1042,Lists!$D$32)*D104</f>
        <v>0</v>
      </c>
      <c r="AI105" s="85">
        <f>SUMIFS('Quarterly Information'!$J$43:$J$1042,'Quarterly Information'!$I$43:$I$1042,Blends!$AF105,'Quarterly Information'!$X$43:$X$1042,Lists!$D$32)*E104</f>
        <v>0</v>
      </c>
      <c r="AJ105" s="85">
        <f>SUMIFS('Quarterly Information'!$J$43:$J$1042,'Quarterly Information'!$I$43:$I$1042,Blends!$AF105,'Quarterly Information'!$X$43:$X$1042,Lists!$D$32)*F104</f>
        <v>0</v>
      </c>
      <c r="AK105" s="85">
        <f>SUMIFS('Quarterly Information'!$J$43:$J$1042,'Quarterly Information'!$I$43:$I$1042,Blends!$AF105,'Quarterly Information'!$X$43:$X$1042,Lists!$D$32)*G104</f>
        <v>0</v>
      </c>
      <c r="AL105" s="85">
        <f>SUMIFS('Quarterly Information'!$J$43:$J$1042,'Quarterly Information'!$I$43:$I$1042,Blends!$AF105,'Quarterly Information'!$X$43:$X$1042,Lists!$D$32)*H104</f>
        <v>0</v>
      </c>
      <c r="AM105" s="85">
        <f>SUMIFS('Quarterly Information'!$J$43:$J$1042,'Quarterly Information'!$I$43:$I$1042,Blends!$AF105,'Quarterly Information'!$X$43:$X$1042,Lists!$D$32)*I104</f>
        <v>0</v>
      </c>
      <c r="AN105" s="85">
        <f>SUMIFS('Quarterly Information'!$J$43:$J$1042,'Quarterly Information'!$I$43:$I$1042,Blends!$AF105,'Quarterly Information'!$X$43:$X$1042,Lists!$D$32)*J104</f>
        <v>0</v>
      </c>
      <c r="AP105" s="10" t="s">
        <v>307</v>
      </c>
      <c r="AQ105" s="85">
        <f>SUMIFS('Quarterly Information'!$J$43:$J$1042,'Quarterly Information'!$I$43:$I$1042,Blends!$AP105,'Quarterly Information'!$X$43:$X$1042,Lists!$D$33)*C104</f>
        <v>0</v>
      </c>
      <c r="AR105" s="85">
        <f>SUMIFS('Quarterly Information'!$J$43:$J$1042,'Quarterly Information'!$I$43:$I$1042,Blends!$AP105,'Quarterly Information'!$X$43:$X$1042,Lists!$D$33)*D104</f>
        <v>0</v>
      </c>
      <c r="AS105" s="85">
        <f>SUMIFS('Quarterly Information'!$J$43:$J$1042,'Quarterly Information'!$I$43:$I$1042,Blends!$AP105,'Quarterly Information'!$X$43:$X$1042,Lists!$D$33)*E104</f>
        <v>0</v>
      </c>
      <c r="AT105" s="85">
        <f>SUMIFS('Quarterly Information'!$J$43:$J$1042,'Quarterly Information'!$I$43:$I$1042,Blends!$AP105,'Quarterly Information'!$X$43:$X$1042,Lists!$D$33)*F104</f>
        <v>0</v>
      </c>
      <c r="AU105" s="85">
        <f>SUMIFS('Quarterly Information'!$J$43:$J$1042,'Quarterly Information'!$I$43:$I$1042,Blends!$AP105,'Quarterly Information'!$X$43:$X$1042,Lists!$D$33)*G104</f>
        <v>0</v>
      </c>
      <c r="AV105" s="85">
        <f>SUMIFS('Quarterly Information'!$J$43:$J$1042,'Quarterly Information'!$I$43:$I$1042,Blends!$AP105,'Quarterly Information'!$X$43:$X$1042,Lists!$D$33)*H104</f>
        <v>0</v>
      </c>
      <c r="AW105" s="85">
        <f>SUMIFS('Quarterly Information'!$J$43:$J$1042,'Quarterly Information'!$I$43:$I$1042,Blends!$AP105,'Quarterly Information'!$X$43:$X$1042,Lists!$D$33)*I104</f>
        <v>0</v>
      </c>
      <c r="AX105" s="85">
        <f>SUMIFS('Quarterly Information'!$J$43:$J$1042,'Quarterly Information'!$I$43:$I$1042,Blends!$AP105,'Quarterly Information'!$X$43:$X$1042,Lists!$D$33)*J104</f>
        <v>0</v>
      </c>
      <c r="AZ105" s="10" t="s">
        <v>307</v>
      </c>
      <c r="BA105" s="85">
        <f>SUMIFS('Quarterly Information'!$J$43:$J$1042,'Quarterly Information'!$I$43:$I$1042,Blends!$AZ105,'Quarterly Information'!$X$43:$X$1042,Lists!$D$34)*C104</f>
        <v>0</v>
      </c>
      <c r="BB105" s="85">
        <f>SUMIFS('Quarterly Information'!$J$43:$J$1042,'Quarterly Information'!$I$43:$I$1042,Blends!$AZ105,'Quarterly Information'!$X$43:$X$1042,Lists!$D$34)*D104</f>
        <v>0</v>
      </c>
      <c r="BC105" s="85">
        <f>SUMIFS('Quarterly Information'!$J$43:$J$1042,'Quarterly Information'!$I$43:$I$1042,Blends!$AZ105,'Quarterly Information'!$X$43:$X$1042,Lists!$D$34)*E104</f>
        <v>0</v>
      </c>
      <c r="BD105" s="85">
        <f>SUMIFS('Quarterly Information'!$J$43:$J$1042,'Quarterly Information'!$I$43:$I$1042,Blends!$AZ105,'Quarterly Information'!$X$43:$X$1042,Lists!$D$34)*F104</f>
        <v>0</v>
      </c>
      <c r="BE105" s="85">
        <f>SUMIFS('Quarterly Information'!$J$43:$J$1042,'Quarterly Information'!$I$43:$I$1042,Blends!$AZ105,'Quarterly Information'!$X$43:$X$1042,Lists!$D$34)*G104</f>
        <v>0</v>
      </c>
      <c r="BF105" s="85">
        <f>SUMIFS('Quarterly Information'!$J$43:$J$1042,'Quarterly Information'!$I$43:$I$1042,Blends!$AZ105,'Quarterly Information'!$X$43:$X$1042,Lists!$D$34)*H104</f>
        <v>0</v>
      </c>
      <c r="BG105" s="85">
        <f>SUMIFS('Quarterly Information'!$J$43:$J$1042,'Quarterly Information'!$I$43:$I$1042,Blends!$AZ105,'Quarterly Information'!$X$43:$X$1042,Lists!$D$34)*I104</f>
        <v>0</v>
      </c>
      <c r="BH105" s="85">
        <f>SUMIFS('Quarterly Information'!$J$43:$J$1042,'Quarterly Information'!$I$43:$I$1042,Blends!$AZ105,'Quarterly Information'!$X$43:$X$1042,Lists!$D$34)*J104</f>
        <v>0</v>
      </c>
      <c r="BJ105" s="10" t="s">
        <v>307</v>
      </c>
      <c r="BK105" s="85">
        <f>SUMIFS('Quarterly Information'!$J$43:$J$1042,'Quarterly Information'!$I$43:$I$1042,Blends!$BJ105,'Quarterly Information'!$X$43:$X$1042,Lists!$D$35)*C104</f>
        <v>0</v>
      </c>
      <c r="BL105" s="85">
        <f>SUMIFS('Quarterly Information'!$J$43:$J$1042,'Quarterly Information'!$I$43:$I$1042,Blends!$BJ105,'Quarterly Information'!$X$43:$X$1042,Lists!$D$35)*D104</f>
        <v>0</v>
      </c>
      <c r="BM105" s="85">
        <f>SUMIFS('Quarterly Information'!$J$43:$J$1042,'Quarterly Information'!$I$43:$I$1042,Blends!$BJ105,'Quarterly Information'!$X$43:$X$1042,Lists!$D$35)*E104</f>
        <v>0</v>
      </c>
      <c r="BN105" s="85">
        <f>SUMIFS('Quarterly Information'!$J$43:$J$1042,'Quarterly Information'!$I$43:$I$1042,Blends!$BJ105,'Quarterly Information'!$X$43:$X$1042,Lists!$D$35)*F104</f>
        <v>0</v>
      </c>
      <c r="BO105" s="85">
        <f>SUMIFS('Quarterly Information'!$J$43:$J$1042,'Quarterly Information'!$I$43:$I$1042,Blends!$BJ105,'Quarterly Information'!$X$43:$X$1042,Lists!$D$35)*G104</f>
        <v>0</v>
      </c>
      <c r="BP105" s="85">
        <f>SUMIFS('Quarterly Information'!$J$43:$J$1042,'Quarterly Information'!$I$43:$I$1042,Blends!$BJ105,'Quarterly Information'!$X$43:$X$1042,Lists!$D$35)*H104</f>
        <v>0</v>
      </c>
      <c r="BQ105" s="85">
        <f>SUMIFS('Quarterly Information'!$J$43:$J$1042,'Quarterly Information'!$I$43:$I$1042,Blends!$BJ105,'Quarterly Information'!$X$43:$X$1042,Lists!$D$35)*I104</f>
        <v>0</v>
      </c>
      <c r="BR105" s="85">
        <f>SUMIFS('Quarterly Information'!$J$43:$J$1042,'Quarterly Information'!$I$43:$I$1042,Blends!$BJ105,'Quarterly Information'!$X$43:$X$1042,Lists!$D$35)*J104</f>
        <v>0</v>
      </c>
      <c r="BT105" s="10" t="s">
        <v>307</v>
      </c>
      <c r="BU105" s="85">
        <f>SUMIFS('Quarterly Information'!$AA$43:$AA$1042,'Quarterly Information'!$I$43:$I$1042,Blends!$BT105)*Blends!C104</f>
        <v>0</v>
      </c>
      <c r="BV105" s="85">
        <f>SUMIFS('Quarterly Information'!$AA$43:$AA$1042,'Quarterly Information'!$I$43:$I$1042,Blends!$BT105)*Blends!D104</f>
        <v>0</v>
      </c>
      <c r="BW105" s="85">
        <f>SUMIFS('Quarterly Information'!$AA$43:$AA$1042,'Quarterly Information'!$I$43:$I$1042,Blends!$BT105)*Blends!E104</f>
        <v>0</v>
      </c>
      <c r="BX105" s="85">
        <f>SUMIFS('Quarterly Information'!$AA$43:$AA$1042,'Quarterly Information'!$I$43:$I$1042,Blends!$BT105)*Blends!F104</f>
        <v>0</v>
      </c>
      <c r="BY105" s="85">
        <f>SUMIFS('Quarterly Information'!$AA$43:$AA$1042,'Quarterly Information'!$I$43:$I$1042,Blends!$BT105)*Blends!G104</f>
        <v>0</v>
      </c>
      <c r="BZ105" s="85">
        <f>SUMIFS('Quarterly Information'!$AA$43:$AA$1042,'Quarterly Information'!$I$43:$I$1042,Blends!$BT105)*Blends!H104</f>
        <v>0</v>
      </c>
      <c r="CA105" s="85">
        <f>SUMIFS('Quarterly Information'!$AA$43:$AA$1042,'Quarterly Information'!$I$43:$I$1042,Blends!$BT105)*Blends!I104</f>
        <v>0</v>
      </c>
      <c r="CB105" s="85">
        <f>SUMIFS('Quarterly Information'!$AA$43:$AA$1042,'Quarterly Information'!$I$43:$I$1042,Blends!$BT105)*Blends!J104</f>
        <v>0</v>
      </c>
      <c r="CD105" s="10" t="s">
        <v>307</v>
      </c>
      <c r="CE105" s="85">
        <f>SUMIFS('Quarterly Information'!$AB$43:$AB$1042,'Quarterly Information'!$I$43:$I$1042,Blends!$CD105)*Blends!C104</f>
        <v>0</v>
      </c>
      <c r="CF105" s="85">
        <f>SUMIFS('Quarterly Information'!$AB$43:$AB$1042,'Quarterly Information'!$I$43:$I$1042,Blends!$CD105)*Blends!D104</f>
        <v>0</v>
      </c>
      <c r="CG105" s="85">
        <f>SUMIFS('Quarterly Information'!$AB$43:$AB$1042,'Quarterly Information'!$I$43:$I$1042,Blends!$CD105)*Blends!E104</f>
        <v>0</v>
      </c>
      <c r="CH105" s="85">
        <f>SUMIFS('Quarterly Information'!$AB$43:$AB$1042,'Quarterly Information'!$I$43:$I$1042,Blends!$CD105)*Blends!F104</f>
        <v>0</v>
      </c>
      <c r="CI105" s="85">
        <f>SUMIFS('Quarterly Information'!$AB$43:$AB$1042,'Quarterly Information'!$I$43:$I$1042,Blends!$CD105)*Blends!G104</f>
        <v>0</v>
      </c>
      <c r="CJ105" s="85">
        <f>SUMIFS('Quarterly Information'!$AB$43:$AB$1042,'Quarterly Information'!$I$43:$I$1042,Blends!$CD105)*Blends!H104</f>
        <v>0</v>
      </c>
      <c r="CK105" s="85">
        <f>SUMIFS('Quarterly Information'!$AB$43:$AB$1042,'Quarterly Information'!$I$43:$I$1042,Blends!$CD105)*Blends!I104</f>
        <v>0</v>
      </c>
      <c r="CL105" s="85">
        <f>SUMIFS('Quarterly Information'!$AB$43:$AB$1042,'Quarterly Information'!$I$43:$I$1042,Blends!$CD105)*Blends!J104</f>
        <v>0</v>
      </c>
      <c r="CN105" s="10" t="s">
        <v>307</v>
      </c>
      <c r="CO105" s="85">
        <f>SUMIFS('Quarterly Information'!$AC$43:$AC$1042,'Quarterly Information'!$I$43:$I$1042,Blends!$CN105)*Blends!C104</f>
        <v>0</v>
      </c>
      <c r="CP105" s="85">
        <f>SUMIFS('Quarterly Information'!$AC$43:$AC$1042,'Quarterly Information'!$I$43:$I$1042,Blends!$CN105)*Blends!D104</f>
        <v>0</v>
      </c>
      <c r="CQ105" s="85">
        <f>SUMIFS('Quarterly Information'!$AC$43:$AC$1042,'Quarterly Information'!$I$43:$I$1042,Blends!$CN105)*Blends!E104</f>
        <v>0</v>
      </c>
      <c r="CR105" s="85">
        <f>SUMIFS('Quarterly Information'!$AC$43:$AC$1042,'Quarterly Information'!$I$43:$I$1042,Blends!$CN105)*Blends!F104</f>
        <v>0</v>
      </c>
      <c r="CS105" s="85">
        <f>SUMIFS('Quarterly Information'!$AC$43:$AC$1042,'Quarterly Information'!$I$43:$I$1042,Blends!$CN105)*Blends!G104</f>
        <v>0</v>
      </c>
      <c r="CT105" s="85">
        <f>SUMIFS('Quarterly Information'!$AC$43:$AC$1042,'Quarterly Information'!$I$43:$I$1042,Blends!$CN105)*Blends!H104</f>
        <v>0</v>
      </c>
      <c r="CU105" s="85">
        <f>SUMIFS('Quarterly Information'!$AC$43:$AC$1042,'Quarterly Information'!$I$43:$I$1042,Blends!$CN105)*Blends!I104</f>
        <v>0</v>
      </c>
      <c r="CV105" s="85">
        <f>SUMIFS('Quarterly Information'!$AC$43:$AC$1042,'Quarterly Information'!$I$43:$I$1042,Blends!$CN105)*Blends!J104</f>
        <v>0</v>
      </c>
      <c r="CX105" s="10" t="s">
        <v>307</v>
      </c>
      <c r="CY105" s="85">
        <f>SUMIFS('Quarterly Information'!$AD$43:$AD$1042,'Quarterly Information'!$I$43:$I$1042,Blends!$CX105)*Blends!C104</f>
        <v>0</v>
      </c>
      <c r="CZ105" s="85">
        <f>SUMIFS('Quarterly Information'!$AD$43:$AD$1042,'Quarterly Information'!$I$43:$I$1042,Blends!$CX105)*Blends!D104</f>
        <v>0</v>
      </c>
      <c r="DA105" s="85">
        <f>SUMIFS('Quarterly Information'!$AD$43:$AD$1042,'Quarterly Information'!$I$43:$I$1042,Blends!$CX105)*Blends!E104</f>
        <v>0</v>
      </c>
      <c r="DB105" s="85">
        <f>SUMIFS('Quarterly Information'!$AD$43:$AD$1042,'Quarterly Information'!$I$43:$I$1042,Blends!$CX105)*Blends!F104</f>
        <v>0</v>
      </c>
      <c r="DC105" s="85">
        <f>SUMIFS('Quarterly Information'!$AD$43:$AD$1042,'Quarterly Information'!$I$43:$I$1042,Blends!$CX105)*Blends!G104</f>
        <v>0</v>
      </c>
      <c r="DD105" s="85">
        <f>SUMIFS('Quarterly Information'!$AD$43:$AD$1042,'Quarterly Information'!$I$43:$I$1042,Blends!$CX105)*Blends!H104</f>
        <v>0</v>
      </c>
      <c r="DE105" s="85">
        <f>SUMIFS('Quarterly Information'!$AD$43:$AD$1042,'Quarterly Information'!$I$43:$I$1042,Blends!$CX105)*Blends!I104</f>
        <v>0</v>
      </c>
      <c r="DF105" s="85">
        <f>SUMIFS('Quarterly Information'!$AD$43:$AD$1042,'Quarterly Information'!$I$43:$I$1042,Blends!$CX105)*Blends!J104</f>
        <v>0</v>
      </c>
      <c r="DH105" s="10" t="s">
        <v>307</v>
      </c>
      <c r="DI105" s="85">
        <f>SUMIFS('Quarterly Information'!$AE$43:$AE$1042,'Quarterly Information'!$I$43:$I$1042,Blends!$DH105)*Blends!C104</f>
        <v>0</v>
      </c>
      <c r="DJ105" s="85">
        <f>SUMIFS('Quarterly Information'!$AE$43:$AE$1042,'Quarterly Information'!$I$43:$I$1042,Blends!$DH105)*Blends!D104</f>
        <v>0</v>
      </c>
      <c r="DK105" s="85">
        <f>SUMIFS('Quarterly Information'!$AE$43:$AE$1042,'Quarterly Information'!$I$43:$I$1042,Blends!$DH105)*Blends!E104</f>
        <v>0</v>
      </c>
      <c r="DL105" s="85">
        <f>SUMIFS('Quarterly Information'!$AE$43:$AE$1042,'Quarterly Information'!$I$43:$I$1042,Blends!$DH105)*Blends!F104</f>
        <v>0</v>
      </c>
      <c r="DM105" s="85">
        <f>SUMIFS('Quarterly Information'!$AE$43:$AE$1042,'Quarterly Information'!$I$43:$I$1042,Blends!$DH105)*Blends!G104</f>
        <v>0</v>
      </c>
      <c r="DN105" s="85">
        <f>SUMIFS('Quarterly Information'!$AE$43:$AE$1042,'Quarterly Information'!$I$43:$I$1042,Blends!$DH105)*Blends!H104</f>
        <v>0</v>
      </c>
      <c r="DO105" s="85">
        <f>SUMIFS('Quarterly Information'!$AE$43:$AE$1042,'Quarterly Information'!$I$43:$I$1042,Blends!$DH105)*Blends!I104</f>
        <v>0</v>
      </c>
      <c r="DP105" s="85">
        <f>SUMIFS('Quarterly Information'!$AE$43:$AE$1042,'Quarterly Information'!$I$43:$I$1042,Blends!$DH105)*Blends!J104</f>
        <v>0</v>
      </c>
      <c r="DR105" s="10" t="s">
        <v>307</v>
      </c>
      <c r="DS105" s="85">
        <f>SUMIFS('Quarterly Information'!$AF$43:$AF$1042,'Quarterly Information'!$I$43:$I$1042,Blends!$DR105)*Blends!C104</f>
        <v>0</v>
      </c>
      <c r="DT105" s="85">
        <f>SUMIFS('Quarterly Information'!$AF$43:$AF$1042,'Quarterly Information'!$I$43:$I$1042,Blends!$DR105)*Blends!D104</f>
        <v>0</v>
      </c>
      <c r="DU105" s="85">
        <f>SUMIFS('Quarterly Information'!$AF$43:$AF$1042,'Quarterly Information'!$I$43:$I$1042,Blends!$DR105)*Blends!E104</f>
        <v>0</v>
      </c>
      <c r="DV105" s="85">
        <f>SUMIFS('Quarterly Information'!$AF$43:$AF$1042,'Quarterly Information'!$I$43:$I$1042,Blends!$DR105)*Blends!F104</f>
        <v>0</v>
      </c>
      <c r="DW105" s="85">
        <f>SUMIFS('Quarterly Information'!$AF$43:$AF$1042,'Quarterly Information'!$I$43:$I$1042,Blends!$DR105)*Blends!G104</f>
        <v>0</v>
      </c>
      <c r="DX105" s="85">
        <f>SUMIFS('Quarterly Information'!$AF$43:$AF$1042,'Quarterly Information'!$I$43:$I$1042,Blends!$DR105)*Blends!H104</f>
        <v>0</v>
      </c>
      <c r="DY105" s="85">
        <f>SUMIFS('Quarterly Information'!$AF$43:$AF$1042,'Quarterly Information'!$I$43:$I$1042,Blends!$DR105)*Blends!I104</f>
        <v>0</v>
      </c>
      <c r="DZ105" s="85">
        <f>SUMIFS('Quarterly Information'!$AF$43:$AF$1042,'Quarterly Information'!$I$43:$I$1042,Blends!$DR105)*Blends!J104</f>
        <v>0</v>
      </c>
    </row>
    <row r="106" spans="2:130">
      <c r="B106" s="10" t="s">
        <v>309</v>
      </c>
      <c r="C106" s="84"/>
      <c r="D106" s="84"/>
      <c r="E106" s="84">
        <v>0.5</v>
      </c>
      <c r="F106" s="84"/>
      <c r="G106" s="84">
        <v>0.5</v>
      </c>
      <c r="H106" s="84"/>
      <c r="I106" s="84"/>
      <c r="J106" s="84"/>
      <c r="L106" s="10" t="s">
        <v>308</v>
      </c>
      <c r="M106" s="85">
        <f>SUMIFS('Quarterly Information'!$J$43:$J$1042,'Quarterly Information'!$I$43:$I$1042,Blends!$L106,'Quarterly Information'!$X$43:$X$1042,Lists!$D$30)*C105</f>
        <v>0</v>
      </c>
      <c r="N106" s="85">
        <f>SUMIFS('Quarterly Information'!$J$43:$J$1042,'Quarterly Information'!$I$43:$I$1042,Blends!$L106,'Quarterly Information'!$X$43:$X$1042,Lists!$D$30)*D105</f>
        <v>0</v>
      </c>
      <c r="O106" s="85">
        <f>SUMIFS('Quarterly Information'!$J$43:$J$1042,'Quarterly Information'!$I$43:$I$1042,Blends!$L106,'Quarterly Information'!$X$43:$X$1042,Lists!$D$30)*E105</f>
        <v>0</v>
      </c>
      <c r="P106" s="85">
        <f>SUMIFS('Quarterly Information'!$J$43:$J$1042,'Quarterly Information'!$I$43:$I$1042,Blends!$L106,'Quarterly Information'!$X$43:$X$1042,Lists!$D$30)*F105</f>
        <v>0</v>
      </c>
      <c r="Q106" s="85">
        <f>SUMIFS('Quarterly Information'!$J$43:$J$1042,'Quarterly Information'!$I$43:$I$1042,Blends!$L106,'Quarterly Information'!$X$43:$X$1042,Lists!$D$30)*G105</f>
        <v>0</v>
      </c>
      <c r="R106" s="85">
        <f>SUMIFS('Quarterly Information'!$J$43:$J$1042,'Quarterly Information'!$I$43:$I$1042,Blends!$L106,'Quarterly Information'!$X$43:$X$1042,Lists!$D$30)*H105</f>
        <v>0</v>
      </c>
      <c r="S106" s="85">
        <f>SUMIFS('Quarterly Information'!$J$43:$J$1042,'Quarterly Information'!$I$43:$I$1042,Blends!$L106,'Quarterly Information'!$X$43:$X$1042,Lists!$D$30)*I105</f>
        <v>0</v>
      </c>
      <c r="T106" s="85">
        <f>SUMIFS('Quarterly Information'!$J$43:$J$1042,'Quarterly Information'!$I$43:$I$1042,Blends!$L106,'Quarterly Information'!$X$43:$X$1042,Lists!$D$30)*J105</f>
        <v>0</v>
      </c>
      <c r="V106" s="10" t="s">
        <v>308</v>
      </c>
      <c r="W106" s="85">
        <f>SUMIFS('Quarterly Information'!$J$43:$J$1042,'Quarterly Information'!$I$43:$I$1042,Blends!$V106,'Quarterly Information'!$X$43:$X$1042,Lists!$D$31)*C105</f>
        <v>0</v>
      </c>
      <c r="X106" s="85">
        <f>SUMIFS('Quarterly Information'!$J$43:$J$1042,'Quarterly Information'!$I$43:$I$1042,Blends!$V106,'Quarterly Information'!$X$43:$X$1042,Lists!$D$31)*D105</f>
        <v>0</v>
      </c>
      <c r="Y106" s="85">
        <f>SUMIFS('Quarterly Information'!$J$43:$J$1042,'Quarterly Information'!$I$43:$I$1042,Blends!$V106,'Quarterly Information'!$X$43:$X$1042,Lists!$D$31)*E105</f>
        <v>0</v>
      </c>
      <c r="Z106" s="85">
        <f>SUMIFS('Quarterly Information'!$J$43:$J$1042,'Quarterly Information'!$I$43:$I$1042,Blends!$V106,'Quarterly Information'!$X$43:$X$1042,Lists!$D$31)*F105</f>
        <v>0</v>
      </c>
      <c r="AA106" s="85">
        <f>SUMIFS('Quarterly Information'!$J$43:$J$1042,'Quarterly Information'!$I$43:$I$1042,Blends!$V106,'Quarterly Information'!$X$43:$X$1042,Lists!$D$31)*G105</f>
        <v>0</v>
      </c>
      <c r="AB106" s="85">
        <f>SUMIFS('Quarterly Information'!$J$43:$J$1042,'Quarterly Information'!$I$43:$I$1042,Blends!$V106,'Quarterly Information'!$X$43:$X$1042,Lists!$D$31)*H105</f>
        <v>0</v>
      </c>
      <c r="AC106" s="85">
        <f>SUMIFS('Quarterly Information'!$J$43:$J$1042,'Quarterly Information'!$I$43:$I$1042,Blends!$V106,'Quarterly Information'!$X$43:$X$1042,Lists!$D$31)*I105</f>
        <v>0</v>
      </c>
      <c r="AD106" s="85">
        <f>SUMIFS('Quarterly Information'!$J$43:$J$1042,'Quarterly Information'!$I$43:$I$1042,Blends!$V106,'Quarterly Information'!$X$43:$X$1042,Lists!$D$31)*J105</f>
        <v>0</v>
      </c>
      <c r="AF106" s="10" t="s">
        <v>308</v>
      </c>
      <c r="AG106" s="85">
        <f>SUMIFS('Quarterly Information'!$J$43:$J$1042,'Quarterly Information'!$I$43:$I$1042,Blends!$AF106,'Quarterly Information'!$X$43:$X$1042,Lists!$D$32)*C105</f>
        <v>0</v>
      </c>
      <c r="AH106" s="85">
        <f>SUMIFS('Quarterly Information'!$J$43:$J$1042,'Quarterly Information'!$I$43:$I$1042,Blends!$AF106,'Quarterly Information'!$X$43:$X$1042,Lists!$D$32)*D105</f>
        <v>0</v>
      </c>
      <c r="AI106" s="85">
        <f>SUMIFS('Quarterly Information'!$J$43:$J$1042,'Quarterly Information'!$I$43:$I$1042,Blends!$AF106,'Quarterly Information'!$X$43:$X$1042,Lists!$D$32)*E105</f>
        <v>0</v>
      </c>
      <c r="AJ106" s="85">
        <f>SUMIFS('Quarterly Information'!$J$43:$J$1042,'Quarterly Information'!$I$43:$I$1042,Blends!$AF106,'Quarterly Information'!$X$43:$X$1042,Lists!$D$32)*F105</f>
        <v>0</v>
      </c>
      <c r="AK106" s="85">
        <f>SUMIFS('Quarterly Information'!$J$43:$J$1042,'Quarterly Information'!$I$43:$I$1042,Blends!$AF106,'Quarterly Information'!$X$43:$X$1042,Lists!$D$32)*G105</f>
        <v>0</v>
      </c>
      <c r="AL106" s="85">
        <f>SUMIFS('Quarterly Information'!$J$43:$J$1042,'Quarterly Information'!$I$43:$I$1042,Blends!$AF106,'Quarterly Information'!$X$43:$X$1042,Lists!$D$32)*H105</f>
        <v>0</v>
      </c>
      <c r="AM106" s="85">
        <f>SUMIFS('Quarterly Information'!$J$43:$J$1042,'Quarterly Information'!$I$43:$I$1042,Blends!$AF106,'Quarterly Information'!$X$43:$X$1042,Lists!$D$32)*I105</f>
        <v>0</v>
      </c>
      <c r="AN106" s="85">
        <f>SUMIFS('Quarterly Information'!$J$43:$J$1042,'Quarterly Information'!$I$43:$I$1042,Blends!$AF106,'Quarterly Information'!$X$43:$X$1042,Lists!$D$32)*J105</f>
        <v>0</v>
      </c>
      <c r="AP106" s="10" t="s">
        <v>308</v>
      </c>
      <c r="AQ106" s="85">
        <f>SUMIFS('Quarterly Information'!$J$43:$J$1042,'Quarterly Information'!$I$43:$I$1042,Blends!$AP106,'Quarterly Information'!$X$43:$X$1042,Lists!$D$33)*C105</f>
        <v>0</v>
      </c>
      <c r="AR106" s="85">
        <f>SUMIFS('Quarterly Information'!$J$43:$J$1042,'Quarterly Information'!$I$43:$I$1042,Blends!$AP106,'Quarterly Information'!$X$43:$X$1042,Lists!$D$33)*D105</f>
        <v>0</v>
      </c>
      <c r="AS106" s="85">
        <f>SUMIFS('Quarterly Information'!$J$43:$J$1042,'Quarterly Information'!$I$43:$I$1042,Blends!$AP106,'Quarterly Information'!$X$43:$X$1042,Lists!$D$33)*E105</f>
        <v>0</v>
      </c>
      <c r="AT106" s="85">
        <f>SUMIFS('Quarterly Information'!$J$43:$J$1042,'Quarterly Information'!$I$43:$I$1042,Blends!$AP106,'Quarterly Information'!$X$43:$X$1042,Lists!$D$33)*F105</f>
        <v>0</v>
      </c>
      <c r="AU106" s="85">
        <f>SUMIFS('Quarterly Information'!$J$43:$J$1042,'Quarterly Information'!$I$43:$I$1042,Blends!$AP106,'Quarterly Information'!$X$43:$X$1042,Lists!$D$33)*G105</f>
        <v>0</v>
      </c>
      <c r="AV106" s="85">
        <f>SUMIFS('Quarterly Information'!$J$43:$J$1042,'Quarterly Information'!$I$43:$I$1042,Blends!$AP106,'Quarterly Information'!$X$43:$X$1042,Lists!$D$33)*H105</f>
        <v>0</v>
      </c>
      <c r="AW106" s="85">
        <f>SUMIFS('Quarterly Information'!$J$43:$J$1042,'Quarterly Information'!$I$43:$I$1042,Blends!$AP106,'Quarterly Information'!$X$43:$X$1042,Lists!$D$33)*I105</f>
        <v>0</v>
      </c>
      <c r="AX106" s="85">
        <f>SUMIFS('Quarterly Information'!$J$43:$J$1042,'Quarterly Information'!$I$43:$I$1042,Blends!$AP106,'Quarterly Information'!$X$43:$X$1042,Lists!$D$33)*J105</f>
        <v>0</v>
      </c>
      <c r="AZ106" s="10" t="s">
        <v>308</v>
      </c>
      <c r="BA106" s="85">
        <f>SUMIFS('Quarterly Information'!$J$43:$J$1042,'Quarterly Information'!$I$43:$I$1042,Blends!$AZ106,'Quarterly Information'!$X$43:$X$1042,Lists!$D$34)*C105</f>
        <v>0</v>
      </c>
      <c r="BB106" s="85">
        <f>SUMIFS('Quarterly Information'!$J$43:$J$1042,'Quarterly Information'!$I$43:$I$1042,Blends!$AZ106,'Quarterly Information'!$X$43:$X$1042,Lists!$D$34)*D105</f>
        <v>0</v>
      </c>
      <c r="BC106" s="85">
        <f>SUMIFS('Quarterly Information'!$J$43:$J$1042,'Quarterly Information'!$I$43:$I$1042,Blends!$AZ106,'Quarterly Information'!$X$43:$X$1042,Lists!$D$34)*E105</f>
        <v>0</v>
      </c>
      <c r="BD106" s="85">
        <f>SUMIFS('Quarterly Information'!$J$43:$J$1042,'Quarterly Information'!$I$43:$I$1042,Blends!$AZ106,'Quarterly Information'!$X$43:$X$1042,Lists!$D$34)*F105</f>
        <v>0</v>
      </c>
      <c r="BE106" s="85">
        <f>SUMIFS('Quarterly Information'!$J$43:$J$1042,'Quarterly Information'!$I$43:$I$1042,Blends!$AZ106,'Quarterly Information'!$X$43:$X$1042,Lists!$D$34)*G105</f>
        <v>0</v>
      </c>
      <c r="BF106" s="85">
        <f>SUMIFS('Quarterly Information'!$J$43:$J$1042,'Quarterly Information'!$I$43:$I$1042,Blends!$AZ106,'Quarterly Information'!$X$43:$X$1042,Lists!$D$34)*H105</f>
        <v>0</v>
      </c>
      <c r="BG106" s="85">
        <f>SUMIFS('Quarterly Information'!$J$43:$J$1042,'Quarterly Information'!$I$43:$I$1042,Blends!$AZ106,'Quarterly Information'!$X$43:$X$1042,Lists!$D$34)*I105</f>
        <v>0</v>
      </c>
      <c r="BH106" s="85">
        <f>SUMIFS('Quarterly Information'!$J$43:$J$1042,'Quarterly Information'!$I$43:$I$1042,Blends!$AZ106,'Quarterly Information'!$X$43:$X$1042,Lists!$D$34)*J105</f>
        <v>0</v>
      </c>
      <c r="BJ106" s="10" t="s">
        <v>308</v>
      </c>
      <c r="BK106" s="85">
        <f>SUMIFS('Quarterly Information'!$J$43:$J$1042,'Quarterly Information'!$I$43:$I$1042,Blends!$BJ106,'Quarterly Information'!$X$43:$X$1042,Lists!$D$35)*C105</f>
        <v>0</v>
      </c>
      <c r="BL106" s="85">
        <f>SUMIFS('Quarterly Information'!$J$43:$J$1042,'Quarterly Information'!$I$43:$I$1042,Blends!$BJ106,'Quarterly Information'!$X$43:$X$1042,Lists!$D$35)*D105</f>
        <v>0</v>
      </c>
      <c r="BM106" s="85">
        <f>SUMIFS('Quarterly Information'!$J$43:$J$1042,'Quarterly Information'!$I$43:$I$1042,Blends!$BJ106,'Quarterly Information'!$X$43:$X$1042,Lists!$D$35)*E105</f>
        <v>0</v>
      </c>
      <c r="BN106" s="85">
        <f>SUMIFS('Quarterly Information'!$J$43:$J$1042,'Quarterly Information'!$I$43:$I$1042,Blends!$BJ106,'Quarterly Information'!$X$43:$X$1042,Lists!$D$35)*F105</f>
        <v>0</v>
      </c>
      <c r="BO106" s="85">
        <f>SUMIFS('Quarterly Information'!$J$43:$J$1042,'Quarterly Information'!$I$43:$I$1042,Blends!$BJ106,'Quarterly Information'!$X$43:$X$1042,Lists!$D$35)*G105</f>
        <v>0</v>
      </c>
      <c r="BP106" s="85">
        <f>SUMIFS('Quarterly Information'!$J$43:$J$1042,'Quarterly Information'!$I$43:$I$1042,Blends!$BJ106,'Quarterly Information'!$X$43:$X$1042,Lists!$D$35)*H105</f>
        <v>0</v>
      </c>
      <c r="BQ106" s="85">
        <f>SUMIFS('Quarterly Information'!$J$43:$J$1042,'Quarterly Information'!$I$43:$I$1042,Blends!$BJ106,'Quarterly Information'!$X$43:$X$1042,Lists!$D$35)*I105</f>
        <v>0</v>
      </c>
      <c r="BR106" s="85">
        <f>SUMIFS('Quarterly Information'!$J$43:$J$1042,'Quarterly Information'!$I$43:$I$1042,Blends!$BJ106,'Quarterly Information'!$X$43:$X$1042,Lists!$D$35)*J105</f>
        <v>0</v>
      </c>
      <c r="BT106" s="10" t="s">
        <v>308</v>
      </c>
      <c r="BU106" s="85">
        <f>SUMIFS('Quarterly Information'!$AA$43:$AA$1042,'Quarterly Information'!$I$43:$I$1042,Blends!$BT106)*Blends!C105</f>
        <v>0</v>
      </c>
      <c r="BV106" s="85">
        <f>SUMIFS('Quarterly Information'!$AA$43:$AA$1042,'Quarterly Information'!$I$43:$I$1042,Blends!$BT106)*Blends!D105</f>
        <v>0</v>
      </c>
      <c r="BW106" s="85">
        <f>SUMIFS('Quarterly Information'!$AA$43:$AA$1042,'Quarterly Information'!$I$43:$I$1042,Blends!$BT106)*Blends!E105</f>
        <v>0</v>
      </c>
      <c r="BX106" s="85">
        <f>SUMIFS('Quarterly Information'!$AA$43:$AA$1042,'Quarterly Information'!$I$43:$I$1042,Blends!$BT106)*Blends!F105</f>
        <v>0</v>
      </c>
      <c r="BY106" s="85">
        <f>SUMIFS('Quarterly Information'!$AA$43:$AA$1042,'Quarterly Information'!$I$43:$I$1042,Blends!$BT106)*Blends!G105</f>
        <v>0</v>
      </c>
      <c r="BZ106" s="85">
        <f>SUMIFS('Quarterly Information'!$AA$43:$AA$1042,'Quarterly Information'!$I$43:$I$1042,Blends!$BT106)*Blends!H105</f>
        <v>0</v>
      </c>
      <c r="CA106" s="85">
        <f>SUMIFS('Quarterly Information'!$AA$43:$AA$1042,'Quarterly Information'!$I$43:$I$1042,Blends!$BT106)*Blends!I105</f>
        <v>0</v>
      </c>
      <c r="CB106" s="85">
        <f>SUMIFS('Quarterly Information'!$AA$43:$AA$1042,'Quarterly Information'!$I$43:$I$1042,Blends!$BT106)*Blends!J105</f>
        <v>0</v>
      </c>
      <c r="CD106" s="10" t="s">
        <v>308</v>
      </c>
      <c r="CE106" s="85">
        <f>SUMIFS('Quarterly Information'!$AB$43:$AB$1042,'Quarterly Information'!$I$43:$I$1042,Blends!$CD106)*Blends!C105</f>
        <v>0</v>
      </c>
      <c r="CF106" s="85">
        <f>SUMIFS('Quarterly Information'!$AB$43:$AB$1042,'Quarterly Information'!$I$43:$I$1042,Blends!$CD106)*Blends!D105</f>
        <v>0</v>
      </c>
      <c r="CG106" s="85">
        <f>SUMIFS('Quarterly Information'!$AB$43:$AB$1042,'Quarterly Information'!$I$43:$I$1042,Blends!$CD106)*Blends!E105</f>
        <v>0</v>
      </c>
      <c r="CH106" s="85">
        <f>SUMIFS('Quarterly Information'!$AB$43:$AB$1042,'Quarterly Information'!$I$43:$I$1042,Blends!$CD106)*Blends!F105</f>
        <v>0</v>
      </c>
      <c r="CI106" s="85">
        <f>SUMIFS('Quarterly Information'!$AB$43:$AB$1042,'Quarterly Information'!$I$43:$I$1042,Blends!$CD106)*Blends!G105</f>
        <v>0</v>
      </c>
      <c r="CJ106" s="85">
        <f>SUMIFS('Quarterly Information'!$AB$43:$AB$1042,'Quarterly Information'!$I$43:$I$1042,Blends!$CD106)*Blends!H105</f>
        <v>0</v>
      </c>
      <c r="CK106" s="85">
        <f>SUMIFS('Quarterly Information'!$AB$43:$AB$1042,'Quarterly Information'!$I$43:$I$1042,Blends!$CD106)*Blends!I105</f>
        <v>0</v>
      </c>
      <c r="CL106" s="85">
        <f>SUMIFS('Quarterly Information'!$AB$43:$AB$1042,'Quarterly Information'!$I$43:$I$1042,Blends!$CD106)*Blends!J105</f>
        <v>0</v>
      </c>
      <c r="CN106" s="10" t="s">
        <v>308</v>
      </c>
      <c r="CO106" s="85">
        <f>SUMIFS('Quarterly Information'!$AC$43:$AC$1042,'Quarterly Information'!$I$43:$I$1042,Blends!$CN106)*Blends!C105</f>
        <v>0</v>
      </c>
      <c r="CP106" s="85">
        <f>SUMIFS('Quarterly Information'!$AC$43:$AC$1042,'Quarterly Information'!$I$43:$I$1042,Blends!$CN106)*Blends!D105</f>
        <v>0</v>
      </c>
      <c r="CQ106" s="85">
        <f>SUMIFS('Quarterly Information'!$AC$43:$AC$1042,'Quarterly Information'!$I$43:$I$1042,Blends!$CN106)*Blends!E105</f>
        <v>0</v>
      </c>
      <c r="CR106" s="85">
        <f>SUMIFS('Quarterly Information'!$AC$43:$AC$1042,'Quarterly Information'!$I$43:$I$1042,Blends!$CN106)*Blends!F105</f>
        <v>0</v>
      </c>
      <c r="CS106" s="85">
        <f>SUMIFS('Quarterly Information'!$AC$43:$AC$1042,'Quarterly Information'!$I$43:$I$1042,Blends!$CN106)*Blends!G105</f>
        <v>0</v>
      </c>
      <c r="CT106" s="85">
        <f>SUMIFS('Quarterly Information'!$AC$43:$AC$1042,'Quarterly Information'!$I$43:$I$1042,Blends!$CN106)*Blends!H105</f>
        <v>0</v>
      </c>
      <c r="CU106" s="85">
        <f>SUMIFS('Quarterly Information'!$AC$43:$AC$1042,'Quarterly Information'!$I$43:$I$1042,Blends!$CN106)*Blends!I105</f>
        <v>0</v>
      </c>
      <c r="CV106" s="85">
        <f>SUMIFS('Quarterly Information'!$AC$43:$AC$1042,'Quarterly Information'!$I$43:$I$1042,Blends!$CN106)*Blends!J105</f>
        <v>0</v>
      </c>
      <c r="CX106" s="10" t="s">
        <v>308</v>
      </c>
      <c r="CY106" s="85">
        <f>SUMIFS('Quarterly Information'!$AD$43:$AD$1042,'Quarterly Information'!$I$43:$I$1042,Blends!$CX106)*Blends!C105</f>
        <v>0</v>
      </c>
      <c r="CZ106" s="85">
        <f>SUMIFS('Quarterly Information'!$AD$43:$AD$1042,'Quarterly Information'!$I$43:$I$1042,Blends!$CX106)*Blends!D105</f>
        <v>0</v>
      </c>
      <c r="DA106" s="85">
        <f>SUMIFS('Quarterly Information'!$AD$43:$AD$1042,'Quarterly Information'!$I$43:$I$1042,Blends!$CX106)*Blends!E105</f>
        <v>0</v>
      </c>
      <c r="DB106" s="85">
        <f>SUMIFS('Quarterly Information'!$AD$43:$AD$1042,'Quarterly Information'!$I$43:$I$1042,Blends!$CX106)*Blends!F105</f>
        <v>0</v>
      </c>
      <c r="DC106" s="85">
        <f>SUMIFS('Quarterly Information'!$AD$43:$AD$1042,'Quarterly Information'!$I$43:$I$1042,Blends!$CX106)*Blends!G105</f>
        <v>0</v>
      </c>
      <c r="DD106" s="85">
        <f>SUMIFS('Quarterly Information'!$AD$43:$AD$1042,'Quarterly Information'!$I$43:$I$1042,Blends!$CX106)*Blends!H105</f>
        <v>0</v>
      </c>
      <c r="DE106" s="85">
        <f>SUMIFS('Quarterly Information'!$AD$43:$AD$1042,'Quarterly Information'!$I$43:$I$1042,Blends!$CX106)*Blends!I105</f>
        <v>0</v>
      </c>
      <c r="DF106" s="85">
        <f>SUMIFS('Quarterly Information'!$AD$43:$AD$1042,'Quarterly Information'!$I$43:$I$1042,Blends!$CX106)*Blends!J105</f>
        <v>0</v>
      </c>
      <c r="DH106" s="10" t="s">
        <v>308</v>
      </c>
      <c r="DI106" s="85">
        <f>SUMIFS('Quarterly Information'!$AE$43:$AE$1042,'Quarterly Information'!$I$43:$I$1042,Blends!$DH106)*Blends!C105</f>
        <v>0</v>
      </c>
      <c r="DJ106" s="85">
        <f>SUMIFS('Quarterly Information'!$AE$43:$AE$1042,'Quarterly Information'!$I$43:$I$1042,Blends!$DH106)*Blends!D105</f>
        <v>0</v>
      </c>
      <c r="DK106" s="85">
        <f>SUMIFS('Quarterly Information'!$AE$43:$AE$1042,'Quarterly Information'!$I$43:$I$1042,Blends!$DH106)*Blends!E105</f>
        <v>0</v>
      </c>
      <c r="DL106" s="85">
        <f>SUMIFS('Quarterly Information'!$AE$43:$AE$1042,'Quarterly Information'!$I$43:$I$1042,Blends!$DH106)*Blends!F105</f>
        <v>0</v>
      </c>
      <c r="DM106" s="85">
        <f>SUMIFS('Quarterly Information'!$AE$43:$AE$1042,'Quarterly Information'!$I$43:$I$1042,Blends!$DH106)*Blends!G105</f>
        <v>0</v>
      </c>
      <c r="DN106" s="85">
        <f>SUMIFS('Quarterly Information'!$AE$43:$AE$1042,'Quarterly Information'!$I$43:$I$1042,Blends!$DH106)*Blends!H105</f>
        <v>0</v>
      </c>
      <c r="DO106" s="85">
        <f>SUMIFS('Quarterly Information'!$AE$43:$AE$1042,'Quarterly Information'!$I$43:$I$1042,Blends!$DH106)*Blends!I105</f>
        <v>0</v>
      </c>
      <c r="DP106" s="85">
        <f>SUMIFS('Quarterly Information'!$AE$43:$AE$1042,'Quarterly Information'!$I$43:$I$1042,Blends!$DH106)*Blends!J105</f>
        <v>0</v>
      </c>
      <c r="DR106" s="10" t="s">
        <v>308</v>
      </c>
      <c r="DS106" s="85">
        <f>SUMIFS('Quarterly Information'!$AF$43:$AF$1042,'Quarterly Information'!$I$43:$I$1042,Blends!$DR106)*Blends!C105</f>
        <v>0</v>
      </c>
      <c r="DT106" s="85">
        <f>SUMIFS('Quarterly Information'!$AF$43:$AF$1042,'Quarterly Information'!$I$43:$I$1042,Blends!$DR106)*Blends!D105</f>
        <v>0</v>
      </c>
      <c r="DU106" s="85">
        <f>SUMIFS('Quarterly Information'!$AF$43:$AF$1042,'Quarterly Information'!$I$43:$I$1042,Blends!$DR106)*Blends!E105</f>
        <v>0</v>
      </c>
      <c r="DV106" s="85">
        <f>SUMIFS('Quarterly Information'!$AF$43:$AF$1042,'Quarterly Information'!$I$43:$I$1042,Blends!$DR106)*Blends!F105</f>
        <v>0</v>
      </c>
      <c r="DW106" s="85">
        <f>SUMIFS('Quarterly Information'!$AF$43:$AF$1042,'Quarterly Information'!$I$43:$I$1042,Blends!$DR106)*Blends!G105</f>
        <v>0</v>
      </c>
      <c r="DX106" s="85">
        <f>SUMIFS('Quarterly Information'!$AF$43:$AF$1042,'Quarterly Information'!$I$43:$I$1042,Blends!$DR106)*Blends!H105</f>
        <v>0</v>
      </c>
      <c r="DY106" s="85">
        <f>SUMIFS('Quarterly Information'!$AF$43:$AF$1042,'Quarterly Information'!$I$43:$I$1042,Blends!$DR106)*Blends!I105</f>
        <v>0</v>
      </c>
      <c r="DZ106" s="85">
        <f>SUMIFS('Quarterly Information'!$AF$43:$AF$1042,'Quarterly Information'!$I$43:$I$1042,Blends!$DR106)*Blends!J105</f>
        <v>0</v>
      </c>
    </row>
    <row r="107" spans="2:130">
      <c r="B107" s="10" t="s">
        <v>310</v>
      </c>
      <c r="C107" s="84"/>
      <c r="D107" s="84"/>
      <c r="E107" s="84">
        <v>0.5</v>
      </c>
      <c r="F107" s="84"/>
      <c r="G107" s="84">
        <v>0.5</v>
      </c>
      <c r="H107" s="84"/>
      <c r="I107" s="84"/>
      <c r="J107" s="84"/>
      <c r="L107" s="10" t="s">
        <v>309</v>
      </c>
      <c r="M107" s="85">
        <f>SUMIFS('Quarterly Information'!$J$43:$J$1042,'Quarterly Information'!$I$43:$I$1042,Blends!$L107,'Quarterly Information'!$X$43:$X$1042,Lists!$D$30)*C106</f>
        <v>0</v>
      </c>
      <c r="N107" s="85">
        <f>SUMIFS('Quarterly Information'!$J$43:$J$1042,'Quarterly Information'!$I$43:$I$1042,Blends!$L107,'Quarterly Information'!$X$43:$X$1042,Lists!$D$30)*D106</f>
        <v>0</v>
      </c>
      <c r="O107" s="85">
        <f>SUMIFS('Quarterly Information'!$J$43:$J$1042,'Quarterly Information'!$I$43:$I$1042,Blends!$L107,'Quarterly Information'!$X$43:$X$1042,Lists!$D$30)*E106</f>
        <v>0</v>
      </c>
      <c r="P107" s="85">
        <f>SUMIFS('Quarterly Information'!$J$43:$J$1042,'Quarterly Information'!$I$43:$I$1042,Blends!$L107,'Quarterly Information'!$X$43:$X$1042,Lists!$D$30)*F106</f>
        <v>0</v>
      </c>
      <c r="Q107" s="85">
        <f>SUMIFS('Quarterly Information'!$J$43:$J$1042,'Quarterly Information'!$I$43:$I$1042,Blends!$L107,'Quarterly Information'!$X$43:$X$1042,Lists!$D$30)*G106</f>
        <v>0</v>
      </c>
      <c r="R107" s="85">
        <f>SUMIFS('Quarterly Information'!$J$43:$J$1042,'Quarterly Information'!$I$43:$I$1042,Blends!$L107,'Quarterly Information'!$X$43:$X$1042,Lists!$D$30)*H106</f>
        <v>0</v>
      </c>
      <c r="S107" s="85">
        <f>SUMIFS('Quarterly Information'!$J$43:$J$1042,'Quarterly Information'!$I$43:$I$1042,Blends!$L107,'Quarterly Information'!$X$43:$X$1042,Lists!$D$30)*I106</f>
        <v>0</v>
      </c>
      <c r="T107" s="85">
        <f>SUMIFS('Quarterly Information'!$J$43:$J$1042,'Quarterly Information'!$I$43:$I$1042,Blends!$L107,'Quarterly Information'!$X$43:$X$1042,Lists!$D$30)*J106</f>
        <v>0</v>
      </c>
      <c r="V107" s="10" t="s">
        <v>309</v>
      </c>
      <c r="W107" s="85">
        <f>SUMIFS('Quarterly Information'!$J$43:$J$1042,'Quarterly Information'!$I$43:$I$1042,Blends!$V107,'Quarterly Information'!$X$43:$X$1042,Lists!$D$31)*C106</f>
        <v>0</v>
      </c>
      <c r="X107" s="85">
        <f>SUMIFS('Quarterly Information'!$J$43:$J$1042,'Quarterly Information'!$I$43:$I$1042,Blends!$V107,'Quarterly Information'!$X$43:$X$1042,Lists!$D$31)*D106</f>
        <v>0</v>
      </c>
      <c r="Y107" s="85">
        <f>SUMIFS('Quarterly Information'!$J$43:$J$1042,'Quarterly Information'!$I$43:$I$1042,Blends!$V107,'Quarterly Information'!$X$43:$X$1042,Lists!$D$31)*E106</f>
        <v>0</v>
      </c>
      <c r="Z107" s="85">
        <f>SUMIFS('Quarterly Information'!$J$43:$J$1042,'Quarterly Information'!$I$43:$I$1042,Blends!$V107,'Quarterly Information'!$X$43:$X$1042,Lists!$D$31)*F106</f>
        <v>0</v>
      </c>
      <c r="AA107" s="85">
        <f>SUMIFS('Quarterly Information'!$J$43:$J$1042,'Quarterly Information'!$I$43:$I$1042,Blends!$V107,'Quarterly Information'!$X$43:$X$1042,Lists!$D$31)*G106</f>
        <v>0</v>
      </c>
      <c r="AB107" s="85">
        <f>SUMIFS('Quarterly Information'!$J$43:$J$1042,'Quarterly Information'!$I$43:$I$1042,Blends!$V107,'Quarterly Information'!$X$43:$X$1042,Lists!$D$31)*H106</f>
        <v>0</v>
      </c>
      <c r="AC107" s="85">
        <f>SUMIFS('Quarterly Information'!$J$43:$J$1042,'Quarterly Information'!$I$43:$I$1042,Blends!$V107,'Quarterly Information'!$X$43:$X$1042,Lists!$D$31)*I106</f>
        <v>0</v>
      </c>
      <c r="AD107" s="85">
        <f>SUMIFS('Quarterly Information'!$J$43:$J$1042,'Quarterly Information'!$I$43:$I$1042,Blends!$V107,'Quarterly Information'!$X$43:$X$1042,Lists!$D$31)*J106</f>
        <v>0</v>
      </c>
      <c r="AF107" s="10" t="s">
        <v>309</v>
      </c>
      <c r="AG107" s="85">
        <f>SUMIFS('Quarterly Information'!$J$43:$J$1042,'Quarterly Information'!$I$43:$I$1042,Blends!$AF107,'Quarterly Information'!$X$43:$X$1042,Lists!$D$32)*C106</f>
        <v>0</v>
      </c>
      <c r="AH107" s="85">
        <f>SUMIFS('Quarterly Information'!$J$43:$J$1042,'Quarterly Information'!$I$43:$I$1042,Blends!$AF107,'Quarterly Information'!$X$43:$X$1042,Lists!$D$32)*D106</f>
        <v>0</v>
      </c>
      <c r="AI107" s="85">
        <f>SUMIFS('Quarterly Information'!$J$43:$J$1042,'Quarterly Information'!$I$43:$I$1042,Blends!$AF107,'Quarterly Information'!$X$43:$X$1042,Lists!$D$32)*E106</f>
        <v>0</v>
      </c>
      <c r="AJ107" s="85">
        <f>SUMIFS('Quarterly Information'!$J$43:$J$1042,'Quarterly Information'!$I$43:$I$1042,Blends!$AF107,'Quarterly Information'!$X$43:$X$1042,Lists!$D$32)*F106</f>
        <v>0</v>
      </c>
      <c r="AK107" s="85">
        <f>SUMIFS('Quarterly Information'!$J$43:$J$1042,'Quarterly Information'!$I$43:$I$1042,Blends!$AF107,'Quarterly Information'!$X$43:$X$1042,Lists!$D$32)*G106</f>
        <v>0</v>
      </c>
      <c r="AL107" s="85">
        <f>SUMIFS('Quarterly Information'!$J$43:$J$1042,'Quarterly Information'!$I$43:$I$1042,Blends!$AF107,'Quarterly Information'!$X$43:$X$1042,Lists!$D$32)*H106</f>
        <v>0</v>
      </c>
      <c r="AM107" s="85">
        <f>SUMIFS('Quarterly Information'!$J$43:$J$1042,'Quarterly Information'!$I$43:$I$1042,Blends!$AF107,'Quarterly Information'!$X$43:$X$1042,Lists!$D$32)*I106</f>
        <v>0</v>
      </c>
      <c r="AN107" s="85">
        <f>SUMIFS('Quarterly Information'!$J$43:$J$1042,'Quarterly Information'!$I$43:$I$1042,Blends!$AF107,'Quarterly Information'!$X$43:$X$1042,Lists!$D$32)*J106</f>
        <v>0</v>
      </c>
      <c r="AP107" s="10" t="s">
        <v>309</v>
      </c>
      <c r="AQ107" s="85">
        <f>SUMIFS('Quarterly Information'!$J$43:$J$1042,'Quarterly Information'!$I$43:$I$1042,Blends!$AP107,'Quarterly Information'!$X$43:$X$1042,Lists!$D$33)*C106</f>
        <v>0</v>
      </c>
      <c r="AR107" s="85">
        <f>SUMIFS('Quarterly Information'!$J$43:$J$1042,'Quarterly Information'!$I$43:$I$1042,Blends!$AP107,'Quarterly Information'!$X$43:$X$1042,Lists!$D$33)*D106</f>
        <v>0</v>
      </c>
      <c r="AS107" s="85">
        <f>SUMIFS('Quarterly Information'!$J$43:$J$1042,'Quarterly Information'!$I$43:$I$1042,Blends!$AP107,'Quarterly Information'!$X$43:$X$1042,Lists!$D$33)*E106</f>
        <v>0</v>
      </c>
      <c r="AT107" s="85">
        <f>SUMIFS('Quarterly Information'!$J$43:$J$1042,'Quarterly Information'!$I$43:$I$1042,Blends!$AP107,'Quarterly Information'!$X$43:$X$1042,Lists!$D$33)*F106</f>
        <v>0</v>
      </c>
      <c r="AU107" s="85">
        <f>SUMIFS('Quarterly Information'!$J$43:$J$1042,'Quarterly Information'!$I$43:$I$1042,Blends!$AP107,'Quarterly Information'!$X$43:$X$1042,Lists!$D$33)*G106</f>
        <v>0</v>
      </c>
      <c r="AV107" s="85">
        <f>SUMIFS('Quarterly Information'!$J$43:$J$1042,'Quarterly Information'!$I$43:$I$1042,Blends!$AP107,'Quarterly Information'!$X$43:$X$1042,Lists!$D$33)*H106</f>
        <v>0</v>
      </c>
      <c r="AW107" s="85">
        <f>SUMIFS('Quarterly Information'!$J$43:$J$1042,'Quarterly Information'!$I$43:$I$1042,Blends!$AP107,'Quarterly Information'!$X$43:$X$1042,Lists!$D$33)*I106</f>
        <v>0</v>
      </c>
      <c r="AX107" s="85">
        <f>SUMIFS('Quarterly Information'!$J$43:$J$1042,'Quarterly Information'!$I$43:$I$1042,Blends!$AP107,'Quarterly Information'!$X$43:$X$1042,Lists!$D$33)*J106</f>
        <v>0</v>
      </c>
      <c r="AZ107" s="10" t="s">
        <v>309</v>
      </c>
      <c r="BA107" s="85">
        <f>SUMIFS('Quarterly Information'!$J$43:$J$1042,'Quarterly Information'!$I$43:$I$1042,Blends!$AZ107,'Quarterly Information'!$X$43:$X$1042,Lists!$D$34)*C106</f>
        <v>0</v>
      </c>
      <c r="BB107" s="85">
        <f>SUMIFS('Quarterly Information'!$J$43:$J$1042,'Quarterly Information'!$I$43:$I$1042,Blends!$AZ107,'Quarterly Information'!$X$43:$X$1042,Lists!$D$34)*D106</f>
        <v>0</v>
      </c>
      <c r="BC107" s="85">
        <f>SUMIFS('Quarterly Information'!$J$43:$J$1042,'Quarterly Information'!$I$43:$I$1042,Blends!$AZ107,'Quarterly Information'!$X$43:$X$1042,Lists!$D$34)*E106</f>
        <v>0</v>
      </c>
      <c r="BD107" s="85">
        <f>SUMIFS('Quarterly Information'!$J$43:$J$1042,'Quarterly Information'!$I$43:$I$1042,Blends!$AZ107,'Quarterly Information'!$X$43:$X$1042,Lists!$D$34)*F106</f>
        <v>0</v>
      </c>
      <c r="BE107" s="85">
        <f>SUMIFS('Quarterly Information'!$J$43:$J$1042,'Quarterly Information'!$I$43:$I$1042,Blends!$AZ107,'Quarterly Information'!$X$43:$X$1042,Lists!$D$34)*G106</f>
        <v>0</v>
      </c>
      <c r="BF107" s="85">
        <f>SUMIFS('Quarterly Information'!$J$43:$J$1042,'Quarterly Information'!$I$43:$I$1042,Blends!$AZ107,'Quarterly Information'!$X$43:$X$1042,Lists!$D$34)*H106</f>
        <v>0</v>
      </c>
      <c r="BG107" s="85">
        <f>SUMIFS('Quarterly Information'!$J$43:$J$1042,'Quarterly Information'!$I$43:$I$1042,Blends!$AZ107,'Quarterly Information'!$X$43:$X$1042,Lists!$D$34)*I106</f>
        <v>0</v>
      </c>
      <c r="BH107" s="85">
        <f>SUMIFS('Quarterly Information'!$J$43:$J$1042,'Quarterly Information'!$I$43:$I$1042,Blends!$AZ107,'Quarterly Information'!$X$43:$X$1042,Lists!$D$34)*J106</f>
        <v>0</v>
      </c>
      <c r="BJ107" s="10" t="s">
        <v>309</v>
      </c>
      <c r="BK107" s="85">
        <f>SUMIFS('Quarterly Information'!$J$43:$J$1042,'Quarterly Information'!$I$43:$I$1042,Blends!$BJ107,'Quarterly Information'!$X$43:$X$1042,Lists!$D$35)*C106</f>
        <v>0</v>
      </c>
      <c r="BL107" s="85">
        <f>SUMIFS('Quarterly Information'!$J$43:$J$1042,'Quarterly Information'!$I$43:$I$1042,Blends!$BJ107,'Quarterly Information'!$X$43:$X$1042,Lists!$D$35)*D106</f>
        <v>0</v>
      </c>
      <c r="BM107" s="85">
        <f>SUMIFS('Quarterly Information'!$J$43:$J$1042,'Quarterly Information'!$I$43:$I$1042,Blends!$BJ107,'Quarterly Information'!$X$43:$X$1042,Lists!$D$35)*E106</f>
        <v>0</v>
      </c>
      <c r="BN107" s="85">
        <f>SUMIFS('Quarterly Information'!$J$43:$J$1042,'Quarterly Information'!$I$43:$I$1042,Blends!$BJ107,'Quarterly Information'!$X$43:$X$1042,Lists!$D$35)*F106</f>
        <v>0</v>
      </c>
      <c r="BO107" s="85">
        <f>SUMIFS('Quarterly Information'!$J$43:$J$1042,'Quarterly Information'!$I$43:$I$1042,Blends!$BJ107,'Quarterly Information'!$X$43:$X$1042,Lists!$D$35)*G106</f>
        <v>0</v>
      </c>
      <c r="BP107" s="85">
        <f>SUMIFS('Quarterly Information'!$J$43:$J$1042,'Quarterly Information'!$I$43:$I$1042,Blends!$BJ107,'Quarterly Information'!$X$43:$X$1042,Lists!$D$35)*H106</f>
        <v>0</v>
      </c>
      <c r="BQ107" s="85">
        <f>SUMIFS('Quarterly Information'!$J$43:$J$1042,'Quarterly Information'!$I$43:$I$1042,Blends!$BJ107,'Quarterly Information'!$X$43:$X$1042,Lists!$D$35)*I106</f>
        <v>0</v>
      </c>
      <c r="BR107" s="85">
        <f>SUMIFS('Quarterly Information'!$J$43:$J$1042,'Quarterly Information'!$I$43:$I$1042,Blends!$BJ107,'Quarterly Information'!$X$43:$X$1042,Lists!$D$35)*J106</f>
        <v>0</v>
      </c>
      <c r="BT107" s="10" t="s">
        <v>309</v>
      </c>
      <c r="BU107" s="85">
        <f>SUMIFS('Quarterly Information'!$AA$43:$AA$1042,'Quarterly Information'!$I$43:$I$1042,Blends!$BT107)*Blends!C106</f>
        <v>0</v>
      </c>
      <c r="BV107" s="85">
        <f>SUMIFS('Quarterly Information'!$AA$43:$AA$1042,'Quarterly Information'!$I$43:$I$1042,Blends!$BT107)*Blends!D106</f>
        <v>0</v>
      </c>
      <c r="BW107" s="85">
        <f>SUMIFS('Quarterly Information'!$AA$43:$AA$1042,'Quarterly Information'!$I$43:$I$1042,Blends!$BT107)*Blends!E106</f>
        <v>0</v>
      </c>
      <c r="BX107" s="85">
        <f>SUMIFS('Quarterly Information'!$AA$43:$AA$1042,'Quarterly Information'!$I$43:$I$1042,Blends!$BT107)*Blends!F106</f>
        <v>0</v>
      </c>
      <c r="BY107" s="85">
        <f>SUMIFS('Quarterly Information'!$AA$43:$AA$1042,'Quarterly Information'!$I$43:$I$1042,Blends!$BT107)*Blends!G106</f>
        <v>0</v>
      </c>
      <c r="BZ107" s="85">
        <f>SUMIFS('Quarterly Information'!$AA$43:$AA$1042,'Quarterly Information'!$I$43:$I$1042,Blends!$BT107)*Blends!H106</f>
        <v>0</v>
      </c>
      <c r="CA107" s="85">
        <f>SUMIFS('Quarterly Information'!$AA$43:$AA$1042,'Quarterly Information'!$I$43:$I$1042,Blends!$BT107)*Blends!I106</f>
        <v>0</v>
      </c>
      <c r="CB107" s="85">
        <f>SUMIFS('Quarterly Information'!$AA$43:$AA$1042,'Quarterly Information'!$I$43:$I$1042,Blends!$BT107)*Blends!J106</f>
        <v>0</v>
      </c>
      <c r="CD107" s="10" t="s">
        <v>309</v>
      </c>
      <c r="CE107" s="85">
        <f>SUMIFS('Quarterly Information'!$AB$43:$AB$1042,'Quarterly Information'!$I$43:$I$1042,Blends!$CD107)*Blends!C106</f>
        <v>0</v>
      </c>
      <c r="CF107" s="85">
        <f>SUMIFS('Quarterly Information'!$AB$43:$AB$1042,'Quarterly Information'!$I$43:$I$1042,Blends!$CD107)*Blends!D106</f>
        <v>0</v>
      </c>
      <c r="CG107" s="85">
        <f>SUMIFS('Quarterly Information'!$AB$43:$AB$1042,'Quarterly Information'!$I$43:$I$1042,Blends!$CD107)*Blends!E106</f>
        <v>0</v>
      </c>
      <c r="CH107" s="85">
        <f>SUMIFS('Quarterly Information'!$AB$43:$AB$1042,'Quarterly Information'!$I$43:$I$1042,Blends!$CD107)*Blends!F106</f>
        <v>0</v>
      </c>
      <c r="CI107" s="85">
        <f>SUMIFS('Quarterly Information'!$AB$43:$AB$1042,'Quarterly Information'!$I$43:$I$1042,Blends!$CD107)*Blends!G106</f>
        <v>0</v>
      </c>
      <c r="CJ107" s="85">
        <f>SUMIFS('Quarterly Information'!$AB$43:$AB$1042,'Quarterly Information'!$I$43:$I$1042,Blends!$CD107)*Blends!H106</f>
        <v>0</v>
      </c>
      <c r="CK107" s="85">
        <f>SUMIFS('Quarterly Information'!$AB$43:$AB$1042,'Quarterly Information'!$I$43:$I$1042,Blends!$CD107)*Blends!I106</f>
        <v>0</v>
      </c>
      <c r="CL107" s="85">
        <f>SUMIFS('Quarterly Information'!$AB$43:$AB$1042,'Quarterly Information'!$I$43:$I$1042,Blends!$CD107)*Blends!J106</f>
        <v>0</v>
      </c>
      <c r="CN107" s="10" t="s">
        <v>309</v>
      </c>
      <c r="CO107" s="85">
        <f>SUMIFS('Quarterly Information'!$AC$43:$AC$1042,'Quarterly Information'!$I$43:$I$1042,Blends!$CN107)*Blends!C106</f>
        <v>0</v>
      </c>
      <c r="CP107" s="85">
        <f>SUMIFS('Quarterly Information'!$AC$43:$AC$1042,'Quarterly Information'!$I$43:$I$1042,Blends!$CN107)*Blends!D106</f>
        <v>0</v>
      </c>
      <c r="CQ107" s="85">
        <f>SUMIFS('Quarterly Information'!$AC$43:$AC$1042,'Quarterly Information'!$I$43:$I$1042,Blends!$CN107)*Blends!E106</f>
        <v>0</v>
      </c>
      <c r="CR107" s="85">
        <f>SUMIFS('Quarterly Information'!$AC$43:$AC$1042,'Quarterly Information'!$I$43:$I$1042,Blends!$CN107)*Blends!F106</f>
        <v>0</v>
      </c>
      <c r="CS107" s="85">
        <f>SUMIFS('Quarterly Information'!$AC$43:$AC$1042,'Quarterly Information'!$I$43:$I$1042,Blends!$CN107)*Blends!G106</f>
        <v>0</v>
      </c>
      <c r="CT107" s="85">
        <f>SUMIFS('Quarterly Information'!$AC$43:$AC$1042,'Quarterly Information'!$I$43:$I$1042,Blends!$CN107)*Blends!H106</f>
        <v>0</v>
      </c>
      <c r="CU107" s="85">
        <f>SUMIFS('Quarterly Information'!$AC$43:$AC$1042,'Quarterly Information'!$I$43:$I$1042,Blends!$CN107)*Blends!I106</f>
        <v>0</v>
      </c>
      <c r="CV107" s="85">
        <f>SUMIFS('Quarterly Information'!$AC$43:$AC$1042,'Quarterly Information'!$I$43:$I$1042,Blends!$CN107)*Blends!J106</f>
        <v>0</v>
      </c>
      <c r="CX107" s="10" t="s">
        <v>309</v>
      </c>
      <c r="CY107" s="85">
        <f>SUMIFS('Quarterly Information'!$AD$43:$AD$1042,'Quarterly Information'!$I$43:$I$1042,Blends!$CX107)*Blends!C106</f>
        <v>0</v>
      </c>
      <c r="CZ107" s="85">
        <f>SUMIFS('Quarterly Information'!$AD$43:$AD$1042,'Quarterly Information'!$I$43:$I$1042,Blends!$CX107)*Blends!D106</f>
        <v>0</v>
      </c>
      <c r="DA107" s="85">
        <f>SUMIFS('Quarterly Information'!$AD$43:$AD$1042,'Quarterly Information'!$I$43:$I$1042,Blends!$CX107)*Blends!E106</f>
        <v>0</v>
      </c>
      <c r="DB107" s="85">
        <f>SUMIFS('Quarterly Information'!$AD$43:$AD$1042,'Quarterly Information'!$I$43:$I$1042,Blends!$CX107)*Blends!F106</f>
        <v>0</v>
      </c>
      <c r="DC107" s="85">
        <f>SUMIFS('Quarterly Information'!$AD$43:$AD$1042,'Quarterly Information'!$I$43:$I$1042,Blends!$CX107)*Blends!G106</f>
        <v>0</v>
      </c>
      <c r="DD107" s="85">
        <f>SUMIFS('Quarterly Information'!$AD$43:$AD$1042,'Quarterly Information'!$I$43:$I$1042,Blends!$CX107)*Blends!H106</f>
        <v>0</v>
      </c>
      <c r="DE107" s="85">
        <f>SUMIFS('Quarterly Information'!$AD$43:$AD$1042,'Quarterly Information'!$I$43:$I$1042,Blends!$CX107)*Blends!I106</f>
        <v>0</v>
      </c>
      <c r="DF107" s="85">
        <f>SUMIFS('Quarterly Information'!$AD$43:$AD$1042,'Quarterly Information'!$I$43:$I$1042,Blends!$CX107)*Blends!J106</f>
        <v>0</v>
      </c>
      <c r="DH107" s="10" t="s">
        <v>309</v>
      </c>
      <c r="DI107" s="85">
        <f>SUMIFS('Quarterly Information'!$AE$43:$AE$1042,'Quarterly Information'!$I$43:$I$1042,Blends!$DH107)*Blends!C106</f>
        <v>0</v>
      </c>
      <c r="DJ107" s="85">
        <f>SUMIFS('Quarterly Information'!$AE$43:$AE$1042,'Quarterly Information'!$I$43:$I$1042,Blends!$DH107)*Blends!D106</f>
        <v>0</v>
      </c>
      <c r="DK107" s="85">
        <f>SUMIFS('Quarterly Information'!$AE$43:$AE$1042,'Quarterly Information'!$I$43:$I$1042,Blends!$DH107)*Blends!E106</f>
        <v>0</v>
      </c>
      <c r="DL107" s="85">
        <f>SUMIFS('Quarterly Information'!$AE$43:$AE$1042,'Quarterly Information'!$I$43:$I$1042,Blends!$DH107)*Blends!F106</f>
        <v>0</v>
      </c>
      <c r="DM107" s="85">
        <f>SUMIFS('Quarterly Information'!$AE$43:$AE$1042,'Quarterly Information'!$I$43:$I$1042,Blends!$DH107)*Blends!G106</f>
        <v>0</v>
      </c>
      <c r="DN107" s="85">
        <f>SUMIFS('Quarterly Information'!$AE$43:$AE$1042,'Quarterly Information'!$I$43:$I$1042,Blends!$DH107)*Blends!H106</f>
        <v>0</v>
      </c>
      <c r="DO107" s="85">
        <f>SUMIFS('Quarterly Information'!$AE$43:$AE$1042,'Quarterly Information'!$I$43:$I$1042,Blends!$DH107)*Blends!I106</f>
        <v>0</v>
      </c>
      <c r="DP107" s="85">
        <f>SUMIFS('Quarterly Information'!$AE$43:$AE$1042,'Quarterly Information'!$I$43:$I$1042,Blends!$DH107)*Blends!J106</f>
        <v>0</v>
      </c>
      <c r="DR107" s="10" t="s">
        <v>309</v>
      </c>
      <c r="DS107" s="85">
        <f>SUMIFS('Quarterly Information'!$AF$43:$AF$1042,'Quarterly Information'!$I$43:$I$1042,Blends!$DR107)*Blends!C106</f>
        <v>0</v>
      </c>
      <c r="DT107" s="85">
        <f>SUMIFS('Quarterly Information'!$AF$43:$AF$1042,'Quarterly Information'!$I$43:$I$1042,Blends!$DR107)*Blends!D106</f>
        <v>0</v>
      </c>
      <c r="DU107" s="85">
        <f>SUMIFS('Quarterly Information'!$AF$43:$AF$1042,'Quarterly Information'!$I$43:$I$1042,Blends!$DR107)*Blends!E106</f>
        <v>0</v>
      </c>
      <c r="DV107" s="85">
        <f>SUMIFS('Quarterly Information'!$AF$43:$AF$1042,'Quarterly Information'!$I$43:$I$1042,Blends!$DR107)*Blends!F106</f>
        <v>0</v>
      </c>
      <c r="DW107" s="85">
        <f>SUMIFS('Quarterly Information'!$AF$43:$AF$1042,'Quarterly Information'!$I$43:$I$1042,Blends!$DR107)*Blends!G106</f>
        <v>0</v>
      </c>
      <c r="DX107" s="85">
        <f>SUMIFS('Quarterly Information'!$AF$43:$AF$1042,'Quarterly Information'!$I$43:$I$1042,Blends!$DR107)*Blends!H106</f>
        <v>0</v>
      </c>
      <c r="DY107" s="85">
        <f>SUMIFS('Quarterly Information'!$AF$43:$AF$1042,'Quarterly Information'!$I$43:$I$1042,Blends!$DR107)*Blends!I106</f>
        <v>0</v>
      </c>
      <c r="DZ107" s="85">
        <f>SUMIFS('Quarterly Information'!$AF$43:$AF$1042,'Quarterly Information'!$I$43:$I$1042,Blends!$DR107)*Blends!J106</f>
        <v>0</v>
      </c>
    </row>
    <row r="108" spans="2:130">
      <c r="B108" s="10" t="s">
        <v>311</v>
      </c>
      <c r="C108" s="84">
        <v>0.39</v>
      </c>
      <c r="D108" s="84"/>
      <c r="E108" s="84"/>
      <c r="F108" s="84"/>
      <c r="G108" s="84"/>
      <c r="H108" s="84"/>
      <c r="I108" s="84"/>
      <c r="J108" s="84"/>
      <c r="L108" s="10" t="s">
        <v>310</v>
      </c>
      <c r="M108" s="85">
        <f>SUMIFS('Quarterly Information'!$J$43:$J$1042,'Quarterly Information'!$I$43:$I$1042,Blends!$L108,'Quarterly Information'!$X$43:$X$1042,Lists!$D$30)*C107</f>
        <v>0</v>
      </c>
      <c r="N108" s="85">
        <f>SUMIFS('Quarterly Information'!$J$43:$J$1042,'Quarterly Information'!$I$43:$I$1042,Blends!$L108,'Quarterly Information'!$X$43:$X$1042,Lists!$D$30)*D107</f>
        <v>0</v>
      </c>
      <c r="O108" s="85">
        <f>SUMIFS('Quarterly Information'!$J$43:$J$1042,'Quarterly Information'!$I$43:$I$1042,Blends!$L108,'Quarterly Information'!$X$43:$X$1042,Lists!$D$30)*E107</f>
        <v>0</v>
      </c>
      <c r="P108" s="85">
        <f>SUMIFS('Quarterly Information'!$J$43:$J$1042,'Quarterly Information'!$I$43:$I$1042,Blends!$L108,'Quarterly Information'!$X$43:$X$1042,Lists!$D$30)*F107</f>
        <v>0</v>
      </c>
      <c r="Q108" s="85">
        <f>SUMIFS('Quarterly Information'!$J$43:$J$1042,'Quarterly Information'!$I$43:$I$1042,Blends!$L108,'Quarterly Information'!$X$43:$X$1042,Lists!$D$30)*G107</f>
        <v>0</v>
      </c>
      <c r="R108" s="85">
        <f>SUMIFS('Quarterly Information'!$J$43:$J$1042,'Quarterly Information'!$I$43:$I$1042,Blends!$L108,'Quarterly Information'!$X$43:$X$1042,Lists!$D$30)*H107</f>
        <v>0</v>
      </c>
      <c r="S108" s="85">
        <f>SUMIFS('Quarterly Information'!$J$43:$J$1042,'Quarterly Information'!$I$43:$I$1042,Blends!$L108,'Quarterly Information'!$X$43:$X$1042,Lists!$D$30)*I107</f>
        <v>0</v>
      </c>
      <c r="T108" s="85">
        <f>SUMIFS('Quarterly Information'!$J$43:$J$1042,'Quarterly Information'!$I$43:$I$1042,Blends!$L108,'Quarterly Information'!$X$43:$X$1042,Lists!$D$30)*J107</f>
        <v>0</v>
      </c>
      <c r="V108" s="10" t="s">
        <v>310</v>
      </c>
      <c r="W108" s="85">
        <f>SUMIFS('Quarterly Information'!$J$43:$J$1042,'Quarterly Information'!$I$43:$I$1042,Blends!$V108,'Quarterly Information'!$X$43:$X$1042,Lists!$D$31)*C107</f>
        <v>0</v>
      </c>
      <c r="X108" s="85">
        <f>SUMIFS('Quarterly Information'!$J$43:$J$1042,'Quarterly Information'!$I$43:$I$1042,Blends!$V108,'Quarterly Information'!$X$43:$X$1042,Lists!$D$31)*D107</f>
        <v>0</v>
      </c>
      <c r="Y108" s="85">
        <f>SUMIFS('Quarterly Information'!$J$43:$J$1042,'Quarterly Information'!$I$43:$I$1042,Blends!$V108,'Quarterly Information'!$X$43:$X$1042,Lists!$D$31)*E107</f>
        <v>0</v>
      </c>
      <c r="Z108" s="85">
        <f>SUMIFS('Quarterly Information'!$J$43:$J$1042,'Quarterly Information'!$I$43:$I$1042,Blends!$V108,'Quarterly Information'!$X$43:$X$1042,Lists!$D$31)*F107</f>
        <v>0</v>
      </c>
      <c r="AA108" s="85">
        <f>SUMIFS('Quarterly Information'!$J$43:$J$1042,'Quarterly Information'!$I$43:$I$1042,Blends!$V108,'Quarterly Information'!$X$43:$X$1042,Lists!$D$31)*G107</f>
        <v>0</v>
      </c>
      <c r="AB108" s="85">
        <f>SUMIFS('Quarterly Information'!$J$43:$J$1042,'Quarterly Information'!$I$43:$I$1042,Blends!$V108,'Quarterly Information'!$X$43:$X$1042,Lists!$D$31)*H107</f>
        <v>0</v>
      </c>
      <c r="AC108" s="85">
        <f>SUMIFS('Quarterly Information'!$J$43:$J$1042,'Quarterly Information'!$I$43:$I$1042,Blends!$V108,'Quarterly Information'!$X$43:$X$1042,Lists!$D$31)*I107</f>
        <v>0</v>
      </c>
      <c r="AD108" s="85">
        <f>SUMIFS('Quarterly Information'!$J$43:$J$1042,'Quarterly Information'!$I$43:$I$1042,Blends!$V108,'Quarterly Information'!$X$43:$X$1042,Lists!$D$31)*J107</f>
        <v>0</v>
      </c>
      <c r="AF108" s="10" t="s">
        <v>310</v>
      </c>
      <c r="AG108" s="85">
        <f>SUMIFS('Quarterly Information'!$J$43:$J$1042,'Quarterly Information'!$I$43:$I$1042,Blends!$AF108,'Quarterly Information'!$X$43:$X$1042,Lists!$D$32)*C107</f>
        <v>0</v>
      </c>
      <c r="AH108" s="85">
        <f>SUMIFS('Quarterly Information'!$J$43:$J$1042,'Quarterly Information'!$I$43:$I$1042,Blends!$AF108,'Quarterly Information'!$X$43:$X$1042,Lists!$D$32)*D107</f>
        <v>0</v>
      </c>
      <c r="AI108" s="85">
        <f>SUMIFS('Quarterly Information'!$J$43:$J$1042,'Quarterly Information'!$I$43:$I$1042,Blends!$AF108,'Quarterly Information'!$X$43:$X$1042,Lists!$D$32)*E107</f>
        <v>0</v>
      </c>
      <c r="AJ108" s="85">
        <f>SUMIFS('Quarterly Information'!$J$43:$J$1042,'Quarterly Information'!$I$43:$I$1042,Blends!$AF108,'Quarterly Information'!$X$43:$X$1042,Lists!$D$32)*F107</f>
        <v>0</v>
      </c>
      <c r="AK108" s="85">
        <f>SUMIFS('Quarterly Information'!$J$43:$J$1042,'Quarterly Information'!$I$43:$I$1042,Blends!$AF108,'Quarterly Information'!$X$43:$X$1042,Lists!$D$32)*G107</f>
        <v>0</v>
      </c>
      <c r="AL108" s="85">
        <f>SUMIFS('Quarterly Information'!$J$43:$J$1042,'Quarterly Information'!$I$43:$I$1042,Blends!$AF108,'Quarterly Information'!$X$43:$X$1042,Lists!$D$32)*H107</f>
        <v>0</v>
      </c>
      <c r="AM108" s="85">
        <f>SUMIFS('Quarterly Information'!$J$43:$J$1042,'Quarterly Information'!$I$43:$I$1042,Blends!$AF108,'Quarterly Information'!$X$43:$X$1042,Lists!$D$32)*I107</f>
        <v>0</v>
      </c>
      <c r="AN108" s="85">
        <f>SUMIFS('Quarterly Information'!$J$43:$J$1042,'Quarterly Information'!$I$43:$I$1042,Blends!$AF108,'Quarterly Information'!$X$43:$X$1042,Lists!$D$32)*J107</f>
        <v>0</v>
      </c>
      <c r="AP108" s="10" t="s">
        <v>310</v>
      </c>
      <c r="AQ108" s="85">
        <f>SUMIFS('Quarterly Information'!$J$43:$J$1042,'Quarterly Information'!$I$43:$I$1042,Blends!$AP108,'Quarterly Information'!$X$43:$X$1042,Lists!$D$33)*C107</f>
        <v>0</v>
      </c>
      <c r="AR108" s="85">
        <f>SUMIFS('Quarterly Information'!$J$43:$J$1042,'Quarterly Information'!$I$43:$I$1042,Blends!$AP108,'Quarterly Information'!$X$43:$X$1042,Lists!$D$33)*D107</f>
        <v>0</v>
      </c>
      <c r="AS108" s="85">
        <f>SUMIFS('Quarterly Information'!$J$43:$J$1042,'Quarterly Information'!$I$43:$I$1042,Blends!$AP108,'Quarterly Information'!$X$43:$X$1042,Lists!$D$33)*E107</f>
        <v>0</v>
      </c>
      <c r="AT108" s="85">
        <f>SUMIFS('Quarterly Information'!$J$43:$J$1042,'Quarterly Information'!$I$43:$I$1042,Blends!$AP108,'Quarterly Information'!$X$43:$X$1042,Lists!$D$33)*F107</f>
        <v>0</v>
      </c>
      <c r="AU108" s="85">
        <f>SUMIFS('Quarterly Information'!$J$43:$J$1042,'Quarterly Information'!$I$43:$I$1042,Blends!$AP108,'Quarterly Information'!$X$43:$X$1042,Lists!$D$33)*G107</f>
        <v>0</v>
      </c>
      <c r="AV108" s="85">
        <f>SUMIFS('Quarterly Information'!$J$43:$J$1042,'Quarterly Information'!$I$43:$I$1042,Blends!$AP108,'Quarterly Information'!$X$43:$X$1042,Lists!$D$33)*H107</f>
        <v>0</v>
      </c>
      <c r="AW108" s="85">
        <f>SUMIFS('Quarterly Information'!$J$43:$J$1042,'Quarterly Information'!$I$43:$I$1042,Blends!$AP108,'Quarterly Information'!$X$43:$X$1042,Lists!$D$33)*I107</f>
        <v>0</v>
      </c>
      <c r="AX108" s="85">
        <f>SUMIFS('Quarterly Information'!$J$43:$J$1042,'Quarterly Information'!$I$43:$I$1042,Blends!$AP108,'Quarterly Information'!$X$43:$X$1042,Lists!$D$33)*J107</f>
        <v>0</v>
      </c>
      <c r="AZ108" s="10" t="s">
        <v>310</v>
      </c>
      <c r="BA108" s="85">
        <f>SUMIFS('Quarterly Information'!$J$43:$J$1042,'Quarterly Information'!$I$43:$I$1042,Blends!$AZ108,'Quarterly Information'!$X$43:$X$1042,Lists!$D$34)*C107</f>
        <v>0</v>
      </c>
      <c r="BB108" s="85">
        <f>SUMIFS('Quarterly Information'!$J$43:$J$1042,'Quarterly Information'!$I$43:$I$1042,Blends!$AZ108,'Quarterly Information'!$X$43:$X$1042,Lists!$D$34)*D107</f>
        <v>0</v>
      </c>
      <c r="BC108" s="85">
        <f>SUMIFS('Quarterly Information'!$J$43:$J$1042,'Quarterly Information'!$I$43:$I$1042,Blends!$AZ108,'Quarterly Information'!$X$43:$X$1042,Lists!$D$34)*E107</f>
        <v>0</v>
      </c>
      <c r="BD108" s="85">
        <f>SUMIFS('Quarterly Information'!$J$43:$J$1042,'Quarterly Information'!$I$43:$I$1042,Blends!$AZ108,'Quarterly Information'!$X$43:$X$1042,Lists!$D$34)*F107</f>
        <v>0</v>
      </c>
      <c r="BE108" s="85">
        <f>SUMIFS('Quarterly Information'!$J$43:$J$1042,'Quarterly Information'!$I$43:$I$1042,Blends!$AZ108,'Quarterly Information'!$X$43:$X$1042,Lists!$D$34)*G107</f>
        <v>0</v>
      </c>
      <c r="BF108" s="85">
        <f>SUMIFS('Quarterly Information'!$J$43:$J$1042,'Quarterly Information'!$I$43:$I$1042,Blends!$AZ108,'Quarterly Information'!$X$43:$X$1042,Lists!$D$34)*H107</f>
        <v>0</v>
      </c>
      <c r="BG108" s="85">
        <f>SUMIFS('Quarterly Information'!$J$43:$J$1042,'Quarterly Information'!$I$43:$I$1042,Blends!$AZ108,'Quarterly Information'!$X$43:$X$1042,Lists!$D$34)*I107</f>
        <v>0</v>
      </c>
      <c r="BH108" s="85">
        <f>SUMIFS('Quarterly Information'!$J$43:$J$1042,'Quarterly Information'!$I$43:$I$1042,Blends!$AZ108,'Quarterly Information'!$X$43:$X$1042,Lists!$D$34)*J107</f>
        <v>0</v>
      </c>
      <c r="BJ108" s="10" t="s">
        <v>310</v>
      </c>
      <c r="BK108" s="85">
        <f>SUMIFS('Quarterly Information'!$J$43:$J$1042,'Quarterly Information'!$I$43:$I$1042,Blends!$BJ108,'Quarterly Information'!$X$43:$X$1042,Lists!$D$35)*C107</f>
        <v>0</v>
      </c>
      <c r="BL108" s="85">
        <f>SUMIFS('Quarterly Information'!$J$43:$J$1042,'Quarterly Information'!$I$43:$I$1042,Blends!$BJ108,'Quarterly Information'!$X$43:$X$1042,Lists!$D$35)*D107</f>
        <v>0</v>
      </c>
      <c r="BM108" s="85">
        <f>SUMIFS('Quarterly Information'!$J$43:$J$1042,'Quarterly Information'!$I$43:$I$1042,Blends!$BJ108,'Quarterly Information'!$X$43:$X$1042,Lists!$D$35)*E107</f>
        <v>0</v>
      </c>
      <c r="BN108" s="85">
        <f>SUMIFS('Quarterly Information'!$J$43:$J$1042,'Quarterly Information'!$I$43:$I$1042,Blends!$BJ108,'Quarterly Information'!$X$43:$X$1042,Lists!$D$35)*F107</f>
        <v>0</v>
      </c>
      <c r="BO108" s="85">
        <f>SUMIFS('Quarterly Information'!$J$43:$J$1042,'Quarterly Information'!$I$43:$I$1042,Blends!$BJ108,'Quarterly Information'!$X$43:$X$1042,Lists!$D$35)*G107</f>
        <v>0</v>
      </c>
      <c r="BP108" s="85">
        <f>SUMIFS('Quarterly Information'!$J$43:$J$1042,'Quarterly Information'!$I$43:$I$1042,Blends!$BJ108,'Quarterly Information'!$X$43:$X$1042,Lists!$D$35)*H107</f>
        <v>0</v>
      </c>
      <c r="BQ108" s="85">
        <f>SUMIFS('Quarterly Information'!$J$43:$J$1042,'Quarterly Information'!$I$43:$I$1042,Blends!$BJ108,'Quarterly Information'!$X$43:$X$1042,Lists!$D$35)*I107</f>
        <v>0</v>
      </c>
      <c r="BR108" s="85">
        <f>SUMIFS('Quarterly Information'!$J$43:$J$1042,'Quarterly Information'!$I$43:$I$1042,Blends!$BJ108,'Quarterly Information'!$X$43:$X$1042,Lists!$D$35)*J107</f>
        <v>0</v>
      </c>
      <c r="BT108" s="10" t="s">
        <v>310</v>
      </c>
      <c r="BU108" s="85">
        <f>SUMIFS('Quarterly Information'!$AA$43:$AA$1042,'Quarterly Information'!$I$43:$I$1042,Blends!$BT108)*Blends!C107</f>
        <v>0</v>
      </c>
      <c r="BV108" s="85">
        <f>SUMIFS('Quarterly Information'!$AA$43:$AA$1042,'Quarterly Information'!$I$43:$I$1042,Blends!$BT108)*Blends!D107</f>
        <v>0</v>
      </c>
      <c r="BW108" s="85">
        <f>SUMIFS('Quarterly Information'!$AA$43:$AA$1042,'Quarterly Information'!$I$43:$I$1042,Blends!$BT108)*Blends!E107</f>
        <v>0</v>
      </c>
      <c r="BX108" s="85">
        <f>SUMIFS('Quarterly Information'!$AA$43:$AA$1042,'Quarterly Information'!$I$43:$I$1042,Blends!$BT108)*Blends!F107</f>
        <v>0</v>
      </c>
      <c r="BY108" s="85">
        <f>SUMIFS('Quarterly Information'!$AA$43:$AA$1042,'Quarterly Information'!$I$43:$I$1042,Blends!$BT108)*Blends!G107</f>
        <v>0</v>
      </c>
      <c r="BZ108" s="85">
        <f>SUMIFS('Quarterly Information'!$AA$43:$AA$1042,'Quarterly Information'!$I$43:$I$1042,Blends!$BT108)*Blends!H107</f>
        <v>0</v>
      </c>
      <c r="CA108" s="85">
        <f>SUMIFS('Quarterly Information'!$AA$43:$AA$1042,'Quarterly Information'!$I$43:$I$1042,Blends!$BT108)*Blends!I107</f>
        <v>0</v>
      </c>
      <c r="CB108" s="85">
        <f>SUMIFS('Quarterly Information'!$AA$43:$AA$1042,'Quarterly Information'!$I$43:$I$1042,Blends!$BT108)*Blends!J107</f>
        <v>0</v>
      </c>
      <c r="CD108" s="10" t="s">
        <v>310</v>
      </c>
      <c r="CE108" s="85">
        <f>SUMIFS('Quarterly Information'!$AB$43:$AB$1042,'Quarterly Information'!$I$43:$I$1042,Blends!$CD108)*Blends!C107</f>
        <v>0</v>
      </c>
      <c r="CF108" s="85">
        <f>SUMIFS('Quarterly Information'!$AB$43:$AB$1042,'Quarterly Information'!$I$43:$I$1042,Blends!$CD108)*Blends!D107</f>
        <v>0</v>
      </c>
      <c r="CG108" s="85">
        <f>SUMIFS('Quarterly Information'!$AB$43:$AB$1042,'Quarterly Information'!$I$43:$I$1042,Blends!$CD108)*Blends!E107</f>
        <v>0</v>
      </c>
      <c r="CH108" s="85">
        <f>SUMIFS('Quarterly Information'!$AB$43:$AB$1042,'Quarterly Information'!$I$43:$I$1042,Blends!$CD108)*Blends!F107</f>
        <v>0</v>
      </c>
      <c r="CI108" s="85">
        <f>SUMIFS('Quarterly Information'!$AB$43:$AB$1042,'Quarterly Information'!$I$43:$I$1042,Blends!$CD108)*Blends!G107</f>
        <v>0</v>
      </c>
      <c r="CJ108" s="85">
        <f>SUMIFS('Quarterly Information'!$AB$43:$AB$1042,'Quarterly Information'!$I$43:$I$1042,Blends!$CD108)*Blends!H107</f>
        <v>0</v>
      </c>
      <c r="CK108" s="85">
        <f>SUMIFS('Quarterly Information'!$AB$43:$AB$1042,'Quarterly Information'!$I$43:$I$1042,Blends!$CD108)*Blends!I107</f>
        <v>0</v>
      </c>
      <c r="CL108" s="85">
        <f>SUMIFS('Quarterly Information'!$AB$43:$AB$1042,'Quarterly Information'!$I$43:$I$1042,Blends!$CD108)*Blends!J107</f>
        <v>0</v>
      </c>
      <c r="CN108" s="10" t="s">
        <v>310</v>
      </c>
      <c r="CO108" s="85">
        <f>SUMIFS('Quarterly Information'!$AC$43:$AC$1042,'Quarterly Information'!$I$43:$I$1042,Blends!$CN108)*Blends!C107</f>
        <v>0</v>
      </c>
      <c r="CP108" s="85">
        <f>SUMIFS('Quarterly Information'!$AC$43:$AC$1042,'Quarterly Information'!$I$43:$I$1042,Blends!$CN108)*Blends!D107</f>
        <v>0</v>
      </c>
      <c r="CQ108" s="85">
        <f>SUMIFS('Quarterly Information'!$AC$43:$AC$1042,'Quarterly Information'!$I$43:$I$1042,Blends!$CN108)*Blends!E107</f>
        <v>0</v>
      </c>
      <c r="CR108" s="85">
        <f>SUMIFS('Quarterly Information'!$AC$43:$AC$1042,'Quarterly Information'!$I$43:$I$1042,Blends!$CN108)*Blends!F107</f>
        <v>0</v>
      </c>
      <c r="CS108" s="85">
        <f>SUMIFS('Quarterly Information'!$AC$43:$AC$1042,'Quarterly Information'!$I$43:$I$1042,Blends!$CN108)*Blends!G107</f>
        <v>0</v>
      </c>
      <c r="CT108" s="85">
        <f>SUMIFS('Quarterly Information'!$AC$43:$AC$1042,'Quarterly Information'!$I$43:$I$1042,Blends!$CN108)*Blends!H107</f>
        <v>0</v>
      </c>
      <c r="CU108" s="85">
        <f>SUMIFS('Quarterly Information'!$AC$43:$AC$1042,'Quarterly Information'!$I$43:$I$1042,Blends!$CN108)*Blends!I107</f>
        <v>0</v>
      </c>
      <c r="CV108" s="85">
        <f>SUMIFS('Quarterly Information'!$AC$43:$AC$1042,'Quarterly Information'!$I$43:$I$1042,Blends!$CN108)*Blends!J107</f>
        <v>0</v>
      </c>
      <c r="CX108" s="10" t="s">
        <v>310</v>
      </c>
      <c r="CY108" s="85">
        <f>SUMIFS('Quarterly Information'!$AD$43:$AD$1042,'Quarterly Information'!$I$43:$I$1042,Blends!$CX108)*Blends!C107</f>
        <v>0</v>
      </c>
      <c r="CZ108" s="85">
        <f>SUMIFS('Quarterly Information'!$AD$43:$AD$1042,'Quarterly Information'!$I$43:$I$1042,Blends!$CX108)*Blends!D107</f>
        <v>0</v>
      </c>
      <c r="DA108" s="85">
        <f>SUMIFS('Quarterly Information'!$AD$43:$AD$1042,'Quarterly Information'!$I$43:$I$1042,Blends!$CX108)*Blends!E107</f>
        <v>0</v>
      </c>
      <c r="DB108" s="85">
        <f>SUMIFS('Quarterly Information'!$AD$43:$AD$1042,'Quarterly Information'!$I$43:$I$1042,Blends!$CX108)*Blends!F107</f>
        <v>0</v>
      </c>
      <c r="DC108" s="85">
        <f>SUMIFS('Quarterly Information'!$AD$43:$AD$1042,'Quarterly Information'!$I$43:$I$1042,Blends!$CX108)*Blends!G107</f>
        <v>0</v>
      </c>
      <c r="DD108" s="85">
        <f>SUMIFS('Quarterly Information'!$AD$43:$AD$1042,'Quarterly Information'!$I$43:$I$1042,Blends!$CX108)*Blends!H107</f>
        <v>0</v>
      </c>
      <c r="DE108" s="85">
        <f>SUMIFS('Quarterly Information'!$AD$43:$AD$1042,'Quarterly Information'!$I$43:$I$1042,Blends!$CX108)*Blends!I107</f>
        <v>0</v>
      </c>
      <c r="DF108" s="85">
        <f>SUMIFS('Quarterly Information'!$AD$43:$AD$1042,'Quarterly Information'!$I$43:$I$1042,Blends!$CX108)*Blends!J107</f>
        <v>0</v>
      </c>
      <c r="DH108" s="10" t="s">
        <v>310</v>
      </c>
      <c r="DI108" s="85">
        <f>SUMIFS('Quarterly Information'!$AE$43:$AE$1042,'Quarterly Information'!$I$43:$I$1042,Blends!$DH108)*Blends!C107</f>
        <v>0</v>
      </c>
      <c r="DJ108" s="85">
        <f>SUMIFS('Quarterly Information'!$AE$43:$AE$1042,'Quarterly Information'!$I$43:$I$1042,Blends!$DH108)*Blends!D107</f>
        <v>0</v>
      </c>
      <c r="DK108" s="85">
        <f>SUMIFS('Quarterly Information'!$AE$43:$AE$1042,'Quarterly Information'!$I$43:$I$1042,Blends!$DH108)*Blends!E107</f>
        <v>0</v>
      </c>
      <c r="DL108" s="85">
        <f>SUMIFS('Quarterly Information'!$AE$43:$AE$1042,'Quarterly Information'!$I$43:$I$1042,Blends!$DH108)*Blends!F107</f>
        <v>0</v>
      </c>
      <c r="DM108" s="85">
        <f>SUMIFS('Quarterly Information'!$AE$43:$AE$1042,'Quarterly Information'!$I$43:$I$1042,Blends!$DH108)*Blends!G107</f>
        <v>0</v>
      </c>
      <c r="DN108" s="85">
        <f>SUMIFS('Quarterly Information'!$AE$43:$AE$1042,'Quarterly Information'!$I$43:$I$1042,Blends!$DH108)*Blends!H107</f>
        <v>0</v>
      </c>
      <c r="DO108" s="85">
        <f>SUMIFS('Quarterly Information'!$AE$43:$AE$1042,'Quarterly Information'!$I$43:$I$1042,Blends!$DH108)*Blends!I107</f>
        <v>0</v>
      </c>
      <c r="DP108" s="85">
        <f>SUMIFS('Quarterly Information'!$AE$43:$AE$1042,'Quarterly Information'!$I$43:$I$1042,Blends!$DH108)*Blends!J107</f>
        <v>0</v>
      </c>
      <c r="DR108" s="10" t="s">
        <v>310</v>
      </c>
      <c r="DS108" s="85">
        <f>SUMIFS('Quarterly Information'!$AF$43:$AF$1042,'Quarterly Information'!$I$43:$I$1042,Blends!$DR108)*Blends!C107</f>
        <v>0</v>
      </c>
      <c r="DT108" s="85">
        <f>SUMIFS('Quarterly Information'!$AF$43:$AF$1042,'Quarterly Information'!$I$43:$I$1042,Blends!$DR108)*Blends!D107</f>
        <v>0</v>
      </c>
      <c r="DU108" s="85">
        <f>SUMIFS('Quarterly Information'!$AF$43:$AF$1042,'Quarterly Information'!$I$43:$I$1042,Blends!$DR108)*Blends!E107</f>
        <v>0</v>
      </c>
      <c r="DV108" s="85">
        <f>SUMIFS('Quarterly Information'!$AF$43:$AF$1042,'Quarterly Information'!$I$43:$I$1042,Blends!$DR108)*Blends!F107</f>
        <v>0</v>
      </c>
      <c r="DW108" s="85">
        <f>SUMIFS('Quarterly Information'!$AF$43:$AF$1042,'Quarterly Information'!$I$43:$I$1042,Blends!$DR108)*Blends!G107</f>
        <v>0</v>
      </c>
      <c r="DX108" s="85">
        <f>SUMIFS('Quarterly Information'!$AF$43:$AF$1042,'Quarterly Information'!$I$43:$I$1042,Blends!$DR108)*Blends!H107</f>
        <v>0</v>
      </c>
      <c r="DY108" s="85">
        <f>SUMIFS('Quarterly Information'!$AF$43:$AF$1042,'Quarterly Information'!$I$43:$I$1042,Blends!$DR108)*Blends!I107</f>
        <v>0</v>
      </c>
      <c r="DZ108" s="85">
        <f>SUMIFS('Quarterly Information'!$AF$43:$AF$1042,'Quarterly Information'!$I$43:$I$1042,Blends!$DR108)*Blends!J107</f>
        <v>0</v>
      </c>
    </row>
    <row r="109" spans="2:130">
      <c r="B109" s="10" t="s">
        <v>312</v>
      </c>
      <c r="C109" s="84">
        <v>0.46</v>
      </c>
      <c r="D109" s="84"/>
      <c r="E109" s="84"/>
      <c r="F109" s="84"/>
      <c r="G109" s="84"/>
      <c r="H109" s="84"/>
      <c r="I109" s="84"/>
      <c r="J109" s="84"/>
      <c r="L109" s="10" t="s">
        <v>311</v>
      </c>
      <c r="M109" s="85">
        <f>SUMIFS('Quarterly Information'!$J$43:$J$1042,'Quarterly Information'!$I$43:$I$1042,Blends!$L109,'Quarterly Information'!$X$43:$X$1042,Lists!$D$30)*C108</f>
        <v>0</v>
      </c>
      <c r="N109" s="85">
        <f>SUMIFS('Quarterly Information'!$J$43:$J$1042,'Quarterly Information'!$I$43:$I$1042,Blends!$L109,'Quarterly Information'!$X$43:$X$1042,Lists!$D$30)*D108</f>
        <v>0</v>
      </c>
      <c r="O109" s="85">
        <f>SUMIFS('Quarterly Information'!$J$43:$J$1042,'Quarterly Information'!$I$43:$I$1042,Blends!$L109,'Quarterly Information'!$X$43:$X$1042,Lists!$D$30)*E108</f>
        <v>0</v>
      </c>
      <c r="P109" s="85">
        <f>SUMIFS('Quarterly Information'!$J$43:$J$1042,'Quarterly Information'!$I$43:$I$1042,Blends!$L109,'Quarterly Information'!$X$43:$X$1042,Lists!$D$30)*F108</f>
        <v>0</v>
      </c>
      <c r="Q109" s="85">
        <f>SUMIFS('Quarterly Information'!$J$43:$J$1042,'Quarterly Information'!$I$43:$I$1042,Blends!$L109,'Quarterly Information'!$X$43:$X$1042,Lists!$D$30)*G108</f>
        <v>0</v>
      </c>
      <c r="R109" s="85">
        <f>SUMIFS('Quarterly Information'!$J$43:$J$1042,'Quarterly Information'!$I$43:$I$1042,Blends!$L109,'Quarterly Information'!$X$43:$X$1042,Lists!$D$30)*H108</f>
        <v>0</v>
      </c>
      <c r="S109" s="85">
        <f>SUMIFS('Quarterly Information'!$J$43:$J$1042,'Quarterly Information'!$I$43:$I$1042,Blends!$L109,'Quarterly Information'!$X$43:$X$1042,Lists!$D$30)*I108</f>
        <v>0</v>
      </c>
      <c r="T109" s="85">
        <f>SUMIFS('Quarterly Information'!$J$43:$J$1042,'Quarterly Information'!$I$43:$I$1042,Blends!$L109,'Quarterly Information'!$X$43:$X$1042,Lists!$D$30)*J108</f>
        <v>0</v>
      </c>
      <c r="V109" s="10" t="s">
        <v>311</v>
      </c>
      <c r="W109" s="85">
        <f>SUMIFS('Quarterly Information'!$J$43:$J$1042,'Quarterly Information'!$I$43:$I$1042,Blends!$V109,'Quarterly Information'!$X$43:$X$1042,Lists!$D$31)*C108</f>
        <v>0</v>
      </c>
      <c r="X109" s="85">
        <f>SUMIFS('Quarterly Information'!$J$43:$J$1042,'Quarterly Information'!$I$43:$I$1042,Blends!$V109,'Quarterly Information'!$X$43:$X$1042,Lists!$D$31)*D108</f>
        <v>0</v>
      </c>
      <c r="Y109" s="85">
        <f>SUMIFS('Quarterly Information'!$J$43:$J$1042,'Quarterly Information'!$I$43:$I$1042,Blends!$V109,'Quarterly Information'!$X$43:$X$1042,Lists!$D$31)*E108</f>
        <v>0</v>
      </c>
      <c r="Z109" s="85">
        <f>SUMIFS('Quarterly Information'!$J$43:$J$1042,'Quarterly Information'!$I$43:$I$1042,Blends!$V109,'Quarterly Information'!$X$43:$X$1042,Lists!$D$31)*F108</f>
        <v>0</v>
      </c>
      <c r="AA109" s="85">
        <f>SUMIFS('Quarterly Information'!$J$43:$J$1042,'Quarterly Information'!$I$43:$I$1042,Blends!$V109,'Quarterly Information'!$X$43:$X$1042,Lists!$D$31)*G108</f>
        <v>0</v>
      </c>
      <c r="AB109" s="85">
        <f>SUMIFS('Quarterly Information'!$J$43:$J$1042,'Quarterly Information'!$I$43:$I$1042,Blends!$V109,'Quarterly Information'!$X$43:$X$1042,Lists!$D$31)*H108</f>
        <v>0</v>
      </c>
      <c r="AC109" s="85">
        <f>SUMIFS('Quarterly Information'!$J$43:$J$1042,'Quarterly Information'!$I$43:$I$1042,Blends!$V109,'Quarterly Information'!$X$43:$X$1042,Lists!$D$31)*I108</f>
        <v>0</v>
      </c>
      <c r="AD109" s="85">
        <f>SUMIFS('Quarterly Information'!$J$43:$J$1042,'Quarterly Information'!$I$43:$I$1042,Blends!$V109,'Quarterly Information'!$X$43:$X$1042,Lists!$D$31)*J108</f>
        <v>0</v>
      </c>
      <c r="AF109" s="10" t="s">
        <v>311</v>
      </c>
      <c r="AG109" s="85">
        <f>SUMIFS('Quarterly Information'!$J$43:$J$1042,'Quarterly Information'!$I$43:$I$1042,Blends!$AF109,'Quarterly Information'!$X$43:$X$1042,Lists!$D$32)*C108</f>
        <v>0</v>
      </c>
      <c r="AH109" s="85">
        <f>SUMIFS('Quarterly Information'!$J$43:$J$1042,'Quarterly Information'!$I$43:$I$1042,Blends!$AF109,'Quarterly Information'!$X$43:$X$1042,Lists!$D$32)*D108</f>
        <v>0</v>
      </c>
      <c r="AI109" s="85">
        <f>SUMIFS('Quarterly Information'!$J$43:$J$1042,'Quarterly Information'!$I$43:$I$1042,Blends!$AF109,'Quarterly Information'!$X$43:$X$1042,Lists!$D$32)*E108</f>
        <v>0</v>
      </c>
      <c r="AJ109" s="85">
        <f>SUMIFS('Quarterly Information'!$J$43:$J$1042,'Quarterly Information'!$I$43:$I$1042,Blends!$AF109,'Quarterly Information'!$X$43:$X$1042,Lists!$D$32)*F108</f>
        <v>0</v>
      </c>
      <c r="AK109" s="85">
        <f>SUMIFS('Quarterly Information'!$J$43:$J$1042,'Quarterly Information'!$I$43:$I$1042,Blends!$AF109,'Quarterly Information'!$X$43:$X$1042,Lists!$D$32)*G108</f>
        <v>0</v>
      </c>
      <c r="AL109" s="85">
        <f>SUMIFS('Quarterly Information'!$J$43:$J$1042,'Quarterly Information'!$I$43:$I$1042,Blends!$AF109,'Quarterly Information'!$X$43:$X$1042,Lists!$D$32)*H108</f>
        <v>0</v>
      </c>
      <c r="AM109" s="85">
        <f>SUMIFS('Quarterly Information'!$J$43:$J$1042,'Quarterly Information'!$I$43:$I$1042,Blends!$AF109,'Quarterly Information'!$X$43:$X$1042,Lists!$D$32)*I108</f>
        <v>0</v>
      </c>
      <c r="AN109" s="85">
        <f>SUMIFS('Quarterly Information'!$J$43:$J$1042,'Quarterly Information'!$I$43:$I$1042,Blends!$AF109,'Quarterly Information'!$X$43:$X$1042,Lists!$D$32)*J108</f>
        <v>0</v>
      </c>
      <c r="AP109" s="10" t="s">
        <v>311</v>
      </c>
      <c r="AQ109" s="85">
        <f>SUMIFS('Quarterly Information'!$J$43:$J$1042,'Quarterly Information'!$I$43:$I$1042,Blends!$AP109,'Quarterly Information'!$X$43:$X$1042,Lists!$D$33)*C108</f>
        <v>0</v>
      </c>
      <c r="AR109" s="85">
        <f>SUMIFS('Quarterly Information'!$J$43:$J$1042,'Quarterly Information'!$I$43:$I$1042,Blends!$AP109,'Quarterly Information'!$X$43:$X$1042,Lists!$D$33)*D108</f>
        <v>0</v>
      </c>
      <c r="AS109" s="85">
        <f>SUMIFS('Quarterly Information'!$J$43:$J$1042,'Quarterly Information'!$I$43:$I$1042,Blends!$AP109,'Quarterly Information'!$X$43:$X$1042,Lists!$D$33)*E108</f>
        <v>0</v>
      </c>
      <c r="AT109" s="85">
        <f>SUMIFS('Quarterly Information'!$J$43:$J$1042,'Quarterly Information'!$I$43:$I$1042,Blends!$AP109,'Quarterly Information'!$X$43:$X$1042,Lists!$D$33)*F108</f>
        <v>0</v>
      </c>
      <c r="AU109" s="85">
        <f>SUMIFS('Quarterly Information'!$J$43:$J$1042,'Quarterly Information'!$I$43:$I$1042,Blends!$AP109,'Quarterly Information'!$X$43:$X$1042,Lists!$D$33)*G108</f>
        <v>0</v>
      </c>
      <c r="AV109" s="85">
        <f>SUMIFS('Quarterly Information'!$J$43:$J$1042,'Quarterly Information'!$I$43:$I$1042,Blends!$AP109,'Quarterly Information'!$X$43:$X$1042,Lists!$D$33)*H108</f>
        <v>0</v>
      </c>
      <c r="AW109" s="85">
        <f>SUMIFS('Quarterly Information'!$J$43:$J$1042,'Quarterly Information'!$I$43:$I$1042,Blends!$AP109,'Quarterly Information'!$X$43:$X$1042,Lists!$D$33)*I108</f>
        <v>0</v>
      </c>
      <c r="AX109" s="85">
        <f>SUMIFS('Quarterly Information'!$J$43:$J$1042,'Quarterly Information'!$I$43:$I$1042,Blends!$AP109,'Quarterly Information'!$X$43:$X$1042,Lists!$D$33)*J108</f>
        <v>0</v>
      </c>
      <c r="AZ109" s="10" t="s">
        <v>311</v>
      </c>
      <c r="BA109" s="85">
        <f>SUMIFS('Quarterly Information'!$J$43:$J$1042,'Quarterly Information'!$I$43:$I$1042,Blends!$AZ109,'Quarterly Information'!$X$43:$X$1042,Lists!$D$34)*C108</f>
        <v>0</v>
      </c>
      <c r="BB109" s="85">
        <f>SUMIFS('Quarterly Information'!$J$43:$J$1042,'Quarterly Information'!$I$43:$I$1042,Blends!$AZ109,'Quarterly Information'!$X$43:$X$1042,Lists!$D$34)*D108</f>
        <v>0</v>
      </c>
      <c r="BC109" s="85">
        <f>SUMIFS('Quarterly Information'!$J$43:$J$1042,'Quarterly Information'!$I$43:$I$1042,Blends!$AZ109,'Quarterly Information'!$X$43:$X$1042,Lists!$D$34)*E108</f>
        <v>0</v>
      </c>
      <c r="BD109" s="85">
        <f>SUMIFS('Quarterly Information'!$J$43:$J$1042,'Quarterly Information'!$I$43:$I$1042,Blends!$AZ109,'Quarterly Information'!$X$43:$X$1042,Lists!$D$34)*F108</f>
        <v>0</v>
      </c>
      <c r="BE109" s="85">
        <f>SUMIFS('Quarterly Information'!$J$43:$J$1042,'Quarterly Information'!$I$43:$I$1042,Blends!$AZ109,'Quarterly Information'!$X$43:$X$1042,Lists!$D$34)*G108</f>
        <v>0</v>
      </c>
      <c r="BF109" s="85">
        <f>SUMIFS('Quarterly Information'!$J$43:$J$1042,'Quarterly Information'!$I$43:$I$1042,Blends!$AZ109,'Quarterly Information'!$X$43:$X$1042,Lists!$D$34)*H108</f>
        <v>0</v>
      </c>
      <c r="BG109" s="85">
        <f>SUMIFS('Quarterly Information'!$J$43:$J$1042,'Quarterly Information'!$I$43:$I$1042,Blends!$AZ109,'Quarterly Information'!$X$43:$X$1042,Lists!$D$34)*I108</f>
        <v>0</v>
      </c>
      <c r="BH109" s="85">
        <f>SUMIFS('Quarterly Information'!$J$43:$J$1042,'Quarterly Information'!$I$43:$I$1042,Blends!$AZ109,'Quarterly Information'!$X$43:$X$1042,Lists!$D$34)*J108</f>
        <v>0</v>
      </c>
      <c r="BJ109" s="10" t="s">
        <v>311</v>
      </c>
      <c r="BK109" s="85">
        <f>SUMIFS('Quarterly Information'!$J$43:$J$1042,'Quarterly Information'!$I$43:$I$1042,Blends!$BJ109,'Quarterly Information'!$X$43:$X$1042,Lists!$D$35)*C108</f>
        <v>0</v>
      </c>
      <c r="BL109" s="85">
        <f>SUMIFS('Quarterly Information'!$J$43:$J$1042,'Quarterly Information'!$I$43:$I$1042,Blends!$BJ109,'Quarterly Information'!$X$43:$X$1042,Lists!$D$35)*D108</f>
        <v>0</v>
      </c>
      <c r="BM109" s="85">
        <f>SUMIFS('Quarterly Information'!$J$43:$J$1042,'Quarterly Information'!$I$43:$I$1042,Blends!$BJ109,'Quarterly Information'!$X$43:$X$1042,Lists!$D$35)*E108</f>
        <v>0</v>
      </c>
      <c r="BN109" s="85">
        <f>SUMIFS('Quarterly Information'!$J$43:$J$1042,'Quarterly Information'!$I$43:$I$1042,Blends!$BJ109,'Quarterly Information'!$X$43:$X$1042,Lists!$D$35)*F108</f>
        <v>0</v>
      </c>
      <c r="BO109" s="85">
        <f>SUMIFS('Quarterly Information'!$J$43:$J$1042,'Quarterly Information'!$I$43:$I$1042,Blends!$BJ109,'Quarterly Information'!$X$43:$X$1042,Lists!$D$35)*G108</f>
        <v>0</v>
      </c>
      <c r="BP109" s="85">
        <f>SUMIFS('Quarterly Information'!$J$43:$J$1042,'Quarterly Information'!$I$43:$I$1042,Blends!$BJ109,'Quarterly Information'!$X$43:$X$1042,Lists!$D$35)*H108</f>
        <v>0</v>
      </c>
      <c r="BQ109" s="85">
        <f>SUMIFS('Quarterly Information'!$J$43:$J$1042,'Quarterly Information'!$I$43:$I$1042,Blends!$BJ109,'Quarterly Information'!$X$43:$X$1042,Lists!$D$35)*I108</f>
        <v>0</v>
      </c>
      <c r="BR109" s="85">
        <f>SUMIFS('Quarterly Information'!$J$43:$J$1042,'Quarterly Information'!$I$43:$I$1042,Blends!$BJ109,'Quarterly Information'!$X$43:$X$1042,Lists!$D$35)*J108</f>
        <v>0</v>
      </c>
      <c r="BT109" s="10" t="s">
        <v>311</v>
      </c>
      <c r="BU109" s="85">
        <f>SUMIFS('Quarterly Information'!$AA$43:$AA$1042,'Quarterly Information'!$I$43:$I$1042,Blends!$BT109)*Blends!C108</f>
        <v>0</v>
      </c>
      <c r="BV109" s="85">
        <f>SUMIFS('Quarterly Information'!$AA$43:$AA$1042,'Quarterly Information'!$I$43:$I$1042,Blends!$BT109)*Blends!D108</f>
        <v>0</v>
      </c>
      <c r="BW109" s="85">
        <f>SUMIFS('Quarterly Information'!$AA$43:$AA$1042,'Quarterly Information'!$I$43:$I$1042,Blends!$BT109)*Blends!E108</f>
        <v>0</v>
      </c>
      <c r="BX109" s="85">
        <f>SUMIFS('Quarterly Information'!$AA$43:$AA$1042,'Quarterly Information'!$I$43:$I$1042,Blends!$BT109)*Blends!F108</f>
        <v>0</v>
      </c>
      <c r="BY109" s="85">
        <f>SUMIFS('Quarterly Information'!$AA$43:$AA$1042,'Quarterly Information'!$I$43:$I$1042,Blends!$BT109)*Blends!G108</f>
        <v>0</v>
      </c>
      <c r="BZ109" s="85">
        <f>SUMIFS('Quarterly Information'!$AA$43:$AA$1042,'Quarterly Information'!$I$43:$I$1042,Blends!$BT109)*Blends!H108</f>
        <v>0</v>
      </c>
      <c r="CA109" s="85">
        <f>SUMIFS('Quarterly Information'!$AA$43:$AA$1042,'Quarterly Information'!$I$43:$I$1042,Blends!$BT109)*Blends!I108</f>
        <v>0</v>
      </c>
      <c r="CB109" s="85">
        <f>SUMIFS('Quarterly Information'!$AA$43:$AA$1042,'Quarterly Information'!$I$43:$I$1042,Blends!$BT109)*Blends!J108</f>
        <v>0</v>
      </c>
      <c r="CD109" s="10" t="s">
        <v>311</v>
      </c>
      <c r="CE109" s="85">
        <f>SUMIFS('Quarterly Information'!$AB$43:$AB$1042,'Quarterly Information'!$I$43:$I$1042,Blends!$CD109)*Blends!C108</f>
        <v>0</v>
      </c>
      <c r="CF109" s="85">
        <f>SUMIFS('Quarterly Information'!$AB$43:$AB$1042,'Quarterly Information'!$I$43:$I$1042,Blends!$CD109)*Blends!D108</f>
        <v>0</v>
      </c>
      <c r="CG109" s="85">
        <f>SUMIFS('Quarterly Information'!$AB$43:$AB$1042,'Quarterly Information'!$I$43:$I$1042,Blends!$CD109)*Blends!E108</f>
        <v>0</v>
      </c>
      <c r="CH109" s="85">
        <f>SUMIFS('Quarterly Information'!$AB$43:$AB$1042,'Quarterly Information'!$I$43:$I$1042,Blends!$CD109)*Blends!F108</f>
        <v>0</v>
      </c>
      <c r="CI109" s="85">
        <f>SUMIFS('Quarterly Information'!$AB$43:$AB$1042,'Quarterly Information'!$I$43:$I$1042,Blends!$CD109)*Blends!G108</f>
        <v>0</v>
      </c>
      <c r="CJ109" s="85">
        <f>SUMIFS('Quarterly Information'!$AB$43:$AB$1042,'Quarterly Information'!$I$43:$I$1042,Blends!$CD109)*Blends!H108</f>
        <v>0</v>
      </c>
      <c r="CK109" s="85">
        <f>SUMIFS('Quarterly Information'!$AB$43:$AB$1042,'Quarterly Information'!$I$43:$I$1042,Blends!$CD109)*Blends!I108</f>
        <v>0</v>
      </c>
      <c r="CL109" s="85">
        <f>SUMIFS('Quarterly Information'!$AB$43:$AB$1042,'Quarterly Information'!$I$43:$I$1042,Blends!$CD109)*Blends!J108</f>
        <v>0</v>
      </c>
      <c r="CN109" s="10" t="s">
        <v>311</v>
      </c>
      <c r="CO109" s="85">
        <f>SUMIFS('Quarterly Information'!$AC$43:$AC$1042,'Quarterly Information'!$I$43:$I$1042,Blends!$CN109)*Blends!C108</f>
        <v>0</v>
      </c>
      <c r="CP109" s="85">
        <f>SUMIFS('Quarterly Information'!$AC$43:$AC$1042,'Quarterly Information'!$I$43:$I$1042,Blends!$CN109)*Blends!D108</f>
        <v>0</v>
      </c>
      <c r="CQ109" s="85">
        <f>SUMIFS('Quarterly Information'!$AC$43:$AC$1042,'Quarterly Information'!$I$43:$I$1042,Blends!$CN109)*Blends!E108</f>
        <v>0</v>
      </c>
      <c r="CR109" s="85">
        <f>SUMIFS('Quarterly Information'!$AC$43:$AC$1042,'Quarterly Information'!$I$43:$I$1042,Blends!$CN109)*Blends!F108</f>
        <v>0</v>
      </c>
      <c r="CS109" s="85">
        <f>SUMIFS('Quarterly Information'!$AC$43:$AC$1042,'Quarterly Information'!$I$43:$I$1042,Blends!$CN109)*Blends!G108</f>
        <v>0</v>
      </c>
      <c r="CT109" s="85">
        <f>SUMIFS('Quarterly Information'!$AC$43:$AC$1042,'Quarterly Information'!$I$43:$I$1042,Blends!$CN109)*Blends!H108</f>
        <v>0</v>
      </c>
      <c r="CU109" s="85">
        <f>SUMIFS('Quarterly Information'!$AC$43:$AC$1042,'Quarterly Information'!$I$43:$I$1042,Blends!$CN109)*Blends!I108</f>
        <v>0</v>
      </c>
      <c r="CV109" s="85">
        <f>SUMIFS('Quarterly Information'!$AC$43:$AC$1042,'Quarterly Information'!$I$43:$I$1042,Blends!$CN109)*Blends!J108</f>
        <v>0</v>
      </c>
      <c r="CX109" s="10" t="s">
        <v>311</v>
      </c>
      <c r="CY109" s="85">
        <f>SUMIFS('Quarterly Information'!$AD$43:$AD$1042,'Quarterly Information'!$I$43:$I$1042,Blends!$CX109)*Blends!C108</f>
        <v>0</v>
      </c>
      <c r="CZ109" s="85">
        <f>SUMIFS('Quarterly Information'!$AD$43:$AD$1042,'Quarterly Information'!$I$43:$I$1042,Blends!$CX109)*Blends!D108</f>
        <v>0</v>
      </c>
      <c r="DA109" s="85">
        <f>SUMIFS('Quarterly Information'!$AD$43:$AD$1042,'Quarterly Information'!$I$43:$I$1042,Blends!$CX109)*Blends!E108</f>
        <v>0</v>
      </c>
      <c r="DB109" s="85">
        <f>SUMIFS('Quarterly Information'!$AD$43:$AD$1042,'Quarterly Information'!$I$43:$I$1042,Blends!$CX109)*Blends!F108</f>
        <v>0</v>
      </c>
      <c r="DC109" s="85">
        <f>SUMIFS('Quarterly Information'!$AD$43:$AD$1042,'Quarterly Information'!$I$43:$I$1042,Blends!$CX109)*Blends!G108</f>
        <v>0</v>
      </c>
      <c r="DD109" s="85">
        <f>SUMIFS('Quarterly Information'!$AD$43:$AD$1042,'Quarterly Information'!$I$43:$I$1042,Blends!$CX109)*Blends!H108</f>
        <v>0</v>
      </c>
      <c r="DE109" s="85">
        <f>SUMIFS('Quarterly Information'!$AD$43:$AD$1042,'Quarterly Information'!$I$43:$I$1042,Blends!$CX109)*Blends!I108</f>
        <v>0</v>
      </c>
      <c r="DF109" s="85">
        <f>SUMIFS('Quarterly Information'!$AD$43:$AD$1042,'Quarterly Information'!$I$43:$I$1042,Blends!$CX109)*Blends!J108</f>
        <v>0</v>
      </c>
      <c r="DH109" s="10" t="s">
        <v>311</v>
      </c>
      <c r="DI109" s="85">
        <f>SUMIFS('Quarterly Information'!$AE$43:$AE$1042,'Quarterly Information'!$I$43:$I$1042,Blends!$DH109)*Blends!C108</f>
        <v>0</v>
      </c>
      <c r="DJ109" s="85">
        <f>SUMIFS('Quarterly Information'!$AE$43:$AE$1042,'Quarterly Information'!$I$43:$I$1042,Blends!$DH109)*Blends!D108</f>
        <v>0</v>
      </c>
      <c r="DK109" s="85">
        <f>SUMIFS('Quarterly Information'!$AE$43:$AE$1042,'Quarterly Information'!$I$43:$I$1042,Blends!$DH109)*Blends!E108</f>
        <v>0</v>
      </c>
      <c r="DL109" s="85">
        <f>SUMIFS('Quarterly Information'!$AE$43:$AE$1042,'Quarterly Information'!$I$43:$I$1042,Blends!$DH109)*Blends!F108</f>
        <v>0</v>
      </c>
      <c r="DM109" s="85">
        <f>SUMIFS('Quarterly Information'!$AE$43:$AE$1042,'Quarterly Information'!$I$43:$I$1042,Blends!$DH109)*Blends!G108</f>
        <v>0</v>
      </c>
      <c r="DN109" s="85">
        <f>SUMIFS('Quarterly Information'!$AE$43:$AE$1042,'Quarterly Information'!$I$43:$I$1042,Blends!$DH109)*Blends!H108</f>
        <v>0</v>
      </c>
      <c r="DO109" s="85">
        <f>SUMIFS('Quarterly Information'!$AE$43:$AE$1042,'Quarterly Information'!$I$43:$I$1042,Blends!$DH109)*Blends!I108</f>
        <v>0</v>
      </c>
      <c r="DP109" s="85">
        <f>SUMIFS('Quarterly Information'!$AE$43:$AE$1042,'Quarterly Information'!$I$43:$I$1042,Blends!$DH109)*Blends!J108</f>
        <v>0</v>
      </c>
      <c r="DR109" s="10" t="s">
        <v>311</v>
      </c>
      <c r="DS109" s="85">
        <f>SUMIFS('Quarterly Information'!$AF$43:$AF$1042,'Quarterly Information'!$I$43:$I$1042,Blends!$DR109)*Blends!C108</f>
        <v>0</v>
      </c>
      <c r="DT109" s="85">
        <f>SUMIFS('Quarterly Information'!$AF$43:$AF$1042,'Quarterly Information'!$I$43:$I$1042,Blends!$DR109)*Blends!D108</f>
        <v>0</v>
      </c>
      <c r="DU109" s="85">
        <f>SUMIFS('Quarterly Information'!$AF$43:$AF$1042,'Quarterly Information'!$I$43:$I$1042,Blends!$DR109)*Blends!E108</f>
        <v>0</v>
      </c>
      <c r="DV109" s="85">
        <f>SUMIFS('Quarterly Information'!$AF$43:$AF$1042,'Quarterly Information'!$I$43:$I$1042,Blends!$DR109)*Blends!F108</f>
        <v>0</v>
      </c>
      <c r="DW109" s="85">
        <f>SUMIFS('Quarterly Information'!$AF$43:$AF$1042,'Quarterly Information'!$I$43:$I$1042,Blends!$DR109)*Blends!G108</f>
        <v>0</v>
      </c>
      <c r="DX109" s="85">
        <f>SUMIFS('Quarterly Information'!$AF$43:$AF$1042,'Quarterly Information'!$I$43:$I$1042,Blends!$DR109)*Blends!H108</f>
        <v>0</v>
      </c>
      <c r="DY109" s="85">
        <f>SUMIFS('Quarterly Information'!$AF$43:$AF$1042,'Quarterly Information'!$I$43:$I$1042,Blends!$DR109)*Blends!I108</f>
        <v>0</v>
      </c>
      <c r="DZ109" s="85">
        <f>SUMIFS('Quarterly Information'!$AF$43:$AF$1042,'Quarterly Information'!$I$43:$I$1042,Blends!$DR109)*Blends!J108</f>
        <v>0</v>
      </c>
    </row>
    <row r="110" spans="2:130">
      <c r="B110" s="10" t="s">
        <v>313</v>
      </c>
      <c r="C110" s="84"/>
      <c r="D110" s="84"/>
      <c r="E110" s="84"/>
      <c r="F110" s="84">
        <v>0.05</v>
      </c>
      <c r="G110" s="84"/>
      <c r="H110" s="84">
        <v>0.95</v>
      </c>
      <c r="I110" s="84"/>
      <c r="J110" s="84"/>
      <c r="L110" s="10" t="s">
        <v>312</v>
      </c>
      <c r="M110" s="85">
        <f>SUMIFS('Quarterly Information'!$J$43:$J$1042,'Quarterly Information'!$I$43:$I$1042,Blends!$L110,'Quarterly Information'!$X$43:$X$1042,Lists!$D$30)*C109</f>
        <v>0</v>
      </c>
      <c r="N110" s="85">
        <f>SUMIFS('Quarterly Information'!$J$43:$J$1042,'Quarterly Information'!$I$43:$I$1042,Blends!$L110,'Quarterly Information'!$X$43:$X$1042,Lists!$D$30)*D109</f>
        <v>0</v>
      </c>
      <c r="O110" s="85">
        <f>SUMIFS('Quarterly Information'!$J$43:$J$1042,'Quarterly Information'!$I$43:$I$1042,Blends!$L110,'Quarterly Information'!$X$43:$X$1042,Lists!$D$30)*E109</f>
        <v>0</v>
      </c>
      <c r="P110" s="85">
        <f>SUMIFS('Quarterly Information'!$J$43:$J$1042,'Quarterly Information'!$I$43:$I$1042,Blends!$L110,'Quarterly Information'!$X$43:$X$1042,Lists!$D$30)*F109</f>
        <v>0</v>
      </c>
      <c r="Q110" s="85">
        <f>SUMIFS('Quarterly Information'!$J$43:$J$1042,'Quarterly Information'!$I$43:$I$1042,Blends!$L110,'Quarterly Information'!$X$43:$X$1042,Lists!$D$30)*G109</f>
        <v>0</v>
      </c>
      <c r="R110" s="85">
        <f>SUMIFS('Quarterly Information'!$J$43:$J$1042,'Quarterly Information'!$I$43:$I$1042,Blends!$L110,'Quarterly Information'!$X$43:$X$1042,Lists!$D$30)*H109</f>
        <v>0</v>
      </c>
      <c r="S110" s="85">
        <f>SUMIFS('Quarterly Information'!$J$43:$J$1042,'Quarterly Information'!$I$43:$I$1042,Blends!$L110,'Quarterly Information'!$X$43:$X$1042,Lists!$D$30)*I109</f>
        <v>0</v>
      </c>
      <c r="T110" s="85">
        <f>SUMIFS('Quarterly Information'!$J$43:$J$1042,'Quarterly Information'!$I$43:$I$1042,Blends!$L110,'Quarterly Information'!$X$43:$X$1042,Lists!$D$30)*J109</f>
        <v>0</v>
      </c>
      <c r="V110" s="10" t="s">
        <v>312</v>
      </c>
      <c r="W110" s="85">
        <f>SUMIFS('Quarterly Information'!$J$43:$J$1042,'Quarterly Information'!$I$43:$I$1042,Blends!$V110,'Quarterly Information'!$X$43:$X$1042,Lists!$D$31)*C109</f>
        <v>0</v>
      </c>
      <c r="X110" s="85">
        <f>SUMIFS('Quarterly Information'!$J$43:$J$1042,'Quarterly Information'!$I$43:$I$1042,Blends!$V110,'Quarterly Information'!$X$43:$X$1042,Lists!$D$31)*D109</f>
        <v>0</v>
      </c>
      <c r="Y110" s="85">
        <f>SUMIFS('Quarterly Information'!$J$43:$J$1042,'Quarterly Information'!$I$43:$I$1042,Blends!$V110,'Quarterly Information'!$X$43:$X$1042,Lists!$D$31)*E109</f>
        <v>0</v>
      </c>
      <c r="Z110" s="85">
        <f>SUMIFS('Quarterly Information'!$J$43:$J$1042,'Quarterly Information'!$I$43:$I$1042,Blends!$V110,'Quarterly Information'!$X$43:$X$1042,Lists!$D$31)*F109</f>
        <v>0</v>
      </c>
      <c r="AA110" s="85">
        <f>SUMIFS('Quarterly Information'!$J$43:$J$1042,'Quarterly Information'!$I$43:$I$1042,Blends!$V110,'Quarterly Information'!$X$43:$X$1042,Lists!$D$31)*G109</f>
        <v>0</v>
      </c>
      <c r="AB110" s="85">
        <f>SUMIFS('Quarterly Information'!$J$43:$J$1042,'Quarterly Information'!$I$43:$I$1042,Blends!$V110,'Quarterly Information'!$X$43:$X$1042,Lists!$D$31)*H109</f>
        <v>0</v>
      </c>
      <c r="AC110" s="85">
        <f>SUMIFS('Quarterly Information'!$J$43:$J$1042,'Quarterly Information'!$I$43:$I$1042,Blends!$V110,'Quarterly Information'!$X$43:$X$1042,Lists!$D$31)*I109</f>
        <v>0</v>
      </c>
      <c r="AD110" s="85">
        <f>SUMIFS('Quarterly Information'!$J$43:$J$1042,'Quarterly Information'!$I$43:$I$1042,Blends!$V110,'Quarterly Information'!$X$43:$X$1042,Lists!$D$31)*J109</f>
        <v>0</v>
      </c>
      <c r="AF110" s="10" t="s">
        <v>312</v>
      </c>
      <c r="AG110" s="85">
        <f>SUMIFS('Quarterly Information'!$J$43:$J$1042,'Quarterly Information'!$I$43:$I$1042,Blends!$AF110,'Quarterly Information'!$X$43:$X$1042,Lists!$D$32)*C109</f>
        <v>0</v>
      </c>
      <c r="AH110" s="85">
        <f>SUMIFS('Quarterly Information'!$J$43:$J$1042,'Quarterly Information'!$I$43:$I$1042,Blends!$AF110,'Quarterly Information'!$X$43:$X$1042,Lists!$D$32)*D109</f>
        <v>0</v>
      </c>
      <c r="AI110" s="85">
        <f>SUMIFS('Quarterly Information'!$J$43:$J$1042,'Quarterly Information'!$I$43:$I$1042,Blends!$AF110,'Quarterly Information'!$X$43:$X$1042,Lists!$D$32)*E109</f>
        <v>0</v>
      </c>
      <c r="AJ110" s="85">
        <f>SUMIFS('Quarterly Information'!$J$43:$J$1042,'Quarterly Information'!$I$43:$I$1042,Blends!$AF110,'Quarterly Information'!$X$43:$X$1042,Lists!$D$32)*F109</f>
        <v>0</v>
      </c>
      <c r="AK110" s="85">
        <f>SUMIFS('Quarterly Information'!$J$43:$J$1042,'Quarterly Information'!$I$43:$I$1042,Blends!$AF110,'Quarterly Information'!$X$43:$X$1042,Lists!$D$32)*G109</f>
        <v>0</v>
      </c>
      <c r="AL110" s="85">
        <f>SUMIFS('Quarterly Information'!$J$43:$J$1042,'Quarterly Information'!$I$43:$I$1042,Blends!$AF110,'Quarterly Information'!$X$43:$X$1042,Lists!$D$32)*H109</f>
        <v>0</v>
      </c>
      <c r="AM110" s="85">
        <f>SUMIFS('Quarterly Information'!$J$43:$J$1042,'Quarterly Information'!$I$43:$I$1042,Blends!$AF110,'Quarterly Information'!$X$43:$X$1042,Lists!$D$32)*I109</f>
        <v>0</v>
      </c>
      <c r="AN110" s="85">
        <f>SUMIFS('Quarterly Information'!$J$43:$J$1042,'Quarterly Information'!$I$43:$I$1042,Blends!$AF110,'Quarterly Information'!$X$43:$X$1042,Lists!$D$32)*J109</f>
        <v>0</v>
      </c>
      <c r="AP110" s="10" t="s">
        <v>312</v>
      </c>
      <c r="AQ110" s="85">
        <f>SUMIFS('Quarterly Information'!$J$43:$J$1042,'Quarterly Information'!$I$43:$I$1042,Blends!$AP110,'Quarterly Information'!$X$43:$X$1042,Lists!$D$33)*C109</f>
        <v>0</v>
      </c>
      <c r="AR110" s="85">
        <f>SUMIFS('Quarterly Information'!$J$43:$J$1042,'Quarterly Information'!$I$43:$I$1042,Blends!$AP110,'Quarterly Information'!$X$43:$X$1042,Lists!$D$33)*D109</f>
        <v>0</v>
      </c>
      <c r="AS110" s="85">
        <f>SUMIFS('Quarterly Information'!$J$43:$J$1042,'Quarterly Information'!$I$43:$I$1042,Blends!$AP110,'Quarterly Information'!$X$43:$X$1042,Lists!$D$33)*E109</f>
        <v>0</v>
      </c>
      <c r="AT110" s="85">
        <f>SUMIFS('Quarterly Information'!$J$43:$J$1042,'Quarterly Information'!$I$43:$I$1042,Blends!$AP110,'Quarterly Information'!$X$43:$X$1042,Lists!$D$33)*F109</f>
        <v>0</v>
      </c>
      <c r="AU110" s="85">
        <f>SUMIFS('Quarterly Information'!$J$43:$J$1042,'Quarterly Information'!$I$43:$I$1042,Blends!$AP110,'Quarterly Information'!$X$43:$X$1042,Lists!$D$33)*G109</f>
        <v>0</v>
      </c>
      <c r="AV110" s="85">
        <f>SUMIFS('Quarterly Information'!$J$43:$J$1042,'Quarterly Information'!$I$43:$I$1042,Blends!$AP110,'Quarterly Information'!$X$43:$X$1042,Lists!$D$33)*H109</f>
        <v>0</v>
      </c>
      <c r="AW110" s="85">
        <f>SUMIFS('Quarterly Information'!$J$43:$J$1042,'Quarterly Information'!$I$43:$I$1042,Blends!$AP110,'Quarterly Information'!$X$43:$X$1042,Lists!$D$33)*I109</f>
        <v>0</v>
      </c>
      <c r="AX110" s="85">
        <f>SUMIFS('Quarterly Information'!$J$43:$J$1042,'Quarterly Information'!$I$43:$I$1042,Blends!$AP110,'Quarterly Information'!$X$43:$X$1042,Lists!$D$33)*J109</f>
        <v>0</v>
      </c>
      <c r="AZ110" s="10" t="s">
        <v>312</v>
      </c>
      <c r="BA110" s="85">
        <f>SUMIFS('Quarterly Information'!$J$43:$J$1042,'Quarterly Information'!$I$43:$I$1042,Blends!$AZ110,'Quarterly Information'!$X$43:$X$1042,Lists!$D$34)*C109</f>
        <v>0</v>
      </c>
      <c r="BB110" s="85">
        <f>SUMIFS('Quarterly Information'!$J$43:$J$1042,'Quarterly Information'!$I$43:$I$1042,Blends!$AZ110,'Quarterly Information'!$X$43:$X$1042,Lists!$D$34)*D109</f>
        <v>0</v>
      </c>
      <c r="BC110" s="85">
        <f>SUMIFS('Quarterly Information'!$J$43:$J$1042,'Quarterly Information'!$I$43:$I$1042,Blends!$AZ110,'Quarterly Information'!$X$43:$X$1042,Lists!$D$34)*E109</f>
        <v>0</v>
      </c>
      <c r="BD110" s="85">
        <f>SUMIFS('Quarterly Information'!$J$43:$J$1042,'Quarterly Information'!$I$43:$I$1042,Blends!$AZ110,'Quarterly Information'!$X$43:$X$1042,Lists!$D$34)*F109</f>
        <v>0</v>
      </c>
      <c r="BE110" s="85">
        <f>SUMIFS('Quarterly Information'!$J$43:$J$1042,'Quarterly Information'!$I$43:$I$1042,Blends!$AZ110,'Quarterly Information'!$X$43:$X$1042,Lists!$D$34)*G109</f>
        <v>0</v>
      </c>
      <c r="BF110" s="85">
        <f>SUMIFS('Quarterly Information'!$J$43:$J$1042,'Quarterly Information'!$I$43:$I$1042,Blends!$AZ110,'Quarterly Information'!$X$43:$X$1042,Lists!$D$34)*H109</f>
        <v>0</v>
      </c>
      <c r="BG110" s="85">
        <f>SUMIFS('Quarterly Information'!$J$43:$J$1042,'Quarterly Information'!$I$43:$I$1042,Blends!$AZ110,'Quarterly Information'!$X$43:$X$1042,Lists!$D$34)*I109</f>
        <v>0</v>
      </c>
      <c r="BH110" s="85">
        <f>SUMIFS('Quarterly Information'!$J$43:$J$1042,'Quarterly Information'!$I$43:$I$1042,Blends!$AZ110,'Quarterly Information'!$X$43:$X$1042,Lists!$D$34)*J109</f>
        <v>0</v>
      </c>
      <c r="BJ110" s="10" t="s">
        <v>312</v>
      </c>
      <c r="BK110" s="85">
        <f>SUMIFS('Quarterly Information'!$J$43:$J$1042,'Quarterly Information'!$I$43:$I$1042,Blends!$BJ110,'Quarterly Information'!$X$43:$X$1042,Lists!$D$35)*C109</f>
        <v>0</v>
      </c>
      <c r="BL110" s="85">
        <f>SUMIFS('Quarterly Information'!$J$43:$J$1042,'Quarterly Information'!$I$43:$I$1042,Blends!$BJ110,'Quarterly Information'!$X$43:$X$1042,Lists!$D$35)*D109</f>
        <v>0</v>
      </c>
      <c r="BM110" s="85">
        <f>SUMIFS('Quarterly Information'!$J$43:$J$1042,'Quarterly Information'!$I$43:$I$1042,Blends!$BJ110,'Quarterly Information'!$X$43:$X$1042,Lists!$D$35)*E109</f>
        <v>0</v>
      </c>
      <c r="BN110" s="85">
        <f>SUMIFS('Quarterly Information'!$J$43:$J$1042,'Quarterly Information'!$I$43:$I$1042,Blends!$BJ110,'Quarterly Information'!$X$43:$X$1042,Lists!$D$35)*F109</f>
        <v>0</v>
      </c>
      <c r="BO110" s="85">
        <f>SUMIFS('Quarterly Information'!$J$43:$J$1042,'Quarterly Information'!$I$43:$I$1042,Blends!$BJ110,'Quarterly Information'!$X$43:$X$1042,Lists!$D$35)*G109</f>
        <v>0</v>
      </c>
      <c r="BP110" s="85">
        <f>SUMIFS('Quarterly Information'!$J$43:$J$1042,'Quarterly Information'!$I$43:$I$1042,Blends!$BJ110,'Quarterly Information'!$X$43:$X$1042,Lists!$D$35)*H109</f>
        <v>0</v>
      </c>
      <c r="BQ110" s="85">
        <f>SUMIFS('Quarterly Information'!$J$43:$J$1042,'Quarterly Information'!$I$43:$I$1042,Blends!$BJ110,'Quarterly Information'!$X$43:$X$1042,Lists!$D$35)*I109</f>
        <v>0</v>
      </c>
      <c r="BR110" s="85">
        <f>SUMIFS('Quarterly Information'!$J$43:$J$1042,'Quarterly Information'!$I$43:$I$1042,Blends!$BJ110,'Quarterly Information'!$X$43:$X$1042,Lists!$D$35)*J109</f>
        <v>0</v>
      </c>
      <c r="BT110" s="10" t="s">
        <v>312</v>
      </c>
      <c r="BU110" s="85">
        <f>SUMIFS('Quarterly Information'!$AA$43:$AA$1042,'Quarterly Information'!$I$43:$I$1042,Blends!$BT110)*Blends!C109</f>
        <v>0</v>
      </c>
      <c r="BV110" s="85">
        <f>SUMIFS('Quarterly Information'!$AA$43:$AA$1042,'Quarterly Information'!$I$43:$I$1042,Blends!$BT110)*Blends!D109</f>
        <v>0</v>
      </c>
      <c r="BW110" s="85">
        <f>SUMIFS('Quarterly Information'!$AA$43:$AA$1042,'Quarterly Information'!$I$43:$I$1042,Blends!$BT110)*Blends!E109</f>
        <v>0</v>
      </c>
      <c r="BX110" s="85">
        <f>SUMIFS('Quarterly Information'!$AA$43:$AA$1042,'Quarterly Information'!$I$43:$I$1042,Blends!$BT110)*Blends!F109</f>
        <v>0</v>
      </c>
      <c r="BY110" s="85">
        <f>SUMIFS('Quarterly Information'!$AA$43:$AA$1042,'Quarterly Information'!$I$43:$I$1042,Blends!$BT110)*Blends!G109</f>
        <v>0</v>
      </c>
      <c r="BZ110" s="85">
        <f>SUMIFS('Quarterly Information'!$AA$43:$AA$1042,'Quarterly Information'!$I$43:$I$1042,Blends!$BT110)*Blends!H109</f>
        <v>0</v>
      </c>
      <c r="CA110" s="85">
        <f>SUMIFS('Quarterly Information'!$AA$43:$AA$1042,'Quarterly Information'!$I$43:$I$1042,Blends!$BT110)*Blends!I109</f>
        <v>0</v>
      </c>
      <c r="CB110" s="85">
        <f>SUMIFS('Quarterly Information'!$AA$43:$AA$1042,'Quarterly Information'!$I$43:$I$1042,Blends!$BT110)*Blends!J109</f>
        <v>0</v>
      </c>
      <c r="CD110" s="10" t="s">
        <v>312</v>
      </c>
      <c r="CE110" s="85">
        <f>SUMIFS('Quarterly Information'!$AB$43:$AB$1042,'Quarterly Information'!$I$43:$I$1042,Blends!$CD110)*Blends!C109</f>
        <v>0</v>
      </c>
      <c r="CF110" s="85">
        <f>SUMIFS('Quarterly Information'!$AB$43:$AB$1042,'Quarterly Information'!$I$43:$I$1042,Blends!$CD110)*Blends!D109</f>
        <v>0</v>
      </c>
      <c r="CG110" s="85">
        <f>SUMIFS('Quarterly Information'!$AB$43:$AB$1042,'Quarterly Information'!$I$43:$I$1042,Blends!$CD110)*Blends!E109</f>
        <v>0</v>
      </c>
      <c r="CH110" s="85">
        <f>SUMIFS('Quarterly Information'!$AB$43:$AB$1042,'Quarterly Information'!$I$43:$I$1042,Blends!$CD110)*Blends!F109</f>
        <v>0</v>
      </c>
      <c r="CI110" s="85">
        <f>SUMIFS('Quarterly Information'!$AB$43:$AB$1042,'Quarterly Information'!$I$43:$I$1042,Blends!$CD110)*Blends!G109</f>
        <v>0</v>
      </c>
      <c r="CJ110" s="85">
        <f>SUMIFS('Quarterly Information'!$AB$43:$AB$1042,'Quarterly Information'!$I$43:$I$1042,Blends!$CD110)*Blends!H109</f>
        <v>0</v>
      </c>
      <c r="CK110" s="85">
        <f>SUMIFS('Quarterly Information'!$AB$43:$AB$1042,'Quarterly Information'!$I$43:$I$1042,Blends!$CD110)*Blends!I109</f>
        <v>0</v>
      </c>
      <c r="CL110" s="85">
        <f>SUMIFS('Quarterly Information'!$AB$43:$AB$1042,'Quarterly Information'!$I$43:$I$1042,Blends!$CD110)*Blends!J109</f>
        <v>0</v>
      </c>
      <c r="CN110" s="10" t="s">
        <v>312</v>
      </c>
      <c r="CO110" s="85">
        <f>SUMIFS('Quarterly Information'!$AC$43:$AC$1042,'Quarterly Information'!$I$43:$I$1042,Blends!$CN110)*Blends!C109</f>
        <v>0</v>
      </c>
      <c r="CP110" s="85">
        <f>SUMIFS('Quarterly Information'!$AC$43:$AC$1042,'Quarterly Information'!$I$43:$I$1042,Blends!$CN110)*Blends!D109</f>
        <v>0</v>
      </c>
      <c r="CQ110" s="85">
        <f>SUMIFS('Quarterly Information'!$AC$43:$AC$1042,'Quarterly Information'!$I$43:$I$1042,Blends!$CN110)*Blends!E109</f>
        <v>0</v>
      </c>
      <c r="CR110" s="85">
        <f>SUMIFS('Quarterly Information'!$AC$43:$AC$1042,'Quarterly Information'!$I$43:$I$1042,Blends!$CN110)*Blends!F109</f>
        <v>0</v>
      </c>
      <c r="CS110" s="85">
        <f>SUMIFS('Quarterly Information'!$AC$43:$AC$1042,'Quarterly Information'!$I$43:$I$1042,Blends!$CN110)*Blends!G109</f>
        <v>0</v>
      </c>
      <c r="CT110" s="85">
        <f>SUMIFS('Quarterly Information'!$AC$43:$AC$1042,'Quarterly Information'!$I$43:$I$1042,Blends!$CN110)*Blends!H109</f>
        <v>0</v>
      </c>
      <c r="CU110" s="85">
        <f>SUMIFS('Quarterly Information'!$AC$43:$AC$1042,'Quarterly Information'!$I$43:$I$1042,Blends!$CN110)*Blends!I109</f>
        <v>0</v>
      </c>
      <c r="CV110" s="85">
        <f>SUMIFS('Quarterly Information'!$AC$43:$AC$1042,'Quarterly Information'!$I$43:$I$1042,Blends!$CN110)*Blends!J109</f>
        <v>0</v>
      </c>
      <c r="CX110" s="10" t="s">
        <v>312</v>
      </c>
      <c r="CY110" s="85">
        <f>SUMIFS('Quarterly Information'!$AD$43:$AD$1042,'Quarterly Information'!$I$43:$I$1042,Blends!$CX110)*Blends!C109</f>
        <v>0</v>
      </c>
      <c r="CZ110" s="85">
        <f>SUMIFS('Quarterly Information'!$AD$43:$AD$1042,'Quarterly Information'!$I$43:$I$1042,Blends!$CX110)*Blends!D109</f>
        <v>0</v>
      </c>
      <c r="DA110" s="85">
        <f>SUMIFS('Quarterly Information'!$AD$43:$AD$1042,'Quarterly Information'!$I$43:$I$1042,Blends!$CX110)*Blends!E109</f>
        <v>0</v>
      </c>
      <c r="DB110" s="85">
        <f>SUMIFS('Quarterly Information'!$AD$43:$AD$1042,'Quarterly Information'!$I$43:$I$1042,Blends!$CX110)*Blends!F109</f>
        <v>0</v>
      </c>
      <c r="DC110" s="85">
        <f>SUMIFS('Quarterly Information'!$AD$43:$AD$1042,'Quarterly Information'!$I$43:$I$1042,Blends!$CX110)*Blends!G109</f>
        <v>0</v>
      </c>
      <c r="DD110" s="85">
        <f>SUMIFS('Quarterly Information'!$AD$43:$AD$1042,'Quarterly Information'!$I$43:$I$1042,Blends!$CX110)*Blends!H109</f>
        <v>0</v>
      </c>
      <c r="DE110" s="85">
        <f>SUMIFS('Quarterly Information'!$AD$43:$AD$1042,'Quarterly Information'!$I$43:$I$1042,Blends!$CX110)*Blends!I109</f>
        <v>0</v>
      </c>
      <c r="DF110" s="85">
        <f>SUMIFS('Quarterly Information'!$AD$43:$AD$1042,'Quarterly Information'!$I$43:$I$1042,Blends!$CX110)*Blends!J109</f>
        <v>0</v>
      </c>
      <c r="DH110" s="10" t="s">
        <v>312</v>
      </c>
      <c r="DI110" s="85">
        <f>SUMIFS('Quarterly Information'!$AE$43:$AE$1042,'Quarterly Information'!$I$43:$I$1042,Blends!$DH110)*Blends!C109</f>
        <v>0</v>
      </c>
      <c r="DJ110" s="85">
        <f>SUMIFS('Quarterly Information'!$AE$43:$AE$1042,'Quarterly Information'!$I$43:$I$1042,Blends!$DH110)*Blends!D109</f>
        <v>0</v>
      </c>
      <c r="DK110" s="85">
        <f>SUMIFS('Quarterly Information'!$AE$43:$AE$1042,'Quarterly Information'!$I$43:$I$1042,Blends!$DH110)*Blends!E109</f>
        <v>0</v>
      </c>
      <c r="DL110" s="85">
        <f>SUMIFS('Quarterly Information'!$AE$43:$AE$1042,'Quarterly Information'!$I$43:$I$1042,Blends!$DH110)*Blends!F109</f>
        <v>0</v>
      </c>
      <c r="DM110" s="85">
        <f>SUMIFS('Quarterly Information'!$AE$43:$AE$1042,'Quarterly Information'!$I$43:$I$1042,Blends!$DH110)*Blends!G109</f>
        <v>0</v>
      </c>
      <c r="DN110" s="85">
        <f>SUMIFS('Quarterly Information'!$AE$43:$AE$1042,'Quarterly Information'!$I$43:$I$1042,Blends!$DH110)*Blends!H109</f>
        <v>0</v>
      </c>
      <c r="DO110" s="85">
        <f>SUMIFS('Quarterly Information'!$AE$43:$AE$1042,'Quarterly Information'!$I$43:$I$1042,Blends!$DH110)*Blends!I109</f>
        <v>0</v>
      </c>
      <c r="DP110" s="85">
        <f>SUMIFS('Quarterly Information'!$AE$43:$AE$1042,'Quarterly Information'!$I$43:$I$1042,Blends!$DH110)*Blends!J109</f>
        <v>0</v>
      </c>
      <c r="DR110" s="10" t="s">
        <v>312</v>
      </c>
      <c r="DS110" s="85">
        <f>SUMIFS('Quarterly Information'!$AF$43:$AF$1042,'Quarterly Information'!$I$43:$I$1042,Blends!$DR110)*Blends!C109</f>
        <v>0</v>
      </c>
      <c r="DT110" s="85">
        <f>SUMIFS('Quarterly Information'!$AF$43:$AF$1042,'Quarterly Information'!$I$43:$I$1042,Blends!$DR110)*Blends!D109</f>
        <v>0</v>
      </c>
      <c r="DU110" s="85">
        <f>SUMIFS('Quarterly Information'!$AF$43:$AF$1042,'Quarterly Information'!$I$43:$I$1042,Blends!$DR110)*Blends!E109</f>
        <v>0</v>
      </c>
      <c r="DV110" s="85">
        <f>SUMIFS('Quarterly Information'!$AF$43:$AF$1042,'Quarterly Information'!$I$43:$I$1042,Blends!$DR110)*Blends!F109</f>
        <v>0</v>
      </c>
      <c r="DW110" s="85">
        <f>SUMIFS('Quarterly Information'!$AF$43:$AF$1042,'Quarterly Information'!$I$43:$I$1042,Blends!$DR110)*Blends!G109</f>
        <v>0</v>
      </c>
      <c r="DX110" s="85">
        <f>SUMIFS('Quarterly Information'!$AF$43:$AF$1042,'Quarterly Information'!$I$43:$I$1042,Blends!$DR110)*Blends!H109</f>
        <v>0</v>
      </c>
      <c r="DY110" s="85">
        <f>SUMIFS('Quarterly Information'!$AF$43:$AF$1042,'Quarterly Information'!$I$43:$I$1042,Blends!$DR110)*Blends!I109</f>
        <v>0</v>
      </c>
      <c r="DZ110" s="85">
        <f>SUMIFS('Quarterly Information'!$AF$43:$AF$1042,'Quarterly Information'!$I$43:$I$1042,Blends!$DR110)*Blends!J109</f>
        <v>0</v>
      </c>
    </row>
    <row r="111" spans="2:130">
      <c r="B111" s="10" t="s">
        <v>314</v>
      </c>
      <c r="C111" s="84"/>
      <c r="D111" s="84"/>
      <c r="E111" s="84"/>
      <c r="F111" s="84">
        <v>0.44</v>
      </c>
      <c r="G111" s="84"/>
      <c r="H111" s="84"/>
      <c r="I111" s="84"/>
      <c r="J111" s="84"/>
      <c r="L111" s="10" t="s">
        <v>313</v>
      </c>
      <c r="M111" s="85">
        <f>SUMIFS('Quarterly Information'!$J$43:$J$1042,'Quarterly Information'!$I$43:$I$1042,Blends!$L111,'Quarterly Information'!$X$43:$X$1042,Lists!$D$30)*C110</f>
        <v>0</v>
      </c>
      <c r="N111" s="85">
        <f>SUMIFS('Quarterly Information'!$J$43:$J$1042,'Quarterly Information'!$I$43:$I$1042,Blends!$L111,'Quarterly Information'!$X$43:$X$1042,Lists!$D$30)*D110</f>
        <v>0</v>
      </c>
      <c r="O111" s="85">
        <f>SUMIFS('Quarterly Information'!$J$43:$J$1042,'Quarterly Information'!$I$43:$I$1042,Blends!$L111,'Quarterly Information'!$X$43:$X$1042,Lists!$D$30)*E110</f>
        <v>0</v>
      </c>
      <c r="P111" s="85">
        <f>SUMIFS('Quarterly Information'!$J$43:$J$1042,'Quarterly Information'!$I$43:$I$1042,Blends!$L111,'Quarterly Information'!$X$43:$X$1042,Lists!$D$30)*F110</f>
        <v>0</v>
      </c>
      <c r="Q111" s="85">
        <f>SUMIFS('Quarterly Information'!$J$43:$J$1042,'Quarterly Information'!$I$43:$I$1042,Blends!$L111,'Quarterly Information'!$X$43:$X$1042,Lists!$D$30)*G110</f>
        <v>0</v>
      </c>
      <c r="R111" s="85">
        <f>SUMIFS('Quarterly Information'!$J$43:$J$1042,'Quarterly Information'!$I$43:$I$1042,Blends!$L111,'Quarterly Information'!$X$43:$X$1042,Lists!$D$30)*H110</f>
        <v>0</v>
      </c>
      <c r="S111" s="85">
        <f>SUMIFS('Quarterly Information'!$J$43:$J$1042,'Quarterly Information'!$I$43:$I$1042,Blends!$L111,'Quarterly Information'!$X$43:$X$1042,Lists!$D$30)*I110</f>
        <v>0</v>
      </c>
      <c r="T111" s="85">
        <f>SUMIFS('Quarterly Information'!$J$43:$J$1042,'Quarterly Information'!$I$43:$I$1042,Blends!$L111,'Quarterly Information'!$X$43:$X$1042,Lists!$D$30)*J110</f>
        <v>0</v>
      </c>
      <c r="V111" s="10" t="s">
        <v>313</v>
      </c>
      <c r="W111" s="85">
        <f>SUMIFS('Quarterly Information'!$J$43:$J$1042,'Quarterly Information'!$I$43:$I$1042,Blends!$V111,'Quarterly Information'!$X$43:$X$1042,Lists!$D$31)*C110</f>
        <v>0</v>
      </c>
      <c r="X111" s="85">
        <f>SUMIFS('Quarterly Information'!$J$43:$J$1042,'Quarterly Information'!$I$43:$I$1042,Blends!$V111,'Quarterly Information'!$X$43:$X$1042,Lists!$D$31)*D110</f>
        <v>0</v>
      </c>
      <c r="Y111" s="85">
        <f>SUMIFS('Quarterly Information'!$J$43:$J$1042,'Quarterly Information'!$I$43:$I$1042,Blends!$V111,'Quarterly Information'!$X$43:$X$1042,Lists!$D$31)*E110</f>
        <v>0</v>
      </c>
      <c r="Z111" s="85">
        <f>SUMIFS('Quarterly Information'!$J$43:$J$1042,'Quarterly Information'!$I$43:$I$1042,Blends!$V111,'Quarterly Information'!$X$43:$X$1042,Lists!$D$31)*F110</f>
        <v>0</v>
      </c>
      <c r="AA111" s="85">
        <f>SUMIFS('Quarterly Information'!$J$43:$J$1042,'Quarterly Information'!$I$43:$I$1042,Blends!$V111,'Quarterly Information'!$X$43:$X$1042,Lists!$D$31)*G110</f>
        <v>0</v>
      </c>
      <c r="AB111" s="85">
        <f>SUMIFS('Quarterly Information'!$J$43:$J$1042,'Quarterly Information'!$I$43:$I$1042,Blends!$V111,'Quarterly Information'!$X$43:$X$1042,Lists!$D$31)*H110</f>
        <v>0</v>
      </c>
      <c r="AC111" s="85">
        <f>SUMIFS('Quarterly Information'!$J$43:$J$1042,'Quarterly Information'!$I$43:$I$1042,Blends!$V111,'Quarterly Information'!$X$43:$X$1042,Lists!$D$31)*I110</f>
        <v>0</v>
      </c>
      <c r="AD111" s="85">
        <f>SUMIFS('Quarterly Information'!$J$43:$J$1042,'Quarterly Information'!$I$43:$I$1042,Blends!$V111,'Quarterly Information'!$X$43:$X$1042,Lists!$D$31)*J110</f>
        <v>0</v>
      </c>
      <c r="AF111" s="10" t="s">
        <v>313</v>
      </c>
      <c r="AG111" s="85">
        <f>SUMIFS('Quarterly Information'!$J$43:$J$1042,'Quarterly Information'!$I$43:$I$1042,Blends!$AF111,'Quarterly Information'!$X$43:$X$1042,Lists!$D$32)*C110</f>
        <v>0</v>
      </c>
      <c r="AH111" s="85">
        <f>SUMIFS('Quarterly Information'!$J$43:$J$1042,'Quarterly Information'!$I$43:$I$1042,Blends!$AF111,'Quarterly Information'!$X$43:$X$1042,Lists!$D$32)*D110</f>
        <v>0</v>
      </c>
      <c r="AI111" s="85">
        <f>SUMIFS('Quarterly Information'!$J$43:$J$1042,'Quarterly Information'!$I$43:$I$1042,Blends!$AF111,'Quarterly Information'!$X$43:$X$1042,Lists!$D$32)*E110</f>
        <v>0</v>
      </c>
      <c r="AJ111" s="85">
        <f>SUMIFS('Quarterly Information'!$J$43:$J$1042,'Quarterly Information'!$I$43:$I$1042,Blends!$AF111,'Quarterly Information'!$X$43:$X$1042,Lists!$D$32)*F110</f>
        <v>0</v>
      </c>
      <c r="AK111" s="85">
        <f>SUMIFS('Quarterly Information'!$J$43:$J$1042,'Quarterly Information'!$I$43:$I$1042,Blends!$AF111,'Quarterly Information'!$X$43:$X$1042,Lists!$D$32)*G110</f>
        <v>0</v>
      </c>
      <c r="AL111" s="85">
        <f>SUMIFS('Quarterly Information'!$J$43:$J$1042,'Quarterly Information'!$I$43:$I$1042,Blends!$AF111,'Quarterly Information'!$X$43:$X$1042,Lists!$D$32)*H110</f>
        <v>0</v>
      </c>
      <c r="AM111" s="85">
        <f>SUMIFS('Quarterly Information'!$J$43:$J$1042,'Quarterly Information'!$I$43:$I$1042,Blends!$AF111,'Quarterly Information'!$X$43:$X$1042,Lists!$D$32)*I110</f>
        <v>0</v>
      </c>
      <c r="AN111" s="85">
        <f>SUMIFS('Quarterly Information'!$J$43:$J$1042,'Quarterly Information'!$I$43:$I$1042,Blends!$AF111,'Quarterly Information'!$X$43:$X$1042,Lists!$D$32)*J110</f>
        <v>0</v>
      </c>
      <c r="AP111" s="10" t="s">
        <v>313</v>
      </c>
      <c r="AQ111" s="85">
        <f>SUMIFS('Quarterly Information'!$J$43:$J$1042,'Quarterly Information'!$I$43:$I$1042,Blends!$AP111,'Quarterly Information'!$X$43:$X$1042,Lists!$D$33)*C110</f>
        <v>0</v>
      </c>
      <c r="AR111" s="85">
        <f>SUMIFS('Quarterly Information'!$J$43:$J$1042,'Quarterly Information'!$I$43:$I$1042,Blends!$AP111,'Quarterly Information'!$X$43:$X$1042,Lists!$D$33)*D110</f>
        <v>0</v>
      </c>
      <c r="AS111" s="85">
        <f>SUMIFS('Quarterly Information'!$J$43:$J$1042,'Quarterly Information'!$I$43:$I$1042,Blends!$AP111,'Quarterly Information'!$X$43:$X$1042,Lists!$D$33)*E110</f>
        <v>0</v>
      </c>
      <c r="AT111" s="85">
        <f>SUMIFS('Quarterly Information'!$J$43:$J$1042,'Quarterly Information'!$I$43:$I$1042,Blends!$AP111,'Quarterly Information'!$X$43:$X$1042,Lists!$D$33)*F110</f>
        <v>0</v>
      </c>
      <c r="AU111" s="85">
        <f>SUMIFS('Quarterly Information'!$J$43:$J$1042,'Quarterly Information'!$I$43:$I$1042,Blends!$AP111,'Quarterly Information'!$X$43:$X$1042,Lists!$D$33)*G110</f>
        <v>0</v>
      </c>
      <c r="AV111" s="85">
        <f>SUMIFS('Quarterly Information'!$J$43:$J$1042,'Quarterly Information'!$I$43:$I$1042,Blends!$AP111,'Quarterly Information'!$X$43:$X$1042,Lists!$D$33)*H110</f>
        <v>0</v>
      </c>
      <c r="AW111" s="85">
        <f>SUMIFS('Quarterly Information'!$J$43:$J$1042,'Quarterly Information'!$I$43:$I$1042,Blends!$AP111,'Quarterly Information'!$X$43:$X$1042,Lists!$D$33)*I110</f>
        <v>0</v>
      </c>
      <c r="AX111" s="85">
        <f>SUMIFS('Quarterly Information'!$J$43:$J$1042,'Quarterly Information'!$I$43:$I$1042,Blends!$AP111,'Quarterly Information'!$X$43:$X$1042,Lists!$D$33)*J110</f>
        <v>0</v>
      </c>
      <c r="AZ111" s="10" t="s">
        <v>313</v>
      </c>
      <c r="BA111" s="85">
        <f>SUMIFS('Quarterly Information'!$J$43:$J$1042,'Quarterly Information'!$I$43:$I$1042,Blends!$AZ111,'Quarterly Information'!$X$43:$X$1042,Lists!$D$34)*C110</f>
        <v>0</v>
      </c>
      <c r="BB111" s="85">
        <f>SUMIFS('Quarterly Information'!$J$43:$J$1042,'Quarterly Information'!$I$43:$I$1042,Blends!$AZ111,'Quarterly Information'!$X$43:$X$1042,Lists!$D$34)*D110</f>
        <v>0</v>
      </c>
      <c r="BC111" s="85">
        <f>SUMIFS('Quarterly Information'!$J$43:$J$1042,'Quarterly Information'!$I$43:$I$1042,Blends!$AZ111,'Quarterly Information'!$X$43:$X$1042,Lists!$D$34)*E110</f>
        <v>0</v>
      </c>
      <c r="BD111" s="85">
        <f>SUMIFS('Quarterly Information'!$J$43:$J$1042,'Quarterly Information'!$I$43:$I$1042,Blends!$AZ111,'Quarterly Information'!$X$43:$X$1042,Lists!$D$34)*F110</f>
        <v>0</v>
      </c>
      <c r="BE111" s="85">
        <f>SUMIFS('Quarterly Information'!$J$43:$J$1042,'Quarterly Information'!$I$43:$I$1042,Blends!$AZ111,'Quarterly Information'!$X$43:$X$1042,Lists!$D$34)*G110</f>
        <v>0</v>
      </c>
      <c r="BF111" s="85">
        <f>SUMIFS('Quarterly Information'!$J$43:$J$1042,'Quarterly Information'!$I$43:$I$1042,Blends!$AZ111,'Quarterly Information'!$X$43:$X$1042,Lists!$D$34)*H110</f>
        <v>0</v>
      </c>
      <c r="BG111" s="85">
        <f>SUMIFS('Quarterly Information'!$J$43:$J$1042,'Quarterly Information'!$I$43:$I$1042,Blends!$AZ111,'Quarterly Information'!$X$43:$X$1042,Lists!$D$34)*I110</f>
        <v>0</v>
      </c>
      <c r="BH111" s="85">
        <f>SUMIFS('Quarterly Information'!$J$43:$J$1042,'Quarterly Information'!$I$43:$I$1042,Blends!$AZ111,'Quarterly Information'!$X$43:$X$1042,Lists!$D$34)*J110</f>
        <v>0</v>
      </c>
      <c r="BJ111" s="10" t="s">
        <v>313</v>
      </c>
      <c r="BK111" s="85">
        <f>SUMIFS('Quarterly Information'!$J$43:$J$1042,'Quarterly Information'!$I$43:$I$1042,Blends!$BJ111,'Quarterly Information'!$X$43:$X$1042,Lists!$D$35)*C110</f>
        <v>0</v>
      </c>
      <c r="BL111" s="85">
        <f>SUMIFS('Quarterly Information'!$J$43:$J$1042,'Quarterly Information'!$I$43:$I$1042,Blends!$BJ111,'Quarterly Information'!$X$43:$X$1042,Lists!$D$35)*D110</f>
        <v>0</v>
      </c>
      <c r="BM111" s="85">
        <f>SUMIFS('Quarterly Information'!$J$43:$J$1042,'Quarterly Information'!$I$43:$I$1042,Blends!$BJ111,'Quarterly Information'!$X$43:$X$1042,Lists!$D$35)*E110</f>
        <v>0</v>
      </c>
      <c r="BN111" s="85">
        <f>SUMIFS('Quarterly Information'!$J$43:$J$1042,'Quarterly Information'!$I$43:$I$1042,Blends!$BJ111,'Quarterly Information'!$X$43:$X$1042,Lists!$D$35)*F110</f>
        <v>0</v>
      </c>
      <c r="BO111" s="85">
        <f>SUMIFS('Quarterly Information'!$J$43:$J$1042,'Quarterly Information'!$I$43:$I$1042,Blends!$BJ111,'Quarterly Information'!$X$43:$X$1042,Lists!$D$35)*G110</f>
        <v>0</v>
      </c>
      <c r="BP111" s="85">
        <f>SUMIFS('Quarterly Information'!$J$43:$J$1042,'Quarterly Information'!$I$43:$I$1042,Blends!$BJ111,'Quarterly Information'!$X$43:$X$1042,Lists!$D$35)*H110</f>
        <v>0</v>
      </c>
      <c r="BQ111" s="85">
        <f>SUMIFS('Quarterly Information'!$J$43:$J$1042,'Quarterly Information'!$I$43:$I$1042,Blends!$BJ111,'Quarterly Information'!$X$43:$X$1042,Lists!$D$35)*I110</f>
        <v>0</v>
      </c>
      <c r="BR111" s="85">
        <f>SUMIFS('Quarterly Information'!$J$43:$J$1042,'Quarterly Information'!$I$43:$I$1042,Blends!$BJ111,'Quarterly Information'!$X$43:$X$1042,Lists!$D$35)*J110</f>
        <v>0</v>
      </c>
      <c r="BT111" s="10" t="s">
        <v>313</v>
      </c>
      <c r="BU111" s="85">
        <f>SUMIFS('Quarterly Information'!$AA$43:$AA$1042,'Quarterly Information'!$I$43:$I$1042,Blends!$BT111)*Blends!C110</f>
        <v>0</v>
      </c>
      <c r="BV111" s="85">
        <f>SUMIFS('Quarterly Information'!$AA$43:$AA$1042,'Quarterly Information'!$I$43:$I$1042,Blends!$BT111)*Blends!D110</f>
        <v>0</v>
      </c>
      <c r="BW111" s="85">
        <f>SUMIFS('Quarterly Information'!$AA$43:$AA$1042,'Quarterly Information'!$I$43:$I$1042,Blends!$BT111)*Blends!E110</f>
        <v>0</v>
      </c>
      <c r="BX111" s="85">
        <f>SUMIFS('Quarterly Information'!$AA$43:$AA$1042,'Quarterly Information'!$I$43:$I$1042,Blends!$BT111)*Blends!F110</f>
        <v>0</v>
      </c>
      <c r="BY111" s="85">
        <f>SUMIFS('Quarterly Information'!$AA$43:$AA$1042,'Quarterly Information'!$I$43:$I$1042,Blends!$BT111)*Blends!G110</f>
        <v>0</v>
      </c>
      <c r="BZ111" s="85">
        <f>SUMIFS('Quarterly Information'!$AA$43:$AA$1042,'Quarterly Information'!$I$43:$I$1042,Blends!$BT111)*Blends!H110</f>
        <v>0</v>
      </c>
      <c r="CA111" s="85">
        <f>SUMIFS('Quarterly Information'!$AA$43:$AA$1042,'Quarterly Information'!$I$43:$I$1042,Blends!$BT111)*Blends!I110</f>
        <v>0</v>
      </c>
      <c r="CB111" s="85">
        <f>SUMIFS('Quarterly Information'!$AA$43:$AA$1042,'Quarterly Information'!$I$43:$I$1042,Blends!$BT111)*Blends!J110</f>
        <v>0</v>
      </c>
      <c r="CD111" s="10" t="s">
        <v>313</v>
      </c>
      <c r="CE111" s="85">
        <f>SUMIFS('Quarterly Information'!$AB$43:$AB$1042,'Quarterly Information'!$I$43:$I$1042,Blends!$CD111)*Blends!C110</f>
        <v>0</v>
      </c>
      <c r="CF111" s="85">
        <f>SUMIFS('Quarterly Information'!$AB$43:$AB$1042,'Quarterly Information'!$I$43:$I$1042,Blends!$CD111)*Blends!D110</f>
        <v>0</v>
      </c>
      <c r="CG111" s="85">
        <f>SUMIFS('Quarterly Information'!$AB$43:$AB$1042,'Quarterly Information'!$I$43:$I$1042,Blends!$CD111)*Blends!E110</f>
        <v>0</v>
      </c>
      <c r="CH111" s="85">
        <f>SUMIFS('Quarterly Information'!$AB$43:$AB$1042,'Quarterly Information'!$I$43:$I$1042,Blends!$CD111)*Blends!F110</f>
        <v>0</v>
      </c>
      <c r="CI111" s="85">
        <f>SUMIFS('Quarterly Information'!$AB$43:$AB$1042,'Quarterly Information'!$I$43:$I$1042,Blends!$CD111)*Blends!G110</f>
        <v>0</v>
      </c>
      <c r="CJ111" s="85">
        <f>SUMIFS('Quarterly Information'!$AB$43:$AB$1042,'Quarterly Information'!$I$43:$I$1042,Blends!$CD111)*Blends!H110</f>
        <v>0</v>
      </c>
      <c r="CK111" s="85">
        <f>SUMIFS('Quarterly Information'!$AB$43:$AB$1042,'Quarterly Information'!$I$43:$I$1042,Blends!$CD111)*Blends!I110</f>
        <v>0</v>
      </c>
      <c r="CL111" s="85">
        <f>SUMIFS('Quarterly Information'!$AB$43:$AB$1042,'Quarterly Information'!$I$43:$I$1042,Blends!$CD111)*Blends!J110</f>
        <v>0</v>
      </c>
      <c r="CN111" s="10" t="s">
        <v>313</v>
      </c>
      <c r="CO111" s="85">
        <f>SUMIFS('Quarterly Information'!$AC$43:$AC$1042,'Quarterly Information'!$I$43:$I$1042,Blends!$CN111)*Blends!C110</f>
        <v>0</v>
      </c>
      <c r="CP111" s="85">
        <f>SUMIFS('Quarterly Information'!$AC$43:$AC$1042,'Quarterly Information'!$I$43:$I$1042,Blends!$CN111)*Blends!D110</f>
        <v>0</v>
      </c>
      <c r="CQ111" s="85">
        <f>SUMIFS('Quarterly Information'!$AC$43:$AC$1042,'Quarterly Information'!$I$43:$I$1042,Blends!$CN111)*Blends!E110</f>
        <v>0</v>
      </c>
      <c r="CR111" s="85">
        <f>SUMIFS('Quarterly Information'!$AC$43:$AC$1042,'Quarterly Information'!$I$43:$I$1042,Blends!$CN111)*Blends!F110</f>
        <v>0</v>
      </c>
      <c r="CS111" s="85">
        <f>SUMIFS('Quarterly Information'!$AC$43:$AC$1042,'Quarterly Information'!$I$43:$I$1042,Blends!$CN111)*Blends!G110</f>
        <v>0</v>
      </c>
      <c r="CT111" s="85">
        <f>SUMIFS('Quarterly Information'!$AC$43:$AC$1042,'Quarterly Information'!$I$43:$I$1042,Blends!$CN111)*Blends!H110</f>
        <v>0</v>
      </c>
      <c r="CU111" s="85">
        <f>SUMIFS('Quarterly Information'!$AC$43:$AC$1042,'Quarterly Information'!$I$43:$I$1042,Blends!$CN111)*Blends!I110</f>
        <v>0</v>
      </c>
      <c r="CV111" s="85">
        <f>SUMIFS('Quarterly Information'!$AC$43:$AC$1042,'Quarterly Information'!$I$43:$I$1042,Blends!$CN111)*Blends!J110</f>
        <v>0</v>
      </c>
      <c r="CX111" s="10" t="s">
        <v>313</v>
      </c>
      <c r="CY111" s="85">
        <f>SUMIFS('Quarterly Information'!$AD$43:$AD$1042,'Quarterly Information'!$I$43:$I$1042,Blends!$CX111)*Blends!C110</f>
        <v>0</v>
      </c>
      <c r="CZ111" s="85">
        <f>SUMIFS('Quarterly Information'!$AD$43:$AD$1042,'Quarterly Information'!$I$43:$I$1042,Blends!$CX111)*Blends!D110</f>
        <v>0</v>
      </c>
      <c r="DA111" s="85">
        <f>SUMIFS('Quarterly Information'!$AD$43:$AD$1042,'Quarterly Information'!$I$43:$I$1042,Blends!$CX111)*Blends!E110</f>
        <v>0</v>
      </c>
      <c r="DB111" s="85">
        <f>SUMIFS('Quarterly Information'!$AD$43:$AD$1042,'Quarterly Information'!$I$43:$I$1042,Blends!$CX111)*Blends!F110</f>
        <v>0</v>
      </c>
      <c r="DC111" s="85">
        <f>SUMIFS('Quarterly Information'!$AD$43:$AD$1042,'Quarterly Information'!$I$43:$I$1042,Blends!$CX111)*Blends!G110</f>
        <v>0</v>
      </c>
      <c r="DD111" s="85">
        <f>SUMIFS('Quarterly Information'!$AD$43:$AD$1042,'Quarterly Information'!$I$43:$I$1042,Blends!$CX111)*Blends!H110</f>
        <v>0</v>
      </c>
      <c r="DE111" s="85">
        <f>SUMIFS('Quarterly Information'!$AD$43:$AD$1042,'Quarterly Information'!$I$43:$I$1042,Blends!$CX111)*Blends!I110</f>
        <v>0</v>
      </c>
      <c r="DF111" s="85">
        <f>SUMIFS('Quarterly Information'!$AD$43:$AD$1042,'Quarterly Information'!$I$43:$I$1042,Blends!$CX111)*Blends!J110</f>
        <v>0</v>
      </c>
      <c r="DH111" s="10" t="s">
        <v>313</v>
      </c>
      <c r="DI111" s="85">
        <f>SUMIFS('Quarterly Information'!$AE$43:$AE$1042,'Quarterly Information'!$I$43:$I$1042,Blends!$DH111)*Blends!C110</f>
        <v>0</v>
      </c>
      <c r="DJ111" s="85">
        <f>SUMIFS('Quarterly Information'!$AE$43:$AE$1042,'Quarterly Information'!$I$43:$I$1042,Blends!$DH111)*Blends!D110</f>
        <v>0</v>
      </c>
      <c r="DK111" s="85">
        <f>SUMIFS('Quarterly Information'!$AE$43:$AE$1042,'Quarterly Information'!$I$43:$I$1042,Blends!$DH111)*Blends!E110</f>
        <v>0</v>
      </c>
      <c r="DL111" s="85">
        <f>SUMIFS('Quarterly Information'!$AE$43:$AE$1042,'Quarterly Information'!$I$43:$I$1042,Blends!$DH111)*Blends!F110</f>
        <v>0</v>
      </c>
      <c r="DM111" s="85">
        <f>SUMIFS('Quarterly Information'!$AE$43:$AE$1042,'Quarterly Information'!$I$43:$I$1042,Blends!$DH111)*Blends!G110</f>
        <v>0</v>
      </c>
      <c r="DN111" s="85">
        <f>SUMIFS('Quarterly Information'!$AE$43:$AE$1042,'Quarterly Information'!$I$43:$I$1042,Blends!$DH111)*Blends!H110</f>
        <v>0</v>
      </c>
      <c r="DO111" s="85">
        <f>SUMIFS('Quarterly Information'!$AE$43:$AE$1042,'Quarterly Information'!$I$43:$I$1042,Blends!$DH111)*Blends!I110</f>
        <v>0</v>
      </c>
      <c r="DP111" s="85">
        <f>SUMIFS('Quarterly Information'!$AE$43:$AE$1042,'Quarterly Information'!$I$43:$I$1042,Blends!$DH111)*Blends!J110</f>
        <v>0</v>
      </c>
      <c r="DR111" s="10" t="s">
        <v>313</v>
      </c>
      <c r="DS111" s="85">
        <f>SUMIFS('Quarterly Information'!$AF$43:$AF$1042,'Quarterly Information'!$I$43:$I$1042,Blends!$DR111)*Blends!C110</f>
        <v>0</v>
      </c>
      <c r="DT111" s="85">
        <f>SUMIFS('Quarterly Information'!$AF$43:$AF$1042,'Quarterly Information'!$I$43:$I$1042,Blends!$DR111)*Blends!D110</f>
        <v>0</v>
      </c>
      <c r="DU111" s="85">
        <f>SUMIFS('Quarterly Information'!$AF$43:$AF$1042,'Quarterly Information'!$I$43:$I$1042,Blends!$DR111)*Blends!E110</f>
        <v>0</v>
      </c>
      <c r="DV111" s="85">
        <f>SUMIFS('Quarterly Information'!$AF$43:$AF$1042,'Quarterly Information'!$I$43:$I$1042,Blends!$DR111)*Blends!F110</f>
        <v>0</v>
      </c>
      <c r="DW111" s="85">
        <f>SUMIFS('Quarterly Information'!$AF$43:$AF$1042,'Quarterly Information'!$I$43:$I$1042,Blends!$DR111)*Blends!G110</f>
        <v>0</v>
      </c>
      <c r="DX111" s="85">
        <f>SUMIFS('Quarterly Information'!$AF$43:$AF$1042,'Quarterly Information'!$I$43:$I$1042,Blends!$DR111)*Blends!H110</f>
        <v>0</v>
      </c>
      <c r="DY111" s="85">
        <f>SUMIFS('Quarterly Information'!$AF$43:$AF$1042,'Quarterly Information'!$I$43:$I$1042,Blends!$DR111)*Blends!I110</f>
        <v>0</v>
      </c>
      <c r="DZ111" s="85">
        <f>SUMIFS('Quarterly Information'!$AF$43:$AF$1042,'Quarterly Information'!$I$43:$I$1042,Blends!$DR111)*Blends!J110</f>
        <v>0</v>
      </c>
    </row>
    <row r="112" spans="2:130">
      <c r="B112" s="10" t="s">
        <v>315</v>
      </c>
      <c r="C112" s="84"/>
      <c r="D112" s="84"/>
      <c r="E112" s="84"/>
      <c r="F112" s="84">
        <v>0.41499999999999998</v>
      </c>
      <c r="G112" s="84"/>
      <c r="H112" s="84"/>
      <c r="I112" s="84"/>
      <c r="J112" s="84"/>
      <c r="L112" s="10" t="s">
        <v>314</v>
      </c>
      <c r="M112" s="85">
        <f>SUMIFS('Quarterly Information'!$J$43:$J$1042,'Quarterly Information'!$I$43:$I$1042,Blends!$L112,'Quarterly Information'!$X$43:$X$1042,Lists!$D$30)*C111</f>
        <v>0</v>
      </c>
      <c r="N112" s="85">
        <f>SUMIFS('Quarterly Information'!$J$43:$J$1042,'Quarterly Information'!$I$43:$I$1042,Blends!$L112,'Quarterly Information'!$X$43:$X$1042,Lists!$D$30)*D111</f>
        <v>0</v>
      </c>
      <c r="O112" s="85">
        <f>SUMIFS('Quarterly Information'!$J$43:$J$1042,'Quarterly Information'!$I$43:$I$1042,Blends!$L112,'Quarterly Information'!$X$43:$X$1042,Lists!$D$30)*E111</f>
        <v>0</v>
      </c>
      <c r="P112" s="85">
        <f>SUMIFS('Quarterly Information'!$J$43:$J$1042,'Quarterly Information'!$I$43:$I$1042,Blends!$L112,'Quarterly Information'!$X$43:$X$1042,Lists!$D$30)*F111</f>
        <v>0</v>
      </c>
      <c r="Q112" s="85">
        <f>SUMIFS('Quarterly Information'!$J$43:$J$1042,'Quarterly Information'!$I$43:$I$1042,Blends!$L112,'Quarterly Information'!$X$43:$X$1042,Lists!$D$30)*G111</f>
        <v>0</v>
      </c>
      <c r="R112" s="85">
        <f>SUMIFS('Quarterly Information'!$J$43:$J$1042,'Quarterly Information'!$I$43:$I$1042,Blends!$L112,'Quarterly Information'!$X$43:$X$1042,Lists!$D$30)*H111</f>
        <v>0</v>
      </c>
      <c r="S112" s="85">
        <f>SUMIFS('Quarterly Information'!$J$43:$J$1042,'Quarterly Information'!$I$43:$I$1042,Blends!$L112,'Quarterly Information'!$X$43:$X$1042,Lists!$D$30)*I111</f>
        <v>0</v>
      </c>
      <c r="T112" s="85">
        <f>SUMIFS('Quarterly Information'!$J$43:$J$1042,'Quarterly Information'!$I$43:$I$1042,Blends!$L112,'Quarterly Information'!$X$43:$X$1042,Lists!$D$30)*J111</f>
        <v>0</v>
      </c>
      <c r="V112" s="10" t="s">
        <v>314</v>
      </c>
      <c r="W112" s="85">
        <f>SUMIFS('Quarterly Information'!$J$43:$J$1042,'Quarterly Information'!$I$43:$I$1042,Blends!$V112,'Quarterly Information'!$X$43:$X$1042,Lists!$D$31)*C111</f>
        <v>0</v>
      </c>
      <c r="X112" s="85">
        <f>SUMIFS('Quarterly Information'!$J$43:$J$1042,'Quarterly Information'!$I$43:$I$1042,Blends!$V112,'Quarterly Information'!$X$43:$X$1042,Lists!$D$31)*D111</f>
        <v>0</v>
      </c>
      <c r="Y112" s="85">
        <f>SUMIFS('Quarterly Information'!$J$43:$J$1042,'Quarterly Information'!$I$43:$I$1042,Blends!$V112,'Quarterly Information'!$X$43:$X$1042,Lists!$D$31)*E111</f>
        <v>0</v>
      </c>
      <c r="Z112" s="85">
        <f>SUMIFS('Quarterly Information'!$J$43:$J$1042,'Quarterly Information'!$I$43:$I$1042,Blends!$V112,'Quarterly Information'!$X$43:$X$1042,Lists!$D$31)*F111</f>
        <v>0</v>
      </c>
      <c r="AA112" s="85">
        <f>SUMIFS('Quarterly Information'!$J$43:$J$1042,'Quarterly Information'!$I$43:$I$1042,Blends!$V112,'Quarterly Information'!$X$43:$X$1042,Lists!$D$31)*G111</f>
        <v>0</v>
      </c>
      <c r="AB112" s="85">
        <f>SUMIFS('Quarterly Information'!$J$43:$J$1042,'Quarterly Information'!$I$43:$I$1042,Blends!$V112,'Quarterly Information'!$X$43:$X$1042,Lists!$D$31)*H111</f>
        <v>0</v>
      </c>
      <c r="AC112" s="85">
        <f>SUMIFS('Quarterly Information'!$J$43:$J$1042,'Quarterly Information'!$I$43:$I$1042,Blends!$V112,'Quarterly Information'!$X$43:$X$1042,Lists!$D$31)*I111</f>
        <v>0</v>
      </c>
      <c r="AD112" s="85">
        <f>SUMIFS('Quarterly Information'!$J$43:$J$1042,'Quarterly Information'!$I$43:$I$1042,Blends!$V112,'Quarterly Information'!$X$43:$X$1042,Lists!$D$31)*J111</f>
        <v>0</v>
      </c>
      <c r="AF112" s="10" t="s">
        <v>314</v>
      </c>
      <c r="AG112" s="85">
        <f>SUMIFS('Quarterly Information'!$J$43:$J$1042,'Quarterly Information'!$I$43:$I$1042,Blends!$AF112,'Quarterly Information'!$X$43:$X$1042,Lists!$D$32)*C111</f>
        <v>0</v>
      </c>
      <c r="AH112" s="85">
        <f>SUMIFS('Quarterly Information'!$J$43:$J$1042,'Quarterly Information'!$I$43:$I$1042,Blends!$AF112,'Quarterly Information'!$X$43:$X$1042,Lists!$D$32)*D111</f>
        <v>0</v>
      </c>
      <c r="AI112" s="85">
        <f>SUMIFS('Quarterly Information'!$J$43:$J$1042,'Quarterly Information'!$I$43:$I$1042,Blends!$AF112,'Quarterly Information'!$X$43:$X$1042,Lists!$D$32)*E111</f>
        <v>0</v>
      </c>
      <c r="AJ112" s="85">
        <f>SUMIFS('Quarterly Information'!$J$43:$J$1042,'Quarterly Information'!$I$43:$I$1042,Blends!$AF112,'Quarterly Information'!$X$43:$X$1042,Lists!$D$32)*F111</f>
        <v>0</v>
      </c>
      <c r="AK112" s="85">
        <f>SUMIFS('Quarterly Information'!$J$43:$J$1042,'Quarterly Information'!$I$43:$I$1042,Blends!$AF112,'Quarterly Information'!$X$43:$X$1042,Lists!$D$32)*G111</f>
        <v>0</v>
      </c>
      <c r="AL112" s="85">
        <f>SUMIFS('Quarterly Information'!$J$43:$J$1042,'Quarterly Information'!$I$43:$I$1042,Blends!$AF112,'Quarterly Information'!$X$43:$X$1042,Lists!$D$32)*H111</f>
        <v>0</v>
      </c>
      <c r="AM112" s="85">
        <f>SUMIFS('Quarterly Information'!$J$43:$J$1042,'Quarterly Information'!$I$43:$I$1042,Blends!$AF112,'Quarterly Information'!$X$43:$X$1042,Lists!$D$32)*I111</f>
        <v>0</v>
      </c>
      <c r="AN112" s="85">
        <f>SUMIFS('Quarterly Information'!$J$43:$J$1042,'Quarterly Information'!$I$43:$I$1042,Blends!$AF112,'Quarterly Information'!$X$43:$X$1042,Lists!$D$32)*J111</f>
        <v>0</v>
      </c>
      <c r="AP112" s="10" t="s">
        <v>314</v>
      </c>
      <c r="AQ112" s="85">
        <f>SUMIFS('Quarterly Information'!$J$43:$J$1042,'Quarterly Information'!$I$43:$I$1042,Blends!$AP112,'Quarterly Information'!$X$43:$X$1042,Lists!$D$33)*C111</f>
        <v>0</v>
      </c>
      <c r="AR112" s="85">
        <f>SUMIFS('Quarterly Information'!$J$43:$J$1042,'Quarterly Information'!$I$43:$I$1042,Blends!$AP112,'Quarterly Information'!$X$43:$X$1042,Lists!$D$33)*D111</f>
        <v>0</v>
      </c>
      <c r="AS112" s="85">
        <f>SUMIFS('Quarterly Information'!$J$43:$J$1042,'Quarterly Information'!$I$43:$I$1042,Blends!$AP112,'Quarterly Information'!$X$43:$X$1042,Lists!$D$33)*E111</f>
        <v>0</v>
      </c>
      <c r="AT112" s="85">
        <f>SUMIFS('Quarterly Information'!$J$43:$J$1042,'Quarterly Information'!$I$43:$I$1042,Blends!$AP112,'Quarterly Information'!$X$43:$X$1042,Lists!$D$33)*F111</f>
        <v>0</v>
      </c>
      <c r="AU112" s="85">
        <f>SUMIFS('Quarterly Information'!$J$43:$J$1042,'Quarterly Information'!$I$43:$I$1042,Blends!$AP112,'Quarterly Information'!$X$43:$X$1042,Lists!$D$33)*G111</f>
        <v>0</v>
      </c>
      <c r="AV112" s="85">
        <f>SUMIFS('Quarterly Information'!$J$43:$J$1042,'Quarterly Information'!$I$43:$I$1042,Blends!$AP112,'Quarterly Information'!$X$43:$X$1042,Lists!$D$33)*H111</f>
        <v>0</v>
      </c>
      <c r="AW112" s="85">
        <f>SUMIFS('Quarterly Information'!$J$43:$J$1042,'Quarterly Information'!$I$43:$I$1042,Blends!$AP112,'Quarterly Information'!$X$43:$X$1042,Lists!$D$33)*I111</f>
        <v>0</v>
      </c>
      <c r="AX112" s="85">
        <f>SUMIFS('Quarterly Information'!$J$43:$J$1042,'Quarterly Information'!$I$43:$I$1042,Blends!$AP112,'Quarterly Information'!$X$43:$X$1042,Lists!$D$33)*J111</f>
        <v>0</v>
      </c>
      <c r="AZ112" s="10" t="s">
        <v>314</v>
      </c>
      <c r="BA112" s="85">
        <f>SUMIFS('Quarterly Information'!$J$43:$J$1042,'Quarterly Information'!$I$43:$I$1042,Blends!$AZ112,'Quarterly Information'!$X$43:$X$1042,Lists!$D$34)*C111</f>
        <v>0</v>
      </c>
      <c r="BB112" s="85">
        <f>SUMIFS('Quarterly Information'!$J$43:$J$1042,'Quarterly Information'!$I$43:$I$1042,Blends!$AZ112,'Quarterly Information'!$X$43:$X$1042,Lists!$D$34)*D111</f>
        <v>0</v>
      </c>
      <c r="BC112" s="85">
        <f>SUMIFS('Quarterly Information'!$J$43:$J$1042,'Quarterly Information'!$I$43:$I$1042,Blends!$AZ112,'Quarterly Information'!$X$43:$X$1042,Lists!$D$34)*E111</f>
        <v>0</v>
      </c>
      <c r="BD112" s="85">
        <f>SUMIFS('Quarterly Information'!$J$43:$J$1042,'Quarterly Information'!$I$43:$I$1042,Blends!$AZ112,'Quarterly Information'!$X$43:$X$1042,Lists!$D$34)*F111</f>
        <v>0</v>
      </c>
      <c r="BE112" s="85">
        <f>SUMIFS('Quarterly Information'!$J$43:$J$1042,'Quarterly Information'!$I$43:$I$1042,Blends!$AZ112,'Quarterly Information'!$X$43:$X$1042,Lists!$D$34)*G111</f>
        <v>0</v>
      </c>
      <c r="BF112" s="85">
        <f>SUMIFS('Quarterly Information'!$J$43:$J$1042,'Quarterly Information'!$I$43:$I$1042,Blends!$AZ112,'Quarterly Information'!$X$43:$X$1042,Lists!$D$34)*H111</f>
        <v>0</v>
      </c>
      <c r="BG112" s="85">
        <f>SUMIFS('Quarterly Information'!$J$43:$J$1042,'Quarterly Information'!$I$43:$I$1042,Blends!$AZ112,'Quarterly Information'!$X$43:$X$1042,Lists!$D$34)*I111</f>
        <v>0</v>
      </c>
      <c r="BH112" s="85">
        <f>SUMIFS('Quarterly Information'!$J$43:$J$1042,'Quarterly Information'!$I$43:$I$1042,Blends!$AZ112,'Quarterly Information'!$X$43:$X$1042,Lists!$D$34)*J111</f>
        <v>0</v>
      </c>
      <c r="BJ112" s="10" t="s">
        <v>314</v>
      </c>
      <c r="BK112" s="85">
        <f>SUMIFS('Quarterly Information'!$J$43:$J$1042,'Quarterly Information'!$I$43:$I$1042,Blends!$BJ112,'Quarterly Information'!$X$43:$X$1042,Lists!$D$35)*C111</f>
        <v>0</v>
      </c>
      <c r="BL112" s="85">
        <f>SUMIFS('Quarterly Information'!$J$43:$J$1042,'Quarterly Information'!$I$43:$I$1042,Blends!$BJ112,'Quarterly Information'!$X$43:$X$1042,Lists!$D$35)*D111</f>
        <v>0</v>
      </c>
      <c r="BM112" s="85">
        <f>SUMIFS('Quarterly Information'!$J$43:$J$1042,'Quarterly Information'!$I$43:$I$1042,Blends!$BJ112,'Quarterly Information'!$X$43:$X$1042,Lists!$D$35)*E111</f>
        <v>0</v>
      </c>
      <c r="BN112" s="85">
        <f>SUMIFS('Quarterly Information'!$J$43:$J$1042,'Quarterly Information'!$I$43:$I$1042,Blends!$BJ112,'Quarterly Information'!$X$43:$X$1042,Lists!$D$35)*F111</f>
        <v>0</v>
      </c>
      <c r="BO112" s="85">
        <f>SUMIFS('Quarterly Information'!$J$43:$J$1042,'Quarterly Information'!$I$43:$I$1042,Blends!$BJ112,'Quarterly Information'!$X$43:$X$1042,Lists!$D$35)*G111</f>
        <v>0</v>
      </c>
      <c r="BP112" s="85">
        <f>SUMIFS('Quarterly Information'!$J$43:$J$1042,'Quarterly Information'!$I$43:$I$1042,Blends!$BJ112,'Quarterly Information'!$X$43:$X$1042,Lists!$D$35)*H111</f>
        <v>0</v>
      </c>
      <c r="BQ112" s="85">
        <f>SUMIFS('Quarterly Information'!$J$43:$J$1042,'Quarterly Information'!$I$43:$I$1042,Blends!$BJ112,'Quarterly Information'!$X$43:$X$1042,Lists!$D$35)*I111</f>
        <v>0</v>
      </c>
      <c r="BR112" s="85">
        <f>SUMIFS('Quarterly Information'!$J$43:$J$1042,'Quarterly Information'!$I$43:$I$1042,Blends!$BJ112,'Quarterly Information'!$X$43:$X$1042,Lists!$D$35)*J111</f>
        <v>0</v>
      </c>
      <c r="BT112" s="10" t="s">
        <v>314</v>
      </c>
      <c r="BU112" s="85">
        <f>SUMIFS('Quarterly Information'!$AA$43:$AA$1042,'Quarterly Information'!$I$43:$I$1042,Blends!$BT112)*Blends!C111</f>
        <v>0</v>
      </c>
      <c r="BV112" s="85">
        <f>SUMIFS('Quarterly Information'!$AA$43:$AA$1042,'Quarterly Information'!$I$43:$I$1042,Blends!$BT112)*Blends!D111</f>
        <v>0</v>
      </c>
      <c r="BW112" s="85">
        <f>SUMIFS('Quarterly Information'!$AA$43:$AA$1042,'Quarterly Information'!$I$43:$I$1042,Blends!$BT112)*Blends!E111</f>
        <v>0</v>
      </c>
      <c r="BX112" s="85">
        <f>SUMIFS('Quarterly Information'!$AA$43:$AA$1042,'Quarterly Information'!$I$43:$I$1042,Blends!$BT112)*Blends!F111</f>
        <v>0</v>
      </c>
      <c r="BY112" s="85">
        <f>SUMIFS('Quarterly Information'!$AA$43:$AA$1042,'Quarterly Information'!$I$43:$I$1042,Blends!$BT112)*Blends!G111</f>
        <v>0</v>
      </c>
      <c r="BZ112" s="85">
        <f>SUMIFS('Quarterly Information'!$AA$43:$AA$1042,'Quarterly Information'!$I$43:$I$1042,Blends!$BT112)*Blends!H111</f>
        <v>0</v>
      </c>
      <c r="CA112" s="85">
        <f>SUMIFS('Quarterly Information'!$AA$43:$AA$1042,'Quarterly Information'!$I$43:$I$1042,Blends!$BT112)*Blends!I111</f>
        <v>0</v>
      </c>
      <c r="CB112" s="85">
        <f>SUMIFS('Quarterly Information'!$AA$43:$AA$1042,'Quarterly Information'!$I$43:$I$1042,Blends!$BT112)*Blends!J111</f>
        <v>0</v>
      </c>
      <c r="CD112" s="10" t="s">
        <v>314</v>
      </c>
      <c r="CE112" s="85">
        <f>SUMIFS('Quarterly Information'!$AB$43:$AB$1042,'Quarterly Information'!$I$43:$I$1042,Blends!$CD112)*Blends!C111</f>
        <v>0</v>
      </c>
      <c r="CF112" s="85">
        <f>SUMIFS('Quarterly Information'!$AB$43:$AB$1042,'Quarterly Information'!$I$43:$I$1042,Blends!$CD112)*Blends!D111</f>
        <v>0</v>
      </c>
      <c r="CG112" s="85">
        <f>SUMIFS('Quarterly Information'!$AB$43:$AB$1042,'Quarterly Information'!$I$43:$I$1042,Blends!$CD112)*Blends!E111</f>
        <v>0</v>
      </c>
      <c r="CH112" s="85">
        <f>SUMIFS('Quarterly Information'!$AB$43:$AB$1042,'Quarterly Information'!$I$43:$I$1042,Blends!$CD112)*Blends!F111</f>
        <v>0</v>
      </c>
      <c r="CI112" s="85">
        <f>SUMIFS('Quarterly Information'!$AB$43:$AB$1042,'Quarterly Information'!$I$43:$I$1042,Blends!$CD112)*Blends!G111</f>
        <v>0</v>
      </c>
      <c r="CJ112" s="85">
        <f>SUMIFS('Quarterly Information'!$AB$43:$AB$1042,'Quarterly Information'!$I$43:$I$1042,Blends!$CD112)*Blends!H111</f>
        <v>0</v>
      </c>
      <c r="CK112" s="85">
        <f>SUMIFS('Quarterly Information'!$AB$43:$AB$1042,'Quarterly Information'!$I$43:$I$1042,Blends!$CD112)*Blends!I111</f>
        <v>0</v>
      </c>
      <c r="CL112" s="85">
        <f>SUMIFS('Quarterly Information'!$AB$43:$AB$1042,'Quarterly Information'!$I$43:$I$1042,Blends!$CD112)*Blends!J111</f>
        <v>0</v>
      </c>
      <c r="CN112" s="10" t="s">
        <v>314</v>
      </c>
      <c r="CO112" s="85">
        <f>SUMIFS('Quarterly Information'!$AC$43:$AC$1042,'Quarterly Information'!$I$43:$I$1042,Blends!$CN112)*Blends!C111</f>
        <v>0</v>
      </c>
      <c r="CP112" s="85">
        <f>SUMIFS('Quarterly Information'!$AC$43:$AC$1042,'Quarterly Information'!$I$43:$I$1042,Blends!$CN112)*Blends!D111</f>
        <v>0</v>
      </c>
      <c r="CQ112" s="85">
        <f>SUMIFS('Quarterly Information'!$AC$43:$AC$1042,'Quarterly Information'!$I$43:$I$1042,Blends!$CN112)*Blends!E111</f>
        <v>0</v>
      </c>
      <c r="CR112" s="85">
        <f>SUMIFS('Quarterly Information'!$AC$43:$AC$1042,'Quarterly Information'!$I$43:$I$1042,Blends!$CN112)*Blends!F111</f>
        <v>0</v>
      </c>
      <c r="CS112" s="85">
        <f>SUMIFS('Quarterly Information'!$AC$43:$AC$1042,'Quarterly Information'!$I$43:$I$1042,Blends!$CN112)*Blends!G111</f>
        <v>0</v>
      </c>
      <c r="CT112" s="85">
        <f>SUMIFS('Quarterly Information'!$AC$43:$AC$1042,'Quarterly Information'!$I$43:$I$1042,Blends!$CN112)*Blends!H111</f>
        <v>0</v>
      </c>
      <c r="CU112" s="85">
        <f>SUMIFS('Quarterly Information'!$AC$43:$AC$1042,'Quarterly Information'!$I$43:$I$1042,Blends!$CN112)*Blends!I111</f>
        <v>0</v>
      </c>
      <c r="CV112" s="85">
        <f>SUMIFS('Quarterly Information'!$AC$43:$AC$1042,'Quarterly Information'!$I$43:$I$1042,Blends!$CN112)*Blends!J111</f>
        <v>0</v>
      </c>
      <c r="CX112" s="10" t="s">
        <v>314</v>
      </c>
      <c r="CY112" s="85">
        <f>SUMIFS('Quarterly Information'!$AD$43:$AD$1042,'Quarterly Information'!$I$43:$I$1042,Blends!$CX112)*Blends!C111</f>
        <v>0</v>
      </c>
      <c r="CZ112" s="85">
        <f>SUMIFS('Quarterly Information'!$AD$43:$AD$1042,'Quarterly Information'!$I$43:$I$1042,Blends!$CX112)*Blends!D111</f>
        <v>0</v>
      </c>
      <c r="DA112" s="85">
        <f>SUMIFS('Quarterly Information'!$AD$43:$AD$1042,'Quarterly Information'!$I$43:$I$1042,Blends!$CX112)*Blends!E111</f>
        <v>0</v>
      </c>
      <c r="DB112" s="85">
        <f>SUMIFS('Quarterly Information'!$AD$43:$AD$1042,'Quarterly Information'!$I$43:$I$1042,Blends!$CX112)*Blends!F111</f>
        <v>0</v>
      </c>
      <c r="DC112" s="85">
        <f>SUMIFS('Quarterly Information'!$AD$43:$AD$1042,'Quarterly Information'!$I$43:$I$1042,Blends!$CX112)*Blends!G111</f>
        <v>0</v>
      </c>
      <c r="DD112" s="85">
        <f>SUMIFS('Quarterly Information'!$AD$43:$AD$1042,'Quarterly Information'!$I$43:$I$1042,Blends!$CX112)*Blends!H111</f>
        <v>0</v>
      </c>
      <c r="DE112" s="85">
        <f>SUMIFS('Quarterly Information'!$AD$43:$AD$1042,'Quarterly Information'!$I$43:$I$1042,Blends!$CX112)*Blends!I111</f>
        <v>0</v>
      </c>
      <c r="DF112" s="85">
        <f>SUMIFS('Quarterly Information'!$AD$43:$AD$1042,'Quarterly Information'!$I$43:$I$1042,Blends!$CX112)*Blends!J111</f>
        <v>0</v>
      </c>
      <c r="DH112" s="10" t="s">
        <v>314</v>
      </c>
      <c r="DI112" s="85">
        <f>SUMIFS('Quarterly Information'!$AE$43:$AE$1042,'Quarterly Information'!$I$43:$I$1042,Blends!$DH112)*Blends!C111</f>
        <v>0</v>
      </c>
      <c r="DJ112" s="85">
        <f>SUMIFS('Quarterly Information'!$AE$43:$AE$1042,'Quarterly Information'!$I$43:$I$1042,Blends!$DH112)*Blends!D111</f>
        <v>0</v>
      </c>
      <c r="DK112" s="85">
        <f>SUMIFS('Quarterly Information'!$AE$43:$AE$1042,'Quarterly Information'!$I$43:$I$1042,Blends!$DH112)*Blends!E111</f>
        <v>0</v>
      </c>
      <c r="DL112" s="85">
        <f>SUMIFS('Quarterly Information'!$AE$43:$AE$1042,'Quarterly Information'!$I$43:$I$1042,Blends!$DH112)*Blends!F111</f>
        <v>0</v>
      </c>
      <c r="DM112" s="85">
        <f>SUMIFS('Quarterly Information'!$AE$43:$AE$1042,'Quarterly Information'!$I$43:$I$1042,Blends!$DH112)*Blends!G111</f>
        <v>0</v>
      </c>
      <c r="DN112" s="85">
        <f>SUMIFS('Quarterly Information'!$AE$43:$AE$1042,'Quarterly Information'!$I$43:$I$1042,Blends!$DH112)*Blends!H111</f>
        <v>0</v>
      </c>
      <c r="DO112" s="85">
        <f>SUMIFS('Quarterly Information'!$AE$43:$AE$1042,'Quarterly Information'!$I$43:$I$1042,Blends!$DH112)*Blends!I111</f>
        <v>0</v>
      </c>
      <c r="DP112" s="85">
        <f>SUMIFS('Quarterly Information'!$AE$43:$AE$1042,'Quarterly Information'!$I$43:$I$1042,Blends!$DH112)*Blends!J111</f>
        <v>0</v>
      </c>
      <c r="DR112" s="10" t="s">
        <v>314</v>
      </c>
      <c r="DS112" s="85">
        <f>SUMIFS('Quarterly Information'!$AF$43:$AF$1042,'Quarterly Information'!$I$43:$I$1042,Blends!$DR112)*Blends!C111</f>
        <v>0</v>
      </c>
      <c r="DT112" s="85">
        <f>SUMIFS('Quarterly Information'!$AF$43:$AF$1042,'Quarterly Information'!$I$43:$I$1042,Blends!$DR112)*Blends!D111</f>
        <v>0</v>
      </c>
      <c r="DU112" s="85">
        <f>SUMIFS('Quarterly Information'!$AF$43:$AF$1042,'Quarterly Information'!$I$43:$I$1042,Blends!$DR112)*Blends!E111</f>
        <v>0</v>
      </c>
      <c r="DV112" s="85">
        <f>SUMIFS('Quarterly Information'!$AF$43:$AF$1042,'Quarterly Information'!$I$43:$I$1042,Blends!$DR112)*Blends!F111</f>
        <v>0</v>
      </c>
      <c r="DW112" s="85">
        <f>SUMIFS('Quarterly Information'!$AF$43:$AF$1042,'Quarterly Information'!$I$43:$I$1042,Blends!$DR112)*Blends!G111</f>
        <v>0</v>
      </c>
      <c r="DX112" s="85">
        <f>SUMIFS('Quarterly Information'!$AF$43:$AF$1042,'Quarterly Information'!$I$43:$I$1042,Blends!$DR112)*Blends!H111</f>
        <v>0</v>
      </c>
      <c r="DY112" s="85">
        <f>SUMIFS('Quarterly Information'!$AF$43:$AF$1042,'Quarterly Information'!$I$43:$I$1042,Blends!$DR112)*Blends!I111</f>
        <v>0</v>
      </c>
      <c r="DZ112" s="85">
        <f>SUMIFS('Quarterly Information'!$AF$43:$AF$1042,'Quarterly Information'!$I$43:$I$1042,Blends!$DR112)*Blends!J111</f>
        <v>0</v>
      </c>
    </row>
    <row r="113" spans="2:130">
      <c r="B113" s="10" t="s">
        <v>316</v>
      </c>
      <c r="C113" s="84"/>
      <c r="D113" s="84"/>
      <c r="E113" s="84"/>
      <c r="F113" s="84"/>
      <c r="G113" s="84"/>
      <c r="H113" s="84"/>
      <c r="I113" s="84">
        <v>0.12</v>
      </c>
      <c r="J113" s="84"/>
      <c r="L113" s="10" t="s">
        <v>315</v>
      </c>
      <c r="M113" s="85">
        <f>SUMIFS('Quarterly Information'!$J$43:$J$1042,'Quarterly Information'!$I$43:$I$1042,Blends!$L113,'Quarterly Information'!$X$43:$X$1042,Lists!$D$30)*C112</f>
        <v>0</v>
      </c>
      <c r="N113" s="85">
        <f>SUMIFS('Quarterly Information'!$J$43:$J$1042,'Quarterly Information'!$I$43:$I$1042,Blends!$L113,'Quarterly Information'!$X$43:$X$1042,Lists!$D$30)*D112</f>
        <v>0</v>
      </c>
      <c r="O113" s="85">
        <f>SUMIFS('Quarterly Information'!$J$43:$J$1042,'Quarterly Information'!$I$43:$I$1042,Blends!$L113,'Quarterly Information'!$X$43:$X$1042,Lists!$D$30)*E112</f>
        <v>0</v>
      </c>
      <c r="P113" s="85">
        <f>SUMIFS('Quarterly Information'!$J$43:$J$1042,'Quarterly Information'!$I$43:$I$1042,Blends!$L113,'Quarterly Information'!$X$43:$X$1042,Lists!$D$30)*F112</f>
        <v>0</v>
      </c>
      <c r="Q113" s="85">
        <f>SUMIFS('Quarterly Information'!$J$43:$J$1042,'Quarterly Information'!$I$43:$I$1042,Blends!$L113,'Quarterly Information'!$X$43:$X$1042,Lists!$D$30)*G112</f>
        <v>0</v>
      </c>
      <c r="R113" s="85">
        <f>SUMIFS('Quarterly Information'!$J$43:$J$1042,'Quarterly Information'!$I$43:$I$1042,Blends!$L113,'Quarterly Information'!$X$43:$X$1042,Lists!$D$30)*H112</f>
        <v>0</v>
      </c>
      <c r="S113" s="85">
        <f>SUMIFS('Quarterly Information'!$J$43:$J$1042,'Quarterly Information'!$I$43:$I$1042,Blends!$L113,'Quarterly Information'!$X$43:$X$1042,Lists!$D$30)*I112</f>
        <v>0</v>
      </c>
      <c r="T113" s="85">
        <f>SUMIFS('Quarterly Information'!$J$43:$J$1042,'Quarterly Information'!$I$43:$I$1042,Blends!$L113,'Quarterly Information'!$X$43:$X$1042,Lists!$D$30)*J112</f>
        <v>0</v>
      </c>
      <c r="V113" s="10" t="s">
        <v>315</v>
      </c>
      <c r="W113" s="85">
        <f>SUMIFS('Quarterly Information'!$J$43:$J$1042,'Quarterly Information'!$I$43:$I$1042,Blends!$V113,'Quarterly Information'!$X$43:$X$1042,Lists!$D$31)*C112</f>
        <v>0</v>
      </c>
      <c r="X113" s="85">
        <f>SUMIFS('Quarterly Information'!$J$43:$J$1042,'Quarterly Information'!$I$43:$I$1042,Blends!$V113,'Quarterly Information'!$X$43:$X$1042,Lists!$D$31)*D112</f>
        <v>0</v>
      </c>
      <c r="Y113" s="85">
        <f>SUMIFS('Quarterly Information'!$J$43:$J$1042,'Quarterly Information'!$I$43:$I$1042,Blends!$V113,'Quarterly Information'!$X$43:$X$1042,Lists!$D$31)*E112</f>
        <v>0</v>
      </c>
      <c r="Z113" s="85">
        <f>SUMIFS('Quarterly Information'!$J$43:$J$1042,'Quarterly Information'!$I$43:$I$1042,Blends!$V113,'Quarterly Information'!$X$43:$X$1042,Lists!$D$31)*F112</f>
        <v>0</v>
      </c>
      <c r="AA113" s="85">
        <f>SUMIFS('Quarterly Information'!$J$43:$J$1042,'Quarterly Information'!$I$43:$I$1042,Blends!$V113,'Quarterly Information'!$X$43:$X$1042,Lists!$D$31)*G112</f>
        <v>0</v>
      </c>
      <c r="AB113" s="85">
        <f>SUMIFS('Quarterly Information'!$J$43:$J$1042,'Quarterly Information'!$I$43:$I$1042,Blends!$V113,'Quarterly Information'!$X$43:$X$1042,Lists!$D$31)*H112</f>
        <v>0</v>
      </c>
      <c r="AC113" s="85">
        <f>SUMIFS('Quarterly Information'!$J$43:$J$1042,'Quarterly Information'!$I$43:$I$1042,Blends!$V113,'Quarterly Information'!$X$43:$X$1042,Lists!$D$31)*I112</f>
        <v>0</v>
      </c>
      <c r="AD113" s="85">
        <f>SUMIFS('Quarterly Information'!$J$43:$J$1042,'Quarterly Information'!$I$43:$I$1042,Blends!$V113,'Quarterly Information'!$X$43:$X$1042,Lists!$D$31)*J112</f>
        <v>0</v>
      </c>
      <c r="AF113" s="10" t="s">
        <v>315</v>
      </c>
      <c r="AG113" s="85">
        <f>SUMIFS('Quarterly Information'!$J$43:$J$1042,'Quarterly Information'!$I$43:$I$1042,Blends!$AF113,'Quarterly Information'!$X$43:$X$1042,Lists!$D$32)*C112</f>
        <v>0</v>
      </c>
      <c r="AH113" s="85">
        <f>SUMIFS('Quarterly Information'!$J$43:$J$1042,'Quarterly Information'!$I$43:$I$1042,Blends!$AF113,'Quarterly Information'!$X$43:$X$1042,Lists!$D$32)*D112</f>
        <v>0</v>
      </c>
      <c r="AI113" s="85">
        <f>SUMIFS('Quarterly Information'!$J$43:$J$1042,'Quarterly Information'!$I$43:$I$1042,Blends!$AF113,'Quarterly Information'!$X$43:$X$1042,Lists!$D$32)*E112</f>
        <v>0</v>
      </c>
      <c r="AJ113" s="85">
        <f>SUMIFS('Quarterly Information'!$J$43:$J$1042,'Quarterly Information'!$I$43:$I$1042,Blends!$AF113,'Quarterly Information'!$X$43:$X$1042,Lists!$D$32)*F112</f>
        <v>0</v>
      </c>
      <c r="AK113" s="85">
        <f>SUMIFS('Quarterly Information'!$J$43:$J$1042,'Quarterly Information'!$I$43:$I$1042,Blends!$AF113,'Quarterly Information'!$X$43:$X$1042,Lists!$D$32)*G112</f>
        <v>0</v>
      </c>
      <c r="AL113" s="85">
        <f>SUMIFS('Quarterly Information'!$J$43:$J$1042,'Quarterly Information'!$I$43:$I$1042,Blends!$AF113,'Quarterly Information'!$X$43:$X$1042,Lists!$D$32)*H112</f>
        <v>0</v>
      </c>
      <c r="AM113" s="85">
        <f>SUMIFS('Quarterly Information'!$J$43:$J$1042,'Quarterly Information'!$I$43:$I$1042,Blends!$AF113,'Quarterly Information'!$X$43:$X$1042,Lists!$D$32)*I112</f>
        <v>0</v>
      </c>
      <c r="AN113" s="85">
        <f>SUMIFS('Quarterly Information'!$J$43:$J$1042,'Quarterly Information'!$I$43:$I$1042,Blends!$AF113,'Quarterly Information'!$X$43:$X$1042,Lists!$D$32)*J112</f>
        <v>0</v>
      </c>
      <c r="AP113" s="10" t="s">
        <v>315</v>
      </c>
      <c r="AQ113" s="85">
        <f>SUMIFS('Quarterly Information'!$J$43:$J$1042,'Quarterly Information'!$I$43:$I$1042,Blends!$AP113,'Quarterly Information'!$X$43:$X$1042,Lists!$D$33)*C112</f>
        <v>0</v>
      </c>
      <c r="AR113" s="85">
        <f>SUMIFS('Quarterly Information'!$J$43:$J$1042,'Quarterly Information'!$I$43:$I$1042,Blends!$AP113,'Quarterly Information'!$X$43:$X$1042,Lists!$D$33)*D112</f>
        <v>0</v>
      </c>
      <c r="AS113" s="85">
        <f>SUMIFS('Quarterly Information'!$J$43:$J$1042,'Quarterly Information'!$I$43:$I$1042,Blends!$AP113,'Quarterly Information'!$X$43:$X$1042,Lists!$D$33)*E112</f>
        <v>0</v>
      </c>
      <c r="AT113" s="85">
        <f>SUMIFS('Quarterly Information'!$J$43:$J$1042,'Quarterly Information'!$I$43:$I$1042,Blends!$AP113,'Quarterly Information'!$X$43:$X$1042,Lists!$D$33)*F112</f>
        <v>0</v>
      </c>
      <c r="AU113" s="85">
        <f>SUMIFS('Quarterly Information'!$J$43:$J$1042,'Quarterly Information'!$I$43:$I$1042,Blends!$AP113,'Quarterly Information'!$X$43:$X$1042,Lists!$D$33)*G112</f>
        <v>0</v>
      </c>
      <c r="AV113" s="85">
        <f>SUMIFS('Quarterly Information'!$J$43:$J$1042,'Quarterly Information'!$I$43:$I$1042,Blends!$AP113,'Quarterly Information'!$X$43:$X$1042,Lists!$D$33)*H112</f>
        <v>0</v>
      </c>
      <c r="AW113" s="85">
        <f>SUMIFS('Quarterly Information'!$J$43:$J$1042,'Quarterly Information'!$I$43:$I$1042,Blends!$AP113,'Quarterly Information'!$X$43:$X$1042,Lists!$D$33)*I112</f>
        <v>0</v>
      </c>
      <c r="AX113" s="85">
        <f>SUMIFS('Quarterly Information'!$J$43:$J$1042,'Quarterly Information'!$I$43:$I$1042,Blends!$AP113,'Quarterly Information'!$X$43:$X$1042,Lists!$D$33)*J112</f>
        <v>0</v>
      </c>
      <c r="AZ113" s="10" t="s">
        <v>315</v>
      </c>
      <c r="BA113" s="85">
        <f>SUMIFS('Quarterly Information'!$J$43:$J$1042,'Quarterly Information'!$I$43:$I$1042,Blends!$AZ113,'Quarterly Information'!$X$43:$X$1042,Lists!$D$34)*C112</f>
        <v>0</v>
      </c>
      <c r="BB113" s="85">
        <f>SUMIFS('Quarterly Information'!$J$43:$J$1042,'Quarterly Information'!$I$43:$I$1042,Blends!$AZ113,'Quarterly Information'!$X$43:$X$1042,Lists!$D$34)*D112</f>
        <v>0</v>
      </c>
      <c r="BC113" s="85">
        <f>SUMIFS('Quarterly Information'!$J$43:$J$1042,'Quarterly Information'!$I$43:$I$1042,Blends!$AZ113,'Quarterly Information'!$X$43:$X$1042,Lists!$D$34)*E112</f>
        <v>0</v>
      </c>
      <c r="BD113" s="85">
        <f>SUMIFS('Quarterly Information'!$J$43:$J$1042,'Quarterly Information'!$I$43:$I$1042,Blends!$AZ113,'Quarterly Information'!$X$43:$X$1042,Lists!$D$34)*F112</f>
        <v>0</v>
      </c>
      <c r="BE113" s="85">
        <f>SUMIFS('Quarterly Information'!$J$43:$J$1042,'Quarterly Information'!$I$43:$I$1042,Blends!$AZ113,'Quarterly Information'!$X$43:$X$1042,Lists!$D$34)*G112</f>
        <v>0</v>
      </c>
      <c r="BF113" s="85">
        <f>SUMIFS('Quarterly Information'!$J$43:$J$1042,'Quarterly Information'!$I$43:$I$1042,Blends!$AZ113,'Quarterly Information'!$X$43:$X$1042,Lists!$D$34)*H112</f>
        <v>0</v>
      </c>
      <c r="BG113" s="85">
        <f>SUMIFS('Quarterly Information'!$J$43:$J$1042,'Quarterly Information'!$I$43:$I$1042,Blends!$AZ113,'Quarterly Information'!$X$43:$X$1042,Lists!$D$34)*I112</f>
        <v>0</v>
      </c>
      <c r="BH113" s="85">
        <f>SUMIFS('Quarterly Information'!$J$43:$J$1042,'Quarterly Information'!$I$43:$I$1042,Blends!$AZ113,'Quarterly Information'!$X$43:$X$1042,Lists!$D$34)*J112</f>
        <v>0</v>
      </c>
      <c r="BJ113" s="10" t="s">
        <v>315</v>
      </c>
      <c r="BK113" s="85">
        <f>SUMIFS('Quarterly Information'!$J$43:$J$1042,'Quarterly Information'!$I$43:$I$1042,Blends!$BJ113,'Quarterly Information'!$X$43:$X$1042,Lists!$D$35)*C112</f>
        <v>0</v>
      </c>
      <c r="BL113" s="85">
        <f>SUMIFS('Quarterly Information'!$J$43:$J$1042,'Quarterly Information'!$I$43:$I$1042,Blends!$BJ113,'Quarterly Information'!$X$43:$X$1042,Lists!$D$35)*D112</f>
        <v>0</v>
      </c>
      <c r="BM113" s="85">
        <f>SUMIFS('Quarterly Information'!$J$43:$J$1042,'Quarterly Information'!$I$43:$I$1042,Blends!$BJ113,'Quarterly Information'!$X$43:$X$1042,Lists!$D$35)*E112</f>
        <v>0</v>
      </c>
      <c r="BN113" s="85">
        <f>SUMIFS('Quarterly Information'!$J$43:$J$1042,'Quarterly Information'!$I$43:$I$1042,Blends!$BJ113,'Quarterly Information'!$X$43:$X$1042,Lists!$D$35)*F112</f>
        <v>0</v>
      </c>
      <c r="BO113" s="85">
        <f>SUMIFS('Quarterly Information'!$J$43:$J$1042,'Quarterly Information'!$I$43:$I$1042,Blends!$BJ113,'Quarterly Information'!$X$43:$X$1042,Lists!$D$35)*G112</f>
        <v>0</v>
      </c>
      <c r="BP113" s="85">
        <f>SUMIFS('Quarterly Information'!$J$43:$J$1042,'Quarterly Information'!$I$43:$I$1042,Blends!$BJ113,'Quarterly Information'!$X$43:$X$1042,Lists!$D$35)*H112</f>
        <v>0</v>
      </c>
      <c r="BQ113" s="85">
        <f>SUMIFS('Quarterly Information'!$J$43:$J$1042,'Quarterly Information'!$I$43:$I$1042,Blends!$BJ113,'Quarterly Information'!$X$43:$X$1042,Lists!$D$35)*I112</f>
        <v>0</v>
      </c>
      <c r="BR113" s="85">
        <f>SUMIFS('Quarterly Information'!$J$43:$J$1042,'Quarterly Information'!$I$43:$I$1042,Blends!$BJ113,'Quarterly Information'!$X$43:$X$1042,Lists!$D$35)*J112</f>
        <v>0</v>
      </c>
      <c r="BT113" s="10" t="s">
        <v>315</v>
      </c>
      <c r="BU113" s="85">
        <f>SUMIFS('Quarterly Information'!$AA$43:$AA$1042,'Quarterly Information'!$I$43:$I$1042,Blends!$BT113)*Blends!C112</f>
        <v>0</v>
      </c>
      <c r="BV113" s="85">
        <f>SUMIFS('Quarterly Information'!$AA$43:$AA$1042,'Quarterly Information'!$I$43:$I$1042,Blends!$BT113)*Blends!D112</f>
        <v>0</v>
      </c>
      <c r="BW113" s="85">
        <f>SUMIFS('Quarterly Information'!$AA$43:$AA$1042,'Quarterly Information'!$I$43:$I$1042,Blends!$BT113)*Blends!E112</f>
        <v>0</v>
      </c>
      <c r="BX113" s="85">
        <f>SUMIFS('Quarterly Information'!$AA$43:$AA$1042,'Quarterly Information'!$I$43:$I$1042,Blends!$BT113)*Blends!F112</f>
        <v>0</v>
      </c>
      <c r="BY113" s="85">
        <f>SUMIFS('Quarterly Information'!$AA$43:$AA$1042,'Quarterly Information'!$I$43:$I$1042,Blends!$BT113)*Blends!G112</f>
        <v>0</v>
      </c>
      <c r="BZ113" s="85">
        <f>SUMIFS('Quarterly Information'!$AA$43:$AA$1042,'Quarterly Information'!$I$43:$I$1042,Blends!$BT113)*Blends!H112</f>
        <v>0</v>
      </c>
      <c r="CA113" s="85">
        <f>SUMIFS('Quarterly Information'!$AA$43:$AA$1042,'Quarterly Information'!$I$43:$I$1042,Blends!$BT113)*Blends!I112</f>
        <v>0</v>
      </c>
      <c r="CB113" s="85">
        <f>SUMIFS('Quarterly Information'!$AA$43:$AA$1042,'Quarterly Information'!$I$43:$I$1042,Blends!$BT113)*Blends!J112</f>
        <v>0</v>
      </c>
      <c r="CD113" s="10" t="s">
        <v>315</v>
      </c>
      <c r="CE113" s="85">
        <f>SUMIFS('Quarterly Information'!$AB$43:$AB$1042,'Quarterly Information'!$I$43:$I$1042,Blends!$CD113)*Blends!C112</f>
        <v>0</v>
      </c>
      <c r="CF113" s="85">
        <f>SUMIFS('Quarterly Information'!$AB$43:$AB$1042,'Quarterly Information'!$I$43:$I$1042,Blends!$CD113)*Blends!D112</f>
        <v>0</v>
      </c>
      <c r="CG113" s="85">
        <f>SUMIFS('Quarterly Information'!$AB$43:$AB$1042,'Quarterly Information'!$I$43:$I$1042,Blends!$CD113)*Blends!E112</f>
        <v>0</v>
      </c>
      <c r="CH113" s="85">
        <f>SUMIFS('Quarterly Information'!$AB$43:$AB$1042,'Quarterly Information'!$I$43:$I$1042,Blends!$CD113)*Blends!F112</f>
        <v>0</v>
      </c>
      <c r="CI113" s="85">
        <f>SUMIFS('Quarterly Information'!$AB$43:$AB$1042,'Quarterly Information'!$I$43:$I$1042,Blends!$CD113)*Blends!G112</f>
        <v>0</v>
      </c>
      <c r="CJ113" s="85">
        <f>SUMIFS('Quarterly Information'!$AB$43:$AB$1042,'Quarterly Information'!$I$43:$I$1042,Blends!$CD113)*Blends!H112</f>
        <v>0</v>
      </c>
      <c r="CK113" s="85">
        <f>SUMIFS('Quarterly Information'!$AB$43:$AB$1042,'Quarterly Information'!$I$43:$I$1042,Blends!$CD113)*Blends!I112</f>
        <v>0</v>
      </c>
      <c r="CL113" s="85">
        <f>SUMIFS('Quarterly Information'!$AB$43:$AB$1042,'Quarterly Information'!$I$43:$I$1042,Blends!$CD113)*Blends!J112</f>
        <v>0</v>
      </c>
      <c r="CN113" s="10" t="s">
        <v>315</v>
      </c>
      <c r="CO113" s="85">
        <f>SUMIFS('Quarterly Information'!$AC$43:$AC$1042,'Quarterly Information'!$I$43:$I$1042,Blends!$CN113)*Blends!C112</f>
        <v>0</v>
      </c>
      <c r="CP113" s="85">
        <f>SUMIFS('Quarterly Information'!$AC$43:$AC$1042,'Quarterly Information'!$I$43:$I$1042,Blends!$CN113)*Blends!D112</f>
        <v>0</v>
      </c>
      <c r="CQ113" s="85">
        <f>SUMIFS('Quarterly Information'!$AC$43:$AC$1042,'Quarterly Information'!$I$43:$I$1042,Blends!$CN113)*Blends!E112</f>
        <v>0</v>
      </c>
      <c r="CR113" s="85">
        <f>SUMIFS('Quarterly Information'!$AC$43:$AC$1042,'Quarterly Information'!$I$43:$I$1042,Blends!$CN113)*Blends!F112</f>
        <v>0</v>
      </c>
      <c r="CS113" s="85">
        <f>SUMIFS('Quarterly Information'!$AC$43:$AC$1042,'Quarterly Information'!$I$43:$I$1042,Blends!$CN113)*Blends!G112</f>
        <v>0</v>
      </c>
      <c r="CT113" s="85">
        <f>SUMIFS('Quarterly Information'!$AC$43:$AC$1042,'Quarterly Information'!$I$43:$I$1042,Blends!$CN113)*Blends!H112</f>
        <v>0</v>
      </c>
      <c r="CU113" s="85">
        <f>SUMIFS('Quarterly Information'!$AC$43:$AC$1042,'Quarterly Information'!$I$43:$I$1042,Blends!$CN113)*Blends!I112</f>
        <v>0</v>
      </c>
      <c r="CV113" s="85">
        <f>SUMIFS('Quarterly Information'!$AC$43:$AC$1042,'Quarterly Information'!$I$43:$I$1042,Blends!$CN113)*Blends!J112</f>
        <v>0</v>
      </c>
      <c r="CX113" s="10" t="s">
        <v>315</v>
      </c>
      <c r="CY113" s="85">
        <f>SUMIFS('Quarterly Information'!$AD$43:$AD$1042,'Quarterly Information'!$I$43:$I$1042,Blends!$CX113)*Blends!C112</f>
        <v>0</v>
      </c>
      <c r="CZ113" s="85">
        <f>SUMIFS('Quarterly Information'!$AD$43:$AD$1042,'Quarterly Information'!$I$43:$I$1042,Blends!$CX113)*Blends!D112</f>
        <v>0</v>
      </c>
      <c r="DA113" s="85">
        <f>SUMIFS('Quarterly Information'!$AD$43:$AD$1042,'Quarterly Information'!$I$43:$I$1042,Blends!$CX113)*Blends!E112</f>
        <v>0</v>
      </c>
      <c r="DB113" s="85">
        <f>SUMIFS('Quarterly Information'!$AD$43:$AD$1042,'Quarterly Information'!$I$43:$I$1042,Blends!$CX113)*Blends!F112</f>
        <v>0</v>
      </c>
      <c r="DC113" s="85">
        <f>SUMIFS('Quarterly Information'!$AD$43:$AD$1042,'Quarterly Information'!$I$43:$I$1042,Blends!$CX113)*Blends!G112</f>
        <v>0</v>
      </c>
      <c r="DD113" s="85">
        <f>SUMIFS('Quarterly Information'!$AD$43:$AD$1042,'Quarterly Information'!$I$43:$I$1042,Blends!$CX113)*Blends!H112</f>
        <v>0</v>
      </c>
      <c r="DE113" s="85">
        <f>SUMIFS('Quarterly Information'!$AD$43:$AD$1042,'Quarterly Information'!$I$43:$I$1042,Blends!$CX113)*Blends!I112</f>
        <v>0</v>
      </c>
      <c r="DF113" s="85">
        <f>SUMIFS('Quarterly Information'!$AD$43:$AD$1042,'Quarterly Information'!$I$43:$I$1042,Blends!$CX113)*Blends!J112</f>
        <v>0</v>
      </c>
      <c r="DH113" s="10" t="s">
        <v>315</v>
      </c>
      <c r="DI113" s="85">
        <f>SUMIFS('Quarterly Information'!$AE$43:$AE$1042,'Quarterly Information'!$I$43:$I$1042,Blends!$DH113)*Blends!C112</f>
        <v>0</v>
      </c>
      <c r="DJ113" s="85">
        <f>SUMIFS('Quarterly Information'!$AE$43:$AE$1042,'Quarterly Information'!$I$43:$I$1042,Blends!$DH113)*Blends!D112</f>
        <v>0</v>
      </c>
      <c r="DK113" s="85">
        <f>SUMIFS('Quarterly Information'!$AE$43:$AE$1042,'Quarterly Information'!$I$43:$I$1042,Blends!$DH113)*Blends!E112</f>
        <v>0</v>
      </c>
      <c r="DL113" s="85">
        <f>SUMIFS('Quarterly Information'!$AE$43:$AE$1042,'Quarterly Information'!$I$43:$I$1042,Blends!$DH113)*Blends!F112</f>
        <v>0</v>
      </c>
      <c r="DM113" s="85">
        <f>SUMIFS('Quarterly Information'!$AE$43:$AE$1042,'Quarterly Information'!$I$43:$I$1042,Blends!$DH113)*Blends!G112</f>
        <v>0</v>
      </c>
      <c r="DN113" s="85">
        <f>SUMIFS('Quarterly Information'!$AE$43:$AE$1042,'Quarterly Information'!$I$43:$I$1042,Blends!$DH113)*Blends!H112</f>
        <v>0</v>
      </c>
      <c r="DO113" s="85">
        <f>SUMIFS('Quarterly Information'!$AE$43:$AE$1042,'Quarterly Information'!$I$43:$I$1042,Blends!$DH113)*Blends!I112</f>
        <v>0</v>
      </c>
      <c r="DP113" s="85">
        <f>SUMIFS('Quarterly Information'!$AE$43:$AE$1042,'Quarterly Information'!$I$43:$I$1042,Blends!$DH113)*Blends!J112</f>
        <v>0</v>
      </c>
      <c r="DR113" s="10" t="s">
        <v>315</v>
      </c>
      <c r="DS113" s="85">
        <f>SUMIFS('Quarterly Information'!$AF$43:$AF$1042,'Quarterly Information'!$I$43:$I$1042,Blends!$DR113)*Blends!C112</f>
        <v>0</v>
      </c>
      <c r="DT113" s="85">
        <f>SUMIFS('Quarterly Information'!$AF$43:$AF$1042,'Quarterly Information'!$I$43:$I$1042,Blends!$DR113)*Blends!D112</f>
        <v>0</v>
      </c>
      <c r="DU113" s="85">
        <f>SUMIFS('Quarterly Information'!$AF$43:$AF$1042,'Quarterly Information'!$I$43:$I$1042,Blends!$DR113)*Blends!E112</f>
        <v>0</v>
      </c>
      <c r="DV113" s="85">
        <f>SUMIFS('Quarterly Information'!$AF$43:$AF$1042,'Quarterly Information'!$I$43:$I$1042,Blends!$DR113)*Blends!F112</f>
        <v>0</v>
      </c>
      <c r="DW113" s="85">
        <f>SUMIFS('Quarterly Information'!$AF$43:$AF$1042,'Quarterly Information'!$I$43:$I$1042,Blends!$DR113)*Blends!G112</f>
        <v>0</v>
      </c>
      <c r="DX113" s="85">
        <f>SUMIFS('Quarterly Information'!$AF$43:$AF$1042,'Quarterly Information'!$I$43:$I$1042,Blends!$DR113)*Blends!H112</f>
        <v>0</v>
      </c>
      <c r="DY113" s="85">
        <f>SUMIFS('Quarterly Information'!$AF$43:$AF$1042,'Quarterly Information'!$I$43:$I$1042,Blends!$DR113)*Blends!I112</f>
        <v>0</v>
      </c>
      <c r="DZ113" s="85">
        <f>SUMIFS('Quarterly Information'!$AF$43:$AF$1042,'Quarterly Information'!$I$43:$I$1042,Blends!$DR113)*Blends!J112</f>
        <v>0</v>
      </c>
    </row>
    <row r="114" spans="2:130">
      <c r="B114" s="10" t="s">
        <v>317</v>
      </c>
      <c r="C114" s="84"/>
      <c r="D114" s="84"/>
      <c r="E114" s="84"/>
      <c r="F114" s="84"/>
      <c r="G114" s="84"/>
      <c r="H114" s="84"/>
      <c r="I114" s="84">
        <v>8.8999999999999996E-2</v>
      </c>
      <c r="J114" s="84"/>
      <c r="L114" s="10" t="s">
        <v>316</v>
      </c>
      <c r="M114" s="85">
        <f>SUMIFS('Quarterly Information'!$J$43:$J$1042,'Quarterly Information'!$I$43:$I$1042,Blends!$L114,'Quarterly Information'!$X$43:$X$1042,Lists!$D$30)*C113</f>
        <v>0</v>
      </c>
      <c r="N114" s="85">
        <f>SUMIFS('Quarterly Information'!$J$43:$J$1042,'Quarterly Information'!$I$43:$I$1042,Blends!$L114,'Quarterly Information'!$X$43:$X$1042,Lists!$D$30)*D113</f>
        <v>0</v>
      </c>
      <c r="O114" s="85">
        <f>SUMIFS('Quarterly Information'!$J$43:$J$1042,'Quarterly Information'!$I$43:$I$1042,Blends!$L114,'Quarterly Information'!$X$43:$X$1042,Lists!$D$30)*E113</f>
        <v>0</v>
      </c>
      <c r="P114" s="85">
        <f>SUMIFS('Quarterly Information'!$J$43:$J$1042,'Quarterly Information'!$I$43:$I$1042,Blends!$L114,'Quarterly Information'!$X$43:$X$1042,Lists!$D$30)*F113</f>
        <v>0</v>
      </c>
      <c r="Q114" s="85">
        <f>SUMIFS('Quarterly Information'!$J$43:$J$1042,'Quarterly Information'!$I$43:$I$1042,Blends!$L114,'Quarterly Information'!$X$43:$X$1042,Lists!$D$30)*G113</f>
        <v>0</v>
      </c>
      <c r="R114" s="85">
        <f>SUMIFS('Quarterly Information'!$J$43:$J$1042,'Quarterly Information'!$I$43:$I$1042,Blends!$L114,'Quarterly Information'!$X$43:$X$1042,Lists!$D$30)*H113</f>
        <v>0</v>
      </c>
      <c r="S114" s="85">
        <f>SUMIFS('Quarterly Information'!$J$43:$J$1042,'Quarterly Information'!$I$43:$I$1042,Blends!$L114,'Quarterly Information'!$X$43:$X$1042,Lists!$D$30)*I113</f>
        <v>0</v>
      </c>
      <c r="T114" s="85">
        <f>SUMIFS('Quarterly Information'!$J$43:$J$1042,'Quarterly Information'!$I$43:$I$1042,Blends!$L114,'Quarterly Information'!$X$43:$X$1042,Lists!$D$30)*J113</f>
        <v>0</v>
      </c>
      <c r="V114" s="10" t="s">
        <v>316</v>
      </c>
      <c r="W114" s="85">
        <f>SUMIFS('Quarterly Information'!$J$43:$J$1042,'Quarterly Information'!$I$43:$I$1042,Blends!$V114,'Quarterly Information'!$X$43:$X$1042,Lists!$D$31)*C113</f>
        <v>0</v>
      </c>
      <c r="X114" s="85">
        <f>SUMIFS('Quarterly Information'!$J$43:$J$1042,'Quarterly Information'!$I$43:$I$1042,Blends!$V114,'Quarterly Information'!$X$43:$X$1042,Lists!$D$31)*D113</f>
        <v>0</v>
      </c>
      <c r="Y114" s="85">
        <f>SUMIFS('Quarterly Information'!$J$43:$J$1042,'Quarterly Information'!$I$43:$I$1042,Blends!$V114,'Quarterly Information'!$X$43:$X$1042,Lists!$D$31)*E113</f>
        <v>0</v>
      </c>
      <c r="Z114" s="85">
        <f>SUMIFS('Quarterly Information'!$J$43:$J$1042,'Quarterly Information'!$I$43:$I$1042,Blends!$V114,'Quarterly Information'!$X$43:$X$1042,Lists!$D$31)*F113</f>
        <v>0</v>
      </c>
      <c r="AA114" s="85">
        <f>SUMIFS('Quarterly Information'!$J$43:$J$1042,'Quarterly Information'!$I$43:$I$1042,Blends!$V114,'Quarterly Information'!$X$43:$X$1042,Lists!$D$31)*G113</f>
        <v>0</v>
      </c>
      <c r="AB114" s="85">
        <f>SUMIFS('Quarterly Information'!$J$43:$J$1042,'Quarterly Information'!$I$43:$I$1042,Blends!$V114,'Quarterly Information'!$X$43:$X$1042,Lists!$D$31)*H113</f>
        <v>0</v>
      </c>
      <c r="AC114" s="85">
        <f>SUMIFS('Quarterly Information'!$J$43:$J$1042,'Quarterly Information'!$I$43:$I$1042,Blends!$V114,'Quarterly Information'!$X$43:$X$1042,Lists!$D$31)*I113</f>
        <v>0</v>
      </c>
      <c r="AD114" s="85">
        <f>SUMIFS('Quarterly Information'!$J$43:$J$1042,'Quarterly Information'!$I$43:$I$1042,Blends!$V114,'Quarterly Information'!$X$43:$X$1042,Lists!$D$31)*J113</f>
        <v>0</v>
      </c>
      <c r="AF114" s="10" t="s">
        <v>316</v>
      </c>
      <c r="AG114" s="85">
        <f>SUMIFS('Quarterly Information'!$J$43:$J$1042,'Quarterly Information'!$I$43:$I$1042,Blends!$AF114,'Quarterly Information'!$X$43:$X$1042,Lists!$D$32)*C113</f>
        <v>0</v>
      </c>
      <c r="AH114" s="85">
        <f>SUMIFS('Quarterly Information'!$J$43:$J$1042,'Quarterly Information'!$I$43:$I$1042,Blends!$AF114,'Quarterly Information'!$X$43:$X$1042,Lists!$D$32)*D113</f>
        <v>0</v>
      </c>
      <c r="AI114" s="85">
        <f>SUMIFS('Quarterly Information'!$J$43:$J$1042,'Quarterly Information'!$I$43:$I$1042,Blends!$AF114,'Quarterly Information'!$X$43:$X$1042,Lists!$D$32)*E113</f>
        <v>0</v>
      </c>
      <c r="AJ114" s="85">
        <f>SUMIFS('Quarterly Information'!$J$43:$J$1042,'Quarterly Information'!$I$43:$I$1042,Blends!$AF114,'Quarterly Information'!$X$43:$X$1042,Lists!$D$32)*F113</f>
        <v>0</v>
      </c>
      <c r="AK114" s="85">
        <f>SUMIFS('Quarterly Information'!$J$43:$J$1042,'Quarterly Information'!$I$43:$I$1042,Blends!$AF114,'Quarterly Information'!$X$43:$X$1042,Lists!$D$32)*G113</f>
        <v>0</v>
      </c>
      <c r="AL114" s="85">
        <f>SUMIFS('Quarterly Information'!$J$43:$J$1042,'Quarterly Information'!$I$43:$I$1042,Blends!$AF114,'Quarterly Information'!$X$43:$X$1042,Lists!$D$32)*H113</f>
        <v>0</v>
      </c>
      <c r="AM114" s="85">
        <f>SUMIFS('Quarterly Information'!$J$43:$J$1042,'Quarterly Information'!$I$43:$I$1042,Blends!$AF114,'Quarterly Information'!$X$43:$X$1042,Lists!$D$32)*I113</f>
        <v>0</v>
      </c>
      <c r="AN114" s="85">
        <f>SUMIFS('Quarterly Information'!$J$43:$J$1042,'Quarterly Information'!$I$43:$I$1042,Blends!$AF114,'Quarterly Information'!$X$43:$X$1042,Lists!$D$32)*J113</f>
        <v>0</v>
      </c>
      <c r="AP114" s="10" t="s">
        <v>316</v>
      </c>
      <c r="AQ114" s="85">
        <f>SUMIFS('Quarterly Information'!$J$43:$J$1042,'Quarterly Information'!$I$43:$I$1042,Blends!$AP114,'Quarterly Information'!$X$43:$X$1042,Lists!$D$33)*C113</f>
        <v>0</v>
      </c>
      <c r="AR114" s="85">
        <f>SUMIFS('Quarterly Information'!$J$43:$J$1042,'Quarterly Information'!$I$43:$I$1042,Blends!$AP114,'Quarterly Information'!$X$43:$X$1042,Lists!$D$33)*D113</f>
        <v>0</v>
      </c>
      <c r="AS114" s="85">
        <f>SUMIFS('Quarterly Information'!$J$43:$J$1042,'Quarterly Information'!$I$43:$I$1042,Blends!$AP114,'Quarterly Information'!$X$43:$X$1042,Lists!$D$33)*E113</f>
        <v>0</v>
      </c>
      <c r="AT114" s="85">
        <f>SUMIFS('Quarterly Information'!$J$43:$J$1042,'Quarterly Information'!$I$43:$I$1042,Blends!$AP114,'Quarterly Information'!$X$43:$X$1042,Lists!$D$33)*F113</f>
        <v>0</v>
      </c>
      <c r="AU114" s="85">
        <f>SUMIFS('Quarterly Information'!$J$43:$J$1042,'Quarterly Information'!$I$43:$I$1042,Blends!$AP114,'Quarterly Information'!$X$43:$X$1042,Lists!$D$33)*G113</f>
        <v>0</v>
      </c>
      <c r="AV114" s="85">
        <f>SUMIFS('Quarterly Information'!$J$43:$J$1042,'Quarterly Information'!$I$43:$I$1042,Blends!$AP114,'Quarterly Information'!$X$43:$X$1042,Lists!$D$33)*H113</f>
        <v>0</v>
      </c>
      <c r="AW114" s="85">
        <f>SUMIFS('Quarterly Information'!$J$43:$J$1042,'Quarterly Information'!$I$43:$I$1042,Blends!$AP114,'Quarterly Information'!$X$43:$X$1042,Lists!$D$33)*I113</f>
        <v>0</v>
      </c>
      <c r="AX114" s="85">
        <f>SUMIFS('Quarterly Information'!$J$43:$J$1042,'Quarterly Information'!$I$43:$I$1042,Blends!$AP114,'Quarterly Information'!$X$43:$X$1042,Lists!$D$33)*J113</f>
        <v>0</v>
      </c>
      <c r="AZ114" s="10" t="s">
        <v>316</v>
      </c>
      <c r="BA114" s="85">
        <f>SUMIFS('Quarterly Information'!$J$43:$J$1042,'Quarterly Information'!$I$43:$I$1042,Blends!$AZ114,'Quarterly Information'!$X$43:$X$1042,Lists!$D$34)*C113</f>
        <v>0</v>
      </c>
      <c r="BB114" s="85">
        <f>SUMIFS('Quarterly Information'!$J$43:$J$1042,'Quarterly Information'!$I$43:$I$1042,Blends!$AZ114,'Quarterly Information'!$X$43:$X$1042,Lists!$D$34)*D113</f>
        <v>0</v>
      </c>
      <c r="BC114" s="85">
        <f>SUMIFS('Quarterly Information'!$J$43:$J$1042,'Quarterly Information'!$I$43:$I$1042,Blends!$AZ114,'Quarterly Information'!$X$43:$X$1042,Lists!$D$34)*E113</f>
        <v>0</v>
      </c>
      <c r="BD114" s="85">
        <f>SUMIFS('Quarterly Information'!$J$43:$J$1042,'Quarterly Information'!$I$43:$I$1042,Blends!$AZ114,'Quarterly Information'!$X$43:$X$1042,Lists!$D$34)*F113</f>
        <v>0</v>
      </c>
      <c r="BE114" s="85">
        <f>SUMIFS('Quarterly Information'!$J$43:$J$1042,'Quarterly Information'!$I$43:$I$1042,Blends!$AZ114,'Quarterly Information'!$X$43:$X$1042,Lists!$D$34)*G113</f>
        <v>0</v>
      </c>
      <c r="BF114" s="85">
        <f>SUMIFS('Quarterly Information'!$J$43:$J$1042,'Quarterly Information'!$I$43:$I$1042,Blends!$AZ114,'Quarterly Information'!$X$43:$X$1042,Lists!$D$34)*H113</f>
        <v>0</v>
      </c>
      <c r="BG114" s="85">
        <f>SUMIFS('Quarterly Information'!$J$43:$J$1042,'Quarterly Information'!$I$43:$I$1042,Blends!$AZ114,'Quarterly Information'!$X$43:$X$1042,Lists!$D$34)*I113</f>
        <v>0</v>
      </c>
      <c r="BH114" s="85">
        <f>SUMIFS('Quarterly Information'!$J$43:$J$1042,'Quarterly Information'!$I$43:$I$1042,Blends!$AZ114,'Quarterly Information'!$X$43:$X$1042,Lists!$D$34)*J113</f>
        <v>0</v>
      </c>
      <c r="BJ114" s="10" t="s">
        <v>316</v>
      </c>
      <c r="BK114" s="85">
        <f>SUMIFS('Quarterly Information'!$J$43:$J$1042,'Quarterly Information'!$I$43:$I$1042,Blends!$BJ114,'Quarterly Information'!$X$43:$X$1042,Lists!$D$35)*C113</f>
        <v>0</v>
      </c>
      <c r="BL114" s="85">
        <f>SUMIFS('Quarterly Information'!$J$43:$J$1042,'Quarterly Information'!$I$43:$I$1042,Blends!$BJ114,'Quarterly Information'!$X$43:$X$1042,Lists!$D$35)*D113</f>
        <v>0</v>
      </c>
      <c r="BM114" s="85">
        <f>SUMIFS('Quarterly Information'!$J$43:$J$1042,'Quarterly Information'!$I$43:$I$1042,Blends!$BJ114,'Quarterly Information'!$X$43:$X$1042,Lists!$D$35)*E113</f>
        <v>0</v>
      </c>
      <c r="BN114" s="85">
        <f>SUMIFS('Quarterly Information'!$J$43:$J$1042,'Quarterly Information'!$I$43:$I$1042,Blends!$BJ114,'Quarterly Information'!$X$43:$X$1042,Lists!$D$35)*F113</f>
        <v>0</v>
      </c>
      <c r="BO114" s="85">
        <f>SUMIFS('Quarterly Information'!$J$43:$J$1042,'Quarterly Information'!$I$43:$I$1042,Blends!$BJ114,'Quarterly Information'!$X$43:$X$1042,Lists!$D$35)*G113</f>
        <v>0</v>
      </c>
      <c r="BP114" s="85">
        <f>SUMIFS('Quarterly Information'!$J$43:$J$1042,'Quarterly Information'!$I$43:$I$1042,Blends!$BJ114,'Quarterly Information'!$X$43:$X$1042,Lists!$D$35)*H113</f>
        <v>0</v>
      </c>
      <c r="BQ114" s="85">
        <f>SUMIFS('Quarterly Information'!$J$43:$J$1042,'Quarterly Information'!$I$43:$I$1042,Blends!$BJ114,'Quarterly Information'!$X$43:$X$1042,Lists!$D$35)*I113</f>
        <v>0</v>
      </c>
      <c r="BR114" s="85">
        <f>SUMIFS('Quarterly Information'!$J$43:$J$1042,'Quarterly Information'!$I$43:$I$1042,Blends!$BJ114,'Quarterly Information'!$X$43:$X$1042,Lists!$D$35)*J113</f>
        <v>0</v>
      </c>
      <c r="BT114" s="10" t="s">
        <v>316</v>
      </c>
      <c r="BU114" s="85">
        <f>SUMIFS('Quarterly Information'!$AA$43:$AA$1042,'Quarterly Information'!$I$43:$I$1042,Blends!$BT114)*Blends!C113</f>
        <v>0</v>
      </c>
      <c r="BV114" s="85">
        <f>SUMIFS('Quarterly Information'!$AA$43:$AA$1042,'Quarterly Information'!$I$43:$I$1042,Blends!$BT114)*Blends!D113</f>
        <v>0</v>
      </c>
      <c r="BW114" s="85">
        <f>SUMIFS('Quarterly Information'!$AA$43:$AA$1042,'Quarterly Information'!$I$43:$I$1042,Blends!$BT114)*Blends!E113</f>
        <v>0</v>
      </c>
      <c r="BX114" s="85">
        <f>SUMIFS('Quarterly Information'!$AA$43:$AA$1042,'Quarterly Information'!$I$43:$I$1042,Blends!$BT114)*Blends!F113</f>
        <v>0</v>
      </c>
      <c r="BY114" s="85">
        <f>SUMIFS('Quarterly Information'!$AA$43:$AA$1042,'Quarterly Information'!$I$43:$I$1042,Blends!$BT114)*Blends!G113</f>
        <v>0</v>
      </c>
      <c r="BZ114" s="85">
        <f>SUMIFS('Quarterly Information'!$AA$43:$AA$1042,'Quarterly Information'!$I$43:$I$1042,Blends!$BT114)*Blends!H113</f>
        <v>0</v>
      </c>
      <c r="CA114" s="85">
        <f>SUMIFS('Quarterly Information'!$AA$43:$AA$1042,'Quarterly Information'!$I$43:$I$1042,Blends!$BT114)*Blends!I113</f>
        <v>0</v>
      </c>
      <c r="CB114" s="85">
        <f>SUMIFS('Quarterly Information'!$AA$43:$AA$1042,'Quarterly Information'!$I$43:$I$1042,Blends!$BT114)*Blends!J113</f>
        <v>0</v>
      </c>
      <c r="CD114" s="10" t="s">
        <v>316</v>
      </c>
      <c r="CE114" s="85">
        <f>SUMIFS('Quarterly Information'!$AB$43:$AB$1042,'Quarterly Information'!$I$43:$I$1042,Blends!$CD114)*Blends!C113</f>
        <v>0</v>
      </c>
      <c r="CF114" s="85">
        <f>SUMIFS('Quarterly Information'!$AB$43:$AB$1042,'Quarterly Information'!$I$43:$I$1042,Blends!$CD114)*Blends!D113</f>
        <v>0</v>
      </c>
      <c r="CG114" s="85">
        <f>SUMIFS('Quarterly Information'!$AB$43:$AB$1042,'Quarterly Information'!$I$43:$I$1042,Blends!$CD114)*Blends!E113</f>
        <v>0</v>
      </c>
      <c r="CH114" s="85">
        <f>SUMIFS('Quarterly Information'!$AB$43:$AB$1042,'Quarterly Information'!$I$43:$I$1042,Blends!$CD114)*Blends!F113</f>
        <v>0</v>
      </c>
      <c r="CI114" s="85">
        <f>SUMIFS('Quarterly Information'!$AB$43:$AB$1042,'Quarterly Information'!$I$43:$I$1042,Blends!$CD114)*Blends!G113</f>
        <v>0</v>
      </c>
      <c r="CJ114" s="85">
        <f>SUMIFS('Quarterly Information'!$AB$43:$AB$1042,'Quarterly Information'!$I$43:$I$1042,Blends!$CD114)*Blends!H113</f>
        <v>0</v>
      </c>
      <c r="CK114" s="85">
        <f>SUMIFS('Quarterly Information'!$AB$43:$AB$1042,'Quarterly Information'!$I$43:$I$1042,Blends!$CD114)*Blends!I113</f>
        <v>0</v>
      </c>
      <c r="CL114" s="85">
        <f>SUMIFS('Quarterly Information'!$AB$43:$AB$1042,'Quarterly Information'!$I$43:$I$1042,Blends!$CD114)*Blends!J113</f>
        <v>0</v>
      </c>
      <c r="CN114" s="10" t="s">
        <v>316</v>
      </c>
      <c r="CO114" s="85">
        <f>SUMIFS('Quarterly Information'!$AC$43:$AC$1042,'Quarterly Information'!$I$43:$I$1042,Blends!$CN114)*Blends!C113</f>
        <v>0</v>
      </c>
      <c r="CP114" s="85">
        <f>SUMIFS('Quarterly Information'!$AC$43:$AC$1042,'Quarterly Information'!$I$43:$I$1042,Blends!$CN114)*Blends!D113</f>
        <v>0</v>
      </c>
      <c r="CQ114" s="85">
        <f>SUMIFS('Quarterly Information'!$AC$43:$AC$1042,'Quarterly Information'!$I$43:$I$1042,Blends!$CN114)*Blends!E113</f>
        <v>0</v>
      </c>
      <c r="CR114" s="85">
        <f>SUMIFS('Quarterly Information'!$AC$43:$AC$1042,'Quarterly Information'!$I$43:$I$1042,Blends!$CN114)*Blends!F113</f>
        <v>0</v>
      </c>
      <c r="CS114" s="85">
        <f>SUMIFS('Quarterly Information'!$AC$43:$AC$1042,'Quarterly Information'!$I$43:$I$1042,Blends!$CN114)*Blends!G113</f>
        <v>0</v>
      </c>
      <c r="CT114" s="85">
        <f>SUMIFS('Quarterly Information'!$AC$43:$AC$1042,'Quarterly Information'!$I$43:$I$1042,Blends!$CN114)*Blends!H113</f>
        <v>0</v>
      </c>
      <c r="CU114" s="85">
        <f>SUMIFS('Quarterly Information'!$AC$43:$AC$1042,'Quarterly Information'!$I$43:$I$1042,Blends!$CN114)*Blends!I113</f>
        <v>0</v>
      </c>
      <c r="CV114" s="85">
        <f>SUMIFS('Quarterly Information'!$AC$43:$AC$1042,'Quarterly Information'!$I$43:$I$1042,Blends!$CN114)*Blends!J113</f>
        <v>0</v>
      </c>
      <c r="CX114" s="10" t="s">
        <v>316</v>
      </c>
      <c r="CY114" s="85">
        <f>SUMIFS('Quarterly Information'!$AD$43:$AD$1042,'Quarterly Information'!$I$43:$I$1042,Blends!$CX114)*Blends!C113</f>
        <v>0</v>
      </c>
      <c r="CZ114" s="85">
        <f>SUMIFS('Quarterly Information'!$AD$43:$AD$1042,'Quarterly Information'!$I$43:$I$1042,Blends!$CX114)*Blends!D113</f>
        <v>0</v>
      </c>
      <c r="DA114" s="85">
        <f>SUMIFS('Quarterly Information'!$AD$43:$AD$1042,'Quarterly Information'!$I$43:$I$1042,Blends!$CX114)*Blends!E113</f>
        <v>0</v>
      </c>
      <c r="DB114" s="85">
        <f>SUMIFS('Quarterly Information'!$AD$43:$AD$1042,'Quarterly Information'!$I$43:$I$1042,Blends!$CX114)*Blends!F113</f>
        <v>0</v>
      </c>
      <c r="DC114" s="85">
        <f>SUMIFS('Quarterly Information'!$AD$43:$AD$1042,'Quarterly Information'!$I$43:$I$1042,Blends!$CX114)*Blends!G113</f>
        <v>0</v>
      </c>
      <c r="DD114" s="85">
        <f>SUMIFS('Quarterly Information'!$AD$43:$AD$1042,'Quarterly Information'!$I$43:$I$1042,Blends!$CX114)*Blends!H113</f>
        <v>0</v>
      </c>
      <c r="DE114" s="85">
        <f>SUMIFS('Quarterly Information'!$AD$43:$AD$1042,'Quarterly Information'!$I$43:$I$1042,Blends!$CX114)*Blends!I113</f>
        <v>0</v>
      </c>
      <c r="DF114" s="85">
        <f>SUMIFS('Quarterly Information'!$AD$43:$AD$1042,'Quarterly Information'!$I$43:$I$1042,Blends!$CX114)*Blends!J113</f>
        <v>0</v>
      </c>
      <c r="DH114" s="10" t="s">
        <v>316</v>
      </c>
      <c r="DI114" s="85">
        <f>SUMIFS('Quarterly Information'!$AE$43:$AE$1042,'Quarterly Information'!$I$43:$I$1042,Blends!$DH114)*Blends!C113</f>
        <v>0</v>
      </c>
      <c r="DJ114" s="85">
        <f>SUMIFS('Quarterly Information'!$AE$43:$AE$1042,'Quarterly Information'!$I$43:$I$1042,Blends!$DH114)*Blends!D113</f>
        <v>0</v>
      </c>
      <c r="DK114" s="85">
        <f>SUMIFS('Quarterly Information'!$AE$43:$AE$1042,'Quarterly Information'!$I$43:$I$1042,Blends!$DH114)*Blends!E113</f>
        <v>0</v>
      </c>
      <c r="DL114" s="85">
        <f>SUMIFS('Quarterly Information'!$AE$43:$AE$1042,'Quarterly Information'!$I$43:$I$1042,Blends!$DH114)*Blends!F113</f>
        <v>0</v>
      </c>
      <c r="DM114" s="85">
        <f>SUMIFS('Quarterly Information'!$AE$43:$AE$1042,'Quarterly Information'!$I$43:$I$1042,Blends!$DH114)*Blends!G113</f>
        <v>0</v>
      </c>
      <c r="DN114" s="85">
        <f>SUMIFS('Quarterly Information'!$AE$43:$AE$1042,'Quarterly Information'!$I$43:$I$1042,Blends!$DH114)*Blends!H113</f>
        <v>0</v>
      </c>
      <c r="DO114" s="85">
        <f>SUMIFS('Quarterly Information'!$AE$43:$AE$1042,'Quarterly Information'!$I$43:$I$1042,Blends!$DH114)*Blends!I113</f>
        <v>0</v>
      </c>
      <c r="DP114" s="85">
        <f>SUMIFS('Quarterly Information'!$AE$43:$AE$1042,'Quarterly Information'!$I$43:$I$1042,Blends!$DH114)*Blends!J113</f>
        <v>0</v>
      </c>
      <c r="DR114" s="10" t="s">
        <v>316</v>
      </c>
      <c r="DS114" s="85">
        <f>SUMIFS('Quarterly Information'!$AF$43:$AF$1042,'Quarterly Information'!$I$43:$I$1042,Blends!$DR114)*Blends!C113</f>
        <v>0</v>
      </c>
      <c r="DT114" s="85">
        <f>SUMIFS('Quarterly Information'!$AF$43:$AF$1042,'Quarterly Information'!$I$43:$I$1042,Blends!$DR114)*Blends!D113</f>
        <v>0</v>
      </c>
      <c r="DU114" s="85">
        <f>SUMIFS('Quarterly Information'!$AF$43:$AF$1042,'Quarterly Information'!$I$43:$I$1042,Blends!$DR114)*Blends!E113</f>
        <v>0</v>
      </c>
      <c r="DV114" s="85">
        <f>SUMIFS('Quarterly Information'!$AF$43:$AF$1042,'Quarterly Information'!$I$43:$I$1042,Blends!$DR114)*Blends!F113</f>
        <v>0</v>
      </c>
      <c r="DW114" s="85">
        <f>SUMIFS('Quarterly Information'!$AF$43:$AF$1042,'Quarterly Information'!$I$43:$I$1042,Blends!$DR114)*Blends!G113</f>
        <v>0</v>
      </c>
      <c r="DX114" s="85">
        <f>SUMIFS('Quarterly Information'!$AF$43:$AF$1042,'Quarterly Information'!$I$43:$I$1042,Blends!$DR114)*Blends!H113</f>
        <v>0</v>
      </c>
      <c r="DY114" s="85">
        <f>SUMIFS('Quarterly Information'!$AF$43:$AF$1042,'Quarterly Information'!$I$43:$I$1042,Blends!$DR114)*Blends!I113</f>
        <v>0</v>
      </c>
      <c r="DZ114" s="85">
        <f>SUMIFS('Quarterly Information'!$AF$43:$AF$1042,'Quarterly Information'!$I$43:$I$1042,Blends!$DR114)*Blends!J113</f>
        <v>0</v>
      </c>
    </row>
    <row r="115" spans="2:130">
      <c r="B115" s="10" t="s">
        <v>318</v>
      </c>
      <c r="C115" s="84"/>
      <c r="D115" s="84"/>
      <c r="E115" s="84"/>
      <c r="F115" s="84">
        <v>8.5000000000000006E-2</v>
      </c>
      <c r="G115" s="84"/>
      <c r="H115" s="84">
        <v>0.14000000000000001</v>
      </c>
      <c r="I115" s="84"/>
      <c r="J115" s="84"/>
      <c r="L115" s="10" t="s">
        <v>317</v>
      </c>
      <c r="M115" s="85">
        <f>SUMIFS('Quarterly Information'!$J$43:$J$1042,'Quarterly Information'!$I$43:$I$1042,Blends!$L115,'Quarterly Information'!$X$43:$X$1042,Lists!$D$30)*C114</f>
        <v>0</v>
      </c>
      <c r="N115" s="85">
        <f>SUMIFS('Quarterly Information'!$J$43:$J$1042,'Quarterly Information'!$I$43:$I$1042,Blends!$L115,'Quarterly Information'!$X$43:$X$1042,Lists!$D$30)*D114</f>
        <v>0</v>
      </c>
      <c r="O115" s="85">
        <f>SUMIFS('Quarterly Information'!$J$43:$J$1042,'Quarterly Information'!$I$43:$I$1042,Blends!$L115,'Quarterly Information'!$X$43:$X$1042,Lists!$D$30)*E114</f>
        <v>0</v>
      </c>
      <c r="P115" s="85">
        <f>SUMIFS('Quarterly Information'!$J$43:$J$1042,'Quarterly Information'!$I$43:$I$1042,Blends!$L115,'Quarterly Information'!$X$43:$X$1042,Lists!$D$30)*F114</f>
        <v>0</v>
      </c>
      <c r="Q115" s="85">
        <f>SUMIFS('Quarterly Information'!$J$43:$J$1042,'Quarterly Information'!$I$43:$I$1042,Blends!$L115,'Quarterly Information'!$X$43:$X$1042,Lists!$D$30)*G114</f>
        <v>0</v>
      </c>
      <c r="R115" s="85">
        <f>SUMIFS('Quarterly Information'!$J$43:$J$1042,'Quarterly Information'!$I$43:$I$1042,Blends!$L115,'Quarterly Information'!$X$43:$X$1042,Lists!$D$30)*H114</f>
        <v>0</v>
      </c>
      <c r="S115" s="85">
        <f>SUMIFS('Quarterly Information'!$J$43:$J$1042,'Quarterly Information'!$I$43:$I$1042,Blends!$L115,'Quarterly Information'!$X$43:$X$1042,Lists!$D$30)*I114</f>
        <v>0</v>
      </c>
      <c r="T115" s="85">
        <f>SUMIFS('Quarterly Information'!$J$43:$J$1042,'Quarterly Information'!$I$43:$I$1042,Blends!$L115,'Quarterly Information'!$X$43:$X$1042,Lists!$D$30)*J114</f>
        <v>0</v>
      </c>
      <c r="V115" s="10" t="s">
        <v>317</v>
      </c>
      <c r="W115" s="85">
        <f>SUMIFS('Quarterly Information'!$J$43:$J$1042,'Quarterly Information'!$I$43:$I$1042,Blends!$V115,'Quarterly Information'!$X$43:$X$1042,Lists!$D$31)*C114</f>
        <v>0</v>
      </c>
      <c r="X115" s="85">
        <f>SUMIFS('Quarterly Information'!$J$43:$J$1042,'Quarterly Information'!$I$43:$I$1042,Blends!$V115,'Quarterly Information'!$X$43:$X$1042,Lists!$D$31)*D114</f>
        <v>0</v>
      </c>
      <c r="Y115" s="85">
        <f>SUMIFS('Quarterly Information'!$J$43:$J$1042,'Quarterly Information'!$I$43:$I$1042,Blends!$V115,'Quarterly Information'!$X$43:$X$1042,Lists!$D$31)*E114</f>
        <v>0</v>
      </c>
      <c r="Z115" s="85">
        <f>SUMIFS('Quarterly Information'!$J$43:$J$1042,'Quarterly Information'!$I$43:$I$1042,Blends!$V115,'Quarterly Information'!$X$43:$X$1042,Lists!$D$31)*F114</f>
        <v>0</v>
      </c>
      <c r="AA115" s="85">
        <f>SUMIFS('Quarterly Information'!$J$43:$J$1042,'Quarterly Information'!$I$43:$I$1042,Blends!$V115,'Quarterly Information'!$X$43:$X$1042,Lists!$D$31)*G114</f>
        <v>0</v>
      </c>
      <c r="AB115" s="85">
        <f>SUMIFS('Quarterly Information'!$J$43:$J$1042,'Quarterly Information'!$I$43:$I$1042,Blends!$V115,'Quarterly Information'!$X$43:$X$1042,Lists!$D$31)*H114</f>
        <v>0</v>
      </c>
      <c r="AC115" s="85">
        <f>SUMIFS('Quarterly Information'!$J$43:$J$1042,'Quarterly Information'!$I$43:$I$1042,Blends!$V115,'Quarterly Information'!$X$43:$X$1042,Lists!$D$31)*I114</f>
        <v>0</v>
      </c>
      <c r="AD115" s="85">
        <f>SUMIFS('Quarterly Information'!$J$43:$J$1042,'Quarterly Information'!$I$43:$I$1042,Blends!$V115,'Quarterly Information'!$X$43:$X$1042,Lists!$D$31)*J114</f>
        <v>0</v>
      </c>
      <c r="AF115" s="10" t="s">
        <v>317</v>
      </c>
      <c r="AG115" s="85">
        <f>SUMIFS('Quarterly Information'!$J$43:$J$1042,'Quarterly Information'!$I$43:$I$1042,Blends!$AF115,'Quarterly Information'!$X$43:$X$1042,Lists!$D$32)*C114</f>
        <v>0</v>
      </c>
      <c r="AH115" s="85">
        <f>SUMIFS('Quarterly Information'!$J$43:$J$1042,'Quarterly Information'!$I$43:$I$1042,Blends!$AF115,'Quarterly Information'!$X$43:$X$1042,Lists!$D$32)*D114</f>
        <v>0</v>
      </c>
      <c r="AI115" s="85">
        <f>SUMIFS('Quarterly Information'!$J$43:$J$1042,'Quarterly Information'!$I$43:$I$1042,Blends!$AF115,'Quarterly Information'!$X$43:$X$1042,Lists!$D$32)*E114</f>
        <v>0</v>
      </c>
      <c r="AJ115" s="85">
        <f>SUMIFS('Quarterly Information'!$J$43:$J$1042,'Quarterly Information'!$I$43:$I$1042,Blends!$AF115,'Quarterly Information'!$X$43:$X$1042,Lists!$D$32)*F114</f>
        <v>0</v>
      </c>
      <c r="AK115" s="85">
        <f>SUMIFS('Quarterly Information'!$J$43:$J$1042,'Quarterly Information'!$I$43:$I$1042,Blends!$AF115,'Quarterly Information'!$X$43:$X$1042,Lists!$D$32)*G114</f>
        <v>0</v>
      </c>
      <c r="AL115" s="85">
        <f>SUMIFS('Quarterly Information'!$J$43:$J$1042,'Quarterly Information'!$I$43:$I$1042,Blends!$AF115,'Quarterly Information'!$X$43:$X$1042,Lists!$D$32)*H114</f>
        <v>0</v>
      </c>
      <c r="AM115" s="85">
        <f>SUMIFS('Quarterly Information'!$J$43:$J$1042,'Quarterly Information'!$I$43:$I$1042,Blends!$AF115,'Quarterly Information'!$X$43:$X$1042,Lists!$D$32)*I114</f>
        <v>0</v>
      </c>
      <c r="AN115" s="85">
        <f>SUMIFS('Quarterly Information'!$J$43:$J$1042,'Quarterly Information'!$I$43:$I$1042,Blends!$AF115,'Quarterly Information'!$X$43:$X$1042,Lists!$D$32)*J114</f>
        <v>0</v>
      </c>
      <c r="AP115" s="10" t="s">
        <v>317</v>
      </c>
      <c r="AQ115" s="85">
        <f>SUMIFS('Quarterly Information'!$J$43:$J$1042,'Quarterly Information'!$I$43:$I$1042,Blends!$AP115,'Quarterly Information'!$X$43:$X$1042,Lists!$D$33)*C114</f>
        <v>0</v>
      </c>
      <c r="AR115" s="85">
        <f>SUMIFS('Quarterly Information'!$J$43:$J$1042,'Quarterly Information'!$I$43:$I$1042,Blends!$AP115,'Quarterly Information'!$X$43:$X$1042,Lists!$D$33)*D114</f>
        <v>0</v>
      </c>
      <c r="AS115" s="85">
        <f>SUMIFS('Quarterly Information'!$J$43:$J$1042,'Quarterly Information'!$I$43:$I$1042,Blends!$AP115,'Quarterly Information'!$X$43:$X$1042,Lists!$D$33)*E114</f>
        <v>0</v>
      </c>
      <c r="AT115" s="85">
        <f>SUMIFS('Quarterly Information'!$J$43:$J$1042,'Quarterly Information'!$I$43:$I$1042,Blends!$AP115,'Quarterly Information'!$X$43:$X$1042,Lists!$D$33)*F114</f>
        <v>0</v>
      </c>
      <c r="AU115" s="85">
        <f>SUMIFS('Quarterly Information'!$J$43:$J$1042,'Quarterly Information'!$I$43:$I$1042,Blends!$AP115,'Quarterly Information'!$X$43:$X$1042,Lists!$D$33)*G114</f>
        <v>0</v>
      </c>
      <c r="AV115" s="85">
        <f>SUMIFS('Quarterly Information'!$J$43:$J$1042,'Quarterly Information'!$I$43:$I$1042,Blends!$AP115,'Quarterly Information'!$X$43:$X$1042,Lists!$D$33)*H114</f>
        <v>0</v>
      </c>
      <c r="AW115" s="85">
        <f>SUMIFS('Quarterly Information'!$J$43:$J$1042,'Quarterly Information'!$I$43:$I$1042,Blends!$AP115,'Quarterly Information'!$X$43:$X$1042,Lists!$D$33)*I114</f>
        <v>0</v>
      </c>
      <c r="AX115" s="85">
        <f>SUMIFS('Quarterly Information'!$J$43:$J$1042,'Quarterly Information'!$I$43:$I$1042,Blends!$AP115,'Quarterly Information'!$X$43:$X$1042,Lists!$D$33)*J114</f>
        <v>0</v>
      </c>
      <c r="AZ115" s="10" t="s">
        <v>317</v>
      </c>
      <c r="BA115" s="85">
        <f>SUMIFS('Quarterly Information'!$J$43:$J$1042,'Quarterly Information'!$I$43:$I$1042,Blends!$AZ115,'Quarterly Information'!$X$43:$X$1042,Lists!$D$34)*C114</f>
        <v>0</v>
      </c>
      <c r="BB115" s="85">
        <f>SUMIFS('Quarterly Information'!$J$43:$J$1042,'Quarterly Information'!$I$43:$I$1042,Blends!$AZ115,'Quarterly Information'!$X$43:$X$1042,Lists!$D$34)*D114</f>
        <v>0</v>
      </c>
      <c r="BC115" s="85">
        <f>SUMIFS('Quarterly Information'!$J$43:$J$1042,'Quarterly Information'!$I$43:$I$1042,Blends!$AZ115,'Quarterly Information'!$X$43:$X$1042,Lists!$D$34)*E114</f>
        <v>0</v>
      </c>
      <c r="BD115" s="85">
        <f>SUMIFS('Quarterly Information'!$J$43:$J$1042,'Quarterly Information'!$I$43:$I$1042,Blends!$AZ115,'Quarterly Information'!$X$43:$X$1042,Lists!$D$34)*F114</f>
        <v>0</v>
      </c>
      <c r="BE115" s="85">
        <f>SUMIFS('Quarterly Information'!$J$43:$J$1042,'Quarterly Information'!$I$43:$I$1042,Blends!$AZ115,'Quarterly Information'!$X$43:$X$1042,Lists!$D$34)*G114</f>
        <v>0</v>
      </c>
      <c r="BF115" s="85">
        <f>SUMIFS('Quarterly Information'!$J$43:$J$1042,'Quarterly Information'!$I$43:$I$1042,Blends!$AZ115,'Quarterly Information'!$X$43:$X$1042,Lists!$D$34)*H114</f>
        <v>0</v>
      </c>
      <c r="BG115" s="85">
        <f>SUMIFS('Quarterly Information'!$J$43:$J$1042,'Quarterly Information'!$I$43:$I$1042,Blends!$AZ115,'Quarterly Information'!$X$43:$X$1042,Lists!$D$34)*I114</f>
        <v>0</v>
      </c>
      <c r="BH115" s="85">
        <f>SUMIFS('Quarterly Information'!$J$43:$J$1042,'Quarterly Information'!$I$43:$I$1042,Blends!$AZ115,'Quarterly Information'!$X$43:$X$1042,Lists!$D$34)*J114</f>
        <v>0</v>
      </c>
      <c r="BJ115" s="10" t="s">
        <v>317</v>
      </c>
      <c r="BK115" s="85">
        <f>SUMIFS('Quarterly Information'!$J$43:$J$1042,'Quarterly Information'!$I$43:$I$1042,Blends!$BJ115,'Quarterly Information'!$X$43:$X$1042,Lists!$D$35)*C114</f>
        <v>0</v>
      </c>
      <c r="BL115" s="85">
        <f>SUMIFS('Quarterly Information'!$J$43:$J$1042,'Quarterly Information'!$I$43:$I$1042,Blends!$BJ115,'Quarterly Information'!$X$43:$X$1042,Lists!$D$35)*D114</f>
        <v>0</v>
      </c>
      <c r="BM115" s="85">
        <f>SUMIFS('Quarterly Information'!$J$43:$J$1042,'Quarterly Information'!$I$43:$I$1042,Blends!$BJ115,'Quarterly Information'!$X$43:$X$1042,Lists!$D$35)*E114</f>
        <v>0</v>
      </c>
      <c r="BN115" s="85">
        <f>SUMIFS('Quarterly Information'!$J$43:$J$1042,'Quarterly Information'!$I$43:$I$1042,Blends!$BJ115,'Quarterly Information'!$X$43:$X$1042,Lists!$D$35)*F114</f>
        <v>0</v>
      </c>
      <c r="BO115" s="85">
        <f>SUMIFS('Quarterly Information'!$J$43:$J$1042,'Quarterly Information'!$I$43:$I$1042,Blends!$BJ115,'Quarterly Information'!$X$43:$X$1042,Lists!$D$35)*G114</f>
        <v>0</v>
      </c>
      <c r="BP115" s="85">
        <f>SUMIFS('Quarterly Information'!$J$43:$J$1042,'Quarterly Information'!$I$43:$I$1042,Blends!$BJ115,'Quarterly Information'!$X$43:$X$1042,Lists!$D$35)*H114</f>
        <v>0</v>
      </c>
      <c r="BQ115" s="85">
        <f>SUMIFS('Quarterly Information'!$J$43:$J$1042,'Quarterly Information'!$I$43:$I$1042,Blends!$BJ115,'Quarterly Information'!$X$43:$X$1042,Lists!$D$35)*I114</f>
        <v>0</v>
      </c>
      <c r="BR115" s="85">
        <f>SUMIFS('Quarterly Information'!$J$43:$J$1042,'Quarterly Information'!$I$43:$I$1042,Blends!$BJ115,'Quarterly Information'!$X$43:$X$1042,Lists!$D$35)*J114</f>
        <v>0</v>
      </c>
      <c r="BT115" s="10" t="s">
        <v>317</v>
      </c>
      <c r="BU115" s="85">
        <f>SUMIFS('Quarterly Information'!$AA$43:$AA$1042,'Quarterly Information'!$I$43:$I$1042,Blends!$BT115)*Blends!C114</f>
        <v>0</v>
      </c>
      <c r="BV115" s="85">
        <f>SUMIFS('Quarterly Information'!$AA$43:$AA$1042,'Quarterly Information'!$I$43:$I$1042,Blends!$BT115)*Blends!D114</f>
        <v>0</v>
      </c>
      <c r="BW115" s="85">
        <f>SUMIFS('Quarterly Information'!$AA$43:$AA$1042,'Quarterly Information'!$I$43:$I$1042,Blends!$BT115)*Blends!E114</f>
        <v>0</v>
      </c>
      <c r="BX115" s="85">
        <f>SUMIFS('Quarterly Information'!$AA$43:$AA$1042,'Quarterly Information'!$I$43:$I$1042,Blends!$BT115)*Blends!F114</f>
        <v>0</v>
      </c>
      <c r="BY115" s="85">
        <f>SUMIFS('Quarterly Information'!$AA$43:$AA$1042,'Quarterly Information'!$I$43:$I$1042,Blends!$BT115)*Blends!G114</f>
        <v>0</v>
      </c>
      <c r="BZ115" s="85">
        <f>SUMIFS('Quarterly Information'!$AA$43:$AA$1042,'Quarterly Information'!$I$43:$I$1042,Blends!$BT115)*Blends!H114</f>
        <v>0</v>
      </c>
      <c r="CA115" s="85">
        <f>SUMIFS('Quarterly Information'!$AA$43:$AA$1042,'Quarterly Information'!$I$43:$I$1042,Blends!$BT115)*Blends!I114</f>
        <v>0</v>
      </c>
      <c r="CB115" s="85">
        <f>SUMIFS('Quarterly Information'!$AA$43:$AA$1042,'Quarterly Information'!$I$43:$I$1042,Blends!$BT115)*Blends!J114</f>
        <v>0</v>
      </c>
      <c r="CD115" s="10" t="s">
        <v>317</v>
      </c>
      <c r="CE115" s="85">
        <f>SUMIFS('Quarterly Information'!$AB$43:$AB$1042,'Quarterly Information'!$I$43:$I$1042,Blends!$CD115)*Blends!C114</f>
        <v>0</v>
      </c>
      <c r="CF115" s="85">
        <f>SUMIFS('Quarterly Information'!$AB$43:$AB$1042,'Quarterly Information'!$I$43:$I$1042,Blends!$CD115)*Blends!D114</f>
        <v>0</v>
      </c>
      <c r="CG115" s="85">
        <f>SUMIFS('Quarterly Information'!$AB$43:$AB$1042,'Quarterly Information'!$I$43:$I$1042,Blends!$CD115)*Blends!E114</f>
        <v>0</v>
      </c>
      <c r="CH115" s="85">
        <f>SUMIFS('Quarterly Information'!$AB$43:$AB$1042,'Quarterly Information'!$I$43:$I$1042,Blends!$CD115)*Blends!F114</f>
        <v>0</v>
      </c>
      <c r="CI115" s="85">
        <f>SUMIFS('Quarterly Information'!$AB$43:$AB$1042,'Quarterly Information'!$I$43:$I$1042,Blends!$CD115)*Blends!G114</f>
        <v>0</v>
      </c>
      <c r="CJ115" s="85">
        <f>SUMIFS('Quarterly Information'!$AB$43:$AB$1042,'Quarterly Information'!$I$43:$I$1042,Blends!$CD115)*Blends!H114</f>
        <v>0</v>
      </c>
      <c r="CK115" s="85">
        <f>SUMIFS('Quarterly Information'!$AB$43:$AB$1042,'Quarterly Information'!$I$43:$I$1042,Blends!$CD115)*Blends!I114</f>
        <v>0</v>
      </c>
      <c r="CL115" s="85">
        <f>SUMIFS('Quarterly Information'!$AB$43:$AB$1042,'Quarterly Information'!$I$43:$I$1042,Blends!$CD115)*Blends!J114</f>
        <v>0</v>
      </c>
      <c r="CN115" s="10" t="s">
        <v>317</v>
      </c>
      <c r="CO115" s="85">
        <f>SUMIFS('Quarterly Information'!$AC$43:$AC$1042,'Quarterly Information'!$I$43:$I$1042,Blends!$CN115)*Blends!C114</f>
        <v>0</v>
      </c>
      <c r="CP115" s="85">
        <f>SUMIFS('Quarterly Information'!$AC$43:$AC$1042,'Quarterly Information'!$I$43:$I$1042,Blends!$CN115)*Blends!D114</f>
        <v>0</v>
      </c>
      <c r="CQ115" s="85">
        <f>SUMIFS('Quarterly Information'!$AC$43:$AC$1042,'Quarterly Information'!$I$43:$I$1042,Blends!$CN115)*Blends!E114</f>
        <v>0</v>
      </c>
      <c r="CR115" s="85">
        <f>SUMIFS('Quarterly Information'!$AC$43:$AC$1042,'Quarterly Information'!$I$43:$I$1042,Blends!$CN115)*Blends!F114</f>
        <v>0</v>
      </c>
      <c r="CS115" s="85">
        <f>SUMIFS('Quarterly Information'!$AC$43:$AC$1042,'Quarterly Information'!$I$43:$I$1042,Blends!$CN115)*Blends!G114</f>
        <v>0</v>
      </c>
      <c r="CT115" s="85">
        <f>SUMIFS('Quarterly Information'!$AC$43:$AC$1042,'Quarterly Information'!$I$43:$I$1042,Blends!$CN115)*Blends!H114</f>
        <v>0</v>
      </c>
      <c r="CU115" s="85">
        <f>SUMIFS('Quarterly Information'!$AC$43:$AC$1042,'Quarterly Information'!$I$43:$I$1042,Blends!$CN115)*Blends!I114</f>
        <v>0</v>
      </c>
      <c r="CV115" s="85">
        <f>SUMIFS('Quarterly Information'!$AC$43:$AC$1042,'Quarterly Information'!$I$43:$I$1042,Blends!$CN115)*Blends!J114</f>
        <v>0</v>
      </c>
      <c r="CX115" s="10" t="s">
        <v>317</v>
      </c>
      <c r="CY115" s="85">
        <f>SUMIFS('Quarterly Information'!$AD$43:$AD$1042,'Quarterly Information'!$I$43:$I$1042,Blends!$CX115)*Blends!C114</f>
        <v>0</v>
      </c>
      <c r="CZ115" s="85">
        <f>SUMIFS('Quarterly Information'!$AD$43:$AD$1042,'Quarterly Information'!$I$43:$I$1042,Blends!$CX115)*Blends!D114</f>
        <v>0</v>
      </c>
      <c r="DA115" s="85">
        <f>SUMIFS('Quarterly Information'!$AD$43:$AD$1042,'Quarterly Information'!$I$43:$I$1042,Blends!$CX115)*Blends!E114</f>
        <v>0</v>
      </c>
      <c r="DB115" s="85">
        <f>SUMIFS('Quarterly Information'!$AD$43:$AD$1042,'Quarterly Information'!$I$43:$I$1042,Blends!$CX115)*Blends!F114</f>
        <v>0</v>
      </c>
      <c r="DC115" s="85">
        <f>SUMIFS('Quarterly Information'!$AD$43:$AD$1042,'Quarterly Information'!$I$43:$I$1042,Blends!$CX115)*Blends!G114</f>
        <v>0</v>
      </c>
      <c r="DD115" s="85">
        <f>SUMIFS('Quarterly Information'!$AD$43:$AD$1042,'Quarterly Information'!$I$43:$I$1042,Blends!$CX115)*Blends!H114</f>
        <v>0</v>
      </c>
      <c r="DE115" s="85">
        <f>SUMIFS('Quarterly Information'!$AD$43:$AD$1042,'Quarterly Information'!$I$43:$I$1042,Blends!$CX115)*Blends!I114</f>
        <v>0</v>
      </c>
      <c r="DF115" s="85">
        <f>SUMIFS('Quarterly Information'!$AD$43:$AD$1042,'Quarterly Information'!$I$43:$I$1042,Blends!$CX115)*Blends!J114</f>
        <v>0</v>
      </c>
      <c r="DH115" s="10" t="s">
        <v>317</v>
      </c>
      <c r="DI115" s="85">
        <f>SUMIFS('Quarterly Information'!$AE$43:$AE$1042,'Quarterly Information'!$I$43:$I$1042,Blends!$DH115)*Blends!C114</f>
        <v>0</v>
      </c>
      <c r="DJ115" s="85">
        <f>SUMIFS('Quarterly Information'!$AE$43:$AE$1042,'Quarterly Information'!$I$43:$I$1042,Blends!$DH115)*Blends!D114</f>
        <v>0</v>
      </c>
      <c r="DK115" s="85">
        <f>SUMIFS('Quarterly Information'!$AE$43:$AE$1042,'Quarterly Information'!$I$43:$I$1042,Blends!$DH115)*Blends!E114</f>
        <v>0</v>
      </c>
      <c r="DL115" s="85">
        <f>SUMIFS('Quarterly Information'!$AE$43:$AE$1042,'Quarterly Information'!$I$43:$I$1042,Blends!$DH115)*Blends!F114</f>
        <v>0</v>
      </c>
      <c r="DM115" s="85">
        <f>SUMIFS('Quarterly Information'!$AE$43:$AE$1042,'Quarterly Information'!$I$43:$I$1042,Blends!$DH115)*Blends!G114</f>
        <v>0</v>
      </c>
      <c r="DN115" s="85">
        <f>SUMIFS('Quarterly Information'!$AE$43:$AE$1042,'Quarterly Information'!$I$43:$I$1042,Blends!$DH115)*Blends!H114</f>
        <v>0</v>
      </c>
      <c r="DO115" s="85">
        <f>SUMIFS('Quarterly Information'!$AE$43:$AE$1042,'Quarterly Information'!$I$43:$I$1042,Blends!$DH115)*Blends!I114</f>
        <v>0</v>
      </c>
      <c r="DP115" s="85">
        <f>SUMIFS('Quarterly Information'!$AE$43:$AE$1042,'Quarterly Information'!$I$43:$I$1042,Blends!$DH115)*Blends!J114</f>
        <v>0</v>
      </c>
      <c r="DR115" s="10" t="s">
        <v>317</v>
      </c>
      <c r="DS115" s="85">
        <f>SUMIFS('Quarterly Information'!$AF$43:$AF$1042,'Quarterly Information'!$I$43:$I$1042,Blends!$DR115)*Blends!C114</f>
        <v>0</v>
      </c>
      <c r="DT115" s="85">
        <f>SUMIFS('Quarterly Information'!$AF$43:$AF$1042,'Quarterly Information'!$I$43:$I$1042,Blends!$DR115)*Blends!D114</f>
        <v>0</v>
      </c>
      <c r="DU115" s="85">
        <f>SUMIFS('Quarterly Information'!$AF$43:$AF$1042,'Quarterly Information'!$I$43:$I$1042,Blends!$DR115)*Blends!E114</f>
        <v>0</v>
      </c>
      <c r="DV115" s="85">
        <f>SUMIFS('Quarterly Information'!$AF$43:$AF$1042,'Quarterly Information'!$I$43:$I$1042,Blends!$DR115)*Blends!F114</f>
        <v>0</v>
      </c>
      <c r="DW115" s="85">
        <f>SUMIFS('Quarterly Information'!$AF$43:$AF$1042,'Quarterly Information'!$I$43:$I$1042,Blends!$DR115)*Blends!G114</f>
        <v>0</v>
      </c>
      <c r="DX115" s="85">
        <f>SUMIFS('Quarterly Information'!$AF$43:$AF$1042,'Quarterly Information'!$I$43:$I$1042,Blends!$DR115)*Blends!H114</f>
        <v>0</v>
      </c>
      <c r="DY115" s="85">
        <f>SUMIFS('Quarterly Information'!$AF$43:$AF$1042,'Quarterly Information'!$I$43:$I$1042,Blends!$DR115)*Blends!I114</f>
        <v>0</v>
      </c>
      <c r="DZ115" s="85">
        <f>SUMIFS('Quarterly Information'!$AF$43:$AF$1042,'Quarterly Information'!$I$43:$I$1042,Blends!$DR115)*Blends!J114</f>
        <v>0</v>
      </c>
    </row>
    <row r="116" spans="2:130" ht="12.95" thickBot="1">
      <c r="C116" s="8"/>
      <c r="D116" s="8"/>
      <c r="E116" s="8"/>
      <c r="F116" s="8"/>
      <c r="G116" s="8"/>
      <c r="H116" s="8"/>
      <c r="I116" s="8"/>
      <c r="J116" s="8"/>
      <c r="L116" s="86" t="s">
        <v>318</v>
      </c>
      <c r="M116" s="87">
        <f>SUMIFS('Quarterly Information'!$J$43:$J$1042,'Quarterly Information'!$I$43:$I$1042,Blends!$L116,'Quarterly Information'!$X$43:$X$1042,Lists!$D$30)*C115</f>
        <v>0</v>
      </c>
      <c r="N116" s="87">
        <f>SUMIFS('Quarterly Information'!$J$43:$J$1042,'Quarterly Information'!$I$43:$I$1042,Blends!$L116,'Quarterly Information'!$X$43:$X$1042,Lists!$D$30)*D115</f>
        <v>0</v>
      </c>
      <c r="O116" s="87">
        <f>SUMIFS('Quarterly Information'!$J$43:$J$1042,'Quarterly Information'!$I$43:$I$1042,Blends!$L116,'Quarterly Information'!$X$43:$X$1042,Lists!$D$30)*E115</f>
        <v>0</v>
      </c>
      <c r="P116" s="87">
        <f>SUMIFS('Quarterly Information'!$J$43:$J$1042,'Quarterly Information'!$I$43:$I$1042,Blends!$L116,'Quarterly Information'!$X$43:$X$1042,Lists!$D$30)*F115</f>
        <v>0</v>
      </c>
      <c r="Q116" s="87">
        <f>SUMIFS('Quarterly Information'!$J$43:$J$1042,'Quarterly Information'!$I$43:$I$1042,Blends!$L116,'Quarterly Information'!$X$43:$X$1042,Lists!$D$30)*G115</f>
        <v>0</v>
      </c>
      <c r="R116" s="87">
        <f>SUMIFS('Quarterly Information'!$J$43:$J$1042,'Quarterly Information'!$I$43:$I$1042,Blends!$L116,'Quarterly Information'!$X$43:$X$1042,Lists!$D$30)*H115</f>
        <v>0</v>
      </c>
      <c r="S116" s="87">
        <f>SUMIFS('Quarterly Information'!$J$43:$J$1042,'Quarterly Information'!$I$43:$I$1042,Blends!$L116,'Quarterly Information'!$X$43:$X$1042,Lists!$D$30)*I115</f>
        <v>0</v>
      </c>
      <c r="T116" s="87">
        <f>SUMIFS('Quarterly Information'!$J$43:$J$1042,'Quarterly Information'!$I$43:$I$1042,Blends!$L116,'Quarterly Information'!$X$43:$X$1042,Lists!$D$30)*J115</f>
        <v>0</v>
      </c>
      <c r="V116" s="86" t="s">
        <v>318</v>
      </c>
      <c r="W116" s="87">
        <f>SUMIFS('Quarterly Information'!$J$43:$J$1042,'Quarterly Information'!$I$43:$I$1042,Blends!$V116,'Quarterly Information'!$X$43:$X$1042,Lists!$D$31)*C115</f>
        <v>0</v>
      </c>
      <c r="X116" s="87">
        <f>SUMIFS('Quarterly Information'!$J$43:$J$1042,'Quarterly Information'!$I$43:$I$1042,Blends!$V116,'Quarterly Information'!$X$43:$X$1042,Lists!$D$31)*D115</f>
        <v>0</v>
      </c>
      <c r="Y116" s="87">
        <f>SUMIFS('Quarterly Information'!$J$43:$J$1042,'Quarterly Information'!$I$43:$I$1042,Blends!$V116,'Quarterly Information'!$X$43:$X$1042,Lists!$D$31)*E115</f>
        <v>0</v>
      </c>
      <c r="Z116" s="87">
        <f>SUMIFS('Quarterly Information'!$J$43:$J$1042,'Quarterly Information'!$I$43:$I$1042,Blends!$V116,'Quarterly Information'!$X$43:$X$1042,Lists!$D$31)*F115</f>
        <v>0</v>
      </c>
      <c r="AA116" s="87">
        <f>SUMIFS('Quarterly Information'!$J$43:$J$1042,'Quarterly Information'!$I$43:$I$1042,Blends!$V116,'Quarterly Information'!$X$43:$X$1042,Lists!$D$31)*G115</f>
        <v>0</v>
      </c>
      <c r="AB116" s="87">
        <f>SUMIFS('Quarterly Information'!$J$43:$J$1042,'Quarterly Information'!$I$43:$I$1042,Blends!$V116,'Quarterly Information'!$X$43:$X$1042,Lists!$D$31)*H115</f>
        <v>0</v>
      </c>
      <c r="AC116" s="87">
        <f>SUMIFS('Quarterly Information'!$J$43:$J$1042,'Quarterly Information'!$I$43:$I$1042,Blends!$V116,'Quarterly Information'!$X$43:$X$1042,Lists!$D$31)*I115</f>
        <v>0</v>
      </c>
      <c r="AD116" s="87">
        <f>SUMIFS('Quarterly Information'!$J$43:$J$1042,'Quarterly Information'!$I$43:$I$1042,Blends!$V116,'Quarterly Information'!$X$43:$X$1042,Lists!$D$31)*J115</f>
        <v>0</v>
      </c>
      <c r="AF116" s="86" t="s">
        <v>318</v>
      </c>
      <c r="AG116" s="87">
        <f>SUMIFS('Quarterly Information'!$J$43:$J$1042,'Quarterly Information'!$I$43:$I$1042,Blends!$AF116,'Quarterly Information'!$X$43:$X$1042,Lists!$D$32)*C115</f>
        <v>0</v>
      </c>
      <c r="AH116" s="87">
        <f>SUMIFS('Quarterly Information'!$J$43:$J$1042,'Quarterly Information'!$I$43:$I$1042,Blends!$AF116,'Quarterly Information'!$X$43:$X$1042,Lists!$D$32)*D115</f>
        <v>0</v>
      </c>
      <c r="AI116" s="87">
        <f>SUMIFS('Quarterly Information'!$J$43:$J$1042,'Quarterly Information'!$I$43:$I$1042,Blends!$AF116,'Quarterly Information'!$X$43:$X$1042,Lists!$D$32)*E115</f>
        <v>0</v>
      </c>
      <c r="AJ116" s="87">
        <f>SUMIFS('Quarterly Information'!$J$43:$J$1042,'Quarterly Information'!$I$43:$I$1042,Blends!$AF116,'Quarterly Information'!$X$43:$X$1042,Lists!$D$32)*F115</f>
        <v>0</v>
      </c>
      <c r="AK116" s="87">
        <f>SUMIFS('Quarterly Information'!$J$43:$J$1042,'Quarterly Information'!$I$43:$I$1042,Blends!$AF116,'Quarterly Information'!$X$43:$X$1042,Lists!$D$32)*G115</f>
        <v>0</v>
      </c>
      <c r="AL116" s="87">
        <f>SUMIFS('Quarterly Information'!$J$43:$J$1042,'Quarterly Information'!$I$43:$I$1042,Blends!$AF116,'Quarterly Information'!$X$43:$X$1042,Lists!$D$32)*H115</f>
        <v>0</v>
      </c>
      <c r="AM116" s="87">
        <f>SUMIFS('Quarterly Information'!$J$43:$J$1042,'Quarterly Information'!$I$43:$I$1042,Blends!$AF116,'Quarterly Information'!$X$43:$X$1042,Lists!$D$32)*I115</f>
        <v>0</v>
      </c>
      <c r="AN116" s="87">
        <f>SUMIFS('Quarterly Information'!$J$43:$J$1042,'Quarterly Information'!$I$43:$I$1042,Blends!$AF116,'Quarterly Information'!$X$43:$X$1042,Lists!$D$32)*J115</f>
        <v>0</v>
      </c>
      <c r="AP116" s="86" t="s">
        <v>318</v>
      </c>
      <c r="AQ116" s="87">
        <f>SUMIFS('Quarterly Information'!$J$43:$J$1042,'Quarterly Information'!$I$43:$I$1042,Blends!$AP116,'Quarterly Information'!$X$43:$X$1042,Lists!$D$33)*C115</f>
        <v>0</v>
      </c>
      <c r="AR116" s="87">
        <f>SUMIFS('Quarterly Information'!$J$43:$J$1042,'Quarterly Information'!$I$43:$I$1042,Blends!$AP116,'Quarterly Information'!$X$43:$X$1042,Lists!$D$33)*D115</f>
        <v>0</v>
      </c>
      <c r="AS116" s="87">
        <f>SUMIFS('Quarterly Information'!$J$43:$J$1042,'Quarterly Information'!$I$43:$I$1042,Blends!$AP116,'Quarterly Information'!$X$43:$X$1042,Lists!$D$33)*E115</f>
        <v>0</v>
      </c>
      <c r="AT116" s="87">
        <f>SUMIFS('Quarterly Information'!$J$43:$J$1042,'Quarterly Information'!$I$43:$I$1042,Blends!$AP116,'Quarterly Information'!$X$43:$X$1042,Lists!$D$33)*F115</f>
        <v>0</v>
      </c>
      <c r="AU116" s="87">
        <f>SUMIFS('Quarterly Information'!$J$43:$J$1042,'Quarterly Information'!$I$43:$I$1042,Blends!$AP116,'Quarterly Information'!$X$43:$X$1042,Lists!$D$33)*G115</f>
        <v>0</v>
      </c>
      <c r="AV116" s="87">
        <f>SUMIFS('Quarterly Information'!$J$43:$J$1042,'Quarterly Information'!$I$43:$I$1042,Blends!$AP116,'Quarterly Information'!$X$43:$X$1042,Lists!$D$33)*H115</f>
        <v>0</v>
      </c>
      <c r="AW116" s="87">
        <f>SUMIFS('Quarterly Information'!$J$43:$J$1042,'Quarterly Information'!$I$43:$I$1042,Blends!$AP116,'Quarterly Information'!$X$43:$X$1042,Lists!$D$33)*I115</f>
        <v>0</v>
      </c>
      <c r="AX116" s="87">
        <f>SUMIFS('Quarterly Information'!$J$43:$J$1042,'Quarterly Information'!$I$43:$I$1042,Blends!$AP116,'Quarterly Information'!$X$43:$X$1042,Lists!$D$33)*J115</f>
        <v>0</v>
      </c>
      <c r="AZ116" s="86" t="s">
        <v>318</v>
      </c>
      <c r="BA116" s="87">
        <f>SUMIFS('Quarterly Information'!$J$43:$J$1042,'Quarterly Information'!$I$43:$I$1042,Blends!$AZ116,'Quarterly Information'!$X$43:$X$1042,Lists!$D$34)*C115</f>
        <v>0</v>
      </c>
      <c r="BB116" s="87">
        <f>SUMIFS('Quarterly Information'!$J$43:$J$1042,'Quarterly Information'!$I$43:$I$1042,Blends!$AZ116,'Quarterly Information'!$X$43:$X$1042,Lists!$D$34)*D115</f>
        <v>0</v>
      </c>
      <c r="BC116" s="87">
        <f>SUMIFS('Quarterly Information'!$J$43:$J$1042,'Quarterly Information'!$I$43:$I$1042,Blends!$AZ116,'Quarterly Information'!$X$43:$X$1042,Lists!$D$34)*E115</f>
        <v>0</v>
      </c>
      <c r="BD116" s="87">
        <f>SUMIFS('Quarterly Information'!$J$43:$J$1042,'Quarterly Information'!$I$43:$I$1042,Blends!$AZ116,'Quarterly Information'!$X$43:$X$1042,Lists!$D$34)*F115</f>
        <v>0</v>
      </c>
      <c r="BE116" s="87">
        <f>SUMIFS('Quarterly Information'!$J$43:$J$1042,'Quarterly Information'!$I$43:$I$1042,Blends!$AZ116,'Quarterly Information'!$X$43:$X$1042,Lists!$D$34)*G115</f>
        <v>0</v>
      </c>
      <c r="BF116" s="87">
        <f>SUMIFS('Quarterly Information'!$J$43:$J$1042,'Quarterly Information'!$I$43:$I$1042,Blends!$AZ116,'Quarterly Information'!$X$43:$X$1042,Lists!$D$34)*H115</f>
        <v>0</v>
      </c>
      <c r="BG116" s="87">
        <f>SUMIFS('Quarterly Information'!$J$43:$J$1042,'Quarterly Information'!$I$43:$I$1042,Blends!$AZ116,'Quarterly Information'!$X$43:$X$1042,Lists!$D$34)*I115</f>
        <v>0</v>
      </c>
      <c r="BH116" s="87">
        <f>SUMIFS('Quarterly Information'!$J$43:$J$1042,'Quarterly Information'!$I$43:$I$1042,Blends!$AZ116,'Quarterly Information'!$X$43:$X$1042,Lists!$D$34)*J115</f>
        <v>0</v>
      </c>
      <c r="BJ116" s="86" t="s">
        <v>318</v>
      </c>
      <c r="BK116" s="87">
        <f>SUMIFS('Quarterly Information'!$J$43:$J$1042,'Quarterly Information'!$I$43:$I$1042,Blends!$BJ116,'Quarterly Information'!$X$43:$X$1042,Lists!$D$35)*C115</f>
        <v>0</v>
      </c>
      <c r="BL116" s="87">
        <f>SUMIFS('Quarterly Information'!$J$43:$J$1042,'Quarterly Information'!$I$43:$I$1042,Blends!$BJ116,'Quarterly Information'!$X$43:$X$1042,Lists!$D$35)*D115</f>
        <v>0</v>
      </c>
      <c r="BM116" s="87">
        <f>SUMIFS('Quarterly Information'!$J$43:$J$1042,'Quarterly Information'!$I$43:$I$1042,Blends!$BJ116,'Quarterly Information'!$X$43:$X$1042,Lists!$D$35)*E115</f>
        <v>0</v>
      </c>
      <c r="BN116" s="87">
        <f>SUMIFS('Quarterly Information'!$J$43:$J$1042,'Quarterly Information'!$I$43:$I$1042,Blends!$BJ116,'Quarterly Information'!$X$43:$X$1042,Lists!$D$35)*F115</f>
        <v>0</v>
      </c>
      <c r="BO116" s="87">
        <f>SUMIFS('Quarterly Information'!$J$43:$J$1042,'Quarterly Information'!$I$43:$I$1042,Blends!$BJ116,'Quarterly Information'!$X$43:$X$1042,Lists!$D$35)*G115</f>
        <v>0</v>
      </c>
      <c r="BP116" s="87">
        <f>SUMIFS('Quarterly Information'!$J$43:$J$1042,'Quarterly Information'!$I$43:$I$1042,Blends!$BJ116,'Quarterly Information'!$X$43:$X$1042,Lists!$D$35)*H115</f>
        <v>0</v>
      </c>
      <c r="BQ116" s="87">
        <f>SUMIFS('Quarterly Information'!$J$43:$J$1042,'Quarterly Information'!$I$43:$I$1042,Blends!$BJ116,'Quarterly Information'!$X$43:$X$1042,Lists!$D$35)*I115</f>
        <v>0</v>
      </c>
      <c r="BR116" s="87">
        <f>SUMIFS('Quarterly Information'!$J$43:$J$1042,'Quarterly Information'!$I$43:$I$1042,Blends!$BJ116,'Quarterly Information'!$X$43:$X$1042,Lists!$D$35)*J115</f>
        <v>0</v>
      </c>
      <c r="BT116" s="86" t="s">
        <v>318</v>
      </c>
      <c r="BU116" s="87">
        <f>SUMIFS('Quarterly Information'!$AA$43:$AA$1042,'Quarterly Information'!$I$43:$I$1042,Blends!$BT116)*Blends!C115</f>
        <v>0</v>
      </c>
      <c r="BV116" s="87">
        <f>SUMIFS('Quarterly Information'!$AA$43:$AA$1042,'Quarterly Information'!$I$43:$I$1042,Blends!$BT116)*Blends!D115</f>
        <v>0</v>
      </c>
      <c r="BW116" s="87">
        <f>SUMIFS('Quarterly Information'!$AA$43:$AA$1042,'Quarterly Information'!$I$43:$I$1042,Blends!$BT116)*Blends!E115</f>
        <v>0</v>
      </c>
      <c r="BX116" s="87">
        <f>SUMIFS('Quarterly Information'!$AA$43:$AA$1042,'Quarterly Information'!$I$43:$I$1042,Blends!$BT116)*Blends!F115</f>
        <v>0</v>
      </c>
      <c r="BY116" s="87">
        <f>SUMIFS('Quarterly Information'!$AA$43:$AA$1042,'Quarterly Information'!$I$43:$I$1042,Blends!$BT116)*Blends!G115</f>
        <v>0</v>
      </c>
      <c r="BZ116" s="87">
        <f>SUMIFS('Quarterly Information'!$AA$43:$AA$1042,'Quarterly Information'!$I$43:$I$1042,Blends!$BT116)*Blends!H115</f>
        <v>0</v>
      </c>
      <c r="CA116" s="87">
        <f>SUMIFS('Quarterly Information'!$AA$43:$AA$1042,'Quarterly Information'!$I$43:$I$1042,Blends!$BT116)*Blends!I115</f>
        <v>0</v>
      </c>
      <c r="CB116" s="87">
        <f>SUMIFS('Quarterly Information'!$AA$43:$AA$1042,'Quarterly Information'!$I$43:$I$1042,Blends!$BT116)*Blends!J115</f>
        <v>0</v>
      </c>
      <c r="CD116" s="86" t="s">
        <v>318</v>
      </c>
      <c r="CE116" s="87">
        <f>SUMIFS('Quarterly Information'!$AB$43:$AB$1042,'Quarterly Information'!$I$43:$I$1042,Blends!$CD116)*Blends!C115</f>
        <v>0</v>
      </c>
      <c r="CF116" s="87">
        <f>SUMIFS('Quarterly Information'!$AB$43:$AB$1042,'Quarterly Information'!$I$43:$I$1042,Blends!$CD116)*Blends!D115</f>
        <v>0</v>
      </c>
      <c r="CG116" s="87">
        <f>SUMIFS('Quarterly Information'!$AB$43:$AB$1042,'Quarterly Information'!$I$43:$I$1042,Blends!$CD116)*Blends!E115</f>
        <v>0</v>
      </c>
      <c r="CH116" s="87">
        <f>SUMIFS('Quarterly Information'!$AB$43:$AB$1042,'Quarterly Information'!$I$43:$I$1042,Blends!$CD116)*Blends!F115</f>
        <v>0</v>
      </c>
      <c r="CI116" s="87">
        <f>SUMIFS('Quarterly Information'!$AB$43:$AB$1042,'Quarterly Information'!$I$43:$I$1042,Blends!$CD116)*Blends!G115</f>
        <v>0</v>
      </c>
      <c r="CJ116" s="87">
        <f>SUMIFS('Quarterly Information'!$AB$43:$AB$1042,'Quarterly Information'!$I$43:$I$1042,Blends!$CD116)*Blends!H115</f>
        <v>0</v>
      </c>
      <c r="CK116" s="87">
        <f>SUMIFS('Quarterly Information'!$AB$43:$AB$1042,'Quarterly Information'!$I$43:$I$1042,Blends!$CD116)*Blends!I115</f>
        <v>0</v>
      </c>
      <c r="CL116" s="87">
        <f>SUMIFS('Quarterly Information'!$AB$43:$AB$1042,'Quarterly Information'!$I$43:$I$1042,Blends!$CD116)*Blends!J115</f>
        <v>0</v>
      </c>
      <c r="CN116" s="86" t="s">
        <v>318</v>
      </c>
      <c r="CO116" s="87">
        <f>SUMIFS('Quarterly Information'!$AC$43:$AC$1042,'Quarterly Information'!$I$43:$I$1042,Blends!$CN116)*Blends!C115</f>
        <v>0</v>
      </c>
      <c r="CP116" s="87">
        <f>SUMIFS('Quarterly Information'!$AC$43:$AC$1042,'Quarterly Information'!$I$43:$I$1042,Blends!$CN116)*Blends!D115</f>
        <v>0</v>
      </c>
      <c r="CQ116" s="87">
        <f>SUMIFS('Quarterly Information'!$AC$43:$AC$1042,'Quarterly Information'!$I$43:$I$1042,Blends!$CN116)*Blends!E115</f>
        <v>0</v>
      </c>
      <c r="CR116" s="87">
        <f>SUMIFS('Quarterly Information'!$AC$43:$AC$1042,'Quarterly Information'!$I$43:$I$1042,Blends!$CN116)*Blends!F115</f>
        <v>0</v>
      </c>
      <c r="CS116" s="87">
        <f>SUMIFS('Quarterly Information'!$AC$43:$AC$1042,'Quarterly Information'!$I$43:$I$1042,Blends!$CN116)*Blends!G115</f>
        <v>0</v>
      </c>
      <c r="CT116" s="87">
        <f>SUMIFS('Quarterly Information'!$AC$43:$AC$1042,'Quarterly Information'!$I$43:$I$1042,Blends!$CN116)*Blends!H115</f>
        <v>0</v>
      </c>
      <c r="CU116" s="87">
        <f>SUMIFS('Quarterly Information'!$AC$43:$AC$1042,'Quarterly Information'!$I$43:$I$1042,Blends!$CN116)*Blends!I115</f>
        <v>0</v>
      </c>
      <c r="CV116" s="87">
        <f>SUMIFS('Quarterly Information'!$AC$43:$AC$1042,'Quarterly Information'!$I$43:$I$1042,Blends!$CN116)*Blends!J115</f>
        <v>0</v>
      </c>
      <c r="CX116" s="86" t="s">
        <v>318</v>
      </c>
      <c r="CY116" s="87">
        <f>SUMIFS('Quarterly Information'!$AD$43:$AD$1042,'Quarterly Information'!$I$43:$I$1042,Blends!$CX116)*Blends!C115</f>
        <v>0</v>
      </c>
      <c r="CZ116" s="87">
        <f>SUMIFS('Quarterly Information'!$AD$43:$AD$1042,'Quarterly Information'!$I$43:$I$1042,Blends!$CX116)*Blends!D115</f>
        <v>0</v>
      </c>
      <c r="DA116" s="87">
        <f>SUMIFS('Quarterly Information'!$AD$43:$AD$1042,'Quarterly Information'!$I$43:$I$1042,Blends!$CX116)*Blends!E115</f>
        <v>0</v>
      </c>
      <c r="DB116" s="87">
        <f>SUMIFS('Quarterly Information'!$AD$43:$AD$1042,'Quarterly Information'!$I$43:$I$1042,Blends!$CX116)*Blends!F115</f>
        <v>0</v>
      </c>
      <c r="DC116" s="87">
        <f>SUMIFS('Quarterly Information'!$AD$43:$AD$1042,'Quarterly Information'!$I$43:$I$1042,Blends!$CX116)*Blends!G115</f>
        <v>0</v>
      </c>
      <c r="DD116" s="87">
        <f>SUMIFS('Quarterly Information'!$AD$43:$AD$1042,'Quarterly Information'!$I$43:$I$1042,Blends!$CX116)*Blends!H115</f>
        <v>0</v>
      </c>
      <c r="DE116" s="87">
        <f>SUMIFS('Quarterly Information'!$AD$43:$AD$1042,'Quarterly Information'!$I$43:$I$1042,Blends!$CX116)*Blends!I115</f>
        <v>0</v>
      </c>
      <c r="DF116" s="87">
        <f>SUMIFS('Quarterly Information'!$AD$43:$AD$1042,'Quarterly Information'!$I$43:$I$1042,Blends!$CX116)*Blends!J115</f>
        <v>0</v>
      </c>
      <c r="DH116" s="86" t="s">
        <v>318</v>
      </c>
      <c r="DI116" s="87">
        <f>SUMIFS('Quarterly Information'!$AE$43:$AE$1042,'Quarterly Information'!$I$43:$I$1042,Blends!$DH116)*Blends!C115</f>
        <v>0</v>
      </c>
      <c r="DJ116" s="87">
        <f>SUMIFS('Quarterly Information'!$AE$43:$AE$1042,'Quarterly Information'!$I$43:$I$1042,Blends!$DH116)*Blends!D115</f>
        <v>0</v>
      </c>
      <c r="DK116" s="87">
        <f>SUMIFS('Quarterly Information'!$AE$43:$AE$1042,'Quarterly Information'!$I$43:$I$1042,Blends!$DH116)*Blends!E115</f>
        <v>0</v>
      </c>
      <c r="DL116" s="87">
        <f>SUMIFS('Quarterly Information'!$AE$43:$AE$1042,'Quarterly Information'!$I$43:$I$1042,Blends!$DH116)*Blends!F115</f>
        <v>0</v>
      </c>
      <c r="DM116" s="87">
        <f>SUMIFS('Quarterly Information'!$AE$43:$AE$1042,'Quarterly Information'!$I$43:$I$1042,Blends!$DH116)*Blends!G115</f>
        <v>0</v>
      </c>
      <c r="DN116" s="87">
        <f>SUMIFS('Quarterly Information'!$AE$43:$AE$1042,'Quarterly Information'!$I$43:$I$1042,Blends!$DH116)*Blends!H115</f>
        <v>0</v>
      </c>
      <c r="DO116" s="87">
        <f>SUMIFS('Quarterly Information'!$AE$43:$AE$1042,'Quarterly Information'!$I$43:$I$1042,Blends!$DH116)*Blends!I115</f>
        <v>0</v>
      </c>
      <c r="DP116" s="87">
        <f>SUMIFS('Quarterly Information'!$AE$43:$AE$1042,'Quarterly Information'!$I$43:$I$1042,Blends!$DH116)*Blends!J115</f>
        <v>0</v>
      </c>
      <c r="DR116" s="86" t="s">
        <v>318</v>
      </c>
      <c r="DS116" s="87">
        <f>SUMIFS('Quarterly Information'!$AF$43:$AF$1042,'Quarterly Information'!$I$43:$I$1042,Blends!$DR116)*Blends!C115</f>
        <v>0</v>
      </c>
      <c r="DT116" s="87">
        <f>SUMIFS('Quarterly Information'!$AF$43:$AF$1042,'Quarterly Information'!$I$43:$I$1042,Blends!$DR116)*Blends!D115</f>
        <v>0</v>
      </c>
      <c r="DU116" s="87">
        <f>SUMIFS('Quarterly Information'!$AF$43:$AF$1042,'Quarterly Information'!$I$43:$I$1042,Blends!$DR116)*Blends!E115</f>
        <v>0</v>
      </c>
      <c r="DV116" s="87">
        <f>SUMIFS('Quarterly Information'!$AF$43:$AF$1042,'Quarterly Information'!$I$43:$I$1042,Blends!$DR116)*Blends!F115</f>
        <v>0</v>
      </c>
      <c r="DW116" s="87">
        <f>SUMIFS('Quarterly Information'!$AF$43:$AF$1042,'Quarterly Information'!$I$43:$I$1042,Blends!$DR116)*Blends!G115</f>
        <v>0</v>
      </c>
      <c r="DX116" s="87">
        <f>SUMIFS('Quarterly Information'!$AF$43:$AF$1042,'Quarterly Information'!$I$43:$I$1042,Blends!$DR116)*Blends!H115</f>
        <v>0</v>
      </c>
      <c r="DY116" s="87">
        <f>SUMIFS('Quarterly Information'!$AF$43:$AF$1042,'Quarterly Information'!$I$43:$I$1042,Blends!$DR116)*Blends!I115</f>
        <v>0</v>
      </c>
      <c r="DZ116" s="87">
        <f>SUMIFS('Quarterly Information'!$AF$43:$AF$1042,'Quarterly Information'!$I$43:$I$1042,Blends!$DR116)*Blends!J115</f>
        <v>0</v>
      </c>
    </row>
    <row r="117" spans="2:130" ht="13.5" thickTop="1">
      <c r="C117" s="8"/>
      <c r="D117" s="8"/>
      <c r="E117" s="8"/>
      <c r="F117" s="8"/>
      <c r="G117" s="8"/>
      <c r="H117" s="8"/>
      <c r="I117" s="8"/>
      <c r="J117" s="8"/>
      <c r="L117" s="88" t="s">
        <v>329</v>
      </c>
      <c r="M117" s="89">
        <f>SUM(M3:M116)</f>
        <v>0</v>
      </c>
      <c r="N117" s="89">
        <f t="shared" ref="N117:T117" si="0">SUM(N3:N116)</f>
        <v>0</v>
      </c>
      <c r="O117" s="89">
        <f t="shared" si="0"/>
        <v>0</v>
      </c>
      <c r="P117" s="89">
        <f t="shared" si="0"/>
        <v>0</v>
      </c>
      <c r="Q117" s="89">
        <f t="shared" si="0"/>
        <v>0</v>
      </c>
      <c r="R117" s="89">
        <f t="shared" si="0"/>
        <v>0</v>
      </c>
      <c r="S117" s="89">
        <f t="shared" si="0"/>
        <v>0</v>
      </c>
      <c r="T117" s="89">
        <f t="shared" si="0"/>
        <v>0</v>
      </c>
      <c r="V117" s="88" t="s">
        <v>329</v>
      </c>
      <c r="W117" s="89">
        <f>SUM(W3:W116)</f>
        <v>0</v>
      </c>
      <c r="X117" s="89">
        <f t="shared" ref="X117:AD117" si="1">SUM(X3:X116)</f>
        <v>0</v>
      </c>
      <c r="Y117" s="89">
        <f t="shared" si="1"/>
        <v>0</v>
      </c>
      <c r="Z117" s="89">
        <f t="shared" si="1"/>
        <v>0</v>
      </c>
      <c r="AA117" s="89">
        <f t="shared" si="1"/>
        <v>0</v>
      </c>
      <c r="AB117" s="89">
        <f t="shared" si="1"/>
        <v>0</v>
      </c>
      <c r="AC117" s="89">
        <f t="shared" si="1"/>
        <v>0</v>
      </c>
      <c r="AD117" s="89">
        <f t="shared" si="1"/>
        <v>0</v>
      </c>
      <c r="AF117" s="88" t="s">
        <v>329</v>
      </c>
      <c r="AG117" s="89">
        <f>SUM(AG3:AG116)</f>
        <v>0</v>
      </c>
      <c r="AH117" s="89">
        <f t="shared" ref="AH117:AN117" si="2">SUM(AH3:AH116)</f>
        <v>0</v>
      </c>
      <c r="AI117" s="89">
        <f t="shared" si="2"/>
        <v>0</v>
      </c>
      <c r="AJ117" s="89">
        <f t="shared" si="2"/>
        <v>0</v>
      </c>
      <c r="AK117" s="89">
        <f t="shared" si="2"/>
        <v>0</v>
      </c>
      <c r="AL117" s="89">
        <f t="shared" si="2"/>
        <v>0</v>
      </c>
      <c r="AM117" s="89">
        <f t="shared" si="2"/>
        <v>0</v>
      </c>
      <c r="AN117" s="89">
        <f t="shared" si="2"/>
        <v>0</v>
      </c>
      <c r="AP117" s="88" t="s">
        <v>329</v>
      </c>
      <c r="AQ117" s="89">
        <f>SUM(AQ3:AQ116)</f>
        <v>0</v>
      </c>
      <c r="AR117" s="89">
        <f t="shared" ref="AR117:AX117" si="3">SUM(AR3:AR116)</f>
        <v>0</v>
      </c>
      <c r="AS117" s="89">
        <f t="shared" si="3"/>
        <v>0</v>
      </c>
      <c r="AT117" s="89">
        <f t="shared" si="3"/>
        <v>0</v>
      </c>
      <c r="AU117" s="89">
        <f t="shared" si="3"/>
        <v>0</v>
      </c>
      <c r="AV117" s="89">
        <f t="shared" si="3"/>
        <v>0</v>
      </c>
      <c r="AW117" s="89">
        <f t="shared" si="3"/>
        <v>0</v>
      </c>
      <c r="AX117" s="89">
        <f t="shared" si="3"/>
        <v>0</v>
      </c>
      <c r="AZ117" s="88" t="s">
        <v>329</v>
      </c>
      <c r="BA117" s="89">
        <f>SUM(BA3:BA116)</f>
        <v>0</v>
      </c>
      <c r="BB117" s="89">
        <f t="shared" ref="BB117:BH117" si="4">SUM(BB3:BB116)</f>
        <v>0</v>
      </c>
      <c r="BC117" s="89">
        <f t="shared" si="4"/>
        <v>0</v>
      </c>
      <c r="BD117" s="89">
        <f t="shared" si="4"/>
        <v>0</v>
      </c>
      <c r="BE117" s="89">
        <f t="shared" si="4"/>
        <v>0</v>
      </c>
      <c r="BF117" s="89">
        <f t="shared" si="4"/>
        <v>0</v>
      </c>
      <c r="BG117" s="89">
        <f t="shared" si="4"/>
        <v>0</v>
      </c>
      <c r="BH117" s="89">
        <f t="shared" si="4"/>
        <v>0</v>
      </c>
      <c r="BJ117" s="88" t="s">
        <v>329</v>
      </c>
      <c r="BK117" s="89">
        <f>SUM(BK3:BK116)</f>
        <v>0</v>
      </c>
      <c r="BL117" s="89">
        <f t="shared" ref="BL117:BR117" si="5">SUM(BL3:BL116)</f>
        <v>0</v>
      </c>
      <c r="BM117" s="89">
        <f t="shared" si="5"/>
        <v>0</v>
      </c>
      <c r="BN117" s="89">
        <f t="shared" si="5"/>
        <v>0</v>
      </c>
      <c r="BO117" s="89">
        <f t="shared" si="5"/>
        <v>0</v>
      </c>
      <c r="BP117" s="89">
        <f t="shared" si="5"/>
        <v>0</v>
      </c>
      <c r="BQ117" s="89">
        <f t="shared" si="5"/>
        <v>0</v>
      </c>
      <c r="BR117" s="89">
        <f t="shared" si="5"/>
        <v>0</v>
      </c>
      <c r="BT117" s="88" t="s">
        <v>329</v>
      </c>
      <c r="BU117" s="89">
        <f>SUM(BU3:BU116)</f>
        <v>0</v>
      </c>
      <c r="BV117" s="89">
        <f t="shared" ref="BV117:CB117" si="6">SUM(BV3:BV116)</f>
        <v>0</v>
      </c>
      <c r="BW117" s="89">
        <f t="shared" si="6"/>
        <v>0</v>
      </c>
      <c r="BX117" s="89">
        <f t="shared" si="6"/>
        <v>0</v>
      </c>
      <c r="BY117" s="89">
        <f t="shared" si="6"/>
        <v>0</v>
      </c>
      <c r="BZ117" s="89">
        <f t="shared" si="6"/>
        <v>0</v>
      </c>
      <c r="CA117" s="89">
        <f t="shared" si="6"/>
        <v>0</v>
      </c>
      <c r="CB117" s="89">
        <f t="shared" si="6"/>
        <v>0</v>
      </c>
      <c r="CD117" s="88" t="s">
        <v>329</v>
      </c>
      <c r="CE117" s="89">
        <f>SUM(CE3:CE116)</f>
        <v>0</v>
      </c>
      <c r="CF117" s="89">
        <f t="shared" ref="CF117:CL117" si="7">SUM(CF3:CF116)</f>
        <v>0</v>
      </c>
      <c r="CG117" s="89">
        <f t="shared" si="7"/>
        <v>0</v>
      </c>
      <c r="CH117" s="89">
        <f t="shared" si="7"/>
        <v>0</v>
      </c>
      <c r="CI117" s="89">
        <f t="shared" si="7"/>
        <v>0</v>
      </c>
      <c r="CJ117" s="89">
        <f t="shared" si="7"/>
        <v>0</v>
      </c>
      <c r="CK117" s="89">
        <f t="shared" si="7"/>
        <v>0</v>
      </c>
      <c r="CL117" s="89">
        <f t="shared" si="7"/>
        <v>0</v>
      </c>
      <c r="CN117" s="88" t="s">
        <v>329</v>
      </c>
      <c r="CO117" s="89">
        <f>SUM(CO3:CO116)</f>
        <v>0</v>
      </c>
      <c r="CP117" s="89">
        <f t="shared" ref="CP117:CV117" si="8">SUM(CP3:CP116)</f>
        <v>0</v>
      </c>
      <c r="CQ117" s="89">
        <f t="shared" si="8"/>
        <v>0</v>
      </c>
      <c r="CR117" s="89">
        <f t="shared" si="8"/>
        <v>0</v>
      </c>
      <c r="CS117" s="89">
        <f t="shared" si="8"/>
        <v>0</v>
      </c>
      <c r="CT117" s="89">
        <f t="shared" si="8"/>
        <v>0</v>
      </c>
      <c r="CU117" s="89">
        <f t="shared" si="8"/>
        <v>0</v>
      </c>
      <c r="CV117" s="89">
        <f t="shared" si="8"/>
        <v>0</v>
      </c>
      <c r="CX117" s="88" t="s">
        <v>329</v>
      </c>
      <c r="CY117" s="89">
        <f>SUM(CY3:CY116)</f>
        <v>0</v>
      </c>
      <c r="CZ117" s="89">
        <f t="shared" ref="CZ117:DF117" si="9">SUM(CZ3:CZ116)</f>
        <v>0</v>
      </c>
      <c r="DA117" s="89">
        <f t="shared" si="9"/>
        <v>0</v>
      </c>
      <c r="DB117" s="89">
        <f t="shared" si="9"/>
        <v>0</v>
      </c>
      <c r="DC117" s="89">
        <f t="shared" si="9"/>
        <v>0</v>
      </c>
      <c r="DD117" s="89">
        <f t="shared" si="9"/>
        <v>0</v>
      </c>
      <c r="DE117" s="89">
        <f t="shared" si="9"/>
        <v>0</v>
      </c>
      <c r="DF117" s="89">
        <f t="shared" si="9"/>
        <v>0</v>
      </c>
      <c r="DH117" s="88" t="s">
        <v>329</v>
      </c>
      <c r="DI117" s="89">
        <f>SUM(DI3:DI116)</f>
        <v>0</v>
      </c>
      <c r="DJ117" s="89">
        <f t="shared" ref="DJ117:DP117" si="10">SUM(DJ3:DJ116)</f>
        <v>0</v>
      </c>
      <c r="DK117" s="89">
        <f t="shared" si="10"/>
        <v>0</v>
      </c>
      <c r="DL117" s="89">
        <f t="shared" si="10"/>
        <v>0</v>
      </c>
      <c r="DM117" s="89">
        <f t="shared" si="10"/>
        <v>0</v>
      </c>
      <c r="DN117" s="89">
        <f t="shared" si="10"/>
        <v>0</v>
      </c>
      <c r="DO117" s="89">
        <f t="shared" si="10"/>
        <v>0</v>
      </c>
      <c r="DP117" s="89">
        <f t="shared" si="10"/>
        <v>0</v>
      </c>
      <c r="DR117" s="88" t="s">
        <v>329</v>
      </c>
      <c r="DS117" s="89">
        <f>SUM(DS3:DS116)</f>
        <v>0</v>
      </c>
      <c r="DT117" s="89">
        <f t="shared" ref="DT117:DZ117" si="11">SUM(DT3:DT116)</f>
        <v>0</v>
      </c>
      <c r="DU117" s="89">
        <f t="shared" si="11"/>
        <v>0</v>
      </c>
      <c r="DV117" s="89">
        <f t="shared" si="11"/>
        <v>0</v>
      </c>
      <c r="DW117" s="89">
        <f t="shared" si="11"/>
        <v>0</v>
      </c>
      <c r="DX117" s="89">
        <f t="shared" si="11"/>
        <v>0</v>
      </c>
      <c r="DY117" s="89">
        <f t="shared" si="11"/>
        <v>0</v>
      </c>
      <c r="DZ117" s="89">
        <f t="shared" si="11"/>
        <v>0</v>
      </c>
    </row>
    <row r="118" spans="2:130">
      <c r="C118" s="8"/>
      <c r="D118" s="8"/>
      <c r="E118" s="8"/>
      <c r="F118" s="8"/>
      <c r="G118" s="8"/>
      <c r="H118" s="8"/>
      <c r="I118" s="8"/>
      <c r="J118" s="8"/>
    </row>
    <row r="119" spans="2:130">
      <c r="C119" s="8"/>
      <c r="D119" s="8"/>
      <c r="E119" s="8"/>
      <c r="F119" s="8"/>
      <c r="G119" s="8"/>
      <c r="H119" s="8"/>
      <c r="I119" s="8"/>
      <c r="J119" s="8"/>
    </row>
    <row r="120" spans="2:130">
      <c r="C120" s="8"/>
      <c r="D120" s="8"/>
      <c r="E120" s="8"/>
      <c r="F120" s="8"/>
      <c r="G120" s="8"/>
      <c r="H120" s="8"/>
      <c r="I120" s="8"/>
      <c r="J120" s="8"/>
    </row>
    <row r="121" spans="2:130">
      <c r="C121" s="8"/>
      <c r="D121" s="8"/>
      <c r="E121" s="8"/>
      <c r="F121" s="8"/>
      <c r="G121" s="8"/>
      <c r="H121" s="8"/>
      <c r="I121" s="8"/>
      <c r="J121" s="8"/>
    </row>
    <row r="122" spans="2:130">
      <c r="C122" s="8"/>
      <c r="D122" s="8"/>
      <c r="E122" s="8"/>
      <c r="F122" s="8"/>
      <c r="G122" s="8"/>
      <c r="H122" s="8"/>
      <c r="I122" s="8"/>
      <c r="J122" s="8"/>
    </row>
    <row r="123" spans="2:130">
      <c r="C123" s="8"/>
      <c r="D123" s="8"/>
      <c r="E123" s="8"/>
      <c r="F123" s="8"/>
      <c r="G123" s="8"/>
      <c r="H123" s="8"/>
      <c r="I123" s="8"/>
      <c r="J123" s="8"/>
    </row>
    <row r="124" spans="2:130">
      <c r="C124" s="8"/>
      <c r="D124" s="8"/>
      <c r="E124" s="8"/>
      <c r="F124" s="8"/>
      <c r="G124" s="8"/>
      <c r="H124" s="8"/>
      <c r="I124" s="8"/>
      <c r="J124" s="8"/>
    </row>
    <row r="125" spans="2:130">
      <c r="C125" s="8"/>
      <c r="D125" s="8"/>
      <c r="E125" s="8"/>
      <c r="F125" s="8"/>
      <c r="G125" s="8"/>
      <c r="H125" s="8"/>
      <c r="I125" s="8"/>
      <c r="J125" s="8"/>
    </row>
    <row r="126" spans="2:130">
      <c r="C126" s="8"/>
      <c r="D126" s="8"/>
      <c r="E126" s="8"/>
      <c r="F126" s="8"/>
      <c r="G126" s="8"/>
      <c r="H126" s="8"/>
      <c r="I126" s="8"/>
      <c r="J126" s="8"/>
    </row>
    <row r="127" spans="2:130">
      <c r="C127" s="8"/>
      <c r="D127" s="8"/>
      <c r="E127" s="8"/>
      <c r="F127" s="8"/>
      <c r="G127" s="8"/>
      <c r="H127" s="8"/>
      <c r="I127" s="8"/>
      <c r="J127" s="8"/>
    </row>
    <row r="128" spans="2:130">
      <c r="C128" s="8"/>
      <c r="D128" s="8"/>
      <c r="E128" s="8"/>
      <c r="F128" s="8"/>
      <c r="G128" s="8"/>
      <c r="H128" s="8"/>
      <c r="I128" s="8"/>
      <c r="J128" s="8"/>
    </row>
    <row r="129" spans="3:10">
      <c r="C129" s="8"/>
      <c r="D129" s="8"/>
      <c r="E129" s="8"/>
      <c r="F129" s="8"/>
      <c r="G129" s="8"/>
      <c r="H129" s="8"/>
      <c r="I129" s="8"/>
      <c r="J129" s="8"/>
    </row>
    <row r="130" spans="3:10">
      <c r="C130" s="8"/>
      <c r="D130" s="8"/>
      <c r="E130" s="8"/>
      <c r="F130" s="8"/>
      <c r="G130" s="8"/>
      <c r="H130" s="8"/>
      <c r="I130" s="8"/>
      <c r="J130" s="8"/>
    </row>
    <row r="131" spans="3:10">
      <c r="C131" s="8"/>
      <c r="D131" s="8"/>
      <c r="E131" s="8"/>
      <c r="F131" s="8"/>
      <c r="G131" s="8"/>
      <c r="H131" s="8"/>
      <c r="I131" s="8"/>
      <c r="J131" s="8"/>
    </row>
    <row r="132" spans="3:10">
      <c r="C132" s="8"/>
      <c r="D132" s="8"/>
      <c r="E132" s="8"/>
      <c r="F132" s="8"/>
      <c r="G132" s="8"/>
      <c r="H132" s="8"/>
      <c r="I132" s="8"/>
      <c r="J132" s="8"/>
    </row>
    <row r="133" spans="3:10">
      <c r="C133" s="8"/>
      <c r="D133" s="8"/>
      <c r="E133" s="8"/>
      <c r="F133" s="8"/>
      <c r="G133" s="8"/>
      <c r="H133" s="8"/>
      <c r="I133" s="8"/>
      <c r="J133" s="8"/>
    </row>
    <row r="134" spans="3:10">
      <c r="C134" s="8"/>
      <c r="D134" s="8"/>
      <c r="E134" s="8"/>
      <c r="F134" s="8"/>
      <c r="G134" s="8"/>
      <c r="H134" s="8"/>
      <c r="I134" s="8"/>
      <c r="J134" s="8"/>
    </row>
    <row r="135" spans="3:10">
      <c r="C135" s="8"/>
      <c r="D135" s="8"/>
      <c r="E135" s="8"/>
      <c r="F135" s="8"/>
      <c r="G135" s="8"/>
      <c r="H135" s="8"/>
      <c r="I135" s="8"/>
      <c r="J135" s="8"/>
    </row>
  </sheetData>
  <sheetProtection algorithmName="SHA-512" hashValue="9qnVuS6J9T8Iis7zvorEy7z8sDClNBJrEgVbcn+qTIJqB8DCn+eBqJ1eCivvid/NMAnn2IZ7s08q9afKJ5+kUA==" saltValue="U14CdSBJHC3suBd0KO+O4A==" spinCount="100000" sheet="1" objects="1" scenarios="1"/>
  <mergeCells count="12">
    <mergeCell ref="BT1:CB1"/>
    <mergeCell ref="BJ1:BR1"/>
    <mergeCell ref="L1:T1"/>
    <mergeCell ref="V1:AD1"/>
    <mergeCell ref="AF1:AN1"/>
    <mergeCell ref="AP1:AX1"/>
    <mergeCell ref="AZ1:BH1"/>
    <mergeCell ref="CD1:CL1"/>
    <mergeCell ref="CN1:CV1"/>
    <mergeCell ref="CX1:DF1"/>
    <mergeCell ref="DH1:DP1"/>
    <mergeCell ref="DR1:DZ1"/>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S427"/>
  <sheetViews>
    <sheetView zoomScale="85" zoomScaleNormal="85" workbookViewId="0">
      <selection activeCell="L9" sqref="L9"/>
    </sheetView>
  </sheetViews>
  <sheetFormatPr defaultColWidth="8.85546875" defaultRowHeight="12.6"/>
  <cols>
    <col min="1" max="1" width="18" style="8" customWidth="1"/>
    <col min="2" max="2" width="17.5703125" style="8" bestFit="1" customWidth="1"/>
    <col min="3" max="3" width="17.5703125" style="8" customWidth="1"/>
    <col min="4" max="5" width="25.140625" style="8" customWidth="1"/>
    <col min="6" max="6" width="25.140625" style="114" customWidth="1"/>
    <col min="7" max="7" width="8.85546875" style="8"/>
    <col min="8" max="8" width="9.85546875" style="8" bestFit="1" customWidth="1"/>
    <col min="9" max="9" width="9.85546875" style="8" customWidth="1"/>
    <col min="10" max="10" width="7.85546875" style="8" bestFit="1" customWidth="1"/>
    <col min="11" max="11" width="7.85546875" style="8" customWidth="1"/>
    <col min="12" max="12" width="20" style="8" customWidth="1"/>
    <col min="13" max="13" width="7.85546875" style="8" customWidth="1"/>
    <col min="14" max="14" width="21.5703125" style="8" bestFit="1" customWidth="1"/>
    <col min="15" max="15" width="11.85546875" style="8" bestFit="1" customWidth="1"/>
    <col min="16" max="16" width="7.42578125" style="8" bestFit="1" customWidth="1"/>
    <col min="17" max="17" width="58.85546875" style="8" bestFit="1" customWidth="1"/>
    <col min="18" max="18" width="8.85546875" style="8"/>
    <col min="19" max="19" width="44.140625" style="8" bestFit="1" customWidth="1"/>
    <col min="20" max="16384" width="8.85546875" style="8"/>
  </cols>
  <sheetData>
    <row r="1" spans="1:19" ht="12.95">
      <c r="A1" s="7" t="s">
        <v>330</v>
      </c>
      <c r="B1" s="7" t="s">
        <v>331</v>
      </c>
      <c r="C1" s="7"/>
      <c r="D1" s="7" t="s">
        <v>332</v>
      </c>
      <c r="E1" s="7" t="s">
        <v>333</v>
      </c>
      <c r="F1" s="113" t="s">
        <v>334</v>
      </c>
      <c r="H1" s="7" t="s">
        <v>335</v>
      </c>
      <c r="I1" s="7" t="s">
        <v>336</v>
      </c>
      <c r="J1" s="7" t="s">
        <v>337</v>
      </c>
      <c r="K1" s="9"/>
      <c r="L1" s="7" t="s">
        <v>338</v>
      </c>
      <c r="M1" s="9"/>
      <c r="N1" s="7" t="s">
        <v>339</v>
      </c>
      <c r="O1" s="7" t="s">
        <v>340</v>
      </c>
      <c r="Q1" s="7" t="s">
        <v>341</v>
      </c>
      <c r="S1" s="7" t="s">
        <v>342</v>
      </c>
    </row>
    <row r="2" spans="1:19" ht="15.6">
      <c r="A2" s="10" t="s">
        <v>343</v>
      </c>
      <c r="B2" s="10" t="s">
        <v>178</v>
      </c>
      <c r="C2" s="10" t="e">
        <f>IF(COUNTIF(#REF!,B2)&gt;=1,"",ROW())</f>
        <v>#REF!</v>
      </c>
      <c r="D2" s="10" t="str">
        <f t="shared" ref="D2:D19" si="0">IF(ROW(B2)-ROW(B$2)+1&gt;COUNT(C$2:C$19),"",INDEX(B:B,SMALL(C$2:C$19,1+ROW(B2)-ROW(B$2))))</f>
        <v/>
      </c>
      <c r="E2" s="10" t="s">
        <v>178</v>
      </c>
      <c r="F2" s="85">
        <v>14800</v>
      </c>
      <c r="H2" s="10" t="s">
        <v>344</v>
      </c>
      <c r="I2" s="10">
        <v>1</v>
      </c>
      <c r="J2" s="10">
        <v>2022</v>
      </c>
      <c r="L2" s="10" t="s">
        <v>345</v>
      </c>
      <c r="N2" s="10" t="s">
        <v>346</v>
      </c>
      <c r="O2" s="10" t="s">
        <v>347</v>
      </c>
      <c r="Q2" s="128" t="s">
        <v>348</v>
      </c>
      <c r="S2" s="23" t="s">
        <v>349</v>
      </c>
    </row>
    <row r="3" spans="1:19" ht="15.6">
      <c r="A3" s="10" t="s">
        <v>350</v>
      </c>
      <c r="B3" s="10" t="s">
        <v>179</v>
      </c>
      <c r="C3" s="10" t="e">
        <f>IF(COUNTIF(#REF!,B3)&gt;=1,"",ROW())</f>
        <v>#REF!</v>
      </c>
      <c r="D3" s="10" t="str">
        <f t="shared" si="0"/>
        <v/>
      </c>
      <c r="E3" s="10" t="s">
        <v>179</v>
      </c>
      <c r="F3" s="85">
        <v>675</v>
      </c>
      <c r="H3" s="10" t="s">
        <v>351</v>
      </c>
      <c r="I3" s="10">
        <v>2</v>
      </c>
      <c r="J3" s="10">
        <v>2023</v>
      </c>
      <c r="L3" s="10" t="s">
        <v>352</v>
      </c>
      <c r="N3" s="10" t="s">
        <v>353</v>
      </c>
      <c r="O3" s="10" t="s">
        <v>347</v>
      </c>
      <c r="Q3" s="128" t="s">
        <v>354</v>
      </c>
      <c r="S3" s="23" t="s">
        <v>355</v>
      </c>
    </row>
    <row r="4" spans="1:19" ht="15.6">
      <c r="A4" s="10" t="s">
        <v>356</v>
      </c>
      <c r="B4" s="10" t="s">
        <v>180</v>
      </c>
      <c r="C4" s="10" t="e">
        <f>IF(COUNTIF(#REF!,B4)&gt;=1,"",ROW())</f>
        <v>#REF!</v>
      </c>
      <c r="D4" s="10" t="str">
        <f t="shared" si="0"/>
        <v/>
      </c>
      <c r="E4" s="10" t="s">
        <v>180</v>
      </c>
      <c r="F4" s="85">
        <v>92</v>
      </c>
      <c r="H4" s="10" t="s">
        <v>357</v>
      </c>
      <c r="I4" s="10">
        <v>3</v>
      </c>
      <c r="J4" s="10">
        <v>2024</v>
      </c>
      <c r="N4" s="10" t="s">
        <v>358</v>
      </c>
      <c r="O4" s="10" t="s">
        <v>347</v>
      </c>
      <c r="Q4" s="128" t="s">
        <v>359</v>
      </c>
      <c r="S4" s="23" t="s">
        <v>360</v>
      </c>
    </row>
    <row r="5" spans="1:19" ht="15.6">
      <c r="A5" s="10" t="s">
        <v>361</v>
      </c>
      <c r="B5" s="10" t="s">
        <v>181</v>
      </c>
      <c r="C5" s="10" t="e">
        <f>IF(COUNTIF(#REF!,B5)&gt;=1,"",ROW())</f>
        <v>#REF!</v>
      </c>
      <c r="D5" s="10" t="str">
        <f t="shared" si="0"/>
        <v/>
      </c>
      <c r="E5" s="10" t="s">
        <v>181</v>
      </c>
      <c r="F5" s="85">
        <v>1640</v>
      </c>
      <c r="H5" s="10" t="s">
        <v>362</v>
      </c>
      <c r="I5" s="10">
        <v>4</v>
      </c>
      <c r="J5" s="10">
        <v>2025</v>
      </c>
      <c r="N5" s="10" t="s">
        <v>363</v>
      </c>
      <c r="O5" s="10" t="s">
        <v>347</v>
      </c>
      <c r="Q5" s="128" t="s">
        <v>364</v>
      </c>
      <c r="S5" s="23" t="s">
        <v>365</v>
      </c>
    </row>
    <row r="6" spans="1:19" ht="15.6">
      <c r="A6" s="10" t="s">
        <v>366</v>
      </c>
      <c r="B6" s="10" t="s">
        <v>182</v>
      </c>
      <c r="C6" s="10" t="e">
        <f>IF(COUNTIF(#REF!,B6)&gt;=1,"",ROW())</f>
        <v>#REF!</v>
      </c>
      <c r="D6" s="10" t="str">
        <f t="shared" si="0"/>
        <v/>
      </c>
      <c r="E6" s="10" t="s">
        <v>182</v>
      </c>
      <c r="F6" s="85">
        <v>3500</v>
      </c>
      <c r="H6" s="10" t="s">
        <v>367</v>
      </c>
      <c r="I6" s="10"/>
      <c r="J6" s="10">
        <v>2026</v>
      </c>
      <c r="N6" s="10" t="s">
        <v>368</v>
      </c>
      <c r="O6" s="10" t="s">
        <v>347</v>
      </c>
      <c r="Q6" s="128" t="s">
        <v>369</v>
      </c>
      <c r="S6" s="23" t="s">
        <v>370</v>
      </c>
    </row>
    <row r="7" spans="1:19" ht="15.6">
      <c r="A7" s="10" t="s">
        <v>371</v>
      </c>
      <c r="B7" s="10" t="s">
        <v>183</v>
      </c>
      <c r="C7" s="10" t="e">
        <f>IF(COUNTIF(#REF!,B7)&gt;=1,"",ROW())</f>
        <v>#REF!</v>
      </c>
      <c r="D7" s="10" t="str">
        <f t="shared" si="0"/>
        <v/>
      </c>
      <c r="E7" s="10" t="s">
        <v>183</v>
      </c>
      <c r="F7" s="85">
        <v>1100</v>
      </c>
      <c r="H7" s="10" t="s">
        <v>372</v>
      </c>
      <c r="I7" s="10"/>
      <c r="J7" s="10">
        <v>2027</v>
      </c>
      <c r="N7" s="10" t="s">
        <v>373</v>
      </c>
      <c r="O7" s="10" t="s">
        <v>347</v>
      </c>
      <c r="Q7" s="128" t="s">
        <v>374</v>
      </c>
      <c r="S7" s="23" t="s">
        <v>375</v>
      </c>
    </row>
    <row r="8" spans="1:19" ht="15.6">
      <c r="A8" s="10" t="s">
        <v>376</v>
      </c>
      <c r="B8" s="10" t="s">
        <v>184</v>
      </c>
      <c r="C8" s="10" t="e">
        <f>IF(COUNTIF(#REF!,B8)&gt;=1,"",ROW())</f>
        <v>#REF!</v>
      </c>
      <c r="D8" s="10" t="str">
        <f t="shared" si="0"/>
        <v/>
      </c>
      <c r="E8" s="10" t="s">
        <v>184</v>
      </c>
      <c r="F8" s="85">
        <v>1430</v>
      </c>
      <c r="H8" s="10" t="s">
        <v>377</v>
      </c>
      <c r="I8" s="10"/>
      <c r="J8" s="10">
        <v>2028</v>
      </c>
      <c r="N8" s="10" t="s">
        <v>378</v>
      </c>
      <c r="O8" s="10" t="s">
        <v>347</v>
      </c>
      <c r="Q8" s="128" t="s">
        <v>379</v>
      </c>
      <c r="S8" s="23" t="s">
        <v>380</v>
      </c>
    </row>
    <row r="9" spans="1:19" ht="15.6">
      <c r="A9" s="10" t="s">
        <v>381</v>
      </c>
      <c r="B9" s="10" t="s">
        <v>185</v>
      </c>
      <c r="C9" s="10" t="e">
        <f>IF(COUNTIF(#REF!,B9)&gt;=1,"",ROW())</f>
        <v>#REF!</v>
      </c>
      <c r="D9" s="10" t="str">
        <f t="shared" si="0"/>
        <v/>
      </c>
      <c r="E9" s="10" t="s">
        <v>185</v>
      </c>
      <c r="F9" s="85">
        <v>353</v>
      </c>
      <c r="H9" s="10" t="s">
        <v>382</v>
      </c>
      <c r="I9" s="10"/>
      <c r="J9" s="10">
        <v>2029</v>
      </c>
      <c r="N9" s="10" t="s">
        <v>383</v>
      </c>
      <c r="O9" s="10" t="s">
        <v>347</v>
      </c>
      <c r="Q9" s="128" t="s">
        <v>384</v>
      </c>
      <c r="S9" s="23" t="s">
        <v>385</v>
      </c>
    </row>
    <row r="10" spans="1:19" ht="15.6">
      <c r="A10" s="10" t="s">
        <v>386</v>
      </c>
      <c r="B10" s="10" t="s">
        <v>186</v>
      </c>
      <c r="C10" s="10" t="e">
        <f>IF(COUNTIF(#REF!,B10)&gt;=1,"",ROW())</f>
        <v>#REF!</v>
      </c>
      <c r="D10" s="10" t="str">
        <f t="shared" si="0"/>
        <v/>
      </c>
      <c r="E10" s="10" t="s">
        <v>186</v>
      </c>
      <c r="F10" s="85">
        <v>4470</v>
      </c>
      <c r="H10" s="10" t="s">
        <v>387</v>
      </c>
      <c r="I10" s="10"/>
      <c r="J10" s="10">
        <v>2030</v>
      </c>
      <c r="N10" s="10" t="s">
        <v>388</v>
      </c>
      <c r="O10" s="10" t="s">
        <v>347</v>
      </c>
      <c r="Q10" s="128" t="s">
        <v>389</v>
      </c>
      <c r="S10" s="23" t="s">
        <v>390</v>
      </c>
    </row>
    <row r="11" spans="1:19" ht="15.6">
      <c r="A11" s="10" t="s">
        <v>391</v>
      </c>
      <c r="B11" s="10" t="s">
        <v>187</v>
      </c>
      <c r="C11" s="10" t="e">
        <f>IF(COUNTIF(#REF!,B11)&gt;=1,"",ROW())</f>
        <v>#REF!</v>
      </c>
      <c r="D11" s="10" t="str">
        <f t="shared" si="0"/>
        <v/>
      </c>
      <c r="E11" s="10" t="s">
        <v>187</v>
      </c>
      <c r="F11" s="85">
        <v>53</v>
      </c>
      <c r="H11" s="10" t="s">
        <v>392</v>
      </c>
      <c r="I11" s="10"/>
      <c r="J11" s="10"/>
      <c r="N11" s="10" t="s">
        <v>393</v>
      </c>
      <c r="O11" s="10" t="s">
        <v>347</v>
      </c>
      <c r="Q11" s="128" t="s">
        <v>394</v>
      </c>
      <c r="S11" s="23" t="s">
        <v>395</v>
      </c>
    </row>
    <row r="12" spans="1:19" ht="15.6">
      <c r="A12" s="10" t="s">
        <v>396</v>
      </c>
      <c r="B12" s="10" t="s">
        <v>188</v>
      </c>
      <c r="C12" s="10" t="e">
        <f>IF(COUNTIF(#REF!,B12)&gt;=1,"",ROW())</f>
        <v>#REF!</v>
      </c>
      <c r="D12" s="10" t="str">
        <f t="shared" si="0"/>
        <v/>
      </c>
      <c r="E12" s="10" t="s">
        <v>188</v>
      </c>
      <c r="F12" s="85">
        <v>124</v>
      </c>
      <c r="H12" s="10" t="s">
        <v>397</v>
      </c>
      <c r="I12" s="10"/>
      <c r="J12" s="10"/>
      <c r="N12" s="10" t="s">
        <v>398</v>
      </c>
      <c r="O12" s="10" t="s">
        <v>347</v>
      </c>
      <c r="Q12" s="128" t="s">
        <v>399</v>
      </c>
      <c r="S12" s="23" t="s">
        <v>400</v>
      </c>
    </row>
    <row r="13" spans="1:19" ht="15.6">
      <c r="A13" s="10" t="s">
        <v>401</v>
      </c>
      <c r="B13" s="10" t="s">
        <v>189</v>
      </c>
      <c r="C13" s="10" t="e">
        <f>IF(COUNTIF(#REF!,B13)&gt;=1,"",ROW())</f>
        <v>#REF!</v>
      </c>
      <c r="D13" s="10" t="str">
        <f t="shared" si="0"/>
        <v/>
      </c>
      <c r="E13" s="10" t="s">
        <v>189</v>
      </c>
      <c r="F13" s="85">
        <v>3220</v>
      </c>
      <c r="H13" s="10" t="s">
        <v>402</v>
      </c>
      <c r="I13" s="10"/>
      <c r="J13" s="10"/>
      <c r="N13" s="10" t="s">
        <v>403</v>
      </c>
      <c r="O13" s="10" t="s">
        <v>347</v>
      </c>
      <c r="Q13" s="128" t="s">
        <v>404</v>
      </c>
      <c r="S13" s="23" t="s">
        <v>405</v>
      </c>
    </row>
    <row r="14" spans="1:19" ht="15.6">
      <c r="A14" s="10" t="s">
        <v>406</v>
      </c>
      <c r="B14" s="10" t="s">
        <v>190</v>
      </c>
      <c r="C14" s="10" t="e">
        <f>IF(COUNTIF(#REF!,B14)&gt;=1,"",ROW())</f>
        <v>#REF!</v>
      </c>
      <c r="D14" s="10" t="str">
        <f t="shared" si="0"/>
        <v/>
      </c>
      <c r="E14" s="10" t="s">
        <v>190</v>
      </c>
      <c r="F14" s="85">
        <v>1340</v>
      </c>
      <c r="N14" s="10" t="s">
        <v>407</v>
      </c>
      <c r="O14" s="10" t="s">
        <v>347</v>
      </c>
      <c r="Q14" s="128" t="s">
        <v>408</v>
      </c>
      <c r="S14" s="23" t="s">
        <v>409</v>
      </c>
    </row>
    <row r="15" spans="1:19" ht="15.6">
      <c r="A15" s="10" t="s">
        <v>410</v>
      </c>
      <c r="B15" s="10" t="s">
        <v>191</v>
      </c>
      <c r="C15" s="10" t="e">
        <f>IF(COUNTIF(#REF!,B15)&gt;=1,"",ROW())</f>
        <v>#REF!</v>
      </c>
      <c r="D15" s="10" t="str">
        <f t="shared" si="0"/>
        <v/>
      </c>
      <c r="E15" s="10" t="s">
        <v>191</v>
      </c>
      <c r="F15" s="85">
        <v>1370</v>
      </c>
      <c r="N15" s="10" t="s">
        <v>411</v>
      </c>
      <c r="O15" s="10" t="s">
        <v>347</v>
      </c>
      <c r="Q15" s="128" t="s">
        <v>412</v>
      </c>
      <c r="S15" s="23" t="s">
        <v>413</v>
      </c>
    </row>
    <row r="16" spans="1:19" ht="15.6">
      <c r="A16" s="10" t="s">
        <v>414</v>
      </c>
      <c r="B16" s="10" t="s">
        <v>192</v>
      </c>
      <c r="C16" s="10" t="e">
        <f>IF(COUNTIF(#REF!,B16)&gt;=1,"",ROW())</f>
        <v>#REF!</v>
      </c>
      <c r="D16" s="10" t="str">
        <f t="shared" si="0"/>
        <v/>
      </c>
      <c r="E16" s="10" t="s">
        <v>192</v>
      </c>
      <c r="F16" s="85">
        <v>9810</v>
      </c>
      <c r="N16" s="10" t="s">
        <v>415</v>
      </c>
      <c r="O16" s="10" t="s">
        <v>347</v>
      </c>
      <c r="Q16" s="128" t="s">
        <v>416</v>
      </c>
      <c r="S16" s="23" t="s">
        <v>417</v>
      </c>
    </row>
    <row r="17" spans="1:19" ht="15.6">
      <c r="A17" s="10" t="s">
        <v>418</v>
      </c>
      <c r="B17" s="10" t="s">
        <v>193</v>
      </c>
      <c r="C17" s="10" t="e">
        <f>IF(COUNTIF(#REF!,B17)&gt;=1,"",ROW())</f>
        <v>#REF!</v>
      </c>
      <c r="D17" s="10" t="str">
        <f t="shared" si="0"/>
        <v/>
      </c>
      <c r="E17" s="10" t="s">
        <v>193</v>
      </c>
      <c r="F17" s="85">
        <v>693</v>
      </c>
      <c r="N17" s="10" t="s">
        <v>419</v>
      </c>
      <c r="O17" s="10" t="s">
        <v>347</v>
      </c>
      <c r="Q17" s="128" t="s">
        <v>420</v>
      </c>
      <c r="S17" s="23" t="s">
        <v>421</v>
      </c>
    </row>
    <row r="18" spans="1:19" ht="15.6">
      <c r="A18" s="10" t="s">
        <v>414</v>
      </c>
      <c r="B18" s="10" t="s">
        <v>194</v>
      </c>
      <c r="C18" s="10" t="e">
        <f>IF(COUNTIF(#REF!,B18)&gt;=1,"",ROW())</f>
        <v>#REF!</v>
      </c>
      <c r="D18" s="10" t="str">
        <f t="shared" si="0"/>
        <v/>
      </c>
      <c r="E18" s="10" t="s">
        <v>194</v>
      </c>
      <c r="F18" s="85">
        <v>1030</v>
      </c>
      <c r="N18" s="10" t="s">
        <v>422</v>
      </c>
      <c r="O18" s="10" t="s">
        <v>347</v>
      </c>
      <c r="Q18" s="128" t="s">
        <v>423</v>
      </c>
      <c r="S18" s="23" t="s">
        <v>424</v>
      </c>
    </row>
    <row r="19" spans="1:19" ht="15.6">
      <c r="A19" s="10" t="s">
        <v>425</v>
      </c>
      <c r="B19" s="10" t="s">
        <v>195</v>
      </c>
      <c r="C19" s="10" t="e">
        <f>IF(COUNTIF(#REF!,#REF!)&gt;=1,"",ROW())</f>
        <v>#REF!</v>
      </c>
      <c r="D19" s="10" t="str">
        <f t="shared" si="0"/>
        <v/>
      </c>
      <c r="E19" s="10" t="s">
        <v>195</v>
      </c>
      <c r="F19" s="85">
        <v>794</v>
      </c>
      <c r="N19" s="10" t="s">
        <v>426</v>
      </c>
      <c r="O19" s="10" t="s">
        <v>347</v>
      </c>
      <c r="Q19" s="128" t="s">
        <v>427</v>
      </c>
      <c r="S19" s="23" t="s">
        <v>428</v>
      </c>
    </row>
    <row r="20" spans="1:19">
      <c r="B20" s="10" t="s">
        <v>205</v>
      </c>
      <c r="E20" s="10" t="s">
        <v>205</v>
      </c>
      <c r="F20" s="85">
        <v>16.12</v>
      </c>
      <c r="N20" s="10" t="s">
        <v>429</v>
      </c>
      <c r="O20" s="10" t="s">
        <v>347</v>
      </c>
      <c r="Q20" s="128" t="s">
        <v>430</v>
      </c>
      <c r="S20" s="23" t="s">
        <v>431</v>
      </c>
    </row>
    <row r="21" spans="1:19" ht="12.95">
      <c r="A21" s="7" t="s">
        <v>432</v>
      </c>
      <c r="B21" s="10" t="s">
        <v>206</v>
      </c>
      <c r="D21" s="7" t="s">
        <v>433</v>
      </c>
      <c r="E21" s="10" t="s">
        <v>206</v>
      </c>
      <c r="F21" s="85">
        <v>13.64</v>
      </c>
      <c r="N21" s="10" t="s">
        <v>434</v>
      </c>
      <c r="O21" s="10" t="s">
        <v>347</v>
      </c>
      <c r="Q21" s="128" t="s">
        <v>435</v>
      </c>
      <c r="S21" s="23" t="s">
        <v>436</v>
      </c>
    </row>
    <row r="22" spans="1:19">
      <c r="A22" s="10" t="s">
        <v>345</v>
      </c>
      <c r="B22" s="10" t="s">
        <v>207</v>
      </c>
      <c r="D22" s="10" t="s">
        <v>437</v>
      </c>
      <c r="E22" s="10" t="s">
        <v>207</v>
      </c>
      <c r="F22" s="85">
        <v>18.599999999999998</v>
      </c>
      <c r="N22" s="10" t="s">
        <v>438</v>
      </c>
      <c r="O22" s="10" t="s">
        <v>347</v>
      </c>
      <c r="Q22" s="128" t="s">
        <v>439</v>
      </c>
      <c r="S22" s="23" t="s">
        <v>440</v>
      </c>
    </row>
    <row r="23" spans="1:19">
      <c r="A23" s="10" t="s">
        <v>352</v>
      </c>
      <c r="B23" s="10" t="s">
        <v>208</v>
      </c>
      <c r="D23" s="10" t="s">
        <v>441</v>
      </c>
      <c r="E23" s="10" t="s">
        <v>208</v>
      </c>
      <c r="F23" s="85">
        <v>2100</v>
      </c>
      <c r="N23" s="10" t="s">
        <v>442</v>
      </c>
      <c r="O23" s="10" t="s">
        <v>347</v>
      </c>
      <c r="Q23" s="128" t="s">
        <v>443</v>
      </c>
      <c r="S23" s="23" t="s">
        <v>444</v>
      </c>
    </row>
    <row r="24" spans="1:19">
      <c r="B24" s="10" t="s">
        <v>209</v>
      </c>
      <c r="E24" s="10" t="s">
        <v>209</v>
      </c>
      <c r="F24" s="85">
        <v>1330</v>
      </c>
      <c r="N24" s="10" t="s">
        <v>445</v>
      </c>
      <c r="O24" s="10" t="s">
        <v>347</v>
      </c>
      <c r="Q24" s="128" t="s">
        <v>446</v>
      </c>
      <c r="S24" s="23" t="s">
        <v>447</v>
      </c>
    </row>
    <row r="25" spans="1:19" ht="12.95">
      <c r="B25" s="10" t="s">
        <v>210</v>
      </c>
      <c r="D25" s="7" t="s">
        <v>448</v>
      </c>
      <c r="E25" s="10" t="s">
        <v>210</v>
      </c>
      <c r="F25" s="85">
        <v>3921.6000000000004</v>
      </c>
      <c r="N25" s="10" t="s">
        <v>449</v>
      </c>
      <c r="O25" s="10" t="s">
        <v>347</v>
      </c>
      <c r="Q25" s="128" t="s">
        <v>450</v>
      </c>
      <c r="S25" s="23" t="s">
        <v>451</v>
      </c>
    </row>
    <row r="26" spans="1:19">
      <c r="B26" s="10" t="s">
        <v>211</v>
      </c>
      <c r="D26" s="10" t="s">
        <v>452</v>
      </c>
      <c r="E26" s="10" t="s">
        <v>211</v>
      </c>
      <c r="F26" s="85">
        <v>8.6800000000000015</v>
      </c>
      <c r="N26" s="10" t="s">
        <v>453</v>
      </c>
      <c r="O26" s="10" t="s">
        <v>347</v>
      </c>
      <c r="Q26" s="128" t="s">
        <v>454</v>
      </c>
      <c r="S26" s="23" t="s">
        <v>455</v>
      </c>
    </row>
    <row r="27" spans="1:19">
      <c r="B27" s="10" t="s">
        <v>212</v>
      </c>
      <c r="D27" s="10" t="s">
        <v>456</v>
      </c>
      <c r="E27" s="10" t="s">
        <v>212</v>
      </c>
      <c r="F27" s="85">
        <v>2107</v>
      </c>
      <c r="N27" s="10" t="s">
        <v>457</v>
      </c>
      <c r="O27" s="10" t="s">
        <v>347</v>
      </c>
      <c r="Q27" s="128" t="s">
        <v>458</v>
      </c>
      <c r="S27" s="23" t="s">
        <v>459</v>
      </c>
    </row>
    <row r="28" spans="1:19">
      <c r="B28" s="10" t="s">
        <v>213</v>
      </c>
      <c r="E28" s="10" t="s">
        <v>213</v>
      </c>
      <c r="F28" s="85">
        <v>2803.5</v>
      </c>
      <c r="N28" s="10" t="s">
        <v>460</v>
      </c>
      <c r="O28" s="10" t="s">
        <v>347</v>
      </c>
      <c r="Q28" s="128" t="s">
        <v>461</v>
      </c>
      <c r="S28" s="23" t="s">
        <v>462</v>
      </c>
    </row>
    <row r="29" spans="1:19" ht="12.95">
      <c r="B29" s="10" t="s">
        <v>214</v>
      </c>
      <c r="D29" s="7" t="s">
        <v>463</v>
      </c>
      <c r="E29" s="10" t="s">
        <v>214</v>
      </c>
      <c r="F29" s="85">
        <v>1773.85</v>
      </c>
      <c r="N29" s="10" t="s">
        <v>464</v>
      </c>
      <c r="O29" s="10" t="s">
        <v>347</v>
      </c>
      <c r="Q29" s="128" t="s">
        <v>465</v>
      </c>
      <c r="S29" s="23" t="s">
        <v>466</v>
      </c>
    </row>
    <row r="30" spans="1:19">
      <c r="B30" s="10" t="s">
        <v>215</v>
      </c>
      <c r="D30" s="10" t="s">
        <v>319</v>
      </c>
      <c r="E30" s="10" t="s">
        <v>215</v>
      </c>
      <c r="F30" s="85">
        <v>1627.25</v>
      </c>
      <c r="N30" s="10" t="s">
        <v>467</v>
      </c>
      <c r="O30" s="10" t="s">
        <v>347</v>
      </c>
      <c r="Q30" s="128" t="s">
        <v>468</v>
      </c>
      <c r="S30" s="23" t="s">
        <v>469</v>
      </c>
    </row>
    <row r="31" spans="1:19">
      <c r="B31" s="10" t="s">
        <v>216</v>
      </c>
      <c r="D31" s="10" t="s">
        <v>320</v>
      </c>
      <c r="E31" s="10" t="s">
        <v>216</v>
      </c>
      <c r="F31" s="85">
        <v>1551.75</v>
      </c>
      <c r="N31" s="10" t="s">
        <v>470</v>
      </c>
      <c r="O31" s="10" t="s">
        <v>347</v>
      </c>
      <c r="Q31" s="128" t="s">
        <v>471</v>
      </c>
      <c r="S31" s="23" t="s">
        <v>472</v>
      </c>
    </row>
    <row r="32" spans="1:19">
      <c r="B32" s="10" t="s">
        <v>217</v>
      </c>
      <c r="D32" s="10" t="s">
        <v>473</v>
      </c>
      <c r="E32" s="10" t="s">
        <v>217</v>
      </c>
      <c r="F32" s="85">
        <v>1824.5</v>
      </c>
      <c r="N32" s="10" t="s">
        <v>474</v>
      </c>
      <c r="O32" s="10" t="s">
        <v>347</v>
      </c>
      <c r="Q32" s="128" t="s">
        <v>475</v>
      </c>
      <c r="S32" s="23" t="s">
        <v>476</v>
      </c>
    </row>
    <row r="33" spans="2:19">
      <c r="B33" s="10" t="s">
        <v>218</v>
      </c>
      <c r="D33" s="10" t="s">
        <v>322</v>
      </c>
      <c r="E33" s="10" t="s">
        <v>218</v>
      </c>
      <c r="F33" s="85">
        <v>1462.875</v>
      </c>
      <c r="N33" s="10" t="s">
        <v>477</v>
      </c>
      <c r="O33" s="10" t="s">
        <v>347</v>
      </c>
      <c r="Q33" s="128" t="s">
        <v>478</v>
      </c>
      <c r="S33" s="23" t="s">
        <v>479</v>
      </c>
    </row>
    <row r="34" spans="2:19">
      <c r="B34" s="10" t="s">
        <v>219</v>
      </c>
      <c r="D34" s="10" t="s">
        <v>480</v>
      </c>
      <c r="E34" s="10" t="s">
        <v>219</v>
      </c>
      <c r="F34" s="85">
        <v>1495.125</v>
      </c>
      <c r="N34" s="10" t="s">
        <v>481</v>
      </c>
      <c r="O34" s="10" t="s">
        <v>347</v>
      </c>
      <c r="Q34" s="128" t="s">
        <v>482</v>
      </c>
      <c r="S34" s="23" t="s">
        <v>483</v>
      </c>
    </row>
    <row r="35" spans="2:19">
      <c r="B35" s="10" t="s">
        <v>220</v>
      </c>
      <c r="D35" s="10" t="s">
        <v>324</v>
      </c>
      <c r="E35" s="10" t="s">
        <v>220</v>
      </c>
      <c r="F35" s="85">
        <v>1458.7249999999999</v>
      </c>
      <c r="N35" s="10" t="s">
        <v>484</v>
      </c>
      <c r="O35" s="10" t="s">
        <v>347</v>
      </c>
      <c r="Q35" s="128" t="s">
        <v>485</v>
      </c>
      <c r="S35" s="23" t="s">
        <v>486</v>
      </c>
    </row>
    <row r="36" spans="2:19">
      <c r="B36" s="10" t="s">
        <v>221</v>
      </c>
      <c r="E36" s="10" t="s">
        <v>221</v>
      </c>
      <c r="F36" s="85">
        <v>2301.2000000000003</v>
      </c>
      <c r="N36" s="10" t="s">
        <v>487</v>
      </c>
      <c r="O36" s="10" t="s">
        <v>347</v>
      </c>
      <c r="Q36" s="128" t="s">
        <v>488</v>
      </c>
      <c r="S36" s="23" t="s">
        <v>489</v>
      </c>
    </row>
    <row r="37" spans="2:19">
      <c r="B37" s="10" t="s">
        <v>222</v>
      </c>
      <c r="E37" s="10" t="s">
        <v>222</v>
      </c>
      <c r="F37" s="85">
        <v>2087.5</v>
      </c>
      <c r="N37" s="10" t="s">
        <v>490</v>
      </c>
      <c r="O37" s="10" t="s">
        <v>347</v>
      </c>
      <c r="Q37" s="128" t="s">
        <v>491</v>
      </c>
      <c r="S37" s="23" t="s">
        <v>492</v>
      </c>
    </row>
    <row r="38" spans="2:19">
      <c r="B38" s="10" t="s">
        <v>223</v>
      </c>
      <c r="E38" s="10" t="s">
        <v>223</v>
      </c>
      <c r="F38" s="85">
        <v>2228.75</v>
      </c>
      <c r="N38" s="10" t="s">
        <v>493</v>
      </c>
      <c r="O38" s="10" t="s">
        <v>347</v>
      </c>
      <c r="Q38" s="128" t="s">
        <v>494</v>
      </c>
      <c r="S38" s="23" t="s">
        <v>495</v>
      </c>
    </row>
    <row r="39" spans="2:19">
      <c r="B39" s="10" t="s">
        <v>224</v>
      </c>
      <c r="E39" s="10" t="s">
        <v>224</v>
      </c>
      <c r="F39" s="85">
        <v>13.64</v>
      </c>
      <c r="N39" s="10" t="s">
        <v>496</v>
      </c>
      <c r="O39" s="10" t="s">
        <v>347</v>
      </c>
      <c r="Q39" s="128" t="s">
        <v>497</v>
      </c>
      <c r="S39" s="23" t="s">
        <v>498</v>
      </c>
    </row>
    <row r="40" spans="2:19">
      <c r="B40" s="10" t="s">
        <v>225</v>
      </c>
      <c r="E40" s="10" t="s">
        <v>225</v>
      </c>
      <c r="F40" s="85">
        <v>3.7199999999999998</v>
      </c>
      <c r="N40" s="10" t="s">
        <v>499</v>
      </c>
      <c r="O40" s="10" t="s">
        <v>347</v>
      </c>
      <c r="Q40" s="128" t="s">
        <v>500</v>
      </c>
      <c r="S40" s="23" t="s">
        <v>501</v>
      </c>
    </row>
    <row r="41" spans="2:19">
      <c r="B41" s="10" t="s">
        <v>226</v>
      </c>
      <c r="E41" s="10" t="s">
        <v>226</v>
      </c>
      <c r="F41" s="85">
        <v>1258.4000000000001</v>
      </c>
      <c r="N41" s="10" t="s">
        <v>502</v>
      </c>
      <c r="O41" s="10" t="s">
        <v>347</v>
      </c>
      <c r="Q41" s="128" t="s">
        <v>503</v>
      </c>
      <c r="S41" s="23" t="s">
        <v>504</v>
      </c>
    </row>
    <row r="42" spans="2:19">
      <c r="B42" s="10" t="s">
        <v>227</v>
      </c>
      <c r="E42" s="10" t="s">
        <v>227</v>
      </c>
      <c r="F42" s="85">
        <v>22.32</v>
      </c>
      <c r="N42" s="10" t="s">
        <v>505</v>
      </c>
      <c r="O42" s="10" t="s">
        <v>347</v>
      </c>
      <c r="Q42" s="128" t="s">
        <v>506</v>
      </c>
      <c r="S42" s="23" t="s">
        <v>507</v>
      </c>
    </row>
    <row r="43" spans="2:19">
      <c r="B43" s="10" t="s">
        <v>228</v>
      </c>
      <c r="E43" s="10" t="s">
        <v>228</v>
      </c>
      <c r="F43" s="85">
        <v>93</v>
      </c>
      <c r="N43" s="10" t="s">
        <v>508</v>
      </c>
      <c r="O43" s="10" t="s">
        <v>347</v>
      </c>
      <c r="Q43" s="128" t="s">
        <v>509</v>
      </c>
      <c r="S43" s="23" t="s">
        <v>510</v>
      </c>
    </row>
    <row r="44" spans="2:19">
      <c r="B44" s="10" t="s">
        <v>229</v>
      </c>
      <c r="E44" s="10" t="s">
        <v>229</v>
      </c>
      <c r="F44" s="85">
        <v>843.69999999999993</v>
      </c>
      <c r="N44" s="10" t="s">
        <v>511</v>
      </c>
      <c r="O44" s="10" t="s">
        <v>347</v>
      </c>
      <c r="Q44" s="128" t="s">
        <v>512</v>
      </c>
      <c r="S44" s="23" t="s">
        <v>513</v>
      </c>
    </row>
    <row r="45" spans="2:19">
      <c r="B45" s="10" t="s">
        <v>230</v>
      </c>
      <c r="E45" s="10" t="s">
        <v>230</v>
      </c>
      <c r="F45" s="85">
        <v>2346</v>
      </c>
      <c r="N45" s="10" t="s">
        <v>514</v>
      </c>
      <c r="O45" s="10" t="s">
        <v>347</v>
      </c>
      <c r="Q45" s="128" t="s">
        <v>515</v>
      </c>
      <c r="S45" s="23" t="s">
        <v>516</v>
      </c>
    </row>
    <row r="46" spans="2:19">
      <c r="B46" s="10" t="s">
        <v>231</v>
      </c>
      <c r="E46" s="10" t="s">
        <v>231</v>
      </c>
      <c r="F46" s="85">
        <v>3026.69</v>
      </c>
      <c r="N46" s="10" t="s">
        <v>517</v>
      </c>
      <c r="O46" s="10" t="s">
        <v>347</v>
      </c>
      <c r="Q46" s="128" t="s">
        <v>518</v>
      </c>
      <c r="S46" s="23" t="s">
        <v>519</v>
      </c>
    </row>
    <row r="47" spans="2:19">
      <c r="B47" s="10" t="s">
        <v>232</v>
      </c>
      <c r="E47" s="10" t="s">
        <v>232</v>
      </c>
      <c r="F47" s="85">
        <v>1809.34</v>
      </c>
      <c r="N47" s="10" t="s">
        <v>520</v>
      </c>
      <c r="O47" s="10" t="s">
        <v>347</v>
      </c>
      <c r="Q47" s="128" t="s">
        <v>521</v>
      </c>
      <c r="S47" s="23" t="s">
        <v>522</v>
      </c>
    </row>
    <row r="48" spans="2:19">
      <c r="B48" s="10" t="s">
        <v>233</v>
      </c>
      <c r="E48" s="10" t="s">
        <v>233</v>
      </c>
      <c r="F48" s="85">
        <v>3.1</v>
      </c>
      <c r="N48" s="10" t="s">
        <v>523</v>
      </c>
      <c r="O48" s="10" t="s">
        <v>347</v>
      </c>
      <c r="Q48" s="128" t="s">
        <v>524</v>
      </c>
      <c r="S48" s="23" t="s">
        <v>525</v>
      </c>
    </row>
    <row r="49" spans="2:19">
      <c r="B49" s="10" t="s">
        <v>234</v>
      </c>
      <c r="E49" s="10" t="s">
        <v>234</v>
      </c>
      <c r="F49" s="85">
        <v>2966.7</v>
      </c>
      <c r="N49" s="10" t="s">
        <v>526</v>
      </c>
      <c r="O49" s="10" t="s">
        <v>347</v>
      </c>
      <c r="Q49" s="128" t="s">
        <v>527</v>
      </c>
      <c r="S49" s="23" t="s">
        <v>528</v>
      </c>
    </row>
    <row r="50" spans="2:19">
      <c r="B50" s="10" t="s">
        <v>235</v>
      </c>
      <c r="E50" s="10" t="s">
        <v>235</v>
      </c>
      <c r="F50" s="85">
        <v>2383.9</v>
      </c>
      <c r="N50" s="10" t="s">
        <v>529</v>
      </c>
      <c r="O50" s="10" t="s">
        <v>347</v>
      </c>
      <c r="Q50" s="128" t="s">
        <v>530</v>
      </c>
      <c r="S50" s="23" t="s">
        <v>531</v>
      </c>
    </row>
    <row r="51" spans="2:19">
      <c r="B51" s="10" t="s">
        <v>236</v>
      </c>
      <c r="E51" s="10" t="s">
        <v>236</v>
      </c>
      <c r="F51" s="85">
        <v>1258.4000000000001</v>
      </c>
      <c r="N51" s="10" t="s">
        <v>532</v>
      </c>
      <c r="O51" s="10" t="s">
        <v>347</v>
      </c>
      <c r="Q51" s="128" t="s">
        <v>533</v>
      </c>
      <c r="S51" s="23" t="s">
        <v>534</v>
      </c>
    </row>
    <row r="52" spans="2:19">
      <c r="B52" s="10" t="s">
        <v>237</v>
      </c>
      <c r="E52" s="10" t="s">
        <v>237</v>
      </c>
      <c r="F52" s="85">
        <v>2630.6</v>
      </c>
      <c r="N52" s="10" t="s">
        <v>535</v>
      </c>
      <c r="O52" s="10" t="s">
        <v>347</v>
      </c>
      <c r="Q52" s="128" t="s">
        <v>536</v>
      </c>
      <c r="S52" s="23" t="s">
        <v>537</v>
      </c>
    </row>
    <row r="53" spans="2:19">
      <c r="B53" s="10" t="s">
        <v>238</v>
      </c>
      <c r="E53" s="10" t="s">
        <v>238</v>
      </c>
      <c r="F53" s="85">
        <v>3189.5</v>
      </c>
      <c r="N53" s="10" t="s">
        <v>538</v>
      </c>
      <c r="O53" s="10" t="s">
        <v>347</v>
      </c>
      <c r="Q53" s="128" t="s">
        <v>539</v>
      </c>
      <c r="S53" s="23" t="s">
        <v>540</v>
      </c>
    </row>
    <row r="54" spans="2:19">
      <c r="B54" s="10" t="s">
        <v>239</v>
      </c>
      <c r="E54" s="10" t="s">
        <v>239</v>
      </c>
      <c r="F54" s="85">
        <v>3142.95</v>
      </c>
      <c r="N54" s="10" t="s">
        <v>541</v>
      </c>
      <c r="O54" s="10" t="s">
        <v>347</v>
      </c>
      <c r="Q54" s="128" t="s">
        <v>542</v>
      </c>
      <c r="S54" s="23" t="s">
        <v>543</v>
      </c>
    </row>
    <row r="55" spans="2:19">
      <c r="B55" s="10" t="s">
        <v>240</v>
      </c>
      <c r="E55" s="10" t="s">
        <v>240</v>
      </c>
      <c r="F55" s="85">
        <v>2525.6000000000004</v>
      </c>
      <c r="N55" s="10" t="s">
        <v>544</v>
      </c>
      <c r="O55" s="10" t="s">
        <v>347</v>
      </c>
      <c r="Q55" s="128" t="s">
        <v>545</v>
      </c>
      <c r="S55" s="23" t="s">
        <v>546</v>
      </c>
    </row>
    <row r="56" spans="2:19">
      <c r="B56" s="10" t="s">
        <v>241</v>
      </c>
      <c r="E56" s="10" t="s">
        <v>241</v>
      </c>
      <c r="F56" s="85">
        <v>3084.5</v>
      </c>
      <c r="N56" s="10" t="s">
        <v>547</v>
      </c>
      <c r="O56" s="10" t="s">
        <v>347</v>
      </c>
      <c r="Q56" s="128" t="s">
        <v>548</v>
      </c>
      <c r="S56" s="23" t="s">
        <v>549</v>
      </c>
    </row>
    <row r="57" spans="2:19">
      <c r="B57" s="10" t="s">
        <v>242</v>
      </c>
      <c r="E57" s="10" t="s">
        <v>242</v>
      </c>
      <c r="F57" s="85">
        <v>2728.9499999999994</v>
      </c>
      <c r="N57" s="10" t="s">
        <v>550</v>
      </c>
      <c r="O57" s="10" t="s">
        <v>347</v>
      </c>
      <c r="Q57" s="128" t="s">
        <v>551</v>
      </c>
      <c r="S57" s="23" t="s">
        <v>552</v>
      </c>
    </row>
    <row r="58" spans="2:19">
      <c r="B58" s="10" t="s">
        <v>243</v>
      </c>
      <c r="E58" s="10" t="s">
        <v>243</v>
      </c>
      <c r="F58" s="85">
        <v>2591.9899999999998</v>
      </c>
      <c r="Q58" s="128" t="s">
        <v>553</v>
      </c>
      <c r="S58" s="23" t="s">
        <v>554</v>
      </c>
    </row>
    <row r="59" spans="2:19">
      <c r="B59" s="10" t="s">
        <v>244</v>
      </c>
      <c r="E59" s="10" t="s">
        <v>244</v>
      </c>
      <c r="F59" s="85">
        <v>2280.25</v>
      </c>
      <c r="Q59" s="128" t="s">
        <v>555</v>
      </c>
      <c r="S59" s="23" t="s">
        <v>556</v>
      </c>
    </row>
    <row r="60" spans="2:19">
      <c r="B60" s="10" t="s">
        <v>245</v>
      </c>
      <c r="E60" s="10" t="s">
        <v>245</v>
      </c>
      <c r="F60" s="85">
        <v>2439.6</v>
      </c>
      <c r="Q60" s="128" t="s">
        <v>557</v>
      </c>
      <c r="S60" s="23" t="s">
        <v>558</v>
      </c>
    </row>
    <row r="61" spans="2:19">
      <c r="B61" s="10" t="s">
        <v>246</v>
      </c>
      <c r="E61" s="10" t="s">
        <v>246</v>
      </c>
      <c r="F61" s="85">
        <v>1505.125</v>
      </c>
      <c r="Q61" s="128" t="s">
        <v>559</v>
      </c>
      <c r="S61" s="23" t="s">
        <v>560</v>
      </c>
    </row>
    <row r="62" spans="2:19">
      <c r="B62" s="10" t="s">
        <v>247</v>
      </c>
      <c r="E62" s="10" t="s">
        <v>247</v>
      </c>
      <c r="F62" s="85">
        <v>1508.4</v>
      </c>
      <c r="Q62" s="128" t="s">
        <v>561</v>
      </c>
      <c r="S62" s="23" t="s">
        <v>562</v>
      </c>
    </row>
    <row r="63" spans="2:19">
      <c r="B63" s="10" t="s">
        <v>248</v>
      </c>
      <c r="E63" s="10" t="s">
        <v>248</v>
      </c>
      <c r="F63" s="85">
        <v>2138.25</v>
      </c>
      <c r="Q63" s="128" t="s">
        <v>563</v>
      </c>
      <c r="S63" s="23" t="s">
        <v>564</v>
      </c>
    </row>
    <row r="64" spans="2:19">
      <c r="B64" s="10" t="s">
        <v>249</v>
      </c>
      <c r="E64" s="10" t="s">
        <v>249</v>
      </c>
      <c r="F64" s="85">
        <v>2062.75</v>
      </c>
      <c r="Q64" s="128" t="s">
        <v>565</v>
      </c>
      <c r="S64" s="23" t="s">
        <v>566</v>
      </c>
    </row>
    <row r="65" spans="2:19">
      <c r="B65" s="10" t="s">
        <v>250</v>
      </c>
      <c r="E65" s="10" t="s">
        <v>250</v>
      </c>
      <c r="F65" s="85">
        <v>3606.5</v>
      </c>
      <c r="Q65" s="128" t="s">
        <v>567</v>
      </c>
      <c r="S65" s="23" t="s">
        <v>568</v>
      </c>
    </row>
    <row r="66" spans="2:19">
      <c r="B66" s="10" t="s">
        <v>251</v>
      </c>
      <c r="E66" s="10" t="s">
        <v>251</v>
      </c>
      <c r="F66" s="85">
        <v>12.4</v>
      </c>
      <c r="Q66" s="128" t="s">
        <v>569</v>
      </c>
      <c r="S66" s="23" t="s">
        <v>570</v>
      </c>
    </row>
    <row r="67" spans="2:19">
      <c r="B67" s="10" t="s">
        <v>252</v>
      </c>
      <c r="E67" s="10" t="s">
        <v>252</v>
      </c>
      <c r="F67" s="85">
        <v>94.24</v>
      </c>
      <c r="Q67" s="128" t="s">
        <v>571</v>
      </c>
      <c r="S67" s="23" t="s">
        <v>572</v>
      </c>
    </row>
    <row r="68" spans="2:19">
      <c r="B68" s="10" t="s">
        <v>253</v>
      </c>
      <c r="E68" s="10" t="s">
        <v>253</v>
      </c>
      <c r="F68" s="85">
        <v>35.96</v>
      </c>
      <c r="Q68" s="128" t="s">
        <v>573</v>
      </c>
      <c r="S68" s="23" t="s">
        <v>403</v>
      </c>
    </row>
    <row r="69" spans="2:19">
      <c r="B69" s="10" t="s">
        <v>254</v>
      </c>
      <c r="E69" s="10" t="s">
        <v>254</v>
      </c>
      <c r="F69" s="85">
        <v>3245.4</v>
      </c>
      <c r="Q69" s="128" t="s">
        <v>574</v>
      </c>
      <c r="S69" s="23" t="s">
        <v>575</v>
      </c>
    </row>
    <row r="70" spans="2:19">
      <c r="B70" s="10" t="s">
        <v>255</v>
      </c>
      <c r="E70" s="10" t="s">
        <v>255</v>
      </c>
      <c r="F70" s="85">
        <v>24.8</v>
      </c>
      <c r="Q70" s="128" t="s">
        <v>576</v>
      </c>
      <c r="S70" s="23" t="s">
        <v>577</v>
      </c>
    </row>
    <row r="71" spans="2:19">
      <c r="B71" s="10" t="s">
        <v>256</v>
      </c>
      <c r="E71" s="10" t="s">
        <v>256</v>
      </c>
      <c r="F71" s="85">
        <v>1805.05</v>
      </c>
      <c r="Q71" s="128" t="s">
        <v>578</v>
      </c>
      <c r="S71" s="23" t="s">
        <v>579</v>
      </c>
    </row>
    <row r="72" spans="2:19">
      <c r="B72" s="10" t="s">
        <v>257</v>
      </c>
      <c r="E72" s="10" t="s">
        <v>257</v>
      </c>
      <c r="F72" s="85">
        <v>2264.4349999999999</v>
      </c>
      <c r="Q72" s="128" t="s">
        <v>580</v>
      </c>
      <c r="S72" s="23" t="s">
        <v>581</v>
      </c>
    </row>
    <row r="73" spans="2:19">
      <c r="B73" s="10" t="s">
        <v>258</v>
      </c>
      <c r="E73" s="10" t="s">
        <v>258</v>
      </c>
      <c r="F73" s="85">
        <v>1982.5</v>
      </c>
      <c r="Q73" s="128" t="s">
        <v>582</v>
      </c>
      <c r="S73" s="23" t="s">
        <v>583</v>
      </c>
    </row>
    <row r="74" spans="2:19">
      <c r="B74" s="10" t="s">
        <v>259</v>
      </c>
      <c r="E74" s="10" t="s">
        <v>259</v>
      </c>
      <c r="F74" s="85">
        <v>144.15199999999999</v>
      </c>
      <c r="Q74" s="128" t="s">
        <v>584</v>
      </c>
      <c r="S74" s="23" t="s">
        <v>585</v>
      </c>
    </row>
    <row r="75" spans="2:19">
      <c r="B75" s="10" t="s">
        <v>260</v>
      </c>
      <c r="E75" s="10" t="s">
        <v>260</v>
      </c>
      <c r="F75" s="85">
        <v>1887.97</v>
      </c>
      <c r="Q75" s="128" t="s">
        <v>586</v>
      </c>
      <c r="S75" s="23" t="s">
        <v>587</v>
      </c>
    </row>
    <row r="76" spans="2:19">
      <c r="B76" s="10" t="s">
        <v>261</v>
      </c>
      <c r="E76" s="10" t="s">
        <v>261</v>
      </c>
      <c r="F76" s="85">
        <v>87.2</v>
      </c>
      <c r="Q76" s="128" t="s">
        <v>588</v>
      </c>
      <c r="S76" s="23" t="s">
        <v>589</v>
      </c>
    </row>
    <row r="77" spans="2:19">
      <c r="B77" s="10" t="s">
        <v>262</v>
      </c>
      <c r="E77" s="10" t="s">
        <v>262</v>
      </c>
      <c r="F77" s="85">
        <v>292.52499999999998</v>
      </c>
      <c r="Q77" s="128" t="s">
        <v>590</v>
      </c>
      <c r="S77" s="23" t="s">
        <v>591</v>
      </c>
    </row>
    <row r="78" spans="2:19">
      <c r="B78" s="10" t="s">
        <v>263</v>
      </c>
      <c r="E78" s="10" t="s">
        <v>263</v>
      </c>
      <c r="F78" s="85">
        <v>128.69999999999999</v>
      </c>
      <c r="Q78" s="128" t="s">
        <v>592</v>
      </c>
      <c r="S78" s="23" t="s">
        <v>593</v>
      </c>
    </row>
    <row r="79" spans="2:19">
      <c r="B79" s="10" t="s">
        <v>264</v>
      </c>
      <c r="E79" s="10" t="s">
        <v>264</v>
      </c>
      <c r="F79" s="85">
        <v>459.00000000000006</v>
      </c>
      <c r="Q79" s="128" t="s">
        <v>594</v>
      </c>
      <c r="S79" s="23" t="s">
        <v>595</v>
      </c>
    </row>
    <row r="80" spans="2:19">
      <c r="B80" s="10" t="s">
        <v>265</v>
      </c>
      <c r="E80" s="10" t="s">
        <v>265</v>
      </c>
      <c r="F80" s="85">
        <v>581.50000000000011</v>
      </c>
      <c r="Q80" s="128" t="s">
        <v>596</v>
      </c>
      <c r="S80" s="23" t="s">
        <v>597</v>
      </c>
    </row>
    <row r="81" spans="2:19">
      <c r="B81" s="10" t="s">
        <v>266</v>
      </c>
      <c r="E81" s="10" t="s">
        <v>266</v>
      </c>
      <c r="F81" s="85">
        <v>739</v>
      </c>
      <c r="Q81" s="128" t="s">
        <v>598</v>
      </c>
      <c r="S81" s="23" t="s">
        <v>599</v>
      </c>
    </row>
    <row r="82" spans="2:19">
      <c r="B82" s="10" t="s">
        <v>267</v>
      </c>
      <c r="E82" s="10" t="s">
        <v>267</v>
      </c>
      <c r="F82" s="85">
        <v>1385.8</v>
      </c>
      <c r="Q82" s="128" t="s">
        <v>600</v>
      </c>
      <c r="S82" s="23" t="s">
        <v>601</v>
      </c>
    </row>
    <row r="83" spans="2:19">
      <c r="B83" s="10" t="s">
        <v>268</v>
      </c>
      <c r="E83" s="10" t="s">
        <v>268</v>
      </c>
      <c r="F83" s="85">
        <v>1320.05</v>
      </c>
      <c r="Q83" s="128" t="s">
        <v>602</v>
      </c>
      <c r="S83" s="23" t="s">
        <v>603</v>
      </c>
    </row>
    <row r="84" spans="2:19">
      <c r="B84" s="10" t="s">
        <v>269</v>
      </c>
      <c r="E84" s="10" t="s">
        <v>269</v>
      </c>
      <c r="F84" s="85">
        <v>1396.0350000000001</v>
      </c>
      <c r="Q84" s="128" t="s">
        <v>604</v>
      </c>
      <c r="S84" s="23" t="s">
        <v>605</v>
      </c>
    </row>
    <row r="85" spans="2:19">
      <c r="B85" s="10" t="s">
        <v>270</v>
      </c>
      <c r="E85" s="10" t="s">
        <v>270</v>
      </c>
      <c r="F85" s="85">
        <v>1410.99</v>
      </c>
      <c r="Q85" s="128" t="s">
        <v>606</v>
      </c>
      <c r="S85" s="23" t="s">
        <v>607</v>
      </c>
    </row>
    <row r="86" spans="2:19">
      <c r="B86" s="10" t="s">
        <v>271</v>
      </c>
      <c r="E86" s="10" t="s">
        <v>271</v>
      </c>
      <c r="F86" s="85">
        <v>1249.7</v>
      </c>
      <c r="Q86" s="128" t="s">
        <v>608</v>
      </c>
      <c r="S86" s="23" t="s">
        <v>609</v>
      </c>
    </row>
    <row r="87" spans="2:19">
      <c r="B87" s="10" t="s">
        <v>272</v>
      </c>
      <c r="E87" s="10" t="s">
        <v>272</v>
      </c>
      <c r="F87" s="85">
        <v>600.6</v>
      </c>
      <c r="Q87" s="128" t="s">
        <v>610</v>
      </c>
      <c r="S87" s="23" t="s">
        <v>611</v>
      </c>
    </row>
    <row r="88" spans="2:19">
      <c r="B88" s="10" t="s">
        <v>273</v>
      </c>
      <c r="E88" s="10" t="s">
        <v>273</v>
      </c>
      <c r="F88" s="85">
        <v>145.85999999999999</v>
      </c>
      <c r="Q88" s="128" t="s">
        <v>612</v>
      </c>
      <c r="S88" s="23" t="s">
        <v>613</v>
      </c>
    </row>
    <row r="89" spans="2:19">
      <c r="B89" s="10" t="s">
        <v>274</v>
      </c>
      <c r="E89" s="10" t="s">
        <v>274</v>
      </c>
      <c r="F89" s="85">
        <v>160.16</v>
      </c>
      <c r="Q89" s="128" t="s">
        <v>614</v>
      </c>
      <c r="S89" s="23" t="s">
        <v>615</v>
      </c>
    </row>
    <row r="90" spans="2:19">
      <c r="B90" s="10" t="s">
        <v>275</v>
      </c>
      <c r="E90" s="10" t="s">
        <v>275</v>
      </c>
      <c r="F90" s="85">
        <v>2139.25</v>
      </c>
      <c r="Q90" s="128" t="s">
        <v>616</v>
      </c>
      <c r="S90" s="23" t="s">
        <v>617</v>
      </c>
    </row>
    <row r="91" spans="2:19">
      <c r="B91" s="10" t="s">
        <v>276</v>
      </c>
      <c r="E91" s="10" t="s">
        <v>276</v>
      </c>
      <c r="F91" s="85">
        <v>697.25</v>
      </c>
      <c r="Q91" s="128" t="s">
        <v>618</v>
      </c>
      <c r="S91" s="23" t="s">
        <v>619</v>
      </c>
    </row>
    <row r="92" spans="2:19">
      <c r="B92" s="10" t="s">
        <v>277</v>
      </c>
      <c r="E92" s="10" t="s">
        <v>277</v>
      </c>
      <c r="F92" s="85">
        <v>2219.375</v>
      </c>
      <c r="Q92" s="128" t="s">
        <v>620</v>
      </c>
      <c r="S92" s="23" t="s">
        <v>621</v>
      </c>
    </row>
    <row r="93" spans="2:19">
      <c r="B93" s="10" t="s">
        <v>278</v>
      </c>
      <c r="E93" s="10" t="s">
        <v>278</v>
      </c>
      <c r="F93" s="85">
        <v>1765.34</v>
      </c>
      <c r="Q93" s="128" t="s">
        <v>622</v>
      </c>
      <c r="S93" s="23" t="s">
        <v>623</v>
      </c>
    </row>
    <row r="94" spans="2:19">
      <c r="B94" s="10" t="s">
        <v>279</v>
      </c>
      <c r="E94" s="10" t="s">
        <v>279</v>
      </c>
      <c r="F94" s="85">
        <v>236.24999999999997</v>
      </c>
      <c r="Q94" s="128" t="s">
        <v>624</v>
      </c>
      <c r="S94" s="23" t="s">
        <v>625</v>
      </c>
    </row>
    <row r="95" spans="2:19">
      <c r="B95" s="10" t="s">
        <v>280</v>
      </c>
      <c r="E95" s="10" t="s">
        <v>280</v>
      </c>
      <c r="F95" s="85">
        <v>465.07500000000005</v>
      </c>
      <c r="Q95" s="128" t="s">
        <v>626</v>
      </c>
      <c r="S95" s="23" t="s">
        <v>627</v>
      </c>
    </row>
    <row r="96" spans="2:19">
      <c r="B96" s="10" t="s">
        <v>281</v>
      </c>
      <c r="E96" s="10" t="s">
        <v>281</v>
      </c>
      <c r="F96" s="85">
        <v>145.125</v>
      </c>
      <c r="Q96" s="128" t="s">
        <v>628</v>
      </c>
      <c r="S96" s="23" t="s">
        <v>629</v>
      </c>
    </row>
    <row r="97" spans="2:19">
      <c r="B97" s="10" t="s">
        <v>282</v>
      </c>
      <c r="E97" s="10" t="s">
        <v>282</v>
      </c>
      <c r="F97" s="85">
        <v>145.125</v>
      </c>
      <c r="Q97" s="128" t="s">
        <v>630</v>
      </c>
      <c r="S97" s="23" t="s">
        <v>631</v>
      </c>
    </row>
    <row r="98" spans="2:19">
      <c r="B98" s="10" t="s">
        <v>283</v>
      </c>
      <c r="E98" s="10" t="s">
        <v>283</v>
      </c>
      <c r="F98" s="85">
        <v>684</v>
      </c>
      <c r="Q98" s="128" t="s">
        <v>632</v>
      </c>
      <c r="S98" s="23" t="s">
        <v>633</v>
      </c>
    </row>
    <row r="99" spans="2:19">
      <c r="B99" s="10" t="s">
        <v>284</v>
      </c>
      <c r="E99" s="10" t="s">
        <v>284</v>
      </c>
      <c r="F99" s="85">
        <v>136.38</v>
      </c>
      <c r="Q99" s="128" t="s">
        <v>634</v>
      </c>
      <c r="S99" s="23" t="s">
        <v>635</v>
      </c>
    </row>
    <row r="100" spans="2:19">
      <c r="B100" s="10" t="s">
        <v>285</v>
      </c>
      <c r="E100" s="10" t="s">
        <v>285</v>
      </c>
      <c r="F100" s="85">
        <v>248.64999999999998</v>
      </c>
      <c r="Q100" s="128" t="s">
        <v>636</v>
      </c>
      <c r="S100" s="23" t="s">
        <v>637</v>
      </c>
    </row>
    <row r="101" spans="2:19">
      <c r="B101" s="10" t="s">
        <v>286</v>
      </c>
      <c r="E101" s="10" t="s">
        <v>286</v>
      </c>
      <c r="F101" s="85">
        <v>1649.9549999999999</v>
      </c>
      <c r="Q101" s="128" t="s">
        <v>638</v>
      </c>
      <c r="S101" s="23" t="s">
        <v>639</v>
      </c>
    </row>
    <row r="102" spans="2:19">
      <c r="B102" s="10" t="s">
        <v>287</v>
      </c>
      <c r="E102" s="10" t="s">
        <v>287</v>
      </c>
      <c r="F102" s="85">
        <v>459.00000000000006</v>
      </c>
      <c r="Q102" s="128" t="s">
        <v>640</v>
      </c>
      <c r="S102" s="23" t="s">
        <v>641</v>
      </c>
    </row>
    <row r="103" spans="2:19">
      <c r="B103" s="10" t="s">
        <v>288</v>
      </c>
      <c r="E103" s="10" t="s">
        <v>288</v>
      </c>
      <c r="F103" s="85">
        <v>141.75</v>
      </c>
      <c r="Q103" s="128" t="s">
        <v>642</v>
      </c>
      <c r="S103" s="23" t="s">
        <v>643</v>
      </c>
    </row>
    <row r="104" spans="2:19">
      <c r="B104" s="10" t="s">
        <v>289</v>
      </c>
      <c r="E104" s="10" t="s">
        <v>289</v>
      </c>
      <c r="F104" s="85">
        <v>2101.1999999999998</v>
      </c>
      <c r="Q104" s="128" t="s">
        <v>644</v>
      </c>
      <c r="S104" s="23" t="s">
        <v>645</v>
      </c>
    </row>
    <row r="105" spans="2:19">
      <c r="B105" s="10" t="s">
        <v>290</v>
      </c>
      <c r="E105" s="10" t="s">
        <v>290</v>
      </c>
      <c r="F105" s="85">
        <v>1350</v>
      </c>
      <c r="Q105" s="128" t="s">
        <v>646</v>
      </c>
      <c r="S105" s="23" t="s">
        <v>647</v>
      </c>
    </row>
    <row r="106" spans="2:19">
      <c r="B106" s="10" t="s">
        <v>291</v>
      </c>
      <c r="E106" s="10" t="s">
        <v>291</v>
      </c>
      <c r="F106" s="85">
        <v>762.17500000000007</v>
      </c>
      <c r="Q106" s="128" t="s">
        <v>648</v>
      </c>
      <c r="S106" s="23" t="s">
        <v>649</v>
      </c>
    </row>
    <row r="107" spans="2:19">
      <c r="B107" s="10" t="s">
        <v>292</v>
      </c>
      <c r="E107" s="10" t="s">
        <v>292</v>
      </c>
      <c r="F107" s="85">
        <v>2767.1000000000004</v>
      </c>
      <c r="Q107" s="128" t="s">
        <v>650</v>
      </c>
      <c r="S107" s="23" t="s">
        <v>651</v>
      </c>
    </row>
    <row r="108" spans="2:19">
      <c r="B108" s="10" t="s">
        <v>293</v>
      </c>
      <c r="E108" s="10" t="s">
        <v>293</v>
      </c>
      <c r="F108" s="85">
        <v>2249.35</v>
      </c>
      <c r="Q108" s="128" t="s">
        <v>652</v>
      </c>
      <c r="S108" s="23" t="s">
        <v>653</v>
      </c>
    </row>
    <row r="109" spans="2:19">
      <c r="B109" s="10" t="s">
        <v>294</v>
      </c>
      <c r="E109" s="10" t="s">
        <v>294</v>
      </c>
      <c r="F109" s="85">
        <v>1493.2</v>
      </c>
      <c r="Q109" s="128" t="s">
        <v>654</v>
      </c>
      <c r="S109" s="23" t="s">
        <v>655</v>
      </c>
    </row>
    <row r="110" spans="2:19">
      <c r="B110" s="10" t="s">
        <v>295</v>
      </c>
      <c r="E110" s="10" t="s">
        <v>295</v>
      </c>
      <c r="F110" s="85">
        <v>1320.45</v>
      </c>
      <c r="Q110" s="128" t="s">
        <v>656</v>
      </c>
      <c r="S110" s="23" t="s">
        <v>657</v>
      </c>
    </row>
    <row r="111" spans="2:19">
      <c r="B111" s="10" t="s">
        <v>296</v>
      </c>
      <c r="E111" s="10" t="s">
        <v>296</v>
      </c>
      <c r="F111" s="85">
        <v>141.75</v>
      </c>
      <c r="Q111" s="128" t="s">
        <v>658</v>
      </c>
      <c r="S111" s="23" t="s">
        <v>659</v>
      </c>
    </row>
    <row r="112" spans="2:19">
      <c r="B112" s="10" t="s">
        <v>297</v>
      </c>
      <c r="E112" s="10" t="s">
        <v>297</v>
      </c>
      <c r="F112" s="85">
        <v>733.25</v>
      </c>
      <c r="Q112" s="128" t="s">
        <v>660</v>
      </c>
      <c r="S112" s="23" t="s">
        <v>661</v>
      </c>
    </row>
    <row r="113" spans="2:19">
      <c r="B113" s="10" t="s">
        <v>298</v>
      </c>
      <c r="E113" s="10" t="s">
        <v>298</v>
      </c>
      <c r="F113" s="85">
        <v>1358.82</v>
      </c>
      <c r="Q113" s="128" t="s">
        <v>662</v>
      </c>
      <c r="S113" s="23" t="s">
        <v>663</v>
      </c>
    </row>
    <row r="114" spans="2:19">
      <c r="B114" s="10" t="s">
        <v>299</v>
      </c>
      <c r="E114" s="10" t="s">
        <v>299</v>
      </c>
      <c r="F114" s="85">
        <v>145.125</v>
      </c>
      <c r="Q114" s="128" t="s">
        <v>664</v>
      </c>
      <c r="S114" s="23" t="s">
        <v>665</v>
      </c>
    </row>
    <row r="115" spans="2:19">
      <c r="B115" s="10" t="s">
        <v>300</v>
      </c>
      <c r="E115" s="10" t="s">
        <v>300</v>
      </c>
      <c r="F115" s="85">
        <v>1356.875</v>
      </c>
      <c r="Q115" s="128" t="s">
        <v>666</v>
      </c>
      <c r="S115" s="23" t="s">
        <v>667</v>
      </c>
    </row>
    <row r="116" spans="2:19">
      <c r="B116" s="10" t="s">
        <v>301</v>
      </c>
      <c r="E116" s="10" t="s">
        <v>301</v>
      </c>
      <c r="F116" s="85">
        <v>976.45</v>
      </c>
      <c r="Q116" s="128" t="s">
        <v>668</v>
      </c>
      <c r="S116" s="23" t="s">
        <v>669</v>
      </c>
    </row>
    <row r="117" spans="2:19">
      <c r="B117" s="10" t="s">
        <v>302</v>
      </c>
      <c r="E117" s="10" t="s">
        <v>302</v>
      </c>
      <c r="F117" s="85">
        <v>748.42499999999995</v>
      </c>
      <c r="Q117" s="128" t="s">
        <v>670</v>
      </c>
      <c r="S117" s="23" t="s">
        <v>671</v>
      </c>
    </row>
    <row r="118" spans="2:19">
      <c r="B118" s="10" t="s">
        <v>303</v>
      </c>
      <c r="E118" s="10" t="s">
        <v>303</v>
      </c>
      <c r="F118" s="85">
        <v>138.45999999999998</v>
      </c>
      <c r="Q118" s="128" t="s">
        <v>672</v>
      </c>
      <c r="S118" s="23" t="s">
        <v>673</v>
      </c>
    </row>
    <row r="119" spans="2:19">
      <c r="B119" s="10" t="s">
        <v>304</v>
      </c>
      <c r="E119" s="10" t="s">
        <v>304</v>
      </c>
      <c r="F119" s="85">
        <v>352.7</v>
      </c>
      <c r="Q119" s="128" t="s">
        <v>674</v>
      </c>
      <c r="S119" s="23" t="s">
        <v>675</v>
      </c>
    </row>
    <row r="120" spans="2:19">
      <c r="B120" s="10" t="s">
        <v>305</v>
      </c>
      <c r="E120" s="10" t="s">
        <v>305</v>
      </c>
      <c r="F120" s="85">
        <v>1830</v>
      </c>
      <c r="Q120" s="128" t="s">
        <v>676</v>
      </c>
      <c r="S120" s="23" t="s">
        <v>677</v>
      </c>
    </row>
    <row r="121" spans="2:19">
      <c r="B121" s="10" t="s">
        <v>306</v>
      </c>
      <c r="E121" s="10" t="s">
        <v>306</v>
      </c>
      <c r="F121" s="85">
        <v>32.488</v>
      </c>
      <c r="Q121" s="128" t="s">
        <v>678</v>
      </c>
      <c r="S121" s="23" t="s">
        <v>679</v>
      </c>
    </row>
    <row r="122" spans="2:19">
      <c r="B122" s="10" t="s">
        <v>307</v>
      </c>
      <c r="E122" s="10" t="s">
        <v>307</v>
      </c>
      <c r="F122" s="85">
        <v>5934.8</v>
      </c>
      <c r="Q122" s="128" t="s">
        <v>680</v>
      </c>
      <c r="S122" s="23" t="s">
        <v>681</v>
      </c>
    </row>
    <row r="123" spans="2:19">
      <c r="B123" s="10" t="s">
        <v>308</v>
      </c>
      <c r="E123" s="10" t="s">
        <v>308</v>
      </c>
      <c r="F123" s="85">
        <v>325.35000000000002</v>
      </c>
      <c r="Q123" s="128" t="s">
        <v>682</v>
      </c>
      <c r="S123" s="23" t="s">
        <v>683</v>
      </c>
    </row>
    <row r="124" spans="2:19">
      <c r="B124" s="10" t="s">
        <v>309</v>
      </c>
      <c r="E124" s="10" t="s">
        <v>309</v>
      </c>
      <c r="F124" s="85">
        <v>3985</v>
      </c>
      <c r="Q124" s="128" t="s">
        <v>684</v>
      </c>
      <c r="S124" s="23" t="s">
        <v>685</v>
      </c>
    </row>
    <row r="125" spans="2:19">
      <c r="B125" s="10" t="s">
        <v>310</v>
      </c>
      <c r="E125" s="10" t="s">
        <v>310</v>
      </c>
      <c r="F125" s="85">
        <v>3985</v>
      </c>
      <c r="Q125" s="128" t="s">
        <v>686</v>
      </c>
      <c r="S125" s="23" t="s">
        <v>687</v>
      </c>
    </row>
    <row r="126" spans="2:19">
      <c r="B126" s="10" t="s">
        <v>311</v>
      </c>
      <c r="E126" s="10" t="s">
        <v>311</v>
      </c>
      <c r="F126" s="85">
        <v>5772</v>
      </c>
      <c r="Q126" s="128" t="s">
        <v>688</v>
      </c>
      <c r="S126" s="23" t="s">
        <v>689</v>
      </c>
    </row>
    <row r="127" spans="2:19">
      <c r="B127" s="10" t="s">
        <v>312</v>
      </c>
      <c r="E127" s="10" t="s">
        <v>312</v>
      </c>
      <c r="F127" s="85">
        <v>6808</v>
      </c>
      <c r="Q127" s="128" t="s">
        <v>690</v>
      </c>
      <c r="S127" s="23" t="s">
        <v>691</v>
      </c>
    </row>
    <row r="128" spans="2:19">
      <c r="B128" s="10" t="s">
        <v>313</v>
      </c>
      <c r="E128" s="10" t="s">
        <v>313</v>
      </c>
      <c r="F128" s="85">
        <v>189.3</v>
      </c>
      <c r="Q128" s="128" t="s">
        <v>692</v>
      </c>
      <c r="S128" s="23" t="s">
        <v>693</v>
      </c>
    </row>
    <row r="129" spans="2:19">
      <c r="B129" s="10" t="s">
        <v>314</v>
      </c>
      <c r="E129" s="10" t="s">
        <v>314</v>
      </c>
      <c r="F129" s="85">
        <v>629.20000000000005</v>
      </c>
      <c r="Q129" s="128" t="s">
        <v>694</v>
      </c>
      <c r="S129" s="23" t="s">
        <v>695</v>
      </c>
    </row>
    <row r="130" spans="2:19">
      <c r="B130" s="10" t="s">
        <v>315</v>
      </c>
      <c r="E130" s="10" t="s">
        <v>315</v>
      </c>
      <c r="F130" s="85">
        <v>593.44999999999993</v>
      </c>
      <c r="Q130" s="128" t="s">
        <v>696</v>
      </c>
      <c r="S130" s="23" t="s">
        <v>697</v>
      </c>
    </row>
    <row r="131" spans="2:19">
      <c r="B131" s="10" t="s">
        <v>316</v>
      </c>
      <c r="E131" s="10" t="s">
        <v>316</v>
      </c>
      <c r="F131" s="85">
        <v>386.4</v>
      </c>
      <c r="Q131" s="128" t="s">
        <v>698</v>
      </c>
      <c r="S131" s="23" t="s">
        <v>699</v>
      </c>
    </row>
    <row r="132" spans="2:19">
      <c r="B132" s="10" t="s">
        <v>317</v>
      </c>
      <c r="E132" s="10" t="s">
        <v>317</v>
      </c>
      <c r="F132" s="85">
        <v>286.58</v>
      </c>
      <c r="Q132" s="128" t="s">
        <v>700</v>
      </c>
      <c r="S132" s="23" t="s">
        <v>701</v>
      </c>
    </row>
    <row r="133" spans="2:19">
      <c r="B133" s="10" t="s">
        <v>318</v>
      </c>
      <c r="E133" s="10" t="s">
        <v>318</v>
      </c>
      <c r="F133" s="85">
        <v>138.91000000000003</v>
      </c>
      <c r="Q133" s="128" t="s">
        <v>702</v>
      </c>
      <c r="S133" s="23" t="s">
        <v>703</v>
      </c>
    </row>
    <row r="134" spans="2:19">
      <c r="B134" s="10" t="s">
        <v>704</v>
      </c>
      <c r="Q134" s="128" t="s">
        <v>705</v>
      </c>
      <c r="S134" s="23" t="s">
        <v>706</v>
      </c>
    </row>
    <row r="135" spans="2:19">
      <c r="Q135" s="128" t="s">
        <v>707</v>
      </c>
      <c r="S135" s="24" t="s">
        <v>708</v>
      </c>
    </row>
    <row r="136" spans="2:19">
      <c r="Q136" s="128" t="s">
        <v>709</v>
      </c>
      <c r="S136" s="23" t="s">
        <v>710</v>
      </c>
    </row>
    <row r="137" spans="2:19">
      <c r="Q137" s="128" t="s">
        <v>711</v>
      </c>
      <c r="S137" s="23" t="s">
        <v>712</v>
      </c>
    </row>
    <row r="138" spans="2:19">
      <c r="Q138" s="128" t="s">
        <v>713</v>
      </c>
      <c r="S138" s="23" t="s">
        <v>714</v>
      </c>
    </row>
    <row r="139" spans="2:19">
      <c r="Q139" s="128" t="s">
        <v>715</v>
      </c>
      <c r="S139" s="23" t="s">
        <v>716</v>
      </c>
    </row>
    <row r="140" spans="2:19">
      <c r="Q140" s="128" t="s">
        <v>717</v>
      </c>
      <c r="S140" s="23" t="s">
        <v>718</v>
      </c>
    </row>
    <row r="141" spans="2:19">
      <c r="Q141" s="128" t="s">
        <v>719</v>
      </c>
      <c r="S141" s="23" t="s">
        <v>720</v>
      </c>
    </row>
    <row r="142" spans="2:19">
      <c r="Q142" s="128" t="s">
        <v>721</v>
      </c>
      <c r="S142" s="23" t="s">
        <v>722</v>
      </c>
    </row>
    <row r="143" spans="2:19">
      <c r="Q143" s="128" t="s">
        <v>723</v>
      </c>
      <c r="S143" s="23" t="s">
        <v>724</v>
      </c>
    </row>
    <row r="144" spans="2:19">
      <c r="Q144" s="128" t="s">
        <v>725</v>
      </c>
      <c r="S144" s="23" t="s">
        <v>726</v>
      </c>
    </row>
    <row r="145" spans="17:19">
      <c r="Q145" s="128" t="s">
        <v>727</v>
      </c>
      <c r="S145" s="23" t="s">
        <v>728</v>
      </c>
    </row>
    <row r="146" spans="17:19">
      <c r="Q146" s="128" t="s">
        <v>729</v>
      </c>
      <c r="S146" s="23" t="s">
        <v>730</v>
      </c>
    </row>
    <row r="147" spans="17:19">
      <c r="Q147" s="128" t="s">
        <v>731</v>
      </c>
      <c r="S147" s="23" t="s">
        <v>732</v>
      </c>
    </row>
    <row r="148" spans="17:19">
      <c r="Q148" s="128" t="s">
        <v>733</v>
      </c>
      <c r="S148" s="23" t="s">
        <v>734</v>
      </c>
    </row>
    <row r="149" spans="17:19">
      <c r="Q149" s="128" t="s">
        <v>735</v>
      </c>
      <c r="S149" s="23" t="s">
        <v>736</v>
      </c>
    </row>
    <row r="150" spans="17:19">
      <c r="Q150" s="128" t="s">
        <v>737</v>
      </c>
      <c r="S150" s="23" t="s">
        <v>738</v>
      </c>
    </row>
    <row r="151" spans="17:19">
      <c r="Q151" s="128" t="s">
        <v>739</v>
      </c>
      <c r="S151" s="23" t="s">
        <v>740</v>
      </c>
    </row>
    <row r="152" spans="17:19">
      <c r="Q152" s="128" t="s">
        <v>741</v>
      </c>
      <c r="S152" s="23" t="s">
        <v>742</v>
      </c>
    </row>
    <row r="153" spans="17:19">
      <c r="Q153" s="128" t="s">
        <v>743</v>
      </c>
      <c r="S153" s="23" t="s">
        <v>744</v>
      </c>
    </row>
    <row r="154" spans="17:19">
      <c r="Q154" s="128" t="s">
        <v>745</v>
      </c>
      <c r="S154" s="23" t="s">
        <v>746</v>
      </c>
    </row>
    <row r="155" spans="17:19">
      <c r="Q155" s="128" t="s">
        <v>747</v>
      </c>
      <c r="S155" s="23" t="s">
        <v>748</v>
      </c>
    </row>
    <row r="156" spans="17:19">
      <c r="Q156" s="128" t="s">
        <v>749</v>
      </c>
      <c r="S156" s="23" t="s">
        <v>750</v>
      </c>
    </row>
    <row r="157" spans="17:19">
      <c r="Q157" s="128" t="s">
        <v>751</v>
      </c>
      <c r="S157" s="23" t="s">
        <v>752</v>
      </c>
    </row>
    <row r="158" spans="17:19">
      <c r="Q158" s="128" t="s">
        <v>753</v>
      </c>
      <c r="S158" s="23" t="s">
        <v>754</v>
      </c>
    </row>
    <row r="159" spans="17:19">
      <c r="Q159" s="128" t="s">
        <v>755</v>
      </c>
      <c r="S159" s="23" t="s">
        <v>756</v>
      </c>
    </row>
    <row r="160" spans="17:19">
      <c r="Q160" s="128" t="s">
        <v>757</v>
      </c>
      <c r="S160" s="23" t="s">
        <v>758</v>
      </c>
    </row>
    <row r="161" spans="17:19">
      <c r="Q161" s="128" t="s">
        <v>759</v>
      </c>
      <c r="S161" s="23" t="s">
        <v>760</v>
      </c>
    </row>
    <row r="162" spans="17:19">
      <c r="Q162" s="128" t="s">
        <v>761</v>
      </c>
      <c r="S162" s="23" t="s">
        <v>762</v>
      </c>
    </row>
    <row r="163" spans="17:19">
      <c r="Q163" s="128" t="s">
        <v>763</v>
      </c>
      <c r="S163" s="23" t="s">
        <v>764</v>
      </c>
    </row>
    <row r="164" spans="17:19">
      <c r="Q164" s="128" t="s">
        <v>765</v>
      </c>
      <c r="S164" s="23" t="s">
        <v>766</v>
      </c>
    </row>
    <row r="165" spans="17:19">
      <c r="Q165" s="128" t="s">
        <v>767</v>
      </c>
      <c r="S165" s="23" t="s">
        <v>768</v>
      </c>
    </row>
    <row r="166" spans="17:19">
      <c r="Q166" s="128" t="s">
        <v>769</v>
      </c>
      <c r="S166" s="23" t="s">
        <v>770</v>
      </c>
    </row>
    <row r="167" spans="17:19">
      <c r="Q167" s="128" t="s">
        <v>771</v>
      </c>
      <c r="S167" s="23" t="s">
        <v>772</v>
      </c>
    </row>
    <row r="168" spans="17:19">
      <c r="Q168" s="128" t="s">
        <v>773</v>
      </c>
      <c r="S168" s="23" t="s">
        <v>774</v>
      </c>
    </row>
    <row r="169" spans="17:19">
      <c r="Q169" s="128" t="s">
        <v>775</v>
      </c>
      <c r="S169" s="23" t="s">
        <v>776</v>
      </c>
    </row>
    <row r="170" spans="17:19">
      <c r="Q170" s="128" t="s">
        <v>777</v>
      </c>
      <c r="S170" s="24" t="s">
        <v>778</v>
      </c>
    </row>
    <row r="171" spans="17:19">
      <c r="Q171" s="128" t="s">
        <v>779</v>
      </c>
      <c r="S171" s="23" t="s">
        <v>780</v>
      </c>
    </row>
    <row r="172" spans="17:19">
      <c r="Q172" s="128" t="s">
        <v>781</v>
      </c>
      <c r="S172" s="23" t="s">
        <v>782</v>
      </c>
    </row>
    <row r="173" spans="17:19">
      <c r="Q173" s="128" t="s">
        <v>783</v>
      </c>
      <c r="S173" s="23" t="s">
        <v>784</v>
      </c>
    </row>
    <row r="174" spans="17:19">
      <c r="Q174" s="128" t="s">
        <v>785</v>
      </c>
      <c r="S174" s="23" t="s">
        <v>786</v>
      </c>
    </row>
    <row r="175" spans="17:19">
      <c r="Q175" s="128" t="s">
        <v>787</v>
      </c>
      <c r="S175" s="23" t="s">
        <v>788</v>
      </c>
    </row>
    <row r="176" spans="17:19">
      <c r="Q176" s="128" t="s">
        <v>789</v>
      </c>
      <c r="S176" s="23" t="s">
        <v>790</v>
      </c>
    </row>
    <row r="177" spans="17:19">
      <c r="Q177" s="128" t="s">
        <v>791</v>
      </c>
      <c r="S177" s="23" t="s">
        <v>792</v>
      </c>
    </row>
    <row r="178" spans="17:19">
      <c r="Q178" s="128" t="s">
        <v>793</v>
      </c>
      <c r="S178" s="23" t="s">
        <v>794</v>
      </c>
    </row>
    <row r="179" spans="17:19">
      <c r="Q179" s="128" t="s">
        <v>795</v>
      </c>
      <c r="S179" s="23" t="s">
        <v>796</v>
      </c>
    </row>
    <row r="180" spans="17:19">
      <c r="Q180" s="128" t="s">
        <v>797</v>
      </c>
      <c r="S180" s="23" t="s">
        <v>798</v>
      </c>
    </row>
    <row r="181" spans="17:19">
      <c r="Q181" s="128" t="s">
        <v>799</v>
      </c>
      <c r="S181" s="23" t="s">
        <v>800</v>
      </c>
    </row>
    <row r="182" spans="17:19">
      <c r="Q182" s="128" t="s">
        <v>801</v>
      </c>
      <c r="S182" s="23" t="s">
        <v>802</v>
      </c>
    </row>
    <row r="183" spans="17:19">
      <c r="Q183" s="128" t="s">
        <v>803</v>
      </c>
      <c r="S183" s="23" t="s">
        <v>804</v>
      </c>
    </row>
    <row r="184" spans="17:19">
      <c r="Q184" s="128" t="s">
        <v>805</v>
      </c>
      <c r="S184" s="23" t="s">
        <v>806</v>
      </c>
    </row>
    <row r="185" spans="17:19">
      <c r="Q185" s="128" t="s">
        <v>807</v>
      </c>
      <c r="S185" s="23" t="s">
        <v>808</v>
      </c>
    </row>
    <row r="186" spans="17:19">
      <c r="Q186" s="128" t="s">
        <v>809</v>
      </c>
      <c r="S186" s="23" t="s">
        <v>810</v>
      </c>
    </row>
    <row r="187" spans="17:19">
      <c r="Q187" s="128" t="s">
        <v>811</v>
      </c>
      <c r="S187" s="23" t="s">
        <v>812</v>
      </c>
    </row>
    <row r="188" spans="17:19">
      <c r="Q188" s="128" t="s">
        <v>813</v>
      </c>
      <c r="S188" s="23" t="s">
        <v>814</v>
      </c>
    </row>
    <row r="189" spans="17:19">
      <c r="Q189" s="128" t="s">
        <v>815</v>
      </c>
      <c r="S189" s="23" t="s">
        <v>816</v>
      </c>
    </row>
    <row r="190" spans="17:19">
      <c r="Q190" s="128" t="s">
        <v>817</v>
      </c>
      <c r="S190" s="23" t="s">
        <v>818</v>
      </c>
    </row>
    <row r="191" spans="17:19">
      <c r="Q191" s="128" t="s">
        <v>819</v>
      </c>
      <c r="S191" s="23" t="s">
        <v>820</v>
      </c>
    </row>
    <row r="192" spans="17:19">
      <c r="Q192" s="128" t="s">
        <v>821</v>
      </c>
      <c r="S192" s="23" t="s">
        <v>822</v>
      </c>
    </row>
    <row r="193" spans="17:19">
      <c r="Q193" s="128" t="s">
        <v>823</v>
      </c>
      <c r="S193" s="23" t="s">
        <v>824</v>
      </c>
    </row>
    <row r="194" spans="17:19">
      <c r="Q194" s="128" t="s">
        <v>825</v>
      </c>
      <c r="S194" s="23" t="s">
        <v>826</v>
      </c>
    </row>
    <row r="195" spans="17:19">
      <c r="Q195" s="128" t="s">
        <v>827</v>
      </c>
      <c r="S195" s="23" t="s">
        <v>828</v>
      </c>
    </row>
    <row r="196" spans="17:19">
      <c r="Q196" s="128" t="s">
        <v>829</v>
      </c>
      <c r="S196" s="23" t="s">
        <v>830</v>
      </c>
    </row>
    <row r="197" spans="17:19">
      <c r="Q197" s="128" t="s">
        <v>831</v>
      </c>
      <c r="S197" s="23" t="s">
        <v>832</v>
      </c>
    </row>
    <row r="198" spans="17:19">
      <c r="Q198" s="128" t="s">
        <v>833</v>
      </c>
      <c r="S198" s="23" t="s">
        <v>834</v>
      </c>
    </row>
    <row r="199" spans="17:19">
      <c r="Q199" s="128" t="s">
        <v>835</v>
      </c>
      <c r="S199" s="23" t="s">
        <v>836</v>
      </c>
    </row>
    <row r="200" spans="17:19">
      <c r="Q200" s="128" t="s">
        <v>837</v>
      </c>
      <c r="S200" s="23" t="s">
        <v>838</v>
      </c>
    </row>
    <row r="201" spans="17:19">
      <c r="Q201" s="128" t="s">
        <v>839</v>
      </c>
      <c r="S201" s="23" t="s">
        <v>840</v>
      </c>
    </row>
    <row r="202" spans="17:19">
      <c r="Q202" s="128" t="s">
        <v>841</v>
      </c>
      <c r="S202" s="23" t="s">
        <v>842</v>
      </c>
    </row>
    <row r="203" spans="17:19">
      <c r="Q203" s="128" t="s">
        <v>843</v>
      </c>
      <c r="S203" s="23" t="s">
        <v>844</v>
      </c>
    </row>
    <row r="204" spans="17:19">
      <c r="Q204" s="128" t="s">
        <v>845</v>
      </c>
    </row>
    <row r="205" spans="17:19">
      <c r="Q205" s="128" t="s">
        <v>846</v>
      </c>
    </row>
    <row r="206" spans="17:19">
      <c r="Q206" s="128" t="s">
        <v>847</v>
      </c>
    </row>
    <row r="207" spans="17:19">
      <c r="Q207" s="128" t="s">
        <v>848</v>
      </c>
    </row>
    <row r="208" spans="17:19">
      <c r="Q208" s="128" t="s">
        <v>849</v>
      </c>
    </row>
    <row r="209" spans="17:17">
      <c r="Q209" s="128" t="s">
        <v>850</v>
      </c>
    </row>
    <row r="210" spans="17:17">
      <c r="Q210" s="128" t="s">
        <v>851</v>
      </c>
    </row>
    <row r="211" spans="17:17">
      <c r="Q211" s="128" t="s">
        <v>852</v>
      </c>
    </row>
    <row r="212" spans="17:17">
      <c r="Q212" s="128" t="s">
        <v>853</v>
      </c>
    </row>
    <row r="213" spans="17:17">
      <c r="Q213" s="128" t="s">
        <v>854</v>
      </c>
    </row>
    <row r="214" spans="17:17">
      <c r="Q214" s="128" t="s">
        <v>855</v>
      </c>
    </row>
    <row r="215" spans="17:17">
      <c r="Q215" s="128" t="s">
        <v>856</v>
      </c>
    </row>
    <row r="216" spans="17:17">
      <c r="Q216" s="128" t="s">
        <v>857</v>
      </c>
    </row>
    <row r="217" spans="17:17">
      <c r="Q217" s="128" t="s">
        <v>858</v>
      </c>
    </row>
    <row r="218" spans="17:17">
      <c r="Q218" s="128" t="s">
        <v>859</v>
      </c>
    </row>
    <row r="219" spans="17:17">
      <c r="Q219" s="128" t="s">
        <v>860</v>
      </c>
    </row>
    <row r="220" spans="17:17">
      <c r="Q220" s="128" t="s">
        <v>861</v>
      </c>
    </row>
    <row r="221" spans="17:17">
      <c r="Q221" s="128" t="s">
        <v>862</v>
      </c>
    </row>
    <row r="222" spans="17:17">
      <c r="Q222" s="128" t="s">
        <v>863</v>
      </c>
    </row>
    <row r="223" spans="17:17">
      <c r="Q223" s="128" t="s">
        <v>864</v>
      </c>
    </row>
    <row r="224" spans="17:17">
      <c r="Q224" s="128" t="s">
        <v>865</v>
      </c>
    </row>
    <row r="225" spans="17:17">
      <c r="Q225" s="128" t="s">
        <v>866</v>
      </c>
    </row>
    <row r="226" spans="17:17">
      <c r="Q226" s="128" t="s">
        <v>867</v>
      </c>
    </row>
    <row r="227" spans="17:17">
      <c r="Q227" s="128" t="s">
        <v>868</v>
      </c>
    </row>
    <row r="228" spans="17:17">
      <c r="Q228" s="128" t="s">
        <v>869</v>
      </c>
    </row>
    <row r="229" spans="17:17">
      <c r="Q229" s="128" t="s">
        <v>870</v>
      </c>
    </row>
    <row r="230" spans="17:17">
      <c r="Q230" s="128" t="s">
        <v>871</v>
      </c>
    </row>
    <row r="231" spans="17:17">
      <c r="Q231" s="128" t="s">
        <v>872</v>
      </c>
    </row>
    <row r="232" spans="17:17">
      <c r="Q232" s="128" t="s">
        <v>873</v>
      </c>
    </row>
    <row r="233" spans="17:17">
      <c r="Q233" s="128" t="s">
        <v>874</v>
      </c>
    </row>
    <row r="234" spans="17:17">
      <c r="Q234" s="128" t="s">
        <v>875</v>
      </c>
    </row>
    <row r="235" spans="17:17">
      <c r="Q235" s="128" t="s">
        <v>876</v>
      </c>
    </row>
    <row r="236" spans="17:17">
      <c r="Q236" s="128" t="s">
        <v>877</v>
      </c>
    </row>
    <row r="237" spans="17:17">
      <c r="Q237" s="128" t="s">
        <v>878</v>
      </c>
    </row>
    <row r="238" spans="17:17">
      <c r="Q238" s="128" t="s">
        <v>879</v>
      </c>
    </row>
    <row r="239" spans="17:17">
      <c r="Q239" s="128" t="s">
        <v>880</v>
      </c>
    </row>
    <row r="240" spans="17:17">
      <c r="Q240" s="128" t="s">
        <v>881</v>
      </c>
    </row>
    <row r="241" spans="17:17">
      <c r="Q241" s="128" t="s">
        <v>882</v>
      </c>
    </row>
    <row r="242" spans="17:17">
      <c r="Q242" s="128" t="s">
        <v>883</v>
      </c>
    </row>
    <row r="243" spans="17:17">
      <c r="Q243" s="128" t="s">
        <v>884</v>
      </c>
    </row>
    <row r="244" spans="17:17">
      <c r="Q244" s="128" t="s">
        <v>885</v>
      </c>
    </row>
    <row r="245" spans="17:17">
      <c r="Q245" s="128" t="s">
        <v>886</v>
      </c>
    </row>
    <row r="246" spans="17:17">
      <c r="Q246" s="128" t="s">
        <v>887</v>
      </c>
    </row>
    <row r="247" spans="17:17">
      <c r="Q247" s="128" t="s">
        <v>888</v>
      </c>
    </row>
    <row r="248" spans="17:17">
      <c r="Q248" s="128" t="s">
        <v>889</v>
      </c>
    </row>
    <row r="249" spans="17:17">
      <c r="Q249" s="128" t="s">
        <v>890</v>
      </c>
    </row>
    <row r="250" spans="17:17">
      <c r="Q250" s="128" t="s">
        <v>891</v>
      </c>
    </row>
    <row r="251" spans="17:17">
      <c r="Q251" s="128" t="s">
        <v>892</v>
      </c>
    </row>
    <row r="252" spans="17:17">
      <c r="Q252" s="128" t="s">
        <v>893</v>
      </c>
    </row>
    <row r="253" spans="17:17">
      <c r="Q253" s="128" t="s">
        <v>894</v>
      </c>
    </row>
    <row r="254" spans="17:17">
      <c r="Q254" s="128" t="s">
        <v>895</v>
      </c>
    </row>
    <row r="255" spans="17:17">
      <c r="Q255" s="128" t="s">
        <v>896</v>
      </c>
    </row>
    <row r="256" spans="17:17">
      <c r="Q256" s="128" t="s">
        <v>897</v>
      </c>
    </row>
    <row r="257" spans="17:17">
      <c r="Q257" s="128" t="s">
        <v>898</v>
      </c>
    </row>
    <row r="258" spans="17:17">
      <c r="Q258" s="128" t="s">
        <v>899</v>
      </c>
    </row>
    <row r="259" spans="17:17">
      <c r="Q259" s="128" t="s">
        <v>900</v>
      </c>
    </row>
    <row r="260" spans="17:17">
      <c r="Q260" s="128" t="s">
        <v>901</v>
      </c>
    </row>
    <row r="261" spans="17:17">
      <c r="Q261" s="128" t="s">
        <v>902</v>
      </c>
    </row>
    <row r="262" spans="17:17">
      <c r="Q262" s="128" t="s">
        <v>903</v>
      </c>
    </row>
    <row r="263" spans="17:17">
      <c r="Q263" s="128" t="s">
        <v>904</v>
      </c>
    </row>
    <row r="264" spans="17:17">
      <c r="Q264" s="128" t="s">
        <v>905</v>
      </c>
    </row>
    <row r="265" spans="17:17">
      <c r="Q265" s="128" t="s">
        <v>906</v>
      </c>
    </row>
    <row r="266" spans="17:17">
      <c r="Q266" s="128" t="s">
        <v>907</v>
      </c>
    </row>
    <row r="267" spans="17:17">
      <c r="Q267" s="128" t="s">
        <v>908</v>
      </c>
    </row>
    <row r="268" spans="17:17">
      <c r="Q268" s="128" t="s">
        <v>909</v>
      </c>
    </row>
    <row r="269" spans="17:17">
      <c r="Q269" s="128" t="s">
        <v>910</v>
      </c>
    </row>
    <row r="270" spans="17:17">
      <c r="Q270" s="128" t="s">
        <v>911</v>
      </c>
    </row>
    <row r="271" spans="17:17">
      <c r="Q271" s="128" t="s">
        <v>912</v>
      </c>
    </row>
    <row r="272" spans="17:17">
      <c r="Q272" s="128" t="s">
        <v>913</v>
      </c>
    </row>
    <row r="273" spans="17:17">
      <c r="Q273" s="128" t="s">
        <v>914</v>
      </c>
    </row>
    <row r="274" spans="17:17">
      <c r="Q274" s="128" t="s">
        <v>915</v>
      </c>
    </row>
    <row r="275" spans="17:17">
      <c r="Q275" s="128" t="s">
        <v>916</v>
      </c>
    </row>
    <row r="276" spans="17:17">
      <c r="Q276" s="128" t="s">
        <v>917</v>
      </c>
    </row>
    <row r="277" spans="17:17">
      <c r="Q277" s="128" t="s">
        <v>918</v>
      </c>
    </row>
    <row r="278" spans="17:17">
      <c r="Q278" s="128" t="s">
        <v>919</v>
      </c>
    </row>
    <row r="279" spans="17:17">
      <c r="Q279" s="128" t="s">
        <v>920</v>
      </c>
    </row>
    <row r="280" spans="17:17">
      <c r="Q280" s="128" t="s">
        <v>921</v>
      </c>
    </row>
    <row r="281" spans="17:17">
      <c r="Q281" s="128" t="s">
        <v>922</v>
      </c>
    </row>
    <row r="282" spans="17:17">
      <c r="Q282" s="128" t="s">
        <v>923</v>
      </c>
    </row>
    <row r="283" spans="17:17">
      <c r="Q283" s="128" t="s">
        <v>924</v>
      </c>
    </row>
    <row r="284" spans="17:17">
      <c r="Q284" s="128" t="s">
        <v>925</v>
      </c>
    </row>
    <row r="285" spans="17:17">
      <c r="Q285" s="128" t="s">
        <v>926</v>
      </c>
    </row>
    <row r="286" spans="17:17">
      <c r="Q286" s="128" t="s">
        <v>927</v>
      </c>
    </row>
    <row r="287" spans="17:17">
      <c r="Q287" s="128" t="s">
        <v>928</v>
      </c>
    </row>
    <row r="288" spans="17:17">
      <c r="Q288" s="128" t="s">
        <v>929</v>
      </c>
    </row>
    <row r="289" spans="17:17">
      <c r="Q289" s="128" t="s">
        <v>930</v>
      </c>
    </row>
    <row r="290" spans="17:17">
      <c r="Q290" s="128" t="s">
        <v>931</v>
      </c>
    </row>
    <row r="291" spans="17:17">
      <c r="Q291" s="128" t="s">
        <v>932</v>
      </c>
    </row>
    <row r="292" spans="17:17">
      <c r="Q292" s="128" t="s">
        <v>933</v>
      </c>
    </row>
    <row r="293" spans="17:17">
      <c r="Q293" s="128" t="s">
        <v>934</v>
      </c>
    </row>
    <row r="294" spans="17:17">
      <c r="Q294" s="128" t="s">
        <v>935</v>
      </c>
    </row>
    <row r="295" spans="17:17">
      <c r="Q295" s="128" t="s">
        <v>936</v>
      </c>
    </row>
    <row r="296" spans="17:17">
      <c r="Q296" s="128" t="s">
        <v>937</v>
      </c>
    </row>
    <row r="297" spans="17:17">
      <c r="Q297" s="128" t="s">
        <v>938</v>
      </c>
    </row>
    <row r="298" spans="17:17">
      <c r="Q298" s="128" t="s">
        <v>939</v>
      </c>
    </row>
    <row r="299" spans="17:17">
      <c r="Q299" s="128" t="s">
        <v>940</v>
      </c>
    </row>
    <row r="300" spans="17:17">
      <c r="Q300" s="128" t="s">
        <v>941</v>
      </c>
    </row>
    <row r="301" spans="17:17">
      <c r="Q301" s="128" t="s">
        <v>942</v>
      </c>
    </row>
    <row r="302" spans="17:17">
      <c r="Q302" s="128" t="s">
        <v>943</v>
      </c>
    </row>
    <row r="303" spans="17:17">
      <c r="Q303" s="128" t="s">
        <v>944</v>
      </c>
    </row>
    <row r="304" spans="17:17">
      <c r="Q304" s="128" t="s">
        <v>945</v>
      </c>
    </row>
    <row r="305" spans="17:17">
      <c r="Q305" s="128" t="s">
        <v>946</v>
      </c>
    </row>
    <row r="306" spans="17:17">
      <c r="Q306" s="128" t="s">
        <v>947</v>
      </c>
    </row>
    <row r="307" spans="17:17">
      <c r="Q307" s="128" t="s">
        <v>948</v>
      </c>
    </row>
    <row r="308" spans="17:17">
      <c r="Q308" s="128" t="s">
        <v>949</v>
      </c>
    </row>
    <row r="309" spans="17:17">
      <c r="Q309" s="128" t="s">
        <v>950</v>
      </c>
    </row>
    <row r="310" spans="17:17">
      <c r="Q310" s="128" t="s">
        <v>951</v>
      </c>
    </row>
    <row r="311" spans="17:17">
      <c r="Q311" s="128" t="s">
        <v>952</v>
      </c>
    </row>
    <row r="312" spans="17:17">
      <c r="Q312" s="128" t="s">
        <v>953</v>
      </c>
    </row>
    <row r="313" spans="17:17">
      <c r="Q313" s="128" t="s">
        <v>954</v>
      </c>
    </row>
    <row r="314" spans="17:17">
      <c r="Q314" s="128" t="s">
        <v>955</v>
      </c>
    </row>
    <row r="315" spans="17:17">
      <c r="Q315" s="128" t="s">
        <v>956</v>
      </c>
    </row>
    <row r="316" spans="17:17">
      <c r="Q316" s="128" t="s">
        <v>957</v>
      </c>
    </row>
    <row r="317" spans="17:17">
      <c r="Q317" s="128" t="s">
        <v>958</v>
      </c>
    </row>
    <row r="318" spans="17:17">
      <c r="Q318" s="128" t="s">
        <v>959</v>
      </c>
    </row>
    <row r="319" spans="17:17">
      <c r="Q319" s="128" t="s">
        <v>960</v>
      </c>
    </row>
    <row r="320" spans="17:17">
      <c r="Q320" s="128" t="s">
        <v>961</v>
      </c>
    </row>
    <row r="321" spans="17:17">
      <c r="Q321" s="128" t="s">
        <v>962</v>
      </c>
    </row>
    <row r="322" spans="17:17">
      <c r="Q322" s="128" t="s">
        <v>963</v>
      </c>
    </row>
    <row r="323" spans="17:17">
      <c r="Q323" s="128" t="s">
        <v>964</v>
      </c>
    </row>
    <row r="324" spans="17:17">
      <c r="Q324" s="128" t="s">
        <v>965</v>
      </c>
    </row>
    <row r="325" spans="17:17">
      <c r="Q325" s="128" t="s">
        <v>966</v>
      </c>
    </row>
    <row r="326" spans="17:17">
      <c r="Q326" s="128" t="s">
        <v>967</v>
      </c>
    </row>
    <row r="327" spans="17:17">
      <c r="Q327" s="128" t="s">
        <v>968</v>
      </c>
    </row>
    <row r="328" spans="17:17">
      <c r="Q328" s="128" t="s">
        <v>969</v>
      </c>
    </row>
    <row r="329" spans="17:17">
      <c r="Q329" s="128" t="s">
        <v>970</v>
      </c>
    </row>
    <row r="330" spans="17:17">
      <c r="Q330" s="128" t="s">
        <v>971</v>
      </c>
    </row>
    <row r="331" spans="17:17">
      <c r="Q331" s="128" t="s">
        <v>972</v>
      </c>
    </row>
    <row r="332" spans="17:17">
      <c r="Q332" s="128" t="s">
        <v>973</v>
      </c>
    </row>
    <row r="333" spans="17:17">
      <c r="Q333" s="128" t="s">
        <v>974</v>
      </c>
    </row>
    <row r="334" spans="17:17">
      <c r="Q334" s="128" t="s">
        <v>975</v>
      </c>
    </row>
    <row r="335" spans="17:17">
      <c r="Q335" s="128" t="s">
        <v>976</v>
      </c>
    </row>
    <row r="336" spans="17:17">
      <c r="Q336" s="128" t="s">
        <v>977</v>
      </c>
    </row>
    <row r="337" spans="17:17">
      <c r="Q337" s="128" t="s">
        <v>978</v>
      </c>
    </row>
    <row r="338" spans="17:17">
      <c r="Q338" s="128" t="s">
        <v>979</v>
      </c>
    </row>
    <row r="339" spans="17:17">
      <c r="Q339" s="128" t="s">
        <v>980</v>
      </c>
    </row>
    <row r="340" spans="17:17">
      <c r="Q340" s="128" t="s">
        <v>981</v>
      </c>
    </row>
    <row r="341" spans="17:17">
      <c r="Q341" s="128" t="s">
        <v>982</v>
      </c>
    </row>
    <row r="342" spans="17:17">
      <c r="Q342" s="128" t="s">
        <v>983</v>
      </c>
    </row>
    <row r="343" spans="17:17">
      <c r="Q343" s="128" t="s">
        <v>984</v>
      </c>
    </row>
    <row r="344" spans="17:17">
      <c r="Q344" s="128" t="s">
        <v>985</v>
      </c>
    </row>
    <row r="345" spans="17:17">
      <c r="Q345" s="128" t="s">
        <v>986</v>
      </c>
    </row>
    <row r="346" spans="17:17">
      <c r="Q346" s="128" t="s">
        <v>987</v>
      </c>
    </row>
    <row r="347" spans="17:17">
      <c r="Q347" s="128" t="s">
        <v>988</v>
      </c>
    </row>
    <row r="348" spans="17:17">
      <c r="Q348" s="128" t="s">
        <v>989</v>
      </c>
    </row>
    <row r="349" spans="17:17">
      <c r="Q349" s="128" t="s">
        <v>990</v>
      </c>
    </row>
    <row r="350" spans="17:17">
      <c r="Q350" s="128" t="s">
        <v>991</v>
      </c>
    </row>
    <row r="351" spans="17:17">
      <c r="Q351" s="128" t="s">
        <v>992</v>
      </c>
    </row>
    <row r="352" spans="17:17">
      <c r="Q352" s="128" t="s">
        <v>993</v>
      </c>
    </row>
    <row r="353" spans="17:17">
      <c r="Q353" s="128" t="s">
        <v>994</v>
      </c>
    </row>
    <row r="354" spans="17:17">
      <c r="Q354" s="128" t="s">
        <v>995</v>
      </c>
    </row>
    <row r="355" spans="17:17">
      <c r="Q355" s="128" t="s">
        <v>996</v>
      </c>
    </row>
    <row r="356" spans="17:17">
      <c r="Q356" s="128" t="s">
        <v>997</v>
      </c>
    </row>
    <row r="357" spans="17:17">
      <c r="Q357" s="128" t="s">
        <v>998</v>
      </c>
    </row>
    <row r="358" spans="17:17">
      <c r="Q358" s="128" t="s">
        <v>999</v>
      </c>
    </row>
    <row r="359" spans="17:17">
      <c r="Q359" s="128" t="s">
        <v>1000</v>
      </c>
    </row>
    <row r="360" spans="17:17">
      <c r="Q360" s="128" t="s">
        <v>1001</v>
      </c>
    </row>
    <row r="361" spans="17:17">
      <c r="Q361" s="128" t="s">
        <v>1002</v>
      </c>
    </row>
    <row r="362" spans="17:17">
      <c r="Q362" s="128" t="s">
        <v>1003</v>
      </c>
    </row>
    <row r="363" spans="17:17">
      <c r="Q363" s="128" t="s">
        <v>1004</v>
      </c>
    </row>
    <row r="364" spans="17:17">
      <c r="Q364" s="128" t="s">
        <v>1005</v>
      </c>
    </row>
    <row r="365" spans="17:17">
      <c r="Q365" s="128" t="s">
        <v>1006</v>
      </c>
    </row>
    <row r="366" spans="17:17">
      <c r="Q366" s="128" t="s">
        <v>1007</v>
      </c>
    </row>
    <row r="367" spans="17:17">
      <c r="Q367" s="128" t="s">
        <v>1008</v>
      </c>
    </row>
    <row r="368" spans="17:17">
      <c r="Q368" s="128" t="s">
        <v>1009</v>
      </c>
    </row>
    <row r="369" spans="17:17">
      <c r="Q369" s="128" t="s">
        <v>1010</v>
      </c>
    </row>
    <row r="370" spans="17:17">
      <c r="Q370" s="128" t="s">
        <v>1011</v>
      </c>
    </row>
    <row r="371" spans="17:17">
      <c r="Q371" s="128" t="s">
        <v>1012</v>
      </c>
    </row>
    <row r="372" spans="17:17">
      <c r="Q372" s="128" t="s">
        <v>1013</v>
      </c>
    </row>
    <row r="373" spans="17:17">
      <c r="Q373" s="128" t="s">
        <v>1014</v>
      </c>
    </row>
    <row r="374" spans="17:17">
      <c r="Q374" s="128" t="s">
        <v>1015</v>
      </c>
    </row>
    <row r="375" spans="17:17">
      <c r="Q375" s="128" t="s">
        <v>1016</v>
      </c>
    </row>
    <row r="376" spans="17:17">
      <c r="Q376" s="128" t="s">
        <v>1017</v>
      </c>
    </row>
    <row r="377" spans="17:17">
      <c r="Q377" s="128" t="s">
        <v>1018</v>
      </c>
    </row>
    <row r="378" spans="17:17">
      <c r="Q378" s="128" t="s">
        <v>1019</v>
      </c>
    </row>
    <row r="379" spans="17:17">
      <c r="Q379" s="128" t="s">
        <v>1020</v>
      </c>
    </row>
    <row r="380" spans="17:17">
      <c r="Q380" s="128" t="s">
        <v>1021</v>
      </c>
    </row>
    <row r="381" spans="17:17">
      <c r="Q381" s="128" t="s">
        <v>1022</v>
      </c>
    </row>
    <row r="382" spans="17:17">
      <c r="Q382" s="128" t="s">
        <v>1023</v>
      </c>
    </row>
    <row r="383" spans="17:17">
      <c r="Q383" s="128" t="s">
        <v>1024</v>
      </c>
    </row>
    <row r="384" spans="17:17">
      <c r="Q384" s="128" t="s">
        <v>1025</v>
      </c>
    </row>
    <row r="385" spans="17:17">
      <c r="Q385" s="128" t="s">
        <v>1026</v>
      </c>
    </row>
    <row r="386" spans="17:17">
      <c r="Q386" s="128" t="s">
        <v>1027</v>
      </c>
    </row>
    <row r="387" spans="17:17">
      <c r="Q387" s="128" t="s">
        <v>1028</v>
      </c>
    </row>
    <row r="388" spans="17:17">
      <c r="Q388" s="128" t="s">
        <v>1029</v>
      </c>
    </row>
    <row r="389" spans="17:17">
      <c r="Q389" s="128" t="s">
        <v>1030</v>
      </c>
    </row>
    <row r="390" spans="17:17">
      <c r="Q390" s="128" t="s">
        <v>1031</v>
      </c>
    </row>
    <row r="391" spans="17:17">
      <c r="Q391" s="128" t="s">
        <v>1032</v>
      </c>
    </row>
    <row r="392" spans="17:17">
      <c r="Q392" s="128" t="s">
        <v>1033</v>
      </c>
    </row>
    <row r="393" spans="17:17">
      <c r="Q393" s="128" t="s">
        <v>1034</v>
      </c>
    </row>
    <row r="394" spans="17:17">
      <c r="Q394" s="128" t="s">
        <v>1035</v>
      </c>
    </row>
    <row r="395" spans="17:17">
      <c r="Q395" s="128" t="s">
        <v>1036</v>
      </c>
    </row>
    <row r="396" spans="17:17">
      <c r="Q396" s="128" t="s">
        <v>1037</v>
      </c>
    </row>
    <row r="397" spans="17:17">
      <c r="Q397" s="128" t="s">
        <v>1038</v>
      </c>
    </row>
    <row r="398" spans="17:17">
      <c r="Q398" s="128" t="s">
        <v>1039</v>
      </c>
    </row>
    <row r="399" spans="17:17">
      <c r="Q399" s="128" t="s">
        <v>1040</v>
      </c>
    </row>
    <row r="400" spans="17:17">
      <c r="Q400" s="128" t="s">
        <v>1041</v>
      </c>
    </row>
    <row r="401" spans="17:17">
      <c r="Q401" s="128" t="s">
        <v>1042</v>
      </c>
    </row>
    <row r="402" spans="17:17">
      <c r="Q402" s="128" t="s">
        <v>1043</v>
      </c>
    </row>
    <row r="403" spans="17:17">
      <c r="Q403" s="128" t="s">
        <v>1044</v>
      </c>
    </row>
    <row r="404" spans="17:17">
      <c r="Q404" s="128" t="s">
        <v>1045</v>
      </c>
    </row>
    <row r="405" spans="17:17">
      <c r="Q405" s="128" t="s">
        <v>1046</v>
      </c>
    </row>
    <row r="406" spans="17:17">
      <c r="Q406" s="128" t="s">
        <v>1047</v>
      </c>
    </row>
    <row r="407" spans="17:17">
      <c r="Q407" s="128" t="s">
        <v>1048</v>
      </c>
    </row>
    <row r="408" spans="17:17">
      <c r="Q408" s="128" t="s">
        <v>1049</v>
      </c>
    </row>
    <row r="409" spans="17:17">
      <c r="Q409" s="128" t="s">
        <v>1050</v>
      </c>
    </row>
    <row r="410" spans="17:17">
      <c r="Q410" s="128" t="s">
        <v>1051</v>
      </c>
    </row>
    <row r="411" spans="17:17">
      <c r="Q411" s="128" t="s">
        <v>1052</v>
      </c>
    </row>
    <row r="412" spans="17:17">
      <c r="Q412" s="128" t="s">
        <v>1053</v>
      </c>
    </row>
    <row r="413" spans="17:17">
      <c r="Q413" s="128" t="s">
        <v>1054</v>
      </c>
    </row>
    <row r="414" spans="17:17">
      <c r="Q414" s="128" t="s">
        <v>1055</v>
      </c>
    </row>
    <row r="415" spans="17:17">
      <c r="Q415" s="128" t="s">
        <v>1056</v>
      </c>
    </row>
    <row r="416" spans="17:17">
      <c r="Q416" s="128" t="s">
        <v>1057</v>
      </c>
    </row>
    <row r="417" spans="17:17">
      <c r="Q417" s="128" t="s">
        <v>1058</v>
      </c>
    </row>
    <row r="418" spans="17:17">
      <c r="Q418" s="128" t="s">
        <v>1059</v>
      </c>
    </row>
    <row r="419" spans="17:17">
      <c r="Q419" s="128" t="s">
        <v>1060</v>
      </c>
    </row>
    <row r="420" spans="17:17">
      <c r="Q420" s="128" t="s">
        <v>1061</v>
      </c>
    </row>
    <row r="421" spans="17:17">
      <c r="Q421" s="128" t="s">
        <v>1062</v>
      </c>
    </row>
    <row r="422" spans="17:17">
      <c r="Q422" s="128" t="s">
        <v>1063</v>
      </c>
    </row>
    <row r="423" spans="17:17">
      <c r="Q423" s="128" t="s">
        <v>1064</v>
      </c>
    </row>
    <row r="424" spans="17:17">
      <c r="Q424" s="128" t="s">
        <v>1065</v>
      </c>
    </row>
    <row r="425" spans="17:17">
      <c r="Q425" s="128" t="s">
        <v>1066</v>
      </c>
    </row>
    <row r="426" spans="17:17">
      <c r="Q426" s="128" t="s">
        <v>1067</v>
      </c>
    </row>
    <row r="427" spans="17:17">
      <c r="Q427" s="128" t="s">
        <v>1068</v>
      </c>
    </row>
  </sheetData>
  <pageMargins left="0.7" right="0.7" top="0.75" bottom="0.75" header="0.3" footer="0.3"/>
  <pageSetup orientation="portrait" horizont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haredContentType xmlns="Microsoft.SharePoint.Taxonomy.ContentTypeSync" SourceId="29f62856-1543-49d4-a736-4569d363f533" ContentTypeId="0x0101" PreviousValue="false"/>
</file>

<file path=customXml/item3.xml><?xml version="1.0" encoding="utf-8"?>
<p:properties xmlns:p="http://schemas.microsoft.com/office/2006/metadata/properties" xmlns:xsi="http://www.w3.org/2001/XMLSchema-instance" xmlns:pc="http://schemas.microsoft.com/office/infopath/2007/PartnerControls">
  <documentManagement>
    <TaxCatchAll xmlns="4ffa91fb-a0ff-4ac5-b2db-65c790d184a4" xsi:nil="true"/>
    <_Source xmlns="http://schemas.microsoft.com/sharepoint/v3/fields" xsi:nil="true"/>
    <Language xmlns="http://schemas.microsoft.com/sharepoint/v3">English</Language>
    <_ip_UnifiedCompliancePolicyUIAction xmlns="http://schemas.microsoft.com/sharepoint/v3" xsi:nil="tru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axKeywordTaxHTField>
    <Record xmlns="4ffa91fb-a0ff-4ac5-b2db-65c790d184a4">Shared</Record>
    <_ip_UnifiedCompliancePolicyProperties xmlns="http://schemas.microsoft.com/sharepoint/v3" xsi:nil="true"/>
    <Rights xmlns="4ffa91fb-a0ff-4ac5-b2db-65c790d184a4" xsi:nil="true"/>
    <Document_x0020_Creation_x0020_Date xmlns="4ffa91fb-a0ff-4ac5-b2db-65c790d184a4">2025-07-02T18:09:27+00:00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lcf76f155ced4ddcb4097134ff3c332f xmlns="20af4edb-1540-4aba-b7d0-294715a11a7a">
      <Terms xmlns="http://schemas.microsoft.com/office/infopath/2007/PartnerControls"/>
    </lcf76f155ced4ddcb4097134ff3c332f>
    <SharedWithUsers xmlns="8c57eaaf-0617-4b5e-abd8-c9c87ce9c094">
      <UserInfo>
        <DisplayName/>
        <AccountId xsi:nil="true"/>
        <AccountType/>
      </UserInfo>
    </SharedWithUsers>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3EB04EF5C753074E8F20D27BC3DE7DE2" ma:contentTypeVersion="20" ma:contentTypeDescription="Create a new document." ma:contentTypeScope="" ma:versionID="e4652d99ca0442aba093d8b0253612ef">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20af4edb-1540-4aba-b7d0-294715a11a7a" xmlns:ns6="8c57eaaf-0617-4b5e-abd8-c9c87ce9c094" targetNamespace="http://schemas.microsoft.com/office/2006/metadata/properties" ma:root="true" ma:fieldsID="b5a76ed637e584675748a8e302498f9f" ns1:_="" ns2:_="" ns3:_="" ns4:_="" ns5:_="" ns6:_="">
    <xsd:import namespace="http://schemas.microsoft.com/sharepoint/v3"/>
    <xsd:import namespace="4ffa91fb-a0ff-4ac5-b2db-65c790d184a4"/>
    <xsd:import namespace="http://schemas.microsoft.com/sharepoint.v3"/>
    <xsd:import namespace="http://schemas.microsoft.com/sharepoint/v3/fields"/>
    <xsd:import namespace="20af4edb-1540-4aba-b7d0-294715a11a7a"/>
    <xsd:import namespace="8c57eaaf-0617-4b5e-abd8-c9c87ce9c094"/>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5:MediaServiceMetadata" minOccurs="0"/>
                <xsd:element ref="ns5:MediaServiceFastMetadata" minOccurs="0"/>
                <xsd:element ref="ns5:MediaServiceAutoTags" minOccurs="0"/>
                <xsd:element ref="ns5:MediaServiceOCR" minOccurs="0"/>
                <xsd:element ref="ns5:MediaServiceGenerationTime" minOccurs="0"/>
                <xsd:element ref="ns5:MediaServiceEventHashCode" minOccurs="0"/>
                <xsd:element ref="ns6:SharedWithUsers" minOccurs="0"/>
                <xsd:element ref="ns6:SharedWithDetails" minOccurs="0"/>
                <xsd:element ref="ns5:MediaServiceDateTaken" minOccurs="0"/>
                <xsd:element ref="ns1:_ip_UnifiedCompliancePolicyProperties" minOccurs="0"/>
                <xsd:element ref="ns1:_ip_UnifiedCompliancePolicyUIAction" minOccurs="0"/>
                <xsd:element ref="ns5:lcf76f155ced4ddcb4097134ff3c332f" minOccurs="0"/>
                <xsd:element ref="ns5:MediaLengthInSeconds" minOccurs="0"/>
                <xsd:element ref="ns5:MediaServiceObjectDetectorVersions" minOccurs="0"/>
                <xsd:element ref="ns5:MediaServiceLocation" minOccurs="0"/>
                <xsd:element ref="ns5: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element name="_ip_UnifiedCompliancePolicyProperties" ma:index="37" nillable="true" ma:displayName="Unified Compliance Policy Properties" ma:hidden="true" ma:internalName="_ip_UnifiedCompliancePolicyProperties">
      <xsd:simpleType>
        <xsd:restriction base="dms:Note"/>
      </xsd:simpleType>
    </xsd:element>
    <xsd:element name="_ip_UnifiedCompliancePolicyUIAction" ma:index="3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bad415ec-5cf2-480c-84ea-8d7bd9371bca}" ma:internalName="TaxCatchAllLabel" ma:readOnly="true" ma:showField="CatchAllDataLabel" ma:web="8c57eaaf-0617-4b5e-abd8-c9c87ce9c094">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bad415ec-5cf2-480c-84ea-8d7bd9371bca}" ma:internalName="TaxCatchAll" ma:showField="CatchAllData" ma:web="8c57eaaf-0617-4b5e-abd8-c9c87ce9c094">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0af4edb-1540-4aba-b7d0-294715a11a7a"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AutoTags" ma:index="30" nillable="true" ma:displayName="Tags" ma:internalName="MediaServiceAutoTags" ma:readOnly="true">
      <xsd:simpleType>
        <xsd:restriction base="dms:Text"/>
      </xsd:simpleType>
    </xsd:element>
    <xsd:element name="MediaServiceOCR" ma:index="31" nillable="true" ma:displayName="Extracted Text" ma:internalName="MediaServiceOCR" ma:readOnly="true">
      <xsd:simpleType>
        <xsd:restriction base="dms:Note">
          <xsd:maxLength value="255"/>
        </xsd:restriction>
      </xsd:simpleType>
    </xsd:element>
    <xsd:element name="MediaServiceGenerationTime" ma:index="32" nillable="true" ma:displayName="MediaServiceGenerationTime" ma:hidden="true" ma:internalName="MediaServiceGenerationTime" ma:readOnly="true">
      <xsd:simpleType>
        <xsd:restriction base="dms:Text"/>
      </xsd:simpleType>
    </xsd:element>
    <xsd:element name="MediaServiceEventHashCode" ma:index="33" nillable="true" ma:displayName="MediaServiceEventHashCode" ma:hidden="true" ma:internalName="MediaServiceEventHashCode" ma:readOnly="true">
      <xsd:simpleType>
        <xsd:restriction base="dms:Text"/>
      </xsd:simpleType>
    </xsd:element>
    <xsd:element name="MediaServiceDateTaken" ma:index="36" nillable="true" ma:displayName="MediaServiceDateTaken" ma:hidden="true" ma:internalName="MediaServiceDateTaken" ma:readOnly="true">
      <xsd:simpleType>
        <xsd:restriction base="dms:Text"/>
      </xsd:simpleType>
    </xsd:element>
    <xsd:element name="lcf76f155ced4ddcb4097134ff3c332f" ma:index="40" nillable="true" ma:taxonomy="true" ma:internalName="lcf76f155ced4ddcb4097134ff3c332f" ma:taxonomyFieldName="MediaServiceImageTags" ma:displayName="Image Tags" ma:readOnly="false" ma:fieldId="{5cf76f15-5ced-4ddc-b409-7134ff3c332f}" ma:taxonomyMulti="true" ma:sspId="29f62856-1543-49d4-a736-4569d363f533" ma:termSetId="09814cd3-568e-fe90-9814-8d621ff8fb84" ma:anchorId="fba54fb3-c3e1-fe81-a776-ca4b69148c4d" ma:open="true" ma:isKeyword="false">
      <xsd:complexType>
        <xsd:sequence>
          <xsd:element ref="pc:Terms" minOccurs="0" maxOccurs="1"/>
        </xsd:sequence>
      </xsd:complexType>
    </xsd:element>
    <xsd:element name="MediaLengthInSeconds" ma:index="41" nillable="true" ma:displayName="MediaLengthInSeconds" ma:hidden="true" ma:internalName="MediaLengthInSeconds" ma:readOnly="true">
      <xsd:simpleType>
        <xsd:restriction base="dms:Unknown"/>
      </xsd:simpleType>
    </xsd:element>
    <xsd:element name="MediaServiceObjectDetectorVersions" ma:index="42" nillable="true" ma:displayName="MediaServiceObjectDetectorVersions" ma:hidden="true" ma:indexed="true" ma:internalName="MediaServiceObjectDetectorVersions" ma:readOnly="true">
      <xsd:simpleType>
        <xsd:restriction base="dms:Text"/>
      </xsd:simpleType>
    </xsd:element>
    <xsd:element name="MediaServiceLocation" ma:index="43" nillable="true" ma:displayName="Location" ma:indexed="true" ma:internalName="MediaServiceLocation" ma:readOnly="true">
      <xsd:simpleType>
        <xsd:restriction base="dms:Text"/>
      </xsd:simpleType>
    </xsd:element>
    <xsd:element name="MediaServiceSearchProperties" ma:index="4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c57eaaf-0617-4b5e-abd8-c9c87ce9c094" elementFormDefault="qualified">
    <xsd:import namespace="http://schemas.microsoft.com/office/2006/documentManagement/types"/>
    <xsd:import namespace="http://schemas.microsoft.com/office/infopath/2007/PartnerControls"/>
    <xsd:element name="SharedWithUsers" ma:index="3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B23DE8E-6EA5-4B87-B441-C68F30022CAE}"/>
</file>

<file path=customXml/itemProps2.xml><?xml version="1.0" encoding="utf-8"?>
<ds:datastoreItem xmlns:ds="http://schemas.openxmlformats.org/officeDocument/2006/customXml" ds:itemID="{6EB4D3EA-42DC-450A-9DB3-4A57515ACB2C}"/>
</file>

<file path=customXml/itemProps3.xml><?xml version="1.0" encoding="utf-8"?>
<ds:datastoreItem xmlns:ds="http://schemas.openxmlformats.org/officeDocument/2006/customXml" ds:itemID="{C9825E9B-94C5-4800-B443-9D020FE924EE}"/>
</file>

<file path=customXml/itemProps4.xml><?xml version="1.0" encoding="utf-8"?>
<ds:datastoreItem xmlns:ds="http://schemas.openxmlformats.org/officeDocument/2006/customXml" ds:itemID="{D49C9D37-D088-4E9D-B07C-31D7AD7A9B07}"/>
</file>

<file path=docProps/app.xml><?xml version="1.0" encoding="utf-8"?>
<Properties xmlns="http://schemas.openxmlformats.org/officeDocument/2006/extended-properties" xmlns:vt="http://schemas.openxmlformats.org/officeDocument/2006/docPropsVTypes">
  <Application>Microsoft Excel Online</Application>
  <Manager/>
  <Company>SAIC</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Horvath, Ethan M.</dc:creator>
  <cp:keywords/>
  <dc:description/>
  <cp:lastModifiedBy>Brodeur, Matthew</cp:lastModifiedBy>
  <cp:revision/>
  <dcterms:created xsi:type="dcterms:W3CDTF">2021-06-21T12:52:11Z</dcterms:created>
  <dcterms:modified xsi:type="dcterms:W3CDTF">2025-07-17T14:22:30Z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0x0101003EB04EF5C753074E8F20D27BC3DE7DE2</vt:lpwstr>
  </property>
  <property fmtid="{D5CDD505-2E9C-101B-9397-08002B2CF9AE}" pid="3" name="MediaServiceImageTags">
    <vt:lpwstr/>
  </property>
  <property fmtid="{D5CDD505-2E9C-101B-9397-08002B2CF9AE}" pid="4" name="TaxKeyword">
    <vt:lpwstr/>
  </property>
  <property fmtid="{D5CDD505-2E9C-101B-9397-08002B2CF9AE}" pid="5" name="Document_x0020_Type">
    <vt:lpwstr/>
  </property>
  <property fmtid="{D5CDD505-2E9C-101B-9397-08002B2CF9AE}" pid="6" name="Document Type">
    <vt:lpwstr/>
  </property>
  <property fmtid="{D5CDD505-2E9C-101B-9397-08002B2CF9AE}" pid="7" name="e3f09c3df709400db2417a7161762d62">
    <vt:lpwstr/>
  </property>
  <property fmtid="{D5CDD505-2E9C-101B-9397-08002B2CF9AE}" pid="8" name="EPA_x0020_Subject">
    <vt:lpwstr/>
  </property>
  <property fmtid="{D5CDD505-2E9C-101B-9397-08002B2CF9AE}" pid="9" name="EPA Subject">
    <vt:lpwstr/>
  </property>
  <property fmtid="{D5CDD505-2E9C-101B-9397-08002B2CF9AE}" pid="10" name="Order">
    <vt:r8>851100</vt:r8>
  </property>
  <property fmtid="{D5CDD505-2E9C-101B-9397-08002B2CF9AE}" pid="11" name="xd_Signature">
    <vt:bool>false</vt:bool>
  </property>
  <property fmtid="{D5CDD505-2E9C-101B-9397-08002B2CF9AE}" pid="12" name="xd_ProgID">
    <vt:lpwstr/>
  </property>
  <property fmtid="{D5CDD505-2E9C-101B-9397-08002B2CF9AE}" pid="13" name="_SourceUrl">
    <vt:lpwstr/>
  </property>
  <property fmtid="{D5CDD505-2E9C-101B-9397-08002B2CF9AE}" pid="14" name="_SharedFileIndex">
    <vt:lpwstr/>
  </property>
  <property fmtid="{D5CDD505-2E9C-101B-9397-08002B2CF9AE}" pid="15" name="ComplianceAssetId">
    <vt:lpwstr/>
  </property>
  <property fmtid="{D5CDD505-2E9C-101B-9397-08002B2CF9AE}" pid="16" name="TemplateUrl">
    <vt:lpwstr/>
  </property>
  <property fmtid="{D5CDD505-2E9C-101B-9397-08002B2CF9AE}" pid="17" name="_ExtendedDescription">
    <vt:lpwstr/>
  </property>
  <property fmtid="{D5CDD505-2E9C-101B-9397-08002B2CF9AE}" pid="18" name="TriggerFlowInfo">
    <vt:lpwstr/>
  </property>
</Properties>
</file>